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heckCompatibility="1"/>
  <xr:revisionPtr revIDLastSave="0" documentId="13_ncr:1_{D36E5E33-FB73-4569-AFD5-5FE7AEA77EC4}" xr6:coauthVersionLast="47" xr6:coauthVersionMax="47" xr10:uidLastSave="{00000000-0000-0000-0000-000000000000}"/>
  <workbookProtection workbookAlgorithmName="SHA-512" workbookHashValue="FQoAPClYuIzZH4cD2MKLJh6ibdXgHFfKwdTC4GWlyk7H1eYPWm8IZ2k+9IyN8jFd4pA0vbIELzI2Zfx5htbIFg==" workbookSaltValue="A7vtvE/bXKoCr4jKKvkqpA==" workbookSpinCount="100000" lockStructure="1"/>
  <bookViews>
    <workbookView xWindow="-120" yWindow="-12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<sst xmlns="http://schemas.openxmlformats.org/spreadsheetml/2006/main" count="762" uniqueCount="124">
  <si>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</si>
  <si>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</si>
  <si>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</si>
  <si>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</si>
  <si>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</si>
  <si>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</si>
  <si>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</si>
  <si>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</si>
  <si>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</si>
  <si>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</si>
  <si>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</si>
  <si>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</si>
  <si>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</si>
  <si>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</si>
  <si>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</si>
  <si>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</si>
  <si>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</si>
  <si>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</si>
  <si>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</si>
  <si>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</si>
  <si>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</si>
  <si>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</si>
  <si>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</si>
  <si>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</si>
  <si>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</si>
  <si>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</si>
  <si>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</si>
  <si>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</si>
  <si>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</si>
  <si>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</si>
  <si>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</si>
  <si>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</si>
  <si>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</si>
  <si>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</si>
  <si>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</si>
  <si>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</si>
  <si>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</si>
  <si>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</si>
  <si>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</si>
  <si>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</si>
  <si>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</si>
  <si>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</si>
  <si>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</si>
  <si>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</si>
  <si>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</si>
  <si>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</si>
  <si>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</si>
  <si>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</si>
  <si>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</si>
  <si>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</si>
  <si>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</si>
  <si>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</si>
  <si>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</si>
  <si>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</si>
  <si>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</si>
  <si>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</si>
  <si>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</si>
  <si>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</si>
  <si>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</si>
  <si>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</si>
  <si>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</si>
  <si>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</si>
  <si>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</si>
  <si>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</si>
  <si>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</si>
  <si>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</si>
  <si>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</si>
  <si>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</si>
  <si>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</si>
  <si>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</si>
  <si>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</si>
  <si>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</si>
  <si>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</si>
  <si>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</si>
  <si>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</si>
  <si>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</si>
  <si>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</si>
  <si>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</si>
  <si>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</si>
  <si>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</si>
  <si>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</si>
  <si>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</si>
  <si>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</si>
  <si>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</si>
  <si>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</si>
  <si>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</si>
  <si>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</si>
  <si>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</si>
  <si>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</si>
  <si>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</si>
  <si>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</si>
  <si>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</si>
  <si>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</si>
  <si>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</si>
  <si>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</si>
  <si>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</si>
  <si>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</si>
  <si>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</si>
  <si>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</si>
  <si>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</si>
  <si>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</si>
  <si>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</si>
  <si>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</si>
  <si>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</si>
  <si>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</si>
  <si>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</si>
  <si>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</si>
  <si>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</si>
  <si>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</si>
  <si>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May</t>
  </si>
  <si>
    <t>Sunday, May 9th</t>
  </si>
  <si>
    <t xml:space="preserve"> - Mother's Day</t>
  </si>
  <si>
    <t>Sunday, May 8th</t>
  </si>
  <si>
    <t>May / Jun</t>
  </si>
  <si>
    <t>Monday, May 30th</t>
  </si>
  <si>
    <t xml:space="preserve"> - Memorial Day</t>
  </si>
  <si>
    <t>Monday, May 31th</t>
  </si>
  <si>
    <t>For the Week of May 22, 2022 to May 28, 2022</t>
  </si>
  <si>
    <t>Jun</t>
  </si>
  <si>
    <r>
      <t>Note:</t>
    </r>
    <r>
      <rPr>
        <sz val="10"/>
        <rFont val="Arial"/>
      </rPr>
      <t xml:space="preserve"> Weekdays - Sunday through Thursday,  Weekends - Friday and Saturday</t>
    </r>
  </si>
  <si>
    <t>SOURCE: STR, LLC
PUBLICATION OR OTHER RE-USE OF THIS DATA WITHOUT THE EXPRESS WRITTEN PERMISSION OF STR IS STRICTLY PROHIBITED.</t>
  </si>
  <si>
    <t>Week of June 05, 2022 - June 11, 2022</t>
  </si>
  <si>
    <t>May 15, 2022 - June 11, 2022
Rolling-28 Day Period</t>
  </si>
  <si>
    <t>Current Week RevPAR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</si>
</sst>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0">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view="pageBreakPreview"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A34" sqref="A34"/>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6" t="s">
        <v>121</v>
      </c>
      <c r="B1" s="189" t="s">
        <v>67</v>
      </c>
      <c r="C1" s="190"/>
      <c r="D1" s="190"/>
      <c r="E1" s="190"/>
      <c r="F1" s="190"/>
      <c r="G1" s="190"/>
      <c r="H1" s="190"/>
      <c r="I1" s="190"/>
      <c r="J1" s="190"/>
      <c r="K1" s="191"/>
      <c r="L1" s="49"/>
      <c r="M1" s="189" t="s">
        <v>74</v>
      </c>
      <c r="N1" s="190"/>
      <c r="O1" s="190"/>
      <c r="P1" s="190"/>
      <c r="Q1" s="190"/>
      <c r="R1" s="190"/>
      <c r="S1" s="190"/>
      <c r="T1" s="190"/>
      <c r="U1" s="190"/>
      <c r="V1" s="191"/>
      <c r="W1" s="49"/>
      <c r="X1" s="189" t="s">
        <v>68</v>
      </c>
      <c r="Y1" s="190"/>
      <c r="Z1" s="190"/>
      <c r="AA1" s="190"/>
      <c r="AB1" s="190"/>
      <c r="AC1" s="190"/>
      <c r="AD1" s="190"/>
      <c r="AE1" s="190"/>
      <c r="AF1" s="190"/>
      <c r="AG1" s="191"/>
      <c r="AH1" s="49"/>
      <c r="AI1" s="189" t="s">
        <v>75</v>
      </c>
      <c r="AJ1" s="190"/>
      <c r="AK1" s="190"/>
      <c r="AL1" s="190"/>
      <c r="AM1" s="190"/>
      <c r="AN1" s="190"/>
      <c r="AO1" s="190"/>
      <c r="AP1" s="190"/>
      <c r="AQ1" s="190"/>
      <c r="AR1" s="191"/>
      <c r="AS1" s="50"/>
      <c r="AT1" s="189" t="s">
        <v>69</v>
      </c>
      <c r="AU1" s="190"/>
      <c r="AV1" s="190"/>
      <c r="AW1" s="190"/>
      <c r="AX1" s="190"/>
      <c r="AY1" s="190"/>
      <c r="AZ1" s="190"/>
      <c r="BA1" s="190"/>
      <c r="BB1" s="190"/>
      <c r="BC1" s="191"/>
      <c r="BD1" s="50"/>
      <c r="BE1" s="189" t="s">
        <v>76</v>
      </c>
      <c r="BF1" s="190"/>
      <c r="BG1" s="190"/>
      <c r="BH1" s="190"/>
      <c r="BI1" s="190"/>
      <c r="BJ1" s="190"/>
      <c r="BK1" s="190"/>
      <c r="BL1" s="190"/>
      <c r="BM1" s="190"/>
      <c r="BN1" s="191"/>
    </row>
    <row r="2" spans="1:66" x14ac:dyDescent="0.25">
      <c r="A2" s="186"/>
      <c r="B2" s="52"/>
      <c r="C2" s="53"/>
      <c r="D2" s="53"/>
      <c r="E2" s="53"/>
      <c r="F2" s="53"/>
      <c r="G2" s="187" t="s">
        <v>65</v>
      </c>
      <c r="H2" s="53"/>
      <c r="I2" s="53"/>
      <c r="J2" s="187" t="s">
        <v>66</v>
      </c>
      <c r="K2" s="188" t="s">
        <v>57</v>
      </c>
      <c r="L2" s="54"/>
      <c r="M2" s="52"/>
      <c r="N2" s="53"/>
      <c r="O2" s="53"/>
      <c r="P2" s="53"/>
      <c r="Q2" s="53"/>
      <c r="R2" s="187" t="s">
        <v>65</v>
      </c>
      <c r="S2" s="53"/>
      <c r="T2" s="53"/>
      <c r="U2" s="187" t="s">
        <v>66</v>
      </c>
      <c r="V2" s="188" t="s">
        <v>57</v>
      </c>
      <c r="W2" s="54"/>
      <c r="X2" s="52"/>
      <c r="Y2" s="53"/>
      <c r="Z2" s="53"/>
      <c r="AA2" s="53"/>
      <c r="AB2" s="53"/>
      <c r="AC2" s="187" t="s">
        <v>65</v>
      </c>
      <c r="AD2" s="53"/>
      <c r="AE2" s="53"/>
      <c r="AF2" s="187" t="s">
        <v>66</v>
      </c>
      <c r="AG2" s="188" t="s">
        <v>57</v>
      </c>
      <c r="AH2" s="54"/>
      <c r="AI2" s="52"/>
      <c r="AJ2" s="53"/>
      <c r="AK2" s="53"/>
      <c r="AL2" s="53"/>
      <c r="AM2" s="53"/>
      <c r="AN2" s="187" t="s">
        <v>65</v>
      </c>
      <c r="AO2" s="53"/>
      <c r="AP2" s="53"/>
      <c r="AQ2" s="187" t="s">
        <v>66</v>
      </c>
      <c r="AR2" s="188" t="s">
        <v>57</v>
      </c>
      <c r="AS2" s="50"/>
      <c r="AT2" s="52"/>
      <c r="AU2" s="53"/>
      <c r="AV2" s="53"/>
      <c r="AW2" s="53"/>
      <c r="AX2" s="53"/>
      <c r="AY2" s="187" t="s">
        <v>65</v>
      </c>
      <c r="AZ2" s="53"/>
      <c r="BA2" s="53"/>
      <c r="BB2" s="187" t="s">
        <v>66</v>
      </c>
      <c r="BC2" s="188" t="s">
        <v>57</v>
      </c>
      <c r="BD2" s="54"/>
      <c r="BE2" s="52"/>
      <c r="BF2" s="53"/>
      <c r="BG2" s="53"/>
      <c r="BH2" s="53"/>
      <c r="BI2" s="53"/>
      <c r="BJ2" s="187" t="s">
        <v>65</v>
      </c>
      <c r="BK2" s="53"/>
      <c r="BL2" s="53"/>
      <c r="BM2" s="187" t="s">
        <v>66</v>
      </c>
      <c r="BN2" s="188" t="s">
        <v>57</v>
      </c>
    </row>
    <row r="3" spans="1:66" x14ac:dyDescent="0.25">
      <c r="A3" s="186"/>
      <c r="B3" s="56" t="s">
        <v>58</v>
      </c>
      <c r="C3" s="57" t="s">
        <v>59</v>
      </c>
      <c r="D3" s="57" t="s">
        <v>60</v>
      </c>
      <c r="E3" s="57" t="s">
        <v>61</v>
      </c>
      <c r="F3" s="57" t="s">
        <v>62</v>
      </c>
      <c r="G3" s="187"/>
      <c r="H3" s="57" t="s">
        <v>63</v>
      </c>
      <c r="I3" s="57" t="s">
        <v>64</v>
      </c>
      <c r="J3" s="187"/>
      <c r="K3" s="188"/>
      <c r="L3" s="54"/>
      <c r="M3" s="56" t="s">
        <v>58</v>
      </c>
      <c r="N3" s="57" t="s">
        <v>59</v>
      </c>
      <c r="O3" s="57" t="s">
        <v>60</v>
      </c>
      <c r="P3" s="57" t="s">
        <v>61</v>
      </c>
      <c r="Q3" s="57" t="s">
        <v>62</v>
      </c>
      <c r="R3" s="187"/>
      <c r="S3" s="57" t="s">
        <v>63</v>
      </c>
      <c r="T3" s="57" t="s">
        <v>64</v>
      </c>
      <c r="U3" s="187"/>
      <c r="V3" s="188"/>
      <c r="W3" s="54"/>
      <c r="X3" s="56" t="s">
        <v>58</v>
      </c>
      <c r="Y3" s="57" t="s">
        <v>59</v>
      </c>
      <c r="Z3" s="57" t="s">
        <v>60</v>
      </c>
      <c r="AA3" s="57" t="s">
        <v>61</v>
      </c>
      <c r="AB3" s="57" t="s">
        <v>62</v>
      </c>
      <c r="AC3" s="187"/>
      <c r="AD3" s="57" t="s">
        <v>63</v>
      </c>
      <c r="AE3" s="57" t="s">
        <v>64</v>
      </c>
      <c r="AF3" s="187"/>
      <c r="AG3" s="188"/>
      <c r="AH3" s="54"/>
      <c r="AI3" s="56" t="s">
        <v>58</v>
      </c>
      <c r="AJ3" s="57" t="s">
        <v>59</v>
      </c>
      <c r="AK3" s="57" t="s">
        <v>60</v>
      </c>
      <c r="AL3" s="57" t="s">
        <v>61</v>
      </c>
      <c r="AM3" s="57" t="s">
        <v>62</v>
      </c>
      <c r="AN3" s="187"/>
      <c r="AO3" s="57" t="s">
        <v>63</v>
      </c>
      <c r="AP3" s="57" t="s">
        <v>64</v>
      </c>
      <c r="AQ3" s="187"/>
      <c r="AR3" s="188"/>
      <c r="AS3" s="50"/>
      <c r="AT3" s="56" t="s">
        <v>58</v>
      </c>
      <c r="AU3" s="57" t="s">
        <v>59</v>
      </c>
      <c r="AV3" s="57" t="s">
        <v>60</v>
      </c>
      <c r="AW3" s="57" t="s">
        <v>61</v>
      </c>
      <c r="AX3" s="57" t="s">
        <v>62</v>
      </c>
      <c r="AY3" s="187"/>
      <c r="AZ3" s="57" t="s">
        <v>63</v>
      </c>
      <c r="BA3" s="57" t="s">
        <v>64</v>
      </c>
      <c r="BB3" s="187"/>
      <c r="BC3" s="188"/>
      <c r="BD3" s="54"/>
      <c r="BE3" s="56" t="s">
        <v>58</v>
      </c>
      <c r="BF3" s="57" t="s">
        <v>59</v>
      </c>
      <c r="BG3" s="57" t="s">
        <v>60</v>
      </c>
      <c r="BH3" s="57" t="s">
        <v>61</v>
      </c>
      <c r="BI3" s="57" t="s">
        <v>62</v>
      </c>
      <c r="BJ3" s="187"/>
      <c r="BK3" s="57" t="s">
        <v>63</v>
      </c>
      <c r="BL3" s="57" t="s">
        <v>64</v>
      </c>
      <c r="BM3" s="187"/>
      <c r="BN3" s="188"/>
    </row>
    <row r="4" spans="1:66" x14ac:dyDescent="0.25">
      <c r="A4" s="58" t="s">
        <v>15</v>
      </c>
      <c r="B4" s="59">
        <f>VLOOKUP($A4,'Occupancy Raw Data'!$B$6:$BE$43,'Occupancy Raw Data'!G$1,FALSE)</f>
        <v>57.092255340657601</v>
      </c>
      <c r="C4" s="60">
        <f>VLOOKUP($A4,'Occupancy Raw Data'!$B$6:$BE$43,'Occupancy Raw Data'!H$1,FALSE)</f>
        <v>66.927067463796803</v>
      </c>
      <c r="D4" s="60">
        <f>VLOOKUP($A4,'Occupancy Raw Data'!$B$6:$BE$43,'Occupancy Raw Data'!I$1,FALSE)</f>
        <v>71.299621420762804</v>
      </c>
      <c r="E4" s="60">
        <f>VLOOKUP($A4,'Occupancy Raw Data'!$B$6:$BE$43,'Occupancy Raw Data'!J$1,FALSE)</f>
        <v>72.043107494704401</v>
      </c>
      <c r="F4" s="60">
        <f>VLOOKUP($A4,'Occupancy Raw Data'!$B$6:$BE$43,'Occupancy Raw Data'!K$1,FALSE)</f>
        <v>70.515116409110803</v>
      </c>
      <c r="G4" s="61">
        <f>VLOOKUP($A4,'Occupancy Raw Data'!$B$6:$BE$43,'Occupancy Raw Data'!L$1,FALSE)</f>
        <v>67.575409498171894</v>
      </c>
      <c r="H4" s="60">
        <f>VLOOKUP($A4,'Occupancy Raw Data'!$B$6:$BE$43,'Occupancy Raw Data'!N$1,FALSE)</f>
        <v>76.708084608523095</v>
      </c>
      <c r="I4" s="60">
        <f>VLOOKUP($A4,'Occupancy Raw Data'!$B$6:$BE$43,'Occupancy Raw Data'!O$1,FALSE)</f>
        <v>79.926185029931204</v>
      </c>
      <c r="J4" s="61">
        <f>VLOOKUP($A4,'Occupancy Raw Data'!$B$6:$BE$43,'Occupancy Raw Data'!P$1,FALSE)</f>
        <v>78.317134819227107</v>
      </c>
      <c r="K4" s="62">
        <f>VLOOKUP($A4,'Occupancy Raw Data'!$B$6:$BE$43,'Occupancy Raw Data'!R$1,FALSE)</f>
        <v>70.644474111410901</v>
      </c>
      <c r="L4" s="63"/>
      <c r="M4" s="59">
        <f>VLOOKUP($A4,'Occupancy Raw Data'!$B$6:$BE$43,'Occupancy Raw Data'!T$1,FALSE)</f>
        <v>6.3190159254111302</v>
      </c>
      <c r="N4" s="60">
        <f>VLOOKUP($A4,'Occupancy Raw Data'!$B$6:$BE$43,'Occupancy Raw Data'!U$1,FALSE)</f>
        <v>13.3281093353974</v>
      </c>
      <c r="O4" s="60">
        <f>VLOOKUP($A4,'Occupancy Raw Data'!$B$6:$BE$43,'Occupancy Raw Data'!V$1,FALSE)</f>
        <v>15.313616747125501</v>
      </c>
      <c r="P4" s="60">
        <f>VLOOKUP($A4,'Occupancy Raw Data'!$B$6:$BE$43,'Occupancy Raw Data'!W$1,FALSE)</f>
        <v>13.847418420845299</v>
      </c>
      <c r="Q4" s="60">
        <f>VLOOKUP($A4,'Occupancy Raw Data'!$B$6:$BE$43,'Occupancy Raw Data'!X$1,FALSE)</f>
        <v>8.0362245740198901</v>
      </c>
      <c r="R4" s="61">
        <f>VLOOKUP($A4,'Occupancy Raw Data'!$B$6:$BE$43,'Occupancy Raw Data'!Y$1,FALSE)</f>
        <v>11.460420234055301</v>
      </c>
      <c r="S4" s="60">
        <f>VLOOKUP($A4,'Occupancy Raw Data'!$B$6:$BE$43,'Occupancy Raw Data'!AA$1,FALSE)</f>
        <v>0.417654852170397</v>
      </c>
      <c r="T4" s="60">
        <f>VLOOKUP($A4,'Occupancy Raw Data'!$B$6:$BE$43,'Occupancy Raw Data'!AB$1,FALSE)</f>
        <v>-1.1082639561229799</v>
      </c>
      <c r="U4" s="61">
        <f>VLOOKUP($A4,'Occupancy Raw Data'!$B$6:$BE$43,'Occupancy Raw Data'!AC$1,FALSE)</f>
        <v>-0.366817650003189</v>
      </c>
      <c r="V4" s="62">
        <f>VLOOKUP($A4,'Occupancy Raw Data'!$B$6:$BE$43,'Occupancy Raw Data'!AE$1,FALSE)</f>
        <v>7.4213649232643597</v>
      </c>
      <c r="W4" s="63"/>
      <c r="X4" s="64">
        <f>VLOOKUP($A4,'ADR Raw Data'!$B$6:$BE$43,'ADR Raw Data'!G$1,FALSE)</f>
        <v>143.57685465529499</v>
      </c>
      <c r="Y4" s="65">
        <f>VLOOKUP($A4,'ADR Raw Data'!$B$6:$BE$43,'ADR Raw Data'!H$1,FALSE)</f>
        <v>148.97039084077599</v>
      </c>
      <c r="Z4" s="65">
        <f>VLOOKUP($A4,'ADR Raw Data'!$B$6:$BE$43,'ADR Raw Data'!I$1,FALSE)</f>
        <v>152.35189920903801</v>
      </c>
      <c r="AA4" s="65">
        <f>VLOOKUP($A4,'ADR Raw Data'!$B$6:$BE$43,'ADR Raw Data'!J$1,FALSE)</f>
        <v>151.746422749923</v>
      </c>
      <c r="AB4" s="65">
        <f>VLOOKUP($A4,'ADR Raw Data'!$B$6:$BE$43,'ADR Raw Data'!K$1,FALSE)</f>
        <v>149.684744348229</v>
      </c>
      <c r="AC4" s="66">
        <f>VLOOKUP($A4,'ADR Raw Data'!$B$6:$BE$43,'ADR Raw Data'!L$1,FALSE)</f>
        <v>149.51358409205901</v>
      </c>
      <c r="AD4" s="65">
        <f>VLOOKUP($A4,'ADR Raw Data'!$B$6:$BE$43,'ADR Raw Data'!N$1,FALSE)</f>
        <v>165.64210532622999</v>
      </c>
      <c r="AE4" s="65">
        <f>VLOOKUP($A4,'ADR Raw Data'!$B$6:$BE$43,'ADR Raw Data'!O$1,FALSE)</f>
        <v>170.24748883621999</v>
      </c>
      <c r="AF4" s="66">
        <f>VLOOKUP($A4,'ADR Raw Data'!$B$6:$BE$43,'ADR Raw Data'!P$1,FALSE)</f>
        <v>167.99210660885399</v>
      </c>
      <c r="AG4" s="67">
        <f>VLOOKUP($A4,'ADR Raw Data'!$B$6:$BE$43,'ADR Raw Data'!R$1,FALSE)</f>
        <v>155.36657469282099</v>
      </c>
      <c r="AH4" s="63"/>
      <c r="AI4" s="59">
        <f>VLOOKUP($A4,'ADR Raw Data'!$B$6:$BE$43,'ADR Raw Data'!T$1,FALSE)</f>
        <v>23.160349212501401</v>
      </c>
      <c r="AJ4" s="60">
        <f>VLOOKUP($A4,'ADR Raw Data'!$B$6:$BE$43,'ADR Raw Data'!U$1,FALSE)</f>
        <v>29.233582878142201</v>
      </c>
      <c r="AK4" s="60">
        <f>VLOOKUP($A4,'ADR Raw Data'!$B$6:$BE$43,'ADR Raw Data'!V$1,FALSE)</f>
        <v>30.968674208529201</v>
      </c>
      <c r="AL4" s="60">
        <f>VLOOKUP($A4,'ADR Raw Data'!$B$6:$BE$43,'ADR Raw Data'!W$1,FALSE)</f>
        <v>29.587651115612701</v>
      </c>
      <c r="AM4" s="60">
        <f>VLOOKUP($A4,'ADR Raw Data'!$B$6:$BE$43,'ADR Raw Data'!X$1,FALSE)</f>
        <v>23.878718144755101</v>
      </c>
      <c r="AN4" s="61">
        <f>VLOOKUP($A4,'ADR Raw Data'!$B$6:$BE$43,'ADR Raw Data'!Y$1,FALSE)</f>
        <v>27.465825375054099</v>
      </c>
      <c r="AO4" s="60">
        <f>VLOOKUP($A4,'ADR Raw Data'!$B$6:$BE$43,'ADR Raw Data'!AA$1,FALSE)</f>
        <v>17.8474350741911</v>
      </c>
      <c r="AP4" s="60">
        <f>VLOOKUP($A4,'ADR Raw Data'!$B$6:$BE$43,'ADR Raw Data'!AB$1,FALSE)</f>
        <v>17.416143861252898</v>
      </c>
      <c r="AQ4" s="61">
        <f>VLOOKUP($A4,'ADR Raw Data'!$B$6:$BE$43,'ADR Raw Data'!AC$1,FALSE)</f>
        <v>17.6100259826535</v>
      </c>
      <c r="AR4" s="62">
        <f>VLOOKUP($A4,'ADR Raw Data'!$B$6:$BE$43,'ADR Raw Data'!AE$1,FALSE)</f>
        <v>23.2877648023468</v>
      </c>
      <c r="AS4" s="50"/>
      <c r="AT4" s="64">
        <f>VLOOKUP($A4,'RevPAR Raw Data'!$B$6:$BE$43,'RevPAR Raw Data'!G$1,FALSE)</f>
        <v>81.971264469886407</v>
      </c>
      <c r="AU4" s="65">
        <f>VLOOKUP($A4,'RevPAR Raw Data'!$B$6:$BE$43,'RevPAR Raw Data'!H$1,FALSE)</f>
        <v>99.701513979088503</v>
      </c>
      <c r="AV4" s="65">
        <f>VLOOKUP($A4,'RevPAR Raw Data'!$B$6:$BE$43,'RevPAR Raw Data'!I$1,FALSE)</f>
        <v>108.626327363386</v>
      </c>
      <c r="AW4" s="65">
        <f>VLOOKUP($A4,'RevPAR Raw Data'!$B$6:$BE$43,'RevPAR Raw Data'!J$1,FALSE)</f>
        <v>109.322838461095</v>
      </c>
      <c r="AX4" s="65">
        <f>VLOOKUP($A4,'RevPAR Raw Data'!$B$6:$BE$43,'RevPAR Raw Data'!K$1,FALSE)</f>
        <v>105.550371723834</v>
      </c>
      <c r="AY4" s="66">
        <f>VLOOKUP($A4,'RevPAR Raw Data'!$B$6:$BE$43,'RevPAR Raw Data'!L$1,FALSE)</f>
        <v>101.034416705602</v>
      </c>
      <c r="AZ4" s="65">
        <f>VLOOKUP($A4,'RevPAR Raw Data'!$B$6:$BE$43,'RevPAR Raw Data'!N$1,FALSE)</f>
        <v>127.060886300983</v>
      </c>
      <c r="BA4" s="65">
        <f>VLOOKUP($A4,'RevPAR Raw Data'!$B$6:$BE$43,'RevPAR Raw Data'!O$1,FALSE)</f>
        <v>136.07232293604901</v>
      </c>
      <c r="BB4" s="66">
        <f>VLOOKUP($A4,'RevPAR Raw Data'!$B$6:$BE$43,'RevPAR Raw Data'!P$1,FALSE)</f>
        <v>131.56660461851601</v>
      </c>
      <c r="BC4" s="67">
        <f>VLOOKUP($A4,'RevPAR Raw Data'!$B$6:$BE$43,'RevPAR Raw Data'!R$1,FALSE)</f>
        <v>109.75789963665601</v>
      </c>
      <c r="BD4" s="63"/>
      <c r="BE4" s="59">
        <f>VLOOKUP($A4,'RevPAR Raw Data'!$B$6:$BE$43,'RevPAR Raw Data'!T$1,FALSE)</f>
        <v>30.942871293031398</v>
      </c>
      <c r="BF4" s="60">
        <f>VLOOKUP($A4,'RevPAR Raw Data'!$B$6:$BE$43,'RevPAR Raw Data'!U$1,FALSE)</f>
        <v>46.457976102192497</v>
      </c>
      <c r="BG4" s="60">
        <f>VLOOKUP($A4,'RevPAR Raw Data'!$B$6:$BE$43,'RevPAR Raw Data'!V$1,FALSE)</f>
        <v>51.024715035614797</v>
      </c>
      <c r="BH4" s="60">
        <f>VLOOKUP($A4,'RevPAR Raw Data'!$B$6:$BE$43,'RevPAR Raw Data'!W$1,FALSE)</f>
        <v>47.532195387336998</v>
      </c>
      <c r="BI4" s="60">
        <f>VLOOKUP($A4,'RevPAR Raw Data'!$B$6:$BE$43,'RevPAR Raw Data'!X$1,FALSE)</f>
        <v>33.833890134284701</v>
      </c>
      <c r="BJ4" s="61">
        <f>VLOOKUP($A4,'RevPAR Raw Data'!$B$6:$BE$43,'RevPAR Raw Data'!Y$1,FALSE)</f>
        <v>42.0739446178425</v>
      </c>
      <c r="BK4" s="60">
        <f>VLOOKUP($A4,'RevPAR Raw Data'!$B$6:$BE$43,'RevPAR Raw Data'!AA$1,FALSE)</f>
        <v>18.3396306049369</v>
      </c>
      <c r="BL4" s="60">
        <f>VLOOKUP($A4,'RevPAR Raw Data'!$B$6:$BE$43,'RevPAR Raw Data'!AB$1,FALSE)</f>
        <v>16.1148630601691</v>
      </c>
      <c r="BM4" s="61">
        <f>VLOOKUP($A4,'RevPAR Raw Data'!$B$6:$BE$43,'RevPAR Raw Data'!AC$1,FALSE)</f>
        <v>17.178611649175799</v>
      </c>
      <c r="BN4" s="62">
        <f>VLOOKUP($A4,'RevPAR Raw Data'!$B$6:$BE$43,'RevPAR Raw Data'!AE$1,FALSE)</f>
        <v>32.437399734064797</v>
      </c>
    </row>
    <row r="5" spans="1:66" x14ac:dyDescent="0.25">
      <c r="A5" s="58" t="s">
        <v>70</v>
      </c>
      <c r="B5" s="59">
        <f>VLOOKUP($A5,'Occupancy Raw Data'!$B$6:$BE$43,'Occupancy Raw Data'!G$1,FALSE)</f>
        <v>56.939621515588101</v>
      </c>
      <c r="C5" s="60">
        <f>VLOOKUP($A5,'Occupancy Raw Data'!$B$6:$BE$43,'Occupancy Raw Data'!H$1,FALSE)</f>
        <v>68.060537191394204</v>
      </c>
      <c r="D5" s="60">
        <f>VLOOKUP($A5,'Occupancy Raw Data'!$B$6:$BE$43,'Occupancy Raw Data'!I$1,FALSE)</f>
        <v>72.569085149470197</v>
      </c>
      <c r="E5" s="60">
        <f>VLOOKUP($A5,'Occupancy Raw Data'!$B$6:$BE$43,'Occupancy Raw Data'!J$1,FALSE)</f>
        <v>73.344844879795303</v>
      </c>
      <c r="F5" s="60">
        <f>VLOOKUP($A5,'Occupancy Raw Data'!$B$6:$BE$43,'Occupancy Raw Data'!K$1,FALSE)</f>
        <v>71.027722935698193</v>
      </c>
      <c r="G5" s="61">
        <f>VLOOKUP($A5,'Occupancy Raw Data'!$B$6:$BE$43,'Occupancy Raw Data'!L$1,FALSE)</f>
        <v>68.3883623343892</v>
      </c>
      <c r="H5" s="60">
        <f>VLOOKUP($A5,'Occupancy Raw Data'!$B$6:$BE$43,'Occupancy Raw Data'!N$1,FALSE)</f>
        <v>77.516299207099905</v>
      </c>
      <c r="I5" s="60">
        <f>VLOOKUP($A5,'Occupancy Raw Data'!$B$6:$BE$43,'Occupancy Raw Data'!O$1,FALSE)</f>
        <v>79.601074128857306</v>
      </c>
      <c r="J5" s="61">
        <f>VLOOKUP($A5,'Occupancy Raw Data'!$B$6:$BE$43,'Occupancy Raw Data'!P$1,FALSE)</f>
        <v>78.558686667978606</v>
      </c>
      <c r="K5" s="62">
        <f>VLOOKUP($A5,'Occupancy Raw Data'!$B$6:$BE$43,'Occupancy Raw Data'!R$1,FALSE)</f>
        <v>71.294169286843299</v>
      </c>
      <c r="L5" s="63"/>
      <c r="M5" s="59">
        <f>VLOOKUP($A5,'Occupancy Raw Data'!$B$6:$BE$43,'Occupancy Raw Data'!T$1,FALSE)</f>
        <v>9.2957268664822905</v>
      </c>
      <c r="N5" s="60">
        <f>VLOOKUP($A5,'Occupancy Raw Data'!$B$6:$BE$43,'Occupancy Raw Data'!U$1,FALSE)</f>
        <v>18.768695640528499</v>
      </c>
      <c r="O5" s="60">
        <f>VLOOKUP($A5,'Occupancy Raw Data'!$B$6:$BE$43,'Occupancy Raw Data'!V$1,FALSE)</f>
        <v>20.9989157142215</v>
      </c>
      <c r="P5" s="60">
        <f>VLOOKUP($A5,'Occupancy Raw Data'!$B$6:$BE$43,'Occupancy Raw Data'!W$1,FALSE)</f>
        <v>20.151095722270998</v>
      </c>
      <c r="Q5" s="60">
        <f>VLOOKUP($A5,'Occupancy Raw Data'!$B$6:$BE$43,'Occupancy Raw Data'!X$1,FALSE)</f>
        <v>16.574494184665902</v>
      </c>
      <c r="R5" s="61">
        <f>VLOOKUP($A5,'Occupancy Raw Data'!$B$6:$BE$43,'Occupancy Raw Data'!Y$1,FALSE)</f>
        <v>17.3647002289825</v>
      </c>
      <c r="S5" s="60">
        <f>VLOOKUP($A5,'Occupancy Raw Data'!$B$6:$BE$43,'Occupancy Raw Data'!AA$1,FALSE)</f>
        <v>5.82275195741268</v>
      </c>
      <c r="T5" s="60">
        <f>VLOOKUP($A5,'Occupancy Raw Data'!$B$6:$BE$43,'Occupancy Raw Data'!AB$1,FALSE)</f>
        <v>3.1670466595290101</v>
      </c>
      <c r="U5" s="61">
        <f>VLOOKUP($A5,'Occupancy Raw Data'!$B$6:$BE$43,'Occupancy Raw Data'!AC$1,FALSE)</f>
        <v>4.4604124970079804</v>
      </c>
      <c r="V5" s="62">
        <f>VLOOKUP($A5,'Occupancy Raw Data'!$B$6:$BE$43,'Occupancy Raw Data'!AE$1,FALSE)</f>
        <v>12.971111361321</v>
      </c>
      <c r="W5" s="63"/>
      <c r="X5" s="64">
        <f>VLOOKUP($A5,'ADR Raw Data'!$B$6:$BE$43,'ADR Raw Data'!G$1,FALSE)</f>
        <v>118.970673636738</v>
      </c>
      <c r="Y5" s="65">
        <f>VLOOKUP($A5,'ADR Raw Data'!$B$6:$BE$43,'ADR Raw Data'!H$1,FALSE)</f>
        <v>127.316480384475</v>
      </c>
      <c r="Z5" s="65">
        <f>VLOOKUP($A5,'ADR Raw Data'!$B$6:$BE$43,'ADR Raw Data'!I$1,FALSE)</f>
        <v>130.18392392641201</v>
      </c>
      <c r="AA5" s="65">
        <f>VLOOKUP($A5,'ADR Raw Data'!$B$6:$BE$43,'ADR Raw Data'!J$1,FALSE)</f>
        <v>129.821083855974</v>
      </c>
      <c r="AB5" s="65">
        <f>VLOOKUP($A5,'ADR Raw Data'!$B$6:$BE$43,'ADR Raw Data'!K$1,FALSE)</f>
        <v>126.21001804442</v>
      </c>
      <c r="AC5" s="66">
        <f>VLOOKUP($A5,'ADR Raw Data'!$B$6:$BE$43,'ADR Raw Data'!L$1,FALSE)</f>
        <v>126.84268904104199</v>
      </c>
      <c r="AD5" s="65">
        <f>VLOOKUP($A5,'ADR Raw Data'!$B$6:$BE$43,'ADR Raw Data'!N$1,FALSE)</f>
        <v>143.14105455096299</v>
      </c>
      <c r="AE5" s="65">
        <f>VLOOKUP($A5,'ADR Raw Data'!$B$6:$BE$43,'ADR Raw Data'!O$1,FALSE)</f>
        <v>146.69232235106401</v>
      </c>
      <c r="AF5" s="66">
        <f>VLOOKUP($A5,'ADR Raw Data'!$B$6:$BE$43,'ADR Raw Data'!P$1,FALSE)</f>
        <v>144.94024916200601</v>
      </c>
      <c r="AG5" s="67">
        <f>VLOOKUP($A5,'ADR Raw Data'!$B$6:$BE$43,'ADR Raw Data'!R$1,FALSE)</f>
        <v>132.54029204167699</v>
      </c>
      <c r="AH5" s="63"/>
      <c r="AI5" s="59">
        <f>VLOOKUP($A5,'ADR Raw Data'!$B$6:$BE$43,'ADR Raw Data'!T$1,FALSE)</f>
        <v>18.1260670513519</v>
      </c>
      <c r="AJ5" s="60">
        <f>VLOOKUP($A5,'ADR Raw Data'!$B$6:$BE$43,'ADR Raw Data'!U$1,FALSE)</f>
        <v>27.018223805917199</v>
      </c>
      <c r="AK5" s="60">
        <f>VLOOKUP($A5,'ADR Raw Data'!$B$6:$BE$43,'ADR Raw Data'!V$1,FALSE)</f>
        <v>27.9836391301288</v>
      </c>
      <c r="AL5" s="60">
        <f>VLOOKUP($A5,'ADR Raw Data'!$B$6:$BE$43,'ADR Raw Data'!W$1,FALSE)</f>
        <v>27.821350153630899</v>
      </c>
      <c r="AM5" s="60">
        <f>VLOOKUP($A5,'ADR Raw Data'!$B$6:$BE$43,'ADR Raw Data'!X$1,FALSE)</f>
        <v>23.0539927175138</v>
      </c>
      <c r="AN5" s="61">
        <f>VLOOKUP($A5,'ADR Raw Data'!$B$6:$BE$43,'ADR Raw Data'!Y$1,FALSE)</f>
        <v>25.101178351598399</v>
      </c>
      <c r="AO5" s="60">
        <f>VLOOKUP($A5,'ADR Raw Data'!$B$6:$BE$43,'ADR Raw Data'!AA$1,FALSE)</f>
        <v>16.164502240671698</v>
      </c>
      <c r="AP5" s="60">
        <f>VLOOKUP($A5,'ADR Raw Data'!$B$6:$BE$43,'ADR Raw Data'!AB$1,FALSE)</f>
        <v>15.8321938669218</v>
      </c>
      <c r="AQ5" s="61">
        <f>VLOOKUP($A5,'ADR Raw Data'!$B$6:$BE$43,'ADR Raw Data'!AC$1,FALSE)</f>
        <v>15.9737132511057</v>
      </c>
      <c r="AR5" s="62">
        <f>VLOOKUP($A5,'ADR Raw Data'!$B$6:$BE$43,'ADR Raw Data'!AE$1,FALSE)</f>
        <v>21.127514075991598</v>
      </c>
      <c r="AS5" s="50"/>
      <c r="AT5" s="64">
        <f>VLOOKUP($A5,'RevPAR Raw Data'!$B$6:$BE$43,'RevPAR Raw Data'!G$1,FALSE)</f>
        <v>67.741451283304599</v>
      </c>
      <c r="AU5" s="65">
        <f>VLOOKUP($A5,'RevPAR Raw Data'!$B$6:$BE$43,'RevPAR Raw Data'!H$1,FALSE)</f>
        <v>86.652280482850102</v>
      </c>
      <c r="AV5" s="65">
        <f>VLOOKUP($A5,'RevPAR Raw Data'!$B$6:$BE$43,'RevPAR Raw Data'!I$1,FALSE)</f>
        <v>94.473282605079802</v>
      </c>
      <c r="AW5" s="65">
        <f>VLOOKUP($A5,'RevPAR Raw Data'!$B$6:$BE$43,'RevPAR Raw Data'!J$1,FALSE)</f>
        <v>95.217072575433406</v>
      </c>
      <c r="AX5" s="65">
        <f>VLOOKUP($A5,'RevPAR Raw Data'!$B$6:$BE$43,'RevPAR Raw Data'!K$1,FALSE)</f>
        <v>89.644101933685803</v>
      </c>
      <c r="AY5" s="66">
        <f>VLOOKUP($A5,'RevPAR Raw Data'!$B$6:$BE$43,'RevPAR Raw Data'!L$1,FALSE)</f>
        <v>86.745637776070694</v>
      </c>
      <c r="AZ5" s="65">
        <f>VLOOKUP($A5,'RevPAR Raw Data'!$B$6:$BE$43,'RevPAR Raw Data'!N$1,FALSE)</f>
        <v>110.957648133923</v>
      </c>
      <c r="BA5" s="65">
        <f>VLOOKUP($A5,'RevPAR Raw Data'!$B$6:$BE$43,'RevPAR Raw Data'!O$1,FALSE)</f>
        <v>116.768664256013</v>
      </c>
      <c r="BB5" s="66">
        <f>VLOOKUP($A5,'RevPAR Raw Data'!$B$6:$BE$43,'RevPAR Raw Data'!P$1,FALSE)</f>
        <v>113.863156194968</v>
      </c>
      <c r="BC5" s="67">
        <f>VLOOKUP($A5,'RevPAR Raw Data'!$B$6:$BE$43,'RevPAR Raw Data'!R$1,FALSE)</f>
        <v>94.493500181469997</v>
      </c>
      <c r="BD5" s="63"/>
      <c r="BE5" s="59">
        <f>VLOOKUP($A5,'RevPAR Raw Data'!$B$6:$BE$43,'RevPAR Raw Data'!T$1,FALSE)</f>
        <v>29.106743602563299</v>
      </c>
      <c r="BF5" s="60">
        <f>VLOOKUP($A5,'RevPAR Raw Data'!$B$6:$BE$43,'RevPAR Raw Data'!U$1,FALSE)</f>
        <v>50.857887640055203</v>
      </c>
      <c r="BG5" s="60">
        <f>VLOOKUP($A5,'RevPAR Raw Data'!$B$6:$BE$43,'RevPAR Raw Data'!V$1,FALSE)</f>
        <v>54.858815639058101</v>
      </c>
      <c r="BH5" s="60">
        <f>VLOOKUP($A5,'RevPAR Raw Data'!$B$6:$BE$43,'RevPAR Raw Data'!W$1,FALSE)</f>
        <v>53.578752776588402</v>
      </c>
      <c r="BI5" s="60">
        <f>VLOOKUP($A5,'RevPAR Raw Data'!$B$6:$BE$43,'RevPAR Raw Data'!X$1,FALSE)</f>
        <v>43.449569584477302</v>
      </c>
      <c r="BJ5" s="61">
        <f>VLOOKUP($A5,'RevPAR Raw Data'!$B$6:$BE$43,'RevPAR Raw Data'!Y$1,FALSE)</f>
        <v>46.824622955278301</v>
      </c>
      <c r="BK5" s="60">
        <f>VLOOKUP($A5,'RevPAR Raw Data'!$B$6:$BE$43,'RevPAR Raw Data'!AA$1,FALSE)</f>
        <v>22.928473068709099</v>
      </c>
      <c r="BL5" s="60">
        <f>VLOOKUP($A5,'RevPAR Raw Data'!$B$6:$BE$43,'RevPAR Raw Data'!AB$1,FALSE)</f>
        <v>19.500653493443298</v>
      </c>
      <c r="BM5" s="61">
        <f>VLOOKUP($A5,'RevPAR Raw Data'!$B$6:$BE$43,'RevPAR Raw Data'!AC$1,FALSE)</f>
        <v>21.1466192502022</v>
      </c>
      <c r="BN5" s="62">
        <f>VLOOKUP($A5,'RevPAR Raw Data'!$B$6:$BE$43,'RevPAR Raw Data'!AE$1,FALSE)</f>
        <v>36.8390988159884</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Data'!$B$6:$BE$43,'Occupancy Raw Data'!G$1,FALSE)</f>
        <v>59.754256026749601</v>
      </c>
      <c r="C7" s="60">
        <f>VLOOKUP($A7,'Occupancy Raw Data'!$B$6:$BE$43,'Occupancy Raw Data'!H$1,FALSE)</f>
        <v>73.062541571539001</v>
      </c>
      <c r="D7" s="60">
        <f>VLOOKUP($A7,'Occupancy Raw Data'!$B$6:$BE$43,'Occupancy Raw Data'!I$1,FALSE)</f>
        <v>79.695112085857502</v>
      </c>
      <c r="E7" s="60">
        <f>VLOOKUP($A7,'Occupancy Raw Data'!$B$6:$BE$43,'Occupancy Raw Data'!J$1,FALSE)</f>
        <v>80.502274075538807</v>
      </c>
      <c r="F7" s="60">
        <f>VLOOKUP($A7,'Occupancy Raw Data'!$B$6:$BE$43,'Occupancy Raw Data'!K$1,FALSE)</f>
        <v>75.416614234094894</v>
      </c>
      <c r="G7" s="61">
        <f>VLOOKUP($A7,'Occupancy Raw Data'!$B$6:$BE$43,'Occupancy Raw Data'!L$1,FALSE)</f>
        <v>73.686159598755907</v>
      </c>
      <c r="H7" s="60">
        <f>VLOOKUP($A7,'Occupancy Raw Data'!$B$6:$BE$43,'Occupancy Raw Data'!N$1,FALSE)</f>
        <v>76.535675121793304</v>
      </c>
      <c r="I7" s="60">
        <f>VLOOKUP($A7,'Occupancy Raw Data'!$B$6:$BE$43,'Occupancy Raw Data'!O$1,FALSE)</f>
        <v>79.729268161144702</v>
      </c>
      <c r="J7" s="61">
        <f>VLOOKUP($A7,'Occupancy Raw Data'!$B$6:$BE$43,'Occupancy Raw Data'!P$1,FALSE)</f>
        <v>78.132471641468996</v>
      </c>
      <c r="K7" s="62">
        <f>VLOOKUP($A7,'Occupancy Raw Data'!$B$6:$BE$43,'Occupancy Raw Data'!R$1,FALSE)</f>
        <v>74.956534468102504</v>
      </c>
      <c r="L7" s="63"/>
      <c r="M7" s="59">
        <f>VLOOKUP($A7,'Occupancy Raw Data'!$B$6:$BE$43,'Occupancy Raw Data'!T$1,FALSE)</f>
        <v>45.023047599718801</v>
      </c>
      <c r="N7" s="60">
        <f>VLOOKUP($A7,'Occupancy Raw Data'!$B$6:$BE$43,'Occupancy Raw Data'!U$1,FALSE)</f>
        <v>64.357914696765704</v>
      </c>
      <c r="O7" s="60">
        <f>VLOOKUP($A7,'Occupancy Raw Data'!$B$6:$BE$43,'Occupancy Raw Data'!V$1,FALSE)</f>
        <v>69.719408973622507</v>
      </c>
      <c r="P7" s="60">
        <f>VLOOKUP($A7,'Occupancy Raw Data'!$B$6:$BE$43,'Occupancy Raw Data'!W$1,FALSE)</f>
        <v>69.878454477072495</v>
      </c>
      <c r="Q7" s="60">
        <f>VLOOKUP($A7,'Occupancy Raw Data'!$B$6:$BE$43,'Occupancy Raw Data'!X$1,FALSE)</f>
        <v>56.6002872546782</v>
      </c>
      <c r="R7" s="61">
        <f>VLOOKUP($A7,'Occupancy Raw Data'!$B$6:$BE$43,'Occupancy Raw Data'!Y$1,FALSE)</f>
        <v>61.478875445185302</v>
      </c>
      <c r="S7" s="60">
        <f>VLOOKUP($A7,'Occupancy Raw Data'!$B$6:$BE$43,'Occupancy Raw Data'!AA$1,FALSE)</f>
        <v>29.4737418501924</v>
      </c>
      <c r="T7" s="60">
        <f>VLOOKUP($A7,'Occupancy Raw Data'!$B$6:$BE$43,'Occupancy Raw Data'!AB$1,FALSE)</f>
        <v>24.292920238884399</v>
      </c>
      <c r="U7" s="61">
        <f>VLOOKUP($A7,'Occupancy Raw Data'!$B$6:$BE$43,'Occupancy Raw Data'!AC$1,FALSE)</f>
        <v>26.777549823623001</v>
      </c>
      <c r="V7" s="62">
        <f>VLOOKUP($A7,'Occupancy Raw Data'!$B$6:$BE$43,'Occupancy Raw Data'!AE$1,FALSE)</f>
        <v>49.307561974441498</v>
      </c>
      <c r="W7" s="63"/>
      <c r="X7" s="64">
        <f>VLOOKUP($A7,'ADR Raw Data'!$B$6:$BE$43,'ADR Raw Data'!G$1,FALSE)</f>
        <v>163.559971118699</v>
      </c>
      <c r="Y7" s="65">
        <f>VLOOKUP($A7,'ADR Raw Data'!$B$6:$BE$43,'ADR Raw Data'!H$1,FALSE)</f>
        <v>186.88756338807801</v>
      </c>
      <c r="Z7" s="65">
        <f>VLOOKUP($A7,'ADR Raw Data'!$B$6:$BE$43,'ADR Raw Data'!I$1,FALSE)</f>
        <v>194.05909568708799</v>
      </c>
      <c r="AA7" s="65">
        <f>VLOOKUP($A7,'ADR Raw Data'!$B$6:$BE$43,'ADR Raw Data'!J$1,FALSE)</f>
        <v>192.57033362363501</v>
      </c>
      <c r="AB7" s="65">
        <f>VLOOKUP($A7,'ADR Raw Data'!$B$6:$BE$43,'ADR Raw Data'!K$1,FALSE)</f>
        <v>182.98633760011401</v>
      </c>
      <c r="AC7" s="66">
        <f>VLOOKUP($A7,'ADR Raw Data'!$B$6:$BE$43,'ADR Raw Data'!L$1,FALSE)</f>
        <v>185.09854855157599</v>
      </c>
      <c r="AD7" s="65">
        <f>VLOOKUP($A7,'ADR Raw Data'!$B$6:$BE$43,'ADR Raw Data'!N$1,FALSE)</f>
        <v>168.54541133777201</v>
      </c>
      <c r="AE7" s="65">
        <f>VLOOKUP($A7,'ADR Raw Data'!$B$6:$BE$43,'ADR Raw Data'!O$1,FALSE)</f>
        <v>170.02349304412499</v>
      </c>
      <c r="AF7" s="66">
        <f>VLOOKUP($A7,'ADR Raw Data'!$B$6:$BE$43,'ADR Raw Data'!P$1,FALSE)</f>
        <v>169.29955599910201</v>
      </c>
      <c r="AG7" s="67">
        <f>VLOOKUP($A7,'ADR Raw Data'!$B$6:$BE$43,'ADR Raw Data'!R$1,FALSE)</f>
        <v>180.39329085473901</v>
      </c>
      <c r="AH7" s="63"/>
      <c r="AI7" s="59">
        <f>VLOOKUP($A7,'ADR Raw Data'!$B$6:$BE$43,'ADR Raw Data'!T$1,FALSE)</f>
        <v>50.178065705013402</v>
      </c>
      <c r="AJ7" s="60">
        <f>VLOOKUP($A7,'ADR Raw Data'!$B$6:$BE$43,'ADR Raw Data'!U$1,FALSE)</f>
        <v>62.999836581237503</v>
      </c>
      <c r="AK7" s="60">
        <f>VLOOKUP($A7,'ADR Raw Data'!$B$6:$BE$43,'ADR Raw Data'!V$1,FALSE)</f>
        <v>67.377020926211102</v>
      </c>
      <c r="AL7" s="60">
        <f>VLOOKUP($A7,'ADR Raw Data'!$B$6:$BE$43,'ADR Raw Data'!W$1,FALSE)</f>
        <v>67.106350865438102</v>
      </c>
      <c r="AM7" s="60">
        <f>VLOOKUP($A7,'ADR Raw Data'!$B$6:$BE$43,'ADR Raw Data'!X$1,FALSE)</f>
        <v>60.611043117468299</v>
      </c>
      <c r="AN7" s="61">
        <f>VLOOKUP($A7,'ADR Raw Data'!$B$6:$BE$43,'ADR Raw Data'!Y$1,FALSE)</f>
        <v>62.579979913108502</v>
      </c>
      <c r="AO7" s="60">
        <f>VLOOKUP($A7,'ADR Raw Data'!$B$6:$BE$43,'ADR Raw Data'!AA$1,FALSE)</f>
        <v>43.335810332929498</v>
      </c>
      <c r="AP7" s="60">
        <f>VLOOKUP($A7,'ADR Raw Data'!$B$6:$BE$43,'ADR Raw Data'!AB$1,FALSE)</f>
        <v>41.2885619230956</v>
      </c>
      <c r="AQ7" s="61">
        <f>VLOOKUP($A7,'ADR Raw Data'!$B$6:$BE$43,'ADR Raw Data'!AC$1,FALSE)</f>
        <v>42.245913433875799</v>
      </c>
      <c r="AR7" s="62">
        <f>VLOOKUP($A7,'ADR Raw Data'!$B$6:$BE$43,'ADR Raw Data'!AE$1,FALSE)</f>
        <v>55.963926252384503</v>
      </c>
      <c r="AS7" s="50"/>
      <c r="AT7" s="64">
        <f>VLOOKUP($A7,'RevPAR Raw Data'!$B$6:$BE$43,'RevPAR Raw Data'!G$1,FALSE)</f>
        <v>97.7340438995451</v>
      </c>
      <c r="AU7" s="65">
        <f>VLOOKUP($A7,'RevPAR Raw Data'!$B$6:$BE$43,'RevPAR Raw Data'!H$1,FALSE)</f>
        <v>136.54480369245101</v>
      </c>
      <c r="AV7" s="65">
        <f>VLOOKUP($A7,'RevPAR Raw Data'!$B$6:$BE$43,'RevPAR Raw Data'!I$1,FALSE)</f>
        <v>154.655613820626</v>
      </c>
      <c r="AW7" s="65">
        <f>VLOOKUP($A7,'RevPAR Raw Data'!$B$6:$BE$43,'RevPAR Raw Data'!J$1,FALSE)</f>
        <v>155.02349776187799</v>
      </c>
      <c r="AX7" s="65">
        <f>VLOOKUP($A7,'RevPAR Raw Data'!$B$6:$BE$43,'RevPAR Raw Data'!K$1,FALSE)</f>
        <v>138.00210032897601</v>
      </c>
      <c r="AY7" s="66">
        <f>VLOOKUP($A7,'RevPAR Raw Data'!$B$6:$BE$43,'RevPAR Raw Data'!L$1,FALSE)</f>
        <v>136.392011900695</v>
      </c>
      <c r="AZ7" s="65">
        <f>VLOOKUP($A7,'RevPAR Raw Data'!$B$6:$BE$43,'RevPAR Raw Data'!N$1,FALSE)</f>
        <v>128.997368454167</v>
      </c>
      <c r="BA7" s="65">
        <f>VLOOKUP($A7,'RevPAR Raw Data'!$B$6:$BE$43,'RevPAR Raw Data'!O$1,FALSE)</f>
        <v>135.55848670609501</v>
      </c>
      <c r="BB7" s="66">
        <f>VLOOKUP($A7,'RevPAR Raw Data'!$B$6:$BE$43,'RevPAR Raw Data'!P$1,FALSE)</f>
        <v>132.27792758013101</v>
      </c>
      <c r="BC7" s="67">
        <f>VLOOKUP($A7,'RevPAR Raw Data'!$B$6:$BE$43,'RevPAR Raw Data'!R$1,FALSE)</f>
        <v>135.21655923767699</v>
      </c>
      <c r="BD7" s="63"/>
      <c r="BE7" s="59">
        <f>VLOOKUP($A7,'RevPAR Raw Data'!$B$6:$BE$43,'RevPAR Raw Data'!T$1,FALSE)</f>
        <v>117.792807711718</v>
      </c>
      <c r="BF7" s="60">
        <f>VLOOKUP($A7,'RevPAR Raw Data'!$B$6:$BE$43,'RevPAR Raw Data'!U$1,FALSE)</f>
        <v>167.903132364057</v>
      </c>
      <c r="BG7" s="60">
        <f>VLOOKUP($A7,'RevPAR Raw Data'!$B$6:$BE$43,'RevPAR Raw Data'!V$1,FALSE)</f>
        <v>184.071290673622</v>
      </c>
      <c r="BH7" s="60">
        <f>VLOOKUP($A7,'RevPAR Raw Data'!$B$6:$BE$43,'RevPAR Raw Data'!W$1,FALSE)</f>
        <v>183.87768618324</v>
      </c>
      <c r="BI7" s="60">
        <f>VLOOKUP($A7,'RevPAR Raw Data'!$B$6:$BE$43,'RevPAR Raw Data'!X$1,FALSE)</f>
        <v>151.51735488469001</v>
      </c>
      <c r="BJ7" s="61">
        <f>VLOOKUP($A7,'RevPAR Raw Data'!$B$6:$BE$43,'RevPAR Raw Data'!Y$1,FALSE)</f>
        <v>162.532323262695</v>
      </c>
      <c r="BK7" s="60">
        <f>VLOOKUP($A7,'RevPAR Raw Data'!$B$6:$BE$43,'RevPAR Raw Data'!AA$1,FALSE)</f>
        <v>85.582237049338602</v>
      </c>
      <c r="BL7" s="60">
        <f>VLOOKUP($A7,'RevPAR Raw Data'!$B$6:$BE$43,'RevPAR Raw Data'!AB$1,FALSE)</f>
        <v>75.611679577740006</v>
      </c>
      <c r="BM7" s="61">
        <f>VLOOKUP($A7,'RevPAR Raw Data'!$B$6:$BE$43,'RevPAR Raw Data'!AC$1,FALSE)</f>
        <v>80.335883775699699</v>
      </c>
      <c r="BN7" s="62">
        <f>VLOOKUP($A7,'RevPAR Raw Data'!$B$6:$BE$43,'RevPAR Raw Data'!AE$1,FALSE)</f>
        <v>132.86593584705099</v>
      </c>
    </row>
    <row r="8" spans="1:66" x14ac:dyDescent="0.25">
      <c r="A8" s="76" t="s">
        <v>89</v>
      </c>
      <c r="B8" s="59">
        <f>VLOOKUP($A8,'Occupancy Raw Data'!$B$6:$BE$43,'Occupancy Raw Data'!G$1,FALSE)</f>
        <v>62.026359143327802</v>
      </c>
      <c r="C8" s="60">
        <f>VLOOKUP($A8,'Occupancy Raw Data'!$B$6:$BE$43,'Occupancy Raw Data'!H$1,FALSE)</f>
        <v>82.454695222405206</v>
      </c>
      <c r="D8" s="60">
        <f>VLOOKUP($A8,'Occupancy Raw Data'!$B$6:$BE$43,'Occupancy Raw Data'!I$1,FALSE)</f>
        <v>89.343080724876401</v>
      </c>
      <c r="E8" s="60">
        <f>VLOOKUP($A8,'Occupancy Raw Data'!$B$6:$BE$43,'Occupancy Raw Data'!J$1,FALSE)</f>
        <v>90.094728171334395</v>
      </c>
      <c r="F8" s="60">
        <f>VLOOKUP($A8,'Occupancy Raw Data'!$B$6:$BE$43,'Occupancy Raw Data'!K$1,FALSE)</f>
        <v>81.620675453047696</v>
      </c>
      <c r="G8" s="61">
        <f>VLOOKUP($A8,'Occupancy Raw Data'!$B$6:$BE$43,'Occupancy Raw Data'!L$1,FALSE)</f>
        <v>81.107907742998293</v>
      </c>
      <c r="H8" s="60">
        <f>VLOOKUP($A8,'Occupancy Raw Data'!$B$6:$BE$43,'Occupancy Raw Data'!N$1,FALSE)</f>
        <v>78.820016474464495</v>
      </c>
      <c r="I8" s="60">
        <f>VLOOKUP($A8,'Occupancy Raw Data'!$B$6:$BE$43,'Occupancy Raw Data'!O$1,FALSE)</f>
        <v>79.839373970345903</v>
      </c>
      <c r="J8" s="61">
        <f>VLOOKUP($A8,'Occupancy Raw Data'!$B$6:$BE$43,'Occupancy Raw Data'!P$1,FALSE)</f>
        <v>79.329695222405206</v>
      </c>
      <c r="K8" s="62">
        <f>VLOOKUP($A8,'Occupancy Raw Data'!$B$6:$BE$43,'Occupancy Raw Data'!R$1,FALSE)</f>
        <v>80.599847022828897</v>
      </c>
      <c r="L8" s="63"/>
      <c r="M8" s="59">
        <f>VLOOKUP($A8,'Occupancy Raw Data'!$B$6:$BE$43,'Occupancy Raw Data'!T$1,FALSE)</f>
        <v>83.661311639357905</v>
      </c>
      <c r="N8" s="60">
        <f>VLOOKUP($A8,'Occupancy Raw Data'!$B$6:$BE$43,'Occupancy Raw Data'!U$1,FALSE)</f>
        <v>127.46046898335599</v>
      </c>
      <c r="O8" s="60">
        <f>VLOOKUP($A8,'Occupancy Raw Data'!$B$6:$BE$43,'Occupancy Raw Data'!V$1,FALSE)</f>
        <v>138.378968741915</v>
      </c>
      <c r="P8" s="60">
        <f>VLOOKUP($A8,'Occupancy Raw Data'!$B$6:$BE$43,'Occupancy Raw Data'!W$1,FALSE)</f>
        <v>115.655383859605</v>
      </c>
      <c r="Q8" s="60">
        <f>VLOOKUP($A8,'Occupancy Raw Data'!$B$6:$BE$43,'Occupancy Raw Data'!X$1,FALSE)</f>
        <v>86.141986336740899</v>
      </c>
      <c r="R8" s="61">
        <f>VLOOKUP($A8,'Occupancy Raw Data'!$B$6:$BE$43,'Occupancy Raw Data'!Y$1,FALSE)</f>
        <v>109.98541371614699</v>
      </c>
      <c r="S8" s="60">
        <f>VLOOKUP($A8,'Occupancy Raw Data'!$B$6:$BE$43,'Occupancy Raw Data'!AA$1,FALSE)</f>
        <v>57.411480803729603</v>
      </c>
      <c r="T8" s="60">
        <f>VLOOKUP($A8,'Occupancy Raw Data'!$B$6:$BE$43,'Occupancy Raw Data'!AB$1,FALSE)</f>
        <v>41.916822520241503</v>
      </c>
      <c r="U8" s="61">
        <f>VLOOKUP($A8,'Occupancy Raw Data'!$B$6:$BE$43,'Occupancy Raw Data'!AC$1,FALSE)</f>
        <v>49.213487727386202</v>
      </c>
      <c r="V8" s="62">
        <f>VLOOKUP($A8,'Occupancy Raw Data'!$B$6:$BE$43,'Occupancy Raw Data'!AE$1,FALSE)</f>
        <v>88.406734238934504</v>
      </c>
      <c r="W8" s="63"/>
      <c r="X8" s="64">
        <f>VLOOKUP($A8,'ADR Raw Data'!$B$6:$BE$43,'ADR Raw Data'!G$1,FALSE)</f>
        <v>175.56789176626799</v>
      </c>
      <c r="Y8" s="65">
        <f>VLOOKUP($A8,'ADR Raw Data'!$B$6:$BE$43,'ADR Raw Data'!H$1,FALSE)</f>
        <v>209.66214035964001</v>
      </c>
      <c r="Z8" s="65">
        <f>VLOOKUP($A8,'ADR Raw Data'!$B$6:$BE$43,'ADR Raw Data'!I$1,FALSE)</f>
        <v>212.24054281433601</v>
      </c>
      <c r="AA8" s="65">
        <f>VLOOKUP($A8,'ADR Raw Data'!$B$6:$BE$43,'ADR Raw Data'!J$1,FALSE)</f>
        <v>207.32229028571399</v>
      </c>
      <c r="AB8" s="65">
        <f>VLOOKUP($A8,'ADR Raw Data'!$B$6:$BE$43,'ADR Raw Data'!K$1,FALSE)</f>
        <v>188.90614734451799</v>
      </c>
      <c r="AC8" s="66">
        <f>VLOOKUP($A8,'ADR Raw Data'!$B$6:$BE$43,'ADR Raw Data'!L$1,FALSE)</f>
        <v>200.31827705275899</v>
      </c>
      <c r="AD8" s="65">
        <f>VLOOKUP($A8,'ADR Raw Data'!$B$6:$BE$43,'ADR Raw Data'!N$1,FALSE)</f>
        <v>153.62020640104501</v>
      </c>
      <c r="AE8" s="65">
        <f>VLOOKUP($A8,'ADR Raw Data'!$B$6:$BE$43,'ADR Raw Data'!O$1,FALSE)</f>
        <v>152.53290559711101</v>
      </c>
      <c r="AF8" s="66">
        <f>VLOOKUP($A8,'ADR Raw Data'!$B$6:$BE$43,'ADR Raw Data'!P$1,FALSE)</f>
        <v>153.07306314491501</v>
      </c>
      <c r="AG8" s="67">
        <f>VLOOKUP($A8,'ADR Raw Data'!$B$6:$BE$43,'ADR Raw Data'!R$1,FALSE)</f>
        <v>187.03236590929799</v>
      </c>
      <c r="AH8" s="63"/>
      <c r="AI8" s="59">
        <f>VLOOKUP($A8,'ADR Raw Data'!$B$6:$BE$43,'ADR Raw Data'!T$1,FALSE)</f>
        <v>46.559369330770203</v>
      </c>
      <c r="AJ8" s="60">
        <f>VLOOKUP($A8,'ADR Raw Data'!$B$6:$BE$43,'ADR Raw Data'!U$1,FALSE)</f>
        <v>57.002663167894497</v>
      </c>
      <c r="AK8" s="60">
        <f>VLOOKUP($A8,'ADR Raw Data'!$B$6:$BE$43,'ADR Raw Data'!V$1,FALSE)</f>
        <v>57.357212276495801</v>
      </c>
      <c r="AL8" s="60">
        <f>VLOOKUP($A8,'ADR Raw Data'!$B$6:$BE$43,'ADR Raw Data'!W$1,FALSE)</f>
        <v>55.5826872647987</v>
      </c>
      <c r="AM8" s="60">
        <f>VLOOKUP($A8,'ADR Raw Data'!$B$6:$BE$43,'ADR Raw Data'!X$1,FALSE)</f>
        <v>50.3167381081389</v>
      </c>
      <c r="AN8" s="61">
        <f>VLOOKUP($A8,'ADR Raw Data'!$B$6:$BE$43,'ADR Raw Data'!Y$1,FALSE)</f>
        <v>54.628717999030897</v>
      </c>
      <c r="AO8" s="60">
        <f>VLOOKUP($A8,'ADR Raw Data'!$B$6:$BE$43,'ADR Raw Data'!AA$1,FALSE)</f>
        <v>41.447355788572203</v>
      </c>
      <c r="AP8" s="60">
        <f>VLOOKUP($A8,'ADR Raw Data'!$B$6:$BE$43,'ADR Raw Data'!AB$1,FALSE)</f>
        <v>41.032106176671597</v>
      </c>
      <c r="AQ8" s="61">
        <f>VLOOKUP($A8,'ADR Raw Data'!$B$6:$BE$43,'ADR Raw Data'!AC$1,FALSE)</f>
        <v>41.254043501318897</v>
      </c>
      <c r="AR8" s="62">
        <f>VLOOKUP($A8,'ADR Raw Data'!$B$6:$BE$43,'ADR Raw Data'!AE$1,FALSE)</f>
        <v>53.271116956841098</v>
      </c>
      <c r="AS8" s="50"/>
      <c r="AT8" s="64">
        <f>VLOOKUP($A8,'RevPAR Raw Data'!$B$6:$BE$43,'RevPAR Raw Data'!G$1,FALSE)</f>
        <v>108.898371087314</v>
      </c>
      <c r="AU8" s="65">
        <f>VLOOKUP($A8,'RevPAR Raw Data'!$B$6:$BE$43,'RevPAR Raw Data'!H$1,FALSE)</f>
        <v>172.876278830313</v>
      </c>
      <c r="AV8" s="65">
        <f>VLOOKUP($A8,'RevPAR Raw Data'!$B$6:$BE$43,'RevPAR Raw Data'!I$1,FALSE)</f>
        <v>189.622239497528</v>
      </c>
      <c r="AW8" s="65">
        <f>VLOOKUP($A8,'RevPAR Raw Data'!$B$6:$BE$43,'RevPAR Raw Data'!J$1,FALSE)</f>
        <v>186.78645387149899</v>
      </c>
      <c r="AX8" s="65">
        <f>VLOOKUP($A8,'RevPAR Raw Data'!$B$6:$BE$43,'RevPAR Raw Data'!K$1,FALSE)</f>
        <v>154.18647343492501</v>
      </c>
      <c r="AY8" s="66">
        <f>VLOOKUP($A8,'RevPAR Raw Data'!$B$6:$BE$43,'RevPAR Raw Data'!L$1,FALSE)</f>
        <v>162.47396334431599</v>
      </c>
      <c r="AZ8" s="65">
        <f>VLOOKUP($A8,'RevPAR Raw Data'!$B$6:$BE$43,'RevPAR Raw Data'!N$1,FALSE)</f>
        <v>121.08347199341</v>
      </c>
      <c r="BA8" s="65">
        <f>VLOOKUP($A8,'RevPAR Raw Data'!$B$6:$BE$43,'RevPAR Raw Data'!O$1,FALSE)</f>
        <v>121.78131692751199</v>
      </c>
      <c r="BB8" s="66">
        <f>VLOOKUP($A8,'RevPAR Raw Data'!$B$6:$BE$43,'RevPAR Raw Data'!P$1,FALSE)</f>
        <v>121.432394460461</v>
      </c>
      <c r="BC8" s="67">
        <f>VLOOKUP($A8,'RevPAR Raw Data'!$B$6:$BE$43,'RevPAR Raw Data'!R$1,FALSE)</f>
        <v>150.74780080607201</v>
      </c>
      <c r="BD8" s="63"/>
      <c r="BE8" s="59">
        <f>VLOOKUP($A8,'RevPAR Raw Data'!$B$6:$BE$43,'RevPAR Raw Data'!T$1,FALSE)</f>
        <v>169.172860043263</v>
      </c>
      <c r="BF8" s="60">
        <f>VLOOKUP($A8,'RevPAR Raw Data'!$B$6:$BE$43,'RevPAR Raw Data'!U$1,FALSE)</f>
        <v>257.11899395805102</v>
      </c>
      <c r="BG8" s="60">
        <f>VLOOKUP($A8,'RevPAR Raw Data'!$B$6:$BE$43,'RevPAR Raw Data'!V$1,FALSE)</f>
        <v>275.10649986573799</v>
      </c>
      <c r="BH8" s="60">
        <f>VLOOKUP($A8,'RevPAR Raw Data'!$B$6:$BE$43,'RevPAR Raw Data'!W$1,FALSE)</f>
        <v>235.52244143998999</v>
      </c>
      <c r="BI8" s="60">
        <f>VLOOKUP($A8,'RevPAR Raw Data'!$B$6:$BE$43,'RevPAR Raw Data'!X$1,FALSE)</f>
        <v>179.80256211108599</v>
      </c>
      <c r="BJ8" s="61">
        <f>VLOOKUP($A8,'RevPAR Raw Data'!$B$6:$BE$43,'RevPAR Raw Data'!Y$1,FALSE)</f>
        <v>224.69775321424001</v>
      </c>
      <c r="BK8" s="60">
        <f>VLOOKUP($A8,'RevPAR Raw Data'!$B$6:$BE$43,'RevPAR Raw Data'!AA$1,FALSE)</f>
        <v>122.654377304511</v>
      </c>
      <c r="BL8" s="60">
        <f>VLOOKUP($A8,'RevPAR Raw Data'!$B$6:$BE$43,'RevPAR Raw Data'!AB$1,FALSE)</f>
        <v>100.14828381930501</v>
      </c>
      <c r="BM8" s="61">
        <f>VLOOKUP($A8,'RevPAR Raw Data'!$B$6:$BE$43,'RevPAR Raw Data'!AC$1,FALSE)</f>
        <v>110.770084864277</v>
      </c>
      <c r="BN8" s="62">
        <f>VLOOKUP($A8,'RevPAR Raw Data'!$B$6:$BE$43,'RevPAR Raw Data'!AE$1,FALSE)</f>
        <v>188.77310598992199</v>
      </c>
    </row>
    <row r="9" spans="1:66" x14ac:dyDescent="0.25">
      <c r="A9" s="76" t="s">
        <v>90</v>
      </c>
      <c r="B9" s="59">
        <f>VLOOKUP($A9,'Occupancy Raw Data'!$B$6:$BE$43,'Occupancy Raw Data'!G$1,FALSE)</f>
        <v>66.013852400286595</v>
      </c>
      <c r="C9" s="60">
        <f>VLOOKUP($A9,'Occupancy Raw Data'!$B$6:$BE$43,'Occupancy Raw Data'!H$1,FALSE)</f>
        <v>80.081203725818</v>
      </c>
      <c r="D9" s="60">
        <f>VLOOKUP($A9,'Occupancy Raw Data'!$B$6:$BE$43,'Occupancy Raw Data'!I$1,FALSE)</f>
        <v>87.508956293288705</v>
      </c>
      <c r="E9" s="60">
        <f>VLOOKUP($A9,'Occupancy Raw Data'!$B$6:$BE$43,'Occupancy Raw Data'!J$1,FALSE)</f>
        <v>85.3116790064485</v>
      </c>
      <c r="F9" s="60">
        <f>VLOOKUP($A9,'Occupancy Raw Data'!$B$6:$BE$43,'Occupancy Raw Data'!K$1,FALSE)</f>
        <v>79.543826128492896</v>
      </c>
      <c r="G9" s="61">
        <f>VLOOKUP($A9,'Occupancy Raw Data'!$B$6:$BE$43,'Occupancy Raw Data'!L$1,FALSE)</f>
        <v>79.691903510866894</v>
      </c>
      <c r="H9" s="60">
        <f>VLOOKUP($A9,'Occupancy Raw Data'!$B$6:$BE$43,'Occupancy Raw Data'!N$1,FALSE)</f>
        <v>81.024599952233103</v>
      </c>
      <c r="I9" s="60">
        <f>VLOOKUP($A9,'Occupancy Raw Data'!$B$6:$BE$43,'Occupancy Raw Data'!O$1,FALSE)</f>
        <v>84.021972772868395</v>
      </c>
      <c r="J9" s="61">
        <f>VLOOKUP($A9,'Occupancy Raw Data'!$B$6:$BE$43,'Occupancy Raw Data'!P$1,FALSE)</f>
        <v>82.523286362550706</v>
      </c>
      <c r="K9" s="62">
        <f>VLOOKUP($A9,'Occupancy Raw Data'!$B$6:$BE$43,'Occupancy Raw Data'!R$1,FALSE)</f>
        <v>80.500870039919405</v>
      </c>
      <c r="L9" s="63"/>
      <c r="M9" s="59">
        <f>VLOOKUP($A9,'Occupancy Raw Data'!$B$6:$BE$43,'Occupancy Raw Data'!T$1,FALSE)</f>
        <v>45.055171637182703</v>
      </c>
      <c r="N9" s="60">
        <f>VLOOKUP($A9,'Occupancy Raw Data'!$B$6:$BE$43,'Occupancy Raw Data'!U$1,FALSE)</f>
        <v>64.249176050037406</v>
      </c>
      <c r="O9" s="60">
        <f>VLOOKUP($A9,'Occupancy Raw Data'!$B$6:$BE$43,'Occupancy Raw Data'!V$1,FALSE)</f>
        <v>69.709464870256596</v>
      </c>
      <c r="P9" s="60">
        <f>VLOOKUP($A9,'Occupancy Raw Data'!$B$6:$BE$43,'Occupancy Raw Data'!W$1,FALSE)</f>
        <v>63.606128337747201</v>
      </c>
      <c r="Q9" s="60">
        <f>VLOOKUP($A9,'Occupancy Raw Data'!$B$6:$BE$43,'Occupancy Raw Data'!X$1,FALSE)</f>
        <v>47.809311432073997</v>
      </c>
      <c r="R9" s="61">
        <f>VLOOKUP($A9,'Occupancy Raw Data'!$B$6:$BE$43,'Occupancy Raw Data'!Y$1,FALSE)</f>
        <v>58.251297734628302</v>
      </c>
      <c r="S9" s="60">
        <f>VLOOKUP($A9,'Occupancy Raw Data'!$B$6:$BE$43,'Occupancy Raw Data'!AA$1,FALSE)</f>
        <v>25.384602786367299</v>
      </c>
      <c r="T9" s="60">
        <f>VLOOKUP($A9,'Occupancy Raw Data'!$B$6:$BE$43,'Occupancy Raw Data'!AB$1,FALSE)</f>
        <v>17.136678262802899</v>
      </c>
      <c r="U9" s="61">
        <f>VLOOKUP($A9,'Occupancy Raw Data'!$B$6:$BE$43,'Occupancy Raw Data'!AC$1,FALSE)</f>
        <v>21.045626850873798</v>
      </c>
      <c r="V9" s="62">
        <f>VLOOKUP($A9,'Occupancy Raw Data'!$B$6:$BE$43,'Occupancy Raw Data'!AE$1,FALSE)</f>
        <v>45.181214382564796</v>
      </c>
      <c r="W9" s="63"/>
      <c r="X9" s="64">
        <f>VLOOKUP($A9,'ADR Raw Data'!$B$6:$BE$43,'ADR Raw Data'!G$1,FALSE)</f>
        <v>140.05240412445701</v>
      </c>
      <c r="Y9" s="65">
        <f>VLOOKUP($A9,'ADR Raw Data'!$B$6:$BE$43,'ADR Raw Data'!H$1,FALSE)</f>
        <v>160.47963614673401</v>
      </c>
      <c r="Z9" s="65">
        <f>VLOOKUP($A9,'ADR Raw Data'!$B$6:$BE$43,'ADR Raw Data'!I$1,FALSE)</f>
        <v>169.83244405021799</v>
      </c>
      <c r="AA9" s="65">
        <f>VLOOKUP($A9,'ADR Raw Data'!$B$6:$BE$43,'ADR Raw Data'!J$1,FALSE)</f>
        <v>167.11805151175801</v>
      </c>
      <c r="AB9" s="65">
        <f>VLOOKUP($A9,'ADR Raw Data'!$B$6:$BE$43,'ADR Raw Data'!K$1,FALSE)</f>
        <v>153.59791022369001</v>
      </c>
      <c r="AC9" s="66">
        <f>VLOOKUP($A9,'ADR Raw Data'!$B$6:$BE$43,'ADR Raw Data'!L$1,FALSE)</f>
        <v>159.196970659633</v>
      </c>
      <c r="AD9" s="65">
        <f>VLOOKUP($A9,'ADR Raw Data'!$B$6:$BE$43,'ADR Raw Data'!N$1,FALSE)</f>
        <v>145.12208990420001</v>
      </c>
      <c r="AE9" s="65">
        <f>VLOOKUP($A9,'ADR Raw Data'!$B$6:$BE$43,'ADR Raw Data'!O$1,FALSE)</f>
        <v>146.64369670267101</v>
      </c>
      <c r="AF9" s="66">
        <f>VLOOKUP($A9,'ADR Raw Data'!$B$6:$BE$43,'ADR Raw Data'!P$1,FALSE)</f>
        <v>145.896710078865</v>
      </c>
      <c r="AG9" s="67">
        <f>VLOOKUP($A9,'ADR Raw Data'!$B$6:$BE$43,'ADR Raw Data'!R$1,FALSE)</f>
        <v>155.30142726964399</v>
      </c>
      <c r="AH9" s="63"/>
      <c r="AI9" s="59">
        <f>VLOOKUP($A9,'ADR Raw Data'!$B$6:$BE$43,'ADR Raw Data'!T$1,FALSE)</f>
        <v>35.082510709167003</v>
      </c>
      <c r="AJ9" s="60">
        <f>VLOOKUP($A9,'ADR Raw Data'!$B$6:$BE$43,'ADR Raw Data'!U$1,FALSE)</f>
        <v>49.283794174709698</v>
      </c>
      <c r="AK9" s="60">
        <f>VLOOKUP($A9,'ADR Raw Data'!$B$6:$BE$43,'ADR Raw Data'!V$1,FALSE)</f>
        <v>52.739715241729499</v>
      </c>
      <c r="AL9" s="60">
        <f>VLOOKUP($A9,'ADR Raw Data'!$B$6:$BE$43,'ADR Raw Data'!W$1,FALSE)</f>
        <v>47.241101655704398</v>
      </c>
      <c r="AM9" s="60">
        <f>VLOOKUP($A9,'ADR Raw Data'!$B$6:$BE$43,'ADR Raw Data'!X$1,FALSE)</f>
        <v>36.834161837794198</v>
      </c>
      <c r="AN9" s="61">
        <f>VLOOKUP($A9,'ADR Raw Data'!$B$6:$BE$43,'ADR Raw Data'!Y$1,FALSE)</f>
        <v>44.957588453223899</v>
      </c>
      <c r="AO9" s="60">
        <f>VLOOKUP($A9,'ADR Raw Data'!$B$6:$BE$43,'ADR Raw Data'!AA$1,FALSE)</f>
        <v>33.093173313337701</v>
      </c>
      <c r="AP9" s="60">
        <f>VLOOKUP($A9,'ADR Raw Data'!$B$6:$BE$43,'ADR Raw Data'!AB$1,FALSE)</f>
        <v>32.637417636263201</v>
      </c>
      <c r="AQ9" s="61">
        <f>VLOOKUP($A9,'ADR Raw Data'!$B$6:$BE$43,'ADR Raw Data'!AC$1,FALSE)</f>
        <v>32.828305798223397</v>
      </c>
      <c r="AR9" s="62">
        <f>VLOOKUP($A9,'ADR Raw Data'!$B$6:$BE$43,'ADR Raw Data'!AE$1,FALSE)</f>
        <v>41.403502115853698</v>
      </c>
      <c r="AS9" s="50"/>
      <c r="AT9" s="64">
        <f>VLOOKUP($A9,'RevPAR Raw Data'!$B$6:$BE$43,'RevPAR Raw Data'!G$1,FALSE)</f>
        <v>92.453987341772105</v>
      </c>
      <c r="AU9" s="65">
        <f>VLOOKUP($A9,'RevPAR Raw Data'!$B$6:$BE$43,'RevPAR Raw Data'!H$1,FALSE)</f>
        <v>128.51402436111701</v>
      </c>
      <c r="AV9" s="65">
        <f>VLOOKUP($A9,'RevPAR Raw Data'!$B$6:$BE$43,'RevPAR Raw Data'!I$1,FALSE)</f>
        <v>148.61859923572899</v>
      </c>
      <c r="AW9" s="65">
        <f>VLOOKUP($A9,'RevPAR Raw Data'!$B$6:$BE$43,'RevPAR Raw Data'!J$1,FALSE)</f>
        <v>142.57121566754199</v>
      </c>
      <c r="AX9" s="65">
        <f>VLOOKUP($A9,'RevPAR Raw Data'!$B$6:$BE$43,'RevPAR Raw Data'!K$1,FALSE)</f>
        <v>122.17765464532999</v>
      </c>
      <c r="AY9" s="66">
        <f>VLOOKUP($A9,'RevPAR Raw Data'!$B$6:$BE$43,'RevPAR Raw Data'!L$1,FALSE)</f>
        <v>126.867096250298</v>
      </c>
      <c r="AZ9" s="65">
        <f>VLOOKUP($A9,'RevPAR Raw Data'!$B$6:$BE$43,'RevPAR Raw Data'!N$1,FALSE)</f>
        <v>117.58459278719801</v>
      </c>
      <c r="BA9" s="65">
        <f>VLOOKUP($A9,'RevPAR Raw Data'!$B$6:$BE$43,'RevPAR Raw Data'!O$1,FALSE)</f>
        <v>123.212926916646</v>
      </c>
      <c r="BB9" s="66">
        <f>VLOOKUP($A9,'RevPAR Raw Data'!$B$6:$BE$43,'RevPAR Raw Data'!P$1,FALSE)</f>
        <v>120.39875985192199</v>
      </c>
      <c r="BC9" s="67">
        <f>VLOOKUP($A9,'RevPAR Raw Data'!$B$6:$BE$43,'RevPAR Raw Data'!R$1,FALSE)</f>
        <v>125.019000136476</v>
      </c>
      <c r="BD9" s="63"/>
      <c r="BE9" s="59">
        <f>VLOOKUP($A9,'RevPAR Raw Data'!$B$6:$BE$43,'RevPAR Raw Data'!T$1,FALSE)</f>
        <v>95.944167760997999</v>
      </c>
      <c r="BF9" s="60">
        <f>VLOOKUP($A9,'RevPAR Raw Data'!$B$6:$BE$43,'RevPAR Raw Data'!U$1,FALSE)</f>
        <v>145.197401908194</v>
      </c>
      <c r="BG9" s="60">
        <f>VLOOKUP($A9,'RevPAR Raw Data'!$B$6:$BE$43,'RevPAR Raw Data'!V$1,FALSE)</f>
        <v>159.213753381093</v>
      </c>
      <c r="BH9" s="60">
        <f>VLOOKUP($A9,'RevPAR Raw Data'!$B$6:$BE$43,'RevPAR Raw Data'!W$1,FALSE)</f>
        <v>140.89546574074399</v>
      </c>
      <c r="BI9" s="60">
        <f>VLOOKUP($A9,'RevPAR Raw Data'!$B$6:$BE$43,'RevPAR Raw Data'!X$1,FALSE)</f>
        <v>102.253632416293</v>
      </c>
      <c r="BJ9" s="61">
        <f>VLOOKUP($A9,'RevPAR Raw Data'!$B$6:$BE$43,'RevPAR Raw Data'!Y$1,FALSE)</f>
        <v>129.39726489204801</v>
      </c>
      <c r="BK9" s="60">
        <f>VLOOKUP($A9,'RevPAR Raw Data'!$B$6:$BE$43,'RevPAR Raw Data'!AA$1,FALSE)</f>
        <v>66.878346694699999</v>
      </c>
      <c r="BL9" s="60">
        <f>VLOOKUP($A9,'RevPAR Raw Data'!$B$6:$BE$43,'RevPAR Raw Data'!AB$1,FALSE)</f>
        <v>55.367065152679899</v>
      </c>
      <c r="BM9" s="61">
        <f>VLOOKUP($A9,'RevPAR Raw Data'!$B$6:$BE$43,'RevPAR Raw Data'!AC$1,FALSE)</f>
        <v>60.782855388855197</v>
      </c>
      <c r="BN9" s="62">
        <f>VLOOKUP($A9,'RevPAR Raw Data'!$B$6:$BE$43,'RevPAR Raw Data'!AE$1,FALSE)</f>
        <v>105.29132155127201</v>
      </c>
    </row>
    <row r="10" spans="1:66" x14ac:dyDescent="0.25">
      <c r="A10" s="76" t="s">
        <v>26</v>
      </c>
      <c r="B10" s="59">
        <f>VLOOKUP($A10,'Occupancy Raw Data'!$B$6:$BE$43,'Occupancy Raw Data'!G$1,FALSE)</f>
        <v>55.7204841287965</v>
      </c>
      <c r="C10" s="60">
        <f>VLOOKUP($A10,'Occupancy Raw Data'!$B$6:$BE$43,'Occupancy Raw Data'!H$1,FALSE)</f>
        <v>69.422242521123493</v>
      </c>
      <c r="D10" s="60">
        <f>VLOOKUP($A10,'Occupancy Raw Data'!$B$6:$BE$43,'Occupancy Raw Data'!I$1,FALSE)</f>
        <v>79.287508563598905</v>
      </c>
      <c r="E10" s="60">
        <f>VLOOKUP($A10,'Occupancy Raw Data'!$B$6:$BE$43,'Occupancy Raw Data'!J$1,FALSE)</f>
        <v>78.887873943822697</v>
      </c>
      <c r="F10" s="60">
        <f>VLOOKUP($A10,'Occupancy Raw Data'!$B$6:$BE$43,'Occupancy Raw Data'!K$1,FALSE)</f>
        <v>71.7401233158255</v>
      </c>
      <c r="G10" s="61">
        <f>VLOOKUP($A10,'Occupancy Raw Data'!$B$6:$BE$43,'Occupancy Raw Data'!L$1,FALSE)</f>
        <v>71.011646494633396</v>
      </c>
      <c r="H10" s="60">
        <f>VLOOKUP($A10,'Occupancy Raw Data'!$B$6:$BE$43,'Occupancy Raw Data'!N$1,FALSE)</f>
        <v>68.417446905686205</v>
      </c>
      <c r="I10" s="60">
        <f>VLOOKUP($A10,'Occupancy Raw Data'!$B$6:$BE$43,'Occupancy Raw Data'!O$1,FALSE)</f>
        <v>72.322448047499407</v>
      </c>
      <c r="J10" s="61">
        <f>VLOOKUP($A10,'Occupancy Raw Data'!$B$6:$BE$43,'Occupancy Raw Data'!P$1,FALSE)</f>
        <v>70.369947476592799</v>
      </c>
      <c r="K10" s="62">
        <f>VLOOKUP($A10,'Occupancy Raw Data'!$B$6:$BE$43,'Occupancy Raw Data'!R$1,FALSE)</f>
        <v>70.828303918050395</v>
      </c>
      <c r="L10" s="63"/>
      <c r="M10" s="59">
        <f>VLOOKUP($A10,'Occupancy Raw Data'!$B$6:$BE$43,'Occupancy Raw Data'!T$1,FALSE)</f>
        <v>26.560009822704298</v>
      </c>
      <c r="N10" s="60">
        <f>VLOOKUP($A10,'Occupancy Raw Data'!$B$6:$BE$43,'Occupancy Raw Data'!U$1,FALSE)</f>
        <v>41.653277072322503</v>
      </c>
      <c r="O10" s="60">
        <f>VLOOKUP($A10,'Occupancy Raw Data'!$B$6:$BE$43,'Occupancy Raw Data'!V$1,FALSE)</f>
        <v>50.611240400977302</v>
      </c>
      <c r="P10" s="60">
        <f>VLOOKUP($A10,'Occupancy Raw Data'!$B$6:$BE$43,'Occupancy Raw Data'!W$1,FALSE)</f>
        <v>51.793200687949103</v>
      </c>
      <c r="Q10" s="60">
        <f>VLOOKUP($A10,'Occupancy Raw Data'!$B$6:$BE$43,'Occupancy Raw Data'!X$1,FALSE)</f>
        <v>44.684474818635998</v>
      </c>
      <c r="R10" s="61">
        <f>VLOOKUP($A10,'Occupancy Raw Data'!$B$6:$BE$43,'Occupancy Raw Data'!Y$1,FALSE)</f>
        <v>43.612345131233099</v>
      </c>
      <c r="S10" s="60">
        <f>VLOOKUP($A10,'Occupancy Raw Data'!$B$6:$BE$43,'Occupancy Raw Data'!AA$1,FALSE)</f>
        <v>18.601854703894801</v>
      </c>
      <c r="T10" s="60">
        <f>VLOOKUP($A10,'Occupancy Raw Data'!$B$6:$BE$43,'Occupancy Raw Data'!AB$1,FALSE)</f>
        <v>19.055893723165401</v>
      </c>
      <c r="U10" s="61">
        <f>VLOOKUP($A10,'Occupancy Raw Data'!$B$6:$BE$43,'Occupancy Raw Data'!AC$1,FALSE)</f>
        <v>18.834739744473602</v>
      </c>
      <c r="V10" s="62">
        <f>VLOOKUP($A10,'Occupancy Raw Data'!$B$6:$BE$43,'Occupancy Raw Data'!AE$1,FALSE)</f>
        <v>35.587303801616798</v>
      </c>
      <c r="W10" s="63"/>
      <c r="X10" s="64">
        <f>VLOOKUP($A10,'ADR Raw Data'!$B$6:$BE$43,'ADR Raw Data'!G$1,FALSE)</f>
        <v>136.42927868852399</v>
      </c>
      <c r="Y10" s="65">
        <f>VLOOKUP($A10,'ADR Raw Data'!$B$6:$BE$43,'ADR Raw Data'!H$1,FALSE)</f>
        <v>160.81650493421</v>
      </c>
      <c r="Z10" s="65">
        <f>VLOOKUP($A10,'ADR Raw Data'!$B$6:$BE$43,'ADR Raw Data'!I$1,FALSE)</f>
        <v>174.57645017281101</v>
      </c>
      <c r="AA10" s="65">
        <f>VLOOKUP($A10,'ADR Raw Data'!$B$6:$BE$43,'ADR Raw Data'!J$1,FALSE)</f>
        <v>171.44838037342501</v>
      </c>
      <c r="AB10" s="65">
        <f>VLOOKUP($A10,'ADR Raw Data'!$B$6:$BE$43,'ADR Raw Data'!K$1,FALSE)</f>
        <v>156.050897660353</v>
      </c>
      <c r="AC10" s="66">
        <f>VLOOKUP($A10,'ADR Raw Data'!$B$6:$BE$43,'ADR Raw Data'!L$1,FALSE)</f>
        <v>161.461369629534</v>
      </c>
      <c r="AD10" s="65">
        <f>VLOOKUP($A10,'ADR Raw Data'!$B$6:$BE$43,'ADR Raw Data'!N$1,FALSE)</f>
        <v>134.32306408544699</v>
      </c>
      <c r="AE10" s="65">
        <f>VLOOKUP($A10,'ADR Raw Data'!$B$6:$BE$43,'ADR Raw Data'!O$1,FALSE)</f>
        <v>133.77815124723699</v>
      </c>
      <c r="AF10" s="66">
        <f>VLOOKUP($A10,'ADR Raw Data'!$B$6:$BE$43,'ADR Raw Data'!P$1,FALSE)</f>
        <v>134.043048028557</v>
      </c>
      <c r="AG10" s="67">
        <f>VLOOKUP($A10,'ADR Raw Data'!$B$6:$BE$43,'ADR Raw Data'!R$1,FALSE)</f>
        <v>153.67825894707701</v>
      </c>
      <c r="AH10" s="63"/>
      <c r="AI10" s="59">
        <f>VLOOKUP($A10,'ADR Raw Data'!$B$6:$BE$43,'ADR Raw Data'!T$1,FALSE)</f>
        <v>36.568466900828803</v>
      </c>
      <c r="AJ10" s="60">
        <f>VLOOKUP($A10,'ADR Raw Data'!$B$6:$BE$43,'ADR Raw Data'!U$1,FALSE)</f>
        <v>44.279905378613797</v>
      </c>
      <c r="AK10" s="60">
        <f>VLOOKUP($A10,'ADR Raw Data'!$B$6:$BE$43,'ADR Raw Data'!V$1,FALSE)</f>
        <v>51.068599084751902</v>
      </c>
      <c r="AL10" s="60">
        <f>VLOOKUP($A10,'ADR Raw Data'!$B$6:$BE$43,'ADR Raw Data'!W$1,FALSE)</f>
        <v>54.371510156002401</v>
      </c>
      <c r="AM10" s="60">
        <f>VLOOKUP($A10,'ADR Raw Data'!$B$6:$BE$43,'ADR Raw Data'!X$1,FALSE)</f>
        <v>52.650466273914198</v>
      </c>
      <c r="AN10" s="61">
        <f>VLOOKUP($A10,'ADR Raw Data'!$B$6:$BE$43,'ADR Raw Data'!Y$1,FALSE)</f>
        <v>49.032940263792497</v>
      </c>
      <c r="AO10" s="60">
        <f>VLOOKUP($A10,'ADR Raw Data'!$B$6:$BE$43,'ADR Raw Data'!AA$1,FALSE)</f>
        <v>36.949258627336597</v>
      </c>
      <c r="AP10" s="60">
        <f>VLOOKUP($A10,'ADR Raw Data'!$B$6:$BE$43,'ADR Raw Data'!AB$1,FALSE)</f>
        <v>33.319098910069201</v>
      </c>
      <c r="AQ10" s="61">
        <f>VLOOKUP($A10,'ADR Raw Data'!$B$6:$BE$43,'ADR Raw Data'!AC$1,FALSE)</f>
        <v>35.066087093255803</v>
      </c>
      <c r="AR10" s="62">
        <f>VLOOKUP($A10,'ADR Raw Data'!$B$6:$BE$43,'ADR Raw Data'!AE$1,FALSE)</f>
        <v>45.814372919964597</v>
      </c>
      <c r="AS10" s="50"/>
      <c r="AT10" s="64">
        <f>VLOOKUP($A10,'RevPAR Raw Data'!$B$6:$BE$43,'RevPAR Raw Data'!G$1,FALSE)</f>
        <v>76.019054578670904</v>
      </c>
      <c r="AU10" s="65">
        <f>VLOOKUP($A10,'RevPAR Raw Data'!$B$6:$BE$43,'RevPAR Raw Data'!H$1,FALSE)</f>
        <v>111.64242406942201</v>
      </c>
      <c r="AV10" s="65">
        <f>VLOOKUP($A10,'RevPAR Raw Data'!$B$6:$BE$43,'RevPAR Raw Data'!I$1,FALSE)</f>
        <v>138.417317880794</v>
      </c>
      <c r="AW10" s="65">
        <f>VLOOKUP($A10,'RevPAR Raw Data'!$B$6:$BE$43,'RevPAR Raw Data'!J$1,FALSE)</f>
        <v>135.25198218771399</v>
      </c>
      <c r="AX10" s="65">
        <f>VLOOKUP($A10,'RevPAR Raw Data'!$B$6:$BE$43,'RevPAR Raw Data'!K$1,FALSE)</f>
        <v>111.95110641699</v>
      </c>
      <c r="AY10" s="66">
        <f>VLOOKUP($A10,'RevPAR Raw Data'!$B$6:$BE$43,'RevPAR Raw Data'!L$1,FALSE)</f>
        <v>114.656377026718</v>
      </c>
      <c r="AZ10" s="65">
        <f>VLOOKUP($A10,'RevPAR Raw Data'!$B$6:$BE$43,'RevPAR Raw Data'!N$1,FALSE)</f>
        <v>91.900411052751707</v>
      </c>
      <c r="BA10" s="65">
        <f>VLOOKUP($A10,'RevPAR Raw Data'!$B$6:$BE$43,'RevPAR Raw Data'!O$1,FALSE)</f>
        <v>96.751633934688201</v>
      </c>
      <c r="BB10" s="66">
        <f>VLOOKUP($A10,'RevPAR Raw Data'!$B$6:$BE$43,'RevPAR Raw Data'!P$1,FALSE)</f>
        <v>94.326022493720004</v>
      </c>
      <c r="BC10" s="67">
        <f>VLOOKUP($A10,'RevPAR Raw Data'!$B$6:$BE$43,'RevPAR Raw Data'!R$1,FALSE)</f>
        <v>108.84770430300399</v>
      </c>
      <c r="BD10" s="63"/>
      <c r="BE10" s="59">
        <f>VLOOKUP($A10,'RevPAR Raw Data'!$B$6:$BE$43,'RevPAR Raw Data'!T$1,FALSE)</f>
        <v>72.841065124405702</v>
      </c>
      <c r="BF10" s="60">
        <f>VLOOKUP($A10,'RevPAR Raw Data'!$B$6:$BE$43,'RevPAR Raw Data'!U$1,FALSE)</f>
        <v>104.377214125652</v>
      </c>
      <c r="BG10" s="60">
        <f>VLOOKUP($A10,'RevPAR Raw Data'!$B$6:$BE$43,'RevPAR Raw Data'!V$1,FALSE)</f>
        <v>127.526290937924</v>
      </c>
      <c r="BH10" s="60">
        <f>VLOOKUP($A10,'RevPAR Raw Data'!$B$6:$BE$43,'RevPAR Raw Data'!W$1,FALSE)</f>
        <v>134.325456216118</v>
      </c>
      <c r="BI10" s="60">
        <f>VLOOKUP($A10,'RevPAR Raw Data'!$B$6:$BE$43,'RevPAR Raw Data'!X$1,FALSE)</f>
        <v>120.861525436611</v>
      </c>
      <c r="BJ10" s="61">
        <f>VLOOKUP($A10,'RevPAR Raw Data'!$B$6:$BE$43,'RevPAR Raw Data'!Y$1,FALSE)</f>
        <v>114.029700530862</v>
      </c>
      <c r="BK10" s="60">
        <f>VLOOKUP($A10,'RevPAR Raw Data'!$B$6:$BE$43,'RevPAR Raw Data'!AA$1,FALSE)</f>
        <v>62.424360735255</v>
      </c>
      <c r="BL10" s="60">
        <f>VLOOKUP($A10,'RevPAR Raw Data'!$B$6:$BE$43,'RevPAR Raw Data'!AB$1,FALSE)</f>
        <v>58.724244711053899</v>
      </c>
      <c r="BM10" s="61">
        <f>VLOOKUP($A10,'RevPAR Raw Data'!$B$6:$BE$43,'RevPAR Raw Data'!AC$1,FALSE)</f>
        <v>60.505433080314603</v>
      </c>
      <c r="BN10" s="62">
        <f>VLOOKUP($A10,'RevPAR Raw Data'!$B$6:$BE$43,'RevPAR Raw Data'!AE$1,FALSE)</f>
        <v>97.705776797415098</v>
      </c>
    </row>
    <row r="11" spans="1:66" x14ac:dyDescent="0.25">
      <c r="A11" s="76" t="s">
        <v>24</v>
      </c>
      <c r="B11" s="59">
        <f>VLOOKUP($A11,'Occupancy Raw Data'!$B$6:$BE$43,'Occupancy Raw Data'!G$1,FALSE)</f>
        <v>56.015723711919101</v>
      </c>
      <c r="C11" s="60">
        <f>VLOOKUP($A11,'Occupancy Raw Data'!$B$6:$BE$43,'Occupancy Raw Data'!H$1,FALSE)</f>
        <v>69.268566615190196</v>
      </c>
      <c r="D11" s="60">
        <f>VLOOKUP($A11,'Occupancy Raw Data'!$B$6:$BE$43,'Occupancy Raw Data'!I$1,FALSE)</f>
        <v>72.357152885020298</v>
      </c>
      <c r="E11" s="60">
        <f>VLOOKUP($A11,'Occupancy Raw Data'!$B$6:$BE$43,'Occupancy Raw Data'!J$1,FALSE)</f>
        <v>74.126070475923001</v>
      </c>
      <c r="F11" s="60">
        <f>VLOOKUP($A11,'Occupancy Raw Data'!$B$6:$BE$43,'Occupancy Raw Data'!K$1,FALSE)</f>
        <v>71.528850203565895</v>
      </c>
      <c r="G11" s="61">
        <f>VLOOKUP($A11,'Occupancy Raw Data'!$B$6:$BE$43,'Occupancy Raw Data'!L$1,FALSE)</f>
        <v>68.659272778323697</v>
      </c>
      <c r="H11" s="60">
        <f>VLOOKUP($A11,'Occupancy Raw Data'!$B$6:$BE$43,'Occupancy Raw Data'!N$1,FALSE)</f>
        <v>82.886424259441199</v>
      </c>
      <c r="I11" s="60">
        <f>VLOOKUP($A11,'Occupancy Raw Data'!$B$6:$BE$43,'Occupancy Raw Data'!O$1,FALSE)</f>
        <v>87.070054752211107</v>
      </c>
      <c r="J11" s="61">
        <f>VLOOKUP($A11,'Occupancy Raw Data'!$B$6:$BE$43,'Occupancy Raw Data'!P$1,FALSE)</f>
        <v>84.978239505826096</v>
      </c>
      <c r="K11" s="62">
        <f>VLOOKUP($A11,'Occupancy Raw Data'!$B$6:$BE$43,'Occupancy Raw Data'!R$1,FALSE)</f>
        <v>73.321834700467207</v>
      </c>
      <c r="L11" s="63"/>
      <c r="M11" s="59">
        <f>VLOOKUP($A11,'Occupancy Raw Data'!$B$6:$BE$43,'Occupancy Raw Data'!T$1,FALSE)</f>
        <v>0.80228918747057898</v>
      </c>
      <c r="N11" s="60">
        <f>VLOOKUP($A11,'Occupancy Raw Data'!$B$6:$BE$43,'Occupancy Raw Data'!U$1,FALSE)</f>
        <v>4.7135353578135701</v>
      </c>
      <c r="O11" s="60">
        <f>VLOOKUP($A11,'Occupancy Raw Data'!$B$6:$BE$43,'Occupancy Raw Data'!V$1,FALSE)</f>
        <v>6.3179147615371702</v>
      </c>
      <c r="P11" s="60">
        <f>VLOOKUP($A11,'Occupancy Raw Data'!$B$6:$BE$43,'Occupancy Raw Data'!W$1,FALSE)</f>
        <v>8.8941325967909393</v>
      </c>
      <c r="Q11" s="60">
        <f>VLOOKUP($A11,'Occupancy Raw Data'!$B$6:$BE$43,'Occupancy Raw Data'!X$1,FALSE)</f>
        <v>6.0615922980170502</v>
      </c>
      <c r="R11" s="61">
        <f>VLOOKUP($A11,'Occupancy Raw Data'!$B$6:$BE$43,'Occupancy Raw Data'!Y$1,FALSE)</f>
        <v>5.5353756509339496</v>
      </c>
      <c r="S11" s="60">
        <f>VLOOKUP($A11,'Occupancy Raw Data'!$B$6:$BE$43,'Occupancy Raw Data'!AA$1,FALSE)</f>
        <v>6.2158385466843002</v>
      </c>
      <c r="T11" s="60">
        <f>VLOOKUP($A11,'Occupancy Raw Data'!$B$6:$BE$43,'Occupancy Raw Data'!AB$1,FALSE)</f>
        <v>9.0133964991334992</v>
      </c>
      <c r="U11" s="61">
        <f>VLOOKUP($A11,'Occupancy Raw Data'!$B$6:$BE$43,'Occupancy Raw Data'!AC$1,FALSE)</f>
        <v>7.63087353425417</v>
      </c>
      <c r="V11" s="62">
        <f>VLOOKUP($A11,'Occupancy Raw Data'!$B$6:$BE$43,'Occupancy Raw Data'!AE$1,FALSE)</f>
        <v>6.2201756297752597</v>
      </c>
      <c r="W11" s="63"/>
      <c r="X11" s="64">
        <f>VLOOKUP($A11,'ADR Raw Data'!$B$6:$BE$43,'ADR Raw Data'!G$1,FALSE)</f>
        <v>131.292784461152</v>
      </c>
      <c r="Y11" s="65">
        <f>VLOOKUP($A11,'ADR Raw Data'!$B$6:$BE$43,'ADR Raw Data'!H$1,FALSE)</f>
        <v>130.96910620186401</v>
      </c>
      <c r="Z11" s="65">
        <f>VLOOKUP($A11,'ADR Raw Data'!$B$6:$BE$43,'ADR Raw Data'!I$1,FALSE)</f>
        <v>126.21336243694201</v>
      </c>
      <c r="AA11" s="65">
        <f>VLOOKUP($A11,'ADR Raw Data'!$B$6:$BE$43,'ADR Raw Data'!J$1,FALSE)</f>
        <v>127.406104166666</v>
      </c>
      <c r="AB11" s="65">
        <f>VLOOKUP($A11,'ADR Raw Data'!$B$6:$BE$43,'ADR Raw Data'!K$1,FALSE)</f>
        <v>138.29059862610401</v>
      </c>
      <c r="AC11" s="66">
        <f>VLOOKUP($A11,'ADR Raw Data'!$B$6:$BE$43,'ADR Raw Data'!L$1,FALSE)</f>
        <v>130.77570359465</v>
      </c>
      <c r="AD11" s="65">
        <f>VLOOKUP($A11,'ADR Raw Data'!$B$6:$BE$43,'ADR Raw Data'!N$1,FALSE)</f>
        <v>163.3091700542</v>
      </c>
      <c r="AE11" s="65">
        <f>VLOOKUP($A11,'ADR Raw Data'!$B$6:$BE$43,'ADR Raw Data'!O$1,FALSE)</f>
        <v>172.836223798774</v>
      </c>
      <c r="AF11" s="66">
        <f>VLOOKUP($A11,'ADR Raw Data'!$B$6:$BE$43,'ADR Raw Data'!P$1,FALSE)</f>
        <v>168.18995539401899</v>
      </c>
      <c r="AG11" s="67">
        <f>VLOOKUP($A11,'ADR Raw Data'!$B$6:$BE$43,'ADR Raw Data'!R$1,FALSE)</f>
        <v>143.16490823053101</v>
      </c>
      <c r="AH11" s="63"/>
      <c r="AI11" s="59">
        <f>VLOOKUP($A11,'ADR Raw Data'!$B$6:$BE$43,'ADR Raw Data'!T$1,FALSE)</f>
        <v>16.0995366181725</v>
      </c>
      <c r="AJ11" s="60">
        <f>VLOOKUP($A11,'ADR Raw Data'!$B$6:$BE$43,'ADR Raw Data'!U$1,FALSE)</f>
        <v>12.468126247154901</v>
      </c>
      <c r="AK11" s="60">
        <f>VLOOKUP($A11,'ADR Raw Data'!$B$6:$BE$43,'ADR Raw Data'!V$1,FALSE)</f>
        <v>10.8897739194575</v>
      </c>
      <c r="AL11" s="60">
        <f>VLOOKUP($A11,'ADR Raw Data'!$B$6:$BE$43,'ADR Raw Data'!W$1,FALSE)</f>
        <v>6.92579275144106</v>
      </c>
      <c r="AM11" s="60">
        <f>VLOOKUP($A11,'ADR Raw Data'!$B$6:$BE$43,'ADR Raw Data'!X$1,FALSE)</f>
        <v>8.0581227665915094</v>
      </c>
      <c r="AN11" s="61">
        <f>VLOOKUP($A11,'ADR Raw Data'!$B$6:$BE$43,'ADR Raw Data'!Y$1,FALSE)</f>
        <v>10.5638415029452</v>
      </c>
      <c r="AO11" s="60">
        <f>VLOOKUP($A11,'ADR Raw Data'!$B$6:$BE$43,'ADR Raw Data'!AA$1,FALSE)</f>
        <v>13.4454247507184</v>
      </c>
      <c r="AP11" s="60">
        <f>VLOOKUP($A11,'ADR Raw Data'!$B$6:$BE$43,'ADR Raw Data'!AB$1,FALSE)</f>
        <v>17.678087621359001</v>
      </c>
      <c r="AQ11" s="61">
        <f>VLOOKUP($A11,'ADR Raw Data'!$B$6:$BE$43,'ADR Raw Data'!AC$1,FALSE)</f>
        <v>15.650143502257</v>
      </c>
      <c r="AR11" s="62">
        <f>VLOOKUP($A11,'ADR Raw Data'!$B$6:$BE$43,'ADR Raw Data'!AE$1,FALSE)</f>
        <v>12.592652886829599</v>
      </c>
      <c r="AS11" s="50"/>
      <c r="AT11" s="64">
        <f>VLOOKUP($A11,'RevPAR Raw Data'!$B$6:$BE$43,'RevPAR Raw Data'!G$1,FALSE)</f>
        <v>73.544603397444803</v>
      </c>
      <c r="AU11" s="65">
        <f>VLOOKUP($A11,'RevPAR Raw Data'!$B$6:$BE$43,'RevPAR Raw Data'!H$1,FALSE)</f>
        <v>90.720422574757805</v>
      </c>
      <c r="AV11" s="65">
        <f>VLOOKUP($A11,'RevPAR Raw Data'!$B$6:$BE$43,'RevPAR Raw Data'!I$1,FALSE)</f>
        <v>91.324395619823093</v>
      </c>
      <c r="AW11" s="65">
        <f>VLOOKUP($A11,'RevPAR Raw Data'!$B$6:$BE$43,'RevPAR Raw Data'!J$1,FALSE)</f>
        <v>94.441138565211205</v>
      </c>
      <c r="AX11" s="65">
        <f>VLOOKUP($A11,'RevPAR Raw Data'!$B$6:$BE$43,'RevPAR Raw Data'!K$1,FALSE)</f>
        <v>98.917675136880504</v>
      </c>
      <c r="AY11" s="66">
        <f>VLOOKUP($A11,'RevPAR Raw Data'!$B$6:$BE$43,'RevPAR Raw Data'!L$1,FALSE)</f>
        <v>89.789647058823505</v>
      </c>
      <c r="AZ11" s="65">
        <f>VLOOKUP($A11,'RevPAR Raw Data'!$B$6:$BE$43,'RevPAR Raw Data'!N$1,FALSE)</f>
        <v>135.36113154569699</v>
      </c>
      <c r="BA11" s="65">
        <f>VLOOKUP($A11,'RevPAR Raw Data'!$B$6:$BE$43,'RevPAR Raw Data'!O$1,FALSE)</f>
        <v>150.48859469324699</v>
      </c>
      <c r="BB11" s="66">
        <f>VLOOKUP($A11,'RevPAR Raw Data'!$B$6:$BE$43,'RevPAR Raw Data'!P$1,FALSE)</f>
        <v>142.92486311947201</v>
      </c>
      <c r="BC11" s="67">
        <f>VLOOKUP($A11,'RevPAR Raw Data'!$B$6:$BE$43,'RevPAR Raw Data'!R$1,FALSE)</f>
        <v>104.971137361865</v>
      </c>
      <c r="BD11" s="63"/>
      <c r="BE11" s="59">
        <f>VLOOKUP($A11,'RevPAR Raw Data'!$B$6:$BE$43,'RevPAR Raw Data'!T$1,FALSE)</f>
        <v>17.030990647163598</v>
      </c>
      <c r="BF11" s="60">
        <f>VLOOKUP($A11,'RevPAR Raw Data'!$B$6:$BE$43,'RevPAR Raw Data'!U$1,FALSE)</f>
        <v>17.769351144084901</v>
      </c>
      <c r="BG11" s="60">
        <f>VLOOKUP($A11,'RevPAR Raw Data'!$B$6:$BE$43,'RevPAR Raw Data'!V$1,FALSE)</f>
        <v>17.8956953149501</v>
      </c>
      <c r="BH11" s="60">
        <f>VLOOKUP($A11,'RevPAR Raw Data'!$B$6:$BE$43,'RevPAR Raw Data'!W$1,FALSE)</f>
        <v>16.435914538924099</v>
      </c>
      <c r="BI11" s="60">
        <f>VLOOKUP($A11,'RevPAR Raw Data'!$B$6:$BE$43,'RevPAR Raw Data'!X$1,FALSE)</f>
        <v>14.608165613593</v>
      </c>
      <c r="BJ11" s="61">
        <f>VLOOKUP($A11,'RevPAR Raw Data'!$B$6:$BE$43,'RevPAR Raw Data'!Y$1,FALSE)</f>
        <v>16.683965464236401</v>
      </c>
      <c r="BK11" s="60">
        <f>VLOOKUP($A11,'RevPAR Raw Data'!$B$6:$BE$43,'RevPAR Raw Data'!AA$1,FALSE)</f>
        <v>20.497009191823299</v>
      </c>
      <c r="BL11" s="60">
        <f>VLOOKUP($A11,'RevPAR Raw Data'!$B$6:$BE$43,'RevPAR Raw Data'!AB$1,FALSE)</f>
        <v>28.2848802512699</v>
      </c>
      <c r="BM11" s="61">
        <f>VLOOKUP($A11,'RevPAR Raw Data'!$B$6:$BE$43,'RevPAR Raw Data'!AC$1,FALSE)</f>
        <v>24.475259695097701</v>
      </c>
      <c r="BN11" s="62">
        <f>VLOOKUP($A11,'RevPAR Raw Data'!$B$6:$BE$43,'RevPAR Raw Data'!AE$1,FALSE)</f>
        <v>19.596113642613599</v>
      </c>
    </row>
    <row r="12" spans="1:66" x14ac:dyDescent="0.25">
      <c r="A12" s="76" t="s">
        <v>27</v>
      </c>
      <c r="B12" s="59">
        <f>VLOOKUP($A12,'Occupancy Raw Data'!$B$6:$BE$43,'Occupancy Raw Data'!G$1,FALSE)</f>
        <v>62.1278098152289</v>
      </c>
      <c r="C12" s="60">
        <f>VLOOKUP($A12,'Occupancy Raw Data'!$B$6:$BE$43,'Occupancy Raw Data'!H$1,FALSE)</f>
        <v>66.611745321878303</v>
      </c>
      <c r="D12" s="60">
        <f>VLOOKUP($A12,'Occupancy Raw Data'!$B$6:$BE$43,'Occupancy Raw Data'!I$1,FALSE)</f>
        <v>70.789690478992497</v>
      </c>
      <c r="E12" s="60">
        <f>VLOOKUP($A12,'Occupancy Raw Data'!$B$6:$BE$43,'Occupancy Raw Data'!J$1,FALSE)</f>
        <v>76.297516770624895</v>
      </c>
      <c r="F12" s="60">
        <f>VLOOKUP($A12,'Occupancy Raw Data'!$B$6:$BE$43,'Occupancy Raw Data'!K$1,FALSE)</f>
        <v>77.074261504060203</v>
      </c>
      <c r="G12" s="61">
        <f>VLOOKUP($A12,'Occupancy Raw Data'!$B$6:$BE$43,'Occupancy Raw Data'!L$1,FALSE)</f>
        <v>70.580204778156897</v>
      </c>
      <c r="H12" s="60">
        <f>VLOOKUP($A12,'Occupancy Raw Data'!$B$6:$BE$43,'Occupancy Raw Data'!N$1,FALSE)</f>
        <v>84.665175944450894</v>
      </c>
      <c r="I12" s="60">
        <f>VLOOKUP($A12,'Occupancy Raw Data'!$B$6:$BE$43,'Occupancy Raw Data'!O$1,FALSE)</f>
        <v>84.076732964575697</v>
      </c>
      <c r="J12" s="61">
        <f>VLOOKUP($A12,'Occupancy Raw Data'!$B$6:$BE$43,'Occupancy Raw Data'!P$1,FALSE)</f>
        <v>84.370954454513296</v>
      </c>
      <c r="K12" s="62">
        <f>VLOOKUP($A12,'Occupancy Raw Data'!$B$6:$BE$43,'Occupancy Raw Data'!R$1,FALSE)</f>
        <v>74.520418971401597</v>
      </c>
      <c r="L12" s="63"/>
      <c r="M12" s="59">
        <f>VLOOKUP($A12,'Occupancy Raw Data'!$B$6:$BE$43,'Occupancy Raw Data'!T$1,FALSE)</f>
        <v>4.2846480855743598</v>
      </c>
      <c r="N12" s="60">
        <f>VLOOKUP($A12,'Occupancy Raw Data'!$B$6:$BE$43,'Occupancy Raw Data'!U$1,FALSE)</f>
        <v>8.1069593264876794</v>
      </c>
      <c r="O12" s="60">
        <f>VLOOKUP($A12,'Occupancy Raw Data'!$B$6:$BE$43,'Occupancy Raw Data'!V$1,FALSE)</f>
        <v>11.6587803479363</v>
      </c>
      <c r="P12" s="60">
        <f>VLOOKUP($A12,'Occupancy Raw Data'!$B$6:$BE$43,'Occupancy Raw Data'!W$1,FALSE)</f>
        <v>18.828369254599401</v>
      </c>
      <c r="Q12" s="60">
        <f>VLOOKUP($A12,'Occupancy Raw Data'!$B$6:$BE$43,'Occupancy Raw Data'!X$1,FALSE)</f>
        <v>17.5323541452954</v>
      </c>
      <c r="R12" s="61">
        <f>VLOOKUP($A12,'Occupancy Raw Data'!$B$6:$BE$43,'Occupancy Raw Data'!Y$1,FALSE)</f>
        <v>12.254898921434</v>
      </c>
      <c r="S12" s="60">
        <f>VLOOKUP($A12,'Occupancy Raw Data'!$B$6:$BE$43,'Occupancy Raw Data'!AA$1,FALSE)</f>
        <v>4.1446800628941203</v>
      </c>
      <c r="T12" s="60">
        <f>VLOOKUP($A12,'Occupancy Raw Data'!$B$6:$BE$43,'Occupancy Raw Data'!AB$1,FALSE)</f>
        <v>0.17804206156000499</v>
      </c>
      <c r="U12" s="61">
        <f>VLOOKUP($A12,'Occupancy Raw Data'!$B$6:$BE$43,'Occupancy Raw Data'!AC$1,FALSE)</f>
        <v>2.1297718802294301</v>
      </c>
      <c r="V12" s="62">
        <f>VLOOKUP($A12,'Occupancy Raw Data'!$B$6:$BE$43,'Occupancy Raw Data'!AE$1,FALSE)</f>
        <v>8.7672114214629406</v>
      </c>
      <c r="W12" s="63"/>
      <c r="X12" s="64">
        <f>VLOOKUP($A12,'ADR Raw Data'!$B$6:$BE$43,'ADR Raw Data'!G$1,FALSE)</f>
        <v>93.119615457473003</v>
      </c>
      <c r="Y12" s="65">
        <f>VLOOKUP($A12,'ADR Raw Data'!$B$6:$BE$43,'ADR Raw Data'!H$1,FALSE)</f>
        <v>92.626095406360406</v>
      </c>
      <c r="Z12" s="65">
        <f>VLOOKUP($A12,'ADR Raw Data'!$B$6:$BE$43,'ADR Raw Data'!I$1,FALSE)</f>
        <v>95.616937655860298</v>
      </c>
      <c r="AA12" s="65">
        <f>VLOOKUP($A12,'ADR Raw Data'!$B$6:$BE$43,'ADR Raw Data'!J$1,FALSE)</f>
        <v>97.824835724201705</v>
      </c>
      <c r="AB12" s="65">
        <f>VLOOKUP($A12,'ADR Raw Data'!$B$6:$BE$43,'ADR Raw Data'!K$1,FALSE)</f>
        <v>98.115794777828597</v>
      </c>
      <c r="AC12" s="66">
        <f>VLOOKUP($A12,'ADR Raw Data'!$B$6:$BE$43,'ADR Raw Data'!L$1,FALSE)</f>
        <v>95.635856066164195</v>
      </c>
      <c r="AD12" s="65">
        <f>VLOOKUP($A12,'ADR Raw Data'!$B$6:$BE$43,'ADR Raw Data'!N$1,FALSE)</f>
        <v>112.80808868501499</v>
      </c>
      <c r="AE12" s="65">
        <f>VLOOKUP($A12,'ADR Raw Data'!$B$6:$BE$43,'ADR Raw Data'!O$1,FALSE)</f>
        <v>114.907336226203</v>
      </c>
      <c r="AF12" s="66">
        <f>VLOOKUP($A12,'ADR Raw Data'!$B$6:$BE$43,'ADR Raw Data'!P$1,FALSE)</f>
        <v>113.85405216906101</v>
      </c>
      <c r="AG12" s="67">
        <f>VLOOKUP($A12,'ADR Raw Data'!$B$6:$BE$43,'ADR Raw Data'!R$1,FALSE)</f>
        <v>101.529107932497</v>
      </c>
      <c r="AH12" s="63"/>
      <c r="AI12" s="59">
        <f>VLOOKUP($A12,'ADR Raw Data'!$B$6:$BE$43,'ADR Raw Data'!T$1,FALSE)</f>
        <v>16.5093771188542</v>
      </c>
      <c r="AJ12" s="60">
        <f>VLOOKUP($A12,'ADR Raw Data'!$B$6:$BE$43,'ADR Raw Data'!U$1,FALSE)</f>
        <v>17.162418762017101</v>
      </c>
      <c r="AK12" s="60">
        <f>VLOOKUP($A12,'ADR Raw Data'!$B$6:$BE$43,'ADR Raw Data'!V$1,FALSE)</f>
        <v>18.2923669020843</v>
      </c>
      <c r="AL12" s="60">
        <f>VLOOKUP($A12,'ADR Raw Data'!$B$6:$BE$43,'ADR Raw Data'!W$1,FALSE)</f>
        <v>21.009293361104099</v>
      </c>
      <c r="AM12" s="60">
        <f>VLOOKUP($A12,'ADR Raw Data'!$B$6:$BE$43,'ADR Raw Data'!X$1,FALSE)</f>
        <v>19.680634077362001</v>
      </c>
      <c r="AN12" s="61">
        <f>VLOOKUP($A12,'ADR Raw Data'!$B$6:$BE$43,'ADR Raw Data'!Y$1,FALSE)</f>
        <v>18.723238627334698</v>
      </c>
      <c r="AO12" s="60">
        <f>VLOOKUP($A12,'ADR Raw Data'!$B$6:$BE$43,'ADR Raw Data'!AA$1,FALSE)</f>
        <v>20.188091083333699</v>
      </c>
      <c r="AP12" s="60">
        <f>VLOOKUP($A12,'ADR Raw Data'!$B$6:$BE$43,'ADR Raw Data'!AB$1,FALSE)</f>
        <v>21.2153114979652</v>
      </c>
      <c r="AQ12" s="61">
        <f>VLOOKUP($A12,'ADR Raw Data'!$B$6:$BE$43,'ADR Raw Data'!AC$1,FALSE)</f>
        <v>20.690828578460899</v>
      </c>
      <c r="AR12" s="62">
        <f>VLOOKUP($A12,'ADR Raw Data'!$B$6:$BE$43,'ADR Raw Data'!AE$1,FALSE)</f>
        <v>19.024204341935199</v>
      </c>
      <c r="AS12" s="50"/>
      <c r="AT12" s="64">
        <f>VLOOKUP($A12,'RevPAR Raw Data'!$B$6:$BE$43,'RevPAR Raw Data'!G$1,FALSE)</f>
        <v>57.853177592091299</v>
      </c>
      <c r="AU12" s="65">
        <f>VLOOKUP($A12,'RevPAR Raw Data'!$B$6:$BE$43,'RevPAR Raw Data'!H$1,FALSE)</f>
        <v>61.699858773684802</v>
      </c>
      <c r="AV12" s="65">
        <f>VLOOKUP($A12,'RevPAR Raw Data'!$B$6:$BE$43,'RevPAR Raw Data'!I$1,FALSE)</f>
        <v>67.686934212074803</v>
      </c>
      <c r="AW12" s="65">
        <f>VLOOKUP($A12,'RevPAR Raw Data'!$B$6:$BE$43,'RevPAR Raw Data'!J$1,FALSE)</f>
        <v>74.637920442509099</v>
      </c>
      <c r="AX12" s="65">
        <f>VLOOKUP($A12,'RevPAR Raw Data'!$B$6:$BE$43,'RevPAR Raw Data'!K$1,FALSE)</f>
        <v>75.622024243850703</v>
      </c>
      <c r="AY12" s="66">
        <f>VLOOKUP($A12,'RevPAR Raw Data'!$B$6:$BE$43,'RevPAR Raw Data'!L$1,FALSE)</f>
        <v>67.499983052842097</v>
      </c>
      <c r="AZ12" s="65">
        <f>VLOOKUP($A12,'RevPAR Raw Data'!$B$6:$BE$43,'RevPAR Raw Data'!N$1,FALSE)</f>
        <v>95.509166764740399</v>
      </c>
      <c r="BA12" s="65">
        <f>VLOOKUP($A12,'RevPAR Raw Data'!$B$6:$BE$43,'RevPAR Raw Data'!O$1,FALSE)</f>
        <v>96.610334235612498</v>
      </c>
      <c r="BB12" s="66">
        <f>VLOOKUP($A12,'RevPAR Raw Data'!$B$6:$BE$43,'RevPAR Raw Data'!P$1,FALSE)</f>
        <v>96.059750500176506</v>
      </c>
      <c r="BC12" s="67">
        <f>VLOOKUP($A12,'RevPAR Raw Data'!$B$6:$BE$43,'RevPAR Raw Data'!R$1,FALSE)</f>
        <v>75.659916609223401</v>
      </c>
      <c r="BD12" s="63"/>
      <c r="BE12" s="59">
        <f>VLOOKUP($A12,'RevPAR Raw Data'!$B$6:$BE$43,'RevPAR Raw Data'!T$1,FALSE)</f>
        <v>21.5013939150918</v>
      </c>
      <c r="BF12" s="60">
        <f>VLOOKUP($A12,'RevPAR Raw Data'!$B$6:$BE$43,'RevPAR Raw Data'!U$1,FALSE)</f>
        <v>26.660728396983</v>
      </c>
      <c r="BG12" s="60">
        <f>VLOOKUP($A12,'RevPAR Raw Data'!$B$6:$BE$43,'RevPAR Raw Data'!V$1,FALSE)</f>
        <v>32.083814127573298</v>
      </c>
      <c r="BH12" s="60">
        <f>VLOOKUP($A12,'RevPAR Raw Data'!$B$6:$BE$43,'RevPAR Raw Data'!W$1,FALSE)</f>
        <v>43.7933699475143</v>
      </c>
      <c r="BI12" s="60">
        <f>VLOOKUP($A12,'RevPAR Raw Data'!$B$6:$BE$43,'RevPAR Raw Data'!X$1,FALSE)</f>
        <v>40.6634666871402</v>
      </c>
      <c r="BJ12" s="61">
        <f>VLOOKUP($A12,'RevPAR Raw Data'!$B$6:$BE$43,'RevPAR Raw Data'!Y$1,FALSE)</f>
        <v>33.2726515173675</v>
      </c>
      <c r="BK12" s="60">
        <f>VLOOKUP($A12,'RevPAR Raw Data'!$B$6:$BE$43,'RevPAR Raw Data'!AA$1,FALSE)</f>
        <v>25.169502932437599</v>
      </c>
      <c r="BL12" s="60">
        <f>VLOOKUP($A12,'RevPAR Raw Data'!$B$6:$BE$43,'RevPAR Raw Data'!AB$1,FALSE)</f>
        <v>21.431125737482599</v>
      </c>
      <c r="BM12" s="61">
        <f>VLOOKUP($A12,'RevPAR Raw Data'!$B$6:$BE$43,'RevPAR Raw Data'!AC$1,FALSE)</f>
        <v>23.261267907540901</v>
      </c>
      <c r="BN12" s="62">
        <f>VLOOKUP($A12,'RevPAR Raw Data'!$B$6:$BE$43,'RevPAR Raw Data'!AE$1,FALSE)</f>
        <v>29.459307979306701</v>
      </c>
    </row>
    <row r="13" spans="1:66" x14ac:dyDescent="0.25">
      <c r="A13" s="76" t="s">
        <v>91</v>
      </c>
      <c r="B13" s="59">
        <f>VLOOKUP($A13,'Occupancy Raw Data'!$B$6:$BE$43,'Occupancy Raw Data'!G$1,FALSE)</f>
        <v>66.1531279178338</v>
      </c>
      <c r="C13" s="60">
        <f>VLOOKUP($A13,'Occupancy Raw Data'!$B$6:$BE$43,'Occupancy Raw Data'!H$1,FALSE)</f>
        <v>81.895424836601293</v>
      </c>
      <c r="D13" s="60">
        <f>VLOOKUP($A13,'Occupancy Raw Data'!$B$6:$BE$43,'Occupancy Raw Data'!I$1,FALSE)</f>
        <v>89.785247432306207</v>
      </c>
      <c r="E13" s="60">
        <f>VLOOKUP($A13,'Occupancy Raw Data'!$B$6:$BE$43,'Occupancy Raw Data'!J$1,FALSE)</f>
        <v>87.376283846871999</v>
      </c>
      <c r="F13" s="60">
        <f>VLOOKUP($A13,'Occupancy Raw Data'!$B$6:$BE$43,'Occupancy Raw Data'!K$1,FALSE)</f>
        <v>80.392156862744997</v>
      </c>
      <c r="G13" s="61">
        <f>VLOOKUP($A13,'Occupancy Raw Data'!$B$6:$BE$43,'Occupancy Raw Data'!L$1,FALSE)</f>
        <v>81.120448179271705</v>
      </c>
      <c r="H13" s="60">
        <f>VLOOKUP($A13,'Occupancy Raw Data'!$B$6:$BE$43,'Occupancy Raw Data'!N$1,FALSE)</f>
        <v>79.915966386554601</v>
      </c>
      <c r="I13" s="60">
        <f>VLOOKUP($A13,'Occupancy Raw Data'!$B$6:$BE$43,'Occupancy Raw Data'!O$1,FALSE)</f>
        <v>83.697478991596597</v>
      </c>
      <c r="J13" s="61">
        <f>VLOOKUP($A13,'Occupancy Raw Data'!$B$6:$BE$43,'Occupancy Raw Data'!P$1,FALSE)</f>
        <v>81.806722689075599</v>
      </c>
      <c r="K13" s="62">
        <f>VLOOKUP($A13,'Occupancy Raw Data'!$B$6:$BE$43,'Occupancy Raw Data'!R$1,FALSE)</f>
        <v>81.316526610644203</v>
      </c>
      <c r="L13" s="63"/>
      <c r="M13" s="59">
        <f>VLOOKUP($A13,'Occupancy Raw Data'!$B$6:$BE$43,'Occupancy Raw Data'!T$1,FALSE)</f>
        <v>28.3370681605975</v>
      </c>
      <c r="N13" s="60">
        <f>VLOOKUP($A13,'Occupancy Raw Data'!$B$6:$BE$43,'Occupancy Raw Data'!U$1,FALSE)</f>
        <v>39.089652819612503</v>
      </c>
      <c r="O13" s="60">
        <f>VLOOKUP($A13,'Occupancy Raw Data'!$B$6:$BE$43,'Occupancy Raw Data'!V$1,FALSE)</f>
        <v>42.950126060540804</v>
      </c>
      <c r="P13" s="60">
        <f>VLOOKUP($A13,'Occupancy Raw Data'!$B$6:$BE$43,'Occupancy Raw Data'!W$1,FALSE)</f>
        <v>35.689918518885101</v>
      </c>
      <c r="Q13" s="60">
        <f>VLOOKUP($A13,'Occupancy Raw Data'!$B$6:$BE$43,'Occupancy Raw Data'!X$1,FALSE)</f>
        <v>30.997172244491999</v>
      </c>
      <c r="R13" s="61">
        <f>VLOOKUP($A13,'Occupancy Raw Data'!$B$6:$BE$43,'Occupancy Raw Data'!Y$1,FALSE)</f>
        <v>35.653717623405598</v>
      </c>
      <c r="S13" s="60">
        <f>VLOOKUP($A13,'Occupancy Raw Data'!$B$6:$BE$43,'Occupancy Raw Data'!AA$1,FALSE)</f>
        <v>22.421925862120698</v>
      </c>
      <c r="T13" s="60">
        <f>VLOOKUP($A13,'Occupancy Raw Data'!$B$6:$BE$43,'Occupancy Raw Data'!AB$1,FALSE)</f>
        <v>23.344916008541801</v>
      </c>
      <c r="U13" s="61">
        <f>VLOOKUP($A13,'Occupancy Raw Data'!$B$6:$BE$43,'Occupancy Raw Data'!AC$1,FALSE)</f>
        <v>22.8923548380561</v>
      </c>
      <c r="V13" s="62">
        <f>VLOOKUP($A13,'Occupancy Raw Data'!$B$6:$BE$43,'Occupancy Raw Data'!AE$1,FALSE)</f>
        <v>31.7220851250114</v>
      </c>
      <c r="W13" s="63"/>
      <c r="X13" s="64">
        <f>VLOOKUP($A13,'ADR Raw Data'!$B$6:$BE$43,'ADR Raw Data'!G$1,FALSE)</f>
        <v>118.513349329569</v>
      </c>
      <c r="Y13" s="65">
        <f>VLOOKUP($A13,'ADR Raw Data'!$B$6:$BE$43,'ADR Raw Data'!H$1,FALSE)</f>
        <v>134.57315585452</v>
      </c>
      <c r="Z13" s="65">
        <f>VLOOKUP($A13,'ADR Raw Data'!$B$6:$BE$43,'ADR Raw Data'!I$1,FALSE)</f>
        <v>140.51121880199599</v>
      </c>
      <c r="AA13" s="65">
        <f>VLOOKUP($A13,'ADR Raw Data'!$B$6:$BE$43,'ADR Raw Data'!J$1,FALSE)</f>
        <v>138.38794400512899</v>
      </c>
      <c r="AB13" s="65">
        <f>VLOOKUP($A13,'ADR Raw Data'!$B$6:$BE$43,'ADR Raw Data'!K$1,FALSE)</f>
        <v>124.98790360046399</v>
      </c>
      <c r="AC13" s="66">
        <f>VLOOKUP($A13,'ADR Raw Data'!$B$6:$BE$43,'ADR Raw Data'!L$1,FALSE)</f>
        <v>132.190247237569</v>
      </c>
      <c r="AD13" s="65">
        <f>VLOOKUP($A13,'ADR Raw Data'!$B$6:$BE$43,'ADR Raw Data'!N$1,FALSE)</f>
        <v>115.56809089846899</v>
      </c>
      <c r="AE13" s="65">
        <f>VLOOKUP($A13,'ADR Raw Data'!$B$6:$BE$43,'ADR Raw Data'!O$1,FALSE)</f>
        <v>116.57209281570699</v>
      </c>
      <c r="AF13" s="66">
        <f>VLOOKUP($A13,'ADR Raw Data'!$B$6:$BE$43,'ADR Raw Data'!P$1,FALSE)</f>
        <v>116.081694344575</v>
      </c>
      <c r="AG13" s="67">
        <f>VLOOKUP($A13,'ADR Raw Data'!$B$6:$BE$43,'ADR Raw Data'!R$1,FALSE)</f>
        <v>127.56005888817801</v>
      </c>
      <c r="AH13" s="63"/>
      <c r="AI13" s="59">
        <f>VLOOKUP($A13,'ADR Raw Data'!$B$6:$BE$43,'ADR Raw Data'!T$1,FALSE)</f>
        <v>38.0330206988451</v>
      </c>
      <c r="AJ13" s="60">
        <f>VLOOKUP($A13,'ADR Raw Data'!$B$6:$BE$43,'ADR Raw Data'!U$1,FALSE)</f>
        <v>45.9745781640679</v>
      </c>
      <c r="AK13" s="60">
        <f>VLOOKUP($A13,'ADR Raw Data'!$B$6:$BE$43,'ADR Raw Data'!V$1,FALSE)</f>
        <v>49.834292213801497</v>
      </c>
      <c r="AL13" s="60">
        <f>VLOOKUP($A13,'ADR Raw Data'!$B$6:$BE$43,'ADR Raw Data'!W$1,FALSE)</f>
        <v>48.7332912647651</v>
      </c>
      <c r="AM13" s="60">
        <f>VLOOKUP($A13,'ADR Raw Data'!$B$6:$BE$43,'ADR Raw Data'!X$1,FALSE)</f>
        <v>40.184939688678703</v>
      </c>
      <c r="AN13" s="61">
        <f>VLOOKUP($A13,'ADR Raw Data'!$B$6:$BE$43,'ADR Raw Data'!Y$1,FALSE)</f>
        <v>45.2737942602228</v>
      </c>
      <c r="AO13" s="60">
        <f>VLOOKUP($A13,'ADR Raw Data'!$B$6:$BE$43,'ADR Raw Data'!AA$1,FALSE)</f>
        <v>27.201533416305001</v>
      </c>
      <c r="AP13" s="60">
        <f>VLOOKUP($A13,'ADR Raw Data'!$B$6:$BE$43,'ADR Raw Data'!AB$1,FALSE)</f>
        <v>28.247792425406999</v>
      </c>
      <c r="AQ13" s="61">
        <f>VLOOKUP($A13,'ADR Raw Data'!$B$6:$BE$43,'ADR Raw Data'!AC$1,FALSE)</f>
        <v>27.736983506499399</v>
      </c>
      <c r="AR13" s="62">
        <f>VLOOKUP($A13,'ADR Raw Data'!$B$6:$BE$43,'ADR Raw Data'!AE$1,FALSE)</f>
        <v>40.241511509496</v>
      </c>
      <c r="AS13" s="50"/>
      <c r="AT13" s="64">
        <f>VLOOKUP($A13,'RevPAR Raw Data'!$B$6:$BE$43,'RevPAR Raw Data'!G$1,FALSE)</f>
        <v>78.400287581699303</v>
      </c>
      <c r="AU13" s="65">
        <f>VLOOKUP($A13,'RevPAR Raw Data'!$B$6:$BE$43,'RevPAR Raw Data'!H$1,FALSE)</f>
        <v>110.20925770308099</v>
      </c>
      <c r="AV13" s="65">
        <f>VLOOKUP($A13,'RevPAR Raw Data'!$B$6:$BE$43,'RevPAR Raw Data'!I$1,FALSE)</f>
        <v>126.158345471521</v>
      </c>
      <c r="AW13" s="65">
        <f>VLOOKUP($A13,'RevPAR Raw Data'!$B$6:$BE$43,'RevPAR Raw Data'!J$1,FALSE)</f>
        <v>120.918242763772</v>
      </c>
      <c r="AX13" s="65">
        <f>VLOOKUP($A13,'RevPAR Raw Data'!$B$6:$BE$43,'RevPAR Raw Data'!K$1,FALSE)</f>
        <v>100.48047152194199</v>
      </c>
      <c r="AY13" s="66">
        <f>VLOOKUP($A13,'RevPAR Raw Data'!$B$6:$BE$43,'RevPAR Raw Data'!L$1,FALSE)</f>
        <v>107.233321008403</v>
      </c>
      <c r="AZ13" s="65">
        <f>VLOOKUP($A13,'RevPAR Raw Data'!$B$6:$BE$43,'RevPAR Raw Data'!N$1,FALSE)</f>
        <v>92.357356676003704</v>
      </c>
      <c r="BA13" s="65">
        <f>VLOOKUP($A13,'RevPAR Raw Data'!$B$6:$BE$43,'RevPAR Raw Data'!O$1,FALSE)</f>
        <v>97.567902894491098</v>
      </c>
      <c r="BB13" s="66">
        <f>VLOOKUP($A13,'RevPAR Raw Data'!$B$6:$BE$43,'RevPAR Raw Data'!P$1,FALSE)</f>
        <v>94.962629785247401</v>
      </c>
      <c r="BC13" s="67">
        <f>VLOOKUP($A13,'RevPAR Raw Data'!$B$6:$BE$43,'RevPAR Raw Data'!R$1,FALSE)</f>
        <v>103.72740923035801</v>
      </c>
      <c r="BD13" s="63"/>
      <c r="BE13" s="59">
        <f>VLOOKUP($A13,'RevPAR Raw Data'!$B$6:$BE$43,'RevPAR Raw Data'!T$1,FALSE)</f>
        <v>77.147531858408598</v>
      </c>
      <c r="BF13" s="60">
        <f>VLOOKUP($A13,'RevPAR Raw Data'!$B$6:$BE$43,'RevPAR Raw Data'!U$1,FALSE)</f>
        <v>103.035533973296</v>
      </c>
      <c r="BG13" s="60">
        <f>VLOOKUP($A13,'RevPAR Raw Data'!$B$6:$BE$43,'RevPAR Raw Data'!V$1,FALSE)</f>
        <v>114.188309601548</v>
      </c>
      <c r="BH13" s="60">
        <f>VLOOKUP($A13,'RevPAR Raw Data'!$B$6:$BE$43,'RevPAR Raw Data'!W$1,FALSE)</f>
        <v>101.816081727615</v>
      </c>
      <c r="BI13" s="60">
        <f>VLOOKUP($A13,'RevPAR Raw Data'!$B$6:$BE$43,'RevPAR Raw Data'!X$1,FALSE)</f>
        <v>83.638306904815707</v>
      </c>
      <c r="BJ13" s="61">
        <f>VLOOKUP($A13,'RevPAR Raw Data'!$B$6:$BE$43,'RevPAR Raw Data'!Y$1,FALSE)</f>
        <v>97.069302646569895</v>
      </c>
      <c r="BK13" s="60">
        <f>VLOOKUP($A13,'RevPAR Raw Data'!$B$6:$BE$43,'RevPAR Raw Data'!AA$1,FALSE)</f>
        <v>55.722566934389803</v>
      </c>
      <c r="BL13" s="60">
        <f>VLOOKUP($A13,'RevPAR Raw Data'!$B$6:$BE$43,'RevPAR Raw Data'!AB$1,FALSE)</f>
        <v>58.187131849927397</v>
      </c>
      <c r="BM13" s="61">
        <f>VLOOKUP($A13,'RevPAR Raw Data'!$B$6:$BE$43,'RevPAR Raw Data'!AC$1,FALSE)</f>
        <v>56.978987030236503</v>
      </c>
      <c r="BN13" s="62">
        <f>VLOOKUP($A13,'RevPAR Raw Data'!$B$6:$BE$43,'RevPAR Raw Data'!AE$1,FALSE)</f>
        <v>84.7290431711411</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Data'!$B$6:$BE$43,'Occupancy Raw Data'!G$1,FALSE)</f>
        <v>62.305141394887301</v>
      </c>
      <c r="C15" s="60">
        <f>VLOOKUP($A15,'Occupancy Raw Data'!$B$6:$BE$43,'Occupancy Raw Data'!H$1,FALSE)</f>
        <v>71.697521999112197</v>
      </c>
      <c r="D15" s="60">
        <f>VLOOKUP($A15,'Occupancy Raw Data'!$B$6:$BE$43,'Occupancy Raw Data'!I$1,FALSE)</f>
        <v>74.465362822153097</v>
      </c>
      <c r="E15" s="60">
        <f>VLOOKUP($A15,'Occupancy Raw Data'!$B$6:$BE$43,'Occupancy Raw Data'!J$1,FALSE)</f>
        <v>74.217301616314501</v>
      </c>
      <c r="F15" s="60">
        <f>VLOOKUP($A15,'Occupancy Raw Data'!$B$6:$BE$43,'Occupancy Raw Data'!K$1,FALSE)</f>
        <v>72.376426351933503</v>
      </c>
      <c r="G15" s="61">
        <f>VLOOKUP($A15,'Occupancy Raw Data'!$B$6:$BE$43,'Occupancy Raw Data'!L$1,FALSE)</f>
        <v>71.012350836880103</v>
      </c>
      <c r="H15" s="60">
        <f>VLOOKUP($A15,'Occupancy Raw Data'!$B$6:$BE$43,'Occupancy Raw Data'!N$1,FALSE)</f>
        <v>83.3642321852886</v>
      </c>
      <c r="I15" s="60">
        <f>VLOOKUP($A15,'Occupancy Raw Data'!$B$6:$BE$43,'Occupancy Raw Data'!O$1,FALSE)</f>
        <v>88.150507872679299</v>
      </c>
      <c r="J15" s="61">
        <f>VLOOKUP($A15,'Occupancy Raw Data'!$B$6:$BE$43,'Occupancy Raw Data'!P$1,FALSE)</f>
        <v>85.7573700289839</v>
      </c>
      <c r="K15" s="62">
        <f>VLOOKUP($A15,'Occupancy Raw Data'!$B$6:$BE$43,'Occupancy Raw Data'!R$1,FALSE)</f>
        <v>75.225213463195502</v>
      </c>
      <c r="L15" s="63"/>
      <c r="M15" s="59">
        <f>VLOOKUP($A15,'Occupancy Raw Data'!$B$6:$BE$43,'Occupancy Raw Data'!T$1,FALSE)</f>
        <v>1.17742700114902</v>
      </c>
      <c r="N15" s="60">
        <f>VLOOKUP($A15,'Occupancy Raw Data'!$B$6:$BE$43,'Occupancy Raw Data'!U$1,FALSE)</f>
        <v>9.4595393798547605</v>
      </c>
      <c r="O15" s="60">
        <f>VLOOKUP($A15,'Occupancy Raw Data'!$B$6:$BE$43,'Occupancy Raw Data'!V$1,FALSE)</f>
        <v>9.2223678284405501</v>
      </c>
      <c r="P15" s="60">
        <f>VLOOKUP($A15,'Occupancy Raw Data'!$B$6:$BE$43,'Occupancy Raw Data'!W$1,FALSE)</f>
        <v>9.4869829028463606</v>
      </c>
      <c r="Q15" s="60">
        <f>VLOOKUP($A15,'Occupancy Raw Data'!$B$6:$BE$43,'Occupancy Raw Data'!X$1,FALSE)</f>
        <v>6.3468685135658598</v>
      </c>
      <c r="R15" s="61">
        <f>VLOOKUP($A15,'Occupancy Raw Data'!$B$6:$BE$43,'Occupancy Raw Data'!Y$1,FALSE)</f>
        <v>7.2361755046395304</v>
      </c>
      <c r="S15" s="60">
        <f>VLOOKUP($A15,'Occupancy Raw Data'!$B$6:$BE$43,'Occupancy Raw Data'!AA$1,FALSE)</f>
        <v>-3.9663012852052599</v>
      </c>
      <c r="T15" s="60">
        <f>VLOOKUP($A15,'Occupancy Raw Data'!$B$6:$BE$43,'Occupancy Raw Data'!AB$1,FALSE)</f>
        <v>-3.3423829523833599</v>
      </c>
      <c r="U15" s="61">
        <f>VLOOKUP($A15,'Occupancy Raw Data'!$B$6:$BE$43,'Occupancy Raw Data'!AC$1,FALSE)</f>
        <v>-3.6466460151817301</v>
      </c>
      <c r="V15" s="62">
        <f>VLOOKUP($A15,'Occupancy Raw Data'!$B$6:$BE$43,'Occupancy Raw Data'!AE$1,FALSE)</f>
        <v>3.4310787450548998</v>
      </c>
      <c r="W15" s="63"/>
      <c r="X15" s="64">
        <f>VLOOKUP($A15,'ADR Raw Data'!$B$6:$BE$43,'ADR Raw Data'!G$1,FALSE)</f>
        <v>124.734592141989</v>
      </c>
      <c r="Y15" s="65">
        <f>VLOOKUP($A15,'ADR Raw Data'!$B$6:$BE$43,'ADR Raw Data'!H$1,FALSE)</f>
        <v>127.333046314371</v>
      </c>
      <c r="Z15" s="65">
        <f>VLOOKUP($A15,'ADR Raw Data'!$B$6:$BE$43,'ADR Raw Data'!I$1,FALSE)</f>
        <v>127.72775586296299</v>
      </c>
      <c r="AA15" s="65">
        <f>VLOOKUP($A15,'ADR Raw Data'!$B$6:$BE$43,'ADR Raw Data'!J$1,FALSE)</f>
        <v>129.97115266509499</v>
      </c>
      <c r="AB15" s="65">
        <f>VLOOKUP($A15,'ADR Raw Data'!$B$6:$BE$43,'ADR Raw Data'!K$1,FALSE)</f>
        <v>128.69203011400501</v>
      </c>
      <c r="AC15" s="66">
        <f>VLOOKUP($A15,'ADR Raw Data'!$B$6:$BE$43,'ADR Raw Data'!L$1,FALSE)</f>
        <v>127.78830982511801</v>
      </c>
      <c r="AD15" s="65">
        <f>VLOOKUP($A15,'ADR Raw Data'!$B$6:$BE$43,'ADR Raw Data'!N$1,FALSE)</f>
        <v>174.49810417841201</v>
      </c>
      <c r="AE15" s="65">
        <f>VLOOKUP($A15,'ADR Raw Data'!$B$6:$BE$43,'ADR Raw Data'!O$1,FALSE)</f>
        <v>182.01460971296501</v>
      </c>
      <c r="AF15" s="66">
        <f>VLOOKUP($A15,'ADR Raw Data'!$B$6:$BE$43,'ADR Raw Data'!P$1,FALSE)</f>
        <v>178.36123442642901</v>
      </c>
      <c r="AG15" s="67">
        <f>VLOOKUP($A15,'ADR Raw Data'!$B$6:$BE$43,'ADR Raw Data'!R$1,FALSE)</f>
        <v>144.26075421222501</v>
      </c>
      <c r="AH15" s="63"/>
      <c r="AI15" s="59">
        <f>VLOOKUP($A15,'ADR Raw Data'!$B$6:$BE$43,'ADR Raw Data'!T$1,FALSE)</f>
        <v>8.0466379072257705</v>
      </c>
      <c r="AJ15" s="60">
        <f>VLOOKUP($A15,'ADR Raw Data'!$B$6:$BE$43,'ADR Raw Data'!U$1,FALSE)</f>
        <v>12.199522436714</v>
      </c>
      <c r="AK15" s="60">
        <f>VLOOKUP($A15,'ADR Raw Data'!$B$6:$BE$43,'ADR Raw Data'!V$1,FALSE)</f>
        <v>10.3019566326108</v>
      </c>
      <c r="AL15" s="60">
        <f>VLOOKUP($A15,'ADR Raw Data'!$B$6:$BE$43,'ADR Raw Data'!W$1,FALSE)</f>
        <v>12.502069816047801</v>
      </c>
      <c r="AM15" s="60">
        <f>VLOOKUP($A15,'ADR Raw Data'!$B$6:$BE$43,'ADR Raw Data'!X$1,FALSE)</f>
        <v>9.9074612877467807</v>
      </c>
      <c r="AN15" s="61">
        <f>VLOOKUP($A15,'ADR Raw Data'!$B$6:$BE$43,'ADR Raw Data'!Y$1,FALSE)</f>
        <v>10.6526807055848</v>
      </c>
      <c r="AO15" s="60">
        <f>VLOOKUP($A15,'ADR Raw Data'!$B$6:$BE$43,'ADR Raw Data'!AA$1,FALSE)</f>
        <v>6.7438652030013602</v>
      </c>
      <c r="AP15" s="60">
        <f>VLOOKUP($A15,'ADR Raw Data'!$B$6:$BE$43,'ADR Raw Data'!AB$1,FALSE)</f>
        <v>6.6529075457125701</v>
      </c>
      <c r="AQ15" s="61">
        <f>VLOOKUP($A15,'ADR Raw Data'!$B$6:$BE$43,'ADR Raw Data'!AC$1,FALSE)</f>
        <v>6.70356225584369</v>
      </c>
      <c r="AR15" s="62">
        <f>VLOOKUP($A15,'ADR Raw Data'!$B$6:$BE$43,'ADR Raw Data'!AE$1,FALSE)</f>
        <v>8.0184604695217097</v>
      </c>
      <c r="AS15" s="50"/>
      <c r="AT15" s="64">
        <f>VLOOKUP($A15,'RevPAR Raw Data'!$B$6:$BE$43,'RevPAR Raw Data'!G$1,FALSE)</f>
        <v>77.716064002402206</v>
      </c>
      <c r="AU15" s="65">
        <f>VLOOKUP($A15,'RevPAR Raw Data'!$B$6:$BE$43,'RevPAR Raw Data'!H$1,FALSE)</f>
        <v>91.294638893385894</v>
      </c>
      <c r="AV15" s="65">
        <f>VLOOKUP($A15,'RevPAR Raw Data'!$B$6:$BE$43,'RevPAR Raw Data'!I$1,FALSE)</f>
        <v>95.112936827949895</v>
      </c>
      <c r="AW15" s="65">
        <f>VLOOKUP($A15,'RevPAR Raw Data'!$B$6:$BE$43,'RevPAR Raw Data'!J$1,FALSE)</f>
        <v>96.461082387654301</v>
      </c>
      <c r="AX15" s="65">
        <f>VLOOKUP($A15,'RevPAR Raw Data'!$B$6:$BE$43,'RevPAR Raw Data'!K$1,FALSE)</f>
        <v>93.142692396271201</v>
      </c>
      <c r="AY15" s="66">
        <f>VLOOKUP($A15,'RevPAR Raw Data'!$B$6:$BE$43,'RevPAR Raw Data'!L$1,FALSE)</f>
        <v>90.745482901532696</v>
      </c>
      <c r="AZ15" s="65">
        <f>VLOOKUP($A15,'RevPAR Raw Data'!$B$6:$BE$43,'RevPAR Raw Data'!N$1,FALSE)</f>
        <v>145.469004726218</v>
      </c>
      <c r="BA15" s="65">
        <f>VLOOKUP($A15,'RevPAR Raw Data'!$B$6:$BE$43,'RevPAR Raw Data'!O$1,FALSE)</f>
        <v>160.44680286445401</v>
      </c>
      <c r="BB15" s="66">
        <f>VLOOKUP($A15,'RevPAR Raw Data'!$B$6:$BE$43,'RevPAR Raw Data'!P$1,FALSE)</f>
        <v>152.95790379533599</v>
      </c>
      <c r="BC15" s="67">
        <f>VLOOKUP($A15,'RevPAR Raw Data'!$B$6:$BE$43,'RevPAR Raw Data'!R$1,FALSE)</f>
        <v>108.52046029976199</v>
      </c>
      <c r="BD15" s="63"/>
      <c r="BE15" s="59">
        <f>VLOOKUP($A15,'RevPAR Raw Data'!$B$6:$BE$43,'RevPAR Raw Data'!T$1,FALSE)</f>
        <v>9.3188081957791695</v>
      </c>
      <c r="BF15" s="60">
        <f>VLOOKUP($A15,'RevPAR Raw Data'!$B$6:$BE$43,'RevPAR Raw Data'!U$1,FALSE)</f>
        <v>22.813080445623999</v>
      </c>
      <c r="BG15" s="60">
        <f>VLOOKUP($A15,'RevPAR Raw Data'!$B$6:$BE$43,'RevPAR Raw Data'!V$1,FALSE)</f>
        <v>20.474408795237199</v>
      </c>
      <c r="BH15" s="60">
        <f>VLOOKUP($A15,'RevPAR Raw Data'!$B$6:$BE$43,'RevPAR Raw Data'!W$1,FALSE)</f>
        <v>23.175121944844499</v>
      </c>
      <c r="BI15" s="60">
        <f>VLOOKUP($A15,'RevPAR Raw Data'!$B$6:$BE$43,'RevPAR Raw Data'!X$1,FALSE)</f>
        <v>16.883143342278299</v>
      </c>
      <c r="BJ15" s="61">
        <f>VLOOKUP($A15,'RevPAR Raw Data'!$B$6:$BE$43,'RevPAR Raw Data'!Y$1,FALSE)</f>
        <v>18.6597028820293</v>
      </c>
      <c r="BK15" s="60">
        <f>VLOOKUP($A15,'RevPAR Raw Data'!$B$6:$BE$43,'RevPAR Raw Data'!AA$1,FALSE)</f>
        <v>2.5100819055769299</v>
      </c>
      <c r="BL15" s="60">
        <f>VLOOKUP($A15,'RevPAR Raw Data'!$B$6:$BE$43,'RevPAR Raw Data'!AB$1,FALSE)</f>
        <v>3.0881589456834799</v>
      </c>
      <c r="BM15" s="61">
        <f>VLOOKUP($A15,'RevPAR Raw Data'!$B$6:$BE$43,'RevPAR Raw Data'!AC$1,FALSE)</f>
        <v>2.8124610547840101</v>
      </c>
      <c r="BN15" s="62">
        <f>VLOOKUP($A15,'RevPAR Raw Data'!$B$6:$BE$43,'RevPAR Raw Data'!AE$1,FALSE)</f>
        <v>11.724658907426999</v>
      </c>
    </row>
    <row r="16" spans="1:66" x14ac:dyDescent="0.25">
      <c r="A16" s="76" t="s">
        <v>92</v>
      </c>
      <c r="B16" s="59">
        <f>VLOOKUP($A16,'Occupancy Raw Data'!$B$6:$BE$43,'Occupancy Raw Data'!G$1,FALSE)</f>
        <v>66.515283842794702</v>
      </c>
      <c r="C16" s="60">
        <f>VLOOKUP($A16,'Occupancy Raw Data'!$B$6:$BE$43,'Occupancy Raw Data'!H$1,FALSE)</f>
        <v>80.716157205240094</v>
      </c>
      <c r="D16" s="60">
        <f>VLOOKUP($A16,'Occupancy Raw Data'!$B$6:$BE$43,'Occupancy Raw Data'!I$1,FALSE)</f>
        <v>85.397379912663695</v>
      </c>
      <c r="E16" s="60">
        <f>VLOOKUP($A16,'Occupancy Raw Data'!$B$6:$BE$43,'Occupancy Raw Data'!J$1,FALSE)</f>
        <v>83.563318777292494</v>
      </c>
      <c r="F16" s="60">
        <f>VLOOKUP($A16,'Occupancy Raw Data'!$B$6:$BE$43,'Occupancy Raw Data'!K$1,FALSE)</f>
        <v>82.078602620087295</v>
      </c>
      <c r="G16" s="61">
        <f>VLOOKUP($A16,'Occupancy Raw Data'!$B$6:$BE$43,'Occupancy Raw Data'!L$1,FALSE)</f>
        <v>79.654148471615699</v>
      </c>
      <c r="H16" s="60">
        <f>VLOOKUP($A16,'Occupancy Raw Data'!$B$6:$BE$43,'Occupancy Raw Data'!N$1,FALSE)</f>
        <v>89.6244541484716</v>
      </c>
      <c r="I16" s="60">
        <f>VLOOKUP($A16,'Occupancy Raw Data'!$B$6:$BE$43,'Occupancy Raw Data'!O$1,FALSE)</f>
        <v>92.017467248908204</v>
      </c>
      <c r="J16" s="61">
        <f>VLOOKUP($A16,'Occupancy Raw Data'!$B$6:$BE$43,'Occupancy Raw Data'!P$1,FALSE)</f>
        <v>90.820960698689902</v>
      </c>
      <c r="K16" s="62">
        <f>VLOOKUP($A16,'Occupancy Raw Data'!$B$6:$BE$43,'Occupancy Raw Data'!R$1,FALSE)</f>
        <v>82.844666250779696</v>
      </c>
      <c r="L16" s="63"/>
      <c r="M16" s="59">
        <f>VLOOKUP($A16,'Occupancy Raw Data'!$B$6:$BE$43,'Occupancy Raw Data'!T$1,FALSE)</f>
        <v>-6.8037200195790497</v>
      </c>
      <c r="N16" s="60">
        <f>VLOOKUP($A16,'Occupancy Raw Data'!$B$6:$BE$43,'Occupancy Raw Data'!U$1,FALSE)</f>
        <v>-1.13393239195549</v>
      </c>
      <c r="O16" s="60">
        <f>VLOOKUP($A16,'Occupancy Raw Data'!$B$6:$BE$43,'Occupancy Raw Data'!V$1,FALSE)</f>
        <v>0.92898431048719998</v>
      </c>
      <c r="P16" s="60">
        <f>VLOOKUP($A16,'Occupancy Raw Data'!$B$6:$BE$43,'Occupancy Raw Data'!W$1,FALSE)</f>
        <v>-0.47846889952153099</v>
      </c>
      <c r="Q16" s="60">
        <f>VLOOKUP($A16,'Occupancy Raw Data'!$B$6:$BE$43,'Occupancy Raw Data'!X$1,FALSE)</f>
        <v>3.1160851437349102</v>
      </c>
      <c r="R16" s="61">
        <f>VLOOKUP($A16,'Occupancy Raw Data'!$B$6:$BE$43,'Occupancy Raw Data'!Y$1,FALSE)</f>
        <v>-0.72709857192615801</v>
      </c>
      <c r="S16" s="60">
        <f>VLOOKUP($A16,'Occupancy Raw Data'!$B$6:$BE$43,'Occupancy Raw Data'!AA$1,FALSE)</f>
        <v>-2.9139072847682099</v>
      </c>
      <c r="T16" s="60">
        <f>VLOOKUP($A16,'Occupancy Raw Data'!$B$6:$BE$43,'Occupancy Raw Data'!AB$1,FALSE)</f>
        <v>-2.2090217189530299</v>
      </c>
      <c r="U16" s="61">
        <f>VLOOKUP($A16,'Occupancy Raw Data'!$B$6:$BE$43,'Occupancy Raw Data'!AC$1,FALSE)</f>
        <v>-2.5580959520239799</v>
      </c>
      <c r="V16" s="62">
        <f>VLOOKUP($A16,'Occupancy Raw Data'!$B$6:$BE$43,'Occupancy Raw Data'!AE$1,FALSE)</f>
        <v>-1.3079667063020199</v>
      </c>
      <c r="W16" s="63"/>
      <c r="X16" s="64">
        <f>VLOOKUP($A16,'ADR Raw Data'!$B$6:$BE$43,'ADR Raw Data'!G$1,FALSE)</f>
        <v>90.123084742646995</v>
      </c>
      <c r="Y16" s="65">
        <f>VLOOKUP($A16,'ADR Raw Data'!$B$6:$BE$43,'ADR Raw Data'!H$1,FALSE)</f>
        <v>96.759801774507594</v>
      </c>
      <c r="Z16" s="65">
        <f>VLOOKUP($A16,'ADR Raw Data'!$B$6:$BE$43,'ADR Raw Data'!I$1,FALSE)</f>
        <v>99.697621783595807</v>
      </c>
      <c r="AA16" s="65">
        <f>VLOOKUP($A16,'ADR Raw Data'!$B$6:$BE$43,'ADR Raw Data'!J$1,FALSE)</f>
        <v>100.606752048494</v>
      </c>
      <c r="AB16" s="65">
        <f>VLOOKUP($A16,'ADR Raw Data'!$B$6:$BE$43,'ADR Raw Data'!K$1,FALSE)</f>
        <v>99.039620174505202</v>
      </c>
      <c r="AC16" s="66">
        <f>VLOOKUP($A16,'ADR Raw Data'!$B$6:$BE$43,'ADR Raw Data'!L$1,FALSE)</f>
        <v>97.558322029735507</v>
      </c>
      <c r="AD16" s="65">
        <f>VLOOKUP($A16,'ADR Raw Data'!$B$6:$BE$43,'ADR Raw Data'!N$1,FALSE)</f>
        <v>125.59356488013999</v>
      </c>
      <c r="AE16" s="65">
        <f>VLOOKUP($A16,'ADR Raw Data'!$B$6:$BE$43,'ADR Raw Data'!O$1,FALSE)</f>
        <v>129.85206186408499</v>
      </c>
      <c r="AF16" s="66">
        <f>VLOOKUP($A16,'ADR Raw Data'!$B$6:$BE$43,'ADR Raw Data'!P$1,FALSE)</f>
        <v>127.75086482354</v>
      </c>
      <c r="AG16" s="67">
        <f>VLOOKUP($A16,'ADR Raw Data'!$B$6:$BE$43,'ADR Raw Data'!R$1,FALSE)</f>
        <v>107.015317587349</v>
      </c>
      <c r="AH16" s="63"/>
      <c r="AI16" s="59">
        <f>VLOOKUP($A16,'ADR Raw Data'!$B$6:$BE$43,'ADR Raw Data'!T$1,FALSE)</f>
        <v>11.594169838247</v>
      </c>
      <c r="AJ16" s="60">
        <f>VLOOKUP($A16,'ADR Raw Data'!$B$6:$BE$43,'ADR Raw Data'!U$1,FALSE)</f>
        <v>14.792069178806999</v>
      </c>
      <c r="AK16" s="60">
        <f>VLOOKUP($A16,'ADR Raw Data'!$B$6:$BE$43,'ADR Raw Data'!V$1,FALSE)</f>
        <v>15.9532983242488</v>
      </c>
      <c r="AL16" s="60">
        <f>VLOOKUP($A16,'ADR Raw Data'!$B$6:$BE$43,'ADR Raw Data'!W$1,FALSE)</f>
        <v>16.6711299871431</v>
      </c>
      <c r="AM16" s="60">
        <f>VLOOKUP($A16,'ADR Raw Data'!$B$6:$BE$43,'ADR Raw Data'!X$1,FALSE)</f>
        <v>14.339807570981501</v>
      </c>
      <c r="AN16" s="61">
        <f>VLOOKUP($A16,'ADR Raw Data'!$B$6:$BE$43,'ADR Raw Data'!Y$1,FALSE)</f>
        <v>14.927139571364901</v>
      </c>
      <c r="AO16" s="60">
        <f>VLOOKUP($A16,'ADR Raw Data'!$B$6:$BE$43,'ADR Raw Data'!AA$1,FALSE)</f>
        <v>13.7978232208372</v>
      </c>
      <c r="AP16" s="60">
        <f>VLOOKUP($A16,'ADR Raw Data'!$B$6:$BE$43,'ADR Raw Data'!AB$1,FALSE)</f>
        <v>12.0421698285669</v>
      </c>
      <c r="AQ16" s="61">
        <f>VLOOKUP($A16,'ADR Raw Data'!$B$6:$BE$43,'ADR Raw Data'!AC$1,FALSE)</f>
        <v>12.896963321054599</v>
      </c>
      <c r="AR16" s="62">
        <f>VLOOKUP($A16,'ADR Raw Data'!$B$6:$BE$43,'ADR Raw Data'!AE$1,FALSE)</f>
        <v>14.0213610129994</v>
      </c>
      <c r="AS16" s="50"/>
      <c r="AT16" s="64">
        <f>VLOOKUP($A16,'RevPAR Raw Data'!$B$6:$BE$43,'RevPAR Raw Data'!G$1,FALSE)</f>
        <v>59.945625624454102</v>
      </c>
      <c r="AU16" s="65">
        <f>VLOOKUP($A16,'RevPAR Raw Data'!$B$6:$BE$43,'RevPAR Raw Data'!H$1,FALSE)</f>
        <v>78.100793711790303</v>
      </c>
      <c r="AV16" s="65">
        <f>VLOOKUP($A16,'RevPAR Raw Data'!$B$6:$BE$43,'RevPAR Raw Data'!I$1,FALSE)</f>
        <v>85.139156838427894</v>
      </c>
      <c r="AW16" s="65">
        <f>VLOOKUP($A16,'RevPAR Raw Data'!$B$6:$BE$43,'RevPAR Raw Data'!J$1,FALSE)</f>
        <v>84.0703409257641</v>
      </c>
      <c r="AX16" s="65">
        <f>VLOOKUP($A16,'RevPAR Raw Data'!$B$6:$BE$43,'RevPAR Raw Data'!K$1,FALSE)</f>
        <v>81.290336279475895</v>
      </c>
      <c r="AY16" s="66">
        <f>VLOOKUP($A16,'RevPAR Raw Data'!$B$6:$BE$43,'RevPAR Raw Data'!L$1,FALSE)</f>
        <v>77.709250675982503</v>
      </c>
      <c r="AZ16" s="65">
        <f>VLOOKUP($A16,'RevPAR Raw Data'!$B$6:$BE$43,'RevPAR Raw Data'!N$1,FALSE)</f>
        <v>112.56254696943201</v>
      </c>
      <c r="BA16" s="65">
        <f>VLOOKUP($A16,'RevPAR Raw Data'!$B$6:$BE$43,'RevPAR Raw Data'!O$1,FALSE)</f>
        <v>119.486578497816</v>
      </c>
      <c r="BB16" s="66">
        <f>VLOOKUP($A16,'RevPAR Raw Data'!$B$6:$BE$43,'RevPAR Raw Data'!P$1,FALSE)</f>
        <v>116.02456273362399</v>
      </c>
      <c r="BC16" s="67">
        <f>VLOOKUP($A16,'RevPAR Raw Data'!$B$6:$BE$43,'RevPAR Raw Data'!R$1,FALSE)</f>
        <v>88.656482692451604</v>
      </c>
      <c r="BD16" s="63"/>
      <c r="BE16" s="59">
        <f>VLOOKUP($A16,'RevPAR Raw Data'!$B$6:$BE$43,'RevPAR Raw Data'!T$1,FALSE)</f>
        <v>4.0016149642791898</v>
      </c>
      <c r="BF16" s="60">
        <f>VLOOKUP($A16,'RevPAR Raw Data'!$B$6:$BE$43,'RevPAR Raw Data'!U$1,FALSE)</f>
        <v>13.490404722992499</v>
      </c>
      <c r="BG16" s="60">
        <f>VLOOKUP($A16,'RevPAR Raw Data'!$B$6:$BE$43,'RevPAR Raw Data'!V$1,FALSE)</f>
        <v>17.030486273173398</v>
      </c>
      <c r="BH16" s="60">
        <f>VLOOKUP($A16,'RevPAR Raw Data'!$B$6:$BE$43,'RevPAR Raw Data'!W$1,FALSE)</f>
        <v>16.1128949154343</v>
      </c>
      <c r="BI16" s="60">
        <f>VLOOKUP($A16,'RevPAR Raw Data'!$B$6:$BE$43,'RevPAR Raw Data'!X$1,FALSE)</f>
        <v>17.902733328076</v>
      </c>
      <c r="BJ16" s="61">
        <f>VLOOKUP($A16,'RevPAR Raw Data'!$B$6:$BE$43,'RevPAR Raw Data'!Y$1,FALSE)</f>
        <v>14.0915059807859</v>
      </c>
      <c r="BK16" s="60">
        <f>VLOOKUP($A16,'RevPAR Raw Data'!$B$6:$BE$43,'RevPAR Raw Data'!AA$1,FALSE)</f>
        <v>10.4818601600976</v>
      </c>
      <c r="BL16" s="60">
        <f>VLOOKUP($A16,'RevPAR Raw Data'!$B$6:$BE$43,'RevPAR Raw Data'!AB$1,FALSE)</f>
        <v>9.5671339626676097</v>
      </c>
      <c r="BM16" s="61">
        <f>VLOOKUP($A16,'RevPAR Raw Data'!$B$6:$BE$43,'RevPAR Raw Data'!AC$1,FALSE)</f>
        <v>10.008950672380699</v>
      </c>
      <c r="BN16" s="62">
        <f>VLOOKUP($A16,'RevPAR Raw Data'!$B$6:$BE$43,'RevPAR Raw Data'!AE$1,FALSE)</f>
        <v>12.529999572876999</v>
      </c>
    </row>
    <row r="17" spans="1:66" x14ac:dyDescent="0.25">
      <c r="A17" s="78" t="s">
        <v>32</v>
      </c>
      <c r="B17" s="59">
        <f>VLOOKUP($A17,'Occupancy Raw Data'!$B$6:$BE$43,'Occupancy Raw Data'!G$1,FALSE)</f>
        <v>73.066553143181395</v>
      </c>
      <c r="C17" s="60">
        <f>VLOOKUP($A17,'Occupancy Raw Data'!$B$6:$BE$43,'Occupancy Raw Data'!H$1,FALSE)</f>
        <v>82.375478927203005</v>
      </c>
      <c r="D17" s="60">
        <f>VLOOKUP($A17,'Occupancy Raw Data'!$B$6:$BE$43,'Occupancy Raw Data'!I$1,FALSE)</f>
        <v>85.128423442599598</v>
      </c>
      <c r="E17" s="60">
        <f>VLOOKUP($A17,'Occupancy Raw Data'!$B$6:$BE$43,'Occupancy Raw Data'!J$1,FALSE)</f>
        <v>83.993188590889702</v>
      </c>
      <c r="F17" s="60">
        <f>VLOOKUP($A17,'Occupancy Raw Data'!$B$6:$BE$43,'Occupancy Raw Data'!K$1,FALSE)</f>
        <v>79.537391797928095</v>
      </c>
      <c r="G17" s="61">
        <f>VLOOKUP($A17,'Occupancy Raw Data'!$B$6:$BE$43,'Occupancy Raw Data'!L$1,FALSE)</f>
        <v>80.820207180360399</v>
      </c>
      <c r="H17" s="60">
        <f>VLOOKUP($A17,'Occupancy Raw Data'!$B$6:$BE$43,'Occupancy Raw Data'!N$1,FALSE)</f>
        <v>82.049098907336401</v>
      </c>
      <c r="I17" s="60">
        <f>VLOOKUP($A17,'Occupancy Raw Data'!$B$6:$BE$43,'Occupancy Raw Data'!O$1,FALSE)</f>
        <v>85.3554704129416</v>
      </c>
      <c r="J17" s="61">
        <f>VLOOKUP($A17,'Occupancy Raw Data'!$B$6:$BE$43,'Occupancy Raw Data'!P$1,FALSE)</f>
        <v>83.702284660139</v>
      </c>
      <c r="K17" s="62">
        <f>VLOOKUP($A17,'Occupancy Raw Data'!$B$6:$BE$43,'Occupancy Raw Data'!R$1,FALSE)</f>
        <v>81.643657888868603</v>
      </c>
      <c r="L17" s="63"/>
      <c r="M17" s="59">
        <f>VLOOKUP($A17,'Occupancy Raw Data'!$B$6:$BE$43,'Occupancy Raw Data'!T$1,FALSE)</f>
        <v>18.548127659563299</v>
      </c>
      <c r="N17" s="60">
        <f>VLOOKUP($A17,'Occupancy Raw Data'!$B$6:$BE$43,'Occupancy Raw Data'!U$1,FALSE)</f>
        <v>27.0977179244586</v>
      </c>
      <c r="O17" s="60">
        <f>VLOOKUP($A17,'Occupancy Raw Data'!$B$6:$BE$43,'Occupancy Raw Data'!V$1,FALSE)</f>
        <v>24.711105471511601</v>
      </c>
      <c r="P17" s="60">
        <f>VLOOKUP($A17,'Occupancy Raw Data'!$B$6:$BE$43,'Occupancy Raw Data'!W$1,FALSE)</f>
        <v>21.283342181641199</v>
      </c>
      <c r="Q17" s="60">
        <f>VLOOKUP($A17,'Occupancy Raw Data'!$B$6:$BE$43,'Occupancy Raw Data'!X$1,FALSE)</f>
        <v>18.290681028022298</v>
      </c>
      <c r="R17" s="61">
        <f>VLOOKUP($A17,'Occupancy Raw Data'!$B$6:$BE$43,'Occupancy Raw Data'!Y$1,FALSE)</f>
        <v>22.0110568922547</v>
      </c>
      <c r="S17" s="60">
        <f>VLOOKUP($A17,'Occupancy Raw Data'!$B$6:$BE$43,'Occupancy Raw Data'!AA$1,FALSE)</f>
        <v>-6.56292630491075</v>
      </c>
      <c r="T17" s="60">
        <f>VLOOKUP($A17,'Occupancy Raw Data'!$B$6:$BE$43,'Occupancy Raw Data'!AB$1,FALSE)</f>
        <v>-6.4262940627760203</v>
      </c>
      <c r="U17" s="61">
        <f>VLOOKUP($A17,'Occupancy Raw Data'!$B$6:$BE$43,'Occupancy Raw Data'!AC$1,FALSE)</f>
        <v>-6.4933107806847099</v>
      </c>
      <c r="V17" s="62">
        <f>VLOOKUP($A17,'Occupancy Raw Data'!$B$6:$BE$43,'Occupancy Raw Data'!AE$1,FALSE)</f>
        <v>12.009440938939999</v>
      </c>
      <c r="W17" s="63"/>
      <c r="X17" s="64">
        <f>VLOOKUP($A17,'ADR Raw Data'!$B$6:$BE$43,'ADR Raw Data'!G$1,FALSE)</f>
        <v>88.723360807923797</v>
      </c>
      <c r="Y17" s="65">
        <f>VLOOKUP($A17,'ADR Raw Data'!$B$6:$BE$43,'ADR Raw Data'!H$1,FALSE)</f>
        <v>94.186220396210103</v>
      </c>
      <c r="Z17" s="65">
        <f>VLOOKUP($A17,'ADR Raw Data'!$B$6:$BE$43,'ADR Raw Data'!I$1,FALSE)</f>
        <v>93.998545857642895</v>
      </c>
      <c r="AA17" s="65">
        <f>VLOOKUP($A17,'ADR Raw Data'!$B$6:$BE$43,'ADR Raw Data'!J$1,FALSE)</f>
        <v>93.163140665652904</v>
      </c>
      <c r="AB17" s="65">
        <f>VLOOKUP($A17,'ADR Raw Data'!$B$6:$BE$43,'ADR Raw Data'!K$1,FALSE)</f>
        <v>87.587403925066894</v>
      </c>
      <c r="AC17" s="66">
        <f>VLOOKUP($A17,'ADR Raw Data'!$B$6:$BE$43,'ADR Raw Data'!L$1,FALSE)</f>
        <v>91.647466355304203</v>
      </c>
      <c r="AD17" s="65">
        <f>VLOOKUP($A17,'ADR Raw Data'!$B$6:$BE$43,'ADR Raw Data'!N$1,FALSE)</f>
        <v>106.44269922172199</v>
      </c>
      <c r="AE17" s="65">
        <f>VLOOKUP($A17,'ADR Raw Data'!$B$6:$BE$43,'ADR Raw Data'!O$1,FALSE)</f>
        <v>110.822755843724</v>
      </c>
      <c r="AF17" s="66">
        <f>VLOOKUP($A17,'ADR Raw Data'!$B$6:$BE$43,'ADR Raw Data'!P$1,FALSE)</f>
        <v>108.675982309061</v>
      </c>
      <c r="AG17" s="67">
        <f>VLOOKUP($A17,'ADR Raw Data'!$B$6:$BE$43,'ADR Raw Data'!R$1,FALSE)</f>
        <v>96.635433845657204</v>
      </c>
      <c r="AH17" s="63"/>
      <c r="AI17" s="59">
        <f>VLOOKUP($A17,'ADR Raw Data'!$B$6:$BE$43,'ADR Raw Data'!T$1,FALSE)</f>
        <v>23.665099105312301</v>
      </c>
      <c r="AJ17" s="60">
        <f>VLOOKUP($A17,'ADR Raw Data'!$B$6:$BE$43,'ADR Raw Data'!U$1,FALSE)</f>
        <v>28.998475017372598</v>
      </c>
      <c r="AK17" s="60">
        <f>VLOOKUP($A17,'ADR Raw Data'!$B$6:$BE$43,'ADR Raw Data'!V$1,FALSE)</f>
        <v>25.715347771511802</v>
      </c>
      <c r="AL17" s="60">
        <f>VLOOKUP($A17,'ADR Raw Data'!$B$6:$BE$43,'ADR Raw Data'!W$1,FALSE)</f>
        <v>24.261368254786898</v>
      </c>
      <c r="AM17" s="60">
        <f>VLOOKUP($A17,'ADR Raw Data'!$B$6:$BE$43,'ADR Raw Data'!X$1,FALSE)</f>
        <v>15.1390394142008</v>
      </c>
      <c r="AN17" s="61">
        <f>VLOOKUP($A17,'ADR Raw Data'!$B$6:$BE$43,'ADR Raw Data'!Y$1,FALSE)</f>
        <v>23.563779128155701</v>
      </c>
      <c r="AO17" s="60">
        <f>VLOOKUP($A17,'ADR Raw Data'!$B$6:$BE$43,'ADR Raw Data'!AA$1,FALSE)</f>
        <v>2.54032720813233</v>
      </c>
      <c r="AP17" s="60">
        <f>VLOOKUP($A17,'ADR Raw Data'!$B$6:$BE$43,'ADR Raw Data'!AB$1,FALSE)</f>
        <v>1.36728945702615</v>
      </c>
      <c r="AQ17" s="61">
        <f>VLOOKUP($A17,'ADR Raw Data'!$B$6:$BE$43,'ADR Raw Data'!AC$1,FALSE)</f>
        <v>1.9289690825752199</v>
      </c>
      <c r="AR17" s="62">
        <f>VLOOKUP($A17,'ADR Raw Data'!$B$6:$BE$43,'ADR Raw Data'!AE$1,FALSE)</f>
        <v>12.950005756513599</v>
      </c>
      <c r="AS17" s="50"/>
      <c r="AT17" s="64">
        <f>VLOOKUP($A17,'RevPAR Raw Data'!$B$6:$BE$43,'RevPAR Raw Data'!G$1,FALSE)</f>
        <v>64.8271015751383</v>
      </c>
      <c r="AU17" s="65">
        <f>VLOOKUP($A17,'RevPAR Raw Data'!$B$6:$BE$43,'RevPAR Raw Data'!H$1,FALSE)</f>
        <v>77.586350134809095</v>
      </c>
      <c r="AV17" s="65">
        <f>VLOOKUP($A17,'RevPAR Raw Data'!$B$6:$BE$43,'RevPAR Raw Data'!I$1,FALSE)</f>
        <v>80.019480147580495</v>
      </c>
      <c r="AW17" s="65">
        <f>VLOOKUP($A17,'RevPAR Raw Data'!$B$6:$BE$43,'RevPAR Raw Data'!J$1,FALSE)</f>
        <v>78.2506924364978</v>
      </c>
      <c r="AX17" s="65">
        <f>VLOOKUP($A17,'RevPAR Raw Data'!$B$6:$BE$43,'RevPAR Raw Data'!K$1,FALSE)</f>
        <v>69.664736625514394</v>
      </c>
      <c r="AY17" s="66">
        <f>VLOOKUP($A17,'RevPAR Raw Data'!$B$6:$BE$43,'RevPAR Raw Data'!L$1,FALSE)</f>
        <v>74.069672183907997</v>
      </c>
      <c r="AZ17" s="65">
        <f>VLOOKUP($A17,'RevPAR Raw Data'!$B$6:$BE$43,'RevPAR Raw Data'!N$1,FALSE)</f>
        <v>87.335275564069804</v>
      </c>
      <c r="BA17" s="65">
        <f>VLOOKUP($A17,'RevPAR Raw Data'!$B$6:$BE$43,'RevPAR Raw Data'!O$1,FALSE)</f>
        <v>94.593284574996403</v>
      </c>
      <c r="BB17" s="66">
        <f>VLOOKUP($A17,'RevPAR Raw Data'!$B$6:$BE$43,'RevPAR Raw Data'!P$1,FALSE)</f>
        <v>90.964280069533103</v>
      </c>
      <c r="BC17" s="67">
        <f>VLOOKUP($A17,'RevPAR Raw Data'!$B$6:$BE$43,'RevPAR Raw Data'!R$1,FALSE)</f>
        <v>78.896703008372299</v>
      </c>
      <c r="BD17" s="63"/>
      <c r="BE17" s="59">
        <f>VLOOKUP($A17,'RevPAR Raw Data'!$B$6:$BE$43,'RevPAR Raw Data'!T$1,FALSE)</f>
        <v>46.602659557691197</v>
      </c>
      <c r="BF17" s="60">
        <f>VLOOKUP($A17,'RevPAR Raw Data'!$B$6:$BE$43,'RevPAR Raw Data'!U$1,FALSE)</f>
        <v>63.954117904433502</v>
      </c>
      <c r="BG17" s="60">
        <f>VLOOKUP($A17,'RevPAR Raw Data'!$B$6:$BE$43,'RevPAR Raw Data'!V$1,FALSE)</f>
        <v>56.780999953207697</v>
      </c>
      <c r="BH17" s="60">
        <f>VLOOKUP($A17,'RevPAR Raw Data'!$B$6:$BE$43,'RevPAR Raw Data'!W$1,FALSE)</f>
        <v>50.7083404600425</v>
      </c>
      <c r="BI17" s="60">
        <f>VLOOKUP($A17,'RevPAR Raw Data'!$B$6:$BE$43,'RevPAR Raw Data'!X$1,FALSE)</f>
        <v>36.198753852181198</v>
      </c>
      <c r="BJ17" s="61">
        <f>VLOOKUP($A17,'RevPAR Raw Data'!$B$6:$BE$43,'RevPAR Raw Data'!Y$1,FALSE)</f>
        <v>50.761472850273996</v>
      </c>
      <c r="BK17" s="60">
        <f>VLOOKUP($A17,'RevPAR Raw Data'!$B$6:$BE$43,'RevPAR Raw Data'!AA$1,FALSE)</f>
        <v>-4.1893188993517398</v>
      </c>
      <c r="BL17" s="60">
        <f>VLOOKUP($A17,'RevPAR Raw Data'!$B$6:$BE$43,'RevPAR Raw Data'!AB$1,FALSE)</f>
        <v>-5.1468706469476997</v>
      </c>
      <c r="BM17" s="61">
        <f>VLOOKUP($A17,'RevPAR Raw Data'!$B$6:$BE$43,'RevPAR Raw Data'!AC$1,FALSE)</f>
        <v>-4.6895956555044096</v>
      </c>
      <c r="BN17" s="62">
        <f>VLOOKUP($A17,'RevPAR Raw Data'!$B$6:$BE$43,'RevPAR Raw Data'!AE$1,FALSE)</f>
        <v>26.514669988371399</v>
      </c>
    </row>
    <row r="18" spans="1:66" x14ac:dyDescent="0.25">
      <c r="A18" s="78" t="s">
        <v>93</v>
      </c>
      <c r="B18" s="59">
        <f>VLOOKUP($A18,'Occupancy Raw Data'!$B$6:$BE$43,'Occupancy Raw Data'!G$1,FALSE)</f>
        <v>63.503777894921797</v>
      </c>
      <c r="C18" s="60">
        <f>VLOOKUP($A18,'Occupancy Raw Data'!$B$6:$BE$43,'Occupancy Raw Data'!H$1,FALSE)</f>
        <v>73.150588648743593</v>
      </c>
      <c r="D18" s="60">
        <f>VLOOKUP($A18,'Occupancy Raw Data'!$B$6:$BE$43,'Occupancy Raw Data'!I$1,FALSE)</f>
        <v>77.947636619223303</v>
      </c>
      <c r="E18" s="60">
        <f>VLOOKUP($A18,'Occupancy Raw Data'!$B$6:$BE$43,'Occupancy Raw Data'!J$1,FALSE)</f>
        <v>76.383763837638298</v>
      </c>
      <c r="F18" s="60">
        <f>VLOOKUP($A18,'Occupancy Raw Data'!$B$6:$BE$43,'Occupancy Raw Data'!K$1,FALSE)</f>
        <v>78.334211913547705</v>
      </c>
      <c r="G18" s="61">
        <f>VLOOKUP($A18,'Occupancy Raw Data'!$B$6:$BE$43,'Occupancy Raw Data'!L$1,FALSE)</f>
        <v>73.863995782814897</v>
      </c>
      <c r="H18" s="60">
        <f>VLOOKUP($A18,'Occupancy Raw Data'!$B$6:$BE$43,'Occupancy Raw Data'!N$1,FALSE)</f>
        <v>80.390089615181793</v>
      </c>
      <c r="I18" s="60">
        <f>VLOOKUP($A18,'Occupancy Raw Data'!$B$6:$BE$43,'Occupancy Raw Data'!O$1,FALSE)</f>
        <v>87.243015287295705</v>
      </c>
      <c r="J18" s="61">
        <f>VLOOKUP($A18,'Occupancy Raw Data'!$B$6:$BE$43,'Occupancy Raw Data'!P$1,FALSE)</f>
        <v>83.816552451238707</v>
      </c>
      <c r="K18" s="62">
        <f>VLOOKUP($A18,'Occupancy Raw Data'!$B$6:$BE$43,'Occupancy Raw Data'!R$1,FALSE)</f>
        <v>76.707583402364605</v>
      </c>
      <c r="L18" s="63"/>
      <c r="M18" s="59">
        <f>VLOOKUP($A18,'Occupancy Raw Data'!$B$6:$BE$43,'Occupancy Raw Data'!T$1,FALSE)</f>
        <v>0.68923981165277404</v>
      </c>
      <c r="N18" s="60">
        <f>VLOOKUP($A18,'Occupancy Raw Data'!$B$6:$BE$43,'Occupancy Raw Data'!U$1,FALSE)</f>
        <v>13.6410974392961</v>
      </c>
      <c r="O18" s="60">
        <f>VLOOKUP($A18,'Occupancy Raw Data'!$B$6:$BE$43,'Occupancy Raw Data'!V$1,FALSE)</f>
        <v>16.573108498097099</v>
      </c>
      <c r="P18" s="60">
        <f>VLOOKUP($A18,'Occupancy Raw Data'!$B$6:$BE$43,'Occupancy Raw Data'!W$1,FALSE)</f>
        <v>17.223423920238599</v>
      </c>
      <c r="Q18" s="60">
        <f>VLOOKUP($A18,'Occupancy Raw Data'!$B$6:$BE$43,'Occupancy Raw Data'!X$1,FALSE)</f>
        <v>15.601383028838599</v>
      </c>
      <c r="R18" s="61">
        <f>VLOOKUP($A18,'Occupancy Raw Data'!$B$6:$BE$43,'Occupancy Raw Data'!Y$1,FALSE)</f>
        <v>12.8632015493216</v>
      </c>
      <c r="S18" s="60">
        <f>VLOOKUP($A18,'Occupancy Raw Data'!$B$6:$BE$43,'Occupancy Raw Data'!AA$1,FALSE)</f>
        <v>-2.7351723052382702</v>
      </c>
      <c r="T18" s="60">
        <f>VLOOKUP($A18,'Occupancy Raw Data'!$B$6:$BE$43,'Occupancy Raw Data'!AB$1,FALSE)</f>
        <v>-1.9894324704926101</v>
      </c>
      <c r="U18" s="61">
        <f>VLOOKUP($A18,'Occupancy Raw Data'!$B$6:$BE$43,'Occupancy Raw Data'!AC$1,FALSE)</f>
        <v>-2.3484810782106198</v>
      </c>
      <c r="V18" s="62">
        <f>VLOOKUP($A18,'Occupancy Raw Data'!$B$6:$BE$43,'Occupancy Raw Data'!AE$1,FALSE)</f>
        <v>7.6289935111115099</v>
      </c>
      <c r="W18" s="63"/>
      <c r="X18" s="64">
        <f>VLOOKUP($A18,'ADR Raw Data'!$B$6:$BE$43,'ADR Raw Data'!G$1,FALSE)</f>
        <v>102.191080575539</v>
      </c>
      <c r="Y18" s="65">
        <f>VLOOKUP($A18,'ADR Raw Data'!$B$6:$BE$43,'ADR Raw Data'!H$1,FALSE)</f>
        <v>109.37336351189001</v>
      </c>
      <c r="Z18" s="65">
        <f>VLOOKUP($A18,'ADR Raw Data'!$B$6:$BE$43,'ADR Raw Data'!I$1,FALSE)</f>
        <v>112.21036794409299</v>
      </c>
      <c r="AA18" s="65">
        <f>VLOOKUP($A18,'ADR Raw Data'!$B$6:$BE$43,'ADR Raw Data'!J$1,FALSE)</f>
        <v>115.96338960202399</v>
      </c>
      <c r="AB18" s="65">
        <f>VLOOKUP($A18,'ADR Raw Data'!$B$6:$BE$43,'ADR Raw Data'!K$1,FALSE)</f>
        <v>113.510919493046</v>
      </c>
      <c r="AC18" s="66">
        <f>VLOOKUP($A18,'ADR Raw Data'!$B$6:$BE$43,'ADR Raw Data'!L$1,FALSE)</f>
        <v>110.977714501855</v>
      </c>
      <c r="AD18" s="65">
        <f>VLOOKUP($A18,'ADR Raw Data'!$B$6:$BE$43,'ADR Raw Data'!N$1,FALSE)</f>
        <v>146.645950251366</v>
      </c>
      <c r="AE18" s="65">
        <f>VLOOKUP($A18,'ADR Raw Data'!$B$6:$BE$43,'ADR Raw Data'!O$1,FALSE)</f>
        <v>157.63227861027099</v>
      </c>
      <c r="AF18" s="66">
        <f>VLOOKUP($A18,'ADR Raw Data'!$B$6:$BE$43,'ADR Raw Data'!P$1,FALSE)</f>
        <v>152.36367774633101</v>
      </c>
      <c r="AG18" s="67">
        <f>VLOOKUP($A18,'ADR Raw Data'!$B$6:$BE$43,'ADR Raw Data'!R$1,FALSE)</f>
        <v>123.89813106551399</v>
      </c>
      <c r="AH18" s="63"/>
      <c r="AI18" s="59">
        <f>VLOOKUP($A18,'ADR Raw Data'!$B$6:$BE$43,'ADR Raw Data'!T$1,FALSE)</f>
        <v>7.9931892382972904</v>
      </c>
      <c r="AJ18" s="60">
        <f>VLOOKUP($A18,'ADR Raw Data'!$B$6:$BE$43,'ADR Raw Data'!U$1,FALSE)</f>
        <v>17.466958871777901</v>
      </c>
      <c r="AK18" s="60">
        <f>VLOOKUP($A18,'ADR Raw Data'!$B$6:$BE$43,'ADR Raw Data'!V$1,FALSE)</f>
        <v>14.884958639718899</v>
      </c>
      <c r="AL18" s="60">
        <f>VLOOKUP($A18,'ADR Raw Data'!$B$6:$BE$43,'ADR Raw Data'!W$1,FALSE)</f>
        <v>22.094326394714699</v>
      </c>
      <c r="AM18" s="60">
        <f>VLOOKUP($A18,'ADR Raw Data'!$B$6:$BE$43,'ADR Raw Data'!X$1,FALSE)</f>
        <v>15.234101247753999</v>
      </c>
      <c r="AN18" s="61">
        <f>VLOOKUP($A18,'ADR Raw Data'!$B$6:$BE$43,'ADR Raw Data'!Y$1,FALSE)</f>
        <v>15.814337355188499</v>
      </c>
      <c r="AO18" s="60">
        <f>VLOOKUP($A18,'ADR Raw Data'!$B$6:$BE$43,'ADR Raw Data'!AA$1,FALSE)</f>
        <v>10.5515241765962</v>
      </c>
      <c r="AP18" s="60">
        <f>VLOOKUP($A18,'ADR Raw Data'!$B$6:$BE$43,'ADR Raw Data'!AB$1,FALSE)</f>
        <v>9.4259869102637204</v>
      </c>
      <c r="AQ18" s="61">
        <f>VLOOKUP($A18,'ADR Raw Data'!$B$6:$BE$43,'ADR Raw Data'!AC$1,FALSE)</f>
        <v>9.9598844649277005</v>
      </c>
      <c r="AR18" s="62">
        <f>VLOOKUP($A18,'ADR Raw Data'!$B$6:$BE$43,'ADR Raw Data'!AE$1,FALSE)</f>
        <v>12.094587591826</v>
      </c>
      <c r="AS18" s="50"/>
      <c r="AT18" s="64">
        <f>VLOOKUP($A18,'RevPAR Raw Data'!$B$6:$BE$43,'RevPAR Raw Data'!G$1,FALSE)</f>
        <v>64.8951968371112</v>
      </c>
      <c r="AU18" s="65">
        <f>VLOOKUP($A18,'RevPAR Raw Data'!$B$6:$BE$43,'RevPAR Raw Data'!H$1,FALSE)</f>
        <v>80.007259233878003</v>
      </c>
      <c r="AV18" s="65">
        <f>VLOOKUP($A18,'RevPAR Raw Data'!$B$6:$BE$43,'RevPAR Raw Data'!I$1,FALSE)</f>
        <v>87.465329854155598</v>
      </c>
      <c r="AW18" s="65">
        <f>VLOOKUP($A18,'RevPAR Raw Data'!$B$6:$BE$43,'RevPAR Raw Data'!J$1,FALSE)</f>
        <v>88.577201651730803</v>
      </c>
      <c r="AX18" s="65">
        <f>VLOOKUP($A18,'RevPAR Raw Data'!$B$6:$BE$43,'RevPAR Raw Data'!K$1,FALSE)</f>
        <v>88.917884220699307</v>
      </c>
      <c r="AY18" s="66">
        <f>VLOOKUP($A18,'RevPAR Raw Data'!$B$6:$BE$43,'RevPAR Raw Data'!L$1,FALSE)</f>
        <v>81.972574359514994</v>
      </c>
      <c r="AZ18" s="65">
        <f>VLOOKUP($A18,'RevPAR Raw Data'!$B$6:$BE$43,'RevPAR Raw Data'!N$1,FALSE)</f>
        <v>117.88881082410801</v>
      </c>
      <c r="BA18" s="65">
        <f>VLOOKUP($A18,'RevPAR Raw Data'!$B$6:$BE$43,'RevPAR Raw Data'!O$1,FALSE)</f>
        <v>137.52315292567201</v>
      </c>
      <c r="BB18" s="66">
        <f>VLOOKUP($A18,'RevPAR Raw Data'!$B$6:$BE$43,'RevPAR Raw Data'!P$1,FALSE)</f>
        <v>127.70598187489</v>
      </c>
      <c r="BC18" s="67">
        <f>VLOOKUP($A18,'RevPAR Raw Data'!$B$6:$BE$43,'RevPAR Raw Data'!R$1,FALSE)</f>
        <v>95.039262221050706</v>
      </c>
      <c r="BD18" s="63"/>
      <c r="BE18" s="59">
        <f>VLOOKUP($A18,'RevPAR Raw Data'!$B$6:$BE$43,'RevPAR Raw Data'!T$1,FALSE)</f>
        <v>8.7375212924011603</v>
      </c>
      <c r="BF18" s="60">
        <f>VLOOKUP($A18,'RevPAR Raw Data'!$B$6:$BE$43,'RevPAR Raw Data'!U$1,FALSE)</f>
        <v>33.490741190455097</v>
      </c>
      <c r="BG18" s="60">
        <f>VLOOKUP($A18,'RevPAR Raw Data'!$B$6:$BE$43,'RevPAR Raw Data'!V$1,FALSE)</f>
        <v>33.924967483073601</v>
      </c>
      <c r="BH18" s="60">
        <f>VLOOKUP($A18,'RevPAR Raw Data'!$B$6:$BE$43,'RevPAR Raw Data'!W$1,FALSE)</f>
        <v>43.123149812236299</v>
      </c>
      <c r="BI18" s="60">
        <f>VLOOKUP($A18,'RevPAR Raw Data'!$B$6:$BE$43,'RevPAR Raw Data'!X$1,FALSE)</f>
        <v>33.212214763255901</v>
      </c>
      <c r="BJ18" s="61">
        <f>VLOOKUP($A18,'RevPAR Raw Data'!$B$6:$BE$43,'RevPAR Raw Data'!Y$1,FALSE)</f>
        <v>30.711768992197701</v>
      </c>
      <c r="BK18" s="60">
        <f>VLOOKUP($A18,'RevPAR Raw Data'!$B$6:$BE$43,'RevPAR Raw Data'!AA$1,FALSE)</f>
        <v>7.5277495042991402</v>
      </c>
      <c r="BL18" s="60">
        <f>VLOOKUP($A18,'RevPAR Raw Data'!$B$6:$BE$43,'RevPAR Raw Data'!AB$1,FALSE)</f>
        <v>7.2490307955139297</v>
      </c>
      <c r="BM18" s="61">
        <f>VLOOKUP($A18,'RevPAR Raw Data'!$B$6:$BE$43,'RevPAR Raw Data'!AC$1,FALSE)</f>
        <v>7.3774973846466096</v>
      </c>
      <c r="BN18" s="62">
        <f>VLOOKUP($A18,'RevPAR Raw Data'!$B$6:$BE$43,'RevPAR Raw Data'!AE$1,FALSE)</f>
        <v>20.6462764055136</v>
      </c>
    </row>
    <row r="19" spans="1:66" x14ac:dyDescent="0.25">
      <c r="A19" s="78" t="s">
        <v>94</v>
      </c>
      <c r="B19" s="59">
        <f>VLOOKUP($A19,'Occupancy Raw Data'!$B$6:$BE$43,'Occupancy Raw Data'!G$1,FALSE)</f>
        <v>59.749190938511298</v>
      </c>
      <c r="C19" s="60">
        <f>VLOOKUP($A19,'Occupancy Raw Data'!$B$6:$BE$43,'Occupancy Raw Data'!H$1,FALSE)</f>
        <v>66.812297734627805</v>
      </c>
      <c r="D19" s="60">
        <f>VLOOKUP($A19,'Occupancy Raw Data'!$B$6:$BE$43,'Occupancy Raw Data'!I$1,FALSE)</f>
        <v>72.030744336569498</v>
      </c>
      <c r="E19" s="60">
        <f>VLOOKUP($A19,'Occupancy Raw Data'!$B$6:$BE$43,'Occupancy Raw Data'!J$1,FALSE)</f>
        <v>73.632686084142307</v>
      </c>
      <c r="F19" s="60">
        <f>VLOOKUP($A19,'Occupancy Raw Data'!$B$6:$BE$43,'Occupancy Raw Data'!K$1,FALSE)</f>
        <v>70.501618122977305</v>
      </c>
      <c r="G19" s="61">
        <f>VLOOKUP($A19,'Occupancy Raw Data'!$B$6:$BE$43,'Occupancy Raw Data'!L$1,FALSE)</f>
        <v>68.545307443365601</v>
      </c>
      <c r="H19" s="60">
        <f>VLOOKUP($A19,'Occupancy Raw Data'!$B$6:$BE$43,'Occupancy Raw Data'!N$1,FALSE)</f>
        <v>89.101941747572795</v>
      </c>
      <c r="I19" s="60">
        <f>VLOOKUP($A19,'Occupancy Raw Data'!$B$6:$BE$43,'Occupancy Raw Data'!O$1,FALSE)</f>
        <v>95.024271844660106</v>
      </c>
      <c r="J19" s="61">
        <f>VLOOKUP($A19,'Occupancy Raw Data'!$B$6:$BE$43,'Occupancy Raw Data'!P$1,FALSE)</f>
        <v>92.0631067961165</v>
      </c>
      <c r="K19" s="62">
        <f>VLOOKUP($A19,'Occupancy Raw Data'!$B$6:$BE$43,'Occupancy Raw Data'!R$1,FALSE)</f>
        <v>75.264678687008697</v>
      </c>
      <c r="L19" s="63"/>
      <c r="M19" s="59">
        <f>VLOOKUP($A19,'Occupancy Raw Data'!$B$6:$BE$43,'Occupancy Raw Data'!T$1,FALSE)</f>
        <v>-11.6071389710249</v>
      </c>
      <c r="N19" s="60">
        <f>VLOOKUP($A19,'Occupancy Raw Data'!$B$6:$BE$43,'Occupancy Raw Data'!U$1,FALSE)</f>
        <v>-5.5463485700435999</v>
      </c>
      <c r="O19" s="60">
        <f>VLOOKUP($A19,'Occupancy Raw Data'!$B$6:$BE$43,'Occupancy Raw Data'!V$1,FALSE)</f>
        <v>-2.3010865965147498</v>
      </c>
      <c r="P19" s="60">
        <f>VLOOKUP($A19,'Occupancy Raw Data'!$B$6:$BE$43,'Occupancy Raw Data'!W$1,FALSE)</f>
        <v>1.8584087822251001</v>
      </c>
      <c r="Q19" s="60">
        <f>VLOOKUP($A19,'Occupancy Raw Data'!$B$6:$BE$43,'Occupancy Raw Data'!X$1,FALSE)</f>
        <v>-1.36783682645093</v>
      </c>
      <c r="R19" s="61">
        <f>VLOOKUP($A19,'Occupancy Raw Data'!$B$6:$BE$43,'Occupancy Raw Data'!Y$1,FALSE)</f>
        <v>-3.6815445285419899</v>
      </c>
      <c r="S19" s="60">
        <f>VLOOKUP($A19,'Occupancy Raw Data'!$B$6:$BE$43,'Occupancy Raw Data'!AA$1,FALSE)</f>
        <v>-1.4683334723422501</v>
      </c>
      <c r="T19" s="60">
        <f>VLOOKUP($A19,'Occupancy Raw Data'!$B$6:$BE$43,'Occupancy Raw Data'!AB$1,FALSE)</f>
        <v>-1.0930159724397099</v>
      </c>
      <c r="U19" s="61">
        <f>VLOOKUP($A19,'Occupancy Raw Data'!$B$6:$BE$43,'Occupancy Raw Data'!AC$1,FALSE)</f>
        <v>-1.2749951492879199</v>
      </c>
      <c r="V19" s="62">
        <f>VLOOKUP($A19,'Occupancy Raw Data'!$B$6:$BE$43,'Occupancy Raw Data'!AE$1,FALSE)</f>
        <v>-2.8539470788814101</v>
      </c>
      <c r="W19" s="63"/>
      <c r="X19" s="64">
        <f>VLOOKUP($A19,'ADR Raw Data'!$B$6:$BE$43,'ADR Raw Data'!G$1,FALSE)</f>
        <v>171.522059092755</v>
      </c>
      <c r="Y19" s="65">
        <f>VLOOKUP($A19,'ADR Raw Data'!$B$6:$BE$43,'ADR Raw Data'!H$1,FALSE)</f>
        <v>172.740977234197</v>
      </c>
      <c r="Z19" s="65">
        <f>VLOOKUP($A19,'ADR Raw Data'!$B$6:$BE$43,'ADR Raw Data'!I$1,FALSE)</f>
        <v>171.626497809727</v>
      </c>
      <c r="AA19" s="65">
        <f>VLOOKUP($A19,'ADR Raw Data'!$B$6:$BE$43,'ADR Raw Data'!J$1,FALSE)</f>
        <v>175.665447335457</v>
      </c>
      <c r="AB19" s="65">
        <f>VLOOKUP($A19,'ADR Raw Data'!$B$6:$BE$43,'ADR Raw Data'!K$1,FALSE)</f>
        <v>176.55817849437599</v>
      </c>
      <c r="AC19" s="66">
        <f>VLOOKUP($A19,'ADR Raw Data'!$B$6:$BE$43,'ADR Raw Data'!L$1,FALSE)</f>
        <v>173.707780977786</v>
      </c>
      <c r="AD19" s="65">
        <f>VLOOKUP($A19,'ADR Raw Data'!$B$6:$BE$43,'ADR Raw Data'!N$1,FALSE)</f>
        <v>254.27936377917001</v>
      </c>
      <c r="AE19" s="65">
        <f>VLOOKUP($A19,'ADR Raw Data'!$B$6:$BE$43,'ADR Raw Data'!O$1,FALSE)</f>
        <v>263.438796739037</v>
      </c>
      <c r="AF19" s="66">
        <f>VLOOKUP($A19,'ADR Raw Data'!$B$6:$BE$43,'ADR Raw Data'!P$1,FALSE)</f>
        <v>259.00638461200401</v>
      </c>
      <c r="AG19" s="67">
        <f>VLOOKUP($A19,'ADR Raw Data'!$B$6:$BE$43,'ADR Raw Data'!R$1,FALSE)</f>
        <v>203.518214514964</v>
      </c>
      <c r="AH19" s="63"/>
      <c r="AI19" s="59">
        <f>VLOOKUP($A19,'ADR Raw Data'!$B$6:$BE$43,'ADR Raw Data'!T$1,FALSE)</f>
        <v>5.1421924998840396</v>
      </c>
      <c r="AJ19" s="60">
        <f>VLOOKUP($A19,'ADR Raw Data'!$B$6:$BE$43,'ADR Raw Data'!U$1,FALSE)</f>
        <v>8.8032689265936206</v>
      </c>
      <c r="AK19" s="60">
        <f>VLOOKUP($A19,'ADR Raw Data'!$B$6:$BE$43,'ADR Raw Data'!V$1,FALSE)</f>
        <v>6.7387169530362696</v>
      </c>
      <c r="AL19" s="60">
        <f>VLOOKUP($A19,'ADR Raw Data'!$B$6:$BE$43,'ADR Raw Data'!W$1,FALSE)</f>
        <v>10.021320377816901</v>
      </c>
      <c r="AM19" s="60">
        <f>VLOOKUP($A19,'ADR Raw Data'!$B$6:$BE$43,'ADR Raw Data'!X$1,FALSE)</f>
        <v>10.1866163845404</v>
      </c>
      <c r="AN19" s="61">
        <f>VLOOKUP($A19,'ADR Raw Data'!$B$6:$BE$43,'ADR Raw Data'!Y$1,FALSE)</f>
        <v>8.2339796249358308</v>
      </c>
      <c r="AO19" s="60">
        <f>VLOOKUP($A19,'ADR Raw Data'!$B$6:$BE$43,'ADR Raw Data'!AA$1,FALSE)</f>
        <v>4.8562252041735299</v>
      </c>
      <c r="AP19" s="60">
        <f>VLOOKUP($A19,'ADR Raw Data'!$B$6:$BE$43,'ADR Raw Data'!AB$1,FALSE)</f>
        <v>5.7233805720774997</v>
      </c>
      <c r="AQ19" s="61">
        <f>VLOOKUP($A19,'ADR Raw Data'!$B$6:$BE$43,'ADR Raw Data'!AC$1,FALSE)</f>
        <v>5.3123396185177603</v>
      </c>
      <c r="AR19" s="62">
        <f>VLOOKUP($A19,'ADR Raw Data'!$B$6:$BE$43,'ADR Raw Data'!AE$1,FALSE)</f>
        <v>7.1836824927135599</v>
      </c>
      <c r="AS19" s="50"/>
      <c r="AT19" s="64">
        <f>VLOOKUP($A19,'RevPAR Raw Data'!$B$6:$BE$43,'RevPAR Raw Data'!G$1,FALSE)</f>
        <v>102.483042588996</v>
      </c>
      <c r="AU19" s="65">
        <f>VLOOKUP($A19,'RevPAR Raw Data'!$B$6:$BE$43,'RevPAR Raw Data'!H$1,FALSE)</f>
        <v>115.412216019417</v>
      </c>
      <c r="AV19" s="65">
        <f>VLOOKUP($A19,'RevPAR Raw Data'!$B$6:$BE$43,'RevPAR Raw Data'!I$1,FALSE)</f>
        <v>123.62384385113199</v>
      </c>
      <c r="AW19" s="65">
        <f>VLOOKUP($A19,'RevPAR Raw Data'!$B$6:$BE$43,'RevPAR Raw Data'!J$1,FALSE)</f>
        <v>129.34718739482199</v>
      </c>
      <c r="AX19" s="65">
        <f>VLOOKUP($A19,'RevPAR Raw Data'!$B$6:$BE$43,'RevPAR Raw Data'!K$1,FALSE)</f>
        <v>124.47637276699</v>
      </c>
      <c r="AY19" s="66">
        <f>VLOOKUP($A19,'RevPAR Raw Data'!$B$6:$BE$43,'RevPAR Raw Data'!L$1,FALSE)</f>
        <v>119.06853252427101</v>
      </c>
      <c r="AZ19" s="65">
        <f>VLOOKUP($A19,'RevPAR Raw Data'!$B$6:$BE$43,'RevPAR Raw Data'!N$1,FALSE)</f>
        <v>226.567850590614</v>
      </c>
      <c r="BA19" s="65">
        <f>VLOOKUP($A19,'RevPAR Raw Data'!$B$6:$BE$43,'RevPAR Raw Data'!O$1,FALSE)</f>
        <v>250.330798357605</v>
      </c>
      <c r="BB19" s="66">
        <f>VLOOKUP($A19,'RevPAR Raw Data'!$B$6:$BE$43,'RevPAR Raw Data'!P$1,FALSE)</f>
        <v>238.44932447411</v>
      </c>
      <c r="BC19" s="67">
        <f>VLOOKUP($A19,'RevPAR Raw Data'!$B$6:$BE$43,'RevPAR Raw Data'!R$1,FALSE)</f>
        <v>153.17733022422499</v>
      </c>
      <c r="BD19" s="63"/>
      <c r="BE19" s="59">
        <f>VLOOKUP($A19,'RevPAR Raw Data'!$B$6:$BE$43,'RevPAR Raw Data'!T$1,FALSE)</f>
        <v>-7.0618079007600496</v>
      </c>
      <c r="BF19" s="60">
        <f>VLOOKUP($A19,'RevPAR Raw Data'!$B$6:$BE$43,'RevPAR Raw Data'!U$1,FALSE)</f>
        <v>2.7686603763227899</v>
      </c>
      <c r="BG19" s="60">
        <f>VLOOKUP($A19,'RevPAR Raw Data'!$B$6:$BE$43,'RevPAR Raw Data'!V$1,FALSE)</f>
        <v>4.2825666439381402</v>
      </c>
      <c r="BH19" s="60">
        <f>VLOOKUP($A19,'RevPAR Raw Data'!$B$6:$BE$43,'RevPAR Raw Data'!W$1,FALSE)</f>
        <v>12.0659662580383</v>
      </c>
      <c r="BI19" s="60">
        <f>VLOOKUP($A19,'RevPAR Raw Data'!$B$6:$BE$43,'RevPAR Raw Data'!X$1,FALSE)</f>
        <v>8.6794432678124505</v>
      </c>
      <c r="BJ19" s="61">
        <f>VLOOKUP($A19,'RevPAR Raw Data'!$B$6:$BE$43,'RevPAR Raw Data'!Y$1,FALSE)</f>
        <v>4.2492974700307498</v>
      </c>
      <c r="BK19" s="60">
        <f>VLOOKUP($A19,'RevPAR Raw Data'!$B$6:$BE$43,'RevPAR Raw Data'!AA$1,FALSE)</f>
        <v>3.3165861516660802</v>
      </c>
      <c r="BL19" s="60">
        <f>VLOOKUP($A19,'RevPAR Raw Data'!$B$6:$BE$43,'RevPAR Raw Data'!AB$1,FALSE)</f>
        <v>4.5678071358214698</v>
      </c>
      <c r="BM19" s="61">
        <f>VLOOKUP($A19,'RevPAR Raw Data'!$B$6:$BE$43,'RevPAR Raw Data'!AC$1,FALSE)</f>
        <v>3.9696123967800299</v>
      </c>
      <c r="BN19" s="62">
        <f>VLOOKUP($A19,'RevPAR Raw Data'!$B$6:$BE$43,'RevPAR Raw Data'!AE$1,FALSE)</f>
        <v>4.12471691717524</v>
      </c>
    </row>
    <row r="20" spans="1:66" x14ac:dyDescent="0.25">
      <c r="A20" s="78" t="s">
        <v>29</v>
      </c>
      <c r="B20" s="59">
        <f>VLOOKUP($A20,'Occupancy Raw Data'!$B$6:$BE$43,'Occupancy Raw Data'!G$1,FALSE)</f>
        <v>52.2477923468022</v>
      </c>
      <c r="C20" s="60">
        <f>VLOOKUP($A20,'Occupancy Raw Data'!$B$6:$BE$43,'Occupancy Raw Data'!H$1,FALSE)</f>
        <v>61.693872089911601</v>
      </c>
      <c r="D20" s="60">
        <f>VLOOKUP($A20,'Occupancy Raw Data'!$B$6:$BE$43,'Occupancy Raw Data'!I$1,FALSE)</f>
        <v>57.412362857907397</v>
      </c>
      <c r="E20" s="60">
        <f>VLOOKUP($A20,'Occupancy Raw Data'!$B$6:$BE$43,'Occupancy Raw Data'!J$1,FALSE)</f>
        <v>57.158148247257103</v>
      </c>
      <c r="F20" s="60">
        <f>VLOOKUP($A20,'Occupancy Raw Data'!$B$6:$BE$43,'Occupancy Raw Data'!K$1,FALSE)</f>
        <v>56.756756756756701</v>
      </c>
      <c r="G20" s="61">
        <f>VLOOKUP($A20,'Occupancy Raw Data'!$B$6:$BE$43,'Occupancy Raw Data'!L$1,FALSE)</f>
        <v>57.053786459727</v>
      </c>
      <c r="H20" s="60">
        <f>VLOOKUP($A20,'Occupancy Raw Data'!$B$6:$BE$43,'Occupancy Raw Data'!N$1,FALSE)</f>
        <v>72.584961198822498</v>
      </c>
      <c r="I20" s="60">
        <f>VLOOKUP($A20,'Occupancy Raw Data'!$B$6:$BE$43,'Occupancy Raw Data'!O$1,FALSE)</f>
        <v>77.147444474177107</v>
      </c>
      <c r="J20" s="61">
        <f>VLOOKUP($A20,'Occupancy Raw Data'!$B$6:$BE$43,'Occupancy Raw Data'!P$1,FALSE)</f>
        <v>74.866202836499795</v>
      </c>
      <c r="K20" s="62">
        <f>VLOOKUP($A20,'Occupancy Raw Data'!$B$6:$BE$43,'Occupancy Raw Data'!R$1,FALSE)</f>
        <v>62.143048281662097</v>
      </c>
      <c r="L20" s="63"/>
      <c r="M20" s="59">
        <f>VLOOKUP($A20,'Occupancy Raw Data'!$B$6:$BE$43,'Occupancy Raw Data'!T$1,FALSE)</f>
        <v>20.801913237666501</v>
      </c>
      <c r="N20" s="60">
        <f>VLOOKUP($A20,'Occupancy Raw Data'!$B$6:$BE$43,'Occupancy Raw Data'!U$1,FALSE)</f>
        <v>33.326918049314301</v>
      </c>
      <c r="O20" s="60">
        <f>VLOOKUP($A20,'Occupancy Raw Data'!$B$6:$BE$43,'Occupancy Raw Data'!V$1,FALSE)</f>
        <v>20.537079314868699</v>
      </c>
      <c r="P20" s="60">
        <f>VLOOKUP($A20,'Occupancy Raw Data'!$B$6:$BE$43,'Occupancy Raw Data'!W$1,FALSE)</f>
        <v>17.090812553421198</v>
      </c>
      <c r="Q20" s="60">
        <f>VLOOKUP($A20,'Occupancy Raw Data'!$B$6:$BE$43,'Occupancy Raw Data'!X$1,FALSE)</f>
        <v>3.6859817015459</v>
      </c>
      <c r="R20" s="61">
        <f>VLOOKUP($A20,'Occupancy Raw Data'!$B$6:$BE$43,'Occupancy Raw Data'!Y$1,FALSE)</f>
        <v>18.5123448416849</v>
      </c>
      <c r="S20" s="60">
        <f>VLOOKUP($A20,'Occupancy Raw Data'!$B$6:$BE$43,'Occupancy Raw Data'!AA$1,FALSE)</f>
        <v>-8.0973826857314499</v>
      </c>
      <c r="T20" s="60">
        <f>VLOOKUP($A20,'Occupancy Raw Data'!$B$6:$BE$43,'Occupancy Raw Data'!AB$1,FALSE)</f>
        <v>-6.7977480073948602</v>
      </c>
      <c r="U20" s="61">
        <f>VLOOKUP($A20,'Occupancy Raw Data'!$B$6:$BE$43,'Occupancy Raw Data'!AC$1,FALSE)</f>
        <v>-7.4323239720538199</v>
      </c>
      <c r="V20" s="62">
        <f>VLOOKUP($A20,'Occupancy Raw Data'!$B$6:$BE$43,'Occupancy Raw Data'!AE$1,FALSE)</f>
        <v>8.0848758258499593</v>
      </c>
      <c r="W20" s="63"/>
      <c r="X20" s="64">
        <f>VLOOKUP($A20,'ADR Raw Data'!$B$6:$BE$43,'ADR Raw Data'!G$1,FALSE)</f>
        <v>138.350279129321</v>
      </c>
      <c r="Y20" s="65">
        <f>VLOOKUP($A20,'ADR Raw Data'!$B$6:$BE$43,'ADR Raw Data'!H$1,FALSE)</f>
        <v>134.59475818694401</v>
      </c>
      <c r="Z20" s="65">
        <f>VLOOKUP($A20,'ADR Raw Data'!$B$6:$BE$43,'ADR Raw Data'!I$1,FALSE)</f>
        <v>131.779373106501</v>
      </c>
      <c r="AA20" s="65">
        <f>VLOOKUP($A20,'ADR Raw Data'!$B$6:$BE$43,'ADR Raw Data'!J$1,FALSE)</f>
        <v>130.76091994382</v>
      </c>
      <c r="AB20" s="65">
        <f>VLOOKUP($A20,'ADR Raw Data'!$B$6:$BE$43,'ADR Raw Data'!K$1,FALSE)</f>
        <v>133.477479962281</v>
      </c>
      <c r="AC20" s="66">
        <f>VLOOKUP($A20,'ADR Raw Data'!$B$6:$BE$43,'ADR Raw Data'!L$1,FALSE)</f>
        <v>133.72551381267201</v>
      </c>
      <c r="AD20" s="65">
        <f>VLOOKUP($A20,'ADR Raw Data'!$B$6:$BE$43,'ADR Raw Data'!N$1,FALSE)</f>
        <v>154.81481105990699</v>
      </c>
      <c r="AE20" s="65">
        <f>VLOOKUP($A20,'ADR Raw Data'!$B$6:$BE$43,'ADR Raw Data'!O$1,FALSE)</f>
        <v>159.07713146028399</v>
      </c>
      <c r="AF20" s="66">
        <f>VLOOKUP($A20,'ADR Raw Data'!$B$6:$BE$43,'ADR Raw Data'!P$1,FALSE)</f>
        <v>157.010909659547</v>
      </c>
      <c r="AG20" s="67">
        <f>VLOOKUP($A20,'ADR Raw Data'!$B$6:$BE$43,'ADR Raw Data'!R$1,FALSE)</f>
        <v>141.740611774114</v>
      </c>
      <c r="AH20" s="63"/>
      <c r="AI20" s="59">
        <f>VLOOKUP($A20,'ADR Raw Data'!$B$6:$BE$43,'ADR Raw Data'!T$1,FALSE)</f>
        <v>14.8759028340546</v>
      </c>
      <c r="AJ20" s="60">
        <f>VLOOKUP($A20,'ADR Raw Data'!$B$6:$BE$43,'ADR Raw Data'!U$1,FALSE)</f>
        <v>16.109068757341301</v>
      </c>
      <c r="AK20" s="60">
        <f>VLOOKUP($A20,'ADR Raw Data'!$B$6:$BE$43,'ADR Raw Data'!V$1,FALSE)</f>
        <v>11.279281759769299</v>
      </c>
      <c r="AL20" s="60">
        <f>VLOOKUP($A20,'ADR Raw Data'!$B$6:$BE$43,'ADR Raw Data'!W$1,FALSE)</f>
        <v>5.9613541684803799</v>
      </c>
      <c r="AM20" s="60">
        <f>VLOOKUP($A20,'ADR Raw Data'!$B$6:$BE$43,'ADR Raw Data'!X$1,FALSE)</f>
        <v>6.9413473831360299</v>
      </c>
      <c r="AN20" s="61">
        <f>VLOOKUP($A20,'ADR Raw Data'!$B$6:$BE$43,'ADR Raw Data'!Y$1,FALSE)</f>
        <v>10.730346342467399</v>
      </c>
      <c r="AO20" s="60">
        <f>VLOOKUP($A20,'ADR Raw Data'!$B$6:$BE$43,'ADR Raw Data'!AA$1,FALSE)</f>
        <v>2.0518439089798002</v>
      </c>
      <c r="AP20" s="60">
        <f>VLOOKUP($A20,'ADR Raw Data'!$B$6:$BE$43,'ADR Raw Data'!AB$1,FALSE)</f>
        <v>1.71367567737431</v>
      </c>
      <c r="AQ20" s="61">
        <f>VLOOKUP($A20,'ADR Raw Data'!$B$6:$BE$43,'ADR Raw Data'!AC$1,FALSE)</f>
        <v>1.8859224677861799</v>
      </c>
      <c r="AR20" s="62">
        <f>VLOOKUP($A20,'ADR Raw Data'!$B$6:$BE$43,'ADR Raw Data'!AE$1,FALSE)</f>
        <v>5.6459597423592696</v>
      </c>
      <c r="AS20" s="50"/>
      <c r="AT20" s="64">
        <f>VLOOKUP($A20,'RevPAR Raw Data'!$B$6:$BE$43,'RevPAR Raw Data'!G$1,FALSE)</f>
        <v>72.2849665507091</v>
      </c>
      <c r="AU20" s="65">
        <f>VLOOKUP($A20,'RevPAR Raw Data'!$B$6:$BE$43,'RevPAR Raw Data'!H$1,FALSE)</f>
        <v>83.036717955579306</v>
      </c>
      <c r="AV20" s="65">
        <f>VLOOKUP($A20,'RevPAR Raw Data'!$B$6:$BE$43,'RevPAR Raw Data'!I$1,FALSE)</f>
        <v>75.657651859780501</v>
      </c>
      <c r="AW20" s="65">
        <f>VLOOKUP($A20,'RevPAR Raw Data'!$B$6:$BE$43,'RevPAR Raw Data'!J$1,FALSE)</f>
        <v>74.740520470966004</v>
      </c>
      <c r="AX20" s="65">
        <f>VLOOKUP($A20,'RevPAR Raw Data'!$B$6:$BE$43,'RevPAR Raw Data'!K$1,FALSE)</f>
        <v>75.757488627241102</v>
      </c>
      <c r="AY20" s="66">
        <f>VLOOKUP($A20,'RevPAR Raw Data'!$B$6:$BE$43,'RevPAR Raw Data'!L$1,FALSE)</f>
        <v>76.2954690928552</v>
      </c>
      <c r="AZ20" s="65">
        <f>VLOOKUP($A20,'RevPAR Raw Data'!$B$6:$BE$43,'RevPAR Raw Data'!N$1,FALSE)</f>
        <v>112.372270537864</v>
      </c>
      <c r="BA20" s="65">
        <f>VLOOKUP($A20,'RevPAR Raw Data'!$B$6:$BE$43,'RevPAR Raw Data'!O$1,FALSE)</f>
        <v>122.723941664436</v>
      </c>
      <c r="BB20" s="66">
        <f>VLOOKUP($A20,'RevPAR Raw Data'!$B$6:$BE$43,'RevPAR Raw Data'!P$1,FALSE)</f>
        <v>117.54810610115</v>
      </c>
      <c r="BC20" s="67">
        <f>VLOOKUP($A20,'RevPAR Raw Data'!$B$6:$BE$43,'RevPAR Raw Data'!R$1,FALSE)</f>
        <v>88.081936809511006</v>
      </c>
      <c r="BD20" s="63"/>
      <c r="BE20" s="59">
        <f>VLOOKUP($A20,'RevPAR Raw Data'!$B$6:$BE$43,'RevPAR Raw Data'!T$1,FALSE)</f>
        <v>38.772288472580698</v>
      </c>
      <c r="BF20" s="60">
        <f>VLOOKUP($A20,'RevPAR Raw Data'!$B$6:$BE$43,'RevPAR Raw Data'!U$1,FALSE)</f>
        <v>54.804642949922503</v>
      </c>
      <c r="BG20" s="60">
        <f>VLOOKUP($A20,'RevPAR Raw Data'!$B$6:$BE$43,'RevPAR Raw Data'!V$1,FALSE)</f>
        <v>34.132796115789397</v>
      </c>
      <c r="BH20" s="60">
        <f>VLOOKUP($A20,'RevPAR Raw Data'!$B$6:$BE$43,'RevPAR Raw Data'!W$1,FALSE)</f>
        <v>24.0710105884821</v>
      </c>
      <c r="BI20" s="60">
        <f>VLOOKUP($A20,'RevPAR Raw Data'!$B$6:$BE$43,'RevPAR Raw Data'!X$1,FALSE)</f>
        <v>10.883185879065</v>
      </c>
      <c r="BJ20" s="61">
        <f>VLOOKUP($A20,'RevPAR Raw Data'!$B$6:$BE$43,'RevPAR Raw Data'!Y$1,FALSE)</f>
        <v>31.2291299017771</v>
      </c>
      <c r="BK20" s="60">
        <f>VLOOKUP($A20,'RevPAR Raw Data'!$B$6:$BE$43,'RevPAR Raw Data'!AA$1,FALSE)</f>
        <v>-6.2116844301756098</v>
      </c>
      <c r="BL20" s="60">
        <f>VLOOKUP($A20,'RevPAR Raw Data'!$B$6:$BE$43,'RevPAR Raw Data'!AB$1,FALSE)</f>
        <v>-5.2005636842324696</v>
      </c>
      <c r="BM20" s="61">
        <f>VLOOKUP($A20,'RevPAR Raw Data'!$B$6:$BE$43,'RevPAR Raw Data'!AC$1,FALSE)</f>
        <v>-5.6865693719352599</v>
      </c>
      <c r="BN20" s="62">
        <f>VLOOKUP($A20,'RevPAR Raw Data'!$B$6:$BE$43,'RevPAR Raw Data'!AE$1,FALSE)</f>
        <v>14.1873044025564</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Data'!$B$6:$BE$43,'Occupancy Raw Data'!G$1,FALSE)</f>
        <v>49.980038045137498</v>
      </c>
      <c r="C22" s="60">
        <f>VLOOKUP($A22,'Occupancy Raw Data'!$B$6:$BE$43,'Occupancy Raw Data'!H$1,FALSE)</f>
        <v>60.022075573612597</v>
      </c>
      <c r="D22" s="60">
        <f>VLOOKUP($A22,'Occupancy Raw Data'!$B$6:$BE$43,'Occupancy Raw Data'!I$1,FALSE)</f>
        <v>62.145088184871099</v>
      </c>
      <c r="E22" s="60">
        <f>VLOOKUP($A22,'Occupancy Raw Data'!$B$6:$BE$43,'Occupancy Raw Data'!J$1,FALSE)</f>
        <v>64.465371879476706</v>
      </c>
      <c r="F22" s="60">
        <f>VLOOKUP($A22,'Occupancy Raw Data'!$B$6:$BE$43,'Occupancy Raw Data'!K$1,FALSE)</f>
        <v>64.185904511401702</v>
      </c>
      <c r="G22" s="61">
        <f>VLOOKUP($A22,'Occupancy Raw Data'!$B$6:$BE$43,'Occupancy Raw Data'!L$1,FALSE)</f>
        <v>60.159695638899898</v>
      </c>
      <c r="H22" s="60">
        <f>VLOOKUP($A22,'Occupancy Raw Data'!$B$6:$BE$43,'Occupancy Raw Data'!N$1,FALSE)</f>
        <v>72.039172400835994</v>
      </c>
      <c r="I22" s="60">
        <f>VLOOKUP($A22,'Occupancy Raw Data'!$B$6:$BE$43,'Occupancy Raw Data'!O$1,FALSE)</f>
        <v>72.203564970291893</v>
      </c>
      <c r="J22" s="61">
        <f>VLOOKUP($A22,'Occupancy Raw Data'!$B$6:$BE$43,'Occupancy Raw Data'!P$1,FALSE)</f>
        <v>72.121368685563894</v>
      </c>
      <c r="K22" s="62">
        <f>VLOOKUP($A22,'Occupancy Raw Data'!$B$6:$BE$43,'Occupancy Raw Data'!R$1,FALSE)</f>
        <v>63.5773165093754</v>
      </c>
      <c r="L22" s="63"/>
      <c r="M22" s="59">
        <f>VLOOKUP($A22,'Occupancy Raw Data'!$B$6:$BE$43,'Occupancy Raw Data'!T$1,FALSE)</f>
        <v>2.0843006210788402</v>
      </c>
      <c r="N22" s="60">
        <f>VLOOKUP($A22,'Occupancy Raw Data'!$B$6:$BE$43,'Occupancy Raw Data'!U$1,FALSE)</f>
        <v>7.7739063886319304</v>
      </c>
      <c r="O22" s="60">
        <f>VLOOKUP($A22,'Occupancy Raw Data'!$B$6:$BE$43,'Occupancy Raw Data'!V$1,FALSE)</f>
        <v>6.5786613017418398</v>
      </c>
      <c r="P22" s="60">
        <f>VLOOKUP($A22,'Occupancy Raw Data'!$B$6:$BE$43,'Occupancy Raw Data'!W$1,FALSE)</f>
        <v>6.8579876744063597</v>
      </c>
      <c r="Q22" s="60">
        <f>VLOOKUP($A22,'Occupancy Raw Data'!$B$6:$BE$43,'Occupancy Raw Data'!X$1,FALSE)</f>
        <v>5.3017874106670702</v>
      </c>
      <c r="R22" s="61">
        <f>VLOOKUP($A22,'Occupancy Raw Data'!$B$6:$BE$43,'Occupancy Raw Data'!Y$1,FALSE)</f>
        <v>5.8241840145189103</v>
      </c>
      <c r="S22" s="60">
        <f>VLOOKUP($A22,'Occupancy Raw Data'!$B$6:$BE$43,'Occupancy Raw Data'!AA$1,FALSE)</f>
        <v>-0.178499631171947</v>
      </c>
      <c r="T22" s="60">
        <f>VLOOKUP($A22,'Occupancy Raw Data'!$B$6:$BE$43,'Occupancy Raw Data'!AB$1,FALSE)</f>
        <v>-3.43583595866391</v>
      </c>
      <c r="U22" s="61">
        <f>VLOOKUP($A22,'Occupancy Raw Data'!$B$6:$BE$43,'Occupancy Raw Data'!AC$1,FALSE)</f>
        <v>-1.83603721666099</v>
      </c>
      <c r="V22" s="62">
        <f>VLOOKUP($A22,'Occupancy Raw Data'!$B$6:$BE$43,'Occupancy Raw Data'!AE$1,FALSE)</f>
        <v>3.21370432888751</v>
      </c>
      <c r="W22" s="63"/>
      <c r="X22" s="64">
        <f>VLOOKUP($A22,'ADR Raw Data'!$B$6:$BE$43,'ADR Raw Data'!G$1,FALSE)</f>
        <v>105.65448501080699</v>
      </c>
      <c r="Y22" s="65">
        <f>VLOOKUP($A22,'ADR Raw Data'!$B$6:$BE$43,'ADR Raw Data'!H$1,FALSE)</f>
        <v>104.959328977228</v>
      </c>
      <c r="Z22" s="65">
        <f>VLOOKUP($A22,'ADR Raw Data'!$B$6:$BE$43,'ADR Raw Data'!I$1,FALSE)</f>
        <v>104.207742423097</v>
      </c>
      <c r="AA22" s="65">
        <f>VLOOKUP($A22,'ADR Raw Data'!$B$6:$BE$43,'ADR Raw Data'!J$1,FALSE)</f>
        <v>105.03776284153</v>
      </c>
      <c r="AB22" s="65">
        <f>VLOOKUP($A22,'ADR Raw Data'!$B$6:$BE$43,'ADR Raw Data'!K$1,FALSE)</f>
        <v>109.682425450953</v>
      </c>
      <c r="AC22" s="66">
        <f>VLOOKUP($A22,'ADR Raw Data'!$B$6:$BE$43,'ADR Raw Data'!L$1,FALSE)</f>
        <v>105.94420430501999</v>
      </c>
      <c r="AD22" s="65">
        <f>VLOOKUP($A22,'ADR Raw Data'!$B$6:$BE$43,'ADR Raw Data'!N$1,FALSE)</f>
        <v>134.521745069274</v>
      </c>
      <c r="AE22" s="65">
        <f>VLOOKUP($A22,'ADR Raw Data'!$B$6:$BE$43,'ADR Raw Data'!O$1,FALSE)</f>
        <v>136.69501837697101</v>
      </c>
      <c r="AF22" s="66">
        <f>VLOOKUP($A22,'ADR Raw Data'!$B$6:$BE$43,'ADR Raw Data'!P$1,FALSE)</f>
        <v>135.6096201563</v>
      </c>
      <c r="AG22" s="67">
        <f>VLOOKUP($A22,'ADR Raw Data'!$B$6:$BE$43,'ADR Raw Data'!R$1,FALSE)</f>
        <v>115.559090832335</v>
      </c>
      <c r="AH22" s="63"/>
      <c r="AI22" s="59">
        <f>VLOOKUP($A22,'ADR Raw Data'!$B$6:$BE$43,'ADR Raw Data'!T$1,FALSE)</f>
        <v>9.2443514024560791</v>
      </c>
      <c r="AJ22" s="60">
        <f>VLOOKUP($A22,'ADR Raw Data'!$B$6:$BE$43,'ADR Raw Data'!U$1,FALSE)</f>
        <v>14.6197256267426</v>
      </c>
      <c r="AK22" s="60">
        <f>VLOOKUP($A22,'ADR Raw Data'!$B$6:$BE$43,'ADR Raw Data'!V$1,FALSE)</f>
        <v>13.124417714690701</v>
      </c>
      <c r="AL22" s="60">
        <f>VLOOKUP($A22,'ADR Raw Data'!$B$6:$BE$43,'ADR Raw Data'!W$1,FALSE)</f>
        <v>13.7480045025608</v>
      </c>
      <c r="AM22" s="60">
        <f>VLOOKUP($A22,'ADR Raw Data'!$B$6:$BE$43,'ADR Raw Data'!X$1,FALSE)</f>
        <v>14.9016965626051</v>
      </c>
      <c r="AN22" s="61">
        <f>VLOOKUP($A22,'ADR Raw Data'!$B$6:$BE$43,'ADR Raw Data'!Y$1,FALSE)</f>
        <v>13.2289291751198</v>
      </c>
      <c r="AO22" s="60">
        <f>VLOOKUP($A22,'ADR Raw Data'!$B$6:$BE$43,'ADR Raw Data'!AA$1,FALSE)</f>
        <v>18.1432420833649</v>
      </c>
      <c r="AP22" s="60">
        <f>VLOOKUP($A22,'ADR Raw Data'!$B$6:$BE$43,'ADR Raw Data'!AB$1,FALSE)</f>
        <v>18.120022723473799</v>
      </c>
      <c r="AQ22" s="61">
        <f>VLOOKUP($A22,'ADR Raw Data'!$B$6:$BE$43,'ADR Raw Data'!AC$1,FALSE)</f>
        <v>18.115634451319501</v>
      </c>
      <c r="AR22" s="62">
        <f>VLOOKUP($A22,'ADR Raw Data'!$B$6:$BE$43,'ADR Raw Data'!AE$1,FALSE)</f>
        <v>14.634943900685901</v>
      </c>
      <c r="AS22" s="50"/>
      <c r="AT22" s="64">
        <f>VLOOKUP($A22,'RevPAR Raw Data'!$B$6:$BE$43,'RevPAR Raw Data'!G$1,FALSE)</f>
        <v>52.806151804795498</v>
      </c>
      <c r="AU22" s="65">
        <f>VLOOKUP($A22,'RevPAR Raw Data'!$B$6:$BE$43,'RevPAR Raw Data'!H$1,FALSE)</f>
        <v>62.998767760268599</v>
      </c>
      <c r="AV22" s="65">
        <f>VLOOKUP($A22,'RevPAR Raw Data'!$B$6:$BE$43,'RevPAR Raw Data'!I$1,FALSE)</f>
        <v>64.759993424297207</v>
      </c>
      <c r="AW22" s="65">
        <f>VLOOKUP($A22,'RevPAR Raw Data'!$B$6:$BE$43,'RevPAR Raw Data'!J$1,FALSE)</f>
        <v>67.712984429675203</v>
      </c>
      <c r="AX22" s="65">
        <f>VLOOKUP($A22,'RevPAR Raw Data'!$B$6:$BE$43,'RevPAR Raw Data'!K$1,FALSE)</f>
        <v>70.400656865738199</v>
      </c>
      <c r="AY22" s="66">
        <f>VLOOKUP($A22,'RevPAR Raw Data'!$B$6:$BE$43,'RevPAR Raw Data'!L$1,FALSE)</f>
        <v>63.735710856954903</v>
      </c>
      <c r="AZ22" s="65">
        <f>VLOOKUP($A22,'RevPAR Raw Data'!$B$6:$BE$43,'RevPAR Raw Data'!N$1,FALSE)</f>
        <v>96.908351847067905</v>
      </c>
      <c r="BA22" s="65">
        <f>VLOOKUP($A22,'RevPAR Raw Data'!$B$6:$BE$43,'RevPAR Raw Data'!O$1,FALSE)</f>
        <v>98.698676404969305</v>
      </c>
      <c r="BB22" s="66">
        <f>VLOOKUP($A22,'RevPAR Raw Data'!$B$6:$BE$43,'RevPAR Raw Data'!P$1,FALSE)</f>
        <v>97.803514126018598</v>
      </c>
      <c r="BC22" s="67">
        <f>VLOOKUP($A22,'RevPAR Raw Data'!$B$6:$BE$43,'RevPAR Raw Data'!R$1,FALSE)</f>
        <v>73.469368933830296</v>
      </c>
      <c r="BD22" s="63"/>
      <c r="BE22" s="59">
        <f>VLOOKUP($A22,'RevPAR Raw Data'!$B$6:$BE$43,'RevPAR Raw Data'!T$1,FALSE)</f>
        <v>11.521332097230999</v>
      </c>
      <c r="BF22" s="60">
        <f>VLOOKUP($A22,'RevPAR Raw Data'!$B$6:$BE$43,'RevPAR Raw Data'!U$1,FALSE)</f>
        <v>23.5301557998724</v>
      </c>
      <c r="BG22" s="60">
        <f>VLOOKUP($A22,'RevPAR Raw Data'!$B$6:$BE$43,'RevPAR Raw Data'!V$1,FALSE)</f>
        <v>20.566490005707902</v>
      </c>
      <c r="BH22" s="60">
        <f>VLOOKUP($A22,'RevPAR Raw Data'!$B$6:$BE$43,'RevPAR Raw Data'!W$1,FALSE)</f>
        <v>21.5488286312296</v>
      </c>
      <c r="BI22" s="60">
        <f>VLOOKUP($A22,'RevPAR Raw Data'!$B$6:$BE$43,'RevPAR Raw Data'!X$1,FALSE)</f>
        <v>20.993540245604201</v>
      </c>
      <c r="BJ22" s="61">
        <f>VLOOKUP($A22,'RevPAR Raw Data'!$B$6:$BE$43,'RevPAR Raw Data'!Y$1,FALSE)</f>
        <v>19.8235903679481</v>
      </c>
      <c r="BK22" s="60">
        <f>VLOOKUP($A22,'RevPAR Raw Data'!$B$6:$BE$43,'RevPAR Raw Data'!AA$1,FALSE)</f>
        <v>17.932356831991498</v>
      </c>
      <c r="BL22" s="60">
        <f>VLOOKUP($A22,'RevPAR Raw Data'!$B$6:$BE$43,'RevPAR Raw Data'!AB$1,FALSE)</f>
        <v>14.061612508358699</v>
      </c>
      <c r="BM22" s="61">
        <f>VLOOKUP($A22,'RevPAR Raw Data'!$B$6:$BE$43,'RevPAR Raw Data'!AC$1,FALSE)</f>
        <v>15.946987444097999</v>
      </c>
      <c r="BN22" s="62">
        <f>VLOOKUP($A22,'RevPAR Raw Data'!$B$6:$BE$43,'RevPAR Raw Data'!AE$1,FALSE)</f>
        <v>18.31897205524</v>
      </c>
    </row>
    <row r="23" spans="1:66" x14ac:dyDescent="0.25">
      <c r="A23" s="78" t="s">
        <v>71</v>
      </c>
      <c r="B23" s="59">
        <f>VLOOKUP($A23,'Occupancy Raw Data'!$B$6:$BE$43,'Occupancy Raw Data'!G$1,FALSE)</f>
        <v>47.397428046540099</v>
      </c>
      <c r="C23" s="60">
        <f>VLOOKUP($A23,'Occupancy Raw Data'!$B$6:$BE$43,'Occupancy Raw Data'!H$1,FALSE)</f>
        <v>58.680342927127903</v>
      </c>
      <c r="D23" s="60">
        <f>VLOOKUP($A23,'Occupancy Raw Data'!$B$6:$BE$43,'Occupancy Raw Data'!I$1,FALSE)</f>
        <v>59.854051847315702</v>
      </c>
      <c r="E23" s="60">
        <f>VLOOKUP($A23,'Occupancy Raw Data'!$B$6:$BE$43,'Occupancy Raw Data'!J$1,FALSE)</f>
        <v>62.114717289242698</v>
      </c>
      <c r="F23" s="60">
        <f>VLOOKUP($A23,'Occupancy Raw Data'!$B$6:$BE$43,'Occupancy Raw Data'!K$1,FALSE)</f>
        <v>61.951418656868697</v>
      </c>
      <c r="G23" s="61">
        <f>VLOOKUP($A23,'Occupancy Raw Data'!$B$6:$BE$43,'Occupancy Raw Data'!L$1,FALSE)</f>
        <v>57.999591753418997</v>
      </c>
      <c r="H23" s="60">
        <f>VLOOKUP($A23,'Occupancy Raw Data'!$B$6:$BE$43,'Occupancy Raw Data'!N$1,FALSE)</f>
        <v>69.600938967136102</v>
      </c>
      <c r="I23" s="60">
        <f>VLOOKUP($A23,'Occupancy Raw Data'!$B$6:$BE$43,'Occupancy Raw Data'!O$1,FALSE)</f>
        <v>69.779546846295105</v>
      </c>
      <c r="J23" s="61">
        <f>VLOOKUP($A23,'Occupancy Raw Data'!$B$6:$BE$43,'Occupancy Raw Data'!P$1,FALSE)</f>
        <v>69.690242906715596</v>
      </c>
      <c r="K23" s="62">
        <f>VLOOKUP($A23,'Occupancy Raw Data'!$B$6:$BE$43,'Occupancy Raw Data'!R$1,FALSE)</f>
        <v>61.339777797217998</v>
      </c>
      <c r="L23" s="63"/>
      <c r="M23" s="59">
        <f>VLOOKUP($A23,'Occupancy Raw Data'!$B$6:$BE$43,'Occupancy Raw Data'!T$1,FALSE)</f>
        <v>-4.3981502398390697</v>
      </c>
      <c r="N23" s="60">
        <f>VLOOKUP($A23,'Occupancy Raw Data'!$B$6:$BE$43,'Occupancy Raw Data'!U$1,FALSE)</f>
        <v>3.6062382076208701</v>
      </c>
      <c r="O23" s="60">
        <f>VLOOKUP($A23,'Occupancy Raw Data'!$B$6:$BE$43,'Occupancy Raw Data'!V$1,FALSE)</f>
        <v>0.69430686457367397</v>
      </c>
      <c r="P23" s="60">
        <f>VLOOKUP($A23,'Occupancy Raw Data'!$B$6:$BE$43,'Occupancy Raw Data'!W$1,FALSE)</f>
        <v>2.4950513973347199</v>
      </c>
      <c r="Q23" s="60">
        <f>VLOOKUP($A23,'Occupancy Raw Data'!$B$6:$BE$43,'Occupancy Raw Data'!X$1,FALSE)</f>
        <v>3.4658561590749599</v>
      </c>
      <c r="R23" s="61">
        <f>VLOOKUP($A23,'Occupancy Raw Data'!$B$6:$BE$43,'Occupancy Raw Data'!Y$1,FALSE)</f>
        <v>1.34970052422471</v>
      </c>
      <c r="S23" s="60">
        <f>VLOOKUP($A23,'Occupancy Raw Data'!$B$6:$BE$43,'Occupancy Raw Data'!AA$1,FALSE)</f>
        <v>-2.29175854706906</v>
      </c>
      <c r="T23" s="60">
        <f>VLOOKUP($A23,'Occupancy Raw Data'!$B$6:$BE$43,'Occupancy Raw Data'!AB$1,FALSE)</f>
        <v>-6.0619282228284002</v>
      </c>
      <c r="U23" s="61">
        <f>VLOOKUP($A23,'Occupancy Raw Data'!$B$6:$BE$43,'Occupancy Raw Data'!AC$1,FALSE)</f>
        <v>-4.2163424203648603</v>
      </c>
      <c r="V23" s="62">
        <f>VLOOKUP($A23,'Occupancy Raw Data'!$B$6:$BE$43,'Occupancy Raw Data'!AE$1,FALSE)</f>
        <v>-0.52669088929713503</v>
      </c>
      <c r="W23" s="63"/>
      <c r="X23" s="64">
        <f>VLOOKUP($A23,'ADR Raw Data'!$B$6:$BE$43,'ADR Raw Data'!G$1,FALSE)</f>
        <v>104.020476959517</v>
      </c>
      <c r="Y23" s="65">
        <f>VLOOKUP($A23,'ADR Raw Data'!$B$6:$BE$43,'ADR Raw Data'!H$1,FALSE)</f>
        <v>106.017135403078</v>
      </c>
      <c r="Z23" s="65">
        <f>VLOOKUP($A23,'ADR Raw Data'!$B$6:$BE$43,'ADR Raw Data'!I$1,FALSE)</f>
        <v>105.204089862733</v>
      </c>
      <c r="AA23" s="65">
        <f>VLOOKUP($A23,'ADR Raw Data'!$B$6:$BE$43,'ADR Raw Data'!J$1,FALSE)</f>
        <v>105.687059645087</v>
      </c>
      <c r="AB23" s="65">
        <f>VLOOKUP($A23,'ADR Raw Data'!$B$6:$BE$43,'ADR Raw Data'!K$1,FALSE)</f>
        <v>110.12299258649</v>
      </c>
      <c r="AC23" s="66">
        <f>VLOOKUP($A23,'ADR Raw Data'!$B$6:$BE$43,'ADR Raw Data'!L$1,FALSE)</f>
        <v>106.329415429013</v>
      </c>
      <c r="AD23" s="65">
        <f>VLOOKUP($A23,'ADR Raw Data'!$B$6:$BE$43,'ADR Raw Data'!N$1,FALSE)</f>
        <v>131.83904831732499</v>
      </c>
      <c r="AE23" s="65">
        <f>VLOOKUP($A23,'ADR Raw Data'!$B$6:$BE$43,'ADR Raw Data'!O$1,FALSE)</f>
        <v>132.20961020915601</v>
      </c>
      <c r="AF23" s="66">
        <f>VLOOKUP($A23,'ADR Raw Data'!$B$6:$BE$43,'ADR Raw Data'!P$1,FALSE)</f>
        <v>132.024566689854</v>
      </c>
      <c r="AG23" s="67">
        <f>VLOOKUP($A23,'ADR Raw Data'!$B$6:$BE$43,'ADR Raw Data'!R$1,FALSE)</f>
        <v>114.67031542292101</v>
      </c>
      <c r="AH23" s="63"/>
      <c r="AI23" s="59">
        <f>VLOOKUP($A23,'ADR Raw Data'!$B$6:$BE$43,'ADR Raw Data'!T$1,FALSE)</f>
        <v>6.1132992691463004</v>
      </c>
      <c r="AJ23" s="60">
        <f>VLOOKUP($A23,'ADR Raw Data'!$B$6:$BE$43,'ADR Raw Data'!U$1,FALSE)</f>
        <v>11.448235104742601</v>
      </c>
      <c r="AK23" s="60">
        <f>VLOOKUP($A23,'ADR Raw Data'!$B$6:$BE$43,'ADR Raw Data'!V$1,FALSE)</f>
        <v>11.027619918251601</v>
      </c>
      <c r="AL23" s="60">
        <f>VLOOKUP($A23,'ADR Raw Data'!$B$6:$BE$43,'ADR Raw Data'!W$1,FALSE)</f>
        <v>10.3923553331511</v>
      </c>
      <c r="AM23" s="60">
        <f>VLOOKUP($A23,'ADR Raw Data'!$B$6:$BE$43,'ADR Raw Data'!X$1,FALSE)</f>
        <v>11.835773122631901</v>
      </c>
      <c r="AN23" s="61">
        <f>VLOOKUP($A23,'ADR Raw Data'!$B$6:$BE$43,'ADR Raw Data'!Y$1,FALSE)</f>
        <v>10.322163508646399</v>
      </c>
      <c r="AO23" s="60">
        <f>VLOOKUP($A23,'ADR Raw Data'!$B$6:$BE$43,'ADR Raw Data'!AA$1,FALSE)</f>
        <v>15.120245229207599</v>
      </c>
      <c r="AP23" s="60">
        <f>VLOOKUP($A23,'ADR Raw Data'!$B$6:$BE$43,'ADR Raw Data'!AB$1,FALSE)</f>
        <v>14.175668026729699</v>
      </c>
      <c r="AQ23" s="61">
        <f>VLOOKUP($A23,'ADR Raw Data'!$B$6:$BE$43,'ADR Raw Data'!AC$1,FALSE)</f>
        <v>14.6322889385811</v>
      </c>
      <c r="AR23" s="62">
        <f>VLOOKUP($A23,'ADR Raw Data'!$B$6:$BE$43,'ADR Raw Data'!AE$1,FALSE)</f>
        <v>11.638574023743599</v>
      </c>
      <c r="AS23" s="50"/>
      <c r="AT23" s="64">
        <f>VLOOKUP($A23,'RevPAR Raw Data'!$B$6:$BE$43,'RevPAR Raw Data'!G$1,FALSE)</f>
        <v>49.303030720555199</v>
      </c>
      <c r="AU23" s="65">
        <f>VLOOKUP($A23,'RevPAR Raw Data'!$B$6:$BE$43,'RevPAR Raw Data'!H$1,FALSE)</f>
        <v>62.211218616044</v>
      </c>
      <c r="AV23" s="65">
        <f>VLOOKUP($A23,'RevPAR Raw Data'!$B$6:$BE$43,'RevPAR Raw Data'!I$1,FALSE)</f>
        <v>62.968910491937102</v>
      </c>
      <c r="AW23" s="65">
        <f>VLOOKUP($A23,'RevPAR Raw Data'!$B$6:$BE$43,'RevPAR Raw Data'!J$1,FALSE)</f>
        <v>65.647218309859099</v>
      </c>
      <c r="AX23" s="65">
        <f>VLOOKUP($A23,'RevPAR Raw Data'!$B$6:$BE$43,'RevPAR Raw Data'!K$1,FALSE)</f>
        <v>68.222756174729497</v>
      </c>
      <c r="AY23" s="66">
        <f>VLOOKUP($A23,'RevPAR Raw Data'!$B$6:$BE$43,'RevPAR Raw Data'!L$1,FALSE)</f>
        <v>61.670626862624999</v>
      </c>
      <c r="AZ23" s="65">
        <f>VLOOKUP($A23,'RevPAR Raw Data'!$B$6:$BE$43,'RevPAR Raw Data'!N$1,FALSE)</f>
        <v>91.761215554194706</v>
      </c>
      <c r="BA23" s="65">
        <f>VLOOKUP($A23,'RevPAR Raw Data'!$B$6:$BE$43,'RevPAR Raw Data'!O$1,FALSE)</f>
        <v>92.255266891202197</v>
      </c>
      <c r="BB23" s="66">
        <f>VLOOKUP($A23,'RevPAR Raw Data'!$B$6:$BE$43,'RevPAR Raw Data'!P$1,FALSE)</f>
        <v>92.008241222698501</v>
      </c>
      <c r="BC23" s="67">
        <f>VLOOKUP($A23,'RevPAR Raw Data'!$B$6:$BE$43,'RevPAR Raw Data'!R$1,FALSE)</f>
        <v>70.338516679788796</v>
      </c>
      <c r="BD23" s="63"/>
      <c r="BE23" s="59">
        <f>VLOOKUP($A23,'RevPAR Raw Data'!$B$6:$BE$43,'RevPAR Raw Data'!T$1,FALSE)</f>
        <v>1.4462769428391899</v>
      </c>
      <c r="BF23" s="60">
        <f>VLOOKUP($A23,'RevPAR Raw Data'!$B$6:$BE$43,'RevPAR Raw Data'!U$1,FALSE)</f>
        <v>15.467323940809001</v>
      </c>
      <c r="BG23" s="60">
        <f>VLOOKUP($A23,'RevPAR Raw Data'!$B$6:$BE$43,'RevPAR Raw Data'!V$1,FALSE)</f>
        <v>11.798492304916699</v>
      </c>
      <c r="BH23" s="60">
        <f>VLOOKUP($A23,'RevPAR Raw Data'!$B$6:$BE$43,'RevPAR Raw Data'!W$1,FALSE)</f>
        <v>13.1467013374416</v>
      </c>
      <c r="BI23" s="60">
        <f>VLOOKUP($A23,'RevPAR Raw Data'!$B$6:$BE$43,'RevPAR Raw Data'!X$1,FALSE)</f>
        <v>15.711840153451799</v>
      </c>
      <c r="BJ23" s="61">
        <f>VLOOKUP($A23,'RevPAR Raw Data'!$B$6:$BE$43,'RevPAR Raw Data'!Y$1,FALSE)</f>
        <v>11.811182327858599</v>
      </c>
      <c r="BK23" s="60">
        <f>VLOOKUP($A23,'RevPAR Raw Data'!$B$6:$BE$43,'RevPAR Raw Data'!AA$1,FALSE)</f>
        <v>12.481967169760299</v>
      </c>
      <c r="BL23" s="60">
        <f>VLOOKUP($A23,'RevPAR Raw Data'!$B$6:$BE$43,'RevPAR Raw Data'!AB$1,FALSE)</f>
        <v>7.2544209830145396</v>
      </c>
      <c r="BM23" s="61">
        <f>VLOOKUP($A23,'RevPAR Raw Data'!$B$6:$BE$43,'RevPAR Raw Data'!AC$1,FALSE)</f>
        <v>9.7989991126285592</v>
      </c>
      <c r="BN23" s="62">
        <f>VLOOKUP($A23,'RevPAR Raw Data'!$B$6:$BE$43,'RevPAR Raw Data'!AE$1,FALSE)</f>
        <v>11.050583825419301</v>
      </c>
    </row>
    <row r="24" spans="1:66" x14ac:dyDescent="0.25">
      <c r="A24" s="78" t="s">
        <v>53</v>
      </c>
      <c r="B24" s="59">
        <f>VLOOKUP($A24,'Occupancy Raw Data'!$B$6:$BE$43,'Occupancy Raw Data'!G$1,FALSE)</f>
        <v>45.272788885123603</v>
      </c>
      <c r="C24" s="60">
        <f>VLOOKUP($A24,'Occupancy Raw Data'!$B$6:$BE$43,'Occupancy Raw Data'!H$1,FALSE)</f>
        <v>58.454761097932902</v>
      </c>
      <c r="D24" s="60">
        <f>VLOOKUP($A24,'Occupancy Raw Data'!$B$6:$BE$43,'Occupancy Raw Data'!I$1,FALSE)</f>
        <v>62.555066079295102</v>
      </c>
      <c r="E24" s="60">
        <f>VLOOKUP($A24,'Occupancy Raw Data'!$B$6:$BE$43,'Occupancy Raw Data'!J$1,FALSE)</f>
        <v>63.4022365299898</v>
      </c>
      <c r="F24" s="60">
        <f>VLOOKUP($A24,'Occupancy Raw Data'!$B$6:$BE$43,'Occupancy Raw Data'!K$1,FALSE)</f>
        <v>56.014910199932203</v>
      </c>
      <c r="G24" s="61">
        <f>VLOOKUP($A24,'Occupancy Raw Data'!$B$6:$BE$43,'Occupancy Raw Data'!L$1,FALSE)</f>
        <v>57.139952558454702</v>
      </c>
      <c r="H24" s="60">
        <f>VLOOKUP($A24,'Occupancy Raw Data'!$B$6:$BE$43,'Occupancy Raw Data'!N$1,FALSE)</f>
        <v>60.318536089461098</v>
      </c>
      <c r="I24" s="60">
        <f>VLOOKUP($A24,'Occupancy Raw Data'!$B$6:$BE$43,'Occupancy Raw Data'!O$1,FALSE)</f>
        <v>63.707217892239903</v>
      </c>
      <c r="J24" s="61">
        <f>VLOOKUP($A24,'Occupancy Raw Data'!$B$6:$BE$43,'Occupancy Raw Data'!P$1,FALSE)</f>
        <v>62.012876990850501</v>
      </c>
      <c r="K24" s="62">
        <f>VLOOKUP($A24,'Occupancy Raw Data'!$B$6:$BE$43,'Occupancy Raw Data'!R$1,FALSE)</f>
        <v>58.532216681996402</v>
      </c>
      <c r="L24" s="63"/>
      <c r="M24" s="59">
        <f>VLOOKUP($A24,'Occupancy Raw Data'!$B$6:$BE$43,'Occupancy Raw Data'!T$1,FALSE)</f>
        <v>8.4415584415584402</v>
      </c>
      <c r="N24" s="60">
        <f>VLOOKUP($A24,'Occupancy Raw Data'!$B$6:$BE$43,'Occupancy Raw Data'!U$1,FALSE)</f>
        <v>5.3113553113553102</v>
      </c>
      <c r="O24" s="60">
        <f>VLOOKUP($A24,'Occupancy Raw Data'!$B$6:$BE$43,'Occupancy Raw Data'!V$1,FALSE)</f>
        <v>3.6496350364963499</v>
      </c>
      <c r="P24" s="60">
        <f>VLOOKUP($A24,'Occupancy Raw Data'!$B$6:$BE$43,'Occupancy Raw Data'!W$1,FALSE)</f>
        <v>6.8532267275842296</v>
      </c>
      <c r="Q24" s="60">
        <f>VLOOKUP($A24,'Occupancy Raw Data'!$B$6:$BE$43,'Occupancy Raw Data'!X$1,FALSE)</f>
        <v>-4.0069686411149803</v>
      </c>
      <c r="R24" s="61">
        <f>VLOOKUP($A24,'Occupancy Raw Data'!$B$6:$BE$43,'Occupancy Raw Data'!Y$1,FALSE)</f>
        <v>3.77892663712456</v>
      </c>
      <c r="S24" s="60">
        <f>VLOOKUP($A24,'Occupancy Raw Data'!$B$6:$BE$43,'Occupancy Raw Data'!AA$1,FALSE)</f>
        <v>-11.310413552566001</v>
      </c>
      <c r="T24" s="60">
        <f>VLOOKUP($A24,'Occupancy Raw Data'!$B$6:$BE$43,'Occupancy Raw Data'!AB$1,FALSE)</f>
        <v>-8.5603112840466906</v>
      </c>
      <c r="U24" s="61">
        <f>VLOOKUP($A24,'Occupancy Raw Data'!$B$6:$BE$43,'Occupancy Raw Data'!AC$1,FALSE)</f>
        <v>-9.9187792271720401</v>
      </c>
      <c r="V24" s="62">
        <f>VLOOKUP($A24,'Occupancy Raw Data'!$B$6:$BE$43,'Occupancy Raw Data'!AE$1,FALSE)</f>
        <v>-0.78772462459998305</v>
      </c>
      <c r="W24" s="63"/>
      <c r="X24" s="64">
        <f>VLOOKUP($A24,'ADR Raw Data'!$B$6:$BE$43,'ADR Raw Data'!G$1,FALSE)</f>
        <v>97.927739520957999</v>
      </c>
      <c r="Y24" s="65">
        <f>VLOOKUP($A24,'ADR Raw Data'!$B$6:$BE$43,'ADR Raw Data'!H$1,FALSE)</f>
        <v>100.086144927536</v>
      </c>
      <c r="Z24" s="65">
        <f>VLOOKUP($A24,'ADR Raw Data'!$B$6:$BE$43,'ADR Raw Data'!I$1,FALSE)</f>
        <v>101.33497291440899</v>
      </c>
      <c r="AA24" s="65">
        <f>VLOOKUP($A24,'ADR Raw Data'!$B$6:$BE$43,'ADR Raw Data'!J$1,FALSE)</f>
        <v>102.24089791555301</v>
      </c>
      <c r="AB24" s="65">
        <f>VLOOKUP($A24,'ADR Raw Data'!$B$6:$BE$43,'ADR Raw Data'!K$1,FALSE)</f>
        <v>101.809788263762</v>
      </c>
      <c r="AC24" s="66">
        <f>VLOOKUP($A24,'ADR Raw Data'!$B$6:$BE$43,'ADR Raw Data'!L$1,FALSE)</f>
        <v>100.83367572055499</v>
      </c>
      <c r="AD24" s="65">
        <f>VLOOKUP($A24,'ADR Raw Data'!$B$6:$BE$43,'ADR Raw Data'!N$1,FALSE)</f>
        <v>112.72296067415699</v>
      </c>
      <c r="AE24" s="65">
        <f>VLOOKUP($A24,'ADR Raw Data'!$B$6:$BE$43,'ADR Raw Data'!O$1,FALSE)</f>
        <v>114.611484042553</v>
      </c>
      <c r="AF24" s="66">
        <f>VLOOKUP($A24,'ADR Raw Data'!$B$6:$BE$43,'ADR Raw Data'!P$1,FALSE)</f>
        <v>113.693021857923</v>
      </c>
      <c r="AG24" s="67">
        <f>VLOOKUP($A24,'ADR Raw Data'!$B$6:$BE$43,'ADR Raw Data'!R$1,FALSE)</f>
        <v>104.726257546935</v>
      </c>
      <c r="AH24" s="63"/>
      <c r="AI24" s="59">
        <f>VLOOKUP($A24,'ADR Raw Data'!$B$6:$BE$43,'ADR Raw Data'!T$1,FALSE)</f>
        <v>7.4023531807475598</v>
      </c>
      <c r="AJ24" s="60">
        <f>VLOOKUP($A24,'ADR Raw Data'!$B$6:$BE$43,'ADR Raw Data'!U$1,FALSE)</f>
        <v>7.0756344363632104</v>
      </c>
      <c r="AK24" s="60">
        <f>VLOOKUP($A24,'ADR Raw Data'!$B$6:$BE$43,'ADR Raw Data'!V$1,FALSE)</f>
        <v>7.5024955056669</v>
      </c>
      <c r="AL24" s="60">
        <f>VLOOKUP($A24,'ADR Raw Data'!$B$6:$BE$43,'ADR Raw Data'!W$1,FALSE)</f>
        <v>10.1521159899685</v>
      </c>
      <c r="AM24" s="60">
        <f>VLOOKUP($A24,'ADR Raw Data'!$B$6:$BE$43,'ADR Raw Data'!X$1,FALSE)</f>
        <v>5.8501410097044699</v>
      </c>
      <c r="AN24" s="61">
        <f>VLOOKUP($A24,'ADR Raw Data'!$B$6:$BE$43,'ADR Raw Data'!Y$1,FALSE)</f>
        <v>7.5773931668316798</v>
      </c>
      <c r="AO24" s="60">
        <f>VLOOKUP($A24,'ADR Raw Data'!$B$6:$BE$43,'ADR Raw Data'!AA$1,FALSE)</f>
        <v>3.9546620399292798</v>
      </c>
      <c r="AP24" s="60">
        <f>VLOOKUP($A24,'ADR Raw Data'!$B$6:$BE$43,'ADR Raw Data'!AB$1,FALSE)</f>
        <v>4.5460858870205998</v>
      </c>
      <c r="AQ24" s="61">
        <f>VLOOKUP($A24,'ADR Raw Data'!$B$6:$BE$43,'ADR Raw Data'!AC$1,FALSE)</f>
        <v>4.2687747513889498</v>
      </c>
      <c r="AR24" s="62">
        <f>VLOOKUP($A24,'ADR Raw Data'!$B$6:$BE$43,'ADR Raw Data'!AE$1,FALSE)</f>
        <v>5.96123412212593</v>
      </c>
      <c r="AS24" s="50"/>
      <c r="AT24" s="64">
        <f>VLOOKUP($A24,'RevPAR Raw Data'!$B$6:$BE$43,'RevPAR Raw Data'!G$1,FALSE)</f>
        <v>44.334618773297102</v>
      </c>
      <c r="AU24" s="65">
        <f>VLOOKUP($A24,'RevPAR Raw Data'!$B$6:$BE$43,'RevPAR Raw Data'!H$1,FALSE)</f>
        <v>58.505116909522101</v>
      </c>
      <c r="AV24" s="65">
        <f>VLOOKUP($A24,'RevPAR Raw Data'!$B$6:$BE$43,'RevPAR Raw Data'!I$1,FALSE)</f>
        <v>63.390159268044698</v>
      </c>
      <c r="AW24" s="65">
        <f>VLOOKUP($A24,'RevPAR Raw Data'!$B$6:$BE$43,'RevPAR Raw Data'!J$1,FALSE)</f>
        <v>64.823015926804402</v>
      </c>
      <c r="AX24" s="65">
        <f>VLOOKUP($A24,'RevPAR Raw Data'!$B$6:$BE$43,'RevPAR Raw Data'!K$1,FALSE)</f>
        <v>57.028661470687901</v>
      </c>
      <c r="AY24" s="66">
        <f>VLOOKUP($A24,'RevPAR Raw Data'!$B$6:$BE$43,'RevPAR Raw Data'!L$1,FALSE)</f>
        <v>57.616314469671202</v>
      </c>
      <c r="AZ24" s="65">
        <f>VLOOKUP($A24,'RevPAR Raw Data'!$B$6:$BE$43,'RevPAR Raw Data'!N$1,FALSE)</f>
        <v>67.992839715350698</v>
      </c>
      <c r="BA24" s="65">
        <f>VLOOKUP($A24,'RevPAR Raw Data'!$B$6:$BE$43,'RevPAR Raw Data'!O$1,FALSE)</f>
        <v>73.015787868519098</v>
      </c>
      <c r="BB24" s="66">
        <f>VLOOKUP($A24,'RevPAR Raw Data'!$B$6:$BE$43,'RevPAR Raw Data'!P$1,FALSE)</f>
        <v>70.504313791934905</v>
      </c>
      <c r="BC24" s="67">
        <f>VLOOKUP($A24,'RevPAR Raw Data'!$B$6:$BE$43,'RevPAR Raw Data'!R$1,FALSE)</f>
        <v>61.298599990318003</v>
      </c>
      <c r="BD24" s="63"/>
      <c r="BE24" s="59">
        <f>VLOOKUP($A24,'RevPAR Raw Data'!$B$6:$BE$43,'RevPAR Raw Data'!T$1,FALSE)</f>
        <v>16.468785592109299</v>
      </c>
      <c r="BF24" s="60">
        <f>VLOOKUP($A24,'RevPAR Raw Data'!$B$6:$BE$43,'RevPAR Raw Data'!U$1,FALSE)</f>
        <v>12.7628018331663</v>
      </c>
      <c r="BG24" s="60">
        <f>VLOOKUP($A24,'RevPAR Raw Data'!$B$6:$BE$43,'RevPAR Raw Data'!V$1,FALSE)</f>
        <v>11.4259442467496</v>
      </c>
      <c r="BH24" s="60">
        <f>VLOOKUP($A24,'RevPAR Raw Data'!$B$6:$BE$43,'RevPAR Raw Data'!W$1,FALSE)</f>
        <v>17.701090243992599</v>
      </c>
      <c r="BI24" s="60">
        <f>VLOOKUP($A24,'RevPAR Raw Data'!$B$6:$BE$43,'RevPAR Raw Data'!X$1,FALSE)</f>
        <v>1.6087590528696201</v>
      </c>
      <c r="BJ24" s="61">
        <f>VLOOKUP($A24,'RevPAR Raw Data'!$B$6:$BE$43,'RevPAR Raw Data'!Y$1,FALSE)</f>
        <v>11.6426639327373</v>
      </c>
      <c r="BK24" s="60">
        <f>VLOOKUP($A24,'RevPAR Raw Data'!$B$6:$BE$43,'RevPAR Raw Data'!AA$1,FALSE)</f>
        <v>-7.8030401439590698</v>
      </c>
      <c r="BL24" s="60">
        <f>VLOOKUP($A24,'RevPAR Raw Data'!$B$6:$BE$43,'RevPAR Raw Data'!AB$1,FALSE)</f>
        <v>-4.4033845001951599</v>
      </c>
      <c r="BM24" s="61">
        <f>VLOOKUP($A24,'RevPAR Raw Data'!$B$6:$BE$43,'RevPAR Raw Data'!AC$1,FALSE)</f>
        <v>-6.0734148190786099</v>
      </c>
      <c r="BN24" s="62">
        <f>VLOOKUP($A24,'RevPAR Raw Data'!$B$6:$BE$43,'RevPAR Raw Data'!AE$1,FALSE)</f>
        <v>5.1265513884159004</v>
      </c>
    </row>
    <row r="25" spans="1:66" x14ac:dyDescent="0.25">
      <c r="A25" s="78" t="s">
        <v>52</v>
      </c>
      <c r="B25" s="59">
        <f>VLOOKUP($A25,'Occupancy Raw Data'!$B$6:$BE$43,'Occupancy Raw Data'!G$1,FALSE)</f>
        <v>45.879602571595498</v>
      </c>
      <c r="C25" s="60">
        <f>VLOOKUP($A25,'Occupancy Raw Data'!$B$6:$BE$43,'Occupancy Raw Data'!H$1,FALSE)</f>
        <v>55.971166958893399</v>
      </c>
      <c r="D25" s="60">
        <f>VLOOKUP($A25,'Occupancy Raw Data'!$B$6:$BE$43,'Occupancy Raw Data'!I$1,FALSE)</f>
        <v>57.023183323592399</v>
      </c>
      <c r="E25" s="60">
        <f>VLOOKUP($A25,'Occupancy Raw Data'!$B$6:$BE$43,'Occupancy Raw Data'!J$1,FALSE)</f>
        <v>62.088447301772803</v>
      </c>
      <c r="F25" s="60">
        <f>VLOOKUP($A25,'Occupancy Raw Data'!$B$6:$BE$43,'Occupancy Raw Data'!K$1,FALSE)</f>
        <v>63.4911357880381</v>
      </c>
      <c r="G25" s="61">
        <f>VLOOKUP($A25,'Occupancy Raw Data'!$B$6:$BE$43,'Occupancy Raw Data'!L$1,FALSE)</f>
        <v>56.8907071887784</v>
      </c>
      <c r="H25" s="60">
        <f>VLOOKUP($A25,'Occupancy Raw Data'!$B$6:$BE$43,'Occupancy Raw Data'!N$1,FALSE)</f>
        <v>79.524644457432302</v>
      </c>
      <c r="I25" s="60">
        <f>VLOOKUP($A25,'Occupancy Raw Data'!$B$6:$BE$43,'Occupancy Raw Data'!O$1,FALSE)</f>
        <v>74.829534385349604</v>
      </c>
      <c r="J25" s="61">
        <f>VLOOKUP($A25,'Occupancy Raw Data'!$B$6:$BE$43,'Occupancy Raw Data'!P$1,FALSE)</f>
        <v>77.177089421390903</v>
      </c>
      <c r="K25" s="62">
        <f>VLOOKUP($A25,'Occupancy Raw Data'!$B$6:$BE$43,'Occupancy Raw Data'!R$1,FALSE)</f>
        <v>62.686816398096298</v>
      </c>
      <c r="L25" s="63"/>
      <c r="M25" s="59">
        <f>VLOOKUP($A25,'Occupancy Raw Data'!$B$6:$BE$43,'Occupancy Raw Data'!T$1,FALSE)</f>
        <v>9.4755222652398707</v>
      </c>
      <c r="N25" s="60">
        <f>VLOOKUP($A25,'Occupancy Raw Data'!$B$6:$BE$43,'Occupancy Raw Data'!U$1,FALSE)</f>
        <v>7.33319474008157</v>
      </c>
      <c r="O25" s="60">
        <f>VLOOKUP($A25,'Occupancy Raw Data'!$B$6:$BE$43,'Occupancy Raw Data'!V$1,FALSE)</f>
        <v>6.7857826201302904</v>
      </c>
      <c r="P25" s="60">
        <f>VLOOKUP($A25,'Occupancy Raw Data'!$B$6:$BE$43,'Occupancy Raw Data'!W$1,FALSE)</f>
        <v>1.8274828587927601</v>
      </c>
      <c r="Q25" s="60">
        <f>VLOOKUP($A25,'Occupancy Raw Data'!$B$6:$BE$43,'Occupancy Raw Data'!X$1,FALSE)</f>
        <v>5.0527674387605401</v>
      </c>
      <c r="R25" s="61">
        <f>VLOOKUP($A25,'Occupancy Raw Data'!$B$6:$BE$43,'Occupancy Raw Data'!Y$1,FALSE)</f>
        <v>5.7971965245326098</v>
      </c>
      <c r="S25" s="60">
        <f>VLOOKUP($A25,'Occupancy Raw Data'!$B$6:$BE$43,'Occupancy Raw Data'!AA$1,FALSE)</f>
        <v>7.5871333030888799</v>
      </c>
      <c r="T25" s="60">
        <f>VLOOKUP($A25,'Occupancy Raw Data'!$B$6:$BE$43,'Occupancy Raw Data'!AB$1,FALSE)</f>
        <v>7.26490679917611</v>
      </c>
      <c r="U25" s="61">
        <f>VLOOKUP($A25,'Occupancy Raw Data'!$B$6:$BE$43,'Occupancy Raw Data'!AC$1,FALSE)</f>
        <v>7.4306793384797896</v>
      </c>
      <c r="V25" s="62">
        <f>VLOOKUP($A25,'Occupancy Raw Data'!$B$6:$BE$43,'Occupancy Raw Data'!AE$1,FALSE)</f>
        <v>6.36609345944641</v>
      </c>
      <c r="W25" s="63"/>
      <c r="X25" s="64">
        <f>VLOOKUP($A25,'ADR Raw Data'!$B$6:$BE$43,'ADR Raw Data'!G$1,FALSE)</f>
        <v>95.908535031847094</v>
      </c>
      <c r="Y25" s="65">
        <f>VLOOKUP($A25,'ADR Raw Data'!$B$6:$BE$43,'ADR Raw Data'!H$1,FALSE)</f>
        <v>95.671872607030906</v>
      </c>
      <c r="Z25" s="65">
        <f>VLOOKUP($A25,'ADR Raw Data'!$B$6:$BE$43,'ADR Raw Data'!I$1,FALSE)</f>
        <v>94.695538093611205</v>
      </c>
      <c r="AA25" s="65">
        <f>VLOOKUP($A25,'ADR Raw Data'!$B$6:$BE$43,'ADR Raw Data'!J$1,FALSE)</f>
        <v>97.364565422026899</v>
      </c>
      <c r="AB25" s="65">
        <f>VLOOKUP($A25,'ADR Raw Data'!$B$6:$BE$43,'ADR Raw Data'!K$1,FALSE)</f>
        <v>100.192193924516</v>
      </c>
      <c r="AC25" s="66">
        <f>VLOOKUP($A25,'ADR Raw Data'!$B$6:$BE$43,'ADR Raw Data'!L$1,FALSE)</f>
        <v>96.892744332579895</v>
      </c>
      <c r="AD25" s="65">
        <f>VLOOKUP($A25,'ADR Raw Data'!$B$6:$BE$43,'ADR Raw Data'!N$1,FALSE)</f>
        <v>129.56480401763801</v>
      </c>
      <c r="AE25" s="65">
        <f>VLOOKUP($A25,'ADR Raw Data'!$B$6:$BE$43,'ADR Raw Data'!O$1,FALSE)</f>
        <v>126.56645925540199</v>
      </c>
      <c r="AF25" s="66">
        <f>VLOOKUP($A25,'ADR Raw Data'!$B$6:$BE$43,'ADR Raw Data'!P$1,FALSE)</f>
        <v>128.11123311876801</v>
      </c>
      <c r="AG25" s="67">
        <f>VLOOKUP($A25,'ADR Raw Data'!$B$6:$BE$43,'ADR Raw Data'!R$1,FALSE)</f>
        <v>107.87410140294701</v>
      </c>
      <c r="AH25" s="63"/>
      <c r="AI25" s="59">
        <f>VLOOKUP($A25,'ADR Raw Data'!$B$6:$BE$43,'ADR Raw Data'!T$1,FALSE)</f>
        <v>22.884326160635801</v>
      </c>
      <c r="AJ25" s="60">
        <f>VLOOKUP($A25,'ADR Raw Data'!$B$6:$BE$43,'ADR Raw Data'!U$1,FALSE)</f>
        <v>23.5719686484018</v>
      </c>
      <c r="AK25" s="60">
        <f>VLOOKUP($A25,'ADR Raw Data'!$B$6:$BE$43,'ADR Raw Data'!V$1,FALSE)</f>
        <v>20.9239983574445</v>
      </c>
      <c r="AL25" s="60">
        <f>VLOOKUP($A25,'ADR Raw Data'!$B$6:$BE$43,'ADR Raw Data'!W$1,FALSE)</f>
        <v>22.4543421986629</v>
      </c>
      <c r="AM25" s="60">
        <f>VLOOKUP($A25,'ADR Raw Data'!$B$6:$BE$43,'ADR Raw Data'!X$1,FALSE)</f>
        <v>22.203799575149599</v>
      </c>
      <c r="AN25" s="61">
        <f>VLOOKUP($A25,'ADR Raw Data'!$B$6:$BE$43,'ADR Raw Data'!Y$1,FALSE)</f>
        <v>22.3455739975082</v>
      </c>
      <c r="AO25" s="60">
        <f>VLOOKUP($A25,'ADR Raw Data'!$B$6:$BE$43,'ADR Raw Data'!AA$1,FALSE)</f>
        <v>33.137114877277298</v>
      </c>
      <c r="AP25" s="60">
        <f>VLOOKUP($A25,'ADR Raw Data'!$B$6:$BE$43,'ADR Raw Data'!AB$1,FALSE)</f>
        <v>33.618990674207197</v>
      </c>
      <c r="AQ25" s="61">
        <f>VLOOKUP($A25,'ADR Raw Data'!$B$6:$BE$43,'ADR Raw Data'!AC$1,FALSE)</f>
        <v>33.370171987465902</v>
      </c>
      <c r="AR25" s="62">
        <f>VLOOKUP($A25,'ADR Raw Data'!$B$6:$BE$43,'ADR Raw Data'!AE$1,FALSE)</f>
        <v>26.8090358513391</v>
      </c>
      <c r="AS25" s="50"/>
      <c r="AT25" s="64">
        <f>VLOOKUP($A25,'RevPAR Raw Data'!$B$6:$BE$43,'RevPAR Raw Data'!G$1,FALSE)</f>
        <v>44.002454704850898</v>
      </c>
      <c r="AU25" s="65">
        <f>VLOOKUP($A25,'RevPAR Raw Data'!$B$6:$BE$43,'RevPAR Raw Data'!H$1,FALSE)</f>
        <v>53.5486635495811</v>
      </c>
      <c r="AV25" s="65">
        <f>VLOOKUP($A25,'RevPAR Raw Data'!$B$6:$BE$43,'RevPAR Raw Data'!I$1,FALSE)</f>
        <v>53.998410286382203</v>
      </c>
      <c r="AW25" s="65">
        <f>VLOOKUP($A25,'RevPAR Raw Data'!$B$6:$BE$43,'RevPAR Raw Data'!J$1,FALSE)</f>
        <v>60.4521468926553</v>
      </c>
      <c r="AX25" s="65">
        <f>VLOOKUP($A25,'RevPAR Raw Data'!$B$6:$BE$43,'RevPAR Raw Data'!K$1,FALSE)</f>
        <v>63.613161893629403</v>
      </c>
      <c r="AY25" s="66">
        <f>VLOOKUP($A25,'RevPAR Raw Data'!$B$6:$BE$43,'RevPAR Raw Data'!L$1,FALSE)</f>
        <v>55.122967465419798</v>
      </c>
      <c r="AZ25" s="65">
        <f>VLOOKUP($A25,'RevPAR Raw Data'!$B$6:$BE$43,'RevPAR Raw Data'!N$1,FALSE)</f>
        <v>103.03594973699499</v>
      </c>
      <c r="BA25" s="65">
        <f>VLOOKUP($A25,'RevPAR Raw Data'!$B$6:$BE$43,'RevPAR Raw Data'!O$1,FALSE)</f>
        <v>94.709092148840796</v>
      </c>
      <c r="BB25" s="66">
        <f>VLOOKUP($A25,'RevPAR Raw Data'!$B$6:$BE$43,'RevPAR Raw Data'!P$1,FALSE)</f>
        <v>98.8725209429183</v>
      </c>
      <c r="BC25" s="67">
        <f>VLOOKUP($A25,'RevPAR Raw Data'!$B$6:$BE$43,'RevPAR Raw Data'!R$1,FALSE)</f>
        <v>67.622839887562193</v>
      </c>
      <c r="BD25" s="63"/>
      <c r="BE25" s="59">
        <f>VLOOKUP($A25,'RevPAR Raw Data'!$B$6:$BE$43,'RevPAR Raw Data'!T$1,FALSE)</f>
        <v>34.528257846476798</v>
      </c>
      <c r="BF25" s="60">
        <f>VLOOKUP($A25,'RevPAR Raw Data'!$B$6:$BE$43,'RevPAR Raw Data'!U$1,FALSE)</f>
        <v>32.633741753541699</v>
      </c>
      <c r="BG25" s="60">
        <f>VLOOKUP($A25,'RevPAR Raw Data'!$B$6:$BE$43,'RevPAR Raw Data'!V$1,FALSE)</f>
        <v>29.129638021550601</v>
      </c>
      <c r="BH25" s="60">
        <f>VLOOKUP($A25,'RevPAR Raw Data'!$B$6:$BE$43,'RevPAR Raw Data'!W$1,FALSE)</f>
        <v>24.6921743121909</v>
      </c>
      <c r="BI25" s="60">
        <f>VLOOKUP($A25,'RevPAR Raw Data'!$B$6:$BE$43,'RevPAR Raw Data'!X$1,FALSE)</f>
        <v>28.378473369011001</v>
      </c>
      <c r="BJ25" s="61">
        <f>VLOOKUP($A25,'RevPAR Raw Data'!$B$6:$BE$43,'RevPAR Raw Data'!Y$1,FALSE)</f>
        <v>29.438187361211199</v>
      </c>
      <c r="BK25" s="60">
        <f>VLOOKUP($A25,'RevPAR Raw Data'!$B$6:$BE$43,'RevPAR Raw Data'!AA$1,FALSE)</f>
        <v>43.238405258902901</v>
      </c>
      <c r="BL25" s="60">
        <f>VLOOKUP($A25,'RevPAR Raw Data'!$B$6:$BE$43,'RevPAR Raw Data'!AB$1,FALSE)</f>
        <v>43.326285812688198</v>
      </c>
      <c r="BM25" s="61">
        <f>VLOOKUP($A25,'RevPAR Raw Data'!$B$6:$BE$43,'RevPAR Raw Data'!AC$1,FALSE)</f>
        <v>43.280481801033503</v>
      </c>
      <c r="BN25" s="62">
        <f>VLOOKUP($A25,'RevPAR Raw Data'!$B$6:$BE$43,'RevPAR Raw Data'!AE$1,FALSE)</f>
        <v>34.881817588658201</v>
      </c>
    </row>
    <row r="26" spans="1:66" x14ac:dyDescent="0.25">
      <c r="A26" s="78" t="s">
        <v>51</v>
      </c>
      <c r="B26" s="59">
        <f>VLOOKUP($A26,'Occupancy Raw Data'!$B$6:$BE$43,'Occupancy Raw Data'!G$1,FALSE)</f>
        <v>49.931305201177601</v>
      </c>
      <c r="C26" s="60">
        <f>VLOOKUP($A26,'Occupancy Raw Data'!$B$6:$BE$43,'Occupancy Raw Data'!H$1,FALSE)</f>
        <v>62.669283611383698</v>
      </c>
      <c r="D26" s="60">
        <f>VLOOKUP($A26,'Occupancy Raw Data'!$B$6:$BE$43,'Occupancy Raw Data'!I$1,FALSE)</f>
        <v>65.888125613346403</v>
      </c>
      <c r="E26" s="60">
        <f>VLOOKUP($A26,'Occupancy Raw Data'!$B$6:$BE$43,'Occupancy Raw Data'!J$1,FALSE)</f>
        <v>68.891069676152995</v>
      </c>
      <c r="F26" s="60">
        <f>VLOOKUP($A26,'Occupancy Raw Data'!$B$6:$BE$43,'Occupancy Raw Data'!K$1,FALSE)</f>
        <v>64.9263984298331</v>
      </c>
      <c r="G26" s="61">
        <f>VLOOKUP($A26,'Occupancy Raw Data'!$B$6:$BE$43,'Occupancy Raw Data'!L$1,FALSE)</f>
        <v>62.461236506378803</v>
      </c>
      <c r="H26" s="60">
        <f>VLOOKUP($A26,'Occupancy Raw Data'!$B$6:$BE$43,'Occupancy Raw Data'!N$1,FALSE)</f>
        <v>79.470068694798798</v>
      </c>
      <c r="I26" s="60">
        <f>VLOOKUP($A26,'Occupancy Raw Data'!$B$6:$BE$43,'Occupancy Raw Data'!O$1,FALSE)</f>
        <v>82.257114818449395</v>
      </c>
      <c r="J26" s="61">
        <f>VLOOKUP($A26,'Occupancy Raw Data'!$B$6:$BE$43,'Occupancy Raw Data'!P$1,FALSE)</f>
        <v>80.863591756624103</v>
      </c>
      <c r="K26" s="62">
        <f>VLOOKUP($A26,'Occupancy Raw Data'!$B$6:$BE$43,'Occupancy Raw Data'!R$1,FALSE)</f>
        <v>67.719052292163099</v>
      </c>
      <c r="L26" s="63"/>
      <c r="M26" s="59">
        <f>VLOOKUP($A26,'Occupancy Raw Data'!$B$6:$BE$43,'Occupancy Raw Data'!T$1,FALSE)</f>
        <v>4.5222955623966499</v>
      </c>
      <c r="N26" s="60">
        <f>VLOOKUP($A26,'Occupancy Raw Data'!$B$6:$BE$43,'Occupancy Raw Data'!U$1,FALSE)</f>
        <v>16.1686113948697</v>
      </c>
      <c r="O26" s="60">
        <f>VLOOKUP($A26,'Occupancy Raw Data'!$B$6:$BE$43,'Occupancy Raw Data'!V$1,FALSE)</f>
        <v>14.659407206143699</v>
      </c>
      <c r="P26" s="60">
        <f>VLOOKUP($A26,'Occupancy Raw Data'!$B$6:$BE$43,'Occupancy Raw Data'!W$1,FALSE)</f>
        <v>16.9712953876349</v>
      </c>
      <c r="Q26" s="60">
        <f>VLOOKUP($A26,'Occupancy Raw Data'!$B$6:$BE$43,'Occupancy Raw Data'!X$1,FALSE)</f>
        <v>2.2183156219846101</v>
      </c>
      <c r="R26" s="61">
        <f>VLOOKUP($A26,'Occupancy Raw Data'!$B$6:$BE$43,'Occupancy Raw Data'!Y$1,FALSE)</f>
        <v>10.906117108276</v>
      </c>
      <c r="S26" s="60">
        <f>VLOOKUP($A26,'Occupancy Raw Data'!$B$6:$BE$43,'Occupancy Raw Data'!AA$1,FALSE)</f>
        <v>2.67070962154986</v>
      </c>
      <c r="T26" s="60">
        <f>VLOOKUP($A26,'Occupancy Raw Data'!$B$6:$BE$43,'Occupancy Raw Data'!AB$1,FALSE)</f>
        <v>-1.2187398177264499</v>
      </c>
      <c r="U26" s="61">
        <f>VLOOKUP($A26,'Occupancy Raw Data'!$B$6:$BE$43,'Occupancy Raw Data'!AC$1,FALSE)</f>
        <v>0.65494812012016002</v>
      </c>
      <c r="V26" s="62">
        <f>VLOOKUP($A26,'Occupancy Raw Data'!$B$6:$BE$43,'Occupancy Raw Data'!AE$1,FALSE)</f>
        <v>7.1819096481595102</v>
      </c>
      <c r="W26" s="63"/>
      <c r="X26" s="64">
        <f>VLOOKUP($A26,'ADR Raw Data'!$B$6:$BE$43,'ADR Raw Data'!G$1,FALSE)</f>
        <v>89.7687067610062</v>
      </c>
      <c r="Y26" s="65">
        <f>VLOOKUP($A26,'ADR Raw Data'!$B$6:$BE$43,'ADR Raw Data'!H$1,FALSE)</f>
        <v>92.078653304102701</v>
      </c>
      <c r="Z26" s="65">
        <f>VLOOKUP($A26,'ADR Raw Data'!$B$6:$BE$43,'ADR Raw Data'!I$1,FALSE)</f>
        <v>94.461602621388096</v>
      </c>
      <c r="AA26" s="65">
        <f>VLOOKUP($A26,'ADR Raw Data'!$B$6:$BE$43,'ADR Raw Data'!J$1,FALSE)</f>
        <v>95.699948717948701</v>
      </c>
      <c r="AB26" s="65">
        <f>VLOOKUP($A26,'ADR Raw Data'!$B$6:$BE$43,'ADR Raw Data'!K$1,FALSE)</f>
        <v>96.788137847642005</v>
      </c>
      <c r="AC26" s="66">
        <f>VLOOKUP($A26,'ADR Raw Data'!$B$6:$BE$43,'ADR Raw Data'!L$1,FALSE)</f>
        <v>93.989964177978806</v>
      </c>
      <c r="AD26" s="65">
        <f>VLOOKUP($A26,'ADR Raw Data'!$B$6:$BE$43,'ADR Raw Data'!N$1,FALSE)</f>
        <v>117.375139540627</v>
      </c>
      <c r="AE26" s="65">
        <f>VLOOKUP($A26,'ADR Raw Data'!$B$6:$BE$43,'ADR Raw Data'!O$1,FALSE)</f>
        <v>121.715600095442</v>
      </c>
      <c r="AF26" s="66">
        <f>VLOOKUP($A26,'ADR Raw Data'!$B$6:$BE$43,'ADR Raw Data'!P$1,FALSE)</f>
        <v>119.58276941747501</v>
      </c>
      <c r="AG26" s="67">
        <f>VLOOKUP($A26,'ADR Raw Data'!$B$6:$BE$43,'ADR Raw Data'!R$1,FALSE)</f>
        <v>102.721527409738</v>
      </c>
      <c r="AH26" s="63"/>
      <c r="AI26" s="59">
        <f>VLOOKUP($A26,'ADR Raw Data'!$B$6:$BE$43,'ADR Raw Data'!T$1,FALSE)</f>
        <v>5.4833720812380502</v>
      </c>
      <c r="AJ26" s="60">
        <f>VLOOKUP($A26,'ADR Raw Data'!$B$6:$BE$43,'ADR Raw Data'!U$1,FALSE)</f>
        <v>8.4994145252959594</v>
      </c>
      <c r="AK26" s="60">
        <f>VLOOKUP($A26,'ADR Raw Data'!$B$6:$BE$43,'ADR Raw Data'!V$1,FALSE)</f>
        <v>7.7622263560444003</v>
      </c>
      <c r="AL26" s="60">
        <f>VLOOKUP($A26,'ADR Raw Data'!$B$6:$BE$43,'ADR Raw Data'!W$1,FALSE)</f>
        <v>12.136349758258399</v>
      </c>
      <c r="AM26" s="60">
        <f>VLOOKUP($A26,'ADR Raw Data'!$B$6:$BE$43,'ADR Raw Data'!X$1,FALSE)</f>
        <v>10.660007529425499</v>
      </c>
      <c r="AN26" s="61">
        <f>VLOOKUP($A26,'ADR Raw Data'!$B$6:$BE$43,'ADR Raw Data'!Y$1,FALSE)</f>
        <v>9.0859312916674604</v>
      </c>
      <c r="AO26" s="60">
        <f>VLOOKUP($A26,'ADR Raw Data'!$B$6:$BE$43,'ADR Raw Data'!AA$1,FALSE)</f>
        <v>11.857162191315201</v>
      </c>
      <c r="AP26" s="60">
        <f>VLOOKUP($A26,'ADR Raw Data'!$B$6:$BE$43,'ADR Raw Data'!AB$1,FALSE)</f>
        <v>12.9306288550468</v>
      </c>
      <c r="AQ26" s="61">
        <f>VLOOKUP($A26,'ADR Raw Data'!$B$6:$BE$43,'ADR Raw Data'!AC$1,FALSE)</f>
        <v>12.3813168483528</v>
      </c>
      <c r="AR26" s="62">
        <f>VLOOKUP($A26,'ADR Raw Data'!$B$6:$BE$43,'ADR Raw Data'!AE$1,FALSE)</f>
        <v>9.8427137888592195</v>
      </c>
      <c r="AS26" s="50"/>
      <c r="AT26" s="64">
        <f>VLOOKUP($A26,'RevPAR Raw Data'!$B$6:$BE$43,'RevPAR Raw Data'!G$1,FALSE)</f>
        <v>44.822686947988203</v>
      </c>
      <c r="AU26" s="65">
        <f>VLOOKUP($A26,'RevPAR Raw Data'!$B$6:$BE$43,'RevPAR Raw Data'!H$1,FALSE)</f>
        <v>57.705032384690803</v>
      </c>
      <c r="AV26" s="65">
        <f>VLOOKUP($A26,'RevPAR Raw Data'!$B$6:$BE$43,'RevPAR Raw Data'!I$1,FALSE)</f>
        <v>62.238979391560299</v>
      </c>
      <c r="AW26" s="65">
        <f>VLOOKUP($A26,'RevPAR Raw Data'!$B$6:$BE$43,'RevPAR Raw Data'!J$1,FALSE)</f>
        <v>65.928718351324804</v>
      </c>
      <c r="AX26" s="65">
        <f>VLOOKUP($A26,'RevPAR Raw Data'!$B$6:$BE$43,'RevPAR Raw Data'!K$1,FALSE)</f>
        <v>62.841052011776199</v>
      </c>
      <c r="AY26" s="66">
        <f>VLOOKUP($A26,'RevPAR Raw Data'!$B$6:$BE$43,'RevPAR Raw Data'!L$1,FALSE)</f>
        <v>58.707293817468098</v>
      </c>
      <c r="AZ26" s="65">
        <f>VLOOKUP($A26,'RevPAR Raw Data'!$B$6:$BE$43,'RevPAR Raw Data'!N$1,FALSE)</f>
        <v>93.278104023552501</v>
      </c>
      <c r="BA26" s="65">
        <f>VLOOKUP($A26,'RevPAR Raw Data'!$B$6:$BE$43,'RevPAR Raw Data'!O$1,FALSE)</f>
        <v>100.119740922473</v>
      </c>
      <c r="BB26" s="66">
        <f>VLOOKUP($A26,'RevPAR Raw Data'!$B$6:$BE$43,'RevPAR Raw Data'!P$1,FALSE)</f>
        <v>96.698922473012701</v>
      </c>
      <c r="BC26" s="67">
        <f>VLOOKUP($A26,'RevPAR Raw Data'!$B$6:$BE$43,'RevPAR Raw Data'!R$1,FALSE)</f>
        <v>69.562044861909399</v>
      </c>
      <c r="BD26" s="63"/>
      <c r="BE26" s="59">
        <f>VLOOKUP($A26,'RevPAR Raw Data'!$B$6:$BE$43,'RevPAR Raw Data'!T$1,FALSE)</f>
        <v>10.253641935934199</v>
      </c>
      <c r="BF26" s="60">
        <f>VLOOKUP($A26,'RevPAR Raw Data'!$B$6:$BE$43,'RevPAR Raw Data'!U$1,FALSE)</f>
        <v>26.0422632255999</v>
      </c>
      <c r="BG26" s="60">
        <f>VLOOKUP($A26,'RevPAR Raw Data'!$B$6:$BE$43,'RevPAR Raw Data'!V$1,FALSE)</f>
        <v>23.559529931983299</v>
      </c>
      <c r="BH26" s="60">
        <f>VLOOKUP($A26,'RevPAR Raw Data'!$B$6:$BE$43,'RevPAR Raw Data'!W$1,FALSE)</f>
        <v>31.167340912643901</v>
      </c>
      <c r="BI26" s="60">
        <f>VLOOKUP($A26,'RevPAR Raw Data'!$B$6:$BE$43,'RevPAR Raw Data'!X$1,FALSE)</f>
        <v>13.1147957637401</v>
      </c>
      <c r="BJ26" s="61">
        <f>VLOOKUP($A26,'RevPAR Raw Data'!$B$6:$BE$43,'RevPAR Raw Data'!Y$1,FALSE)</f>
        <v>20.982970706990301</v>
      </c>
      <c r="BK26" s="60">
        <f>VLOOKUP($A26,'RevPAR Raw Data'!$B$6:$BE$43,'RevPAR Raw Data'!AA$1,FALSE)</f>
        <v>14.844542184351299</v>
      </c>
      <c r="BL26" s="60">
        <f>VLOOKUP($A26,'RevPAR Raw Data'!$B$6:$BE$43,'RevPAR Raw Data'!AB$1,FALSE)</f>
        <v>11.5542983147814</v>
      </c>
      <c r="BM26" s="61">
        <f>VLOOKUP($A26,'RevPAR Raw Data'!$B$6:$BE$43,'RevPAR Raw Data'!AC$1,FALSE)</f>
        <v>13.117356170417301</v>
      </c>
      <c r="BN26" s="62">
        <f>VLOOKUP($A26,'RevPAR Raw Data'!$B$6:$BE$43,'RevPAR Raw Data'!AE$1,FALSE)</f>
        <v>17.731518248261501</v>
      </c>
    </row>
    <row r="27" spans="1:66" x14ac:dyDescent="0.25">
      <c r="A27" s="78" t="s">
        <v>48</v>
      </c>
      <c r="B27" s="59">
        <f>VLOOKUP($A27,'Occupancy Raw Data'!$B$6:$BE$43,'Occupancy Raw Data'!G$1,FALSE)</f>
        <v>59.122036874451197</v>
      </c>
      <c r="C27" s="60">
        <f>VLOOKUP($A27,'Occupancy Raw Data'!$B$6:$BE$43,'Occupancy Raw Data'!H$1,FALSE)</f>
        <v>57.664618086040299</v>
      </c>
      <c r="D27" s="60">
        <f>VLOOKUP($A27,'Occupancy Raw Data'!$B$6:$BE$43,'Occupancy Raw Data'!I$1,FALSE)</f>
        <v>63.757682177348499</v>
      </c>
      <c r="E27" s="60">
        <f>VLOOKUP($A27,'Occupancy Raw Data'!$B$6:$BE$43,'Occupancy Raw Data'!J$1,FALSE)</f>
        <v>65.460930640913006</v>
      </c>
      <c r="F27" s="60">
        <f>VLOOKUP($A27,'Occupancy Raw Data'!$B$6:$BE$43,'Occupancy Raw Data'!K$1,FALSE)</f>
        <v>66.145741878840994</v>
      </c>
      <c r="G27" s="61">
        <f>VLOOKUP($A27,'Occupancy Raw Data'!$B$6:$BE$43,'Occupancy Raw Data'!L$1,FALSE)</f>
        <v>62.430201931518802</v>
      </c>
      <c r="H27" s="60">
        <f>VLOOKUP($A27,'Occupancy Raw Data'!$B$6:$BE$43,'Occupancy Raw Data'!N$1,FALSE)</f>
        <v>67.093942054433697</v>
      </c>
      <c r="I27" s="60">
        <f>VLOOKUP($A27,'Occupancy Raw Data'!$B$6:$BE$43,'Occupancy Raw Data'!O$1,FALSE)</f>
        <v>64.986830553116704</v>
      </c>
      <c r="J27" s="61">
        <f>VLOOKUP($A27,'Occupancy Raw Data'!$B$6:$BE$43,'Occupancy Raw Data'!P$1,FALSE)</f>
        <v>66.040386303775193</v>
      </c>
      <c r="K27" s="62">
        <f>VLOOKUP($A27,'Occupancy Raw Data'!$B$6:$BE$43,'Occupancy Raw Data'!R$1,FALSE)</f>
        <v>63.461683180734902</v>
      </c>
      <c r="L27" s="63"/>
      <c r="M27" s="59">
        <f>VLOOKUP($A27,'Occupancy Raw Data'!$B$6:$BE$43,'Occupancy Raw Data'!T$1,FALSE)</f>
        <v>6.6036600105221703</v>
      </c>
      <c r="N27" s="60">
        <f>VLOOKUP($A27,'Occupancy Raw Data'!$B$6:$BE$43,'Occupancy Raw Data'!U$1,FALSE)</f>
        <v>7.1049072595804104</v>
      </c>
      <c r="O27" s="60">
        <f>VLOOKUP($A27,'Occupancy Raw Data'!$B$6:$BE$43,'Occupancy Raw Data'!V$1,FALSE)</f>
        <v>12.3227177793934</v>
      </c>
      <c r="P27" s="60">
        <f>VLOOKUP($A27,'Occupancy Raw Data'!$B$6:$BE$43,'Occupancy Raw Data'!W$1,FALSE)</f>
        <v>12.360085906621601</v>
      </c>
      <c r="Q27" s="60">
        <f>VLOOKUP($A27,'Occupancy Raw Data'!$B$6:$BE$43,'Occupancy Raw Data'!X$1,FALSE)</f>
        <v>9.1472020889449794</v>
      </c>
      <c r="R27" s="61">
        <f>VLOOKUP($A27,'Occupancy Raw Data'!$B$6:$BE$43,'Occupancy Raw Data'!Y$1,FALSE)</f>
        <v>9.5557814832377801</v>
      </c>
      <c r="S27" s="60">
        <f>VLOOKUP($A27,'Occupancy Raw Data'!$B$6:$BE$43,'Occupancy Raw Data'!AA$1,FALSE)</f>
        <v>-1.99140648698877</v>
      </c>
      <c r="T27" s="60">
        <f>VLOOKUP($A27,'Occupancy Raw Data'!$B$6:$BE$43,'Occupancy Raw Data'!AB$1,FALSE)</f>
        <v>-7.6819554964731003</v>
      </c>
      <c r="U27" s="61">
        <f>VLOOKUP($A27,'Occupancy Raw Data'!$B$6:$BE$43,'Occupancy Raw Data'!AC$1,FALSE)</f>
        <v>-4.8763791393110498</v>
      </c>
      <c r="V27" s="62">
        <f>VLOOKUP($A27,'Occupancy Raw Data'!$B$6:$BE$43,'Occupancy Raw Data'!AE$1,FALSE)</f>
        <v>4.8270326532080601</v>
      </c>
      <c r="W27" s="63"/>
      <c r="X27" s="64">
        <f>VLOOKUP($A27,'ADR Raw Data'!$B$6:$BE$43,'ADR Raw Data'!G$1,FALSE)</f>
        <v>109.98073656073601</v>
      </c>
      <c r="Y27" s="65">
        <f>VLOOKUP($A27,'ADR Raw Data'!$B$6:$BE$43,'ADR Raw Data'!H$1,FALSE)</f>
        <v>95.806848355663803</v>
      </c>
      <c r="Z27" s="65">
        <f>VLOOKUP($A27,'ADR Raw Data'!$B$6:$BE$43,'ADR Raw Data'!I$1,FALSE)</f>
        <v>98.614954557972993</v>
      </c>
      <c r="AA27" s="65">
        <f>VLOOKUP($A27,'ADR Raw Data'!$B$6:$BE$43,'ADR Raw Data'!J$1,FALSE)</f>
        <v>99.403358369098697</v>
      </c>
      <c r="AB27" s="65">
        <f>VLOOKUP($A27,'ADR Raw Data'!$B$6:$BE$43,'ADR Raw Data'!K$1,FALSE)</f>
        <v>97.995893283780106</v>
      </c>
      <c r="AC27" s="66">
        <f>VLOOKUP($A27,'ADR Raw Data'!$B$6:$BE$43,'ADR Raw Data'!L$1,FALSE)</f>
        <v>100.28306125893</v>
      </c>
      <c r="AD27" s="65">
        <f>VLOOKUP($A27,'ADR Raw Data'!$B$6:$BE$43,'ADR Raw Data'!N$1,FALSE)</f>
        <v>107.750376864695</v>
      </c>
      <c r="AE27" s="65">
        <f>VLOOKUP($A27,'ADR Raw Data'!$B$6:$BE$43,'ADR Raw Data'!O$1,FALSE)</f>
        <v>108.659875709267</v>
      </c>
      <c r="AF27" s="66">
        <f>VLOOKUP($A27,'ADR Raw Data'!$B$6:$BE$43,'ADR Raw Data'!P$1,FALSE)</f>
        <v>108.197871576708</v>
      </c>
      <c r="AG27" s="67">
        <f>VLOOKUP($A27,'ADR Raw Data'!$B$6:$BE$43,'ADR Raw Data'!R$1,FALSE)</f>
        <v>102.636324360646</v>
      </c>
      <c r="AH27" s="63"/>
      <c r="AI27" s="59">
        <f>VLOOKUP($A27,'ADR Raw Data'!$B$6:$BE$43,'ADR Raw Data'!T$1,FALSE)</f>
        <v>6.46977977125644</v>
      </c>
      <c r="AJ27" s="60">
        <f>VLOOKUP($A27,'ADR Raw Data'!$B$6:$BE$43,'ADR Raw Data'!U$1,FALSE)</f>
        <v>18.2564864373443</v>
      </c>
      <c r="AK27" s="60">
        <f>VLOOKUP($A27,'ADR Raw Data'!$B$6:$BE$43,'ADR Raw Data'!V$1,FALSE)</f>
        <v>19.2249003050045</v>
      </c>
      <c r="AL27" s="60">
        <f>VLOOKUP($A27,'ADR Raw Data'!$B$6:$BE$43,'ADR Raw Data'!W$1,FALSE)</f>
        <v>20.5455810913497</v>
      </c>
      <c r="AM27" s="60">
        <f>VLOOKUP($A27,'ADR Raw Data'!$B$6:$BE$43,'ADR Raw Data'!X$1,FALSE)</f>
        <v>17.726276695571499</v>
      </c>
      <c r="AN27" s="61">
        <f>VLOOKUP($A27,'ADR Raw Data'!$B$6:$BE$43,'ADR Raw Data'!Y$1,FALSE)</f>
        <v>15.9879733760012</v>
      </c>
      <c r="AO27" s="60">
        <f>VLOOKUP($A27,'ADR Raw Data'!$B$6:$BE$43,'ADR Raw Data'!AA$1,FALSE)</f>
        <v>16.1053823053592</v>
      </c>
      <c r="AP27" s="60">
        <f>VLOOKUP($A27,'ADR Raw Data'!$B$6:$BE$43,'ADR Raw Data'!AB$1,FALSE)</f>
        <v>12.9657179384945</v>
      </c>
      <c r="AQ27" s="61">
        <f>VLOOKUP($A27,'ADR Raw Data'!$B$6:$BE$43,'ADR Raw Data'!AC$1,FALSE)</f>
        <v>14.4711597398449</v>
      </c>
      <c r="AR27" s="62">
        <f>VLOOKUP($A27,'ADR Raw Data'!$B$6:$BE$43,'ADR Raw Data'!AE$1,FALSE)</f>
        <v>15.1913402855222</v>
      </c>
      <c r="AS27" s="50"/>
      <c r="AT27" s="64">
        <f>VLOOKUP($A27,'RevPAR Raw Data'!$B$6:$BE$43,'RevPAR Raw Data'!G$1,FALSE)</f>
        <v>65.022851624231706</v>
      </c>
      <c r="AU27" s="65">
        <f>VLOOKUP($A27,'RevPAR Raw Data'!$B$6:$BE$43,'RevPAR Raw Data'!H$1,FALSE)</f>
        <v>55.246653204565398</v>
      </c>
      <c r="AV27" s="65">
        <f>VLOOKUP($A27,'RevPAR Raw Data'!$B$6:$BE$43,'RevPAR Raw Data'!I$1,FALSE)</f>
        <v>62.874609306409099</v>
      </c>
      <c r="AW27" s="65">
        <f>VLOOKUP($A27,'RevPAR Raw Data'!$B$6:$BE$43,'RevPAR Raw Data'!J$1,FALSE)</f>
        <v>65.070363476733903</v>
      </c>
      <c r="AX27" s="65">
        <f>VLOOKUP($A27,'RevPAR Raw Data'!$B$6:$BE$43,'RevPAR Raw Data'!K$1,FALSE)</f>
        <v>64.820110623353798</v>
      </c>
      <c r="AY27" s="66">
        <f>VLOOKUP($A27,'RevPAR Raw Data'!$B$6:$BE$43,'RevPAR Raw Data'!L$1,FALSE)</f>
        <v>62.6069176470588</v>
      </c>
      <c r="AZ27" s="65">
        <f>VLOOKUP($A27,'RevPAR Raw Data'!$B$6:$BE$43,'RevPAR Raw Data'!N$1,FALSE)</f>
        <v>72.293975417032399</v>
      </c>
      <c r="BA27" s="65">
        <f>VLOOKUP($A27,'RevPAR Raw Data'!$B$6:$BE$43,'RevPAR Raw Data'!O$1,FALSE)</f>
        <v>70.614609306409093</v>
      </c>
      <c r="BB27" s="66">
        <f>VLOOKUP($A27,'RevPAR Raw Data'!$B$6:$BE$43,'RevPAR Raw Data'!P$1,FALSE)</f>
        <v>71.454292361720803</v>
      </c>
      <c r="BC27" s="67">
        <f>VLOOKUP($A27,'RevPAR Raw Data'!$B$6:$BE$43,'RevPAR Raw Data'!R$1,FALSE)</f>
        <v>65.134738994105106</v>
      </c>
      <c r="BD27" s="63"/>
      <c r="BE27" s="59">
        <f>VLOOKUP($A27,'RevPAR Raw Data'!$B$6:$BE$43,'RevPAR Raw Data'!T$1,FALSE)</f>
        <v>13.5006820413019</v>
      </c>
      <c r="BF27" s="60">
        <f>VLOOKUP($A27,'RevPAR Raw Data'!$B$6:$BE$43,'RevPAR Raw Data'!U$1,FALSE)</f>
        <v>26.658500127155801</v>
      </c>
      <c r="BG27" s="60">
        <f>VLOOKUP($A27,'RevPAR Raw Data'!$B$6:$BE$43,'RevPAR Raw Data'!V$1,FALSE)</f>
        <v>33.916648292353401</v>
      </c>
      <c r="BH27" s="60">
        <f>VLOOKUP($A27,'RevPAR Raw Data'!$B$6:$BE$43,'RevPAR Raw Data'!W$1,FALSE)</f>
        <v>35.4451184708768</v>
      </c>
      <c r="BI27" s="60">
        <f>VLOOKUP($A27,'RevPAR Raw Data'!$B$6:$BE$43,'RevPAR Raw Data'!X$1,FALSE)</f>
        <v>28.494937136706</v>
      </c>
      <c r="BJ27" s="61">
        <f>VLOOKUP($A27,'RevPAR Raw Data'!$B$6:$BE$43,'RevPAR Raw Data'!Y$1,FALSE)</f>
        <v>27.071530658647902</v>
      </c>
      <c r="BK27" s="60">
        <f>VLOOKUP($A27,'RevPAR Raw Data'!$B$6:$BE$43,'RevPAR Raw Data'!AA$1,FALSE)</f>
        <v>13.793252190387101</v>
      </c>
      <c r="BL27" s="60">
        <f>VLOOKUP($A27,'RevPAR Raw Data'!$B$6:$BE$43,'RevPAR Raw Data'!AB$1,FALSE)</f>
        <v>4.2877417601880401</v>
      </c>
      <c r="BM27" s="61">
        <f>VLOOKUP($A27,'RevPAR Raw Data'!$B$6:$BE$43,'RevPAR Raw Data'!AC$1,FALSE)</f>
        <v>8.8891119857636802</v>
      </c>
      <c r="BN27" s="62">
        <f>VLOOKUP($A27,'RevPAR Raw Data'!$B$6:$BE$43,'RevPAR Raw Data'!AE$1,FALSE)</f>
        <v>20.7516638947723</v>
      </c>
    </row>
    <row r="28" spans="1:66" x14ac:dyDescent="0.25">
      <c r="A28" s="78" t="s">
        <v>49</v>
      </c>
      <c r="B28" s="59">
        <f>VLOOKUP($A28,'Occupancy Raw Data'!$B$6:$BE$43,'Occupancy Raw Data'!G$1,FALSE)</f>
        <v>58.185356360982702</v>
      </c>
      <c r="C28" s="60">
        <f>VLOOKUP($A28,'Occupancy Raw Data'!$B$6:$BE$43,'Occupancy Raw Data'!H$1,FALSE)</f>
        <v>72.585745560690796</v>
      </c>
      <c r="D28" s="60">
        <f>VLOOKUP($A28,'Occupancy Raw Data'!$B$6:$BE$43,'Occupancy Raw Data'!I$1,FALSE)</f>
        <v>72.293845779615594</v>
      </c>
      <c r="E28" s="60">
        <f>VLOOKUP($A28,'Occupancy Raw Data'!$B$6:$BE$43,'Occupancy Raw Data'!J$1,FALSE)</f>
        <v>72.537095597178293</v>
      </c>
      <c r="F28" s="60">
        <f>VLOOKUP($A28,'Occupancy Raw Data'!$B$6:$BE$43,'Occupancy Raw Data'!K$1,FALSE)</f>
        <v>77.937241547068794</v>
      </c>
      <c r="G28" s="61">
        <f>VLOOKUP($A28,'Occupancy Raw Data'!$B$6:$BE$43,'Occupancy Raw Data'!L$1,FALSE)</f>
        <v>70.707856969107198</v>
      </c>
      <c r="H28" s="60">
        <f>VLOOKUP($A28,'Occupancy Raw Data'!$B$6:$BE$43,'Occupancy Raw Data'!N$1,FALSE)</f>
        <v>80.369739722695201</v>
      </c>
      <c r="I28" s="60">
        <f>VLOOKUP($A28,'Occupancy Raw Data'!$B$6:$BE$43,'Occupancy Raw Data'!O$1,FALSE)</f>
        <v>84.115786913159795</v>
      </c>
      <c r="J28" s="61">
        <f>VLOOKUP($A28,'Occupancy Raw Data'!$B$6:$BE$43,'Occupancy Raw Data'!P$1,FALSE)</f>
        <v>82.242763317927498</v>
      </c>
      <c r="K28" s="62">
        <f>VLOOKUP($A28,'Occupancy Raw Data'!$B$6:$BE$43,'Occupancy Raw Data'!R$1,FALSE)</f>
        <v>74.003544497341593</v>
      </c>
      <c r="L28" s="63"/>
      <c r="M28" s="59">
        <f>VLOOKUP($A28,'Occupancy Raw Data'!$B$6:$BE$43,'Occupancy Raw Data'!T$1,FALSE)</f>
        <v>10.972657200194501</v>
      </c>
      <c r="N28" s="60">
        <f>VLOOKUP($A28,'Occupancy Raw Data'!$B$6:$BE$43,'Occupancy Raw Data'!U$1,FALSE)</f>
        <v>19.8815738520331</v>
      </c>
      <c r="O28" s="60">
        <f>VLOOKUP($A28,'Occupancy Raw Data'!$B$6:$BE$43,'Occupancy Raw Data'!V$1,FALSE)</f>
        <v>19.047117038439598</v>
      </c>
      <c r="P28" s="60">
        <f>VLOOKUP($A28,'Occupancy Raw Data'!$B$6:$BE$43,'Occupancy Raw Data'!W$1,FALSE)</f>
        <v>13.924364858294499</v>
      </c>
      <c r="Q28" s="60">
        <f>VLOOKUP($A28,'Occupancy Raw Data'!$B$6:$BE$43,'Occupancy Raw Data'!X$1,FALSE)</f>
        <v>17.583184813770099</v>
      </c>
      <c r="R28" s="61">
        <f>VLOOKUP($A28,'Occupancy Raw Data'!$B$6:$BE$43,'Occupancy Raw Data'!Y$1,FALSE)</f>
        <v>16.4256341460808</v>
      </c>
      <c r="S28" s="60">
        <f>VLOOKUP($A28,'Occupancy Raw Data'!$B$6:$BE$43,'Occupancy Raw Data'!AA$1,FALSE)</f>
        <v>4.9562699287353604</v>
      </c>
      <c r="T28" s="60">
        <f>VLOOKUP($A28,'Occupancy Raw Data'!$B$6:$BE$43,'Occupancy Raw Data'!AB$1,FALSE)</f>
        <v>1.03206140307571</v>
      </c>
      <c r="U28" s="61">
        <f>VLOOKUP($A28,'Occupancy Raw Data'!$B$6:$BE$43,'Occupancy Raw Data'!AC$1,FALSE)</f>
        <v>2.9121363190212501</v>
      </c>
      <c r="V28" s="62">
        <f>VLOOKUP($A28,'Occupancy Raw Data'!$B$6:$BE$43,'Occupancy Raw Data'!AE$1,FALSE)</f>
        <v>11.765627134683699</v>
      </c>
      <c r="W28" s="63"/>
      <c r="X28" s="64">
        <f>VLOOKUP($A28,'ADR Raw Data'!$B$6:$BE$43,'ADR Raw Data'!G$1,FALSE)</f>
        <v>136.715622909698</v>
      </c>
      <c r="Y28" s="65">
        <f>VLOOKUP($A28,'ADR Raw Data'!$B$6:$BE$43,'ADR Raw Data'!H$1,FALSE)</f>
        <v>136.497577077747</v>
      </c>
      <c r="Z28" s="65">
        <f>VLOOKUP($A28,'ADR Raw Data'!$B$6:$BE$43,'ADR Raw Data'!I$1,FALSE)</f>
        <v>129.269788021534</v>
      </c>
      <c r="AA28" s="65">
        <f>VLOOKUP($A28,'ADR Raw Data'!$B$6:$BE$43,'ADR Raw Data'!J$1,FALSE)</f>
        <v>130.378125419181</v>
      </c>
      <c r="AB28" s="65">
        <f>VLOOKUP($A28,'ADR Raw Data'!$B$6:$BE$43,'ADR Raw Data'!K$1,FALSE)</f>
        <v>148.78077715355801</v>
      </c>
      <c r="AC28" s="66">
        <f>VLOOKUP($A28,'ADR Raw Data'!$B$6:$BE$43,'ADR Raw Data'!L$1,FALSE)</f>
        <v>136.507742534746</v>
      </c>
      <c r="AD28" s="65">
        <f>VLOOKUP($A28,'ADR Raw Data'!$B$6:$BE$43,'ADR Raw Data'!N$1,FALSE)</f>
        <v>215.43741525423701</v>
      </c>
      <c r="AE28" s="65">
        <f>VLOOKUP($A28,'ADR Raw Data'!$B$6:$BE$43,'ADR Raw Data'!O$1,FALSE)</f>
        <v>225.84803065355601</v>
      </c>
      <c r="AF28" s="66">
        <f>VLOOKUP($A28,'ADR Raw Data'!$B$6:$BE$43,'ADR Raw Data'!P$1,FALSE)</f>
        <v>220.76127033422</v>
      </c>
      <c r="AG28" s="67">
        <f>VLOOKUP($A28,'ADR Raw Data'!$B$6:$BE$43,'ADR Raw Data'!R$1,FALSE)</f>
        <v>163.260294891059</v>
      </c>
      <c r="AH28" s="63"/>
      <c r="AI28" s="59">
        <f>VLOOKUP($A28,'ADR Raw Data'!$B$6:$BE$43,'ADR Raw Data'!T$1,FALSE)</f>
        <v>17.694610690556701</v>
      </c>
      <c r="AJ28" s="60">
        <f>VLOOKUP($A28,'ADR Raw Data'!$B$6:$BE$43,'ADR Raw Data'!U$1,FALSE)</f>
        <v>23.603576058110701</v>
      </c>
      <c r="AK28" s="60">
        <f>VLOOKUP($A28,'ADR Raw Data'!$B$6:$BE$43,'ADR Raw Data'!V$1,FALSE)</f>
        <v>16.1579369089845</v>
      </c>
      <c r="AL28" s="60">
        <f>VLOOKUP($A28,'ADR Raw Data'!$B$6:$BE$43,'ADR Raw Data'!W$1,FALSE)</f>
        <v>15.471193620080999</v>
      </c>
      <c r="AM28" s="60">
        <f>VLOOKUP($A28,'ADR Raw Data'!$B$6:$BE$43,'ADR Raw Data'!X$1,FALSE)</f>
        <v>20.9527648322149</v>
      </c>
      <c r="AN28" s="61">
        <f>VLOOKUP($A28,'ADR Raw Data'!$B$6:$BE$43,'ADR Raw Data'!Y$1,FALSE)</f>
        <v>18.850354490942099</v>
      </c>
      <c r="AO28" s="60">
        <f>VLOOKUP($A28,'ADR Raw Data'!$B$6:$BE$43,'ADR Raw Data'!AA$1,FALSE)</f>
        <v>24.048392856168999</v>
      </c>
      <c r="AP28" s="60">
        <f>VLOOKUP($A28,'ADR Raw Data'!$B$6:$BE$43,'ADR Raw Data'!AB$1,FALSE)</f>
        <v>28.397508187427199</v>
      </c>
      <c r="AQ28" s="61">
        <f>VLOOKUP($A28,'ADR Raw Data'!$B$6:$BE$43,'ADR Raw Data'!AC$1,FALSE)</f>
        <v>26.271011713314699</v>
      </c>
      <c r="AR28" s="62">
        <f>VLOOKUP($A28,'ADR Raw Data'!$B$6:$BE$43,'ADR Raw Data'!AE$1,FALSE)</f>
        <v>20.453093241200701</v>
      </c>
      <c r="AS28" s="50"/>
      <c r="AT28" s="64">
        <f>VLOOKUP($A28,'RevPAR Raw Data'!$B$6:$BE$43,'RevPAR Raw Data'!G$1,FALSE)</f>
        <v>79.548472391145694</v>
      </c>
      <c r="AU28" s="65">
        <f>VLOOKUP($A28,'RevPAR Raw Data'!$B$6:$BE$43,'RevPAR Raw Data'!H$1,FALSE)</f>
        <v>99.077783994162004</v>
      </c>
      <c r="AV28" s="65">
        <f>VLOOKUP($A28,'RevPAR Raw Data'!$B$6:$BE$43,'RevPAR Raw Data'!I$1,FALSE)</f>
        <v>93.454101191924096</v>
      </c>
      <c r="AW28" s="65">
        <f>VLOOKUP($A28,'RevPAR Raw Data'!$B$6:$BE$43,'RevPAR Raw Data'!J$1,FALSE)</f>
        <v>94.572505473120799</v>
      </c>
      <c r="AX28" s="65">
        <f>VLOOKUP($A28,'RevPAR Raw Data'!$B$6:$BE$43,'RevPAR Raw Data'!K$1,FALSE)</f>
        <v>115.955633665774</v>
      </c>
      <c r="AY28" s="66">
        <f>VLOOKUP($A28,'RevPAR Raw Data'!$B$6:$BE$43,'RevPAR Raw Data'!L$1,FALSE)</f>
        <v>96.521699343225407</v>
      </c>
      <c r="AZ28" s="65">
        <f>VLOOKUP($A28,'RevPAR Raw Data'!$B$6:$BE$43,'RevPAR Raw Data'!N$1,FALSE)</f>
        <v>173.146489905132</v>
      </c>
      <c r="BA28" s="65">
        <f>VLOOKUP($A28,'RevPAR Raw Data'!$B$6:$BE$43,'RevPAR Raw Data'!O$1,FALSE)</f>
        <v>189.97384821211301</v>
      </c>
      <c r="BB28" s="66">
        <f>VLOOKUP($A28,'RevPAR Raw Data'!$B$6:$BE$43,'RevPAR Raw Data'!P$1,FALSE)</f>
        <v>181.56016905862299</v>
      </c>
      <c r="BC28" s="67">
        <f>VLOOKUP($A28,'RevPAR Raw Data'!$B$6:$BE$43,'RevPAR Raw Data'!R$1,FALSE)</f>
        <v>120.81840497619601</v>
      </c>
      <c r="BD28" s="63"/>
      <c r="BE28" s="59">
        <f>VLOOKUP($A28,'RevPAR Raw Data'!$B$6:$BE$43,'RevPAR Raw Data'!T$1,FALSE)</f>
        <v>30.6088368647351</v>
      </c>
      <c r="BF28" s="60">
        <f>VLOOKUP($A28,'RevPAR Raw Data'!$B$6:$BE$43,'RevPAR Raw Data'!U$1,FALSE)</f>
        <v>48.177912315857903</v>
      </c>
      <c r="BG28" s="60">
        <f>VLOOKUP($A28,'RevPAR Raw Data'!$B$6:$BE$43,'RevPAR Raw Data'!V$1,FALSE)</f>
        <v>38.282675101475697</v>
      </c>
      <c r="BH28" s="60">
        <f>VLOOKUP($A28,'RevPAR Raw Data'!$B$6:$BE$43,'RevPAR Raw Data'!W$1,FALSE)</f>
        <v>31.549823925968798</v>
      </c>
      <c r="BI28" s="60">
        <f>VLOOKUP($A28,'RevPAR Raw Data'!$B$6:$BE$43,'RevPAR Raw Data'!X$1,FALSE)</f>
        <v>42.220113010028101</v>
      </c>
      <c r="BJ28" s="61">
        <f>VLOOKUP($A28,'RevPAR Raw Data'!$B$6:$BE$43,'RevPAR Raw Data'!Y$1,FALSE)</f>
        <v>38.372278900944401</v>
      </c>
      <c r="BK28" s="60">
        <f>VLOOKUP($A28,'RevPAR Raw Data'!$B$6:$BE$43,'RevPAR Raw Data'!AA$1,FALSE)</f>
        <v>30.196566048378799</v>
      </c>
      <c r="BL28" s="60">
        <f>VLOOKUP($A28,'RevPAR Raw Data'!$B$6:$BE$43,'RevPAR Raw Data'!AB$1,FALSE)</f>
        <v>29.7226493119406</v>
      </c>
      <c r="BM28" s="61">
        <f>VLOOKUP($A28,'RevPAR Raw Data'!$B$6:$BE$43,'RevPAR Raw Data'!AC$1,FALSE)</f>
        <v>29.948195705813799</v>
      </c>
      <c r="BN28" s="62">
        <f>VLOOKUP($A28,'RevPAR Raw Data'!$B$6:$BE$43,'RevPAR Raw Data'!AE$1,FALSE)</f>
        <v>34.625155064153297</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Data'!$B$6:$BE$43,'Occupancy Raw Data'!G$1,FALSE)</f>
        <v>51.337372543224397</v>
      </c>
      <c r="C30" s="60">
        <f>VLOOKUP($A30,'Occupancy Raw Data'!$B$6:$BE$43,'Occupancy Raw Data'!H$1,FALSE)</f>
        <v>60.7654795330279</v>
      </c>
      <c r="D30" s="60">
        <f>VLOOKUP($A30,'Occupancy Raw Data'!$B$6:$BE$43,'Occupancy Raw Data'!I$1,FALSE)</f>
        <v>64.474656420865898</v>
      </c>
      <c r="E30" s="60">
        <f>VLOOKUP($A30,'Occupancy Raw Data'!$B$6:$BE$43,'Occupancy Raw Data'!J$1,FALSE)</f>
        <v>64.489434018028604</v>
      </c>
      <c r="F30" s="60">
        <f>VLOOKUP($A30,'Occupancy Raw Data'!$B$6:$BE$43,'Occupancy Raw Data'!K$1,FALSE)</f>
        <v>60.647258755726298</v>
      </c>
      <c r="G30" s="61">
        <f>VLOOKUP($A30,'Occupancy Raw Data'!$B$6:$BE$43,'Occupancy Raw Data'!L$1,FALSE)</f>
        <v>60.342840254174597</v>
      </c>
      <c r="H30" s="60">
        <f>VLOOKUP($A30,'Occupancy Raw Data'!$B$6:$BE$43,'Occupancy Raw Data'!N$1,FALSE)</f>
        <v>69.602482636323302</v>
      </c>
      <c r="I30" s="60">
        <f>VLOOKUP($A30,'Occupancy Raw Data'!$B$6:$BE$43,'Occupancy Raw Data'!O$1,FALSE)</f>
        <v>73.400325107137505</v>
      </c>
      <c r="J30" s="61">
        <f>VLOOKUP($A30,'Occupancy Raw Data'!$B$6:$BE$43,'Occupancy Raw Data'!P$1,FALSE)</f>
        <v>71.501403871730403</v>
      </c>
      <c r="K30" s="62">
        <f>VLOOKUP($A30,'Occupancy Raw Data'!$B$6:$BE$43,'Occupancy Raw Data'!R$1,FALSE)</f>
        <v>63.531001287762003</v>
      </c>
      <c r="L30" s="63"/>
      <c r="M30" s="59">
        <f>VLOOKUP($A30,'Occupancy Raw Data'!$B$6:$BE$43,'Occupancy Raw Data'!T$1,FALSE)</f>
        <v>3.20144112340417</v>
      </c>
      <c r="N30" s="60">
        <f>VLOOKUP($A30,'Occupancy Raw Data'!$B$6:$BE$43,'Occupancy Raw Data'!U$1,FALSE)</f>
        <v>-0.14316116205425</v>
      </c>
      <c r="O30" s="60">
        <f>VLOOKUP($A30,'Occupancy Raw Data'!$B$6:$BE$43,'Occupancy Raw Data'!V$1,FALSE)</f>
        <v>1.0659202531315399</v>
      </c>
      <c r="P30" s="60">
        <f>VLOOKUP($A30,'Occupancy Raw Data'!$B$6:$BE$43,'Occupancy Raw Data'!W$1,FALSE)</f>
        <v>-1.2575018551811099</v>
      </c>
      <c r="Q30" s="60">
        <f>VLOOKUP($A30,'Occupancy Raw Data'!$B$6:$BE$43,'Occupancy Raw Data'!X$1,FALSE)</f>
        <v>-2.1240218433505902</v>
      </c>
      <c r="R30" s="61">
        <f>VLOOKUP($A30,'Occupancy Raw Data'!$B$6:$BE$43,'Occupancy Raw Data'!Y$1,FALSE)</f>
        <v>1.5923215731616501E-2</v>
      </c>
      <c r="S30" s="60">
        <f>VLOOKUP($A30,'Occupancy Raw Data'!$B$6:$BE$43,'Occupancy Raw Data'!AA$1,FALSE)</f>
        <v>-5.2142805962415997</v>
      </c>
      <c r="T30" s="60">
        <f>VLOOKUP($A30,'Occupancy Raw Data'!$B$6:$BE$43,'Occupancy Raw Data'!AB$1,FALSE)</f>
        <v>-6.7874636172797196</v>
      </c>
      <c r="U30" s="61">
        <f>VLOOKUP($A30,'Occupancy Raw Data'!$B$6:$BE$43,'Occupancy Raw Data'!AC$1,FALSE)</f>
        <v>-6.0283384112313403</v>
      </c>
      <c r="V30" s="62">
        <f>VLOOKUP($A30,'Occupancy Raw Data'!$B$6:$BE$43,'Occupancy Raw Data'!AE$1,FALSE)</f>
        <v>-2.0107585892675699</v>
      </c>
      <c r="W30" s="63"/>
      <c r="X30" s="64">
        <f>VLOOKUP($A30,'ADR Raw Data'!$B$6:$BE$43,'ADR Raw Data'!G$1,FALSE)</f>
        <v>88.716203223949293</v>
      </c>
      <c r="Y30" s="65">
        <f>VLOOKUP($A30,'ADR Raw Data'!$B$6:$BE$43,'ADR Raw Data'!H$1,FALSE)</f>
        <v>93.856429961089404</v>
      </c>
      <c r="Z30" s="65">
        <f>VLOOKUP($A30,'ADR Raw Data'!$B$6:$BE$43,'ADR Raw Data'!I$1,FALSE)</f>
        <v>95.839454503781795</v>
      </c>
      <c r="AA30" s="65">
        <f>VLOOKUP($A30,'ADR Raw Data'!$B$6:$BE$43,'ADR Raw Data'!J$1,FALSE)</f>
        <v>96.106409257561793</v>
      </c>
      <c r="AB30" s="65">
        <f>VLOOKUP($A30,'ADR Raw Data'!$B$6:$BE$43,'ADR Raw Data'!K$1,FALSE)</f>
        <v>93.820309454191005</v>
      </c>
      <c r="AC30" s="66">
        <f>VLOOKUP($A30,'ADR Raw Data'!$B$6:$BE$43,'ADR Raw Data'!L$1,FALSE)</f>
        <v>93.879227604447195</v>
      </c>
      <c r="AD30" s="65">
        <f>VLOOKUP($A30,'ADR Raw Data'!$B$6:$BE$43,'ADR Raw Data'!N$1,FALSE)</f>
        <v>106.044420382165</v>
      </c>
      <c r="AE30" s="65">
        <f>VLOOKUP($A30,'ADR Raw Data'!$B$6:$BE$43,'ADR Raw Data'!O$1,FALSE)</f>
        <v>108.65653513187</v>
      </c>
      <c r="AF30" s="66">
        <f>VLOOKUP($A30,'ADR Raw Data'!$B$6:$BE$43,'ADR Raw Data'!P$1,FALSE)</f>
        <v>107.38516379043</v>
      </c>
      <c r="AG30" s="67">
        <f>VLOOKUP($A30,'ADR Raw Data'!$B$6:$BE$43,'ADR Raw Data'!R$1,FALSE)</f>
        <v>98.222184488602295</v>
      </c>
      <c r="AH30" s="80"/>
      <c r="AI30" s="59">
        <f>VLOOKUP($A30,'ADR Raw Data'!$B$6:$BE$43,'ADR Raw Data'!T$1,FALSE)</f>
        <v>12.661427580660201</v>
      </c>
      <c r="AJ30" s="60">
        <f>VLOOKUP($A30,'ADR Raw Data'!$B$6:$BE$43,'ADR Raw Data'!U$1,FALSE)</f>
        <v>12.5576270352788</v>
      </c>
      <c r="AK30" s="60">
        <f>VLOOKUP($A30,'ADR Raw Data'!$B$6:$BE$43,'ADR Raw Data'!V$1,FALSE)</f>
        <v>12.0493737600651</v>
      </c>
      <c r="AL30" s="60">
        <f>VLOOKUP($A30,'ADR Raw Data'!$B$6:$BE$43,'ADR Raw Data'!W$1,FALSE)</f>
        <v>13.5796504298161</v>
      </c>
      <c r="AM30" s="60">
        <f>VLOOKUP($A30,'ADR Raw Data'!$B$6:$BE$43,'ADR Raw Data'!X$1,FALSE)</f>
        <v>10.6420880847781</v>
      </c>
      <c r="AN30" s="61">
        <f>VLOOKUP($A30,'ADR Raw Data'!$B$6:$BE$43,'ADR Raw Data'!Y$1,FALSE)</f>
        <v>12.254505348246401</v>
      </c>
      <c r="AO30" s="60">
        <f>VLOOKUP($A30,'ADR Raw Data'!$B$6:$BE$43,'ADR Raw Data'!AA$1,FALSE)</f>
        <v>12.7315660889456</v>
      </c>
      <c r="AP30" s="60">
        <f>VLOOKUP($A30,'ADR Raw Data'!$B$6:$BE$43,'ADR Raw Data'!AB$1,FALSE)</f>
        <v>14.826532907854</v>
      </c>
      <c r="AQ30" s="61">
        <f>VLOOKUP($A30,'ADR Raw Data'!$B$6:$BE$43,'ADR Raw Data'!AC$1,FALSE)</f>
        <v>13.8071504135275</v>
      </c>
      <c r="AR30" s="62">
        <f>VLOOKUP($A30,'ADR Raw Data'!$B$6:$BE$43,'ADR Raw Data'!AE$1,FALSE)</f>
        <v>12.604808405958901</v>
      </c>
      <c r="AS30" s="50"/>
      <c r="AT30" s="64">
        <f>VLOOKUP($A30,'RevPAR Raw Data'!$B$6:$BE$43,'RevPAR Raw Data'!G$1,FALSE)</f>
        <v>45.544567755282898</v>
      </c>
      <c r="AU30" s="65">
        <f>VLOOKUP($A30,'RevPAR Raw Data'!$B$6:$BE$43,'RevPAR Raw Data'!H$1,FALSE)</f>
        <v>57.032309738436503</v>
      </c>
      <c r="AV30" s="65">
        <f>VLOOKUP($A30,'RevPAR Raw Data'!$B$6:$BE$43,'RevPAR Raw Data'!I$1,FALSE)</f>
        <v>61.792159006945397</v>
      </c>
      <c r="AW30" s="65">
        <f>VLOOKUP($A30,'RevPAR Raw Data'!$B$6:$BE$43,'RevPAR Raw Data'!J$1,FALSE)</f>
        <v>61.978479385251902</v>
      </c>
      <c r="AX30" s="65">
        <f>VLOOKUP($A30,'RevPAR Raw Data'!$B$6:$BE$43,'RevPAR Raw Data'!K$1,FALSE)</f>
        <v>56.899445840106303</v>
      </c>
      <c r="AY30" s="66">
        <f>VLOOKUP($A30,'RevPAR Raw Data'!$B$6:$BE$43,'RevPAR Raw Data'!L$1,FALSE)</f>
        <v>56.649392345204603</v>
      </c>
      <c r="AZ30" s="65">
        <f>VLOOKUP($A30,'RevPAR Raw Data'!$B$6:$BE$43,'RevPAR Raw Data'!N$1,FALSE)</f>
        <v>73.809549283286501</v>
      </c>
      <c r="BA30" s="65">
        <f>VLOOKUP($A30,'RevPAR Raw Data'!$B$6:$BE$43,'RevPAR Raw Data'!O$1,FALSE)</f>
        <v>79.754250036943901</v>
      </c>
      <c r="BB30" s="66">
        <f>VLOOKUP($A30,'RevPAR Raw Data'!$B$6:$BE$43,'RevPAR Raw Data'!P$1,FALSE)</f>
        <v>76.781899660115201</v>
      </c>
      <c r="BC30" s="67">
        <f>VLOOKUP($A30,'RevPAR Raw Data'!$B$6:$BE$43,'RevPAR Raw Data'!R$1,FALSE)</f>
        <v>62.401537292321898</v>
      </c>
      <c r="BD30" s="63"/>
      <c r="BE30" s="59">
        <f>VLOOKUP($A30,'RevPAR Raw Data'!$B$6:$BE$43,'RevPAR Raw Data'!T$1,FALSE)</f>
        <v>16.2682168534417</v>
      </c>
      <c r="BF30" s="60">
        <f>VLOOKUP($A30,'RevPAR Raw Data'!$B$6:$BE$43,'RevPAR Raw Data'!U$1,FALSE)</f>
        <v>12.3964882284344</v>
      </c>
      <c r="BG30" s="60">
        <f>VLOOKUP($A30,'RevPAR Raw Data'!$B$6:$BE$43,'RevPAR Raw Data'!V$1,FALSE)</f>
        <v>13.243730728480701</v>
      </c>
      <c r="BH30" s="60">
        <f>VLOOKUP($A30,'RevPAR Raw Data'!$B$6:$BE$43,'RevPAR Raw Data'!W$1,FALSE)</f>
        <v>12.1513842185529</v>
      </c>
      <c r="BI30" s="60">
        <f>VLOOKUP($A30,'RevPAR Raw Data'!$B$6:$BE$43,'RevPAR Raw Data'!X$1,FALSE)</f>
        <v>8.2920259659183007</v>
      </c>
      <c r="BJ30" s="61">
        <f>VLOOKUP($A30,'RevPAR Raw Data'!$B$6:$BE$43,'RevPAR Raw Data'!Y$1,FALSE)</f>
        <v>12.2723798753014</v>
      </c>
      <c r="BK30" s="60">
        <f>VLOOKUP($A30,'RevPAR Raw Data'!$B$6:$BE$43,'RevPAR Raw Data'!AA$1,FALSE)</f>
        <v>6.8534259125304899</v>
      </c>
      <c r="BL30" s="60">
        <f>VLOOKUP($A30,'RevPAR Raw Data'!$B$6:$BE$43,'RevPAR Raw Data'!AB$1,FALSE)</f>
        <v>7.0327237637497504</v>
      </c>
      <c r="BM30" s="61">
        <f>VLOOKUP($A30,'RevPAR Raw Data'!$B$6:$BE$43,'RevPAR Raw Data'!AC$1,FALSE)</f>
        <v>6.9464702504210001</v>
      </c>
      <c r="BN30" s="62">
        <f>VLOOKUP($A30,'RevPAR Raw Data'!$B$6:$BE$43,'RevPAR Raw Data'!AE$1,FALSE)</f>
        <v>10.3405975490078</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Data'!$B$6:$BE$43,'Occupancy Raw Data'!G$1,FALSE)</f>
        <v>51.190264700657302</v>
      </c>
      <c r="C32" s="60">
        <f>VLOOKUP($A32,'Occupancy Raw Data'!$B$6:$BE$43,'Occupancy Raw Data'!H$1,FALSE)</f>
        <v>61.094332918813201</v>
      </c>
      <c r="D32" s="60">
        <f>VLOOKUP($A32,'Occupancy Raw Data'!$B$6:$BE$43,'Occupancy Raw Data'!I$1,FALSE)</f>
        <v>67.813998934091302</v>
      </c>
      <c r="E32" s="60">
        <f>VLOOKUP($A32,'Occupancy Raw Data'!$B$6:$BE$43,'Occupancy Raw Data'!J$1,FALSE)</f>
        <v>68.711138745780701</v>
      </c>
      <c r="F32" s="60">
        <f>VLOOKUP($A32,'Occupancy Raw Data'!$B$6:$BE$43,'Occupancy Raw Data'!K$1,FALSE)</f>
        <v>69.159708651625493</v>
      </c>
      <c r="G32" s="61">
        <f>VLOOKUP($A32,'Occupancy Raw Data'!$B$6:$BE$43,'Occupancy Raw Data'!L$1,FALSE)</f>
        <v>63.593888790193603</v>
      </c>
      <c r="H32" s="60">
        <f>VLOOKUP($A32,'Occupancy Raw Data'!$B$6:$BE$43,'Occupancy Raw Data'!N$1,FALSE)</f>
        <v>76.718777758038698</v>
      </c>
      <c r="I32" s="60">
        <f>VLOOKUP($A32,'Occupancy Raw Data'!$B$6:$BE$43,'Occupancy Raw Data'!O$1,FALSE)</f>
        <v>76.372357434712995</v>
      </c>
      <c r="J32" s="61">
        <f>VLOOKUP($A32,'Occupancy Raw Data'!$B$6:$BE$43,'Occupancy Raw Data'!P$1,FALSE)</f>
        <v>76.545567596375903</v>
      </c>
      <c r="K32" s="62">
        <f>VLOOKUP($A32,'Occupancy Raw Data'!$B$6:$BE$43,'Occupancy Raw Data'!R$1,FALSE)</f>
        <v>67.294368449102805</v>
      </c>
      <c r="L32" s="63"/>
      <c r="M32" s="59">
        <f>VLOOKUP($A32,'Occupancy Raw Data'!$B$6:$BE$43,'Occupancy Raw Data'!T$1,FALSE)</f>
        <v>-3.4764604926088198</v>
      </c>
      <c r="N32" s="60">
        <f>VLOOKUP($A32,'Occupancy Raw Data'!$B$6:$BE$43,'Occupancy Raw Data'!U$1,FALSE)</f>
        <v>6.1976275415127899</v>
      </c>
      <c r="O32" s="60">
        <f>VLOOKUP($A32,'Occupancy Raw Data'!$B$6:$BE$43,'Occupancy Raw Data'!V$1,FALSE)</f>
        <v>11.6918786695684</v>
      </c>
      <c r="P32" s="60">
        <f>VLOOKUP($A32,'Occupancy Raw Data'!$B$6:$BE$43,'Occupancy Raw Data'!W$1,FALSE)</f>
        <v>10.462561237273199</v>
      </c>
      <c r="Q32" s="60">
        <f>VLOOKUP($A32,'Occupancy Raw Data'!$B$6:$BE$43,'Occupancy Raw Data'!X$1,FALSE)</f>
        <v>14.465935236045899</v>
      </c>
      <c r="R32" s="61">
        <f>VLOOKUP($A32,'Occupancy Raw Data'!$B$6:$BE$43,'Occupancy Raw Data'!Y$1,FALSE)</f>
        <v>8.1894172446578093</v>
      </c>
      <c r="S32" s="60">
        <f>VLOOKUP($A32,'Occupancy Raw Data'!$B$6:$BE$43,'Occupancy Raw Data'!AA$1,FALSE)</f>
        <v>6.2897557986387698</v>
      </c>
      <c r="T32" s="60">
        <f>VLOOKUP($A32,'Occupancy Raw Data'!$B$6:$BE$43,'Occupancy Raw Data'!AB$1,FALSE)</f>
        <v>-1.10991795983357</v>
      </c>
      <c r="U32" s="61">
        <f>VLOOKUP($A32,'Occupancy Raw Data'!$B$6:$BE$43,'Occupancy Raw Data'!AC$1,FALSE)</f>
        <v>2.4648486964535201</v>
      </c>
      <c r="V32" s="62">
        <f>VLOOKUP($A32,'Occupancy Raw Data'!$B$6:$BE$43,'Occupancy Raw Data'!AE$1,FALSE)</f>
        <v>6.2600663466737601</v>
      </c>
      <c r="W32" s="63"/>
      <c r="X32" s="64">
        <f>VLOOKUP($A32,'ADR Raw Data'!$B$6:$BE$43,'ADR Raw Data'!G$1,FALSE)</f>
        <v>93.7388701544334</v>
      </c>
      <c r="Y32" s="65">
        <f>VLOOKUP($A32,'ADR Raw Data'!$B$6:$BE$43,'ADR Raw Data'!H$1,FALSE)</f>
        <v>99.320605757487598</v>
      </c>
      <c r="Z32" s="65">
        <f>VLOOKUP($A32,'ADR Raw Data'!$B$6:$BE$43,'ADR Raw Data'!I$1,FALSE)</f>
        <v>103.34304107014199</v>
      </c>
      <c r="AA32" s="65">
        <f>VLOOKUP($A32,'ADR Raw Data'!$B$6:$BE$43,'ADR Raw Data'!J$1,FALSE)</f>
        <v>104.06039177170101</v>
      </c>
      <c r="AB32" s="65">
        <f>VLOOKUP($A32,'ADR Raw Data'!$B$6:$BE$43,'ADR Raw Data'!K$1,FALSE)</f>
        <v>104.783851027485</v>
      </c>
      <c r="AC32" s="66">
        <f>VLOOKUP($A32,'ADR Raw Data'!$B$6:$BE$43,'ADR Raw Data'!L$1,FALSE)</f>
        <v>101.49238502667799</v>
      </c>
      <c r="AD32" s="65">
        <f>VLOOKUP($A32,'ADR Raw Data'!$B$6:$BE$43,'ADR Raw Data'!N$1,FALSE)</f>
        <v>118.818408185712</v>
      </c>
      <c r="AE32" s="65">
        <f>VLOOKUP($A32,'ADR Raw Data'!$B$6:$BE$43,'ADR Raw Data'!O$1,FALSE)</f>
        <v>118.969131792277</v>
      </c>
      <c r="AF32" s="66">
        <f>VLOOKUP($A32,'ADR Raw Data'!$B$6:$BE$43,'ADR Raw Data'!P$1,FALSE)</f>
        <v>118.89359945749899</v>
      </c>
      <c r="AG32" s="67">
        <f>VLOOKUP($A32,'ADR Raw Data'!$B$6:$BE$43,'ADR Raw Data'!R$1,FALSE)</f>
        <v>107.14764846602</v>
      </c>
      <c r="AH32" s="63"/>
      <c r="AI32" s="59">
        <f>VLOOKUP($A32,'ADR Raw Data'!$B$6:$BE$43,'ADR Raw Data'!T$1,FALSE)</f>
        <v>10.0627985898576</v>
      </c>
      <c r="AJ32" s="60">
        <f>VLOOKUP($A32,'ADR Raw Data'!$B$6:$BE$43,'ADR Raw Data'!U$1,FALSE)</f>
        <v>20.208013538661501</v>
      </c>
      <c r="AK32" s="60">
        <f>VLOOKUP($A32,'ADR Raw Data'!$B$6:$BE$43,'ADR Raw Data'!V$1,FALSE)</f>
        <v>22.714601703988698</v>
      </c>
      <c r="AL32" s="60">
        <f>VLOOKUP($A32,'ADR Raw Data'!$B$6:$BE$43,'ADR Raw Data'!W$1,FALSE)</f>
        <v>24.283662061410901</v>
      </c>
      <c r="AM32" s="60">
        <f>VLOOKUP($A32,'ADR Raw Data'!$B$6:$BE$43,'ADR Raw Data'!X$1,FALSE)</f>
        <v>23.659343522809301</v>
      </c>
      <c r="AN32" s="61">
        <f>VLOOKUP($A32,'ADR Raw Data'!$B$6:$BE$43,'ADR Raw Data'!Y$1,FALSE)</f>
        <v>20.710040217240199</v>
      </c>
      <c r="AO32" s="60">
        <f>VLOOKUP($A32,'ADR Raw Data'!$B$6:$BE$43,'ADR Raw Data'!AA$1,FALSE)</f>
        <v>23.0553656041407</v>
      </c>
      <c r="AP32" s="60">
        <f>VLOOKUP($A32,'ADR Raw Data'!$B$6:$BE$43,'ADR Raw Data'!AB$1,FALSE)</f>
        <v>17.668988754233201</v>
      </c>
      <c r="AQ32" s="61">
        <f>VLOOKUP($A32,'ADR Raw Data'!$B$6:$BE$43,'ADR Raw Data'!AC$1,FALSE)</f>
        <v>20.2065385712229</v>
      </c>
      <c r="AR32" s="62">
        <f>VLOOKUP($A32,'ADR Raw Data'!$B$6:$BE$43,'ADR Raw Data'!AE$1,FALSE)</f>
        <v>20.286465205609701</v>
      </c>
      <c r="AS32" s="50"/>
      <c r="AT32" s="64">
        <f>VLOOKUP($A32,'RevPAR Raw Data'!$B$6:$BE$43,'RevPAR Raw Data'!G$1,FALSE)</f>
        <v>47.985175759459899</v>
      </c>
      <c r="AU32" s="65">
        <f>VLOOKUP($A32,'RevPAR Raw Data'!$B$6:$BE$43,'RevPAR Raw Data'!H$1,FALSE)</f>
        <v>60.679261538461503</v>
      </c>
      <c r="AV32" s="65">
        <f>VLOOKUP($A32,'RevPAR Raw Data'!$B$6:$BE$43,'RevPAR Raw Data'!I$1,FALSE)</f>
        <v>70.081048769763697</v>
      </c>
      <c r="AW32" s="65">
        <f>VLOOKUP($A32,'RevPAR Raw Data'!$B$6:$BE$43,'RevPAR Raw Data'!J$1,FALSE)</f>
        <v>71.501080169657101</v>
      </c>
      <c r="AX32" s="65">
        <f>VLOOKUP($A32,'RevPAR Raw Data'!$B$6:$BE$43,'RevPAR Raw Data'!K$1,FALSE)</f>
        <v>72.468206084561999</v>
      </c>
      <c r="AY32" s="66">
        <f>VLOOKUP($A32,'RevPAR Raw Data'!$B$6:$BE$43,'RevPAR Raw Data'!L$1,FALSE)</f>
        <v>64.542954464380799</v>
      </c>
      <c r="AZ32" s="65">
        <f>VLOOKUP($A32,'RevPAR Raw Data'!$B$6:$BE$43,'RevPAR Raw Data'!N$1,FALSE)</f>
        <v>91.156030511636104</v>
      </c>
      <c r="BA32" s="65">
        <f>VLOOKUP($A32,'RevPAR Raw Data'!$B$6:$BE$43,'RevPAR Raw Data'!O$1,FALSE)</f>
        <v>90.859530569372794</v>
      </c>
      <c r="BB32" s="66">
        <f>VLOOKUP($A32,'RevPAR Raw Data'!$B$6:$BE$43,'RevPAR Raw Data'!P$1,FALSE)</f>
        <v>91.007780540504498</v>
      </c>
      <c r="BC32" s="67">
        <f>VLOOKUP($A32,'RevPAR Raw Data'!$B$6:$BE$43,'RevPAR Raw Data'!R$1,FALSE)</f>
        <v>72.104333343273296</v>
      </c>
      <c r="BD32" s="80"/>
      <c r="BE32" s="59">
        <f>VLOOKUP($A32,'RevPAR Raw Data'!$B$6:$BE$43,'RevPAR Raw Data'!T$1,FALSE)</f>
        <v>6.2365088798215904</v>
      </c>
      <c r="BF32" s="60">
        <f>VLOOKUP($A32,'RevPAR Raw Data'!$B$6:$BE$43,'RevPAR Raw Data'!U$1,FALSE)</f>
        <v>27.658058492839</v>
      </c>
      <c r="BG32" s="60">
        <f>VLOOKUP($A32,'RevPAR Raw Data'!$B$6:$BE$43,'RevPAR Raw Data'!V$1,FALSE)</f>
        <v>37.062244045063203</v>
      </c>
      <c r="BH32" s="60">
        <f>VLOOKUP($A32,'RevPAR Raw Data'!$B$6:$BE$43,'RevPAR Raw Data'!W$1,FALSE)</f>
        <v>37.2869163125117</v>
      </c>
      <c r="BI32" s="60">
        <f>VLOOKUP($A32,'RevPAR Raw Data'!$B$6:$BE$43,'RevPAR Raw Data'!X$1,FALSE)</f>
        <v>41.547824070138503</v>
      </c>
      <c r="BJ32" s="61">
        <f>VLOOKUP($A32,'RevPAR Raw Data'!$B$6:$BE$43,'RevPAR Raw Data'!Y$1,FALSE)</f>
        <v>30.5954890668243</v>
      </c>
      <c r="BK32" s="60">
        <f>VLOOKUP($A32,'RevPAR Raw Data'!$B$6:$BE$43,'RevPAR Raw Data'!AA$1,FALSE)</f>
        <v>30.7952475977633</v>
      </c>
      <c r="BL32" s="60">
        <f>VLOOKUP($A32,'RevPAR Raw Data'!$B$6:$BE$43,'RevPAR Raw Data'!AB$1,FALSE)</f>
        <v>16.362959514895401</v>
      </c>
      <c r="BM32" s="61">
        <f>VLOOKUP($A32,'RevPAR Raw Data'!$B$6:$BE$43,'RevPAR Raw Data'!AC$1,FALSE)</f>
        <v>23.169447870247598</v>
      </c>
      <c r="BN32" s="62">
        <f>VLOOKUP($A32,'RevPAR Raw Data'!$B$6:$BE$43,'RevPAR Raw Data'!AE$1,FALSE)</f>
        <v>27.816477733549501</v>
      </c>
    </row>
    <row r="33" spans="1:66" x14ac:dyDescent="0.25">
      <c r="A33" s="78" t="s">
        <v>46</v>
      </c>
      <c r="B33" s="59">
        <f>VLOOKUP($A33,'Occupancy Raw Data'!$B$6:$BE$43,'Occupancy Raw Data'!G$1,FALSE)</f>
        <v>58.772100252574297</v>
      </c>
      <c r="C33" s="60">
        <f>VLOOKUP($A33,'Occupancy Raw Data'!$B$6:$BE$43,'Occupancy Raw Data'!H$1,FALSE)</f>
        <v>67.689916456188001</v>
      </c>
      <c r="D33" s="60">
        <f>VLOOKUP($A33,'Occupancy Raw Data'!$B$6:$BE$43,'Occupancy Raw Data'!I$1,FALSE)</f>
        <v>70.973382552943406</v>
      </c>
      <c r="E33" s="60">
        <f>VLOOKUP($A33,'Occupancy Raw Data'!$B$6:$BE$43,'Occupancy Raw Data'!J$1,FALSE)</f>
        <v>71.148241694190702</v>
      </c>
      <c r="F33" s="60">
        <f>VLOOKUP($A33,'Occupancy Raw Data'!$B$6:$BE$43,'Occupancy Raw Data'!K$1,FALSE)</f>
        <v>67.709345249659904</v>
      </c>
      <c r="G33" s="61">
        <f>VLOOKUP($A33,'Occupancy Raw Data'!$B$6:$BE$43,'Occupancy Raw Data'!L$1,FALSE)</f>
        <v>67.258597241111303</v>
      </c>
      <c r="H33" s="60">
        <f>VLOOKUP($A33,'Occupancy Raw Data'!$B$6:$BE$43,'Occupancy Raw Data'!N$1,FALSE)</f>
        <v>68.641927336312406</v>
      </c>
      <c r="I33" s="60">
        <f>VLOOKUP($A33,'Occupancy Raw Data'!$B$6:$BE$43,'Occupancy Raw Data'!O$1,FALSE)</f>
        <v>68.2922090538177</v>
      </c>
      <c r="J33" s="61">
        <f>VLOOKUP($A33,'Occupancy Raw Data'!$B$6:$BE$43,'Occupancy Raw Data'!P$1,FALSE)</f>
        <v>68.467068195064996</v>
      </c>
      <c r="K33" s="62">
        <f>VLOOKUP($A33,'Occupancy Raw Data'!$B$6:$BE$43,'Occupancy Raw Data'!R$1,FALSE)</f>
        <v>67.6038746565266</v>
      </c>
      <c r="L33" s="63"/>
      <c r="M33" s="59">
        <f>VLOOKUP($A33,'Occupancy Raw Data'!$B$6:$BE$43,'Occupancy Raw Data'!T$1,FALSE)</f>
        <v>-0.26376524892845299</v>
      </c>
      <c r="N33" s="60">
        <f>VLOOKUP($A33,'Occupancy Raw Data'!$B$6:$BE$43,'Occupancy Raw Data'!U$1,FALSE)</f>
        <v>3.6287923854848301</v>
      </c>
      <c r="O33" s="60">
        <f>VLOOKUP($A33,'Occupancy Raw Data'!$B$6:$BE$43,'Occupancy Raw Data'!V$1,FALSE)</f>
        <v>5.6696557708996203</v>
      </c>
      <c r="P33" s="60">
        <f>VLOOKUP($A33,'Occupancy Raw Data'!$B$6:$BE$43,'Occupancy Raw Data'!W$1,FALSE)</f>
        <v>2.80741156653565</v>
      </c>
      <c r="Q33" s="60">
        <f>VLOOKUP($A33,'Occupancy Raw Data'!$B$6:$BE$43,'Occupancy Raw Data'!X$1,FALSE)</f>
        <v>3.1065088757396402</v>
      </c>
      <c r="R33" s="61">
        <f>VLOOKUP($A33,'Occupancy Raw Data'!$B$6:$BE$43,'Occupancy Raw Data'!Y$1,FALSE)</f>
        <v>3.0665713945456701</v>
      </c>
      <c r="S33" s="60">
        <f>VLOOKUP($A33,'Occupancy Raw Data'!$B$6:$BE$43,'Occupancy Raw Data'!AA$1,FALSE)</f>
        <v>-10.940257121250299</v>
      </c>
      <c r="T33" s="60">
        <f>VLOOKUP($A33,'Occupancy Raw Data'!$B$6:$BE$43,'Occupancy Raw Data'!AB$1,FALSE)</f>
        <v>-13.7211585665193</v>
      </c>
      <c r="U33" s="61">
        <f>VLOOKUP($A33,'Occupancy Raw Data'!$B$6:$BE$43,'Occupancy Raw Data'!AC$1,FALSE)</f>
        <v>-12.349210297226699</v>
      </c>
      <c r="V33" s="62">
        <f>VLOOKUP($A33,'Occupancy Raw Data'!$B$6:$BE$43,'Occupancy Raw Data'!AE$1,FALSE)</f>
        <v>-1.9247030400644201</v>
      </c>
      <c r="W33" s="63"/>
      <c r="X33" s="64">
        <f>VLOOKUP($A33,'ADR Raw Data'!$B$6:$BE$43,'ADR Raw Data'!G$1,FALSE)</f>
        <v>83.201107570247899</v>
      </c>
      <c r="Y33" s="65">
        <f>VLOOKUP($A33,'ADR Raw Data'!$B$6:$BE$43,'ADR Raw Data'!H$1,FALSE)</f>
        <v>87.095522818599306</v>
      </c>
      <c r="Z33" s="65">
        <f>VLOOKUP($A33,'ADR Raw Data'!$B$6:$BE$43,'ADR Raw Data'!I$1,FALSE)</f>
        <v>87.400913577881099</v>
      </c>
      <c r="AA33" s="65">
        <f>VLOOKUP($A33,'ADR Raw Data'!$B$6:$BE$43,'ADR Raw Data'!J$1,FALSE)</f>
        <v>87.526534243582702</v>
      </c>
      <c r="AB33" s="65">
        <f>VLOOKUP($A33,'ADR Raw Data'!$B$6:$BE$43,'ADR Raw Data'!K$1,FALSE)</f>
        <v>85.3819187661406</v>
      </c>
      <c r="AC33" s="66">
        <f>VLOOKUP($A33,'ADR Raw Data'!$B$6:$BE$43,'ADR Raw Data'!L$1,FALSE)</f>
        <v>86.225538419319406</v>
      </c>
      <c r="AD33" s="65">
        <f>VLOOKUP($A33,'ADR Raw Data'!$B$6:$BE$43,'ADR Raw Data'!N$1,FALSE)</f>
        <v>90.589256892159597</v>
      </c>
      <c r="AE33" s="65">
        <f>VLOOKUP($A33,'ADR Raw Data'!$B$6:$BE$43,'ADR Raw Data'!O$1,FALSE)</f>
        <v>89.807658264580297</v>
      </c>
      <c r="AF33" s="66">
        <f>VLOOKUP($A33,'ADR Raw Data'!$B$6:$BE$43,'ADR Raw Data'!P$1,FALSE)</f>
        <v>90.199455646992007</v>
      </c>
      <c r="AG33" s="67">
        <f>VLOOKUP($A33,'ADR Raw Data'!$B$6:$BE$43,'ADR Raw Data'!R$1,FALSE)</f>
        <v>87.375440649505194</v>
      </c>
      <c r="AH33" s="63"/>
      <c r="AI33" s="59">
        <f>VLOOKUP($A33,'ADR Raw Data'!$B$6:$BE$43,'ADR Raw Data'!T$1,FALSE)</f>
        <v>18.263455735612801</v>
      </c>
      <c r="AJ33" s="60">
        <f>VLOOKUP($A33,'ADR Raw Data'!$B$6:$BE$43,'ADR Raw Data'!U$1,FALSE)</f>
        <v>19.334580346213102</v>
      </c>
      <c r="AK33" s="60">
        <f>VLOOKUP($A33,'ADR Raw Data'!$B$6:$BE$43,'ADR Raw Data'!V$1,FALSE)</f>
        <v>18.322670050202099</v>
      </c>
      <c r="AL33" s="60">
        <f>VLOOKUP($A33,'ADR Raw Data'!$B$6:$BE$43,'ADR Raw Data'!W$1,FALSE)</f>
        <v>20.692795382067899</v>
      </c>
      <c r="AM33" s="60">
        <f>VLOOKUP($A33,'ADR Raw Data'!$B$6:$BE$43,'ADR Raw Data'!X$1,FALSE)</f>
        <v>17.007253778587099</v>
      </c>
      <c r="AN33" s="61">
        <f>VLOOKUP($A33,'ADR Raw Data'!$B$6:$BE$43,'ADR Raw Data'!Y$1,FALSE)</f>
        <v>18.785061508639998</v>
      </c>
      <c r="AO33" s="60">
        <f>VLOOKUP($A33,'ADR Raw Data'!$B$6:$BE$43,'ADR Raw Data'!AA$1,FALSE)</f>
        <v>15.1701401196032</v>
      </c>
      <c r="AP33" s="60">
        <f>VLOOKUP($A33,'ADR Raw Data'!$B$6:$BE$43,'ADR Raw Data'!AB$1,FALSE)</f>
        <v>10.9831755624437</v>
      </c>
      <c r="AQ33" s="61">
        <f>VLOOKUP($A33,'ADR Raw Data'!$B$6:$BE$43,'ADR Raw Data'!AC$1,FALSE)</f>
        <v>13.0268877525116</v>
      </c>
      <c r="AR33" s="62">
        <f>VLOOKUP($A33,'ADR Raw Data'!$B$6:$BE$43,'ADR Raw Data'!AE$1,FALSE)</f>
        <v>16.6167827137483</v>
      </c>
      <c r="AS33" s="50"/>
      <c r="AT33" s="64">
        <f>VLOOKUP($A33,'RevPAR Raw Data'!$B$6:$BE$43,'RevPAR Raw Data'!G$1,FALSE)</f>
        <v>48.899038352438303</v>
      </c>
      <c r="AU33" s="65">
        <f>VLOOKUP($A33,'RevPAR Raw Data'!$B$6:$BE$43,'RevPAR Raw Data'!H$1,FALSE)</f>
        <v>58.954886632989997</v>
      </c>
      <c r="AV33" s="65">
        <f>VLOOKUP($A33,'RevPAR Raw Data'!$B$6:$BE$43,'RevPAR Raw Data'!I$1,FALSE)</f>
        <v>62.031384748397102</v>
      </c>
      <c r="AW33" s="65">
        <f>VLOOKUP($A33,'RevPAR Raw Data'!$B$6:$BE$43,'RevPAR Raw Data'!J$1,FALSE)</f>
        <v>62.273590130172899</v>
      </c>
      <c r="AX33" s="65">
        <f>VLOOKUP($A33,'RevPAR Raw Data'!$B$6:$BE$43,'RevPAR Raw Data'!K$1,FALSE)</f>
        <v>57.811538158150299</v>
      </c>
      <c r="AY33" s="66">
        <f>VLOOKUP($A33,'RevPAR Raw Data'!$B$6:$BE$43,'RevPAR Raw Data'!L$1,FALSE)</f>
        <v>57.994087604429701</v>
      </c>
      <c r="AZ33" s="65">
        <f>VLOOKUP($A33,'RevPAR Raw Data'!$B$6:$BE$43,'RevPAR Raw Data'!N$1,FALSE)</f>
        <v>62.182211890421598</v>
      </c>
      <c r="BA33" s="65">
        <f>VLOOKUP($A33,'RevPAR Raw Data'!$B$6:$BE$43,'RevPAR Raw Data'!O$1,FALSE)</f>
        <v>61.331633728385398</v>
      </c>
      <c r="BB33" s="66">
        <f>VLOOKUP($A33,'RevPAR Raw Data'!$B$6:$BE$43,'RevPAR Raw Data'!P$1,FALSE)</f>
        <v>61.756922809403498</v>
      </c>
      <c r="BC33" s="67">
        <f>VLOOKUP($A33,'RevPAR Raw Data'!$B$6:$BE$43,'RevPAR Raw Data'!R$1,FALSE)</f>
        <v>59.069183377279401</v>
      </c>
      <c r="BD33" s="63"/>
      <c r="BE33" s="59">
        <f>VLOOKUP($A33,'RevPAR Raw Data'!$B$6:$BE$43,'RevPAR Raw Data'!T$1,FALSE)</f>
        <v>17.951517837200299</v>
      </c>
      <c r="BF33" s="60">
        <f>VLOOKUP($A33,'RevPAR Raw Data'!$B$6:$BE$43,'RevPAR Raw Data'!U$1,FALSE)</f>
        <v>23.664984511066798</v>
      </c>
      <c r="BG33" s="60">
        <f>VLOOKUP($A33,'RevPAR Raw Data'!$B$6:$BE$43,'RevPAR Raw Data'!V$1,FALSE)</f>
        <v>25.031158140985902</v>
      </c>
      <c r="BH33" s="60">
        <f>VLOOKUP($A33,'RevPAR Raw Data'!$B$6:$BE$43,'RevPAR Raw Data'!W$1,FALSE)</f>
        <v>24.081138879599301</v>
      </c>
      <c r="BI33" s="60">
        <f>VLOOKUP($A33,'RevPAR Raw Data'!$B$6:$BE$43,'RevPAR Raw Data'!X$1,FALSE)</f>
        <v>20.642094502478098</v>
      </c>
      <c r="BJ33" s="61">
        <f>VLOOKUP($A33,'RevPAR Raw Data'!$B$6:$BE$43,'RevPAR Raw Data'!Y$1,FALSE)</f>
        <v>22.4276902258574</v>
      </c>
      <c r="BK33" s="60">
        <f>VLOOKUP($A33,'RevPAR Raw Data'!$B$6:$BE$43,'RevPAR Raw Data'!AA$1,FALSE)</f>
        <v>2.5702306636144199</v>
      </c>
      <c r="BL33" s="60">
        <f>VLOOKUP($A33,'RevPAR Raw Data'!$B$6:$BE$43,'RevPAR Raw Data'!AB$1,FALSE)</f>
        <v>-4.2450019386377402</v>
      </c>
      <c r="BM33" s="61">
        <f>VLOOKUP($A33,'RevPAR Raw Data'!$B$6:$BE$43,'RevPAR Raw Data'!AC$1,FALSE)</f>
        <v>-0.93104030845639096</v>
      </c>
      <c r="BN33" s="62">
        <f>VLOOKUP($A33,'RevPAR Raw Data'!$B$6:$BE$43,'RevPAR Raw Data'!AE$1,FALSE)</f>
        <v>14.3722559516314</v>
      </c>
    </row>
    <row r="34" spans="1:66" x14ac:dyDescent="0.25">
      <c r="A34" s="78" t="s">
        <v>95</v>
      </c>
      <c r="B34" s="59">
        <f>VLOOKUP($A34,'Occupancy Raw Data'!$B$6:$BE$43,'Occupancy Raw Data'!G$1,FALSE)</f>
        <v>48.057692307692299</v>
      </c>
      <c r="C34" s="60">
        <f>VLOOKUP($A34,'Occupancy Raw Data'!$B$6:$BE$43,'Occupancy Raw Data'!H$1,FALSE)</f>
        <v>54.865384615384599</v>
      </c>
      <c r="D34" s="60">
        <f>VLOOKUP($A34,'Occupancy Raw Data'!$B$6:$BE$43,'Occupancy Raw Data'!I$1,FALSE)</f>
        <v>64.942307692307594</v>
      </c>
      <c r="E34" s="60">
        <f>VLOOKUP($A34,'Occupancy Raw Data'!$B$6:$BE$43,'Occupancy Raw Data'!J$1,FALSE)</f>
        <v>69.692307692307594</v>
      </c>
      <c r="F34" s="60">
        <f>VLOOKUP($A34,'Occupancy Raw Data'!$B$6:$BE$43,'Occupancy Raw Data'!K$1,FALSE)</f>
        <v>76.884615384615302</v>
      </c>
      <c r="G34" s="61">
        <f>VLOOKUP($A34,'Occupancy Raw Data'!$B$6:$BE$43,'Occupancy Raw Data'!L$1,FALSE)</f>
        <v>62.888461538461499</v>
      </c>
      <c r="H34" s="60">
        <f>VLOOKUP($A34,'Occupancy Raw Data'!$B$6:$BE$43,'Occupancy Raw Data'!N$1,FALSE)</f>
        <v>81.634615384615302</v>
      </c>
      <c r="I34" s="60">
        <f>VLOOKUP($A34,'Occupancy Raw Data'!$B$6:$BE$43,'Occupancy Raw Data'!O$1,FALSE)</f>
        <v>78</v>
      </c>
      <c r="J34" s="61">
        <f>VLOOKUP($A34,'Occupancy Raw Data'!$B$6:$BE$43,'Occupancy Raw Data'!P$1,FALSE)</f>
        <v>79.817307692307594</v>
      </c>
      <c r="K34" s="62">
        <f>VLOOKUP($A34,'Occupancy Raw Data'!$B$6:$BE$43,'Occupancy Raw Data'!R$1,FALSE)</f>
        <v>67.725274725274701</v>
      </c>
      <c r="L34" s="63"/>
      <c r="M34" s="59">
        <f>VLOOKUP($A34,'Occupancy Raw Data'!$B$6:$BE$43,'Occupancy Raw Data'!T$1,FALSE)</f>
        <v>-3.9211195185369099</v>
      </c>
      <c r="N34" s="60">
        <f>VLOOKUP($A34,'Occupancy Raw Data'!$B$6:$BE$43,'Occupancy Raw Data'!U$1,FALSE)</f>
        <v>16.550195567144701</v>
      </c>
      <c r="O34" s="60">
        <f>VLOOKUP($A34,'Occupancy Raw Data'!$B$6:$BE$43,'Occupancy Raw Data'!V$1,FALSE)</f>
        <v>31.635081899232802</v>
      </c>
      <c r="P34" s="60">
        <f>VLOOKUP($A34,'Occupancy Raw Data'!$B$6:$BE$43,'Occupancy Raw Data'!W$1,FALSE)</f>
        <v>32.2495701846819</v>
      </c>
      <c r="Q34" s="60">
        <f>VLOOKUP($A34,'Occupancy Raw Data'!$B$6:$BE$43,'Occupancy Raw Data'!X$1,FALSE)</f>
        <v>49.233265259813898</v>
      </c>
      <c r="R34" s="61">
        <f>VLOOKUP($A34,'Occupancy Raw Data'!$B$6:$BE$43,'Occupancy Raw Data'!Y$1,FALSE)</f>
        <v>25.452804888002699</v>
      </c>
      <c r="S34" s="60">
        <f>VLOOKUP($A34,'Occupancy Raw Data'!$B$6:$BE$43,'Occupancy Raw Data'!AA$1,FALSE)</f>
        <v>23.6973561844028</v>
      </c>
      <c r="T34" s="60">
        <f>VLOOKUP($A34,'Occupancy Raw Data'!$B$6:$BE$43,'Occupancy Raw Data'!AB$1,FALSE)</f>
        <v>4.9302325581395303</v>
      </c>
      <c r="U34" s="61">
        <f>VLOOKUP($A34,'Occupancy Raw Data'!$B$6:$BE$43,'Occupancy Raw Data'!AC$1,FALSE)</f>
        <v>13.7561412460559</v>
      </c>
      <c r="V34" s="62">
        <f>VLOOKUP($A34,'Occupancy Raw Data'!$B$6:$BE$43,'Occupancy Raw Data'!AE$1,FALSE)</f>
        <v>21.254600023172902</v>
      </c>
      <c r="W34" s="63"/>
      <c r="X34" s="64">
        <f>VLOOKUP($A34,'ADR Raw Data'!$B$6:$BE$43,'ADR Raw Data'!G$1,FALSE)</f>
        <v>115.822805122048</v>
      </c>
      <c r="Y34" s="65">
        <f>VLOOKUP($A34,'ADR Raw Data'!$B$6:$BE$43,'ADR Raw Data'!H$1,FALSE)</f>
        <v>124.84411146161899</v>
      </c>
      <c r="Z34" s="65">
        <f>VLOOKUP($A34,'ADR Raw Data'!$B$6:$BE$43,'ADR Raw Data'!I$1,FALSE)</f>
        <v>131.38008883624499</v>
      </c>
      <c r="AA34" s="65">
        <f>VLOOKUP($A34,'ADR Raw Data'!$B$6:$BE$43,'ADR Raw Data'!J$1,FALSE)</f>
        <v>133.69285044150101</v>
      </c>
      <c r="AB34" s="65">
        <f>VLOOKUP($A34,'ADR Raw Data'!$B$6:$BE$43,'ADR Raw Data'!K$1,FALSE)</f>
        <v>137.26470985492699</v>
      </c>
      <c r="AC34" s="66">
        <f>VLOOKUP($A34,'ADR Raw Data'!$B$6:$BE$43,'ADR Raw Data'!L$1,FALSE)</f>
        <v>129.813418139563</v>
      </c>
      <c r="AD34" s="65">
        <f>VLOOKUP($A34,'ADR Raw Data'!$B$6:$BE$43,'ADR Raw Data'!N$1,FALSE)</f>
        <v>152.78134040047101</v>
      </c>
      <c r="AE34" s="65">
        <f>VLOOKUP($A34,'ADR Raw Data'!$B$6:$BE$43,'ADR Raw Data'!O$1,FALSE)</f>
        <v>148.75944033530499</v>
      </c>
      <c r="AF34" s="66">
        <f>VLOOKUP($A34,'ADR Raw Data'!$B$6:$BE$43,'ADR Raw Data'!P$1,FALSE)</f>
        <v>150.816176364293</v>
      </c>
      <c r="AG34" s="67">
        <f>VLOOKUP($A34,'ADR Raw Data'!$B$6:$BE$43,'ADR Raw Data'!R$1,FALSE)</f>
        <v>136.88561901671201</v>
      </c>
      <c r="AH34" s="63"/>
      <c r="AI34" s="59">
        <f>VLOOKUP($A34,'ADR Raw Data'!$B$6:$BE$43,'ADR Raw Data'!T$1,FALSE)</f>
        <v>-3.3325311920838598</v>
      </c>
      <c r="AJ34" s="60">
        <f>VLOOKUP($A34,'ADR Raw Data'!$B$6:$BE$43,'ADR Raw Data'!U$1,FALSE)</f>
        <v>14.3581392575677</v>
      </c>
      <c r="AK34" s="60">
        <f>VLOOKUP($A34,'ADR Raw Data'!$B$6:$BE$43,'ADR Raw Data'!V$1,FALSE)</f>
        <v>21.838088198637202</v>
      </c>
      <c r="AL34" s="60">
        <f>VLOOKUP($A34,'ADR Raw Data'!$B$6:$BE$43,'ADR Raw Data'!W$1,FALSE)</f>
        <v>24.199396043854499</v>
      </c>
      <c r="AM34" s="60">
        <f>VLOOKUP($A34,'ADR Raw Data'!$B$6:$BE$43,'ADR Raw Data'!X$1,FALSE)</f>
        <v>24.1885776335338</v>
      </c>
      <c r="AN34" s="61">
        <f>VLOOKUP($A34,'ADR Raw Data'!$B$6:$BE$43,'ADR Raw Data'!Y$1,FALSE)</f>
        <v>16.9601652585681</v>
      </c>
      <c r="AO34" s="60">
        <f>VLOOKUP($A34,'ADR Raw Data'!$B$6:$BE$43,'ADR Raw Data'!AA$1,FALSE)</f>
        <v>19.859313074176299</v>
      </c>
      <c r="AP34" s="60">
        <f>VLOOKUP($A34,'ADR Raw Data'!$B$6:$BE$43,'ADR Raw Data'!AB$1,FALSE)</f>
        <v>10.3074249635436</v>
      </c>
      <c r="AQ34" s="61">
        <f>VLOOKUP($A34,'ADR Raw Data'!$B$6:$BE$43,'ADR Raw Data'!AC$1,FALSE)</f>
        <v>14.7914766438171</v>
      </c>
      <c r="AR34" s="62">
        <f>VLOOKUP($A34,'ADR Raw Data'!$B$6:$BE$43,'ADR Raw Data'!AE$1,FALSE)</f>
        <v>15.7017225545261</v>
      </c>
      <c r="AS34" s="50"/>
      <c r="AT34" s="64">
        <f>VLOOKUP($A34,'RevPAR Raw Data'!$B$6:$BE$43,'RevPAR Raw Data'!G$1,FALSE)</f>
        <v>55.661767307692301</v>
      </c>
      <c r="AU34" s="65">
        <f>VLOOKUP($A34,'RevPAR Raw Data'!$B$6:$BE$43,'RevPAR Raw Data'!H$1,FALSE)</f>
        <v>68.496201923076896</v>
      </c>
      <c r="AV34" s="65">
        <f>VLOOKUP($A34,'RevPAR Raw Data'!$B$6:$BE$43,'RevPAR Raw Data'!I$1,FALSE)</f>
        <v>85.321261538461499</v>
      </c>
      <c r="AW34" s="65">
        <f>VLOOKUP($A34,'RevPAR Raw Data'!$B$6:$BE$43,'RevPAR Raw Data'!J$1,FALSE)</f>
        <v>93.173632692307606</v>
      </c>
      <c r="AX34" s="65">
        <f>VLOOKUP($A34,'RevPAR Raw Data'!$B$6:$BE$43,'RevPAR Raw Data'!K$1,FALSE)</f>
        <v>105.535444230769</v>
      </c>
      <c r="AY34" s="66">
        <f>VLOOKUP($A34,'RevPAR Raw Data'!$B$6:$BE$43,'RevPAR Raw Data'!L$1,FALSE)</f>
        <v>81.637661538461501</v>
      </c>
      <c r="AZ34" s="65">
        <f>VLOOKUP($A34,'RevPAR Raw Data'!$B$6:$BE$43,'RevPAR Raw Data'!N$1,FALSE)</f>
        <v>124.722459615384</v>
      </c>
      <c r="BA34" s="65">
        <f>VLOOKUP($A34,'RevPAR Raw Data'!$B$6:$BE$43,'RevPAR Raw Data'!O$1,FALSE)</f>
        <v>116.032363461538</v>
      </c>
      <c r="BB34" s="66">
        <f>VLOOKUP($A34,'RevPAR Raw Data'!$B$6:$BE$43,'RevPAR Raw Data'!P$1,FALSE)</f>
        <v>120.377411538461</v>
      </c>
      <c r="BC34" s="67">
        <f>VLOOKUP($A34,'RevPAR Raw Data'!$B$6:$BE$43,'RevPAR Raw Data'!R$1,FALSE)</f>
        <v>92.706161538461501</v>
      </c>
      <c r="BD34" s="63"/>
      <c r="BE34" s="59">
        <f>VLOOKUP($A34,'RevPAR Raw Data'!$B$6:$BE$43,'RevPAR Raw Data'!T$1,FALSE)</f>
        <v>-7.1229781795866396</v>
      </c>
      <c r="BF34" s="60">
        <f>VLOOKUP($A34,'RevPAR Raw Data'!$B$6:$BE$43,'RevPAR Raw Data'!U$1,FALSE)</f>
        <v>33.284634951642801</v>
      </c>
      <c r="BG34" s="60">
        <f>VLOOKUP($A34,'RevPAR Raw Data'!$B$6:$BE$43,'RevPAR Raw Data'!V$1,FALSE)</f>
        <v>60.381667184735598</v>
      </c>
      <c r="BH34" s="60">
        <f>VLOOKUP($A34,'RevPAR Raw Data'!$B$6:$BE$43,'RevPAR Raw Data'!W$1,FALSE)</f>
        <v>64.253167439968394</v>
      </c>
      <c r="BI34" s="60">
        <f>VLOOKUP($A34,'RevPAR Raw Data'!$B$6:$BE$43,'RevPAR Raw Data'!X$1,FALSE)</f>
        <v>85.330669482241404</v>
      </c>
      <c r="BJ34" s="61">
        <f>VLOOKUP($A34,'RevPAR Raw Data'!$B$6:$BE$43,'RevPAR Raw Data'!Y$1,FALSE)</f>
        <v>46.729807918516897</v>
      </c>
      <c r="BK34" s="60">
        <f>VLOOKUP($A34,'RevPAR Raw Data'!$B$6:$BE$43,'RevPAR Raw Data'!AA$1,FALSE)</f>
        <v>48.262801413542398</v>
      </c>
      <c r="BL34" s="60">
        <f>VLOOKUP($A34,'RevPAR Raw Data'!$B$6:$BE$43,'RevPAR Raw Data'!AB$1,FALSE)</f>
        <v>15.745837543141601</v>
      </c>
      <c r="BM34" s="61">
        <f>VLOOKUP($A34,'RevPAR Raw Data'!$B$6:$BE$43,'RevPAR Raw Data'!AC$1,FALSE)</f>
        <v>30.582354309373901</v>
      </c>
      <c r="BN34" s="62">
        <f>VLOOKUP($A34,'RevPAR Raw Data'!$B$6:$BE$43,'RevPAR Raw Data'!AE$1,FALSE)</f>
        <v>40.293660903411897</v>
      </c>
    </row>
    <row r="35" spans="1:66" x14ac:dyDescent="0.25">
      <c r="A35" s="78" t="s">
        <v>96</v>
      </c>
      <c r="B35" s="59">
        <f>VLOOKUP($A35,'Occupancy Raw Data'!$B$6:$BE$43,'Occupancy Raw Data'!G$1,FALSE)</f>
        <v>47.791900043084802</v>
      </c>
      <c r="C35" s="60">
        <f>VLOOKUP($A35,'Occupancy Raw Data'!$B$6:$BE$43,'Occupancy Raw Data'!H$1,FALSE)</f>
        <v>60.372684187849998</v>
      </c>
      <c r="D35" s="60">
        <f>VLOOKUP($A35,'Occupancy Raw Data'!$B$6:$BE$43,'Occupancy Raw Data'!I$1,FALSE)</f>
        <v>68.300301594140393</v>
      </c>
      <c r="E35" s="60">
        <f>VLOOKUP($A35,'Occupancy Raw Data'!$B$6:$BE$43,'Occupancy Raw Data'!J$1,FALSE)</f>
        <v>66.986212839293401</v>
      </c>
      <c r="F35" s="60">
        <f>VLOOKUP($A35,'Occupancy Raw Data'!$B$6:$BE$43,'Occupancy Raw Data'!K$1,FALSE)</f>
        <v>64.411891426109406</v>
      </c>
      <c r="G35" s="61">
        <f>VLOOKUP($A35,'Occupancy Raw Data'!$B$6:$BE$43,'Occupancy Raw Data'!L$1,FALSE)</f>
        <v>61.572598018095597</v>
      </c>
      <c r="H35" s="60">
        <f>VLOOKUP($A35,'Occupancy Raw Data'!$B$6:$BE$43,'Occupancy Raw Data'!N$1,FALSE)</f>
        <v>76.346402412753093</v>
      </c>
      <c r="I35" s="60">
        <f>VLOOKUP($A35,'Occupancy Raw Data'!$B$6:$BE$43,'Occupancy Raw Data'!O$1,FALSE)</f>
        <v>76.443343386471298</v>
      </c>
      <c r="J35" s="61">
        <f>VLOOKUP($A35,'Occupancy Raw Data'!$B$6:$BE$43,'Occupancy Raw Data'!P$1,FALSE)</f>
        <v>76.394872899612196</v>
      </c>
      <c r="K35" s="62">
        <f>VLOOKUP($A35,'Occupancy Raw Data'!$B$6:$BE$43,'Occupancy Raw Data'!R$1,FALSE)</f>
        <v>65.8075336985289</v>
      </c>
      <c r="L35" s="63"/>
      <c r="M35" s="59">
        <f>VLOOKUP($A35,'Occupancy Raw Data'!$B$6:$BE$43,'Occupancy Raw Data'!T$1,FALSE)</f>
        <v>-7.5729456168690898</v>
      </c>
      <c r="N35" s="60">
        <f>VLOOKUP($A35,'Occupancy Raw Data'!$B$6:$BE$43,'Occupancy Raw Data'!U$1,FALSE)</f>
        <v>3.48619388063711</v>
      </c>
      <c r="O35" s="60">
        <f>VLOOKUP($A35,'Occupancy Raw Data'!$B$6:$BE$43,'Occupancy Raw Data'!V$1,FALSE)</f>
        <v>8.1721320294974706</v>
      </c>
      <c r="P35" s="60">
        <f>VLOOKUP($A35,'Occupancy Raw Data'!$B$6:$BE$43,'Occupancy Raw Data'!W$1,FALSE)</f>
        <v>5.4980208495892304</v>
      </c>
      <c r="Q35" s="60">
        <f>VLOOKUP($A35,'Occupancy Raw Data'!$B$6:$BE$43,'Occupancy Raw Data'!X$1,FALSE)</f>
        <v>3.5412543459277801</v>
      </c>
      <c r="R35" s="61">
        <f>VLOOKUP($A35,'Occupancy Raw Data'!$B$6:$BE$43,'Occupancy Raw Data'!Y$1,FALSE)</f>
        <v>3.0017231073656099</v>
      </c>
      <c r="S35" s="60">
        <f>VLOOKUP($A35,'Occupancy Raw Data'!$B$6:$BE$43,'Occupancy Raw Data'!AA$1,FALSE)</f>
        <v>5.8729597044760302</v>
      </c>
      <c r="T35" s="60">
        <f>VLOOKUP($A35,'Occupancy Raw Data'!$B$6:$BE$43,'Occupancy Raw Data'!AB$1,FALSE)</f>
        <v>-6.2906544041951104E-2</v>
      </c>
      <c r="U35" s="61">
        <f>VLOOKUP($A35,'Occupancy Raw Data'!$B$6:$BE$43,'Occupancy Raw Data'!AC$1,FALSE)</f>
        <v>2.8175455277521202</v>
      </c>
      <c r="V35" s="62">
        <f>VLOOKUP($A35,'Occupancy Raw Data'!$B$6:$BE$43,'Occupancy Raw Data'!AE$1,FALSE)</f>
        <v>2.9405618201793802</v>
      </c>
      <c r="W35" s="63"/>
      <c r="X35" s="64">
        <f>VLOOKUP($A35,'ADR Raw Data'!$B$6:$BE$43,'ADR Raw Data'!G$1,FALSE)</f>
        <v>92.047552400270405</v>
      </c>
      <c r="Y35" s="65">
        <f>VLOOKUP($A35,'ADR Raw Data'!$B$6:$BE$43,'ADR Raw Data'!H$1,FALSE)</f>
        <v>97.382742194469202</v>
      </c>
      <c r="Z35" s="65">
        <f>VLOOKUP($A35,'ADR Raw Data'!$B$6:$BE$43,'ADR Raw Data'!I$1,FALSE)</f>
        <v>101.779192556379</v>
      </c>
      <c r="AA35" s="65">
        <f>VLOOKUP($A35,'ADR Raw Data'!$B$6:$BE$43,'ADR Raw Data'!J$1,FALSE)</f>
        <v>101.053962051776</v>
      </c>
      <c r="AB35" s="65">
        <f>VLOOKUP($A35,'ADR Raw Data'!$B$6:$BE$43,'ADR Raw Data'!K$1,FALSE)</f>
        <v>98.775526755852795</v>
      </c>
      <c r="AC35" s="66">
        <f>VLOOKUP($A35,'ADR Raw Data'!$B$6:$BE$43,'ADR Raw Data'!L$1,FALSE)</f>
        <v>98.620088167378</v>
      </c>
      <c r="AD35" s="65">
        <f>VLOOKUP($A35,'ADR Raw Data'!$B$6:$BE$43,'ADR Raw Data'!N$1,FALSE)</f>
        <v>116.03809396162499</v>
      </c>
      <c r="AE35" s="65">
        <f>VLOOKUP($A35,'ADR Raw Data'!$B$6:$BE$43,'ADR Raw Data'!O$1,FALSE)</f>
        <v>118.317700436804</v>
      </c>
      <c r="AF35" s="66">
        <f>VLOOKUP($A35,'ADR Raw Data'!$B$6:$BE$43,'ADR Raw Data'!P$1,FALSE)</f>
        <v>117.178620373634</v>
      </c>
      <c r="AG35" s="67">
        <f>VLOOKUP($A35,'ADR Raw Data'!$B$6:$BE$43,'ADR Raw Data'!R$1,FALSE)</f>
        <v>104.77560011223601</v>
      </c>
      <c r="AH35" s="63"/>
      <c r="AI35" s="59">
        <f>VLOOKUP($A35,'ADR Raw Data'!$B$6:$BE$43,'ADR Raw Data'!T$1,FALSE)</f>
        <v>17.479210861923399</v>
      </c>
      <c r="AJ35" s="60">
        <f>VLOOKUP($A35,'ADR Raw Data'!$B$6:$BE$43,'ADR Raw Data'!U$1,FALSE)</f>
        <v>24.625351561235401</v>
      </c>
      <c r="AK35" s="60">
        <f>VLOOKUP($A35,'ADR Raw Data'!$B$6:$BE$43,'ADR Raw Data'!V$1,FALSE)</f>
        <v>24.232405001401901</v>
      </c>
      <c r="AL35" s="60">
        <f>VLOOKUP($A35,'ADR Raw Data'!$B$6:$BE$43,'ADR Raw Data'!W$1,FALSE)</f>
        <v>24.618353354240199</v>
      </c>
      <c r="AM35" s="60">
        <f>VLOOKUP($A35,'ADR Raw Data'!$B$6:$BE$43,'ADR Raw Data'!X$1,FALSE)</f>
        <v>21.265771598842299</v>
      </c>
      <c r="AN35" s="61">
        <f>VLOOKUP($A35,'ADR Raw Data'!$B$6:$BE$43,'ADR Raw Data'!Y$1,FALSE)</f>
        <v>22.824931363069101</v>
      </c>
      <c r="AO35" s="60">
        <f>VLOOKUP($A35,'ADR Raw Data'!$B$6:$BE$43,'ADR Raw Data'!AA$1,FALSE)</f>
        <v>23.6323080065516</v>
      </c>
      <c r="AP35" s="60">
        <f>VLOOKUP($A35,'ADR Raw Data'!$B$6:$BE$43,'ADR Raw Data'!AB$1,FALSE)</f>
        <v>21.5898543989031</v>
      </c>
      <c r="AQ35" s="61">
        <f>VLOOKUP($A35,'ADR Raw Data'!$B$6:$BE$43,'ADR Raw Data'!AC$1,FALSE)</f>
        <v>22.528194296338398</v>
      </c>
      <c r="AR35" s="62">
        <f>VLOOKUP($A35,'ADR Raw Data'!$B$6:$BE$43,'ADR Raw Data'!AE$1,FALSE)</f>
        <v>22.705941736043101</v>
      </c>
      <c r="AS35" s="50"/>
      <c r="AT35" s="64">
        <f>VLOOKUP($A35,'RevPAR Raw Data'!$B$6:$BE$43,'RevPAR Raw Data'!G$1,FALSE)</f>
        <v>43.991274235243402</v>
      </c>
      <c r="AU35" s="65">
        <f>VLOOKUP($A35,'RevPAR Raw Data'!$B$6:$BE$43,'RevPAR Raw Data'!H$1,FALSE)</f>
        <v>58.792575398535099</v>
      </c>
      <c r="AV35" s="65">
        <f>VLOOKUP($A35,'RevPAR Raw Data'!$B$6:$BE$43,'RevPAR Raw Data'!I$1,FALSE)</f>
        <v>69.515495476087807</v>
      </c>
      <c r="AW35" s="65">
        <f>VLOOKUP($A35,'RevPAR Raw Data'!$B$6:$BE$43,'RevPAR Raw Data'!J$1,FALSE)</f>
        <v>67.692222102542004</v>
      </c>
      <c r="AX35" s="65">
        <f>VLOOKUP($A35,'RevPAR Raw Data'!$B$6:$BE$43,'RevPAR Raw Data'!K$1,FALSE)</f>
        <v>63.623185049547601</v>
      </c>
      <c r="AY35" s="66">
        <f>VLOOKUP($A35,'RevPAR Raw Data'!$B$6:$BE$43,'RevPAR Raw Data'!L$1,FALSE)</f>
        <v>60.722950452391203</v>
      </c>
      <c r="AZ35" s="65">
        <f>VLOOKUP($A35,'RevPAR Raw Data'!$B$6:$BE$43,'RevPAR Raw Data'!N$1,FALSE)</f>
        <v>88.590910168031002</v>
      </c>
      <c r="BA35" s="65">
        <f>VLOOKUP($A35,'RevPAR Raw Data'!$B$6:$BE$43,'RevPAR Raw Data'!O$1,FALSE)</f>
        <v>90.446006031882803</v>
      </c>
      <c r="BB35" s="66">
        <f>VLOOKUP($A35,'RevPAR Raw Data'!$B$6:$BE$43,'RevPAR Raw Data'!P$1,FALSE)</f>
        <v>89.518458099956902</v>
      </c>
      <c r="BC35" s="67">
        <f>VLOOKUP($A35,'RevPAR Raw Data'!$B$6:$BE$43,'RevPAR Raw Data'!R$1,FALSE)</f>
        <v>68.950238351695603</v>
      </c>
      <c r="BD35" s="63"/>
      <c r="BE35" s="59">
        <f>VLOOKUP($A35,'RevPAR Raw Data'!$B$6:$BE$43,'RevPAR Raw Data'!T$1,FALSE)</f>
        <v>8.5825741122229893</v>
      </c>
      <c r="BF35" s="60">
        <f>VLOOKUP($A35,'RevPAR Raw Data'!$B$6:$BE$43,'RevPAR Raw Data'!U$1,FALSE)</f>
        <v>28.970032941085702</v>
      </c>
      <c r="BG35" s="60">
        <f>VLOOKUP($A35,'RevPAR Raw Data'!$B$6:$BE$43,'RevPAR Raw Data'!V$1,FALSE)</f>
        <v>34.384841161536499</v>
      </c>
      <c r="BH35" s="60">
        <f>VLOOKUP($A35,'RevPAR Raw Data'!$B$6:$BE$43,'RevPAR Raw Data'!W$1,FALSE)</f>
        <v>31.4698964040711</v>
      </c>
      <c r="BI35" s="60">
        <f>VLOOKUP($A35,'RevPAR Raw Data'!$B$6:$BE$43,'RevPAR Raw Data'!X$1,FALSE)</f>
        <v>25.5601010057092</v>
      </c>
      <c r="BJ35" s="61">
        <f>VLOOKUP($A35,'RevPAR Raw Data'!$B$6:$BE$43,'RevPAR Raw Data'!Y$1,FALSE)</f>
        <v>26.5117957094003</v>
      </c>
      <c r="BK35" s="60">
        <f>VLOOKUP($A35,'RevPAR Raw Data'!$B$6:$BE$43,'RevPAR Raw Data'!AA$1,FALSE)</f>
        <v>30.8931836374901</v>
      </c>
      <c r="BL35" s="60">
        <f>VLOOKUP($A35,'RevPAR Raw Data'!$B$6:$BE$43,'RevPAR Raw Data'!AB$1,FALSE)</f>
        <v>21.513366423595102</v>
      </c>
      <c r="BM35" s="61">
        <f>VLOOKUP($A35,'RevPAR Raw Data'!$B$6:$BE$43,'RevPAR Raw Data'!AC$1,FALSE)</f>
        <v>25.980481954970301</v>
      </c>
      <c r="BN35" s="62">
        <f>VLOOKUP($A35,'RevPAR Raw Data'!$B$6:$BE$43,'RevPAR Raw Data'!AE$1,FALSE)</f>
        <v>26.3141858098247</v>
      </c>
    </row>
    <row r="36" spans="1:66" x14ac:dyDescent="0.25">
      <c r="A36" s="78" t="s">
        <v>45</v>
      </c>
      <c r="B36" s="59">
        <f>VLOOKUP($A36,'Occupancy Raw Data'!$B$6:$BE$43,'Occupancy Raw Data'!G$1,FALSE)</f>
        <v>54.2461005199306</v>
      </c>
      <c r="C36" s="60">
        <f>VLOOKUP($A36,'Occupancy Raw Data'!$B$6:$BE$43,'Occupancy Raw Data'!H$1,FALSE)</f>
        <v>62.876949740034597</v>
      </c>
      <c r="D36" s="60">
        <f>VLOOKUP($A36,'Occupancy Raw Data'!$B$6:$BE$43,'Occupancy Raw Data'!I$1,FALSE)</f>
        <v>65.788561525129893</v>
      </c>
      <c r="E36" s="60">
        <f>VLOOKUP($A36,'Occupancy Raw Data'!$B$6:$BE$43,'Occupancy Raw Data'!J$1,FALSE)</f>
        <v>68.145580589254706</v>
      </c>
      <c r="F36" s="60">
        <f>VLOOKUP($A36,'Occupancy Raw Data'!$B$6:$BE$43,'Occupancy Raw Data'!K$1,FALSE)</f>
        <v>73.1022530329289</v>
      </c>
      <c r="G36" s="61">
        <f>VLOOKUP($A36,'Occupancy Raw Data'!$B$6:$BE$43,'Occupancy Raw Data'!L$1,FALSE)</f>
        <v>64.831889081455799</v>
      </c>
      <c r="H36" s="60">
        <f>VLOOKUP($A36,'Occupancy Raw Data'!$B$6:$BE$43,'Occupancy Raw Data'!N$1,FALSE)</f>
        <v>83.466204506065793</v>
      </c>
      <c r="I36" s="60">
        <f>VLOOKUP($A36,'Occupancy Raw Data'!$B$6:$BE$43,'Occupancy Raw Data'!O$1,FALSE)</f>
        <v>87.625649913344802</v>
      </c>
      <c r="J36" s="61">
        <f>VLOOKUP($A36,'Occupancy Raw Data'!$B$6:$BE$43,'Occupancy Raw Data'!P$1,FALSE)</f>
        <v>85.545927209705297</v>
      </c>
      <c r="K36" s="62">
        <f>VLOOKUP($A36,'Occupancy Raw Data'!$B$6:$BE$43,'Occupancy Raw Data'!R$1,FALSE)</f>
        <v>70.7501856895271</v>
      </c>
      <c r="L36" s="63"/>
      <c r="M36" s="59">
        <f>VLOOKUP($A36,'Occupancy Raw Data'!$B$6:$BE$43,'Occupancy Raw Data'!T$1,FALSE)</f>
        <v>3.9867109634551401</v>
      </c>
      <c r="N36" s="60">
        <f>VLOOKUP($A36,'Occupancy Raw Data'!$B$6:$BE$43,'Occupancy Raw Data'!U$1,FALSE)</f>
        <v>4.4930875576036797</v>
      </c>
      <c r="O36" s="60">
        <f>VLOOKUP($A36,'Occupancy Raw Data'!$B$6:$BE$43,'Occupancy Raw Data'!V$1,FALSE)</f>
        <v>5.4444444444444402</v>
      </c>
      <c r="P36" s="60">
        <f>VLOOKUP($A36,'Occupancy Raw Data'!$B$6:$BE$43,'Occupancy Raw Data'!W$1,FALSE)</f>
        <v>8.1408140814081396</v>
      </c>
      <c r="Q36" s="60">
        <f>VLOOKUP($A36,'Occupancy Raw Data'!$B$6:$BE$43,'Occupancy Raw Data'!X$1,FALSE)</f>
        <v>18.483146067415699</v>
      </c>
      <c r="R36" s="61">
        <f>VLOOKUP($A36,'Occupancy Raw Data'!$B$6:$BE$43,'Occupancy Raw Data'!Y$1,FALSE)</f>
        <v>8.2532700544044406</v>
      </c>
      <c r="S36" s="60">
        <f>VLOOKUP($A36,'Occupancy Raw Data'!$B$6:$BE$43,'Occupancy Raw Data'!AA$1,FALSE)</f>
        <v>11.378353376503201</v>
      </c>
      <c r="T36" s="60">
        <f>VLOOKUP($A36,'Occupancy Raw Data'!$B$6:$BE$43,'Occupancy Raw Data'!AB$1,FALSE)</f>
        <v>7.6660988074957404</v>
      </c>
      <c r="U36" s="61">
        <f>VLOOKUP($A36,'Occupancy Raw Data'!$B$6:$BE$43,'Occupancy Raw Data'!AC$1,FALSE)</f>
        <v>9.4456762749445602</v>
      </c>
      <c r="V36" s="62">
        <f>VLOOKUP($A36,'Occupancy Raw Data'!$B$6:$BE$43,'Occupancy Raw Data'!AE$1,FALSE)</f>
        <v>8.6622556848429504</v>
      </c>
      <c r="W36" s="63"/>
      <c r="X36" s="64">
        <f>VLOOKUP($A36,'ADR Raw Data'!$B$6:$BE$43,'ADR Raw Data'!G$1,FALSE)</f>
        <v>83.638777635782702</v>
      </c>
      <c r="Y36" s="65">
        <f>VLOOKUP($A36,'ADR Raw Data'!$B$6:$BE$43,'ADR Raw Data'!H$1,FALSE)</f>
        <v>88.645496857772798</v>
      </c>
      <c r="Z36" s="65">
        <f>VLOOKUP($A36,'ADR Raw Data'!$B$6:$BE$43,'ADR Raw Data'!I$1,FALSE)</f>
        <v>89.366141622760793</v>
      </c>
      <c r="AA36" s="65">
        <f>VLOOKUP($A36,'ADR Raw Data'!$B$6:$BE$43,'ADR Raw Data'!J$1,FALSE)</f>
        <v>89.745001373346796</v>
      </c>
      <c r="AB36" s="65">
        <f>VLOOKUP($A36,'ADR Raw Data'!$B$6:$BE$43,'ADR Raw Data'!K$1,FALSE)</f>
        <v>92.307340587956304</v>
      </c>
      <c r="AC36" s="66">
        <f>VLOOKUP($A36,'ADR Raw Data'!$B$6:$BE$43,'ADR Raw Data'!L$1,FALSE)</f>
        <v>89.010843573567101</v>
      </c>
      <c r="AD36" s="65">
        <f>VLOOKUP($A36,'ADR Raw Data'!$B$6:$BE$43,'ADR Raw Data'!N$1,FALSE)</f>
        <v>108.54756578073</v>
      </c>
      <c r="AE36" s="65">
        <f>VLOOKUP($A36,'ADR Raw Data'!$B$6:$BE$43,'ADR Raw Data'!O$1,FALSE)</f>
        <v>113.54836293512599</v>
      </c>
      <c r="AF36" s="66">
        <f>VLOOKUP($A36,'ADR Raw Data'!$B$6:$BE$43,'ADR Raw Data'!P$1,FALSE)</f>
        <v>111.108752005672</v>
      </c>
      <c r="AG36" s="67">
        <f>VLOOKUP($A36,'ADR Raw Data'!$B$6:$BE$43,'ADR Raw Data'!R$1,FALSE)</f>
        <v>96.644891447368394</v>
      </c>
      <c r="AH36" s="63"/>
      <c r="AI36" s="59">
        <f>VLOOKUP($A36,'ADR Raw Data'!$B$6:$BE$43,'ADR Raw Data'!T$1,FALSE)</f>
        <v>10.733846556669601</v>
      </c>
      <c r="AJ36" s="60">
        <f>VLOOKUP($A36,'ADR Raw Data'!$B$6:$BE$43,'ADR Raw Data'!U$1,FALSE)</f>
        <v>15.1413143662541</v>
      </c>
      <c r="AK36" s="60">
        <f>VLOOKUP($A36,'ADR Raw Data'!$B$6:$BE$43,'ADR Raw Data'!V$1,FALSE)</f>
        <v>15.685811046209301</v>
      </c>
      <c r="AL36" s="60">
        <f>VLOOKUP($A36,'ADR Raw Data'!$B$6:$BE$43,'ADR Raw Data'!W$1,FALSE)</f>
        <v>15.795415814998499</v>
      </c>
      <c r="AM36" s="60">
        <f>VLOOKUP($A36,'ADR Raw Data'!$B$6:$BE$43,'ADR Raw Data'!X$1,FALSE)</f>
        <v>18.1599127293332</v>
      </c>
      <c r="AN36" s="61">
        <f>VLOOKUP($A36,'ADR Raw Data'!$B$6:$BE$43,'ADR Raw Data'!Y$1,FALSE)</f>
        <v>15.402938098796801</v>
      </c>
      <c r="AO36" s="60">
        <f>VLOOKUP($A36,'ADR Raw Data'!$B$6:$BE$43,'ADR Raw Data'!AA$1,FALSE)</f>
        <v>23.556615019893901</v>
      </c>
      <c r="AP36" s="60">
        <f>VLOOKUP($A36,'ADR Raw Data'!$B$6:$BE$43,'ADR Raw Data'!AB$1,FALSE)</f>
        <v>24.7404370563481</v>
      </c>
      <c r="AQ36" s="61">
        <f>VLOOKUP($A36,'ADR Raw Data'!$B$6:$BE$43,'ADR Raw Data'!AC$1,FALSE)</f>
        <v>24.136122135451</v>
      </c>
      <c r="AR36" s="62">
        <f>VLOOKUP($A36,'ADR Raw Data'!$B$6:$BE$43,'ADR Raw Data'!AE$1,FALSE)</f>
        <v>18.764785987334999</v>
      </c>
      <c r="AS36" s="50"/>
      <c r="AT36" s="64">
        <f>VLOOKUP($A36,'RevPAR Raw Data'!$B$6:$BE$43,'RevPAR Raw Data'!G$1,FALSE)</f>
        <v>45.370775389948001</v>
      </c>
      <c r="AU36" s="65">
        <f>VLOOKUP($A36,'RevPAR Raw Data'!$B$6:$BE$43,'RevPAR Raw Data'!H$1,FALSE)</f>
        <v>55.737584506065801</v>
      </c>
      <c r="AV36" s="65">
        <f>VLOOKUP($A36,'RevPAR Raw Data'!$B$6:$BE$43,'RevPAR Raw Data'!I$1,FALSE)</f>
        <v>58.792699064124697</v>
      </c>
      <c r="AW36" s="65">
        <f>VLOOKUP($A36,'RevPAR Raw Data'!$B$6:$BE$43,'RevPAR Raw Data'!J$1,FALSE)</f>
        <v>61.157252235701897</v>
      </c>
      <c r="AX36" s="65">
        <f>VLOOKUP($A36,'RevPAR Raw Data'!$B$6:$BE$43,'RevPAR Raw Data'!K$1,FALSE)</f>
        <v>67.478745684575301</v>
      </c>
      <c r="AY36" s="66">
        <f>VLOOKUP($A36,'RevPAR Raw Data'!$B$6:$BE$43,'RevPAR Raw Data'!L$1,FALSE)</f>
        <v>57.707411376083101</v>
      </c>
      <c r="AZ36" s="65">
        <f>VLOOKUP($A36,'RevPAR Raw Data'!$B$6:$BE$43,'RevPAR Raw Data'!N$1,FALSE)</f>
        <v>90.6005332409012</v>
      </c>
      <c r="BA36" s="65">
        <f>VLOOKUP($A36,'RevPAR Raw Data'!$B$6:$BE$43,'RevPAR Raw Data'!O$1,FALSE)</f>
        <v>99.497490987868204</v>
      </c>
      <c r="BB36" s="66">
        <f>VLOOKUP($A36,'RevPAR Raw Data'!$B$6:$BE$43,'RevPAR Raw Data'!P$1,FALSE)</f>
        <v>95.049012114384695</v>
      </c>
      <c r="BC36" s="67">
        <f>VLOOKUP($A36,'RevPAR Raw Data'!$B$6:$BE$43,'RevPAR Raw Data'!R$1,FALSE)</f>
        <v>68.376440158454997</v>
      </c>
      <c r="BD36" s="63"/>
      <c r="BE36" s="59">
        <f>VLOOKUP($A36,'RevPAR Raw Data'!$B$6:$BE$43,'RevPAR Raw Data'!T$1,FALSE)</f>
        <v>15.148484957599999</v>
      </c>
      <c r="BF36" s="60">
        <f>VLOOKUP($A36,'RevPAR Raw Data'!$B$6:$BE$43,'RevPAR Raw Data'!U$1,FALSE)</f>
        <v>20.314714435705699</v>
      </c>
      <c r="BG36" s="60">
        <f>VLOOKUP($A36,'RevPAR Raw Data'!$B$6:$BE$43,'RevPAR Raw Data'!V$1,FALSE)</f>
        <v>21.9842607587251</v>
      </c>
      <c r="BH36" s="60">
        <f>VLOOKUP($A36,'RevPAR Raw Data'!$B$6:$BE$43,'RevPAR Raw Data'!W$1,FALSE)</f>
        <v>25.222105331291001</v>
      </c>
      <c r="BI36" s="60">
        <f>VLOOKUP($A36,'RevPAR Raw Data'!$B$6:$BE$43,'RevPAR Raw Data'!X$1,FALSE)</f>
        <v>39.999581992226801</v>
      </c>
      <c r="BJ36" s="61">
        <f>VLOOKUP($A36,'RevPAR Raw Data'!$B$6:$BE$43,'RevPAR Raw Data'!Y$1,FALSE)</f>
        <v>24.927454230807701</v>
      </c>
      <c r="BK36" s="60">
        <f>VLOOKUP($A36,'RevPAR Raw Data'!$B$6:$BE$43,'RevPAR Raw Data'!AA$1,FALSE)</f>
        <v>37.6153232969031</v>
      </c>
      <c r="BL36" s="60">
        <f>VLOOKUP($A36,'RevPAR Raw Data'!$B$6:$BE$43,'RevPAR Raw Data'!AB$1,FALSE)</f>
        <v>34.303162213989701</v>
      </c>
      <c r="BM36" s="61">
        <f>VLOOKUP($A36,'RevPAR Raw Data'!$B$6:$BE$43,'RevPAR Raw Data'!AC$1,FALSE)</f>
        <v>35.861618372635498</v>
      </c>
      <c r="BN36" s="62">
        <f>VLOOKUP($A36,'RevPAR Raw Data'!$B$6:$BE$43,'RevPAR Raw Data'!AE$1,FALSE)</f>
        <v>29.052495413114499</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Data'!$B$6:$BE$43,'Occupancy Raw Data'!G$1,FALSE)</f>
        <v>51.742716509245703</v>
      </c>
      <c r="C39" s="60">
        <f>VLOOKUP($A39,'Occupancy Raw Data'!$B$6:$BE$43,'Occupancy Raw Data'!H$1,FALSE)</f>
        <v>62.598110948516599</v>
      </c>
      <c r="D39" s="60">
        <f>VLOOKUP($A39,'Occupancy Raw Data'!$B$6:$BE$43,'Occupancy Raw Data'!I$1,FALSE)</f>
        <v>67.842889450578596</v>
      </c>
      <c r="E39" s="60">
        <f>VLOOKUP($A39,'Occupancy Raw Data'!$B$6:$BE$43,'Occupancy Raw Data'!J$1,FALSE)</f>
        <v>68.730876679526403</v>
      </c>
      <c r="F39" s="60">
        <f>VLOOKUP($A39,'Occupancy Raw Data'!$B$6:$BE$43,'Occupancy Raw Data'!K$1,FALSE)</f>
        <v>69.296261806571707</v>
      </c>
      <c r="G39" s="61">
        <f>VLOOKUP($A39,'Occupancy Raw Data'!$B$6:$BE$43,'Occupancy Raw Data'!L$1,FALSE)</f>
        <v>64.042171078887804</v>
      </c>
      <c r="H39" s="60">
        <f>VLOOKUP($A39,'Occupancy Raw Data'!$B$6:$BE$43,'Occupancy Raw Data'!N$1,FALSE)</f>
        <v>75.681787947319407</v>
      </c>
      <c r="I39" s="60">
        <f>VLOOKUP($A39,'Occupancy Raw Data'!$B$6:$BE$43,'Occupancy Raw Data'!O$1,FALSE)</f>
        <v>76.320340561394104</v>
      </c>
      <c r="J39" s="61">
        <f>VLOOKUP($A39,'Occupancy Raw Data'!$B$6:$BE$43,'Occupancy Raw Data'!P$1,FALSE)</f>
        <v>76.001064254356706</v>
      </c>
      <c r="K39" s="62">
        <f>VLOOKUP($A39,'Occupancy Raw Data'!$B$6:$BE$43,'Occupancy Raw Data'!R$1,FALSE)</f>
        <v>67.458997700450396</v>
      </c>
      <c r="L39" s="63"/>
      <c r="M39" s="59">
        <f>VLOOKUP($A39,'Occupancy Raw Data'!$B$6:$BE$43,'Occupancy Raw Data'!T$1,FALSE)</f>
        <v>-0.47541496826343599</v>
      </c>
      <c r="N39" s="60">
        <f>VLOOKUP($A39,'Occupancy Raw Data'!$B$6:$BE$43,'Occupancy Raw Data'!U$1,FALSE)</f>
        <v>7.6816502704535603</v>
      </c>
      <c r="O39" s="60">
        <f>VLOOKUP($A39,'Occupancy Raw Data'!$B$6:$BE$43,'Occupancy Raw Data'!V$1,FALSE)</f>
        <v>11.587461757363601</v>
      </c>
      <c r="P39" s="60">
        <f>VLOOKUP($A39,'Occupancy Raw Data'!$B$6:$BE$43,'Occupancy Raw Data'!W$1,FALSE)</f>
        <v>10.1717679738173</v>
      </c>
      <c r="Q39" s="60">
        <f>VLOOKUP($A39,'Occupancy Raw Data'!$B$6:$BE$43,'Occupancy Raw Data'!X$1,FALSE)</f>
        <v>12.8476893795976</v>
      </c>
      <c r="R39" s="61">
        <f>VLOOKUP($A39,'Occupancy Raw Data'!$B$6:$BE$43,'Occupancy Raw Data'!Y$1,FALSE)</f>
        <v>8.6519428942347396</v>
      </c>
      <c r="S39" s="60">
        <f>VLOOKUP($A39,'Occupancy Raw Data'!$B$6:$BE$43,'Occupancy Raw Data'!AA$1,FALSE)</f>
        <v>4.1148588415126</v>
      </c>
      <c r="T39" s="60">
        <f>VLOOKUP($A39,'Occupancy Raw Data'!$B$6:$BE$43,'Occupancy Raw Data'!AB$1,FALSE)</f>
        <v>-1.41081178855666</v>
      </c>
      <c r="U39" s="61">
        <f>VLOOKUP($A39,'Occupancy Raw Data'!$B$6:$BE$43,'Occupancy Raw Data'!AC$1,FALSE)</f>
        <v>1.2651126370316399</v>
      </c>
      <c r="V39" s="62">
        <f>VLOOKUP($A39,'Occupancy Raw Data'!$B$6:$BE$43,'Occupancy Raw Data'!AE$1,FALSE)</f>
        <v>6.1592551561802296</v>
      </c>
      <c r="W39" s="63"/>
      <c r="X39" s="64">
        <f>VLOOKUP($A39,'ADR Raw Data'!$B$6:$BE$43,'ADR Raw Data'!G$1,FALSE)</f>
        <v>101.137489394523</v>
      </c>
      <c r="Y39" s="65">
        <f>VLOOKUP($A39,'ADR Raw Data'!$B$6:$BE$43,'ADR Raw Data'!H$1,FALSE)</f>
        <v>105.275580703432</v>
      </c>
      <c r="Z39" s="65">
        <f>VLOOKUP($A39,'ADR Raw Data'!$B$6:$BE$43,'ADR Raw Data'!I$1,FALSE)</f>
        <v>106.74530565223699</v>
      </c>
      <c r="AA39" s="65">
        <f>VLOOKUP($A39,'ADR Raw Data'!$B$6:$BE$43,'ADR Raw Data'!J$1,FALSE)</f>
        <v>107.63589760959999</v>
      </c>
      <c r="AB39" s="65">
        <f>VLOOKUP($A39,'ADR Raw Data'!$B$6:$BE$43,'ADR Raw Data'!K$1,FALSE)</f>
        <v>111.510802937224</v>
      </c>
      <c r="AC39" s="66">
        <f>VLOOKUP($A39,'ADR Raw Data'!$B$6:$BE$43,'ADR Raw Data'!L$1,FALSE)</f>
        <v>106.774276129246</v>
      </c>
      <c r="AD39" s="65">
        <f>VLOOKUP($A39,'ADR Raw Data'!$B$6:$BE$43,'ADR Raw Data'!N$1,FALSE)</f>
        <v>133.170019335559</v>
      </c>
      <c r="AE39" s="65">
        <f>VLOOKUP($A39,'ADR Raw Data'!$B$6:$BE$43,'ADR Raw Data'!O$1,FALSE)</f>
        <v>135.498439951194</v>
      </c>
      <c r="AF39" s="66">
        <f>VLOOKUP($A39,'ADR Raw Data'!$B$6:$BE$43,'ADR Raw Data'!P$1,FALSE)</f>
        <v>134.33912042709599</v>
      </c>
      <c r="AG39" s="67">
        <f>VLOOKUP($A39,'ADR Raw Data'!$B$6:$BE$43,'ADR Raw Data'!R$1,FALSE)</f>
        <v>115.64721090256</v>
      </c>
      <c r="AH39" s="63"/>
      <c r="AI39" s="59">
        <f>VLOOKUP($A39,'ADR Raw Data'!$B$6:$BE$43,'ADR Raw Data'!T$1,FALSE)</f>
        <v>11.294695336600199</v>
      </c>
      <c r="AJ39" s="60">
        <f>VLOOKUP($A39,'ADR Raw Data'!$B$6:$BE$43,'ADR Raw Data'!U$1,FALSE)</f>
        <v>19.123825673865401</v>
      </c>
      <c r="AK39" s="60">
        <f>VLOOKUP($A39,'ADR Raw Data'!$B$6:$BE$43,'ADR Raw Data'!V$1,FALSE)</f>
        <v>19.0609433010911</v>
      </c>
      <c r="AL39" s="60">
        <f>VLOOKUP($A39,'ADR Raw Data'!$B$6:$BE$43,'ADR Raw Data'!W$1,FALSE)</f>
        <v>20.273758356670001</v>
      </c>
      <c r="AM39" s="60">
        <f>VLOOKUP($A39,'ADR Raw Data'!$B$6:$BE$43,'ADR Raw Data'!X$1,FALSE)</f>
        <v>21.095903281823102</v>
      </c>
      <c r="AN39" s="61">
        <f>VLOOKUP($A39,'ADR Raw Data'!$B$6:$BE$43,'ADR Raw Data'!Y$1,FALSE)</f>
        <v>18.5201893372179</v>
      </c>
      <c r="AO39" s="60">
        <f>VLOOKUP($A39,'ADR Raw Data'!$B$6:$BE$43,'ADR Raw Data'!AA$1,FALSE)</f>
        <v>21.2540292515156</v>
      </c>
      <c r="AP39" s="60">
        <f>VLOOKUP($A39,'ADR Raw Data'!$B$6:$BE$43,'ADR Raw Data'!AB$1,FALSE)</f>
        <v>19.007112692557399</v>
      </c>
      <c r="AQ39" s="61">
        <f>VLOOKUP($A39,'ADR Raw Data'!$B$6:$BE$43,'ADR Raw Data'!AC$1,FALSE)</f>
        <v>20.046664335370998</v>
      </c>
      <c r="AR39" s="62">
        <f>VLOOKUP($A39,'ADR Raw Data'!$B$6:$BE$43,'ADR Raw Data'!AE$1,FALSE)</f>
        <v>18.671657741832998</v>
      </c>
      <c r="AS39" s="50"/>
      <c r="AT39" s="64">
        <f>VLOOKUP($A39,'RevPAR Raw Data'!$B$6:$BE$43,'RevPAR Raw Data'!G$1,FALSE)</f>
        <v>52.331284421976797</v>
      </c>
      <c r="AU39" s="65">
        <f>VLOOKUP($A39,'RevPAR Raw Data'!$B$6:$BE$43,'RevPAR Raw Data'!H$1,FALSE)</f>
        <v>65.900524810429602</v>
      </c>
      <c r="AV39" s="65">
        <f>VLOOKUP($A39,'RevPAR Raw Data'!$B$6:$BE$43,'RevPAR Raw Data'!I$1,FALSE)</f>
        <v>72.419099707330005</v>
      </c>
      <c r="AW39" s="65">
        <f>VLOOKUP($A39,'RevPAR Raw Data'!$B$6:$BE$43,'RevPAR Raw Data'!J$1,FALSE)</f>
        <v>73.979096048955697</v>
      </c>
      <c r="AX39" s="65">
        <f>VLOOKUP($A39,'RevPAR Raw Data'!$B$6:$BE$43,'RevPAR Raw Data'!K$1,FALSE)</f>
        <v>77.272817945989004</v>
      </c>
      <c r="AY39" s="66">
        <f>VLOOKUP($A39,'RevPAR Raw Data'!$B$6:$BE$43,'RevPAR Raw Data'!L$1,FALSE)</f>
        <v>68.380564586936202</v>
      </c>
      <c r="AZ39" s="65">
        <f>VLOOKUP($A39,'RevPAR Raw Data'!$B$6:$BE$43,'RevPAR Raw Data'!N$1,FALSE)</f>
        <v>100.78545164294199</v>
      </c>
      <c r="BA39" s="65">
        <f>VLOOKUP($A39,'RevPAR Raw Data'!$B$6:$BE$43,'RevPAR Raw Data'!O$1,FALSE)</f>
        <v>103.412870826127</v>
      </c>
      <c r="BB39" s="66">
        <f>VLOOKUP($A39,'RevPAR Raw Data'!$B$6:$BE$43,'RevPAR Raw Data'!P$1,FALSE)</f>
        <v>102.099161234535</v>
      </c>
      <c r="BC39" s="67">
        <f>VLOOKUP($A39,'RevPAR Raw Data'!$B$6:$BE$43,'RevPAR Raw Data'!R$1,FALSE)</f>
        <v>78.014449343392997</v>
      </c>
      <c r="BD39" s="63"/>
      <c r="BE39" s="59">
        <f>VLOOKUP($A39,'RevPAR Raw Data'!$B$6:$BE$43,'RevPAR Raw Data'!T$1,FALSE)</f>
        <v>10.7655836960868</v>
      </c>
      <c r="BF39" s="60">
        <f>VLOOKUP($A39,'RevPAR Raw Data'!$B$6:$BE$43,'RevPAR Raw Data'!U$1,FALSE)</f>
        <v>28.274501350916498</v>
      </c>
      <c r="BG39" s="60">
        <f>VLOOKUP($A39,'RevPAR Raw Data'!$B$6:$BE$43,'RevPAR Raw Data'!V$1,FALSE)</f>
        <v>32.857084574061503</v>
      </c>
      <c r="BH39" s="60">
        <f>VLOOKUP($A39,'RevPAR Raw Data'!$B$6:$BE$43,'RevPAR Raw Data'!W$1,FALSE)</f>
        <v>32.507725990100298</v>
      </c>
      <c r="BI39" s="60">
        <f>VLOOKUP($A39,'RevPAR Raw Data'!$B$6:$BE$43,'RevPAR Raw Data'!X$1,FALSE)</f>
        <v>36.6539287868898</v>
      </c>
      <c r="BJ39" s="61">
        <f>VLOOKUP($A39,'RevPAR Raw Data'!$B$6:$BE$43,'RevPAR Raw Data'!Y$1,FALSE)</f>
        <v>28.774488436812899</v>
      </c>
      <c r="BK39" s="60">
        <f>VLOOKUP($A39,'RevPAR Raw Data'!$B$6:$BE$43,'RevPAR Raw Data'!AA$1,FALSE)</f>
        <v>26.2434613948618</v>
      </c>
      <c r="BL39" s="60">
        <f>VLOOKUP($A39,'RevPAR Raw Data'!$B$6:$BE$43,'RevPAR Raw Data'!AB$1,FALSE)</f>
        <v>17.328146317469901</v>
      </c>
      <c r="BM39" s="61">
        <f>VLOOKUP($A39,'RevPAR Raw Data'!$B$6:$BE$43,'RevPAR Raw Data'!AC$1,FALSE)</f>
        <v>21.5653898562127</v>
      </c>
      <c r="BN39" s="62">
        <f>VLOOKUP($A39,'RevPAR Raw Data'!$B$6:$BE$43,'RevPAR Raw Data'!AE$1,FALSE)</f>
        <v>25.980947940221402</v>
      </c>
    </row>
    <row r="40" spans="1:66" x14ac:dyDescent="0.25">
      <c r="A40" s="81" t="s">
        <v>79</v>
      </c>
      <c r="B40" s="59">
        <f>VLOOKUP($A40,'Occupancy Raw Data'!$B$6:$BE$43,'Occupancy Raw Data'!G$1,FALSE)</f>
        <v>48.230912476722501</v>
      </c>
      <c r="C40" s="60">
        <f>VLOOKUP($A40,'Occupancy Raw Data'!$B$6:$BE$43,'Occupancy Raw Data'!H$1,FALSE)</f>
        <v>61.1731843575418</v>
      </c>
      <c r="D40" s="60">
        <f>VLOOKUP($A40,'Occupancy Raw Data'!$B$6:$BE$43,'Occupancy Raw Data'!I$1,FALSE)</f>
        <v>65.270018621973904</v>
      </c>
      <c r="E40" s="60">
        <f>VLOOKUP($A40,'Occupancy Raw Data'!$B$6:$BE$43,'Occupancy Raw Data'!J$1,FALSE)</f>
        <v>66.014897579143295</v>
      </c>
      <c r="F40" s="60">
        <f>VLOOKUP($A40,'Occupancy Raw Data'!$B$6:$BE$43,'Occupancy Raw Data'!K$1,FALSE)</f>
        <v>62.756052141527</v>
      </c>
      <c r="G40" s="61">
        <f>VLOOKUP($A40,'Occupancy Raw Data'!$B$6:$BE$43,'Occupancy Raw Data'!L$1,FALSE)</f>
        <v>60.689013035381699</v>
      </c>
      <c r="H40" s="60">
        <f>VLOOKUP($A40,'Occupancy Raw Data'!$B$6:$BE$43,'Occupancy Raw Data'!N$1,FALSE)</f>
        <v>72.346368715083699</v>
      </c>
      <c r="I40" s="60">
        <f>VLOOKUP($A40,'Occupancy Raw Data'!$B$6:$BE$43,'Occupancy Raw Data'!O$1,FALSE)</f>
        <v>78.864059590316501</v>
      </c>
      <c r="J40" s="61">
        <f>VLOOKUP($A40,'Occupancy Raw Data'!$B$6:$BE$43,'Occupancy Raw Data'!P$1,FALSE)</f>
        <v>75.6052141527001</v>
      </c>
      <c r="K40" s="62">
        <f>VLOOKUP($A40,'Occupancy Raw Data'!$B$6:$BE$43,'Occupancy Raw Data'!R$1,FALSE)</f>
        <v>64.950784783187004</v>
      </c>
      <c r="L40" s="63"/>
      <c r="M40" s="59">
        <f>VLOOKUP($A40,'Occupancy Raw Data'!$B$6:$BE$43,'Occupancy Raw Data'!T$1,FALSE)</f>
        <v>-22.8017883755588</v>
      </c>
      <c r="N40" s="60">
        <f>VLOOKUP($A40,'Occupancy Raw Data'!$B$6:$BE$43,'Occupancy Raw Data'!U$1,FALSE)</f>
        <v>-11.336032388663901</v>
      </c>
      <c r="O40" s="60">
        <f>VLOOKUP($A40,'Occupancy Raw Data'!$B$6:$BE$43,'Occupancy Raw Data'!V$1,FALSE)</f>
        <v>-8.36601307189542</v>
      </c>
      <c r="P40" s="60">
        <f>VLOOKUP($A40,'Occupancy Raw Data'!$B$6:$BE$43,'Occupancy Raw Data'!W$1,FALSE)</f>
        <v>-7.0773263433813796</v>
      </c>
      <c r="Q40" s="60">
        <f>VLOOKUP($A40,'Occupancy Raw Data'!$B$6:$BE$43,'Occupancy Raw Data'!X$1,FALSE)</f>
        <v>-6.77731673582295</v>
      </c>
      <c r="R40" s="61">
        <f>VLOOKUP($A40,'Occupancy Raw Data'!$B$6:$BE$43,'Occupancy Raw Data'!Y$1,FALSE)</f>
        <v>-11.029211029211</v>
      </c>
      <c r="S40" s="60">
        <f>VLOOKUP($A40,'Occupancy Raw Data'!$B$6:$BE$43,'Occupancy Raw Data'!AA$1,FALSE)</f>
        <v>-8.0473372781065002</v>
      </c>
      <c r="T40" s="60">
        <f>VLOOKUP($A40,'Occupancy Raw Data'!$B$6:$BE$43,'Occupancy Raw Data'!AB$1,FALSE)</f>
        <v>-5.5741360089186101</v>
      </c>
      <c r="U40" s="61">
        <f>VLOOKUP($A40,'Occupancy Raw Data'!$B$6:$BE$43,'Occupancy Raw Data'!AC$1,FALSE)</f>
        <v>-6.77382319173363</v>
      </c>
      <c r="V40" s="62">
        <f>VLOOKUP($A40,'Occupancy Raw Data'!$B$6:$BE$43,'Occupancy Raw Data'!AE$1,FALSE)</f>
        <v>-9.6577243293246902</v>
      </c>
      <c r="W40" s="63"/>
      <c r="X40" s="64">
        <f>VLOOKUP($A40,'ADR Raw Data'!$B$6:$BE$43,'ADR Raw Data'!G$1,FALSE)</f>
        <v>117.569459459459</v>
      </c>
      <c r="Y40" s="65">
        <f>VLOOKUP($A40,'ADR Raw Data'!$B$6:$BE$43,'ADR Raw Data'!H$1,FALSE)</f>
        <v>121.65301369863001</v>
      </c>
      <c r="Z40" s="65">
        <f>VLOOKUP($A40,'ADR Raw Data'!$B$6:$BE$43,'ADR Raw Data'!I$1,FALSE)</f>
        <v>108.244593437945</v>
      </c>
      <c r="AA40" s="65">
        <f>VLOOKUP($A40,'ADR Raw Data'!$B$6:$BE$43,'ADR Raw Data'!J$1,FALSE)</f>
        <v>108.106361071932</v>
      </c>
      <c r="AB40" s="65">
        <f>VLOOKUP($A40,'ADR Raw Data'!$B$6:$BE$43,'ADR Raw Data'!K$1,FALSE)</f>
        <v>108.789807121661</v>
      </c>
      <c r="AC40" s="66">
        <f>VLOOKUP($A40,'ADR Raw Data'!$B$6:$BE$43,'ADR Raw Data'!L$1,FALSE)</f>
        <v>112.512491561828</v>
      </c>
      <c r="AD40" s="65">
        <f>VLOOKUP($A40,'ADR Raw Data'!$B$6:$BE$43,'ADR Raw Data'!N$1,FALSE)</f>
        <v>135.84828828828799</v>
      </c>
      <c r="AE40" s="65">
        <f>VLOOKUP($A40,'ADR Raw Data'!$B$6:$BE$43,'ADR Raw Data'!O$1,FALSE)</f>
        <v>139.20129870129799</v>
      </c>
      <c r="AF40" s="66">
        <f>VLOOKUP($A40,'ADR Raw Data'!$B$6:$BE$43,'ADR Raw Data'!P$1,FALSE)</f>
        <v>137.597056650246</v>
      </c>
      <c r="AG40" s="67">
        <f>VLOOKUP($A40,'ADR Raw Data'!$B$6:$BE$43,'ADR Raw Data'!R$1,FALSE)</f>
        <v>120.855177145197</v>
      </c>
      <c r="AH40" s="63"/>
      <c r="AI40" s="59">
        <f>VLOOKUP($A40,'ADR Raw Data'!$B$6:$BE$43,'ADR Raw Data'!T$1,FALSE)</f>
        <v>5.1559906566162796</v>
      </c>
      <c r="AJ40" s="60">
        <f>VLOOKUP($A40,'ADR Raw Data'!$B$6:$BE$43,'ADR Raw Data'!U$1,FALSE)</f>
        <v>8.7105856844632399</v>
      </c>
      <c r="AK40" s="60">
        <f>VLOOKUP($A40,'ADR Raw Data'!$B$6:$BE$43,'ADR Raw Data'!V$1,FALSE)</f>
        <v>0.25699420730049199</v>
      </c>
      <c r="AL40" s="60">
        <f>VLOOKUP($A40,'ADR Raw Data'!$B$6:$BE$43,'ADR Raw Data'!W$1,FALSE)</f>
        <v>6.5870141734354197</v>
      </c>
      <c r="AM40" s="60">
        <f>VLOOKUP($A40,'ADR Raw Data'!$B$6:$BE$43,'ADR Raw Data'!X$1,FALSE)</f>
        <v>-1.6518302980997701</v>
      </c>
      <c r="AN40" s="61">
        <f>VLOOKUP($A40,'ADR Raw Data'!$B$6:$BE$43,'ADR Raw Data'!Y$1,FALSE)</f>
        <v>3.5767034281043899</v>
      </c>
      <c r="AO40" s="60">
        <f>VLOOKUP($A40,'ADR Raw Data'!$B$6:$BE$43,'ADR Raw Data'!AA$1,FALSE)</f>
        <v>7.9654809369510904</v>
      </c>
      <c r="AP40" s="60">
        <f>VLOOKUP($A40,'ADR Raw Data'!$B$6:$BE$43,'ADR Raw Data'!AB$1,FALSE)</f>
        <v>6.2860495371674601</v>
      </c>
      <c r="AQ40" s="61">
        <f>VLOOKUP($A40,'ADR Raw Data'!$B$6:$BE$43,'ADR Raw Data'!AC$1,FALSE)</f>
        <v>7.1012008878265904</v>
      </c>
      <c r="AR40" s="62">
        <f>VLOOKUP($A40,'ADR Raw Data'!$B$6:$BE$43,'ADR Raw Data'!AE$1,FALSE)</f>
        <v>5.0698248977016496</v>
      </c>
      <c r="AS40" s="50"/>
      <c r="AT40" s="64">
        <f>VLOOKUP($A40,'RevPAR Raw Data'!$B$6:$BE$43,'RevPAR Raw Data'!G$1,FALSE)</f>
        <v>56.704823091247597</v>
      </c>
      <c r="AU40" s="65">
        <f>VLOOKUP($A40,'RevPAR Raw Data'!$B$6:$BE$43,'RevPAR Raw Data'!H$1,FALSE)</f>
        <v>74.419022346368706</v>
      </c>
      <c r="AV40" s="65">
        <f>VLOOKUP($A40,'RevPAR Raw Data'!$B$6:$BE$43,'RevPAR Raw Data'!I$1,FALSE)</f>
        <v>70.651266294227099</v>
      </c>
      <c r="AW40" s="65">
        <f>VLOOKUP($A40,'RevPAR Raw Data'!$B$6:$BE$43,'RevPAR Raw Data'!J$1,FALSE)</f>
        <v>71.366303538175003</v>
      </c>
      <c r="AX40" s="65">
        <f>VLOOKUP($A40,'RevPAR Raw Data'!$B$6:$BE$43,'RevPAR Raw Data'!K$1,FALSE)</f>
        <v>68.272188081936605</v>
      </c>
      <c r="AY40" s="66">
        <f>VLOOKUP($A40,'RevPAR Raw Data'!$B$6:$BE$43,'RevPAR Raw Data'!L$1,FALSE)</f>
        <v>68.282720670391001</v>
      </c>
      <c r="AZ40" s="65">
        <f>VLOOKUP($A40,'RevPAR Raw Data'!$B$6:$BE$43,'RevPAR Raw Data'!N$1,FALSE)</f>
        <v>98.281303538174996</v>
      </c>
      <c r="BA40" s="65">
        <f>VLOOKUP($A40,'RevPAR Raw Data'!$B$6:$BE$43,'RevPAR Raw Data'!O$1,FALSE)</f>
        <v>109.77979515828601</v>
      </c>
      <c r="BB40" s="66">
        <f>VLOOKUP($A40,'RevPAR Raw Data'!$B$6:$BE$43,'RevPAR Raw Data'!P$1,FALSE)</f>
        <v>104.03054934823</v>
      </c>
      <c r="BC40" s="67">
        <f>VLOOKUP($A40,'RevPAR Raw Data'!$B$6:$BE$43,'RevPAR Raw Data'!R$1,FALSE)</f>
        <v>78.496386006916694</v>
      </c>
      <c r="BD40" s="63"/>
      <c r="BE40" s="59">
        <f>VLOOKUP($A40,'RevPAR Raw Data'!$B$6:$BE$43,'RevPAR Raw Data'!T$1,FALSE)</f>
        <v>-18.8214557971278</v>
      </c>
      <c r="BF40" s="60">
        <f>VLOOKUP($A40,'RevPAR Raw Data'!$B$6:$BE$43,'RevPAR Raw Data'!U$1,FALSE)</f>
        <v>-3.6128815186337899</v>
      </c>
      <c r="BG40" s="60">
        <f>VLOOKUP($A40,'RevPAR Raw Data'!$B$6:$BE$43,'RevPAR Raw Data'!V$1,FALSE)</f>
        <v>-8.1305190335716997</v>
      </c>
      <c r="BH40" s="60">
        <f>VLOOKUP($A40,'RevPAR Raw Data'!$B$6:$BE$43,'RevPAR Raw Data'!W$1,FALSE)</f>
        <v>-0.95649665928477901</v>
      </c>
      <c r="BI40" s="60">
        <f>VLOOKUP($A40,'RevPAR Raw Data'!$B$6:$BE$43,'RevPAR Raw Data'!X$1,FALSE)</f>
        <v>-8.3171972626822193</v>
      </c>
      <c r="BJ40" s="61">
        <f>VLOOKUP($A40,'RevPAR Raw Data'!$B$6:$BE$43,'RevPAR Raw Data'!Y$1,FALSE)</f>
        <v>-7.8469897700812803</v>
      </c>
      <c r="BK40" s="60">
        <f>VLOOKUP($A40,'RevPAR Raw Data'!$B$6:$BE$43,'RevPAR Raw Data'!AA$1,FALSE)</f>
        <v>-0.72286545797515001</v>
      </c>
      <c r="BL40" s="60">
        <f>VLOOKUP($A40,'RevPAR Raw Data'!$B$6:$BE$43,'RevPAR Raw Data'!AB$1,FALSE)</f>
        <v>0.36152057745913102</v>
      </c>
      <c r="BM40" s="61">
        <f>VLOOKUP($A40,'RevPAR Raw Data'!$B$6:$BE$43,'RevPAR Raw Data'!AC$1,FALSE)</f>
        <v>-0.15364509653823499</v>
      </c>
      <c r="BN40" s="62">
        <f>VLOOKUP($A40,'RevPAR Raw Data'!$B$6:$BE$43,'RevPAR Raw Data'!AE$1,FALSE)</f>
        <v>-5.0775291442225301</v>
      </c>
    </row>
    <row r="41" spans="1:66" x14ac:dyDescent="0.25">
      <c r="A41" s="81" t="s">
        <v>80</v>
      </c>
      <c r="B41" s="59">
        <f>VLOOKUP($A41,'Occupancy Raw Data'!$B$6:$BE$43,'Occupancy Raw Data'!G$1,FALSE)</f>
        <v>47.645818692902303</v>
      </c>
      <c r="C41" s="60">
        <f>VLOOKUP($A41,'Occupancy Raw Data'!$B$6:$BE$43,'Occupancy Raw Data'!H$1,FALSE)</f>
        <v>63.035839775122902</v>
      </c>
      <c r="D41" s="60">
        <f>VLOOKUP($A41,'Occupancy Raw Data'!$B$6:$BE$43,'Occupancy Raw Data'!I$1,FALSE)</f>
        <v>64.300773014757496</v>
      </c>
      <c r="E41" s="60">
        <f>VLOOKUP($A41,'Occupancy Raw Data'!$B$6:$BE$43,'Occupancy Raw Data'!J$1,FALSE)</f>
        <v>63.808854532677401</v>
      </c>
      <c r="F41" s="60">
        <f>VLOOKUP($A41,'Occupancy Raw Data'!$B$6:$BE$43,'Occupancy Raw Data'!K$1,FALSE)</f>
        <v>64.371047083626095</v>
      </c>
      <c r="G41" s="61">
        <f>VLOOKUP($A41,'Occupancy Raw Data'!$B$6:$BE$43,'Occupancy Raw Data'!L$1,FALSE)</f>
        <v>60.632466619817201</v>
      </c>
      <c r="H41" s="60">
        <f>VLOOKUP($A41,'Occupancy Raw Data'!$B$6:$BE$43,'Occupancy Raw Data'!N$1,FALSE)</f>
        <v>72.803935347856594</v>
      </c>
      <c r="I41" s="60">
        <f>VLOOKUP($A41,'Occupancy Raw Data'!$B$6:$BE$43,'Occupancy Raw Data'!O$1,FALSE)</f>
        <v>74.490513000702705</v>
      </c>
      <c r="J41" s="61">
        <f>VLOOKUP($A41,'Occupancy Raw Data'!$B$6:$BE$43,'Occupancy Raw Data'!P$1,FALSE)</f>
        <v>73.6472241742796</v>
      </c>
      <c r="K41" s="62">
        <f>VLOOKUP($A41,'Occupancy Raw Data'!$B$6:$BE$43,'Occupancy Raw Data'!R$1,FALSE)</f>
        <v>64.350968778235099</v>
      </c>
      <c r="L41" s="63"/>
      <c r="M41" s="59">
        <f>VLOOKUP($A41,'Occupancy Raw Data'!$B$6:$BE$43,'Occupancy Raw Data'!T$1,FALSE)</f>
        <v>-12.8778495123788</v>
      </c>
      <c r="N41" s="60">
        <f>VLOOKUP($A41,'Occupancy Raw Data'!$B$6:$BE$43,'Occupancy Raw Data'!U$1,FALSE)</f>
        <v>0.55403311408215805</v>
      </c>
      <c r="O41" s="60">
        <f>VLOOKUP($A41,'Occupancy Raw Data'!$B$6:$BE$43,'Occupancy Raw Data'!V$1,FALSE)</f>
        <v>-2.2346173005929502</v>
      </c>
      <c r="P41" s="60">
        <f>VLOOKUP($A41,'Occupancy Raw Data'!$B$6:$BE$43,'Occupancy Raw Data'!W$1,FALSE)</f>
        <v>-5.4339133505023298</v>
      </c>
      <c r="Q41" s="60">
        <f>VLOOKUP($A41,'Occupancy Raw Data'!$B$6:$BE$43,'Occupancy Raw Data'!X$1,FALSE)</f>
        <v>-0.84257898734356895</v>
      </c>
      <c r="R41" s="61">
        <f>VLOOKUP($A41,'Occupancy Raw Data'!$B$6:$BE$43,'Occupancy Raw Data'!Y$1,FALSE)</f>
        <v>-3.92299293929617</v>
      </c>
      <c r="S41" s="60">
        <f>VLOOKUP($A41,'Occupancy Raw Data'!$B$6:$BE$43,'Occupancy Raw Data'!AA$1,FALSE)</f>
        <v>-7.0912122129862896</v>
      </c>
      <c r="T41" s="60">
        <f>VLOOKUP($A41,'Occupancy Raw Data'!$B$6:$BE$43,'Occupancy Raw Data'!AB$1,FALSE)</f>
        <v>-11.182148298614701</v>
      </c>
      <c r="U41" s="61">
        <f>VLOOKUP($A41,'Occupancy Raw Data'!$B$6:$BE$43,'Occupancy Raw Data'!AC$1,FALSE)</f>
        <v>-9.2061302621046597</v>
      </c>
      <c r="V41" s="62">
        <f>VLOOKUP($A41,'Occupancy Raw Data'!$B$6:$BE$43,'Occupancy Raw Data'!AE$1,FALSE)</f>
        <v>-5.7169102789377</v>
      </c>
      <c r="W41" s="63"/>
      <c r="X41" s="64">
        <f>VLOOKUP($A41,'ADR Raw Data'!$B$6:$BE$43,'ADR Raw Data'!G$1,FALSE)</f>
        <v>125.856445427728</v>
      </c>
      <c r="Y41" s="65">
        <f>VLOOKUP($A41,'ADR Raw Data'!$B$6:$BE$43,'ADR Raw Data'!H$1,FALSE)</f>
        <v>122.11189520624301</v>
      </c>
      <c r="Z41" s="65">
        <f>VLOOKUP($A41,'ADR Raw Data'!$B$6:$BE$43,'ADR Raw Data'!I$1,FALSE)</f>
        <v>122.732874316939</v>
      </c>
      <c r="AA41" s="65">
        <f>VLOOKUP($A41,'ADR Raw Data'!$B$6:$BE$43,'ADR Raw Data'!J$1,FALSE)</f>
        <v>122.213568281938</v>
      </c>
      <c r="AB41" s="65">
        <f>VLOOKUP($A41,'ADR Raw Data'!$B$6:$BE$43,'ADR Raw Data'!K$1,FALSE)</f>
        <v>127.03531659388599</v>
      </c>
      <c r="AC41" s="66">
        <f>VLOOKUP($A41,'ADR Raw Data'!$B$6:$BE$43,'ADR Raw Data'!L$1,FALSE)</f>
        <v>123.898908205841</v>
      </c>
      <c r="AD41" s="65">
        <f>VLOOKUP($A41,'ADR Raw Data'!$B$6:$BE$43,'ADR Raw Data'!N$1,FALSE)</f>
        <v>163.38731660231599</v>
      </c>
      <c r="AE41" s="65">
        <f>VLOOKUP($A41,'ADR Raw Data'!$B$6:$BE$43,'ADR Raw Data'!O$1,FALSE)</f>
        <v>169.24576415094299</v>
      </c>
      <c r="AF41" s="66">
        <f>VLOOKUP($A41,'ADR Raw Data'!$B$6:$BE$43,'ADR Raw Data'!P$1,FALSE)</f>
        <v>166.35008110686999</v>
      </c>
      <c r="AG41" s="67">
        <f>VLOOKUP($A41,'ADR Raw Data'!$B$6:$BE$43,'ADR Raw Data'!R$1,FALSE)</f>
        <v>137.77997815912599</v>
      </c>
      <c r="AH41" s="63"/>
      <c r="AI41" s="59">
        <f>VLOOKUP($A41,'ADR Raw Data'!$B$6:$BE$43,'ADR Raw Data'!T$1,FALSE)</f>
        <v>8.4248497306075105</v>
      </c>
      <c r="AJ41" s="60">
        <f>VLOOKUP($A41,'ADR Raw Data'!$B$6:$BE$43,'ADR Raw Data'!U$1,FALSE)</f>
        <v>7.9379589053329704</v>
      </c>
      <c r="AK41" s="60">
        <f>VLOOKUP($A41,'ADR Raw Data'!$B$6:$BE$43,'ADR Raw Data'!V$1,FALSE)</f>
        <v>7.2480613316701499</v>
      </c>
      <c r="AL41" s="60">
        <f>VLOOKUP($A41,'ADR Raw Data'!$B$6:$BE$43,'ADR Raw Data'!W$1,FALSE)</f>
        <v>5.5813105682295898</v>
      </c>
      <c r="AM41" s="60">
        <f>VLOOKUP($A41,'ADR Raw Data'!$B$6:$BE$43,'ADR Raw Data'!X$1,FALSE)</f>
        <v>10.732154392309999</v>
      </c>
      <c r="AN41" s="61">
        <f>VLOOKUP($A41,'ADR Raw Data'!$B$6:$BE$43,'ADR Raw Data'!Y$1,FALSE)</f>
        <v>7.9235690029884704</v>
      </c>
      <c r="AO41" s="60">
        <f>VLOOKUP($A41,'ADR Raw Data'!$B$6:$BE$43,'ADR Raw Data'!AA$1,FALSE)</f>
        <v>13.598784872168199</v>
      </c>
      <c r="AP41" s="60">
        <f>VLOOKUP($A41,'ADR Raw Data'!$B$6:$BE$43,'ADR Raw Data'!AB$1,FALSE)</f>
        <v>14.3701576949769</v>
      </c>
      <c r="AQ41" s="61">
        <f>VLOOKUP($A41,'ADR Raw Data'!$B$6:$BE$43,'ADR Raw Data'!AC$1,FALSE)</f>
        <v>13.957890350023501</v>
      </c>
      <c r="AR41" s="62">
        <f>VLOOKUP($A41,'ADR Raw Data'!$B$6:$BE$43,'ADR Raw Data'!AE$1,FALSE)</f>
        <v>9.8835420190996608</v>
      </c>
      <c r="AS41" s="50"/>
      <c r="AT41" s="64">
        <f>VLOOKUP($A41,'RevPAR Raw Data'!$B$6:$BE$43,'RevPAR Raw Data'!G$1,FALSE)</f>
        <v>59.9653338018271</v>
      </c>
      <c r="AU41" s="65">
        <f>VLOOKUP($A41,'RevPAR Raw Data'!$B$6:$BE$43,'RevPAR Raw Data'!H$1,FALSE)</f>
        <v>76.974258608573393</v>
      </c>
      <c r="AV41" s="65">
        <f>VLOOKUP($A41,'RevPAR Raw Data'!$B$6:$BE$43,'RevPAR Raw Data'!I$1,FALSE)</f>
        <v>78.918186929023094</v>
      </c>
      <c r="AW41" s="65">
        <f>VLOOKUP($A41,'RevPAR Raw Data'!$B$6:$BE$43,'RevPAR Raw Data'!J$1,FALSE)</f>
        <v>77.983078004216395</v>
      </c>
      <c r="AX41" s="65">
        <f>VLOOKUP($A41,'RevPAR Raw Data'!$B$6:$BE$43,'RevPAR Raw Data'!K$1,FALSE)</f>
        <v>81.773963457484101</v>
      </c>
      <c r="AY41" s="66">
        <f>VLOOKUP($A41,'RevPAR Raw Data'!$B$6:$BE$43,'RevPAR Raw Data'!L$1,FALSE)</f>
        <v>75.122964160224797</v>
      </c>
      <c r="AZ41" s="65">
        <f>VLOOKUP($A41,'RevPAR Raw Data'!$B$6:$BE$43,'RevPAR Raw Data'!N$1,FALSE)</f>
        <v>118.952396345748</v>
      </c>
      <c r="BA41" s="65">
        <f>VLOOKUP($A41,'RevPAR Raw Data'!$B$6:$BE$43,'RevPAR Raw Data'!O$1,FALSE)</f>
        <v>126.072037947997</v>
      </c>
      <c r="BB41" s="66">
        <f>VLOOKUP($A41,'RevPAR Raw Data'!$B$6:$BE$43,'RevPAR Raw Data'!P$1,FALSE)</f>
        <v>122.512217146872</v>
      </c>
      <c r="BC41" s="67">
        <f>VLOOKUP($A41,'RevPAR Raw Data'!$B$6:$BE$43,'RevPAR Raw Data'!R$1,FALSE)</f>
        <v>88.6627507278385</v>
      </c>
      <c r="BD41" s="63"/>
      <c r="BE41" s="59">
        <f>VLOOKUP($A41,'RevPAR Raw Data'!$B$6:$BE$43,'RevPAR Raw Data'!T$1,FALSE)</f>
        <v>-5.5379392517230199</v>
      </c>
      <c r="BF41" s="60">
        <f>VLOOKUP($A41,'RevPAR Raw Data'!$B$6:$BE$43,'RevPAR Raw Data'!U$1,FALSE)</f>
        <v>8.5359709403329003</v>
      </c>
      <c r="BG41" s="60">
        <f>VLOOKUP($A41,'RevPAR Raw Data'!$B$6:$BE$43,'RevPAR Raw Data'!V$1,FALSE)</f>
        <v>4.8514775986021101</v>
      </c>
      <c r="BH41" s="60">
        <f>VLOOKUP($A41,'RevPAR Raw Data'!$B$6:$BE$43,'RevPAR Raw Data'!W$1,FALSE)</f>
        <v>-0.15588636237275899</v>
      </c>
      <c r="BI41" s="60">
        <f>VLOOKUP($A41,'RevPAR Raw Data'!$B$6:$BE$43,'RevPAR Raw Data'!X$1,FALSE)</f>
        <v>9.7991485271676009</v>
      </c>
      <c r="BJ41" s="61">
        <f>VLOOKUP($A41,'RevPAR Raw Data'!$B$6:$BE$43,'RevPAR Raw Data'!Y$1,FALSE)</f>
        <v>3.6897350111648</v>
      </c>
      <c r="BK41" s="60">
        <f>VLOOKUP($A41,'RevPAR Raw Data'!$B$6:$BE$43,'RevPAR Raw Data'!AA$1,FALSE)</f>
        <v>5.54325396550907</v>
      </c>
      <c r="BL41" s="60">
        <f>VLOOKUP($A41,'RevPAR Raw Data'!$B$6:$BE$43,'RevPAR Raw Data'!AB$1,FALSE)</f>
        <v>1.581117052165</v>
      </c>
      <c r="BM41" s="61">
        <f>VLOOKUP($A41,'RevPAR Raw Data'!$B$6:$BE$43,'RevPAR Raw Data'!AC$1,FALSE)</f>
        <v>3.4667785204539698</v>
      </c>
      <c r="BN41" s="62">
        <f>VLOOKUP($A41,'RevPAR Raw Data'!$B$6:$BE$43,'RevPAR Raw Data'!AE$1,FALSE)</f>
        <v>3.6015985105489099</v>
      </c>
    </row>
    <row r="42" spans="1:66" x14ac:dyDescent="0.25">
      <c r="A42" s="81" t="s">
        <v>81</v>
      </c>
      <c r="B42" s="59">
        <f>VLOOKUP($A42,'Occupancy Raw Data'!$B$6:$BE$43,'Occupancy Raw Data'!G$1,FALSE)</f>
        <v>62.167229096362902</v>
      </c>
      <c r="C42" s="60">
        <f>VLOOKUP($A42,'Occupancy Raw Data'!$B$6:$BE$43,'Occupancy Raw Data'!H$1,FALSE)</f>
        <v>71.578552680914797</v>
      </c>
      <c r="D42" s="60">
        <f>VLOOKUP($A42,'Occupancy Raw Data'!$B$6:$BE$43,'Occupancy Raw Data'!I$1,FALSE)</f>
        <v>74.3317799560769</v>
      </c>
      <c r="E42" s="60">
        <f>VLOOKUP($A42,'Occupancy Raw Data'!$B$6:$BE$43,'Occupancy Raw Data'!J$1,FALSE)</f>
        <v>74.029139214740994</v>
      </c>
      <c r="F42" s="60">
        <f>VLOOKUP($A42,'Occupancy Raw Data'!$B$6:$BE$43,'Occupancy Raw Data'!K$1,FALSE)</f>
        <v>72.237398896566503</v>
      </c>
      <c r="G42" s="61">
        <f>VLOOKUP($A42,'Occupancy Raw Data'!$B$6:$BE$43,'Occupancy Raw Data'!L$1,FALSE)</f>
        <v>70.868819968932399</v>
      </c>
      <c r="H42" s="60">
        <f>VLOOKUP($A42,'Occupancy Raw Data'!$B$6:$BE$43,'Occupancy Raw Data'!N$1,FALSE)</f>
        <v>83.293159783598398</v>
      </c>
      <c r="I42" s="60">
        <f>VLOOKUP($A42,'Occupancy Raw Data'!$B$6:$BE$43,'Occupancy Raw Data'!O$1,FALSE)</f>
        <v>88.079168675344107</v>
      </c>
      <c r="J42" s="61">
        <f>VLOOKUP($A42,'Occupancy Raw Data'!$B$6:$BE$43,'Occupancy Raw Data'!P$1,FALSE)</f>
        <v>85.686164229471302</v>
      </c>
      <c r="K42" s="62">
        <f>VLOOKUP($A42,'Occupancy Raw Data'!$B$6:$BE$43,'Occupancy Raw Data'!R$1,FALSE)</f>
        <v>75.102346900514902</v>
      </c>
      <c r="L42" s="63"/>
      <c r="M42" s="59">
        <f>VLOOKUP($A42,'Occupancy Raw Data'!$B$6:$BE$43,'Occupancy Raw Data'!T$1,FALSE)</f>
        <v>1.2578442058806301</v>
      </c>
      <c r="N42" s="60">
        <f>VLOOKUP($A42,'Occupancy Raw Data'!$B$6:$BE$43,'Occupancy Raw Data'!U$1,FALSE)</f>
        <v>9.7014024131649297</v>
      </c>
      <c r="O42" s="60">
        <f>VLOOKUP($A42,'Occupancy Raw Data'!$B$6:$BE$43,'Occupancy Raw Data'!V$1,FALSE)</f>
        <v>9.4258313055744996</v>
      </c>
      <c r="P42" s="60">
        <f>VLOOKUP($A42,'Occupancy Raw Data'!$B$6:$BE$43,'Occupancy Raw Data'!W$1,FALSE)</f>
        <v>9.4972287211197504</v>
      </c>
      <c r="Q42" s="60">
        <f>VLOOKUP($A42,'Occupancy Raw Data'!$B$6:$BE$43,'Occupancy Raw Data'!X$1,FALSE)</f>
        <v>6.4473287670126096</v>
      </c>
      <c r="R42" s="61">
        <f>VLOOKUP($A42,'Occupancy Raw Data'!$B$6:$BE$43,'Occupancy Raw Data'!Y$1,FALSE)</f>
        <v>7.3630889879294399</v>
      </c>
      <c r="S42" s="60">
        <f>VLOOKUP($A42,'Occupancy Raw Data'!$B$6:$BE$43,'Occupancy Raw Data'!AA$1,FALSE)</f>
        <v>-3.9971034589337999</v>
      </c>
      <c r="T42" s="60">
        <f>VLOOKUP($A42,'Occupancy Raw Data'!$B$6:$BE$43,'Occupancy Raw Data'!AB$1,FALSE)</f>
        <v>-3.3907113427313198</v>
      </c>
      <c r="U42" s="61">
        <f>VLOOKUP($A42,'Occupancy Raw Data'!$B$6:$BE$43,'Occupancy Raw Data'!AC$1,FALSE)</f>
        <v>-3.6863937560657001</v>
      </c>
      <c r="V42" s="62">
        <f>VLOOKUP($A42,'Occupancy Raw Data'!$B$6:$BE$43,'Occupancy Raw Data'!AE$1,FALSE)</f>
        <v>3.4927124172518198</v>
      </c>
      <c r="W42" s="63"/>
      <c r="X42" s="64">
        <f>VLOOKUP($A42,'ADR Raw Data'!$B$6:$BE$43,'ADR Raw Data'!G$1,FALSE)</f>
        <v>124.85830949508799</v>
      </c>
      <c r="Y42" s="65">
        <f>VLOOKUP($A42,'ADR Raw Data'!$B$6:$BE$43,'ADR Raw Data'!H$1,FALSE)</f>
        <v>127.35420339744</v>
      </c>
      <c r="Z42" s="65">
        <f>VLOOKUP($A42,'ADR Raw Data'!$B$6:$BE$43,'ADR Raw Data'!I$1,FALSE)</f>
        <v>127.700003242775</v>
      </c>
      <c r="AA42" s="65">
        <f>VLOOKUP($A42,'ADR Raw Data'!$B$6:$BE$43,'ADR Raw Data'!J$1,FALSE)</f>
        <v>130.081578452299</v>
      </c>
      <c r="AB42" s="65">
        <f>VLOOKUP($A42,'ADR Raw Data'!$B$6:$BE$43,'ADR Raw Data'!K$1,FALSE)</f>
        <v>128.825333679371</v>
      </c>
      <c r="AC42" s="66">
        <f>VLOOKUP($A42,'ADR Raw Data'!$B$6:$BE$43,'ADR Raw Data'!L$1,FALSE)</f>
        <v>127.858563319602</v>
      </c>
      <c r="AD42" s="65">
        <f>VLOOKUP($A42,'ADR Raw Data'!$B$6:$BE$43,'ADR Raw Data'!N$1,FALSE)</f>
        <v>174.72369485530501</v>
      </c>
      <c r="AE42" s="65">
        <f>VLOOKUP($A42,'ADR Raw Data'!$B$6:$BE$43,'ADR Raw Data'!O$1,FALSE)</f>
        <v>182.376312828777</v>
      </c>
      <c r="AF42" s="66">
        <f>VLOOKUP($A42,'ADR Raw Data'!$B$6:$BE$43,'ADR Raw Data'!P$1,FALSE)</f>
        <v>178.656863269101</v>
      </c>
      <c r="AG42" s="67">
        <f>VLOOKUP($A42,'ADR Raw Data'!$B$6:$BE$43,'ADR Raw Data'!R$1,FALSE)</f>
        <v>144.417724257738</v>
      </c>
      <c r="AH42" s="63"/>
      <c r="AI42" s="59">
        <f>VLOOKUP($A42,'ADR Raw Data'!$B$6:$BE$43,'ADR Raw Data'!T$1,FALSE)</f>
        <v>7.7297900900547498</v>
      </c>
      <c r="AJ42" s="60">
        <f>VLOOKUP($A42,'ADR Raw Data'!$B$6:$BE$43,'ADR Raw Data'!U$1,FALSE)</f>
        <v>11.769871081446301</v>
      </c>
      <c r="AK42" s="60">
        <f>VLOOKUP($A42,'ADR Raw Data'!$B$6:$BE$43,'ADR Raw Data'!V$1,FALSE)</f>
        <v>9.78876282523672</v>
      </c>
      <c r="AL42" s="60">
        <f>VLOOKUP($A42,'ADR Raw Data'!$B$6:$BE$43,'ADR Raw Data'!W$1,FALSE)</f>
        <v>12.181641745321899</v>
      </c>
      <c r="AM42" s="60">
        <f>VLOOKUP($A42,'ADR Raw Data'!$B$6:$BE$43,'ADR Raw Data'!X$1,FALSE)</f>
        <v>9.54580883044218</v>
      </c>
      <c r="AN42" s="61">
        <f>VLOOKUP($A42,'ADR Raw Data'!$B$6:$BE$43,'ADR Raw Data'!Y$1,FALSE)</f>
        <v>10.261596327776999</v>
      </c>
      <c r="AO42" s="60">
        <f>VLOOKUP($A42,'ADR Raw Data'!$B$6:$BE$43,'ADR Raw Data'!AA$1,FALSE)</f>
        <v>6.3843617125409198</v>
      </c>
      <c r="AP42" s="60">
        <f>VLOOKUP($A42,'ADR Raw Data'!$B$6:$BE$43,'ADR Raw Data'!AB$1,FALSE)</f>
        <v>6.3864408407234503</v>
      </c>
      <c r="AQ42" s="61">
        <f>VLOOKUP($A42,'ADR Raw Data'!$B$6:$BE$43,'ADR Raw Data'!AC$1,FALSE)</f>
        <v>6.3926179895536803</v>
      </c>
      <c r="AR42" s="62">
        <f>VLOOKUP($A42,'ADR Raw Data'!$B$6:$BE$43,'ADR Raw Data'!AE$1,FALSE)</f>
        <v>7.6453271915429903</v>
      </c>
      <c r="AS42" s="50"/>
      <c r="AT42" s="64">
        <f>VLOOKUP($A42,'RevPAR Raw Data'!$B$6:$BE$43,'RevPAR Raw Data'!G$1,FALSE)</f>
        <v>77.620951309657698</v>
      </c>
      <c r="AU42" s="65">
        <f>VLOOKUP($A42,'RevPAR Raw Data'!$B$6:$BE$43,'RevPAR Raw Data'!H$1,FALSE)</f>
        <v>91.158295570196501</v>
      </c>
      <c r="AV42" s="65">
        <f>VLOOKUP($A42,'RevPAR Raw Data'!$B$6:$BE$43,'RevPAR Raw Data'!I$1,FALSE)</f>
        <v>94.921685414323207</v>
      </c>
      <c r="AW42" s="65">
        <f>VLOOKUP($A42,'RevPAR Raw Data'!$B$6:$BE$43,'RevPAR Raw Data'!J$1,FALSE)</f>
        <v>96.298272805184993</v>
      </c>
      <c r="AX42" s="65">
        <f>VLOOKUP($A42,'RevPAR Raw Data'!$B$6:$BE$43,'RevPAR Raw Data'!K$1,FALSE)</f>
        <v>93.060070169800198</v>
      </c>
      <c r="AY42" s="66">
        <f>VLOOKUP($A42,'RevPAR Raw Data'!$B$6:$BE$43,'RevPAR Raw Data'!L$1,FALSE)</f>
        <v>90.6118550538325</v>
      </c>
      <c r="AZ42" s="65">
        <f>VLOOKUP($A42,'RevPAR Raw Data'!$B$6:$BE$43,'RevPAR Raw Data'!N$1,FALSE)</f>
        <v>145.53288633563599</v>
      </c>
      <c r="BA42" s="65">
        <f>VLOOKUP($A42,'RevPAR Raw Data'!$B$6:$BE$43,'RevPAR Raw Data'!O$1,FALSE)</f>
        <v>160.635540200332</v>
      </c>
      <c r="BB42" s="66">
        <f>VLOOKUP($A42,'RevPAR Raw Data'!$B$6:$BE$43,'RevPAR Raw Data'!P$1,FALSE)</f>
        <v>153.08421326798401</v>
      </c>
      <c r="BC42" s="67">
        <f>VLOOKUP($A42,'RevPAR Raw Data'!$B$6:$BE$43,'RevPAR Raw Data'!R$1,FALSE)</f>
        <v>108.461100257875</v>
      </c>
      <c r="BD42" s="63"/>
      <c r="BE42" s="59">
        <f>VLOOKUP($A42,'RevPAR Raw Data'!$B$6:$BE$43,'RevPAR Raw Data'!T$1,FALSE)</f>
        <v>9.0848630127098708</v>
      </c>
      <c r="BF42" s="60">
        <f>VLOOKUP($A42,'RevPAR Raw Data'!$B$6:$BE$43,'RevPAR Raw Data'!U$1,FALSE)</f>
        <v>22.613116051733002</v>
      </c>
      <c r="BG42" s="60">
        <f>VLOOKUP($A42,'RevPAR Raw Data'!$B$6:$BE$43,'RevPAR Raw Data'!V$1,FALSE)</f>
        <v>20.137266401620799</v>
      </c>
      <c r="BH42" s="60">
        <f>VLOOKUP($A42,'RevPAR Raw Data'!$B$6:$BE$43,'RevPAR Raw Data'!W$1,FALSE)</f>
        <v>22.8357888449823</v>
      </c>
      <c r="BI42" s="60">
        <f>VLOOKUP($A42,'RevPAR Raw Data'!$B$6:$BE$43,'RevPAR Raw Data'!X$1,FALSE)</f>
        <v>16.608587276223901</v>
      </c>
      <c r="BJ42" s="61">
        <f>VLOOKUP($A42,'RevPAR Raw Data'!$B$6:$BE$43,'RevPAR Raw Data'!Y$1,FALSE)</f>
        <v>18.380255784902801</v>
      </c>
      <c r="BK42" s="60">
        <f>VLOOKUP($A42,'RevPAR Raw Data'!$B$6:$BE$43,'RevPAR Raw Data'!AA$1,FALSE)</f>
        <v>2.1320687107643002</v>
      </c>
      <c r="BL42" s="60">
        <f>VLOOKUP($A42,'RevPAR Raw Data'!$B$6:$BE$43,'RevPAR Raw Data'!AB$1,FALSE)</f>
        <v>2.7791837240088899</v>
      </c>
      <c r="BM42" s="61">
        <f>VLOOKUP($A42,'RevPAR Raw Data'!$B$6:$BE$43,'RevPAR Raw Data'!AC$1,FALSE)</f>
        <v>2.4705671630719301</v>
      </c>
      <c r="BN42" s="62">
        <f>VLOOKUP($A42,'RevPAR Raw Data'!$B$6:$BE$43,'RevPAR Raw Data'!AE$1,FALSE)</f>
        <v>11.4050689009533</v>
      </c>
    </row>
    <row r="43" spans="1:66" x14ac:dyDescent="0.25">
      <c r="A43" s="82" t="s">
        <v>82</v>
      </c>
      <c r="B43" s="59">
        <f>VLOOKUP($A43,'Occupancy Raw Data'!$B$6:$BE$43,'Occupancy Raw Data'!G$1,FALSE)</f>
        <v>62.356940281996003</v>
      </c>
      <c r="C43" s="60">
        <f>VLOOKUP($A43,'Occupancy Raw Data'!$B$6:$BE$43,'Occupancy Raw Data'!H$1,FALSE)</f>
        <v>76.193253816601896</v>
      </c>
      <c r="D43" s="60">
        <f>VLOOKUP($A43,'Occupancy Raw Data'!$B$6:$BE$43,'Occupancy Raw Data'!I$1,FALSE)</f>
        <v>82.921334754711594</v>
      </c>
      <c r="E43" s="60">
        <f>VLOOKUP($A43,'Occupancy Raw Data'!$B$6:$BE$43,'Occupancy Raw Data'!J$1,FALSE)</f>
        <v>83.245167648892703</v>
      </c>
      <c r="F43" s="60">
        <f>VLOOKUP($A43,'Occupancy Raw Data'!$B$6:$BE$43,'Occupancy Raw Data'!K$1,FALSE)</f>
        <v>77.621336766096107</v>
      </c>
      <c r="G43" s="61">
        <f>VLOOKUP($A43,'Occupancy Raw Data'!$B$6:$BE$43,'Occupancy Raw Data'!L$1,FALSE)</f>
        <v>76.467606653659701</v>
      </c>
      <c r="H43" s="60">
        <f>VLOOKUP($A43,'Occupancy Raw Data'!$B$6:$BE$43,'Occupancy Raw Data'!N$1,FALSE)</f>
        <v>79.176136935052298</v>
      </c>
      <c r="I43" s="60">
        <f>VLOOKUP($A43,'Occupancy Raw Data'!$B$6:$BE$43,'Occupancy Raw Data'!O$1,FALSE)</f>
        <v>81.549570569422897</v>
      </c>
      <c r="J43" s="61">
        <f>VLOOKUP($A43,'Occupancy Raw Data'!$B$6:$BE$43,'Occupancy Raw Data'!P$1,FALSE)</f>
        <v>80.362853752237598</v>
      </c>
      <c r="K43" s="62">
        <f>VLOOKUP($A43,'Occupancy Raw Data'!$B$6:$BE$43,'Occupancy Raw Data'!R$1,FALSE)</f>
        <v>77.580534396110494</v>
      </c>
      <c r="L43" s="63"/>
      <c r="M43" s="59">
        <f>VLOOKUP($A43,'Occupancy Raw Data'!$B$6:$BE$43,'Occupancy Raw Data'!T$1,FALSE)</f>
        <v>32.446457959672401</v>
      </c>
      <c r="N43" s="60">
        <f>VLOOKUP($A43,'Occupancy Raw Data'!$B$6:$BE$43,'Occupancy Raw Data'!U$1,FALSE)</f>
        <v>46.727289679299197</v>
      </c>
      <c r="O43" s="60">
        <f>VLOOKUP($A43,'Occupancy Raw Data'!$B$6:$BE$43,'Occupancy Raw Data'!V$1,FALSE)</f>
        <v>52.088635371225401</v>
      </c>
      <c r="P43" s="60">
        <f>VLOOKUP($A43,'Occupancy Raw Data'!$B$6:$BE$43,'Occupancy Raw Data'!W$1,FALSE)</f>
        <v>49.300856950151903</v>
      </c>
      <c r="Q43" s="60">
        <f>VLOOKUP($A43,'Occupancy Raw Data'!$B$6:$BE$43,'Occupancy Raw Data'!X$1,FALSE)</f>
        <v>39.603757900677898</v>
      </c>
      <c r="R43" s="61">
        <f>VLOOKUP($A43,'Occupancy Raw Data'!$B$6:$BE$43,'Occupancy Raw Data'!Y$1,FALSE)</f>
        <v>44.339073795997898</v>
      </c>
      <c r="S43" s="60">
        <f>VLOOKUP($A43,'Occupancy Raw Data'!$B$6:$BE$43,'Occupancy Raw Data'!AA$1,FALSE)</f>
        <v>23.169972332714401</v>
      </c>
      <c r="T43" s="60">
        <f>VLOOKUP($A43,'Occupancy Raw Data'!$B$6:$BE$43,'Occupancy Raw Data'!AB$1,FALSE)</f>
        <v>19.625112758093799</v>
      </c>
      <c r="U43" s="61">
        <f>VLOOKUP($A43,'Occupancy Raw Data'!$B$6:$BE$43,'Occupancy Raw Data'!AC$1,FALSE)</f>
        <v>21.345502476854701</v>
      </c>
      <c r="V43" s="62">
        <f>VLOOKUP($A43,'Occupancy Raw Data'!$B$6:$BE$43,'Occupancy Raw Data'!AE$1,FALSE)</f>
        <v>36.674297625623097</v>
      </c>
      <c r="W43" s="63"/>
      <c r="X43" s="64">
        <f>VLOOKUP($A43,'ADR Raw Data'!$B$6:$BE$43,'ADR Raw Data'!G$1,FALSE)</f>
        <v>132.644464228114</v>
      </c>
      <c r="Y43" s="65">
        <f>VLOOKUP($A43,'ADR Raw Data'!$B$6:$BE$43,'ADR Raw Data'!H$1,FALSE)</f>
        <v>151.99624798711699</v>
      </c>
      <c r="Z43" s="65">
        <f>VLOOKUP($A43,'ADR Raw Data'!$B$6:$BE$43,'ADR Raw Data'!I$1,FALSE)</f>
        <v>157.69092732741399</v>
      </c>
      <c r="AA43" s="65">
        <f>VLOOKUP($A43,'ADR Raw Data'!$B$6:$BE$43,'ADR Raw Data'!J$1,FALSE)</f>
        <v>155.11925652982799</v>
      </c>
      <c r="AB43" s="65">
        <f>VLOOKUP($A43,'ADR Raw Data'!$B$6:$BE$43,'ADR Raw Data'!K$1,FALSE)</f>
        <v>143.95416288771901</v>
      </c>
      <c r="AC43" s="66">
        <f>VLOOKUP($A43,'ADR Raw Data'!$B$6:$BE$43,'ADR Raw Data'!L$1,FALSE)</f>
        <v>149.122430729087</v>
      </c>
      <c r="AD43" s="65">
        <f>VLOOKUP($A43,'ADR Raw Data'!$B$6:$BE$43,'ADR Raw Data'!N$1,FALSE)</f>
        <v>134.64204628594601</v>
      </c>
      <c r="AE43" s="65">
        <f>VLOOKUP($A43,'ADR Raw Data'!$B$6:$BE$43,'ADR Raw Data'!O$1,FALSE)</f>
        <v>136.26261592344099</v>
      </c>
      <c r="AF43" s="66">
        <f>VLOOKUP($A43,'ADR Raw Data'!$B$6:$BE$43,'ADR Raw Data'!P$1,FALSE)</f>
        <v>135.46429656605</v>
      </c>
      <c r="AG43" s="67">
        <f>VLOOKUP($A43,'ADR Raw Data'!$B$6:$BE$43,'ADR Raw Data'!R$1,FALSE)</f>
        <v>145.080155188059</v>
      </c>
      <c r="AH43" s="63"/>
      <c r="AI43" s="59">
        <f>VLOOKUP($A43,'ADR Raw Data'!$B$6:$BE$43,'ADR Raw Data'!T$1,FALSE)</f>
        <v>35.708382015588597</v>
      </c>
      <c r="AJ43" s="60">
        <f>VLOOKUP($A43,'ADR Raw Data'!$B$6:$BE$43,'ADR Raw Data'!U$1,FALSE)</f>
        <v>46.305463043585299</v>
      </c>
      <c r="AK43" s="60">
        <f>VLOOKUP($A43,'ADR Raw Data'!$B$6:$BE$43,'ADR Raw Data'!V$1,FALSE)</f>
        <v>49.255297613344503</v>
      </c>
      <c r="AL43" s="60">
        <f>VLOOKUP($A43,'ADR Raw Data'!$B$6:$BE$43,'ADR Raw Data'!W$1,FALSE)</f>
        <v>46.564846178622901</v>
      </c>
      <c r="AM43" s="60">
        <f>VLOOKUP($A43,'ADR Raw Data'!$B$6:$BE$43,'ADR Raw Data'!X$1,FALSE)</f>
        <v>38.582034350343598</v>
      </c>
      <c r="AN43" s="61">
        <f>VLOOKUP($A43,'ADR Raw Data'!$B$6:$BE$43,'ADR Raw Data'!Y$1,FALSE)</f>
        <v>43.9867445577976</v>
      </c>
      <c r="AO43" s="60">
        <f>VLOOKUP($A43,'ADR Raw Data'!$B$6:$BE$43,'ADR Raw Data'!AA$1,FALSE)</f>
        <v>28.820773771172401</v>
      </c>
      <c r="AP43" s="60">
        <f>VLOOKUP($A43,'ADR Raw Data'!$B$6:$BE$43,'ADR Raw Data'!AB$1,FALSE)</f>
        <v>29.235444665838799</v>
      </c>
      <c r="AQ43" s="61">
        <f>VLOOKUP($A43,'ADR Raw Data'!$B$6:$BE$43,'ADR Raw Data'!AC$1,FALSE)</f>
        <v>29.023840015172102</v>
      </c>
      <c r="AR43" s="62">
        <f>VLOOKUP($A43,'ADR Raw Data'!$B$6:$BE$43,'ADR Raw Data'!AE$1,FALSE)</f>
        <v>39.444155402596401</v>
      </c>
      <c r="AS43" s="50"/>
      <c r="AT43" s="64">
        <f>VLOOKUP($A43,'RevPAR Raw Data'!$B$6:$BE$43,'RevPAR Raw Data'!G$1,FALSE)</f>
        <v>82.713029346098907</v>
      </c>
      <c r="AU43" s="65">
        <f>VLOOKUP($A43,'RevPAR Raw Data'!$B$6:$BE$43,'RevPAR Raw Data'!H$1,FALSE)</f>
        <v>115.810887020536</v>
      </c>
      <c r="AV43" s="65">
        <f>VLOOKUP($A43,'RevPAR Raw Data'!$B$6:$BE$43,'RevPAR Raw Data'!I$1,FALSE)</f>
        <v>130.75942172697401</v>
      </c>
      <c r="AW43" s="65">
        <f>VLOOKUP($A43,'RevPAR Raw Data'!$B$6:$BE$43,'RevPAR Raw Data'!J$1,FALSE)</f>
        <v>129.12928515397101</v>
      </c>
      <c r="AX43" s="65">
        <f>VLOOKUP($A43,'RevPAR Raw Data'!$B$6:$BE$43,'RevPAR Raw Data'!K$1,FALSE)</f>
        <v>111.739145563891</v>
      </c>
      <c r="AY43" s="66">
        <f>VLOOKUP($A43,'RevPAR Raw Data'!$B$6:$BE$43,'RevPAR Raw Data'!L$1,FALSE)</f>
        <v>114.030353762294</v>
      </c>
      <c r="AZ43" s="65">
        <f>VLOOKUP($A43,'RevPAR Raw Data'!$B$6:$BE$43,'RevPAR Raw Data'!N$1,FALSE)</f>
        <v>106.604370939517</v>
      </c>
      <c r="BA43" s="65">
        <f>VLOOKUP($A43,'RevPAR Raw Data'!$B$6:$BE$43,'RevPAR Raw Data'!O$1,FALSE)</f>
        <v>111.121578132228</v>
      </c>
      <c r="BB43" s="66">
        <f>VLOOKUP($A43,'RevPAR Raw Data'!$B$6:$BE$43,'RevPAR Raw Data'!P$1,FALSE)</f>
        <v>108.86297453587299</v>
      </c>
      <c r="BC43" s="67">
        <f>VLOOKUP($A43,'RevPAR Raw Data'!$B$6:$BE$43,'RevPAR Raw Data'!R$1,FALSE)</f>
        <v>112.553959697602</v>
      </c>
      <c r="BD43" s="63"/>
      <c r="BE43" s="59">
        <f>VLOOKUP($A43,'RevPAR Raw Data'!$B$6:$BE$43,'RevPAR Raw Data'!T$1,FALSE)</f>
        <v>79.740945134028095</v>
      </c>
      <c r="BF43" s="60">
        <f>VLOOKUP($A43,'RevPAR Raw Data'!$B$6:$BE$43,'RevPAR Raw Data'!U$1,FALSE)</f>
        <v>114.670040576601</v>
      </c>
      <c r="BG43" s="60">
        <f>VLOOKUP($A43,'RevPAR Raw Data'!$B$6:$BE$43,'RevPAR Raw Data'!V$1,FALSE)</f>
        <v>127.00034535939599</v>
      </c>
      <c r="BH43" s="60">
        <f>VLOOKUP($A43,'RevPAR Raw Data'!$B$6:$BE$43,'RevPAR Raw Data'!W$1,FALSE)</f>
        <v>118.82257133235601</v>
      </c>
      <c r="BI43" s="60">
        <f>VLOOKUP($A43,'RevPAR Raw Data'!$B$6:$BE$43,'RevPAR Raw Data'!X$1,FALSE)</f>
        <v>93.465727728288002</v>
      </c>
      <c r="BJ43" s="61">
        <f>VLOOKUP($A43,'RevPAR Raw Data'!$B$6:$BE$43,'RevPAR Raw Data'!Y$1,FALSE)</f>
        <v>107.829133483734</v>
      </c>
      <c r="BK43" s="60">
        <f>VLOOKUP($A43,'RevPAR Raw Data'!$B$6:$BE$43,'RevPAR Raw Data'!AA$1,FALSE)</f>
        <v>58.668511412741701</v>
      </c>
      <c r="BL43" s="60">
        <f>VLOOKUP($A43,'RevPAR Raw Data'!$B$6:$BE$43,'RevPAR Raw Data'!AB$1,FALSE)</f>
        <v>54.598046404933697</v>
      </c>
      <c r="BM43" s="61">
        <f>VLOOKUP($A43,'RevPAR Raw Data'!$B$6:$BE$43,'RevPAR Raw Data'!AC$1,FALSE)</f>
        <v>56.5646269813437</v>
      </c>
      <c r="BN43" s="62">
        <f>VLOOKUP($A43,'RevPAR Raw Data'!$B$6:$BE$43,'RevPAR Raw Data'!AE$1,FALSE)</f>
        <v>90.584319976480998</v>
      </c>
    </row>
    <row r="44" spans="1:66" x14ac:dyDescent="0.25">
      <c r="A44" s="81" t="s">
        <v>83</v>
      </c>
      <c r="B44" s="59">
        <f>VLOOKUP($A44,'Occupancy Raw Data'!$B$6:$BE$43,'Occupancy Raw Data'!G$1,FALSE)</f>
        <v>50.1113585746102</v>
      </c>
      <c r="C44" s="60">
        <f>VLOOKUP($A44,'Occupancy Raw Data'!$B$6:$BE$43,'Occupancy Raw Data'!H$1,FALSE)</f>
        <v>59.799554565701499</v>
      </c>
      <c r="D44" s="60">
        <f>VLOOKUP($A44,'Occupancy Raw Data'!$B$6:$BE$43,'Occupancy Raw Data'!I$1,FALSE)</f>
        <v>61.924647364513703</v>
      </c>
      <c r="E44" s="60">
        <f>VLOOKUP($A44,'Occupancy Raw Data'!$B$6:$BE$43,'Occupancy Raw Data'!J$1,FALSE)</f>
        <v>66.026354862657698</v>
      </c>
      <c r="F44" s="60">
        <f>VLOOKUP($A44,'Occupancy Raw Data'!$B$6:$BE$43,'Occupancy Raw Data'!K$1,FALSE)</f>
        <v>65.608760207869295</v>
      </c>
      <c r="G44" s="61">
        <f>VLOOKUP($A44,'Occupancy Raw Data'!$B$6:$BE$43,'Occupancy Raw Data'!L$1,FALSE)</f>
        <v>60.694135115070502</v>
      </c>
      <c r="H44" s="60">
        <f>VLOOKUP($A44,'Occupancy Raw Data'!$B$6:$BE$43,'Occupancy Raw Data'!N$1,FALSE)</f>
        <v>77.923162583518902</v>
      </c>
      <c r="I44" s="60">
        <f>VLOOKUP($A44,'Occupancy Raw Data'!$B$6:$BE$43,'Occupancy Raw Data'!O$1,FALSE)</f>
        <v>79.537861915367401</v>
      </c>
      <c r="J44" s="61">
        <f>VLOOKUP($A44,'Occupancy Raw Data'!$B$6:$BE$43,'Occupancy Raw Data'!P$1,FALSE)</f>
        <v>78.730512249443194</v>
      </c>
      <c r="K44" s="62">
        <f>VLOOKUP($A44,'Occupancy Raw Data'!$B$6:$BE$43,'Occupancy Raw Data'!R$1,FALSE)</f>
        <v>65.847385724891197</v>
      </c>
      <c r="L44" s="63"/>
      <c r="M44" s="59">
        <f>VLOOKUP($A44,'Occupancy Raw Data'!$B$6:$BE$43,'Occupancy Raw Data'!T$1,FALSE)</f>
        <v>1.1331501482347599</v>
      </c>
      <c r="N44" s="60">
        <f>VLOOKUP($A44,'Occupancy Raw Data'!$B$6:$BE$43,'Occupancy Raw Data'!U$1,FALSE)</f>
        <v>7.3184877490730003</v>
      </c>
      <c r="O44" s="60">
        <f>VLOOKUP($A44,'Occupancy Raw Data'!$B$6:$BE$43,'Occupancy Raw Data'!V$1,FALSE)</f>
        <v>5.9949285707125402</v>
      </c>
      <c r="P44" s="60">
        <f>VLOOKUP($A44,'Occupancy Raw Data'!$B$6:$BE$43,'Occupancy Raw Data'!W$1,FALSE)</f>
        <v>9.3168367616990295</v>
      </c>
      <c r="Q44" s="60">
        <f>VLOOKUP($A44,'Occupancy Raw Data'!$B$6:$BE$43,'Occupancy Raw Data'!X$1,FALSE)</f>
        <v>4.2983758099427698</v>
      </c>
      <c r="R44" s="61">
        <f>VLOOKUP($A44,'Occupancy Raw Data'!$B$6:$BE$43,'Occupancy Raw Data'!Y$1,FALSE)</f>
        <v>5.7397661791626096</v>
      </c>
      <c r="S44" s="60">
        <f>VLOOKUP($A44,'Occupancy Raw Data'!$B$6:$BE$43,'Occupancy Raw Data'!AA$1,FALSE)</f>
        <v>1.83409058064481</v>
      </c>
      <c r="T44" s="60">
        <f>VLOOKUP($A44,'Occupancy Raw Data'!$B$6:$BE$43,'Occupancy Raw Data'!AB$1,FALSE)</f>
        <v>-1.99880364344372</v>
      </c>
      <c r="U44" s="61">
        <f>VLOOKUP($A44,'Occupancy Raw Data'!$B$6:$BE$43,'Occupancy Raw Data'!AC$1,FALSE)</f>
        <v>-0.13875579896991599</v>
      </c>
      <c r="V44" s="62">
        <f>VLOOKUP($A44,'Occupancy Raw Data'!$B$6:$BE$43,'Occupancy Raw Data'!AE$1,FALSE)</f>
        <v>3.65527963225624</v>
      </c>
      <c r="W44" s="63"/>
      <c r="X44" s="64">
        <f>VLOOKUP($A44,'ADR Raw Data'!$B$6:$BE$43,'ADR Raw Data'!G$1,FALSE)</f>
        <v>94.531420370370299</v>
      </c>
      <c r="Y44" s="65">
        <f>VLOOKUP($A44,'ADR Raw Data'!$B$6:$BE$43,'ADR Raw Data'!H$1,FALSE)</f>
        <v>96.693409373060206</v>
      </c>
      <c r="Z44" s="65">
        <f>VLOOKUP($A44,'ADR Raw Data'!$B$6:$BE$43,'ADR Raw Data'!I$1,FALSE)</f>
        <v>98.649899595384298</v>
      </c>
      <c r="AA44" s="65">
        <f>VLOOKUP($A44,'ADR Raw Data'!$B$6:$BE$43,'ADR Raw Data'!J$1,FALSE)</f>
        <v>99.040536893886099</v>
      </c>
      <c r="AB44" s="65">
        <f>VLOOKUP($A44,'ADR Raw Data'!$B$6:$BE$43,'ADR Raw Data'!K$1,FALSE)</f>
        <v>101.591148514851</v>
      </c>
      <c r="AC44" s="66">
        <f>VLOOKUP($A44,'ADR Raw Data'!$B$6:$BE$43,'ADR Raw Data'!L$1,FALSE)</f>
        <v>98.305168491223696</v>
      </c>
      <c r="AD44" s="65">
        <f>VLOOKUP($A44,'ADR Raw Data'!$B$6:$BE$43,'ADR Raw Data'!N$1,FALSE)</f>
        <v>122.127792068595</v>
      </c>
      <c r="AE44" s="65">
        <f>VLOOKUP($A44,'ADR Raw Data'!$B$6:$BE$43,'ADR Raw Data'!O$1,FALSE)</f>
        <v>125.431997433204</v>
      </c>
      <c r="AF44" s="66">
        <f>VLOOKUP($A44,'ADR Raw Data'!$B$6:$BE$43,'ADR Raw Data'!P$1,FALSE)</f>
        <v>123.79683639792501</v>
      </c>
      <c r="AG44" s="67">
        <f>VLOOKUP($A44,'ADR Raw Data'!$B$6:$BE$43,'ADR Raw Data'!R$1,FALSE)</f>
        <v>107.01349587276</v>
      </c>
      <c r="AH44" s="63"/>
      <c r="AI44" s="59">
        <f>VLOOKUP($A44,'ADR Raw Data'!$B$6:$BE$43,'ADR Raw Data'!T$1,FALSE)</f>
        <v>6.4798630529277004</v>
      </c>
      <c r="AJ44" s="60">
        <f>VLOOKUP($A44,'ADR Raw Data'!$B$6:$BE$43,'ADR Raw Data'!U$1,FALSE)</f>
        <v>8.5051105255381394</v>
      </c>
      <c r="AK44" s="60">
        <f>VLOOKUP($A44,'ADR Raw Data'!$B$6:$BE$43,'ADR Raw Data'!V$1,FALSE)</f>
        <v>9.1717151525821698</v>
      </c>
      <c r="AL44" s="60">
        <f>VLOOKUP($A44,'ADR Raw Data'!$B$6:$BE$43,'ADR Raw Data'!W$1,FALSE)</f>
        <v>9.3017639921930009</v>
      </c>
      <c r="AM44" s="60">
        <f>VLOOKUP($A44,'ADR Raw Data'!$B$6:$BE$43,'ADR Raw Data'!X$1,FALSE)</f>
        <v>9.2425304856073005</v>
      </c>
      <c r="AN44" s="61">
        <f>VLOOKUP($A44,'ADR Raw Data'!$B$6:$BE$43,'ADR Raw Data'!Y$1,FALSE)</f>
        <v>8.6529090960878108</v>
      </c>
      <c r="AO44" s="60">
        <f>VLOOKUP($A44,'ADR Raw Data'!$B$6:$BE$43,'ADR Raw Data'!AA$1,FALSE)</f>
        <v>13.111037030657799</v>
      </c>
      <c r="AP44" s="60">
        <f>VLOOKUP($A44,'ADR Raw Data'!$B$6:$BE$43,'ADR Raw Data'!AB$1,FALSE)</f>
        <v>14.5860952834449</v>
      </c>
      <c r="AQ44" s="61">
        <f>VLOOKUP($A44,'ADR Raw Data'!$B$6:$BE$43,'ADR Raw Data'!AC$1,FALSE)</f>
        <v>13.846200075825401</v>
      </c>
      <c r="AR44" s="62">
        <f>VLOOKUP($A44,'ADR Raw Data'!$B$6:$BE$43,'ADR Raw Data'!AE$1,FALSE)</f>
        <v>10.3770571189911</v>
      </c>
      <c r="AS44" s="50"/>
      <c r="AT44" s="64">
        <f>VLOOKUP($A44,'RevPAR Raw Data'!$B$6:$BE$43,'RevPAR Raw Data'!G$1,FALSE)</f>
        <v>47.370979027468401</v>
      </c>
      <c r="AU44" s="65">
        <f>VLOOKUP($A44,'RevPAR Raw Data'!$B$6:$BE$43,'RevPAR Raw Data'!H$1,FALSE)</f>
        <v>57.822228099480299</v>
      </c>
      <c r="AV44" s="65">
        <f>VLOOKUP($A44,'RevPAR Raw Data'!$B$6:$BE$43,'RevPAR Raw Data'!I$1,FALSE)</f>
        <v>61.088602449888597</v>
      </c>
      <c r="AW44" s="65">
        <f>VLOOKUP($A44,'RevPAR Raw Data'!$B$6:$BE$43,'RevPAR Raw Data'!J$1,FALSE)</f>
        <v>65.392856347438695</v>
      </c>
      <c r="AX44" s="65">
        <f>VLOOKUP($A44,'RevPAR Raw Data'!$B$6:$BE$43,'RevPAR Raw Data'!K$1,FALSE)</f>
        <v>66.652693021529302</v>
      </c>
      <c r="AY44" s="66">
        <f>VLOOKUP($A44,'RevPAR Raw Data'!$B$6:$BE$43,'RevPAR Raw Data'!L$1,FALSE)</f>
        <v>59.665471789161003</v>
      </c>
      <c r="AZ44" s="65">
        <f>VLOOKUP($A44,'RevPAR Raw Data'!$B$6:$BE$43,'RevPAR Raw Data'!N$1,FALSE)</f>
        <v>95.165837973273895</v>
      </c>
      <c r="BA44" s="65">
        <f>VLOOKUP($A44,'RevPAR Raw Data'!$B$6:$BE$43,'RevPAR Raw Data'!O$1,FALSE)</f>
        <v>99.7659289161098</v>
      </c>
      <c r="BB44" s="66">
        <f>VLOOKUP($A44,'RevPAR Raw Data'!$B$6:$BE$43,'RevPAR Raw Data'!P$1,FALSE)</f>
        <v>97.465883444691897</v>
      </c>
      <c r="BC44" s="67">
        <f>VLOOKUP($A44,'RevPAR Raw Data'!$B$6:$BE$43,'RevPAR Raw Data'!R$1,FALSE)</f>
        <v>70.465589405027004</v>
      </c>
      <c r="BD44" s="63"/>
      <c r="BE44" s="59">
        <f>VLOOKUP($A44,'RevPAR Raw Data'!$B$6:$BE$43,'RevPAR Raw Data'!T$1,FALSE)</f>
        <v>7.6864397789521197</v>
      </c>
      <c r="BF44" s="60">
        <f>VLOOKUP($A44,'RevPAR Raw Data'!$B$6:$BE$43,'RevPAR Raw Data'!U$1,FALSE)</f>
        <v>16.446043746467701</v>
      </c>
      <c r="BG44" s="60">
        <f>VLOOKUP($A44,'RevPAR Raw Data'!$B$6:$BE$43,'RevPAR Raw Data'!V$1,FALSE)</f>
        <v>15.716481495401201</v>
      </c>
      <c r="BH44" s="60">
        <f>VLOOKUP($A44,'RevPAR Raw Data'!$B$6:$BE$43,'RevPAR Raw Data'!W$1,FALSE)</f>
        <v>19.485230921003101</v>
      </c>
      <c r="BI44" s="60">
        <f>VLOOKUP($A44,'RevPAR Raw Data'!$B$6:$BE$43,'RevPAR Raw Data'!X$1,FALSE)</f>
        <v>13.938184990170001</v>
      </c>
      <c r="BJ44" s="61">
        <f>VLOOKUP($A44,'RevPAR Raw Data'!$B$6:$BE$43,'RevPAR Raw Data'!Y$1,FALSE)</f>
        <v>14.8893320250613</v>
      </c>
      <c r="BK44" s="60">
        <f>VLOOKUP($A44,'RevPAR Raw Data'!$B$6:$BE$43,'RevPAR Raw Data'!AA$1,FALSE)</f>
        <v>15.1855959065067</v>
      </c>
      <c r="BL44" s="60">
        <f>VLOOKUP($A44,'RevPAR Raw Data'!$B$6:$BE$43,'RevPAR Raw Data'!AB$1,FALSE)</f>
        <v>12.2957442360395</v>
      </c>
      <c r="BM44" s="61">
        <f>VLOOKUP($A44,'RevPAR Raw Data'!$B$6:$BE$43,'RevPAR Raw Data'!AC$1,FALSE)</f>
        <v>13.688231871313301</v>
      </c>
      <c r="BN44" s="62">
        <f>VLOOKUP($A44,'RevPAR Raw Data'!$B$6:$BE$43,'RevPAR Raw Data'!AE$1,FALSE)</f>
        <v>14.4116472065454</v>
      </c>
    </row>
    <row r="45" spans="1:66" x14ac:dyDescent="0.25">
      <c r="A45" s="83" t="s">
        <v>84</v>
      </c>
      <c r="B45" s="59">
        <f>VLOOKUP($A45,'Occupancy Raw Data'!$B$6:$BE$43,'Occupancy Raw Data'!G$1,FALSE)</f>
        <v>46.425865117453903</v>
      </c>
      <c r="C45" s="60">
        <f>VLOOKUP($A45,'Occupancy Raw Data'!$B$6:$BE$43,'Occupancy Raw Data'!H$1,FALSE)</f>
        <v>61.252841626673401</v>
      </c>
      <c r="D45" s="60">
        <f>VLOOKUP($A45,'Occupancy Raw Data'!$B$6:$BE$43,'Occupancy Raw Data'!I$1,FALSE)</f>
        <v>62.414751199797898</v>
      </c>
      <c r="E45" s="60">
        <f>VLOOKUP($A45,'Occupancy Raw Data'!$B$6:$BE$43,'Occupancy Raw Data'!J$1,FALSE)</f>
        <v>64.233392270775397</v>
      </c>
      <c r="F45" s="60">
        <f>VLOOKUP($A45,'Occupancy Raw Data'!$B$6:$BE$43,'Occupancy Raw Data'!K$1,FALSE)</f>
        <v>60.7224046476382</v>
      </c>
      <c r="G45" s="61">
        <f>VLOOKUP($A45,'Occupancy Raw Data'!$B$6:$BE$43,'Occupancy Raw Data'!L$1,FALSE)</f>
        <v>59.009850972467703</v>
      </c>
      <c r="H45" s="60">
        <f>VLOOKUP($A45,'Occupancy Raw Data'!$B$6:$BE$43,'Occupancy Raw Data'!N$1,FALSE)</f>
        <v>64.864864864864799</v>
      </c>
      <c r="I45" s="60">
        <f>VLOOKUP($A45,'Occupancy Raw Data'!$B$6:$BE$43,'Occupancy Raw Data'!O$1,FALSE)</f>
        <v>64.536499115938298</v>
      </c>
      <c r="J45" s="61">
        <f>VLOOKUP($A45,'Occupancy Raw Data'!$B$6:$BE$43,'Occupancy Raw Data'!P$1,FALSE)</f>
        <v>64.700681990401606</v>
      </c>
      <c r="K45" s="62">
        <f>VLOOKUP($A45,'Occupancy Raw Data'!$B$6:$BE$43,'Occupancy Raw Data'!R$1,FALSE)</f>
        <v>60.635802691877402</v>
      </c>
      <c r="L45" s="63"/>
      <c r="M45" s="59">
        <f>VLOOKUP($A45,'Occupancy Raw Data'!$B$6:$BE$43,'Occupancy Raw Data'!T$1,FALSE)</f>
        <v>-10.0654332332614</v>
      </c>
      <c r="N45" s="60">
        <f>VLOOKUP($A45,'Occupancy Raw Data'!$B$6:$BE$43,'Occupancy Raw Data'!U$1,FALSE)</f>
        <v>2.7425352801687501</v>
      </c>
      <c r="O45" s="60">
        <f>VLOOKUP($A45,'Occupancy Raw Data'!$B$6:$BE$43,'Occupancy Raw Data'!V$1,FALSE)</f>
        <v>-1.88795829185914</v>
      </c>
      <c r="P45" s="60">
        <f>VLOOKUP($A45,'Occupancy Raw Data'!$B$6:$BE$43,'Occupancy Raw Data'!W$1,FALSE)</f>
        <v>1.09070085511434</v>
      </c>
      <c r="Q45" s="60">
        <f>VLOOKUP($A45,'Occupancy Raw Data'!$B$6:$BE$43,'Occupancy Raw Data'!X$1,FALSE)</f>
        <v>2.5883616328196601</v>
      </c>
      <c r="R45" s="61">
        <f>VLOOKUP($A45,'Occupancy Raw Data'!$B$6:$BE$43,'Occupancy Raw Data'!Y$1,FALSE)</f>
        <v>-0.852481065693105</v>
      </c>
      <c r="S45" s="60">
        <f>VLOOKUP($A45,'Occupancy Raw Data'!$B$6:$BE$43,'Occupancy Raw Data'!AA$1,FALSE)</f>
        <v>-4.1369128325649998</v>
      </c>
      <c r="T45" s="60">
        <f>VLOOKUP($A45,'Occupancy Raw Data'!$B$6:$BE$43,'Occupancy Raw Data'!AB$1,FALSE)</f>
        <v>-7.6756629553644196</v>
      </c>
      <c r="U45" s="61">
        <f>VLOOKUP($A45,'Occupancy Raw Data'!$B$6:$BE$43,'Occupancy Raw Data'!AC$1,FALSE)</f>
        <v>-5.9350713669065103</v>
      </c>
      <c r="V45" s="62">
        <f>VLOOKUP($A45,'Occupancy Raw Data'!$B$6:$BE$43,'Occupancy Raw Data'!AE$1,FALSE)</f>
        <v>-2.4592562614597999</v>
      </c>
      <c r="W45" s="63"/>
      <c r="X45" s="64">
        <f>VLOOKUP($A45,'ADR Raw Data'!$B$6:$BE$43,'ADR Raw Data'!G$1,FALSE)</f>
        <v>87.773514689880301</v>
      </c>
      <c r="Y45" s="65">
        <f>VLOOKUP($A45,'ADR Raw Data'!$B$6:$BE$43,'ADR Raw Data'!H$1,FALSE)</f>
        <v>91.310321649484493</v>
      </c>
      <c r="Z45" s="65">
        <f>VLOOKUP($A45,'ADR Raw Data'!$B$6:$BE$43,'ADR Raw Data'!I$1,FALSE)</f>
        <v>90.975030352084104</v>
      </c>
      <c r="AA45" s="65">
        <f>VLOOKUP($A45,'ADR Raw Data'!$B$6:$BE$43,'ADR Raw Data'!J$1,FALSE)</f>
        <v>92.8707156901297</v>
      </c>
      <c r="AB45" s="65">
        <f>VLOOKUP($A45,'ADR Raw Data'!$B$6:$BE$43,'ADR Raw Data'!K$1,FALSE)</f>
        <v>94.8635607321131</v>
      </c>
      <c r="AC45" s="66">
        <f>VLOOKUP($A45,'ADR Raw Data'!$B$6:$BE$43,'ADR Raw Data'!L$1,FALSE)</f>
        <v>91.753854978169599</v>
      </c>
      <c r="AD45" s="65">
        <f>VLOOKUP($A45,'ADR Raw Data'!$B$6:$BE$43,'ADR Raw Data'!N$1,FALSE)</f>
        <v>105.628699376947</v>
      </c>
      <c r="AE45" s="65">
        <f>VLOOKUP($A45,'ADR Raw Data'!$B$6:$BE$43,'ADR Raw Data'!O$1,FALSE)</f>
        <v>105.996892367906</v>
      </c>
      <c r="AF45" s="66">
        <f>VLOOKUP($A45,'ADR Raw Data'!$B$6:$BE$43,'ADR Raw Data'!P$1,FALSE)</f>
        <v>105.81232871364401</v>
      </c>
      <c r="AG45" s="67">
        <f>VLOOKUP($A45,'ADR Raw Data'!$B$6:$BE$43,'ADR Raw Data'!R$1,FALSE)</f>
        <v>96.039832182813598</v>
      </c>
      <c r="AH45" s="63"/>
      <c r="AI45" s="59">
        <f>VLOOKUP($A45,'ADR Raw Data'!$B$6:$BE$43,'ADR Raw Data'!T$1,FALSE)</f>
        <v>3.47790169702624</v>
      </c>
      <c r="AJ45" s="60">
        <f>VLOOKUP($A45,'ADR Raw Data'!$B$6:$BE$43,'ADR Raw Data'!U$1,FALSE)</f>
        <v>9.6560186962641197</v>
      </c>
      <c r="AK45" s="60">
        <f>VLOOKUP($A45,'ADR Raw Data'!$B$6:$BE$43,'ADR Raw Data'!V$1,FALSE)</f>
        <v>9.8687513062031194</v>
      </c>
      <c r="AL45" s="60">
        <f>VLOOKUP($A45,'ADR Raw Data'!$B$6:$BE$43,'ADR Raw Data'!W$1,FALSE)</f>
        <v>12.7841688245228</v>
      </c>
      <c r="AM45" s="60">
        <f>VLOOKUP($A45,'ADR Raw Data'!$B$6:$BE$43,'ADR Raw Data'!X$1,FALSE)</f>
        <v>13.3531553740797</v>
      </c>
      <c r="AN45" s="61">
        <f>VLOOKUP($A45,'ADR Raw Data'!$B$6:$BE$43,'ADR Raw Data'!Y$1,FALSE)</f>
        <v>10.115446037555699</v>
      </c>
      <c r="AO45" s="60">
        <f>VLOOKUP($A45,'ADR Raw Data'!$B$6:$BE$43,'ADR Raw Data'!AA$1,FALSE)</f>
        <v>15.688043446672101</v>
      </c>
      <c r="AP45" s="60">
        <f>VLOOKUP($A45,'ADR Raw Data'!$B$6:$BE$43,'ADR Raw Data'!AB$1,FALSE)</f>
        <v>14.5152225352647</v>
      </c>
      <c r="AQ45" s="61">
        <f>VLOOKUP($A45,'ADR Raw Data'!$B$6:$BE$43,'ADR Raw Data'!AC$1,FALSE)</f>
        <v>15.084321867458501</v>
      </c>
      <c r="AR45" s="62">
        <f>VLOOKUP($A45,'ADR Raw Data'!$B$6:$BE$43,'ADR Raw Data'!AE$1,FALSE)</f>
        <v>11.6098132324679</v>
      </c>
      <c r="AS45" s="50"/>
      <c r="AT45" s="64">
        <f>VLOOKUP($A45,'RevPAR Raw Data'!$B$6:$BE$43,'RevPAR Raw Data'!G$1,FALSE)</f>
        <v>40.749613538772401</v>
      </c>
      <c r="AU45" s="65">
        <f>VLOOKUP($A45,'RevPAR Raw Data'!$B$6:$BE$43,'RevPAR Raw Data'!H$1,FALSE)</f>
        <v>55.930166708764801</v>
      </c>
      <c r="AV45" s="65">
        <f>VLOOKUP($A45,'RevPAR Raw Data'!$B$6:$BE$43,'RevPAR Raw Data'!I$1,FALSE)</f>
        <v>56.7818388481939</v>
      </c>
      <c r="AW45" s="65">
        <f>VLOOKUP($A45,'RevPAR Raw Data'!$B$6:$BE$43,'RevPAR Raw Data'!J$1,FALSE)</f>
        <v>59.654011113917598</v>
      </c>
      <c r="AX45" s="65">
        <f>VLOOKUP($A45,'RevPAR Raw Data'!$B$6:$BE$43,'RevPAR Raw Data'!K$1,FALSE)</f>
        <v>57.603435210911798</v>
      </c>
      <c r="AY45" s="66">
        <f>VLOOKUP($A45,'RevPAR Raw Data'!$B$6:$BE$43,'RevPAR Raw Data'!L$1,FALSE)</f>
        <v>54.143813084112097</v>
      </c>
      <c r="AZ45" s="65">
        <f>VLOOKUP($A45,'RevPAR Raw Data'!$B$6:$BE$43,'RevPAR Raw Data'!N$1,FALSE)</f>
        <v>68.515913109370999</v>
      </c>
      <c r="BA45" s="65">
        <f>VLOOKUP($A45,'RevPAR Raw Data'!$B$6:$BE$43,'RevPAR Raw Data'!O$1,FALSE)</f>
        <v>68.406683505935803</v>
      </c>
      <c r="BB45" s="66">
        <f>VLOOKUP($A45,'RevPAR Raw Data'!$B$6:$BE$43,'RevPAR Raw Data'!P$1,FALSE)</f>
        <v>68.461298307653394</v>
      </c>
      <c r="BC45" s="67">
        <f>VLOOKUP($A45,'RevPAR Raw Data'!$B$6:$BE$43,'RevPAR Raw Data'!R$1,FALSE)</f>
        <v>58.234523147981001</v>
      </c>
      <c r="BD45" s="63"/>
      <c r="BE45" s="59">
        <f>VLOOKUP($A45,'RevPAR Raw Data'!$B$6:$BE$43,'RevPAR Raw Data'!T$1,FALSE)</f>
        <v>-6.9375974094678803</v>
      </c>
      <c r="BF45" s="60">
        <f>VLOOKUP($A45,'RevPAR Raw Data'!$B$6:$BE$43,'RevPAR Raw Data'!U$1,FALSE)</f>
        <v>12.663373695837601</v>
      </c>
      <c r="BG45" s="60">
        <f>VLOOKUP($A45,'RevPAR Raw Data'!$B$6:$BE$43,'RevPAR Raw Data'!V$1,FALSE)</f>
        <v>7.7944751057555504</v>
      </c>
      <c r="BH45" s="60">
        <f>VLOOKUP($A45,'RevPAR Raw Data'!$B$6:$BE$43,'RevPAR Raw Data'!W$1,FALSE)</f>
        <v>14.0143067183255</v>
      </c>
      <c r="BI45" s="60">
        <f>VLOOKUP($A45,'RevPAR Raw Data'!$B$6:$BE$43,'RevPAR Raw Data'!X$1,FALSE)</f>
        <v>16.287144957372799</v>
      </c>
      <c r="BJ45" s="61">
        <f>VLOOKUP($A45,'RevPAR Raw Data'!$B$6:$BE$43,'RevPAR Raw Data'!Y$1,FALSE)</f>
        <v>9.1767327096820299</v>
      </c>
      <c r="BK45" s="60">
        <f>VLOOKUP($A45,'RevPAR Raw Data'!$B$6:$BE$43,'RevPAR Raw Data'!AA$1,FALSE)</f>
        <v>10.902129931583399</v>
      </c>
      <c r="BL45" s="60">
        <f>VLOOKUP($A45,'RevPAR Raw Data'!$B$6:$BE$43,'RevPAR Raw Data'!AB$1,FALSE)</f>
        <v>5.7254200208723303</v>
      </c>
      <c r="BM45" s="61">
        <f>VLOOKUP($A45,'RevPAR Raw Data'!$B$6:$BE$43,'RevPAR Raw Data'!AC$1,FALSE)</f>
        <v>8.2539852325045295</v>
      </c>
      <c r="BN45" s="62">
        <f>VLOOKUP($A45,'RevPAR Raw Data'!$B$6:$BE$43,'RevPAR Raw Data'!AE$1,FALSE)</f>
        <v>8.8650419121448607</v>
      </c>
    </row>
    <row r="46" spans="1:66" x14ac:dyDescent="0.25">
      <c r="A46" s="84" t="s">
        <v>85</v>
      </c>
      <c r="B46" s="59">
        <f>VLOOKUP($A46,'Occupancy Raw Data'!$B$6:$BE$43,'Occupancy Raw Data'!G$1,FALSE)</f>
        <v>45.485541103674699</v>
      </c>
      <c r="C46" s="60">
        <f>VLOOKUP($A46,'Occupancy Raw Data'!$B$6:$BE$43,'Occupancy Raw Data'!H$1,FALSE)</f>
        <v>54.476575325167303</v>
      </c>
      <c r="D46" s="60">
        <f>VLOOKUP($A46,'Occupancy Raw Data'!$B$6:$BE$43,'Occupancy Raw Data'!I$1,FALSE)</f>
        <v>56.2444753125394</v>
      </c>
      <c r="E46" s="60">
        <f>VLOOKUP($A46,'Occupancy Raw Data'!$B$6:$BE$43,'Occupancy Raw Data'!J$1,FALSE)</f>
        <v>59.717136002020403</v>
      </c>
      <c r="F46" s="60">
        <f>VLOOKUP($A46,'Occupancy Raw Data'!$B$6:$BE$43,'Occupancy Raw Data'!K$1,FALSE)</f>
        <v>60.4116681399166</v>
      </c>
      <c r="G46" s="61">
        <f>VLOOKUP($A46,'Occupancy Raw Data'!$B$6:$BE$43,'Occupancy Raw Data'!L$1,FALSE)</f>
        <v>55.2670791766637</v>
      </c>
      <c r="H46" s="60">
        <f>VLOOKUP($A46,'Occupancy Raw Data'!$B$6:$BE$43,'Occupancy Raw Data'!N$1,FALSE)</f>
        <v>74.100265184998094</v>
      </c>
      <c r="I46" s="60">
        <f>VLOOKUP($A46,'Occupancy Raw Data'!$B$6:$BE$43,'Occupancy Raw Data'!O$1,FALSE)</f>
        <v>70.918045207728198</v>
      </c>
      <c r="J46" s="61">
        <f>VLOOKUP($A46,'Occupancy Raw Data'!$B$6:$BE$43,'Occupancy Raw Data'!P$1,FALSE)</f>
        <v>72.509155196363096</v>
      </c>
      <c r="K46" s="62">
        <f>VLOOKUP($A46,'Occupancy Raw Data'!$B$6:$BE$43,'Occupancy Raw Data'!R$1,FALSE)</f>
        <v>60.193386610863499</v>
      </c>
      <c r="L46" s="63"/>
      <c r="M46" s="59">
        <f>VLOOKUP($A46,'Occupancy Raw Data'!$B$6:$BE$43,'Occupancy Raw Data'!T$1,FALSE)</f>
        <v>2.0107618238459302</v>
      </c>
      <c r="N46" s="60">
        <f>VLOOKUP($A46,'Occupancy Raw Data'!$B$6:$BE$43,'Occupancy Raw Data'!U$1,FALSE)</f>
        <v>0.81794811871932604</v>
      </c>
      <c r="O46" s="60">
        <f>VLOOKUP($A46,'Occupancy Raw Data'!$B$6:$BE$43,'Occupancy Raw Data'!V$1,FALSE)</f>
        <v>0.79203439692237998</v>
      </c>
      <c r="P46" s="60">
        <f>VLOOKUP($A46,'Occupancy Raw Data'!$B$6:$BE$43,'Occupancy Raw Data'!W$1,FALSE)</f>
        <v>-2.2327889187512899</v>
      </c>
      <c r="Q46" s="60">
        <f>VLOOKUP($A46,'Occupancy Raw Data'!$B$6:$BE$43,'Occupancy Raw Data'!X$1,FALSE)</f>
        <v>1.14164904862579</v>
      </c>
      <c r="R46" s="61">
        <f>VLOOKUP($A46,'Occupancy Raw Data'!$B$6:$BE$43,'Occupancy Raw Data'!Y$1,FALSE)</f>
        <v>0.39915580840521098</v>
      </c>
      <c r="S46" s="60">
        <f>VLOOKUP($A46,'Occupancy Raw Data'!$B$6:$BE$43,'Occupancy Raw Data'!AA$1,FALSE)</f>
        <v>2.2655977692575799</v>
      </c>
      <c r="T46" s="60">
        <f>VLOOKUP($A46,'Occupancy Raw Data'!$B$6:$BE$43,'Occupancy Raw Data'!AB$1,FALSE)</f>
        <v>-1.02220655622136</v>
      </c>
      <c r="U46" s="61">
        <f>VLOOKUP($A46,'Occupancy Raw Data'!$B$6:$BE$43,'Occupancy Raw Data'!AC$1,FALSE)</f>
        <v>0.63091482649842201</v>
      </c>
      <c r="V46" s="62">
        <f>VLOOKUP($A46,'Occupancy Raw Data'!$B$6:$BE$43,'Occupancy Raw Data'!AE$1,FALSE)</f>
        <v>0.47880028908696598</v>
      </c>
      <c r="W46" s="63"/>
      <c r="X46" s="64">
        <f>VLOOKUP($A46,'ADR Raw Data'!$B$6:$BE$43,'ADR Raw Data'!G$1,FALSE)</f>
        <v>100.299358689616</v>
      </c>
      <c r="Y46" s="65">
        <f>VLOOKUP($A46,'ADR Raw Data'!$B$6:$BE$43,'ADR Raw Data'!H$1,FALSE)</f>
        <v>103.68094575799699</v>
      </c>
      <c r="Z46" s="65">
        <f>VLOOKUP($A46,'ADR Raw Data'!$B$6:$BE$43,'ADR Raw Data'!I$1,FALSE)</f>
        <v>105.142314773237</v>
      </c>
      <c r="AA46" s="65">
        <f>VLOOKUP($A46,'ADR Raw Data'!$B$6:$BE$43,'ADR Raw Data'!J$1,FALSE)</f>
        <v>104.156580672446</v>
      </c>
      <c r="AB46" s="65">
        <f>VLOOKUP($A46,'ADR Raw Data'!$B$6:$BE$43,'ADR Raw Data'!K$1,FALSE)</f>
        <v>108.657081939799</v>
      </c>
      <c r="AC46" s="66">
        <f>VLOOKUP($A46,'ADR Raw Data'!$B$6:$BE$43,'ADR Raw Data'!L$1,FALSE)</f>
        <v>104.612425627199</v>
      </c>
      <c r="AD46" s="65">
        <f>VLOOKUP($A46,'ADR Raw Data'!$B$6:$BE$43,'ADR Raw Data'!N$1,FALSE)</f>
        <v>132.07979550102201</v>
      </c>
      <c r="AE46" s="65">
        <f>VLOOKUP($A46,'ADR Raw Data'!$B$6:$BE$43,'ADR Raw Data'!O$1,FALSE)</f>
        <v>128.89256054130999</v>
      </c>
      <c r="AF46" s="66">
        <f>VLOOKUP($A46,'ADR Raw Data'!$B$6:$BE$43,'ADR Raw Data'!P$1,FALSE)</f>
        <v>130.52114768373301</v>
      </c>
      <c r="AG46" s="67">
        <f>VLOOKUP($A46,'ADR Raw Data'!$B$6:$BE$43,'ADR Raw Data'!R$1,FALSE)</f>
        <v>113.52949231276401</v>
      </c>
      <c r="AH46" s="63"/>
      <c r="AI46" s="59">
        <f>VLOOKUP($A46,'ADR Raw Data'!$B$6:$BE$43,'ADR Raw Data'!T$1,FALSE)</f>
        <v>15.2029537213204</v>
      </c>
      <c r="AJ46" s="60">
        <f>VLOOKUP($A46,'ADR Raw Data'!$B$6:$BE$43,'ADR Raw Data'!U$1,FALSE)</f>
        <v>19.545367556564301</v>
      </c>
      <c r="AK46" s="60">
        <f>VLOOKUP($A46,'ADR Raw Data'!$B$6:$BE$43,'ADR Raw Data'!V$1,FALSE)</f>
        <v>21.037839855773001</v>
      </c>
      <c r="AL46" s="60">
        <f>VLOOKUP($A46,'ADR Raw Data'!$B$6:$BE$43,'ADR Raw Data'!W$1,FALSE)</f>
        <v>19.3727714309804</v>
      </c>
      <c r="AM46" s="60">
        <f>VLOOKUP($A46,'ADR Raw Data'!$B$6:$BE$43,'ADR Raw Data'!X$1,FALSE)</f>
        <v>21.8817374665092</v>
      </c>
      <c r="AN46" s="61">
        <f>VLOOKUP($A46,'ADR Raw Data'!$B$6:$BE$43,'ADR Raw Data'!Y$1,FALSE)</f>
        <v>19.621465847824499</v>
      </c>
      <c r="AO46" s="60">
        <f>VLOOKUP($A46,'ADR Raw Data'!$B$6:$BE$43,'ADR Raw Data'!AA$1,FALSE)</f>
        <v>26.702044474580902</v>
      </c>
      <c r="AP46" s="60">
        <f>VLOOKUP($A46,'ADR Raw Data'!$B$6:$BE$43,'ADR Raw Data'!AB$1,FALSE)</f>
        <v>23.7362021476876</v>
      </c>
      <c r="AQ46" s="61">
        <f>VLOOKUP($A46,'ADR Raw Data'!$B$6:$BE$43,'ADR Raw Data'!AC$1,FALSE)</f>
        <v>25.252970641207401</v>
      </c>
      <c r="AR46" s="62">
        <f>VLOOKUP($A46,'ADR Raw Data'!$B$6:$BE$43,'ADR Raw Data'!AE$1,FALSE)</f>
        <v>21.799507986695499</v>
      </c>
      <c r="AS46" s="50"/>
      <c r="AT46" s="64">
        <f>VLOOKUP($A46,'RevPAR Raw Data'!$B$6:$BE$43,'RevPAR Raw Data'!G$1,FALSE)</f>
        <v>45.621706023487803</v>
      </c>
      <c r="AU46" s="65">
        <f>VLOOKUP($A46,'RevPAR Raw Data'!$B$6:$BE$43,'RevPAR Raw Data'!H$1,FALSE)</f>
        <v>56.481828513701203</v>
      </c>
      <c r="AV46" s="65">
        <f>VLOOKUP($A46,'RevPAR Raw Data'!$B$6:$BE$43,'RevPAR Raw Data'!I$1,FALSE)</f>
        <v>59.136743275666099</v>
      </c>
      <c r="AW46" s="65">
        <f>VLOOKUP($A46,'RevPAR Raw Data'!$B$6:$BE$43,'RevPAR Raw Data'!J$1,FALSE)</f>
        <v>62.199326935218998</v>
      </c>
      <c r="AX46" s="65">
        <f>VLOOKUP($A46,'RevPAR Raw Data'!$B$6:$BE$43,'RevPAR Raw Data'!K$1,FALSE)</f>
        <v>65.641555751988804</v>
      </c>
      <c r="AY46" s="66">
        <f>VLOOKUP($A46,'RevPAR Raw Data'!$B$6:$BE$43,'RevPAR Raw Data'!L$1,FALSE)</f>
        <v>57.816232100012598</v>
      </c>
      <c r="AZ46" s="65">
        <f>VLOOKUP($A46,'RevPAR Raw Data'!$B$6:$BE$43,'RevPAR Raw Data'!N$1,FALSE)</f>
        <v>97.8714787220608</v>
      </c>
      <c r="BA46" s="65">
        <f>VLOOKUP($A46,'RevPAR Raw Data'!$B$6:$BE$43,'RevPAR Raw Data'!O$1,FALSE)</f>
        <v>91.408084354085105</v>
      </c>
      <c r="BB46" s="66">
        <f>VLOOKUP($A46,'RevPAR Raw Data'!$B$6:$BE$43,'RevPAR Raw Data'!P$1,FALSE)</f>
        <v>94.639781538072896</v>
      </c>
      <c r="BC46" s="67">
        <f>VLOOKUP($A46,'RevPAR Raw Data'!$B$6:$BE$43,'RevPAR Raw Data'!R$1,FALSE)</f>
        <v>68.337246225172706</v>
      </c>
      <c r="BD46" s="63"/>
      <c r="BE46" s="59">
        <f>VLOOKUP($A46,'RevPAR Raw Data'!$B$6:$BE$43,'RevPAR Raw Data'!T$1,FALSE)</f>
        <v>17.5194107346917</v>
      </c>
      <c r="BF46" s="60">
        <f>VLOOKUP($A46,'RevPAR Raw Data'!$B$6:$BE$43,'RevPAR Raw Data'!U$1,FALSE)</f>
        <v>20.523186641509302</v>
      </c>
      <c r="BG46" s="60">
        <f>VLOOKUP($A46,'RevPAR Raw Data'!$B$6:$BE$43,'RevPAR Raw Data'!V$1,FALSE)</f>
        <v>21.9965011807225</v>
      </c>
      <c r="BH46" s="60">
        <f>VLOOKUP($A46,'RevPAR Raw Data'!$B$6:$BE$43,'RevPAR Raw Data'!W$1,FALSE)</f>
        <v>16.7074294184632</v>
      </c>
      <c r="BI46" s="60">
        <f>VLOOKUP($A46,'RevPAR Raw Data'!$B$6:$BE$43,'RevPAR Raw Data'!X$1,FALSE)</f>
        <v>23.273199162744199</v>
      </c>
      <c r="BJ46" s="61">
        <f>VLOOKUP($A46,'RevPAR Raw Data'!$B$6:$BE$43,'RevPAR Raw Data'!Y$1,FALSE)</f>
        <v>20.098941876855498</v>
      </c>
      <c r="BK46" s="60">
        <f>VLOOKUP($A46,'RevPAR Raw Data'!$B$6:$BE$43,'RevPAR Raw Data'!AA$1,FALSE)</f>
        <v>29.5726031678007</v>
      </c>
      <c r="BL46" s="60">
        <f>VLOOKUP($A46,'RevPAR Raw Data'!$B$6:$BE$43,'RevPAR Raw Data'!AB$1,FALSE)</f>
        <v>22.471362576914601</v>
      </c>
      <c r="BM46" s="61">
        <f>VLOOKUP($A46,'RevPAR Raw Data'!$B$6:$BE$43,'RevPAR Raw Data'!AC$1,FALSE)</f>
        <v>26.043210203612499</v>
      </c>
      <c r="BN46" s="62">
        <f>VLOOKUP($A46,'RevPAR Raw Data'!$B$6:$BE$43,'RevPAR Raw Data'!AE$1,FALSE)</f>
        <v>22.382684383042299</v>
      </c>
    </row>
    <row r="47" spans="1:66" x14ac:dyDescent="0.25">
      <c r="A47" s="81" t="s">
        <v>86</v>
      </c>
      <c r="B47" s="59">
        <f>VLOOKUP($A47,'Occupancy Raw Data'!$B$6:$BE$43,'Occupancy Raw Data'!G$1,FALSE)</f>
        <v>46.082949308755701</v>
      </c>
      <c r="C47" s="60">
        <f>VLOOKUP($A47,'Occupancy Raw Data'!$B$6:$BE$43,'Occupancy Raw Data'!H$1,FALSE)</f>
        <v>62.409479921000603</v>
      </c>
      <c r="D47" s="60">
        <f>VLOOKUP($A47,'Occupancy Raw Data'!$B$6:$BE$43,'Occupancy Raw Data'!I$1,FALSE)</f>
        <v>65.042791310072403</v>
      </c>
      <c r="E47" s="60">
        <f>VLOOKUP($A47,'Occupancy Raw Data'!$B$6:$BE$43,'Occupancy Raw Data'!J$1,FALSE)</f>
        <v>65.306122448979494</v>
      </c>
      <c r="F47" s="60">
        <f>VLOOKUP($A47,'Occupancy Raw Data'!$B$6:$BE$43,'Occupancy Raw Data'!K$1,FALSE)</f>
        <v>61.8828176431863</v>
      </c>
      <c r="G47" s="61">
        <f>VLOOKUP($A47,'Occupancy Raw Data'!$B$6:$BE$43,'Occupancy Raw Data'!L$1,FALSE)</f>
        <v>60.144832126398903</v>
      </c>
      <c r="H47" s="60">
        <f>VLOOKUP($A47,'Occupancy Raw Data'!$B$6:$BE$43,'Occupancy Raw Data'!N$1,FALSE)</f>
        <v>63.265306122448898</v>
      </c>
      <c r="I47" s="60">
        <f>VLOOKUP($A47,'Occupancy Raw Data'!$B$6:$BE$43,'Occupancy Raw Data'!O$1,FALSE)</f>
        <v>62.606978275181</v>
      </c>
      <c r="J47" s="61">
        <f>VLOOKUP($A47,'Occupancy Raw Data'!$B$6:$BE$43,'Occupancy Raw Data'!P$1,FALSE)</f>
        <v>62.936142198814998</v>
      </c>
      <c r="K47" s="62">
        <f>VLOOKUP($A47,'Occupancy Raw Data'!$B$6:$BE$43,'Occupancy Raw Data'!R$1,FALSE)</f>
        <v>60.9423492899463</v>
      </c>
      <c r="L47" s="63"/>
      <c r="M47" s="59">
        <f>VLOOKUP($A47,'Occupancy Raw Data'!$B$6:$BE$43,'Occupancy Raw Data'!T$1,FALSE)</f>
        <v>8.8646967340590894</v>
      </c>
      <c r="N47" s="60">
        <f>VLOOKUP($A47,'Occupancy Raw Data'!$B$6:$BE$43,'Occupancy Raw Data'!U$1,FALSE)</f>
        <v>14.492753623188401</v>
      </c>
      <c r="O47" s="60">
        <f>VLOOKUP($A47,'Occupancy Raw Data'!$B$6:$BE$43,'Occupancy Raw Data'!V$1,FALSE)</f>
        <v>11.136107986501599</v>
      </c>
      <c r="P47" s="60">
        <f>VLOOKUP($A47,'Occupancy Raw Data'!$B$6:$BE$43,'Occupancy Raw Data'!W$1,FALSE)</f>
        <v>11.9638826185101</v>
      </c>
      <c r="Q47" s="60">
        <f>VLOOKUP($A47,'Occupancy Raw Data'!$B$6:$BE$43,'Occupancy Raw Data'!X$1,FALSE)</f>
        <v>6.93970420932878</v>
      </c>
      <c r="R47" s="61">
        <f>VLOOKUP($A47,'Occupancy Raw Data'!$B$6:$BE$43,'Occupancy Raw Data'!Y$1,FALSE)</f>
        <v>10.739393939393899</v>
      </c>
      <c r="S47" s="60">
        <f>VLOOKUP($A47,'Occupancy Raw Data'!$B$6:$BE$43,'Occupancy Raw Data'!AA$1,FALSE)</f>
        <v>-4.9455984174085001</v>
      </c>
      <c r="T47" s="60">
        <f>VLOOKUP($A47,'Occupancy Raw Data'!$B$6:$BE$43,'Occupancy Raw Data'!AB$1,FALSE)</f>
        <v>-12.591911764705801</v>
      </c>
      <c r="U47" s="61">
        <f>VLOOKUP($A47,'Occupancy Raw Data'!$B$6:$BE$43,'Occupancy Raw Data'!AC$1,FALSE)</f>
        <v>-8.9090042877560691</v>
      </c>
      <c r="V47" s="62">
        <f>VLOOKUP($A47,'Occupancy Raw Data'!$B$6:$BE$43,'Occupancy Raw Data'!AE$1,FALSE)</f>
        <v>4.1131105398457501</v>
      </c>
      <c r="W47" s="63"/>
      <c r="X47" s="64">
        <f>VLOOKUP($A47,'ADR Raw Data'!$B$6:$BE$43,'ADR Raw Data'!G$1,FALSE)</f>
        <v>84.544142857142802</v>
      </c>
      <c r="Y47" s="65">
        <f>VLOOKUP($A47,'ADR Raw Data'!$B$6:$BE$43,'ADR Raw Data'!H$1,FALSE)</f>
        <v>88.375833333333304</v>
      </c>
      <c r="Z47" s="65">
        <f>VLOOKUP($A47,'ADR Raw Data'!$B$6:$BE$43,'ADR Raw Data'!I$1,FALSE)</f>
        <v>88.978471659918995</v>
      </c>
      <c r="AA47" s="65">
        <f>VLOOKUP($A47,'ADR Raw Data'!$B$6:$BE$43,'ADR Raw Data'!J$1,FALSE)</f>
        <v>88.523215725806395</v>
      </c>
      <c r="AB47" s="65">
        <f>VLOOKUP($A47,'ADR Raw Data'!$B$6:$BE$43,'ADR Raw Data'!K$1,FALSE)</f>
        <v>90.182925531914805</v>
      </c>
      <c r="AC47" s="66">
        <f>VLOOKUP($A47,'ADR Raw Data'!$B$6:$BE$43,'ADR Raw Data'!L$1,FALSE)</f>
        <v>88.322876532399206</v>
      </c>
      <c r="AD47" s="65">
        <f>VLOOKUP($A47,'ADR Raw Data'!$B$6:$BE$43,'ADR Raw Data'!N$1,FALSE)</f>
        <v>101.46389177939599</v>
      </c>
      <c r="AE47" s="65">
        <f>VLOOKUP($A47,'ADR Raw Data'!$B$6:$BE$43,'ADR Raw Data'!O$1,FALSE)</f>
        <v>102.210883280757</v>
      </c>
      <c r="AF47" s="66">
        <f>VLOOKUP($A47,'ADR Raw Data'!$B$6:$BE$43,'ADR Raw Data'!P$1,FALSE)</f>
        <v>101.835434100418</v>
      </c>
      <c r="AG47" s="67">
        <f>VLOOKUP($A47,'ADR Raw Data'!$B$6:$BE$43,'ADR Raw Data'!R$1,FALSE)</f>
        <v>92.309915123456705</v>
      </c>
      <c r="AH47" s="63"/>
      <c r="AI47" s="59">
        <f>VLOOKUP($A47,'ADR Raw Data'!$B$6:$BE$43,'ADR Raw Data'!T$1,FALSE)</f>
        <v>5.8836093083637504</v>
      </c>
      <c r="AJ47" s="60">
        <f>VLOOKUP($A47,'ADR Raw Data'!$B$6:$BE$43,'ADR Raw Data'!U$1,FALSE)</f>
        <v>7.8502230692022996</v>
      </c>
      <c r="AK47" s="60">
        <f>VLOOKUP($A47,'ADR Raw Data'!$B$6:$BE$43,'ADR Raw Data'!V$1,FALSE)</f>
        <v>9.6154477175275197</v>
      </c>
      <c r="AL47" s="60">
        <f>VLOOKUP($A47,'ADR Raw Data'!$B$6:$BE$43,'ADR Raw Data'!W$1,FALSE)</f>
        <v>8.7534427729070394</v>
      </c>
      <c r="AM47" s="60">
        <f>VLOOKUP($A47,'ADR Raw Data'!$B$6:$BE$43,'ADR Raw Data'!X$1,FALSE)</f>
        <v>7.7821285534852596</v>
      </c>
      <c r="AN47" s="61">
        <f>VLOOKUP($A47,'ADR Raw Data'!$B$6:$BE$43,'ADR Raw Data'!Y$1,FALSE)</f>
        <v>8.1042253441992305</v>
      </c>
      <c r="AO47" s="60">
        <f>VLOOKUP($A47,'ADR Raw Data'!$B$6:$BE$43,'ADR Raw Data'!AA$1,FALSE)</f>
        <v>13.185660782810301</v>
      </c>
      <c r="AP47" s="60">
        <f>VLOOKUP($A47,'ADR Raw Data'!$B$6:$BE$43,'ADR Raw Data'!AB$1,FALSE)</f>
        <v>13.3964416973635</v>
      </c>
      <c r="AQ47" s="61">
        <f>VLOOKUP($A47,'ADR Raw Data'!$B$6:$BE$43,'ADR Raw Data'!AC$1,FALSE)</f>
        <v>13.2777916766115</v>
      </c>
      <c r="AR47" s="62">
        <f>VLOOKUP($A47,'ADR Raw Data'!$B$6:$BE$43,'ADR Raw Data'!AE$1,FALSE)</f>
        <v>9.2863961194152207</v>
      </c>
      <c r="AS47" s="50"/>
      <c r="AT47" s="64">
        <f>VLOOKUP($A47,'RevPAR Raw Data'!$B$6:$BE$43,'RevPAR Raw Data'!G$1,FALSE)</f>
        <v>38.960434496379101</v>
      </c>
      <c r="AU47" s="65">
        <f>VLOOKUP($A47,'RevPAR Raw Data'!$B$6:$BE$43,'RevPAR Raw Data'!H$1,FALSE)</f>
        <v>55.1548979591836</v>
      </c>
      <c r="AV47" s="65">
        <f>VLOOKUP($A47,'RevPAR Raw Data'!$B$6:$BE$43,'RevPAR Raw Data'!I$1,FALSE)</f>
        <v>57.874081632653002</v>
      </c>
      <c r="AW47" s="65">
        <f>VLOOKUP($A47,'RevPAR Raw Data'!$B$6:$BE$43,'RevPAR Raw Data'!J$1,FALSE)</f>
        <v>57.811079657669502</v>
      </c>
      <c r="AX47" s="65">
        <f>VLOOKUP($A47,'RevPAR Raw Data'!$B$6:$BE$43,'RevPAR Raw Data'!K$1,FALSE)</f>
        <v>55.807735352205299</v>
      </c>
      <c r="AY47" s="66">
        <f>VLOOKUP($A47,'RevPAR Raw Data'!$B$6:$BE$43,'RevPAR Raw Data'!L$1,FALSE)</f>
        <v>53.121645819618102</v>
      </c>
      <c r="AZ47" s="65">
        <f>VLOOKUP($A47,'RevPAR Raw Data'!$B$6:$BE$43,'RevPAR Raw Data'!N$1,FALSE)</f>
        <v>64.1914417379855</v>
      </c>
      <c r="BA47" s="65">
        <f>VLOOKUP($A47,'RevPAR Raw Data'!$B$6:$BE$43,'RevPAR Raw Data'!O$1,FALSE)</f>
        <v>63.991145490454201</v>
      </c>
      <c r="BB47" s="66">
        <f>VLOOKUP($A47,'RevPAR Raw Data'!$B$6:$BE$43,'RevPAR Raw Data'!P$1,FALSE)</f>
        <v>64.091293614219794</v>
      </c>
      <c r="BC47" s="67">
        <f>VLOOKUP($A47,'RevPAR Raw Data'!$B$6:$BE$43,'RevPAR Raw Data'!R$1,FALSE)</f>
        <v>56.255830903789999</v>
      </c>
      <c r="BD47" s="63"/>
      <c r="BE47" s="59">
        <f>VLOOKUP($A47,'RevPAR Raw Data'!$B$6:$BE$43,'RevPAR Raw Data'!T$1,FALSE)</f>
        <v>15.2698701646261</v>
      </c>
      <c r="BF47" s="60">
        <f>VLOOKUP($A47,'RevPAR Raw Data'!$B$6:$BE$43,'RevPAR Raw Data'!U$1,FALSE)</f>
        <v>23.480690180680799</v>
      </c>
      <c r="BG47" s="60">
        <f>VLOOKUP($A47,'RevPAR Raw Data'!$B$6:$BE$43,'RevPAR Raw Data'!V$1,FALSE)</f>
        <v>21.822342345238599</v>
      </c>
      <c r="BH47" s="60">
        <f>VLOOKUP($A47,'RevPAR Raw Data'!$B$6:$BE$43,'RevPAR Raw Data'!W$1,FALSE)</f>
        <v>21.764577009846199</v>
      </c>
      <c r="BI47" s="60">
        <f>VLOOKUP($A47,'RevPAR Raw Data'!$B$6:$BE$43,'RevPAR Raw Data'!X$1,FALSE)</f>
        <v>15.261889465615599</v>
      </c>
      <c r="BJ47" s="61">
        <f>VLOOKUP($A47,'RevPAR Raw Data'!$B$6:$BE$43,'RevPAR Raw Data'!Y$1,FALSE)</f>
        <v>19.713963969042901</v>
      </c>
      <c r="BK47" s="60">
        <f>VLOOKUP($A47,'RevPAR Raw Data'!$B$6:$BE$43,'RevPAR Raw Data'!AA$1,FALSE)</f>
        <v>7.58795253440229</v>
      </c>
      <c r="BL47" s="60">
        <f>VLOOKUP($A47,'RevPAR Raw Data'!$B$6:$BE$43,'RevPAR Raw Data'!AB$1,FALSE)</f>
        <v>-0.88233818548466003</v>
      </c>
      <c r="BM47" s="61">
        <f>VLOOKUP($A47,'RevPAR Raw Data'!$B$6:$BE$43,'RevPAR Raw Data'!AC$1,FALSE)</f>
        <v>3.18586835906682</v>
      </c>
      <c r="BN47" s="62">
        <f>VLOOKUP($A47,'RevPAR Raw Data'!$B$6:$BE$43,'RevPAR Raw Data'!AE$1,FALSE)</f>
        <v>13.781466396820401</v>
      </c>
    </row>
    <row r="48" spans="1:66" ht="15" thickBot="1" x14ac:dyDescent="0.3">
      <c r="A48" s="81" t="s">
        <v>87</v>
      </c>
      <c r="B48" s="85">
        <f>VLOOKUP($A48,'Occupancy Raw Data'!$B$6:$BE$43,'Occupancy Raw Data'!G$1,FALSE)</f>
        <v>56.594461200987098</v>
      </c>
      <c r="C48" s="86">
        <f>VLOOKUP($A48,'Occupancy Raw Data'!$B$6:$BE$43,'Occupancy Raw Data'!H$1,FALSE)</f>
        <v>57.513024403619397</v>
      </c>
      <c r="D48" s="86">
        <f>VLOOKUP($A48,'Occupancy Raw Data'!$B$6:$BE$43,'Occupancy Raw Data'!I$1,FALSE)</f>
        <v>59.802577460926699</v>
      </c>
      <c r="E48" s="86">
        <f>VLOOKUP($A48,'Occupancy Raw Data'!$B$6:$BE$43,'Occupancy Raw Data'!J$1,FALSE)</f>
        <v>61.845352344392602</v>
      </c>
      <c r="F48" s="86">
        <f>VLOOKUP($A48,'Occupancy Raw Data'!$B$6:$BE$43,'Occupancy Raw Data'!K$1,FALSE)</f>
        <v>61.804222648752301</v>
      </c>
      <c r="G48" s="87">
        <f>VLOOKUP($A48,'Occupancy Raw Data'!$B$6:$BE$43,'Occupancy Raw Data'!L$1,FALSE)</f>
        <v>59.511927611735601</v>
      </c>
      <c r="H48" s="86">
        <f>VLOOKUP($A48,'Occupancy Raw Data'!$B$6:$BE$43,'Occupancy Raw Data'!N$1,FALSE)</f>
        <v>64.573622155196006</v>
      </c>
      <c r="I48" s="86">
        <f>VLOOKUP($A48,'Occupancy Raw Data'!$B$6:$BE$43,'Occupancy Raw Data'!O$1,FALSE)</f>
        <v>63.504250068549403</v>
      </c>
      <c r="J48" s="87">
        <f>VLOOKUP($A48,'Occupancy Raw Data'!$B$6:$BE$43,'Occupancy Raw Data'!P$1,FALSE)</f>
        <v>64.038936111872701</v>
      </c>
      <c r="K48" s="88">
        <f>VLOOKUP($A48,'Occupancy Raw Data'!$B$6:$BE$43,'Occupancy Raw Data'!R$1,FALSE)</f>
        <v>60.8053586117748</v>
      </c>
      <c r="L48" s="63"/>
      <c r="M48" s="85">
        <f>VLOOKUP($A48,'Occupancy Raw Data'!$B$6:$BE$43,'Occupancy Raw Data'!T$1,FALSE)</f>
        <v>10.246248211376599</v>
      </c>
      <c r="N48" s="86">
        <f>VLOOKUP($A48,'Occupancy Raw Data'!$B$6:$BE$43,'Occupancy Raw Data'!U$1,FALSE)</f>
        <v>12.271477638433799</v>
      </c>
      <c r="O48" s="86">
        <f>VLOOKUP($A48,'Occupancy Raw Data'!$B$6:$BE$43,'Occupancy Raw Data'!V$1,FALSE)</f>
        <v>10.710137161256499</v>
      </c>
      <c r="P48" s="86">
        <f>VLOOKUP($A48,'Occupancy Raw Data'!$B$6:$BE$43,'Occupancy Raw Data'!W$1,FALSE)</f>
        <v>11.8948350465133</v>
      </c>
      <c r="Q48" s="86">
        <f>VLOOKUP($A48,'Occupancy Raw Data'!$B$6:$BE$43,'Occupancy Raw Data'!X$1,FALSE)</f>
        <v>8.2047966977685292</v>
      </c>
      <c r="R48" s="87">
        <f>VLOOKUP($A48,'Occupancy Raw Data'!$B$6:$BE$43,'Occupancy Raw Data'!Y$1,FALSE)</f>
        <v>10.6303826743823</v>
      </c>
      <c r="S48" s="86">
        <f>VLOOKUP($A48,'Occupancy Raw Data'!$B$6:$BE$43,'Occupancy Raw Data'!AA$1,FALSE)</f>
        <v>-2.95641629918065</v>
      </c>
      <c r="T48" s="86">
        <f>VLOOKUP($A48,'Occupancy Raw Data'!$B$6:$BE$43,'Occupancy Raw Data'!AB$1,FALSE)</f>
        <v>-7.3417531454563001</v>
      </c>
      <c r="U48" s="61">
        <f>VLOOKUP($A48,'Occupancy Raw Data'!$B$6:$BE$43,'Occupancy Raw Data'!AC$1,FALSE)</f>
        <v>-5.1814714415424703</v>
      </c>
      <c r="V48" s="88">
        <f>VLOOKUP($A48,'Occupancy Raw Data'!$B$6:$BE$43,'Occupancy Raw Data'!AE$1,FALSE)</f>
        <v>5.34428971289939</v>
      </c>
      <c r="W48" s="63"/>
      <c r="X48" s="89">
        <f>VLOOKUP($A48,'ADR Raw Data'!$B$6:$BE$43,'ADR Raw Data'!G$1,FALSE)</f>
        <v>117.521969476744</v>
      </c>
      <c r="Y48" s="90">
        <f>VLOOKUP($A48,'ADR Raw Data'!$B$6:$BE$43,'ADR Raw Data'!H$1,FALSE)</f>
        <v>106.569141835518</v>
      </c>
      <c r="Z48" s="90">
        <f>VLOOKUP($A48,'ADR Raw Data'!$B$6:$BE$43,'ADR Raw Data'!I$1,FALSE)</f>
        <v>104.052996331957</v>
      </c>
      <c r="AA48" s="90">
        <f>VLOOKUP($A48,'ADR Raw Data'!$B$6:$BE$43,'ADR Raw Data'!J$1,FALSE)</f>
        <v>107.315814675238</v>
      </c>
      <c r="AB48" s="90">
        <f>VLOOKUP($A48,'ADR Raw Data'!$B$6:$BE$43,'ADR Raw Data'!K$1,FALSE)</f>
        <v>108.72674134871301</v>
      </c>
      <c r="AC48" s="91">
        <f>VLOOKUP($A48,'ADR Raw Data'!$B$6:$BE$43,'ADR Raw Data'!L$1,FALSE)</f>
        <v>108.74996314043401</v>
      </c>
      <c r="AD48" s="90">
        <f>VLOOKUP($A48,'ADR Raw Data'!$B$6:$BE$43,'ADR Raw Data'!N$1,FALSE)</f>
        <v>125.32452441613501</v>
      </c>
      <c r="AE48" s="90">
        <f>VLOOKUP($A48,'ADR Raw Data'!$B$6:$BE$43,'ADR Raw Data'!O$1,FALSE)</f>
        <v>124.351422711571</v>
      </c>
      <c r="AF48" s="91">
        <f>VLOOKUP($A48,'ADR Raw Data'!$B$6:$BE$43,'ADR Raw Data'!P$1,FALSE)</f>
        <v>124.842035966602</v>
      </c>
      <c r="AG48" s="92">
        <f>VLOOKUP($A48,'ADR Raw Data'!$B$6:$BE$43,'ADR Raw Data'!R$1,FALSE)</f>
        <v>113.59220189396299</v>
      </c>
      <c r="AH48" s="63"/>
      <c r="AI48" s="85">
        <f>VLOOKUP($A48,'ADR Raw Data'!$B$6:$BE$43,'ADR Raw Data'!T$1,FALSE)</f>
        <v>7.1746329851906996</v>
      </c>
      <c r="AJ48" s="86">
        <f>VLOOKUP($A48,'ADR Raw Data'!$B$6:$BE$43,'ADR Raw Data'!U$1,FALSE)</f>
        <v>20.5880662201272</v>
      </c>
      <c r="AK48" s="86">
        <f>VLOOKUP($A48,'ADR Raw Data'!$B$6:$BE$43,'ADR Raw Data'!V$1,FALSE)</f>
        <v>16.1047538059068</v>
      </c>
      <c r="AL48" s="86">
        <f>VLOOKUP($A48,'ADR Raw Data'!$B$6:$BE$43,'ADR Raw Data'!W$1,FALSE)</f>
        <v>17.970799141547801</v>
      </c>
      <c r="AM48" s="86">
        <f>VLOOKUP($A48,'ADR Raw Data'!$B$6:$BE$43,'ADR Raw Data'!X$1,FALSE)</f>
        <v>15.043213849226101</v>
      </c>
      <c r="AN48" s="87">
        <f>VLOOKUP($A48,'ADR Raw Data'!$B$6:$BE$43,'ADR Raw Data'!Y$1,FALSE)</f>
        <v>15.0526520220048</v>
      </c>
      <c r="AO48" s="86">
        <f>VLOOKUP($A48,'ADR Raw Data'!$B$6:$BE$43,'ADR Raw Data'!AA$1,FALSE)</f>
        <v>13.2552625948952</v>
      </c>
      <c r="AP48" s="86">
        <f>VLOOKUP($A48,'ADR Raw Data'!$B$6:$BE$43,'ADR Raw Data'!AB$1,FALSE)</f>
        <v>11.2837313659284</v>
      </c>
      <c r="AQ48" s="87">
        <f>VLOOKUP($A48,'ADR Raw Data'!$B$6:$BE$43,'ADR Raw Data'!AC$1,FALSE)</f>
        <v>12.2602399050953</v>
      </c>
      <c r="AR48" s="88">
        <f>VLOOKUP($A48,'ADR Raw Data'!$B$6:$BE$43,'ADR Raw Data'!AE$1,FALSE)</f>
        <v>13.478529135262701</v>
      </c>
      <c r="AS48" s="50"/>
      <c r="AT48" s="89">
        <f>VLOOKUP($A48,'RevPAR Raw Data'!$B$6:$BE$43,'RevPAR Raw Data'!G$1,FALSE)</f>
        <v>66.510925418151899</v>
      </c>
      <c r="AU48" s="90">
        <f>VLOOKUP($A48,'RevPAR Raw Data'!$B$6:$BE$43,'RevPAR Raw Data'!H$1,FALSE)</f>
        <v>61.291136550589499</v>
      </c>
      <c r="AV48" s="90">
        <f>VLOOKUP($A48,'RevPAR Raw Data'!$B$6:$BE$43,'RevPAR Raw Data'!I$1,FALSE)</f>
        <v>62.2263737318343</v>
      </c>
      <c r="AW48" s="90">
        <f>VLOOKUP($A48,'RevPAR Raw Data'!$B$6:$BE$43,'RevPAR Raw Data'!J$1,FALSE)</f>
        <v>66.369843707156505</v>
      </c>
      <c r="AX48" s="90">
        <f>VLOOKUP($A48,'RevPAR Raw Data'!$B$6:$BE$43,'RevPAR Raw Data'!K$1,FALSE)</f>
        <v>67.197717301891899</v>
      </c>
      <c r="AY48" s="91">
        <f>VLOOKUP($A48,'RevPAR Raw Data'!$B$6:$BE$43,'RevPAR Raw Data'!L$1,FALSE)</f>
        <v>64.719199341924806</v>
      </c>
      <c r="AZ48" s="90">
        <f>VLOOKUP($A48,'RevPAR Raw Data'!$B$6:$BE$43,'RevPAR Raw Data'!N$1,FALSE)</f>
        <v>80.926584864272002</v>
      </c>
      <c r="BA48" s="90">
        <f>VLOOKUP($A48,'RevPAR Raw Data'!$B$6:$BE$43,'RevPAR Raw Data'!O$1,FALSE)</f>
        <v>78.968438442555495</v>
      </c>
      <c r="BB48" s="91">
        <f>VLOOKUP($A48,'RevPAR Raw Data'!$B$6:$BE$43,'RevPAR Raw Data'!P$1,FALSE)</f>
        <v>79.947511653413699</v>
      </c>
      <c r="BC48" s="92">
        <f>VLOOKUP($A48,'RevPAR Raw Data'!$B$6:$BE$43,'RevPAR Raw Data'!R$1,FALSE)</f>
        <v>69.070145716635906</v>
      </c>
      <c r="BD48" s="63"/>
      <c r="BE48" s="85">
        <f>VLOOKUP($A48,'RevPAR Raw Data'!$B$6:$BE$43,'RevPAR Raw Data'!T$1,FALSE)</f>
        <v>18.1560119004853</v>
      </c>
      <c r="BF48" s="86">
        <f>VLOOKUP($A48,'RevPAR Raw Data'!$B$6:$BE$43,'RevPAR Raw Data'!U$1,FALSE)</f>
        <v>35.38600380095</v>
      </c>
      <c r="BG48" s="86">
        <f>VLOOKUP($A48,'RevPAR Raw Data'!$B$6:$BE$43,'RevPAR Raw Data'!V$1,FALSE)</f>
        <v>28.5397321892587</v>
      </c>
      <c r="BH48" s="86">
        <f>VLOOKUP($A48,'RevPAR Raw Data'!$B$6:$BE$43,'RevPAR Raw Data'!W$1,FALSE)</f>
        <v>32.0032311024884</v>
      </c>
      <c r="BI48" s="86">
        <f>VLOOKUP($A48,'RevPAR Raw Data'!$B$6:$BE$43,'RevPAR Raw Data'!X$1,FALSE)</f>
        <v>24.482275660134199</v>
      </c>
      <c r="BJ48" s="87">
        <f>VLOOKUP($A48,'RevPAR Raw Data'!$B$6:$BE$43,'RevPAR Raw Data'!Y$1,FALSE)</f>
        <v>27.2831892089694</v>
      </c>
      <c r="BK48" s="86">
        <f>VLOOKUP($A48,'RevPAR Raw Data'!$B$6:$BE$43,'RevPAR Raw Data'!AA$1,FALSE)</f>
        <v>9.9069655518599191</v>
      </c>
      <c r="BL48" s="86">
        <f>VLOOKUP($A48,'RevPAR Raw Data'!$B$6:$BE$43,'RevPAR Raw Data'!AB$1,FALSE)</f>
        <v>3.1135545179892299</v>
      </c>
      <c r="BM48" s="87">
        <f>VLOOKUP($A48,'RevPAR Raw Data'!$B$6:$BE$43,'RevPAR Raw Data'!AC$1,FALSE)</f>
        <v>6.44350763420577</v>
      </c>
      <c r="BN48" s="88">
        <f>VLOOKUP($A48,'RevPAR Raw Data'!$B$6:$BE$43,'RevPAR Raw Data'!AE$1,FALSE)</f>
        <v>19.543150494188101</v>
      </c>
    </row>
    <row r="49" spans="1:45" ht="14.25" customHeight="1" x14ac:dyDescent="0.25">
      <c r="A49" s="185" t="s">
        <v>120</v>
      </c>
      <c r="B49" s="185"/>
      <c r="C49" s="185"/>
      <c r="D49" s="185"/>
      <c r="E49" s="185"/>
      <c r="F49" s="185"/>
      <c r="G49" s="185"/>
      <c r="H49" s="185"/>
      <c r="I49" s="185"/>
      <c r="J49" s="185"/>
      <c r="K49" s="185"/>
      <c r="AS49" s="50"/>
    </row>
    <row r="50" spans="1:45" x14ac:dyDescent="0.25">
      <c r="A50" s="185"/>
      <c r="B50" s="185"/>
      <c r="C50" s="185"/>
      <c r="D50" s="185"/>
      <c r="E50" s="185"/>
      <c r="F50" s="185"/>
      <c r="G50" s="185"/>
      <c r="H50" s="185"/>
      <c r="I50" s="185"/>
      <c r="J50" s="185"/>
      <c r="K50" s="185"/>
      <c r="AS50" s="50"/>
    </row>
    <row r="51" spans="1:45" x14ac:dyDescent="0.25">
      <c r="A51" s="185"/>
      <c r="B51" s="185"/>
      <c r="C51" s="185"/>
      <c r="D51" s="185"/>
      <c r="E51" s="185"/>
      <c r="F51" s="185"/>
      <c r="G51" s="185"/>
      <c r="H51" s="185"/>
      <c r="I51" s="185"/>
      <c r="J51" s="185"/>
      <c r="K51" s="185"/>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3q+h9fGEF1hTJjOuS++t7EUikIDwIYXQESt7pvOIqeJCHDET1oQsBDm/TMony3BVBI6BgDbb/sSitVRMi0Je6A==" saltValue="lpVD+wSatA9zKyYg2Kholg=="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51"/>
  <sheetViews>
    <sheetView zoomScaleNormal="100" workbookViewId="0">
      <pane xSplit="1" ySplit="3" topLeftCell="B16" activePane="bottomRight" state="frozen"/>
      <selection activeCell="A43" sqref="A43"/>
      <selection pane="topRight" activeCell="A43" sqref="A43"/>
      <selection pane="bottomLeft" activeCell="A43" sqref="A43"/>
      <selection pane="bottomRight" activeCell="I41" sqref="I41"/>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2" t="s">
        <v>122</v>
      </c>
      <c r="B1" s="189" t="s">
        <v>67</v>
      </c>
      <c r="C1" s="190"/>
      <c r="D1" s="190"/>
      <c r="E1" s="190"/>
      <c r="F1" s="190"/>
      <c r="G1" s="190"/>
      <c r="H1" s="190"/>
      <c r="I1" s="190"/>
      <c r="J1" s="190"/>
      <c r="K1" s="191"/>
      <c r="L1" s="50"/>
      <c r="M1" s="189" t="s">
        <v>74</v>
      </c>
      <c r="N1" s="190"/>
      <c r="O1" s="190"/>
      <c r="P1" s="190"/>
      <c r="Q1" s="190"/>
      <c r="R1" s="190"/>
      <c r="S1" s="190"/>
      <c r="T1" s="190"/>
      <c r="U1" s="190"/>
      <c r="V1" s="191"/>
      <c r="X1" s="189" t="s">
        <v>68</v>
      </c>
      <c r="Y1" s="190"/>
      <c r="Z1" s="190"/>
      <c r="AA1" s="190"/>
      <c r="AB1" s="190"/>
      <c r="AC1" s="190"/>
      <c r="AD1" s="190"/>
      <c r="AE1" s="190"/>
      <c r="AF1" s="190"/>
      <c r="AG1" s="191"/>
      <c r="AI1" s="189" t="s">
        <v>75</v>
      </c>
      <c r="AJ1" s="190"/>
      <c r="AK1" s="190"/>
      <c r="AL1" s="190"/>
      <c r="AM1" s="190"/>
      <c r="AN1" s="190"/>
      <c r="AO1" s="190"/>
      <c r="AP1" s="190"/>
      <c r="AQ1" s="190"/>
      <c r="AR1" s="191"/>
      <c r="AS1" s="50"/>
      <c r="AT1" s="189" t="s">
        <v>69</v>
      </c>
      <c r="AU1" s="190"/>
      <c r="AV1" s="190"/>
      <c r="AW1" s="190"/>
      <c r="AX1" s="190"/>
      <c r="AY1" s="190"/>
      <c r="AZ1" s="190"/>
      <c r="BA1" s="190"/>
      <c r="BB1" s="190"/>
      <c r="BC1" s="191"/>
      <c r="BE1" s="189" t="s">
        <v>76</v>
      </c>
      <c r="BF1" s="190"/>
      <c r="BG1" s="190"/>
      <c r="BH1" s="190"/>
      <c r="BI1" s="190"/>
      <c r="BJ1" s="190"/>
      <c r="BK1" s="190"/>
      <c r="BL1" s="190"/>
      <c r="BM1" s="190"/>
      <c r="BN1" s="191"/>
    </row>
    <row r="2" spans="1:66" x14ac:dyDescent="0.25">
      <c r="A2" s="192"/>
      <c r="B2" s="52"/>
      <c r="C2" s="53"/>
      <c r="D2" s="53"/>
      <c r="E2" s="53"/>
      <c r="F2" s="53"/>
      <c r="G2" s="187" t="s">
        <v>65</v>
      </c>
      <c r="H2" s="53"/>
      <c r="I2" s="53"/>
      <c r="J2" s="187" t="s">
        <v>66</v>
      </c>
      <c r="K2" s="188" t="s">
        <v>57</v>
      </c>
      <c r="L2" s="55"/>
      <c r="M2" s="52"/>
      <c r="N2" s="53"/>
      <c r="O2" s="53"/>
      <c r="P2" s="53"/>
      <c r="Q2" s="53"/>
      <c r="R2" s="187" t="s">
        <v>65</v>
      </c>
      <c r="S2" s="53"/>
      <c r="T2" s="53"/>
      <c r="U2" s="187" t="s">
        <v>66</v>
      </c>
      <c r="V2" s="188" t="s">
        <v>57</v>
      </c>
      <c r="X2" s="52"/>
      <c r="Y2" s="53"/>
      <c r="Z2" s="53"/>
      <c r="AA2" s="53"/>
      <c r="AB2" s="53"/>
      <c r="AC2" s="187" t="s">
        <v>65</v>
      </c>
      <c r="AD2" s="53"/>
      <c r="AE2" s="53"/>
      <c r="AF2" s="187" t="s">
        <v>66</v>
      </c>
      <c r="AG2" s="188" t="s">
        <v>57</v>
      </c>
      <c r="AI2" s="52"/>
      <c r="AJ2" s="53"/>
      <c r="AK2" s="53"/>
      <c r="AL2" s="53"/>
      <c r="AM2" s="53"/>
      <c r="AN2" s="187" t="s">
        <v>65</v>
      </c>
      <c r="AO2" s="53"/>
      <c r="AP2" s="53"/>
      <c r="AQ2" s="187" t="s">
        <v>66</v>
      </c>
      <c r="AR2" s="188" t="s">
        <v>57</v>
      </c>
      <c r="AS2" s="55"/>
      <c r="AT2" s="52"/>
      <c r="AU2" s="53"/>
      <c r="AV2" s="53"/>
      <c r="AW2" s="53"/>
      <c r="AX2" s="53"/>
      <c r="AY2" s="187" t="s">
        <v>65</v>
      </c>
      <c r="AZ2" s="53"/>
      <c r="BA2" s="53"/>
      <c r="BB2" s="187" t="s">
        <v>66</v>
      </c>
      <c r="BC2" s="188" t="s">
        <v>57</v>
      </c>
      <c r="BE2" s="52"/>
      <c r="BF2" s="53"/>
      <c r="BG2" s="53"/>
      <c r="BH2" s="53"/>
      <c r="BI2" s="53"/>
      <c r="BJ2" s="187" t="s">
        <v>65</v>
      </c>
      <c r="BK2" s="53"/>
      <c r="BL2" s="53"/>
      <c r="BM2" s="187" t="s">
        <v>66</v>
      </c>
      <c r="BN2" s="188" t="s">
        <v>57</v>
      </c>
    </row>
    <row r="3" spans="1:66" x14ac:dyDescent="0.25">
      <c r="A3" s="192"/>
      <c r="B3" s="56" t="s">
        <v>58</v>
      </c>
      <c r="C3" s="57" t="s">
        <v>59</v>
      </c>
      <c r="D3" s="57" t="s">
        <v>60</v>
      </c>
      <c r="E3" s="57" t="s">
        <v>61</v>
      </c>
      <c r="F3" s="57" t="s">
        <v>62</v>
      </c>
      <c r="G3" s="187"/>
      <c r="H3" s="57" t="s">
        <v>63</v>
      </c>
      <c r="I3" s="57" t="s">
        <v>64</v>
      </c>
      <c r="J3" s="187"/>
      <c r="K3" s="188"/>
      <c r="L3" s="55"/>
      <c r="M3" s="56" t="s">
        <v>58</v>
      </c>
      <c r="N3" s="57" t="s">
        <v>59</v>
      </c>
      <c r="O3" s="57" t="s">
        <v>60</v>
      </c>
      <c r="P3" s="57" t="s">
        <v>61</v>
      </c>
      <c r="Q3" s="57" t="s">
        <v>62</v>
      </c>
      <c r="R3" s="187"/>
      <c r="S3" s="57" t="s">
        <v>63</v>
      </c>
      <c r="T3" s="57" t="s">
        <v>64</v>
      </c>
      <c r="U3" s="187"/>
      <c r="V3" s="188"/>
      <c r="X3" s="56" t="s">
        <v>58</v>
      </c>
      <c r="Y3" s="57" t="s">
        <v>59</v>
      </c>
      <c r="Z3" s="57" t="s">
        <v>60</v>
      </c>
      <c r="AA3" s="57" t="s">
        <v>61</v>
      </c>
      <c r="AB3" s="57" t="s">
        <v>62</v>
      </c>
      <c r="AC3" s="187"/>
      <c r="AD3" s="57" t="s">
        <v>63</v>
      </c>
      <c r="AE3" s="57" t="s">
        <v>64</v>
      </c>
      <c r="AF3" s="187"/>
      <c r="AG3" s="188"/>
      <c r="AI3" s="56" t="s">
        <v>58</v>
      </c>
      <c r="AJ3" s="57" t="s">
        <v>59</v>
      </c>
      <c r="AK3" s="57" t="s">
        <v>60</v>
      </c>
      <c r="AL3" s="57" t="s">
        <v>61</v>
      </c>
      <c r="AM3" s="57" t="s">
        <v>62</v>
      </c>
      <c r="AN3" s="187"/>
      <c r="AO3" s="57" t="s">
        <v>63</v>
      </c>
      <c r="AP3" s="57" t="s">
        <v>64</v>
      </c>
      <c r="AQ3" s="187"/>
      <c r="AR3" s="188"/>
      <c r="AS3" s="55"/>
      <c r="AT3" s="56" t="s">
        <v>58</v>
      </c>
      <c r="AU3" s="57" t="s">
        <v>59</v>
      </c>
      <c r="AV3" s="57" t="s">
        <v>60</v>
      </c>
      <c r="AW3" s="57" t="s">
        <v>61</v>
      </c>
      <c r="AX3" s="57" t="s">
        <v>62</v>
      </c>
      <c r="AY3" s="187"/>
      <c r="AZ3" s="57" t="s">
        <v>63</v>
      </c>
      <c r="BA3" s="57" t="s">
        <v>64</v>
      </c>
      <c r="BB3" s="187"/>
      <c r="BC3" s="188"/>
      <c r="BE3" s="56" t="s">
        <v>58</v>
      </c>
      <c r="BF3" s="57" t="s">
        <v>59</v>
      </c>
      <c r="BG3" s="57" t="s">
        <v>60</v>
      </c>
      <c r="BH3" s="57" t="s">
        <v>61</v>
      </c>
      <c r="BI3" s="57" t="s">
        <v>62</v>
      </c>
      <c r="BJ3" s="187"/>
      <c r="BK3" s="57" t="s">
        <v>63</v>
      </c>
      <c r="BL3" s="57" t="s">
        <v>64</v>
      </c>
      <c r="BM3" s="187"/>
      <c r="BN3" s="188"/>
    </row>
    <row r="4" spans="1:66" x14ac:dyDescent="0.25">
      <c r="A4" s="58" t="s">
        <v>15</v>
      </c>
      <c r="B4" s="59">
        <f>VLOOKUP($A4,'Occupancy Raw Data'!$B$6:$BE$43,'Occupancy Raw Data'!AG$1,FALSE)</f>
        <v>58.372904127271497</v>
      </c>
      <c r="C4" s="60">
        <f>VLOOKUP($A4,'Occupancy Raw Data'!$B$6:$BE$43,'Occupancy Raw Data'!AH$1,FALSE)</f>
        <v>59.7609354793139</v>
      </c>
      <c r="D4" s="60">
        <f>VLOOKUP($A4,'Occupancy Raw Data'!$B$6:$BE$43,'Occupancy Raw Data'!AI$1,FALSE)</f>
        <v>65.232874337297901</v>
      </c>
      <c r="E4" s="60">
        <f>VLOOKUP($A4,'Occupancy Raw Data'!$B$6:$BE$43,'Occupancy Raw Data'!AJ$1,FALSE)</f>
        <v>66.632997073153305</v>
      </c>
      <c r="F4" s="60">
        <f>VLOOKUP($A4,'Occupancy Raw Data'!$B$6:$BE$43,'Occupancy Raw Data'!AK$1,FALSE)</f>
        <v>66.190018525636404</v>
      </c>
      <c r="G4" s="61">
        <f>VLOOKUP($A4,'Occupancy Raw Data'!$B$6:$BE$43,'Occupancy Raw Data'!AL$1,FALSE)</f>
        <v>63.2384896123502</v>
      </c>
      <c r="H4" s="60">
        <f>VLOOKUP($A4,'Occupancy Raw Data'!$B$6:$BE$43,'Occupancy Raw Data'!AN$1,FALSE)</f>
        <v>74.749583180449704</v>
      </c>
      <c r="I4" s="60">
        <f>VLOOKUP($A4,'Occupancy Raw Data'!$B$6:$BE$43,'Occupancy Raw Data'!AO$1,FALSE)</f>
        <v>79.677984068375807</v>
      </c>
      <c r="J4" s="61">
        <f>VLOOKUP($A4,'Occupancy Raw Data'!$B$6:$BE$43,'Occupancy Raw Data'!AP$1,FALSE)</f>
        <v>77.213783624412699</v>
      </c>
      <c r="K4" s="62">
        <f>VLOOKUP($A4,'Occupancy Raw Data'!$B$6:$BE$43,'Occupancy Raw Data'!AR$1,FALSE)</f>
        <v>67.232266965766797</v>
      </c>
      <c r="M4" s="59">
        <f>VLOOKUP($A4,'Occupancy Raw Data'!$B$6:$BE$43,'Occupancy Raw Data'!AT$1,FALSE)</f>
        <v>5.2826644581167601</v>
      </c>
      <c r="N4" s="60">
        <f>VLOOKUP($A4,'Occupancy Raw Data'!$B$6:$BE$43,'Occupancy Raw Data'!AU$1,FALSE)</f>
        <v>12.691721129436701</v>
      </c>
      <c r="O4" s="60">
        <f>VLOOKUP($A4,'Occupancy Raw Data'!$B$6:$BE$43,'Occupancy Raw Data'!AV$1,FALSE)</f>
        <v>15.1820864557119</v>
      </c>
      <c r="P4" s="60">
        <f>VLOOKUP($A4,'Occupancy Raw Data'!$B$6:$BE$43,'Occupancy Raw Data'!AW$1,FALSE)</f>
        <v>13.8638597913532</v>
      </c>
      <c r="Q4" s="60">
        <f>VLOOKUP($A4,'Occupancy Raw Data'!$B$6:$BE$43,'Occupancy Raw Data'!AX$1,FALSE)</f>
        <v>8.8246590734250798</v>
      </c>
      <c r="R4" s="61">
        <f>VLOOKUP($A4,'Occupancy Raw Data'!$B$6:$BE$43,'Occupancy Raw Data'!AY$1,FALSE)</f>
        <v>11.1553582197228</v>
      </c>
      <c r="S4" s="60">
        <f>VLOOKUP($A4,'Occupancy Raw Data'!$B$6:$BE$43,'Occupancy Raw Data'!BA$1,FALSE)</f>
        <v>2.3297112734976602</v>
      </c>
      <c r="T4" s="60">
        <f>VLOOKUP($A4,'Occupancy Raw Data'!$B$6:$BE$43,'Occupancy Raw Data'!BB$1,FALSE)</f>
        <v>0.91230930126899201</v>
      </c>
      <c r="U4" s="61">
        <f>VLOOKUP($A4,'Occupancy Raw Data'!$B$6:$BE$43,'Occupancy Raw Data'!BC$1,FALSE)</f>
        <v>1.59344077544518</v>
      </c>
      <c r="V4" s="62">
        <f>VLOOKUP($A4,'Occupancy Raw Data'!$B$6:$BE$43,'Occupancy Raw Data'!BE$1,FALSE)</f>
        <v>7.8222041558419297</v>
      </c>
      <c r="X4" s="64">
        <f>VLOOKUP($A4,'ADR Raw Data'!$B$6:$BE$43,'ADR Raw Data'!AG$1,FALSE)</f>
        <v>146.00094098497499</v>
      </c>
      <c r="Y4" s="65">
        <f>VLOOKUP($A4,'ADR Raw Data'!$B$6:$BE$43,'ADR Raw Data'!AH$1,FALSE)</f>
        <v>141.90656154231701</v>
      </c>
      <c r="Z4" s="65">
        <f>VLOOKUP($A4,'ADR Raw Data'!$B$6:$BE$43,'ADR Raw Data'!AI$1,FALSE)</f>
        <v>143.98396737548501</v>
      </c>
      <c r="AA4" s="65">
        <f>VLOOKUP($A4,'ADR Raw Data'!$B$6:$BE$43,'ADR Raw Data'!AJ$1,FALSE)</f>
        <v>143.75280829568399</v>
      </c>
      <c r="AB4" s="65">
        <f>VLOOKUP($A4,'ADR Raw Data'!$B$6:$BE$43,'ADR Raw Data'!AK$1,FALSE)</f>
        <v>143.73360625952</v>
      </c>
      <c r="AC4" s="66">
        <f>VLOOKUP($A4,'ADR Raw Data'!$B$6:$BE$43,'ADR Raw Data'!AL$1,FALSE)</f>
        <v>143.862544444153</v>
      </c>
      <c r="AD4" s="65">
        <f>VLOOKUP($A4,'ADR Raw Data'!$B$6:$BE$43,'ADR Raw Data'!AN$1,FALSE)</f>
        <v>164.04929778459999</v>
      </c>
      <c r="AE4" s="65">
        <f>VLOOKUP($A4,'ADR Raw Data'!$B$6:$BE$43,'ADR Raw Data'!AO$1,FALSE)</f>
        <v>171.85481867451</v>
      </c>
      <c r="AF4" s="66">
        <f>VLOOKUP($A4,'ADR Raw Data'!$B$6:$BE$43,'ADR Raw Data'!AP$1,FALSE)</f>
        <v>168.07661091393001</v>
      </c>
      <c r="AG4" s="67">
        <f>VLOOKUP($A4,'ADR Raw Data'!$B$6:$BE$43,'ADR Raw Data'!AR$1,FALSE)</f>
        <v>151.809626658909</v>
      </c>
      <c r="AI4" s="59">
        <f>VLOOKUP($A4,'ADR Raw Data'!$B$6:$BE$43,'ADR Raw Data'!AT$1,FALSE)</f>
        <v>22.661787398689</v>
      </c>
      <c r="AJ4" s="60">
        <f>VLOOKUP($A4,'ADR Raw Data'!$B$6:$BE$43,'ADR Raw Data'!AU$1,FALSE)</f>
        <v>29.722892760911801</v>
      </c>
      <c r="AK4" s="60">
        <f>VLOOKUP($A4,'ADR Raw Data'!$B$6:$BE$43,'ADR Raw Data'!AV$1,FALSE)</f>
        <v>31.041599084044101</v>
      </c>
      <c r="AL4" s="60">
        <f>VLOOKUP($A4,'ADR Raw Data'!$B$6:$BE$43,'ADR Raw Data'!AW$1,FALSE)</f>
        <v>29.671036577347</v>
      </c>
      <c r="AM4" s="60">
        <f>VLOOKUP($A4,'ADR Raw Data'!$B$6:$BE$43,'ADR Raw Data'!AX$1,FALSE)</f>
        <v>24.758956808001901</v>
      </c>
      <c r="AN4" s="61">
        <f>VLOOKUP($A4,'ADR Raw Data'!$B$6:$BE$43,'ADR Raw Data'!AY$1,FALSE)</f>
        <v>27.4117923889605</v>
      </c>
      <c r="AO4" s="60">
        <f>VLOOKUP($A4,'ADR Raw Data'!$B$6:$BE$43,'ADR Raw Data'!BA$1,FALSE)</f>
        <v>19.896846157267898</v>
      </c>
      <c r="AP4" s="60">
        <f>VLOOKUP($A4,'ADR Raw Data'!$B$6:$BE$43,'ADR Raw Data'!BB$1,FALSE)</f>
        <v>19.708278600572601</v>
      </c>
      <c r="AQ4" s="61">
        <f>VLOOKUP($A4,'ADR Raw Data'!$B$6:$BE$43,'ADR Raw Data'!BC$1,FALSE)</f>
        <v>19.777253527039299</v>
      </c>
      <c r="AR4" s="62">
        <f>VLOOKUP($A4,'ADR Raw Data'!$B$6:$BE$43,'ADR Raw Data'!BE$1,FALSE)</f>
        <v>23.9641961478859</v>
      </c>
      <c r="AT4" s="64">
        <f>VLOOKUP($A4,'RevPAR Raw Data'!$B$6:$BE$43,'RevPAR Raw Data'!AG$1,FALSE)</f>
        <v>85.224989306074306</v>
      </c>
      <c r="AU4" s="65">
        <f>VLOOKUP($A4,'RevPAR Raw Data'!$B$6:$BE$43,'RevPAR Raw Data'!AH$1,FALSE)</f>
        <v>84.804688684217197</v>
      </c>
      <c r="AV4" s="65">
        <f>VLOOKUP($A4,'RevPAR Raw Data'!$B$6:$BE$43,'RevPAR Raw Data'!AI$1,FALSE)</f>
        <v>93.924880503906607</v>
      </c>
      <c r="AW4" s="65">
        <f>VLOOKUP($A4,'RevPAR Raw Data'!$B$6:$BE$43,'RevPAR Raw Data'!AJ$1,FALSE)</f>
        <v>95.786804544239402</v>
      </c>
      <c r="AX4" s="65">
        <f>VLOOKUP($A4,'RevPAR Raw Data'!$B$6:$BE$43,'RevPAR Raw Data'!AK$1,FALSE)</f>
        <v>95.137300610742201</v>
      </c>
      <c r="AY4" s="66">
        <f>VLOOKUP($A4,'RevPAR Raw Data'!$B$6:$BE$43,'RevPAR Raw Data'!AL$1,FALSE)</f>
        <v>90.976500224378597</v>
      </c>
      <c r="AZ4" s="65">
        <f>VLOOKUP($A4,'RevPAR Raw Data'!$B$6:$BE$43,'RevPAR Raw Data'!AN$1,FALSE)</f>
        <v>122.626166304443</v>
      </c>
      <c r="BA4" s="65">
        <f>VLOOKUP($A4,'RevPAR Raw Data'!$B$6:$BE$43,'RevPAR Raw Data'!AO$1,FALSE)</f>
        <v>136.93045504421201</v>
      </c>
      <c r="BB4" s="66">
        <f>VLOOKUP($A4,'RevPAR Raw Data'!$B$6:$BE$43,'RevPAR Raw Data'!AP$1,FALSE)</f>
        <v>129.778310674328</v>
      </c>
      <c r="BC4" s="67">
        <f>VLOOKUP($A4,'RevPAR Raw Data'!$B$6:$BE$43,'RevPAR Raw Data'!AR$1,FALSE)</f>
        <v>102.065053475052</v>
      </c>
      <c r="BE4" s="59">
        <f>VLOOKUP($A4,'RevPAR Raw Data'!$B$6:$BE$43,'RevPAR Raw Data'!AT$1,FALSE)</f>
        <v>29.141598045290301</v>
      </c>
      <c r="BF4" s="60">
        <f>VLOOKUP($A4,'RevPAR Raw Data'!$B$6:$BE$43,'RevPAR Raw Data'!AU$1,FALSE)</f>
        <v>46.186960551165001</v>
      </c>
      <c r="BG4" s="60">
        <f>VLOOKUP($A4,'RevPAR Raw Data'!$B$6:$BE$43,'RevPAR Raw Data'!AV$1,FALSE)</f>
        <v>50.9364479499311</v>
      </c>
      <c r="BH4" s="60">
        <f>VLOOKUP($A4,'RevPAR Raw Data'!$B$6:$BE$43,'RevPAR Raw Data'!AW$1,FALSE)</f>
        <v>47.648447278424797</v>
      </c>
      <c r="BI4" s="60">
        <f>VLOOKUP($A4,'RevPAR Raw Data'!$B$6:$BE$43,'RevPAR Raw Data'!AX$1,FALSE)</f>
        <v>35.768509409869701</v>
      </c>
      <c r="BJ4" s="61">
        <f>VLOOKUP($A4,'RevPAR Raw Data'!$B$6:$BE$43,'RevPAR Raw Data'!AY$1,FALSE)</f>
        <v>41.625034244118602</v>
      </c>
      <c r="BK4" s="60">
        <f>VLOOKUP($A4,'RevPAR Raw Data'!$B$6:$BE$43,'RevPAR Raw Data'!BA$1,FALSE)</f>
        <v>22.6900964987619</v>
      </c>
      <c r="BL4" s="60">
        <f>VLOOKUP($A4,'RevPAR Raw Data'!$B$6:$BE$43,'RevPAR Raw Data'!BB$1,FALSE)</f>
        <v>20.800388360634599</v>
      </c>
      <c r="BM4" s="61">
        <f>VLOOKUP($A4,'RevPAR Raw Data'!$B$6:$BE$43,'RevPAR Raw Data'!BC$1,FALSE)</f>
        <v>21.685833124447502</v>
      </c>
      <c r="BN4" s="62">
        <f>VLOOKUP($A4,'RevPAR Raw Data'!$B$6:$BE$43,'RevPAR Raw Data'!BE$1,FALSE)</f>
        <v>33.6609286507218</v>
      </c>
    </row>
    <row r="5" spans="1:66" x14ac:dyDescent="0.25">
      <c r="A5" s="58" t="s">
        <v>70</v>
      </c>
      <c r="B5" s="59">
        <f>VLOOKUP($A5,'Occupancy Raw Data'!$B$6:$BE$43,'Occupancy Raw Data'!AG$1,FALSE)</f>
        <v>59.219244304971397</v>
      </c>
      <c r="C5" s="60">
        <f>VLOOKUP($A5,'Occupancy Raw Data'!$B$6:$BE$43,'Occupancy Raw Data'!AH$1,FALSE)</f>
        <v>60.285513727782003</v>
      </c>
      <c r="D5" s="60">
        <f>VLOOKUP($A5,'Occupancy Raw Data'!$B$6:$BE$43,'Occupancy Raw Data'!AI$1,FALSE)</f>
        <v>66.395361394503794</v>
      </c>
      <c r="E5" s="60">
        <f>VLOOKUP($A5,'Occupancy Raw Data'!$B$6:$BE$43,'Occupancy Raw Data'!AJ$1,FALSE)</f>
        <v>68.249731665957398</v>
      </c>
      <c r="F5" s="60">
        <f>VLOOKUP($A5,'Occupancy Raw Data'!$B$6:$BE$43,'Occupancy Raw Data'!AK$1,FALSE)</f>
        <v>67.049055908747306</v>
      </c>
      <c r="G5" s="61">
        <f>VLOOKUP($A5,'Occupancy Raw Data'!$B$6:$BE$43,'Occupancy Raw Data'!AL$1,FALSE)</f>
        <v>64.240084607957698</v>
      </c>
      <c r="H5" s="60">
        <f>VLOOKUP($A5,'Occupancy Raw Data'!$B$6:$BE$43,'Occupancy Raw Data'!AN$1,FALSE)</f>
        <v>76.263710440575906</v>
      </c>
      <c r="I5" s="60">
        <f>VLOOKUP($A5,'Occupancy Raw Data'!$B$6:$BE$43,'Occupancy Raw Data'!AO$1,FALSE)</f>
        <v>80.682013045162606</v>
      </c>
      <c r="J5" s="61">
        <f>VLOOKUP($A5,'Occupancy Raw Data'!$B$6:$BE$43,'Occupancy Raw Data'!AP$1,FALSE)</f>
        <v>78.472861742869298</v>
      </c>
      <c r="K5" s="62">
        <f>VLOOKUP($A5,'Occupancy Raw Data'!$B$6:$BE$43,'Occupancy Raw Data'!AR$1,FALSE)</f>
        <v>68.306979799757897</v>
      </c>
      <c r="M5" s="59">
        <f>VLOOKUP($A5,'Occupancy Raw Data'!$B$6:$BE$43,'Occupancy Raw Data'!AT$1,FALSE)</f>
        <v>12.091546712052599</v>
      </c>
      <c r="N5" s="60">
        <f>VLOOKUP($A5,'Occupancy Raw Data'!$B$6:$BE$43,'Occupancy Raw Data'!AU$1,FALSE)</f>
        <v>18.39714266008</v>
      </c>
      <c r="O5" s="60">
        <f>VLOOKUP($A5,'Occupancy Raw Data'!$B$6:$BE$43,'Occupancy Raw Data'!AV$1,FALSE)</f>
        <v>20.582615804414502</v>
      </c>
      <c r="P5" s="60">
        <f>VLOOKUP($A5,'Occupancy Raw Data'!$B$6:$BE$43,'Occupancy Raw Data'!AW$1,FALSE)</f>
        <v>19.588940291768701</v>
      </c>
      <c r="Q5" s="60">
        <f>VLOOKUP($A5,'Occupancy Raw Data'!$B$6:$BE$43,'Occupancy Raw Data'!AX$1,FALSE)</f>
        <v>14.9928011156978</v>
      </c>
      <c r="R5" s="61">
        <f>VLOOKUP($A5,'Occupancy Raw Data'!$B$6:$BE$43,'Occupancy Raw Data'!AY$1,FALSE)</f>
        <v>17.1453062554878</v>
      </c>
      <c r="S5" s="60">
        <f>VLOOKUP($A5,'Occupancy Raw Data'!$B$6:$BE$43,'Occupancy Raw Data'!BA$1,FALSE)</f>
        <v>6.9689644004083497</v>
      </c>
      <c r="T5" s="60">
        <f>VLOOKUP($A5,'Occupancy Raw Data'!$B$6:$BE$43,'Occupancy Raw Data'!BB$1,FALSE)</f>
        <v>5.2800847931871804</v>
      </c>
      <c r="U5" s="61">
        <f>VLOOKUP($A5,'Occupancy Raw Data'!$B$6:$BE$43,'Occupancy Raw Data'!BC$1,FALSE)</f>
        <v>6.09403967305441</v>
      </c>
      <c r="V5" s="62">
        <f>VLOOKUP($A5,'Occupancy Raw Data'!$B$6:$BE$43,'Occupancy Raw Data'!BE$1,FALSE)</f>
        <v>13.2725860515436</v>
      </c>
      <c r="X5" s="64">
        <f>VLOOKUP($A5,'ADR Raw Data'!$B$6:$BE$43,'ADR Raw Data'!AG$1,FALSE)</f>
        <v>123.58521293260399</v>
      </c>
      <c r="Y5" s="65">
        <f>VLOOKUP($A5,'ADR Raw Data'!$B$6:$BE$43,'ADR Raw Data'!AH$1,FALSE)</f>
        <v>120.56961582372</v>
      </c>
      <c r="Z5" s="65">
        <f>VLOOKUP($A5,'ADR Raw Data'!$B$6:$BE$43,'ADR Raw Data'!AI$1,FALSE)</f>
        <v>123.53427748144399</v>
      </c>
      <c r="AA5" s="65">
        <f>VLOOKUP($A5,'ADR Raw Data'!$B$6:$BE$43,'ADR Raw Data'!AJ$1,FALSE)</f>
        <v>123.566001265339</v>
      </c>
      <c r="AB5" s="65">
        <f>VLOOKUP($A5,'ADR Raw Data'!$B$6:$BE$43,'ADR Raw Data'!AK$1,FALSE)</f>
        <v>121.80502457191</v>
      </c>
      <c r="AC5" s="66">
        <f>VLOOKUP($A5,'ADR Raw Data'!$B$6:$BE$43,'ADR Raw Data'!AL$1,FALSE)</f>
        <v>122.633005383328</v>
      </c>
      <c r="AD5" s="65">
        <f>VLOOKUP($A5,'ADR Raw Data'!$B$6:$BE$43,'ADR Raw Data'!AN$1,FALSE)</f>
        <v>143.01282933265</v>
      </c>
      <c r="AE5" s="65">
        <f>VLOOKUP($A5,'ADR Raw Data'!$B$6:$BE$43,'ADR Raw Data'!AO$1,FALSE)</f>
        <v>149.41695299609299</v>
      </c>
      <c r="AF5" s="66">
        <f>VLOOKUP($A5,'ADR Raw Data'!$B$6:$BE$43,'ADR Raw Data'!AP$1,FALSE)</f>
        <v>146.30503492755901</v>
      </c>
      <c r="AG5" s="67">
        <f>VLOOKUP($A5,'ADR Raw Data'!$B$6:$BE$43,'ADR Raw Data'!AR$1,FALSE)</f>
        <v>130.40376067544901</v>
      </c>
      <c r="AI5" s="59">
        <f>VLOOKUP($A5,'ADR Raw Data'!$B$6:$BE$43,'ADR Raw Data'!AT$1,FALSE)</f>
        <v>20.2619495189943</v>
      </c>
      <c r="AJ5" s="60">
        <f>VLOOKUP($A5,'ADR Raw Data'!$B$6:$BE$43,'ADR Raw Data'!AU$1,FALSE)</f>
        <v>27.730281300035099</v>
      </c>
      <c r="AK5" s="60">
        <f>VLOOKUP($A5,'ADR Raw Data'!$B$6:$BE$43,'ADR Raw Data'!AV$1,FALSE)</f>
        <v>28.809706019494399</v>
      </c>
      <c r="AL5" s="60">
        <f>VLOOKUP($A5,'ADR Raw Data'!$B$6:$BE$43,'ADR Raw Data'!AW$1,FALSE)</f>
        <v>28.318515272393299</v>
      </c>
      <c r="AM5" s="60">
        <f>VLOOKUP($A5,'ADR Raw Data'!$B$6:$BE$43,'ADR Raw Data'!AX$1,FALSE)</f>
        <v>23.282623742333602</v>
      </c>
      <c r="AN5" s="61">
        <f>VLOOKUP($A5,'ADR Raw Data'!$B$6:$BE$43,'ADR Raw Data'!AY$1,FALSE)</f>
        <v>25.593127844630398</v>
      </c>
      <c r="AO5" s="60">
        <f>VLOOKUP($A5,'ADR Raw Data'!$B$6:$BE$43,'ADR Raw Data'!BA$1,FALSE)</f>
        <v>17.239432992069901</v>
      </c>
      <c r="AP5" s="60">
        <f>VLOOKUP($A5,'ADR Raw Data'!$B$6:$BE$43,'ADR Raw Data'!BB$1,FALSE)</f>
        <v>17.3047363966901</v>
      </c>
      <c r="AQ5" s="61">
        <f>VLOOKUP($A5,'ADR Raw Data'!$B$6:$BE$43,'ADR Raw Data'!BC$1,FALSE)</f>
        <v>17.253568999622999</v>
      </c>
      <c r="AR5" s="62">
        <f>VLOOKUP($A5,'ADR Raw Data'!$B$6:$BE$43,'ADR Raw Data'!BE$1,FALSE)</f>
        <v>21.6993948940979</v>
      </c>
      <c r="AT5" s="64">
        <f>VLOOKUP($A5,'RevPAR Raw Data'!$B$6:$BE$43,'RevPAR Raw Data'!AG$1,FALSE)</f>
        <v>73.186229171378102</v>
      </c>
      <c r="AU5" s="65">
        <f>VLOOKUP($A5,'RevPAR Raw Data'!$B$6:$BE$43,'RevPAR Raw Data'!AH$1,FALSE)</f>
        <v>72.686012298942899</v>
      </c>
      <c r="AV5" s="65">
        <f>VLOOKUP($A5,'RevPAR Raw Data'!$B$6:$BE$43,'RevPAR Raw Data'!AI$1,FALSE)</f>
        <v>82.021029979894195</v>
      </c>
      <c r="AW5" s="65">
        <f>VLOOKUP($A5,'RevPAR Raw Data'!$B$6:$BE$43,'RevPAR Raw Data'!AJ$1,FALSE)</f>
        <v>84.333464293947998</v>
      </c>
      <c r="AX5" s="65">
        <f>VLOOKUP($A5,'RevPAR Raw Data'!$B$6:$BE$43,'RevPAR Raw Data'!AK$1,FALSE)</f>
        <v>81.669119024883599</v>
      </c>
      <c r="AY5" s="66">
        <f>VLOOKUP($A5,'RevPAR Raw Data'!$B$6:$BE$43,'RevPAR Raw Data'!AL$1,FALSE)</f>
        <v>78.779546415531698</v>
      </c>
      <c r="AZ5" s="65">
        <f>VLOOKUP($A5,'RevPAR Raw Data'!$B$6:$BE$43,'RevPAR Raw Data'!AN$1,FALSE)</f>
        <v>109.066890055127</v>
      </c>
      <c r="BA5" s="65">
        <f>VLOOKUP($A5,'RevPAR Raw Data'!$B$6:$BE$43,'RevPAR Raw Data'!AO$1,FALSE)</f>
        <v>120.552605507992</v>
      </c>
      <c r="BB5" s="66">
        <f>VLOOKUP($A5,'RevPAR Raw Data'!$B$6:$BE$43,'RevPAR Raw Data'!AP$1,FALSE)</f>
        <v>114.80974778156001</v>
      </c>
      <c r="BC5" s="67">
        <f>VLOOKUP($A5,'RevPAR Raw Data'!$B$6:$BE$43,'RevPAR Raw Data'!AR$1,FALSE)</f>
        <v>89.074870462703601</v>
      </c>
      <c r="BE5" s="59">
        <f>VLOOKUP($A5,'RevPAR Raw Data'!$B$6:$BE$43,'RevPAR Raw Data'!AT$1,FALSE)</f>
        <v>34.803479321908704</v>
      </c>
      <c r="BF5" s="60">
        <f>VLOOKUP($A5,'RevPAR Raw Data'!$B$6:$BE$43,'RevPAR Raw Data'!AU$1,FALSE)</f>
        <v>51.229003370923998</v>
      </c>
      <c r="BG5" s="60">
        <f>VLOOKUP($A5,'RevPAR Raw Data'!$B$6:$BE$43,'RevPAR Raw Data'!AV$1,FALSE)</f>
        <v>55.322112928282898</v>
      </c>
      <c r="BH5" s="60">
        <f>VLOOKUP($A5,'RevPAR Raw Data'!$B$6:$BE$43,'RevPAR Raw Data'!AW$1,FALSE)</f>
        <v>53.454752612386599</v>
      </c>
      <c r="BI5" s="60">
        <f>VLOOKUP($A5,'RevPAR Raw Data'!$B$6:$BE$43,'RevPAR Raw Data'!AX$1,FALSE)</f>
        <v>41.766142330235901</v>
      </c>
      <c r="BJ5" s="61">
        <f>VLOOKUP($A5,'RevPAR Raw Data'!$B$6:$BE$43,'RevPAR Raw Data'!AY$1,FALSE)</f>
        <v>47.126454249438801</v>
      </c>
      <c r="BK5" s="60">
        <f>VLOOKUP($A5,'RevPAR Raw Data'!$B$6:$BE$43,'RevPAR Raw Data'!BA$1,FALSE)</f>
        <v>25.409807340527902</v>
      </c>
      <c r="BL5" s="60">
        <f>VLOOKUP($A5,'RevPAR Raw Data'!$B$6:$BE$43,'RevPAR Raw Data'!BB$1,FALSE)</f>
        <v>23.498525944859999</v>
      </c>
      <c r="BM5" s="61">
        <f>VLOOKUP($A5,'RevPAR Raw Data'!$B$6:$BE$43,'RevPAR Raw Data'!BC$1,FALSE)</f>
        <v>24.399048012532202</v>
      </c>
      <c r="BN5" s="62">
        <f>VLOOKUP($A5,'RevPAR Raw Data'!$B$6:$BE$43,'RevPAR Raw Data'!BE$1,FALSE)</f>
        <v>37.852051805625003</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Data'!$B$6:$BE$43,'Occupancy Raw Data'!AG$1,FALSE)</f>
        <v>63.344105029669002</v>
      </c>
      <c r="C7" s="60">
        <f>VLOOKUP($A7,'Occupancy Raw Data'!$B$6:$BE$43,'Occupancy Raw Data'!AH$1,FALSE)</f>
        <v>64.9882337045252</v>
      </c>
      <c r="D7" s="60">
        <f>VLOOKUP($A7,'Occupancy Raw Data'!$B$6:$BE$43,'Occupancy Raw Data'!AI$1,FALSE)</f>
        <v>71.6845506851474</v>
      </c>
      <c r="E7" s="60">
        <f>VLOOKUP($A7,'Occupancy Raw Data'!$B$6:$BE$43,'Occupancy Raw Data'!AJ$1,FALSE)</f>
        <v>72.715366508994506</v>
      </c>
      <c r="F7" s="60">
        <f>VLOOKUP($A7,'Occupancy Raw Data'!$B$6:$BE$43,'Occupancy Raw Data'!AK$1,FALSE)</f>
        <v>68.879027503364199</v>
      </c>
      <c r="G7" s="61">
        <f>VLOOKUP($A7,'Occupancy Raw Data'!$B$6:$BE$43,'Occupancy Raw Data'!AL$1,FALSE)</f>
        <v>68.322963188424396</v>
      </c>
      <c r="H7" s="60">
        <f>VLOOKUP($A7,'Occupancy Raw Data'!$B$6:$BE$43,'Occupancy Raw Data'!AN$1,FALSE)</f>
        <v>75.713012678281203</v>
      </c>
      <c r="I7" s="60">
        <f>VLOOKUP($A7,'Occupancy Raw Data'!$B$6:$BE$43,'Occupancy Raw Data'!AO$1,FALSE)</f>
        <v>81.125698160591497</v>
      </c>
      <c r="J7" s="61">
        <f>VLOOKUP($A7,'Occupancy Raw Data'!$B$6:$BE$43,'Occupancy Raw Data'!AP$1,FALSE)</f>
        <v>78.4193554194364</v>
      </c>
      <c r="K7" s="62">
        <f>VLOOKUP($A7,'Occupancy Raw Data'!$B$6:$BE$43,'Occupancy Raw Data'!AR$1,FALSE)</f>
        <v>71.2085288625385</v>
      </c>
      <c r="M7" s="59">
        <f>VLOOKUP($A7,'Occupancy Raw Data'!$B$6:$BE$43,'Occupancy Raw Data'!AT$1,FALSE)</f>
        <v>44.4750218529541</v>
      </c>
      <c r="N7" s="60">
        <f>VLOOKUP($A7,'Occupancy Raw Data'!$B$6:$BE$43,'Occupancy Raw Data'!AU$1,FALSE)</f>
        <v>61.690559574373403</v>
      </c>
      <c r="O7" s="60">
        <f>VLOOKUP($A7,'Occupancy Raw Data'!$B$6:$BE$43,'Occupancy Raw Data'!AV$1,FALSE)</f>
        <v>69.078662325895294</v>
      </c>
      <c r="P7" s="60">
        <f>VLOOKUP($A7,'Occupancy Raw Data'!$B$6:$BE$43,'Occupancy Raw Data'!AW$1,FALSE)</f>
        <v>65.925506882335199</v>
      </c>
      <c r="Q7" s="60">
        <f>VLOOKUP($A7,'Occupancy Raw Data'!$B$6:$BE$43,'Occupancy Raw Data'!AX$1,FALSE)</f>
        <v>51.938937626355496</v>
      </c>
      <c r="R7" s="61">
        <f>VLOOKUP($A7,'Occupancy Raw Data'!$B$6:$BE$43,'Occupancy Raw Data'!AY$1,FALSE)</f>
        <v>58.451853047033502</v>
      </c>
      <c r="S7" s="60">
        <f>VLOOKUP($A7,'Occupancy Raw Data'!$B$6:$BE$43,'Occupancy Raw Data'!BA$1,FALSE)</f>
        <v>34.273766082915799</v>
      </c>
      <c r="T7" s="60">
        <f>VLOOKUP($A7,'Occupancy Raw Data'!$B$6:$BE$43,'Occupancy Raw Data'!BB$1,FALSE)</f>
        <v>28.765177731734799</v>
      </c>
      <c r="U7" s="61">
        <f>VLOOKUP($A7,'Occupancy Raw Data'!$B$6:$BE$43,'Occupancy Raw Data'!BC$1,FALSE)</f>
        <v>31.366847624643601</v>
      </c>
      <c r="V7" s="62">
        <f>VLOOKUP($A7,'Occupancy Raw Data'!$B$6:$BE$43,'Occupancy Raw Data'!BE$1,FALSE)</f>
        <v>48.793967507623599</v>
      </c>
      <c r="X7" s="64">
        <f>VLOOKUP($A7,'ADR Raw Data'!$B$6:$BE$43,'ADR Raw Data'!AG$1,FALSE)</f>
        <v>166.816646189506</v>
      </c>
      <c r="Y7" s="65">
        <f>VLOOKUP($A7,'ADR Raw Data'!$B$6:$BE$43,'ADR Raw Data'!AH$1,FALSE)</f>
        <v>182.11407994039899</v>
      </c>
      <c r="Z7" s="65">
        <f>VLOOKUP($A7,'ADR Raw Data'!$B$6:$BE$43,'ADR Raw Data'!AI$1,FALSE)</f>
        <v>187.25616173356801</v>
      </c>
      <c r="AA7" s="65">
        <f>VLOOKUP($A7,'ADR Raw Data'!$B$6:$BE$43,'ADR Raw Data'!AJ$1,FALSE)</f>
        <v>184.18271624155901</v>
      </c>
      <c r="AB7" s="65">
        <f>VLOOKUP($A7,'ADR Raw Data'!$B$6:$BE$43,'ADR Raw Data'!AK$1,FALSE)</f>
        <v>172.92403092594799</v>
      </c>
      <c r="AC7" s="66">
        <f>VLOOKUP($A7,'ADR Raw Data'!$B$6:$BE$43,'ADR Raw Data'!AL$1,FALSE)</f>
        <v>178.94381443563901</v>
      </c>
      <c r="AD7" s="65">
        <f>VLOOKUP($A7,'ADR Raw Data'!$B$6:$BE$43,'ADR Raw Data'!AN$1,FALSE)</f>
        <v>167.48061883461301</v>
      </c>
      <c r="AE7" s="65">
        <f>VLOOKUP($A7,'ADR Raw Data'!$B$6:$BE$43,'ADR Raw Data'!AO$1,FALSE)</f>
        <v>170.43301047410799</v>
      </c>
      <c r="AF7" s="66">
        <f>VLOOKUP($A7,'ADR Raw Data'!$B$6:$BE$43,'ADR Raw Data'!AP$1,FALSE)</f>
        <v>169.00775988108401</v>
      </c>
      <c r="AG7" s="67">
        <f>VLOOKUP($A7,'ADR Raw Data'!$B$6:$BE$43,'ADR Raw Data'!AR$1,FALSE)</f>
        <v>175.81651136566799</v>
      </c>
      <c r="AI7" s="59">
        <f>VLOOKUP($A7,'ADR Raw Data'!$B$6:$BE$43,'ADR Raw Data'!AT$1,FALSE)</f>
        <v>51.0121874434993</v>
      </c>
      <c r="AJ7" s="60">
        <f>VLOOKUP($A7,'ADR Raw Data'!$B$6:$BE$43,'ADR Raw Data'!AU$1,FALSE)</f>
        <v>66.643248470579195</v>
      </c>
      <c r="AK7" s="60">
        <f>VLOOKUP($A7,'ADR Raw Data'!$B$6:$BE$43,'ADR Raw Data'!AV$1,FALSE)</f>
        <v>69.373896196827204</v>
      </c>
      <c r="AL7" s="60">
        <f>VLOOKUP($A7,'ADR Raw Data'!$B$6:$BE$43,'ADR Raw Data'!AW$1,FALSE)</f>
        <v>66.2895103494685</v>
      </c>
      <c r="AM7" s="60">
        <f>VLOOKUP($A7,'ADR Raw Data'!$B$6:$BE$43,'ADR Raw Data'!AX$1,FALSE)</f>
        <v>56.145442812011098</v>
      </c>
      <c r="AN7" s="61">
        <f>VLOOKUP($A7,'ADR Raw Data'!$B$6:$BE$43,'ADR Raw Data'!AY$1,FALSE)</f>
        <v>62.112511323379501</v>
      </c>
      <c r="AO7" s="60">
        <f>VLOOKUP($A7,'ADR Raw Data'!$B$6:$BE$43,'ADR Raw Data'!BA$1,FALSE)</f>
        <v>42.212605193373903</v>
      </c>
      <c r="AP7" s="60">
        <f>VLOOKUP($A7,'ADR Raw Data'!$B$6:$BE$43,'ADR Raw Data'!BB$1,FALSE)</f>
        <v>40.704219128983802</v>
      </c>
      <c r="AQ7" s="61">
        <f>VLOOKUP($A7,'ADR Raw Data'!$B$6:$BE$43,'ADR Raw Data'!BC$1,FALSE)</f>
        <v>41.380239119271003</v>
      </c>
      <c r="AR7" s="62">
        <f>VLOOKUP($A7,'ADR Raw Data'!$B$6:$BE$43,'ADR Raw Data'!BE$1,FALSE)</f>
        <v>54.702663102092899</v>
      </c>
      <c r="AT7" s="64">
        <f>VLOOKUP($A7,'RevPAR Raw Data'!$B$6:$BE$43,'RevPAR Raw Data'!AG$1,FALSE)</f>
        <v>105.668511569252</v>
      </c>
      <c r="AU7" s="65">
        <f>VLOOKUP($A7,'RevPAR Raw Data'!$B$6:$BE$43,'RevPAR Raw Data'!AH$1,FALSE)</f>
        <v>118.352723880512</v>
      </c>
      <c r="AV7" s="65">
        <f>VLOOKUP($A7,'RevPAR Raw Data'!$B$6:$BE$43,'RevPAR Raw Data'!AI$1,FALSE)</f>
        <v>134.233738168961</v>
      </c>
      <c r="AW7" s="65">
        <f>VLOOKUP($A7,'RevPAR Raw Data'!$B$6:$BE$43,'RevPAR Raw Data'!AJ$1,FALSE)</f>
        <v>133.929137161271</v>
      </c>
      <c r="AX7" s="65">
        <f>VLOOKUP($A7,'RevPAR Raw Data'!$B$6:$BE$43,'RevPAR Raw Data'!AK$1,FALSE)</f>
        <v>119.10839082141</v>
      </c>
      <c r="AY7" s="66">
        <f>VLOOKUP($A7,'RevPAR Raw Data'!$B$6:$BE$43,'RevPAR Raw Data'!AL$1,FALSE)</f>
        <v>122.259716464824</v>
      </c>
      <c r="AZ7" s="65">
        <f>VLOOKUP($A7,'RevPAR Raw Data'!$B$6:$BE$43,'RevPAR Raw Data'!AN$1,FALSE)</f>
        <v>126.804622171915</v>
      </c>
      <c r="BA7" s="65">
        <f>VLOOKUP($A7,'RevPAR Raw Data'!$B$6:$BE$43,'RevPAR Raw Data'!AO$1,FALSE)</f>
        <v>138.264969643234</v>
      </c>
      <c r="BB7" s="66">
        <f>VLOOKUP($A7,'RevPAR Raw Data'!$B$6:$BE$43,'RevPAR Raw Data'!AP$1,FALSE)</f>
        <v>132.53479590757499</v>
      </c>
      <c r="BC7" s="67">
        <f>VLOOKUP($A7,'RevPAR Raw Data'!$B$6:$BE$43,'RevPAR Raw Data'!AR$1,FALSE)</f>
        <v>125.19635124093</v>
      </c>
      <c r="BE7" s="59">
        <f>VLOOKUP($A7,'RevPAR Raw Data'!$B$6:$BE$43,'RevPAR Raw Data'!AT$1,FALSE)</f>
        <v>118.174890809619</v>
      </c>
      <c r="BF7" s="60">
        <f>VLOOKUP($A7,'RevPAR Raw Data'!$B$6:$BE$43,'RevPAR Raw Data'!AU$1,FALSE)</f>
        <v>169.44640094499201</v>
      </c>
      <c r="BG7" s="60">
        <f>VLOOKUP($A7,'RevPAR Raw Data'!$B$6:$BE$43,'RevPAR Raw Data'!AV$1,FALSE)</f>
        <v>186.375118018845</v>
      </c>
      <c r="BH7" s="60">
        <f>VLOOKUP($A7,'RevPAR Raw Data'!$B$6:$BE$43,'RevPAR Raw Data'!AW$1,FALSE)</f>
        <v>175.91671293950901</v>
      </c>
      <c r="BI7" s="60">
        <f>VLOOKUP($A7,'RevPAR Raw Data'!$B$6:$BE$43,'RevPAR Raw Data'!AX$1,FALSE)</f>
        <v>137.24572696053801</v>
      </c>
      <c r="BJ7" s="61">
        <f>VLOOKUP($A7,'RevPAR Raw Data'!$B$6:$BE$43,'RevPAR Raw Data'!AY$1,FALSE)</f>
        <v>156.87027821297701</v>
      </c>
      <c r="BK7" s="60">
        <f>VLOOKUP($A7,'RevPAR Raw Data'!$B$6:$BE$43,'RevPAR Raw Data'!BA$1,FALSE)</f>
        <v>90.954220837771601</v>
      </c>
      <c r="BL7" s="60">
        <f>VLOOKUP($A7,'RevPAR Raw Data'!$B$6:$BE$43,'RevPAR Raw Data'!BB$1,FALSE)</f>
        <v>81.178037837485704</v>
      </c>
      <c r="BM7" s="61">
        <f>VLOOKUP($A7,'RevPAR Raw Data'!$B$6:$BE$43,'RevPAR Raw Data'!BC$1,FALSE)</f>
        <v>85.726763295169604</v>
      </c>
      <c r="BN7" s="62">
        <f>VLOOKUP($A7,'RevPAR Raw Data'!$B$6:$BE$43,'RevPAR Raw Data'!BE$1,FALSE)</f>
        <v>130.18823026955599</v>
      </c>
    </row>
    <row r="8" spans="1:66" x14ac:dyDescent="0.25">
      <c r="A8" s="76" t="s">
        <v>89</v>
      </c>
      <c r="B8" s="59">
        <f>VLOOKUP($A8,'Occupancy Raw Data'!$B$6:$BE$43,'Occupancy Raw Data'!AG$1,FALSE)</f>
        <v>71.236614497528805</v>
      </c>
      <c r="C8" s="60">
        <f>VLOOKUP($A8,'Occupancy Raw Data'!$B$6:$BE$43,'Occupancy Raw Data'!AH$1,FALSE)</f>
        <v>73.532742998352504</v>
      </c>
      <c r="D8" s="60">
        <f>VLOOKUP($A8,'Occupancy Raw Data'!$B$6:$BE$43,'Occupancy Raw Data'!AI$1,FALSE)</f>
        <v>80.266680395387098</v>
      </c>
      <c r="E8" s="60">
        <f>VLOOKUP($A8,'Occupancy Raw Data'!$B$6:$BE$43,'Occupancy Raw Data'!AJ$1,FALSE)</f>
        <v>81.5177100494233</v>
      </c>
      <c r="F8" s="60">
        <f>VLOOKUP($A8,'Occupancy Raw Data'!$B$6:$BE$43,'Occupancy Raw Data'!AK$1,FALSE)</f>
        <v>75.785111202635903</v>
      </c>
      <c r="G8" s="61">
        <f>VLOOKUP($A8,'Occupancy Raw Data'!$B$6:$BE$43,'Occupancy Raw Data'!AL$1,FALSE)</f>
        <v>76.467771828665505</v>
      </c>
      <c r="H8" s="60">
        <f>VLOOKUP($A8,'Occupancy Raw Data'!$B$6:$BE$43,'Occupancy Raw Data'!AN$1,FALSE)</f>
        <v>78.987335255354196</v>
      </c>
      <c r="I8" s="60">
        <f>VLOOKUP($A8,'Occupancy Raw Data'!$B$6:$BE$43,'Occupancy Raw Data'!AO$1,FALSE)</f>
        <v>80.786655683690199</v>
      </c>
      <c r="J8" s="61">
        <f>VLOOKUP($A8,'Occupancy Raw Data'!$B$6:$BE$43,'Occupancy Raw Data'!AP$1,FALSE)</f>
        <v>79.886995469522205</v>
      </c>
      <c r="K8" s="62">
        <f>VLOOKUP($A8,'Occupancy Raw Data'!$B$6:$BE$43,'Occupancy Raw Data'!AR$1,FALSE)</f>
        <v>77.444692868910295</v>
      </c>
      <c r="M8" s="59">
        <f>VLOOKUP($A8,'Occupancy Raw Data'!$B$6:$BE$43,'Occupancy Raw Data'!AT$1,FALSE)</f>
        <v>97.0666660527434</v>
      </c>
      <c r="N8" s="60">
        <f>VLOOKUP($A8,'Occupancy Raw Data'!$B$6:$BE$43,'Occupancy Raw Data'!AU$1,FALSE)</f>
        <v>130.28928167214201</v>
      </c>
      <c r="O8" s="60">
        <f>VLOOKUP($A8,'Occupancy Raw Data'!$B$6:$BE$43,'Occupancy Raw Data'!AV$1,FALSE)</f>
        <v>140.37541130944101</v>
      </c>
      <c r="P8" s="60">
        <f>VLOOKUP($A8,'Occupancy Raw Data'!$B$6:$BE$43,'Occupancy Raw Data'!AW$1,FALSE)</f>
        <v>124.605804112706</v>
      </c>
      <c r="Q8" s="60">
        <f>VLOOKUP($A8,'Occupancy Raw Data'!$B$6:$BE$43,'Occupancy Raw Data'!AX$1,FALSE)</f>
        <v>93.281733959003006</v>
      </c>
      <c r="R8" s="61">
        <f>VLOOKUP($A8,'Occupancy Raw Data'!$B$6:$BE$43,'Occupancy Raw Data'!AY$1,FALSE)</f>
        <v>116.041609331476</v>
      </c>
      <c r="S8" s="60">
        <f>VLOOKUP($A8,'Occupancy Raw Data'!$B$6:$BE$43,'Occupancy Raw Data'!BA$1,FALSE)</f>
        <v>63.834394523528402</v>
      </c>
      <c r="T8" s="60">
        <f>VLOOKUP($A8,'Occupancy Raw Data'!$B$6:$BE$43,'Occupancy Raw Data'!BB$1,FALSE)</f>
        <v>49.016995914512201</v>
      </c>
      <c r="U8" s="61">
        <f>VLOOKUP($A8,'Occupancy Raw Data'!$B$6:$BE$43,'Occupancy Raw Data'!BC$1,FALSE)</f>
        <v>55.991598581606397</v>
      </c>
      <c r="V8" s="62">
        <f>VLOOKUP($A8,'Occupancy Raw Data'!$B$6:$BE$43,'Occupancy Raw Data'!BE$1,FALSE)</f>
        <v>94.027935603148705</v>
      </c>
      <c r="X8" s="64">
        <f>VLOOKUP($A8,'ADR Raw Data'!$B$6:$BE$43,'ADR Raw Data'!AG$1,FALSE)</f>
        <v>176.42520199465201</v>
      </c>
      <c r="Y8" s="65">
        <f>VLOOKUP($A8,'ADR Raw Data'!$B$6:$BE$43,'ADR Raw Data'!AH$1,FALSE)</f>
        <v>199.64686165371401</v>
      </c>
      <c r="Z8" s="65">
        <f>VLOOKUP($A8,'ADR Raw Data'!$B$6:$BE$43,'ADR Raw Data'!AI$1,FALSE)</f>
        <v>205.43362067859599</v>
      </c>
      <c r="AA8" s="65">
        <f>VLOOKUP($A8,'ADR Raw Data'!$B$6:$BE$43,'ADR Raw Data'!AJ$1,FALSE)</f>
        <v>202.961380257673</v>
      </c>
      <c r="AB8" s="65">
        <f>VLOOKUP($A8,'ADR Raw Data'!$B$6:$BE$43,'ADR Raw Data'!AK$1,FALSE)</f>
        <v>182.15520057063199</v>
      </c>
      <c r="AC8" s="66">
        <f>VLOOKUP($A8,'ADR Raw Data'!$B$6:$BE$43,'ADR Raw Data'!AL$1,FALSE)</f>
        <v>193.77467801334399</v>
      </c>
      <c r="AD8" s="65">
        <f>VLOOKUP($A8,'ADR Raw Data'!$B$6:$BE$43,'ADR Raw Data'!AN$1,FALSE)</f>
        <v>155.385863451197</v>
      </c>
      <c r="AE8" s="65">
        <f>VLOOKUP($A8,'ADR Raw Data'!$B$6:$BE$43,'ADR Raw Data'!AO$1,FALSE)</f>
        <v>157.07034189395799</v>
      </c>
      <c r="AF8" s="66">
        <f>VLOOKUP($A8,'ADR Raw Data'!$B$6:$BE$43,'ADR Raw Data'!AP$1,FALSE)</f>
        <v>156.237587684673</v>
      </c>
      <c r="AG8" s="67">
        <f>VLOOKUP($A8,'ADR Raw Data'!$B$6:$BE$43,'ADR Raw Data'!AR$1,FALSE)</f>
        <v>182.71157421652401</v>
      </c>
      <c r="AI8" s="59">
        <f>VLOOKUP($A8,'ADR Raw Data'!$B$6:$BE$43,'ADR Raw Data'!AT$1,FALSE)</f>
        <v>51.739803456102798</v>
      </c>
      <c r="AJ8" s="60">
        <f>VLOOKUP($A8,'ADR Raw Data'!$B$6:$BE$43,'ADR Raw Data'!AU$1,FALSE)</f>
        <v>57.4813839995983</v>
      </c>
      <c r="AK8" s="60">
        <f>VLOOKUP($A8,'ADR Raw Data'!$B$6:$BE$43,'ADR Raw Data'!AV$1,FALSE)</f>
        <v>55.546401931135897</v>
      </c>
      <c r="AL8" s="60">
        <f>VLOOKUP($A8,'ADR Raw Data'!$B$6:$BE$43,'ADR Raw Data'!AW$1,FALSE)</f>
        <v>55.737947306392201</v>
      </c>
      <c r="AM8" s="60">
        <f>VLOOKUP($A8,'ADR Raw Data'!$B$6:$BE$43,'ADR Raw Data'!AX$1,FALSE)</f>
        <v>47.706121912263498</v>
      </c>
      <c r="AN8" s="61">
        <f>VLOOKUP($A8,'ADR Raw Data'!$B$6:$BE$43,'ADR Raw Data'!AY$1,FALSE)</f>
        <v>54.2902436743341</v>
      </c>
      <c r="AO8" s="60">
        <f>VLOOKUP($A8,'ADR Raw Data'!$B$6:$BE$43,'ADR Raw Data'!BA$1,FALSE)</f>
        <v>43.2432464058137</v>
      </c>
      <c r="AP8" s="60">
        <f>VLOOKUP($A8,'ADR Raw Data'!$B$6:$BE$43,'ADR Raw Data'!BB$1,FALSE)</f>
        <v>45.330637083532103</v>
      </c>
      <c r="AQ8" s="61">
        <f>VLOOKUP($A8,'ADR Raw Data'!$B$6:$BE$43,'ADR Raw Data'!BC$1,FALSE)</f>
        <v>44.309357571474102</v>
      </c>
      <c r="AR8" s="62">
        <f>VLOOKUP($A8,'ADR Raw Data'!$B$6:$BE$43,'ADR Raw Data'!BE$1,FALSE)</f>
        <v>53.230416028387701</v>
      </c>
      <c r="AT8" s="64">
        <f>VLOOKUP($A8,'RevPAR Raw Data'!$B$6:$BE$43,'RevPAR Raw Data'!AG$1,FALSE)</f>
        <v>125.67934102141599</v>
      </c>
      <c r="AU8" s="65">
        <f>VLOOKUP($A8,'RevPAR Raw Data'!$B$6:$BE$43,'RevPAR Raw Data'!AH$1,FALSE)</f>
        <v>146.80581368410199</v>
      </c>
      <c r="AV8" s="65">
        <f>VLOOKUP($A8,'RevPAR Raw Data'!$B$6:$BE$43,'RevPAR Raw Data'!AI$1,FALSE)</f>
        <v>164.89474773476101</v>
      </c>
      <c r="AW8" s="65">
        <f>VLOOKUP($A8,'RevPAR Raw Data'!$B$6:$BE$43,'RevPAR Raw Data'!AJ$1,FALSE)</f>
        <v>165.44946947075701</v>
      </c>
      <c r="AX8" s="65">
        <f>VLOOKUP($A8,'RevPAR Raw Data'!$B$6:$BE$43,'RevPAR Raw Data'!AK$1,FALSE)</f>
        <v>138.04652131383801</v>
      </c>
      <c r="AY8" s="66">
        <f>VLOOKUP($A8,'RevPAR Raw Data'!$B$6:$BE$43,'RevPAR Raw Data'!AL$1,FALSE)</f>
        <v>148.17517864497501</v>
      </c>
      <c r="AZ8" s="65">
        <f>VLOOKUP($A8,'RevPAR Raw Data'!$B$6:$BE$43,'RevPAR Raw Data'!AN$1,FALSE)</f>
        <v>122.735152903624</v>
      </c>
      <c r="BA8" s="65">
        <f>VLOOKUP($A8,'RevPAR Raw Data'!$B$6:$BE$43,'RevPAR Raw Data'!AO$1,FALSE)</f>
        <v>126.89187628706701</v>
      </c>
      <c r="BB8" s="66">
        <f>VLOOKUP($A8,'RevPAR Raw Data'!$B$6:$BE$43,'RevPAR Raw Data'!AP$1,FALSE)</f>
        <v>124.813514595345</v>
      </c>
      <c r="BC8" s="67">
        <f>VLOOKUP($A8,'RevPAR Raw Data'!$B$6:$BE$43,'RevPAR Raw Data'!AR$1,FALSE)</f>
        <v>141.50041748793799</v>
      </c>
      <c r="BE8" s="59">
        <f>VLOOKUP($A8,'RevPAR Raw Data'!$B$6:$BE$43,'RevPAR Raw Data'!AT$1,FALSE)</f>
        <v>199.028571745927</v>
      </c>
      <c r="BF8" s="60">
        <f>VLOOKUP($A8,'RevPAR Raw Data'!$B$6:$BE$43,'RevPAR Raw Data'!AU$1,FALSE)</f>
        <v>262.66274798002303</v>
      </c>
      <c r="BG8" s="60">
        <f>VLOOKUP($A8,'RevPAR Raw Data'!$B$6:$BE$43,'RevPAR Raw Data'!AV$1,FALSE)</f>
        <v>273.89530341900399</v>
      </c>
      <c r="BH8" s="60">
        <f>VLOOKUP($A8,'RevPAR Raw Data'!$B$6:$BE$43,'RevPAR Raw Data'!AW$1,FALSE)</f>
        <v>249.796468856145</v>
      </c>
      <c r="BI8" s="60">
        <f>VLOOKUP($A8,'RevPAR Raw Data'!$B$6:$BE$43,'RevPAR Raw Data'!AX$1,FALSE)</f>
        <v>185.48895359562101</v>
      </c>
      <c r="BJ8" s="61">
        <f>VLOOKUP($A8,'RevPAR Raw Data'!$B$6:$BE$43,'RevPAR Raw Data'!AY$1,FALSE)</f>
        <v>233.33112547548799</v>
      </c>
      <c r="BK8" s="60">
        <f>VLOOKUP($A8,'RevPAR Raw Data'!$B$6:$BE$43,'RevPAR Raw Data'!BA$1,FALSE)</f>
        <v>134.68170544481001</v>
      </c>
      <c r="BL8" s="60">
        <f>VLOOKUP($A8,'RevPAR Raw Data'!$B$6:$BE$43,'RevPAR Raw Data'!BB$1,FALSE)</f>
        <v>116.567349525301</v>
      </c>
      <c r="BM8" s="61">
        <f>VLOOKUP($A8,'RevPAR Raw Data'!$B$6:$BE$43,'RevPAR Raw Data'!BC$1,FALSE)</f>
        <v>125.110473778589</v>
      </c>
      <c r="BN8" s="62">
        <f>VLOOKUP($A8,'RevPAR Raw Data'!$B$6:$BE$43,'RevPAR Raw Data'!BE$1,FALSE)</f>
        <v>197.309812935997</v>
      </c>
    </row>
    <row r="9" spans="1:66" x14ac:dyDescent="0.25">
      <c r="A9" s="76" t="s">
        <v>90</v>
      </c>
      <c r="B9" s="59">
        <f>VLOOKUP($A9,'Occupancy Raw Data'!$B$6:$BE$43,'Occupancy Raw Data'!AG$1,FALSE)</f>
        <v>65.407809887747703</v>
      </c>
      <c r="C9" s="60">
        <f>VLOOKUP($A9,'Occupancy Raw Data'!$B$6:$BE$43,'Occupancy Raw Data'!AH$1,FALSE)</f>
        <v>66.533317411034105</v>
      </c>
      <c r="D9" s="60">
        <f>VLOOKUP($A9,'Occupancy Raw Data'!$B$6:$BE$43,'Occupancy Raw Data'!AI$1,FALSE)</f>
        <v>73.399808932409798</v>
      </c>
      <c r="E9" s="60">
        <f>VLOOKUP($A9,'Occupancy Raw Data'!$B$6:$BE$43,'Occupancy Raw Data'!AJ$1,FALSE)</f>
        <v>74.737282063529904</v>
      </c>
      <c r="F9" s="60">
        <f>VLOOKUP($A9,'Occupancy Raw Data'!$B$6:$BE$43,'Occupancy Raw Data'!AK$1,FALSE)</f>
        <v>72.125029854310895</v>
      </c>
      <c r="G9" s="61">
        <f>VLOOKUP($A9,'Occupancy Raw Data'!$B$6:$BE$43,'Occupancy Raw Data'!AL$1,FALSE)</f>
        <v>70.440649629806501</v>
      </c>
      <c r="H9" s="60">
        <f>VLOOKUP($A9,'Occupancy Raw Data'!$B$6:$BE$43,'Occupancy Raw Data'!AN$1,FALSE)</f>
        <v>78.9497253403391</v>
      </c>
      <c r="I9" s="60">
        <f>VLOOKUP($A9,'Occupancy Raw Data'!$B$6:$BE$43,'Occupancy Raw Data'!AO$1,FALSE)</f>
        <v>86.359565321232296</v>
      </c>
      <c r="J9" s="61">
        <f>VLOOKUP($A9,'Occupancy Raw Data'!$B$6:$BE$43,'Occupancy Raw Data'!AP$1,FALSE)</f>
        <v>82.654645330785698</v>
      </c>
      <c r="K9" s="62">
        <f>VLOOKUP($A9,'Occupancy Raw Data'!$B$6:$BE$43,'Occupancy Raw Data'!AR$1,FALSE)</f>
        <v>73.930362687229106</v>
      </c>
      <c r="M9" s="59">
        <f>VLOOKUP($A9,'Occupancy Raw Data'!$B$6:$BE$43,'Occupancy Raw Data'!AT$1,FALSE)</f>
        <v>45.821017091089303</v>
      </c>
      <c r="N9" s="60">
        <f>VLOOKUP($A9,'Occupancy Raw Data'!$B$6:$BE$43,'Occupancy Raw Data'!AU$1,FALSE)</f>
        <v>59.812507705194797</v>
      </c>
      <c r="O9" s="60">
        <f>VLOOKUP($A9,'Occupancy Raw Data'!$B$6:$BE$43,'Occupancy Raw Data'!AV$1,FALSE)</f>
        <v>65.2315496137998</v>
      </c>
      <c r="P9" s="60">
        <f>VLOOKUP($A9,'Occupancy Raw Data'!$B$6:$BE$43,'Occupancy Raw Data'!AW$1,FALSE)</f>
        <v>62.940306261851497</v>
      </c>
      <c r="Q9" s="60">
        <f>VLOOKUP($A9,'Occupancy Raw Data'!$B$6:$BE$43,'Occupancy Raw Data'!AX$1,FALSE)</f>
        <v>52.3647461286238</v>
      </c>
      <c r="R9" s="61">
        <f>VLOOKUP($A9,'Occupancy Raw Data'!$B$6:$BE$43,'Occupancy Raw Data'!AY$1,FALSE)</f>
        <v>57.153377004154599</v>
      </c>
      <c r="S9" s="60">
        <f>VLOOKUP($A9,'Occupancy Raw Data'!$B$6:$BE$43,'Occupancy Raw Data'!BA$1,FALSE)</f>
        <v>35.620145905960797</v>
      </c>
      <c r="T9" s="60">
        <f>VLOOKUP($A9,'Occupancy Raw Data'!$B$6:$BE$43,'Occupancy Raw Data'!BB$1,FALSE)</f>
        <v>28.651439645433101</v>
      </c>
      <c r="U9" s="61">
        <f>VLOOKUP($A9,'Occupancy Raw Data'!$B$6:$BE$43,'Occupancy Raw Data'!BC$1,FALSE)</f>
        <v>31.8880220426481</v>
      </c>
      <c r="V9" s="62">
        <f>VLOOKUP($A9,'Occupancy Raw Data'!$B$6:$BE$43,'Occupancy Raw Data'!BE$1,FALSE)</f>
        <v>48.091334765087801</v>
      </c>
      <c r="X9" s="64">
        <f>VLOOKUP($A9,'ADR Raw Data'!$B$6:$BE$43,'ADR Raw Data'!AG$1,FALSE)</f>
        <v>138.43584599936</v>
      </c>
      <c r="Y9" s="65">
        <f>VLOOKUP($A9,'ADR Raw Data'!$B$6:$BE$43,'ADR Raw Data'!AH$1,FALSE)</f>
        <v>151.51880642555801</v>
      </c>
      <c r="Z9" s="65">
        <f>VLOOKUP($A9,'ADR Raw Data'!$B$6:$BE$43,'ADR Raw Data'!AI$1,FALSE)</f>
        <v>156.67302855283401</v>
      </c>
      <c r="AA9" s="65">
        <f>VLOOKUP($A9,'ADR Raw Data'!$B$6:$BE$43,'ADR Raw Data'!AJ$1,FALSE)</f>
        <v>154.728998961412</v>
      </c>
      <c r="AB9" s="65">
        <f>VLOOKUP($A9,'ADR Raw Data'!$B$6:$BE$43,'ADR Raw Data'!AK$1,FALSE)</f>
        <v>145.724750196614</v>
      </c>
      <c r="AC9" s="66">
        <f>VLOOKUP($A9,'ADR Raw Data'!$B$6:$BE$43,'ADR Raw Data'!AL$1,FALSE)</f>
        <v>149.657993710478</v>
      </c>
      <c r="AD9" s="65">
        <f>VLOOKUP($A9,'ADR Raw Data'!$B$6:$BE$43,'ADR Raw Data'!AN$1,FALSE)</f>
        <v>142.46236604273</v>
      </c>
      <c r="AE9" s="65">
        <f>VLOOKUP($A9,'ADR Raw Data'!$B$6:$BE$43,'ADR Raw Data'!AO$1,FALSE)</f>
        <v>145.61387216095599</v>
      </c>
      <c r="AF9" s="66">
        <f>VLOOKUP($A9,'ADR Raw Data'!$B$6:$BE$43,'ADR Raw Data'!AP$1,FALSE)</f>
        <v>144.108750812685</v>
      </c>
      <c r="AG9" s="67">
        <f>VLOOKUP($A9,'ADR Raw Data'!$B$6:$BE$43,'ADR Raw Data'!AR$1,FALSE)</f>
        <v>147.88539625950401</v>
      </c>
      <c r="AI9" s="59">
        <f>VLOOKUP($A9,'ADR Raw Data'!$B$6:$BE$43,'ADR Raw Data'!AT$1,FALSE)</f>
        <v>36.9066118922184</v>
      </c>
      <c r="AJ9" s="60">
        <f>VLOOKUP($A9,'ADR Raw Data'!$B$6:$BE$43,'ADR Raw Data'!AU$1,FALSE)</f>
        <v>47.647262005582498</v>
      </c>
      <c r="AK9" s="60">
        <f>VLOOKUP($A9,'ADR Raw Data'!$B$6:$BE$43,'ADR Raw Data'!AV$1,FALSE)</f>
        <v>48.857551503665803</v>
      </c>
      <c r="AL9" s="60">
        <f>VLOOKUP($A9,'ADR Raw Data'!$B$6:$BE$43,'ADR Raw Data'!AW$1,FALSE)</f>
        <v>46.112124857799103</v>
      </c>
      <c r="AM9" s="60">
        <f>VLOOKUP($A9,'ADR Raw Data'!$B$6:$BE$43,'ADR Raw Data'!AX$1,FALSE)</f>
        <v>39.045620179984198</v>
      </c>
      <c r="AN9" s="61">
        <f>VLOOKUP($A9,'ADR Raw Data'!$B$6:$BE$43,'ADR Raw Data'!AY$1,FALSE)</f>
        <v>43.939393159443398</v>
      </c>
      <c r="AO9" s="60">
        <f>VLOOKUP($A9,'ADR Raw Data'!$B$6:$BE$43,'ADR Raw Data'!BA$1,FALSE)</f>
        <v>34.755736033246897</v>
      </c>
      <c r="AP9" s="60">
        <f>VLOOKUP($A9,'ADR Raw Data'!$B$6:$BE$43,'ADR Raw Data'!BB$1,FALSE)</f>
        <v>34.667988306911496</v>
      </c>
      <c r="AQ9" s="61">
        <f>VLOOKUP($A9,'ADR Raw Data'!$B$6:$BE$43,'ADR Raw Data'!BC$1,FALSE)</f>
        <v>34.669544587121102</v>
      </c>
      <c r="AR9" s="62">
        <f>VLOOKUP($A9,'ADR Raw Data'!$B$6:$BE$43,'ADR Raw Data'!BE$1,FALSE)</f>
        <v>40.760193327544698</v>
      </c>
      <c r="AT9" s="64">
        <f>VLOOKUP($A9,'RevPAR Raw Data'!$B$6:$BE$43,'RevPAR Raw Data'!AG$1,FALSE)</f>
        <v>90.547854967757303</v>
      </c>
      <c r="AU9" s="65">
        <f>VLOOKUP($A9,'RevPAR Raw Data'!$B$6:$BE$43,'RevPAR Raw Data'!AH$1,FALSE)</f>
        <v>100.81048841652699</v>
      </c>
      <c r="AV9" s="65">
        <f>VLOOKUP($A9,'RevPAR Raw Data'!$B$6:$BE$43,'RevPAR Raw Data'!AI$1,FALSE)</f>
        <v>114.99770360639999</v>
      </c>
      <c r="AW9" s="65">
        <f>VLOOKUP($A9,'RevPAR Raw Data'!$B$6:$BE$43,'RevPAR Raw Data'!AJ$1,FALSE)</f>
        <v>115.640248387867</v>
      </c>
      <c r="AX9" s="65">
        <f>VLOOKUP($A9,'RevPAR Raw Data'!$B$6:$BE$43,'RevPAR Raw Data'!AK$1,FALSE)</f>
        <v>105.10401958442699</v>
      </c>
      <c r="AY9" s="66">
        <f>VLOOKUP($A9,'RevPAR Raw Data'!$B$6:$BE$43,'RevPAR Raw Data'!AL$1,FALSE)</f>
        <v>105.420062992596</v>
      </c>
      <c r="AZ9" s="65">
        <f>VLOOKUP($A9,'RevPAR Raw Data'!$B$6:$BE$43,'RevPAR Raw Data'!AN$1,FALSE)</f>
        <v>112.473646704084</v>
      </c>
      <c r="BA9" s="65">
        <f>VLOOKUP($A9,'RevPAR Raw Data'!$B$6:$BE$43,'RevPAR Raw Data'!AO$1,FALSE)</f>
        <v>125.751507045617</v>
      </c>
      <c r="BB9" s="66">
        <f>VLOOKUP($A9,'RevPAR Raw Data'!$B$6:$BE$43,'RevPAR Raw Data'!AP$1,FALSE)</f>
        <v>119.11257687485001</v>
      </c>
      <c r="BC9" s="67">
        <f>VLOOKUP($A9,'RevPAR Raw Data'!$B$6:$BE$43,'RevPAR Raw Data'!AR$1,FALSE)</f>
        <v>109.33220981609701</v>
      </c>
      <c r="BE9" s="59">
        <f>VLOOKUP($A9,'RevPAR Raw Data'!$B$6:$BE$43,'RevPAR Raw Data'!AT$1,FALSE)</f>
        <v>99.638613926183098</v>
      </c>
      <c r="BF9" s="60">
        <f>VLOOKUP($A9,'RevPAR Raw Data'!$B$6:$BE$43,'RevPAR Raw Data'!AU$1,FALSE)</f>
        <v>135.95879196918</v>
      </c>
      <c r="BG9" s="60">
        <f>VLOOKUP($A9,'RevPAR Raw Data'!$B$6:$BE$43,'RevPAR Raw Data'!AV$1,FALSE)</f>
        <v>145.95963906666699</v>
      </c>
      <c r="BH9" s="60">
        <f>VLOOKUP($A9,'RevPAR Raw Data'!$B$6:$BE$43,'RevPAR Raw Data'!AW$1,FALSE)</f>
        <v>138.075543728996</v>
      </c>
      <c r="BI9" s="60">
        <f>VLOOKUP($A9,'RevPAR Raw Data'!$B$6:$BE$43,'RevPAR Raw Data'!AX$1,FALSE)</f>
        <v>111.85650619020301</v>
      </c>
      <c r="BJ9" s="61">
        <f>VLOOKUP($A9,'RevPAR Raw Data'!$B$6:$BE$43,'RevPAR Raw Data'!AY$1,FALSE)</f>
        <v>126.205617189352</v>
      </c>
      <c r="BK9" s="60">
        <f>VLOOKUP($A9,'RevPAR Raw Data'!$B$6:$BE$43,'RevPAR Raw Data'!BA$1,FALSE)</f>
        <v>82.755925824940903</v>
      </c>
      <c r="BL9" s="60">
        <f>VLOOKUP($A9,'RevPAR Raw Data'!$B$6:$BE$43,'RevPAR Raw Data'!BB$1,FALSE)</f>
        <v>73.2523056983852</v>
      </c>
      <c r="BM9" s="61">
        <f>VLOOKUP($A9,'RevPAR Raw Data'!$B$6:$BE$43,'RevPAR Raw Data'!BC$1,FALSE)</f>
        <v>77.612998649796197</v>
      </c>
      <c r="BN9" s="62">
        <f>VLOOKUP($A9,'RevPAR Raw Data'!$B$6:$BE$43,'RevPAR Raw Data'!BE$1,FALSE)</f>
        <v>108.453649116679</v>
      </c>
    </row>
    <row r="10" spans="1:66" x14ac:dyDescent="0.25">
      <c r="A10" s="76" t="s">
        <v>26</v>
      </c>
      <c r="B10" s="59">
        <f>VLOOKUP($A10,'Occupancy Raw Data'!$B$6:$BE$43,'Occupancy Raw Data'!AG$1,FALSE)</f>
        <v>58.078328385476098</v>
      </c>
      <c r="C10" s="60">
        <f>VLOOKUP($A10,'Occupancy Raw Data'!$B$6:$BE$43,'Occupancy Raw Data'!AH$1,FALSE)</f>
        <v>61.355332267641003</v>
      </c>
      <c r="D10" s="60">
        <f>VLOOKUP($A10,'Occupancy Raw Data'!$B$6:$BE$43,'Occupancy Raw Data'!AI$1,FALSE)</f>
        <v>70.375656542589596</v>
      </c>
      <c r="E10" s="60">
        <f>VLOOKUP($A10,'Occupancy Raw Data'!$B$6:$BE$43,'Occupancy Raw Data'!AJ$1,FALSE)</f>
        <v>71.060744462205903</v>
      </c>
      <c r="F10" s="60">
        <f>VLOOKUP($A10,'Occupancy Raw Data'!$B$6:$BE$43,'Occupancy Raw Data'!AK$1,FALSE)</f>
        <v>65.745604019182394</v>
      </c>
      <c r="G10" s="61">
        <f>VLOOKUP($A10,'Occupancy Raw Data'!$B$6:$BE$43,'Occupancy Raw Data'!AL$1,FALSE)</f>
        <v>65.323133135418999</v>
      </c>
      <c r="H10" s="60">
        <f>VLOOKUP($A10,'Occupancy Raw Data'!$B$6:$BE$43,'Occupancy Raw Data'!AN$1,FALSE)</f>
        <v>69.034026033340893</v>
      </c>
      <c r="I10" s="60">
        <f>VLOOKUP($A10,'Occupancy Raw Data'!$B$6:$BE$43,'Occupancy Raw Data'!AO$1,FALSE)</f>
        <v>74.791619091116601</v>
      </c>
      <c r="J10" s="61">
        <f>VLOOKUP($A10,'Occupancy Raw Data'!$B$6:$BE$43,'Occupancy Raw Data'!AP$1,FALSE)</f>
        <v>71.912822562228797</v>
      </c>
      <c r="K10" s="62">
        <f>VLOOKUP($A10,'Occupancy Raw Data'!$B$6:$BE$43,'Occupancy Raw Data'!AR$1,FALSE)</f>
        <v>67.205901543078895</v>
      </c>
      <c r="M10" s="59">
        <f>VLOOKUP($A10,'Occupancy Raw Data'!$B$6:$BE$43,'Occupancy Raw Data'!AT$1,FALSE)</f>
        <v>28.199917030554499</v>
      </c>
      <c r="N10" s="60">
        <f>VLOOKUP($A10,'Occupancy Raw Data'!$B$6:$BE$43,'Occupancy Raw Data'!AU$1,FALSE)</f>
        <v>38.943403680029597</v>
      </c>
      <c r="O10" s="60">
        <f>VLOOKUP($A10,'Occupancy Raw Data'!$B$6:$BE$43,'Occupancy Raw Data'!AV$1,FALSE)</f>
        <v>48.724550944893203</v>
      </c>
      <c r="P10" s="60">
        <f>VLOOKUP($A10,'Occupancy Raw Data'!$B$6:$BE$43,'Occupancy Raw Data'!AW$1,FALSE)</f>
        <v>47.529707707572001</v>
      </c>
      <c r="Q10" s="60">
        <f>VLOOKUP($A10,'Occupancy Raw Data'!$B$6:$BE$43,'Occupancy Raw Data'!AX$1,FALSE)</f>
        <v>37.896562438025903</v>
      </c>
      <c r="R10" s="61">
        <f>VLOOKUP($A10,'Occupancy Raw Data'!$B$6:$BE$43,'Occupancy Raw Data'!AY$1,FALSE)</f>
        <v>40.404092951086099</v>
      </c>
      <c r="S10" s="60">
        <f>VLOOKUP($A10,'Occupancy Raw Data'!$B$6:$BE$43,'Occupancy Raw Data'!BA$1,FALSE)</f>
        <v>22.824040220469399</v>
      </c>
      <c r="T10" s="60">
        <f>VLOOKUP($A10,'Occupancy Raw Data'!$B$6:$BE$43,'Occupancy Raw Data'!BB$1,FALSE)</f>
        <v>20.814102708600299</v>
      </c>
      <c r="U10" s="61">
        <f>VLOOKUP($A10,'Occupancy Raw Data'!$B$6:$BE$43,'Occupancy Raw Data'!BC$1,FALSE)</f>
        <v>21.770566145943501</v>
      </c>
      <c r="V10" s="62">
        <f>VLOOKUP($A10,'Occupancy Raw Data'!$B$6:$BE$43,'Occupancy Raw Data'!BE$1,FALSE)</f>
        <v>34.129191308702097</v>
      </c>
      <c r="X10" s="64">
        <f>VLOOKUP($A10,'ADR Raw Data'!$B$6:$BE$43,'ADR Raw Data'!AG$1,FALSE)</f>
        <v>137.31043153445299</v>
      </c>
      <c r="Y10" s="65">
        <f>VLOOKUP($A10,'ADR Raw Data'!$B$6:$BE$43,'ADR Raw Data'!AH$1,FALSE)</f>
        <v>155.78595049781299</v>
      </c>
      <c r="Z10" s="65">
        <f>VLOOKUP($A10,'ADR Raw Data'!$B$6:$BE$43,'ADR Raw Data'!AI$1,FALSE)</f>
        <v>167.69367283199401</v>
      </c>
      <c r="AA10" s="65">
        <f>VLOOKUP($A10,'ADR Raw Data'!$B$6:$BE$43,'ADR Raw Data'!AJ$1,FALSE)</f>
        <v>165.88285570820199</v>
      </c>
      <c r="AB10" s="65">
        <f>VLOOKUP($A10,'ADR Raw Data'!$B$6:$BE$43,'ADR Raw Data'!AK$1,FALSE)</f>
        <v>151.43137417506</v>
      </c>
      <c r="AC10" s="66">
        <f>VLOOKUP($A10,'ADR Raw Data'!$B$6:$BE$43,'ADR Raw Data'!AL$1,FALSE)</f>
        <v>156.38661326691101</v>
      </c>
      <c r="AD10" s="65">
        <f>VLOOKUP($A10,'ADR Raw Data'!$B$6:$BE$43,'ADR Raw Data'!AN$1,FALSE)</f>
        <v>135.194876364538</v>
      </c>
      <c r="AE10" s="65">
        <f>VLOOKUP($A10,'ADR Raw Data'!$B$6:$BE$43,'ADR Raw Data'!AO$1,FALSE)</f>
        <v>136.02215297126</v>
      </c>
      <c r="AF10" s="66">
        <f>VLOOKUP($A10,'ADR Raw Data'!$B$6:$BE$43,'ADR Raw Data'!AP$1,FALSE)</f>
        <v>135.62507333531801</v>
      </c>
      <c r="AG10" s="67">
        <f>VLOOKUP($A10,'ADR Raw Data'!$B$6:$BE$43,'ADR Raw Data'!AR$1,FALSE)</f>
        <v>150.03929255787099</v>
      </c>
      <c r="AI10" s="59">
        <f>VLOOKUP($A10,'ADR Raw Data'!$B$6:$BE$43,'ADR Raw Data'!AT$1,FALSE)</f>
        <v>41.200583429943997</v>
      </c>
      <c r="AJ10" s="60">
        <f>VLOOKUP($A10,'ADR Raw Data'!$B$6:$BE$43,'ADR Raw Data'!AU$1,FALSE)</f>
        <v>47.504764599693402</v>
      </c>
      <c r="AK10" s="60">
        <f>VLOOKUP($A10,'ADR Raw Data'!$B$6:$BE$43,'ADR Raw Data'!AV$1,FALSE)</f>
        <v>52.322924515730897</v>
      </c>
      <c r="AL10" s="60">
        <f>VLOOKUP($A10,'ADR Raw Data'!$B$6:$BE$43,'ADR Raw Data'!AW$1,FALSE)</f>
        <v>52.982015757120102</v>
      </c>
      <c r="AM10" s="60">
        <f>VLOOKUP($A10,'ADR Raw Data'!$B$6:$BE$43,'ADR Raw Data'!AX$1,FALSE)</f>
        <v>49.176349754740897</v>
      </c>
      <c r="AN10" s="61">
        <f>VLOOKUP($A10,'ADR Raw Data'!$B$6:$BE$43,'ADR Raw Data'!AY$1,FALSE)</f>
        <v>49.455256446001002</v>
      </c>
      <c r="AO10" s="60">
        <f>VLOOKUP($A10,'ADR Raw Data'!$B$6:$BE$43,'ADR Raw Data'!BA$1,FALSE)</f>
        <v>39.609526762749901</v>
      </c>
      <c r="AP10" s="60">
        <f>VLOOKUP($A10,'ADR Raw Data'!$B$6:$BE$43,'ADR Raw Data'!BB$1,FALSE)</f>
        <v>37.2810221839608</v>
      </c>
      <c r="AQ10" s="61">
        <f>VLOOKUP($A10,'ADR Raw Data'!$B$6:$BE$43,'ADR Raw Data'!BC$1,FALSE)</f>
        <v>38.3723032567774</v>
      </c>
      <c r="AR10" s="62">
        <f>VLOOKUP($A10,'ADR Raw Data'!$B$6:$BE$43,'ADR Raw Data'!BE$1,FALSE)</f>
        <v>46.5121820046013</v>
      </c>
      <c r="AT10" s="64">
        <f>VLOOKUP($A10,'RevPAR Raw Data'!$B$6:$BE$43,'RevPAR Raw Data'!AG$1,FALSE)</f>
        <v>79.747603334094507</v>
      </c>
      <c r="AU10" s="65">
        <f>VLOOKUP($A10,'RevPAR Raw Data'!$B$6:$BE$43,'RevPAR Raw Data'!AH$1,FALSE)</f>
        <v>95.582987554236098</v>
      </c>
      <c r="AV10" s="65">
        <f>VLOOKUP($A10,'RevPAR Raw Data'!$B$6:$BE$43,'RevPAR Raw Data'!AI$1,FALSE)</f>
        <v>118.015523235898</v>
      </c>
      <c r="AW10" s="65">
        <f>VLOOKUP($A10,'RevPAR Raw Data'!$B$6:$BE$43,'RevPAR Raw Data'!AJ$1,FALSE)</f>
        <v>117.877592201415</v>
      </c>
      <c r="AX10" s="65">
        <f>VLOOKUP($A10,'RevPAR Raw Data'!$B$6:$BE$43,'RevPAR Raw Data'!AK$1,FALSE)</f>
        <v>99.559471625941896</v>
      </c>
      <c r="AY10" s="66">
        <f>VLOOKUP($A10,'RevPAR Raw Data'!$B$6:$BE$43,'RevPAR Raw Data'!AL$1,FALSE)</f>
        <v>102.15663559031699</v>
      </c>
      <c r="AZ10" s="65">
        <f>VLOOKUP($A10,'RevPAR Raw Data'!$B$6:$BE$43,'RevPAR Raw Data'!AN$1,FALSE)</f>
        <v>93.330466145238603</v>
      </c>
      <c r="BA10" s="65">
        <f>VLOOKUP($A10,'RevPAR Raw Data'!$B$6:$BE$43,'RevPAR Raw Data'!AO$1,FALSE)</f>
        <v>101.733170529801</v>
      </c>
      <c r="BB10" s="66">
        <f>VLOOKUP($A10,'RevPAR Raw Data'!$B$6:$BE$43,'RevPAR Raw Data'!AP$1,FALSE)</f>
        <v>97.531818337519894</v>
      </c>
      <c r="BC10" s="67">
        <f>VLOOKUP($A10,'RevPAR Raw Data'!$B$6:$BE$43,'RevPAR Raw Data'!AR$1,FALSE)</f>
        <v>100.83525923237499</v>
      </c>
      <c r="BE10" s="59">
        <f>VLOOKUP($A10,'RevPAR Raw Data'!$B$6:$BE$43,'RevPAR Raw Data'!AT$1,FALSE)</f>
        <v>81.019030803847201</v>
      </c>
      <c r="BF10" s="60">
        <f>VLOOKUP($A10,'RevPAR Raw Data'!$B$6:$BE$43,'RevPAR Raw Data'!AU$1,FALSE)</f>
        <v>104.948140525029</v>
      </c>
      <c r="BG10" s="60">
        <f>VLOOKUP($A10,'RevPAR Raw Data'!$B$6:$BE$43,'RevPAR Raw Data'!AV$1,FALSE)</f>
        <v>126.54158547214899</v>
      </c>
      <c r="BH10" s="60">
        <f>VLOOKUP($A10,'RevPAR Raw Data'!$B$6:$BE$43,'RevPAR Raw Data'!AW$1,FALSE)</f>
        <v>125.69392069163101</v>
      </c>
      <c r="BI10" s="60">
        <f>VLOOKUP($A10,'RevPAR Raw Data'!$B$6:$BE$43,'RevPAR Raw Data'!AX$1,FALSE)</f>
        <v>105.709058282314</v>
      </c>
      <c r="BJ10" s="61">
        <f>VLOOKUP($A10,'RevPAR Raw Data'!$B$6:$BE$43,'RevPAR Raw Data'!AY$1,FALSE)</f>
        <v>109.841297180727</v>
      </c>
      <c r="BK10" s="60">
        <f>VLOOKUP($A10,'RevPAR Raw Data'!$B$6:$BE$43,'RevPAR Raw Data'!BA$1,FALSE)</f>
        <v>71.474061302686906</v>
      </c>
      <c r="BL10" s="60">
        <f>VLOOKUP($A10,'RevPAR Raw Data'!$B$6:$BE$43,'RevPAR Raw Data'!BB$1,FALSE)</f>
        <v>65.8548351407468</v>
      </c>
      <c r="BM10" s="61">
        <f>VLOOKUP($A10,'RevPAR Raw Data'!$B$6:$BE$43,'RevPAR Raw Data'!BC$1,FALSE)</f>
        <v>68.496737064959703</v>
      </c>
      <c r="BN10" s="62">
        <f>VLOOKUP($A10,'RevPAR Raw Data'!$B$6:$BE$43,'RevPAR Raw Data'!BE$1,FALSE)</f>
        <v>96.515604891505603</v>
      </c>
    </row>
    <row r="11" spans="1:66" x14ac:dyDescent="0.25">
      <c r="A11" s="76" t="s">
        <v>24</v>
      </c>
      <c r="B11" s="59">
        <f>VLOOKUP($A11,'Occupancy Raw Data'!$B$6:$BE$43,'Occupancy Raw Data'!AG$1,FALSE)</f>
        <v>60.704759230661203</v>
      </c>
      <c r="C11" s="60">
        <f>VLOOKUP($A11,'Occupancy Raw Data'!$B$6:$BE$43,'Occupancy Raw Data'!AH$1,FALSE)</f>
        <v>63.098413589779497</v>
      </c>
      <c r="D11" s="60">
        <f>VLOOKUP($A11,'Occupancy Raw Data'!$B$6:$BE$43,'Occupancy Raw Data'!AI$1,FALSE)</f>
        <v>68.787729889091594</v>
      </c>
      <c r="E11" s="60">
        <f>VLOOKUP($A11,'Occupancy Raw Data'!$B$6:$BE$43,'Occupancy Raw Data'!AJ$1,FALSE)</f>
        <v>69.889793626281005</v>
      </c>
      <c r="F11" s="60">
        <f>VLOOKUP($A11,'Occupancy Raw Data'!$B$6:$BE$43,'Occupancy Raw Data'!AK$1,FALSE)</f>
        <v>68.886003088586193</v>
      </c>
      <c r="G11" s="61">
        <f>VLOOKUP($A11,'Occupancy Raw Data'!$B$6:$BE$43,'Occupancy Raw Data'!AL$1,FALSE)</f>
        <v>66.273339884879903</v>
      </c>
      <c r="H11" s="60">
        <f>VLOOKUP($A11,'Occupancy Raw Data'!$B$6:$BE$43,'Occupancy Raw Data'!AN$1,FALSE)</f>
        <v>81.773831250877393</v>
      </c>
      <c r="I11" s="60">
        <f>VLOOKUP($A11,'Occupancy Raw Data'!$B$6:$BE$43,'Occupancy Raw Data'!AO$1,FALSE)</f>
        <v>90.109504422293895</v>
      </c>
      <c r="J11" s="61">
        <f>VLOOKUP($A11,'Occupancy Raw Data'!$B$6:$BE$43,'Occupancy Raw Data'!AP$1,FALSE)</f>
        <v>85.941667836585694</v>
      </c>
      <c r="K11" s="62">
        <f>VLOOKUP($A11,'Occupancy Raw Data'!$B$6:$BE$43,'Occupancy Raw Data'!AR$1,FALSE)</f>
        <v>71.8928621567958</v>
      </c>
      <c r="M11" s="59">
        <f>VLOOKUP($A11,'Occupancy Raw Data'!$B$6:$BE$43,'Occupancy Raw Data'!AT$1,FALSE)</f>
        <v>6.9440005458834904</v>
      </c>
      <c r="N11" s="60">
        <f>VLOOKUP($A11,'Occupancy Raw Data'!$B$6:$BE$43,'Occupancy Raw Data'!AU$1,FALSE)</f>
        <v>11.954822619467301</v>
      </c>
      <c r="O11" s="60">
        <f>VLOOKUP($A11,'Occupancy Raw Data'!$B$6:$BE$43,'Occupancy Raw Data'!AV$1,FALSE)</f>
        <v>13.0495407687511</v>
      </c>
      <c r="P11" s="60">
        <f>VLOOKUP($A11,'Occupancy Raw Data'!$B$6:$BE$43,'Occupancy Raw Data'!AW$1,FALSE)</f>
        <v>12.732566960902201</v>
      </c>
      <c r="Q11" s="60">
        <f>VLOOKUP($A11,'Occupancy Raw Data'!$B$6:$BE$43,'Occupancy Raw Data'!AX$1,FALSE)</f>
        <v>11.2495688662012</v>
      </c>
      <c r="R11" s="61">
        <f>VLOOKUP($A11,'Occupancy Raw Data'!$B$6:$BE$43,'Occupancy Raw Data'!AY$1,FALSE)</f>
        <v>11.230076695002101</v>
      </c>
      <c r="S11" s="60">
        <f>VLOOKUP($A11,'Occupancy Raw Data'!$B$6:$BE$43,'Occupancy Raw Data'!BA$1,FALSE)</f>
        <v>8.7959796400082109</v>
      </c>
      <c r="T11" s="60">
        <f>VLOOKUP($A11,'Occupancy Raw Data'!$B$6:$BE$43,'Occupancy Raw Data'!BB$1,FALSE)</f>
        <v>10.185137828038201</v>
      </c>
      <c r="U11" s="61">
        <f>VLOOKUP($A11,'Occupancy Raw Data'!$B$6:$BE$43,'Occupancy Raw Data'!BC$1,FALSE)</f>
        <v>9.5198459025979894</v>
      </c>
      <c r="V11" s="62">
        <f>VLOOKUP($A11,'Occupancy Raw Data'!$B$6:$BE$43,'Occupancy Raw Data'!BE$1,FALSE)</f>
        <v>10.629725926047501</v>
      </c>
      <c r="X11" s="64">
        <f>VLOOKUP($A11,'ADR Raw Data'!$B$6:$BE$43,'ADR Raw Data'!AG$1,FALSE)</f>
        <v>126.02576260407</v>
      </c>
      <c r="Y11" s="65">
        <f>VLOOKUP($A11,'ADR Raw Data'!$B$6:$BE$43,'ADR Raw Data'!AH$1,FALSE)</f>
        <v>120.138879185671</v>
      </c>
      <c r="Z11" s="65">
        <f>VLOOKUP($A11,'ADR Raw Data'!$B$6:$BE$43,'ADR Raw Data'!AI$1,FALSE)</f>
        <v>121.03087861625499</v>
      </c>
      <c r="AA11" s="65">
        <f>VLOOKUP($A11,'ADR Raw Data'!$B$6:$BE$43,'ADR Raw Data'!AJ$1,FALSE)</f>
        <v>119.549710741726</v>
      </c>
      <c r="AB11" s="65">
        <f>VLOOKUP($A11,'ADR Raw Data'!$B$6:$BE$43,'ADR Raw Data'!AK$1,FALSE)</f>
        <v>128.40567891170301</v>
      </c>
      <c r="AC11" s="66">
        <f>VLOOKUP($A11,'ADR Raw Data'!$B$6:$BE$43,'ADR Raw Data'!AL$1,FALSE)</f>
        <v>122.996771631025</v>
      </c>
      <c r="AD11" s="65">
        <f>VLOOKUP($A11,'ADR Raw Data'!$B$6:$BE$43,'ADR Raw Data'!AN$1,FALSE)</f>
        <v>157.67826301558</v>
      </c>
      <c r="AE11" s="65">
        <f>VLOOKUP($A11,'ADR Raw Data'!$B$6:$BE$43,'ADR Raw Data'!AO$1,FALSE)</f>
        <v>170.83111435693601</v>
      </c>
      <c r="AF11" s="66">
        <f>VLOOKUP($A11,'ADR Raw Data'!$B$6:$BE$43,'ADR Raw Data'!AP$1,FALSE)</f>
        <v>164.57361974965701</v>
      </c>
      <c r="AG11" s="67">
        <f>VLOOKUP($A11,'ADR Raw Data'!$B$6:$BE$43,'ADR Raw Data'!AR$1,FALSE)</f>
        <v>137.19720251628399</v>
      </c>
      <c r="AI11" s="59">
        <f>VLOOKUP($A11,'ADR Raw Data'!$B$6:$BE$43,'ADR Raw Data'!AT$1,FALSE)</f>
        <v>9.9973405695609205</v>
      </c>
      <c r="AJ11" s="60">
        <f>VLOOKUP($A11,'ADR Raw Data'!$B$6:$BE$43,'ADR Raw Data'!AU$1,FALSE)</f>
        <v>16.542872445861999</v>
      </c>
      <c r="AK11" s="60">
        <f>VLOOKUP($A11,'ADR Raw Data'!$B$6:$BE$43,'ADR Raw Data'!AV$1,FALSE)</f>
        <v>19.037647098760701</v>
      </c>
      <c r="AL11" s="60">
        <f>VLOOKUP($A11,'ADR Raw Data'!$B$6:$BE$43,'ADR Raw Data'!AW$1,FALSE)</f>
        <v>14.3028598336812</v>
      </c>
      <c r="AM11" s="60">
        <f>VLOOKUP($A11,'ADR Raw Data'!$B$6:$BE$43,'ADR Raw Data'!AX$1,FALSE)</f>
        <v>15.704879436989099</v>
      </c>
      <c r="AN11" s="61">
        <f>VLOOKUP($A11,'ADR Raw Data'!$B$6:$BE$43,'ADR Raw Data'!AY$1,FALSE)</f>
        <v>15.018313742426701</v>
      </c>
      <c r="AO11" s="60">
        <f>VLOOKUP($A11,'ADR Raw Data'!$B$6:$BE$43,'ADR Raw Data'!BA$1,FALSE)</f>
        <v>10.2870815000785</v>
      </c>
      <c r="AP11" s="60">
        <f>VLOOKUP($A11,'ADR Raw Data'!$B$6:$BE$43,'ADR Raw Data'!BB$1,FALSE)</f>
        <v>13.615276227569501</v>
      </c>
      <c r="AQ11" s="61">
        <f>VLOOKUP($A11,'ADR Raw Data'!$B$6:$BE$43,'ADR Raw Data'!BC$1,FALSE)</f>
        <v>12.091500149638399</v>
      </c>
      <c r="AR11" s="62">
        <f>VLOOKUP($A11,'ADR Raw Data'!$B$6:$BE$43,'ADR Raw Data'!BE$1,FALSE)</f>
        <v>13.656294061146699</v>
      </c>
      <c r="AT11" s="64">
        <f>VLOOKUP($A11,'RevPAR Raw Data'!$B$6:$BE$43,'RevPAR Raw Data'!AG$1,FALSE)</f>
        <v>76.503635757405505</v>
      </c>
      <c r="AU11" s="65">
        <f>VLOOKUP($A11,'RevPAR Raw Data'!$B$6:$BE$43,'RevPAR Raw Data'!AH$1,FALSE)</f>
        <v>75.805726870700497</v>
      </c>
      <c r="AV11" s="65">
        <f>VLOOKUP($A11,'RevPAR Raw Data'!$B$6:$BE$43,'RevPAR Raw Data'!AI$1,FALSE)</f>
        <v>83.254393864944504</v>
      </c>
      <c r="AW11" s="65">
        <f>VLOOKUP($A11,'RevPAR Raw Data'!$B$6:$BE$43,'RevPAR Raw Data'!AJ$1,FALSE)</f>
        <v>83.553046118208599</v>
      </c>
      <c r="AX11" s="65">
        <f>VLOOKUP($A11,'RevPAR Raw Data'!$B$6:$BE$43,'RevPAR Raw Data'!AK$1,FALSE)</f>
        <v>88.453539941035999</v>
      </c>
      <c r="AY11" s="66">
        <f>VLOOKUP($A11,'RevPAR Raw Data'!$B$6:$BE$43,'RevPAR Raw Data'!AL$1,FALSE)</f>
        <v>81.514068510458998</v>
      </c>
      <c r="AZ11" s="65">
        <f>VLOOKUP($A11,'RevPAR Raw Data'!$B$6:$BE$43,'RevPAR Raw Data'!AN$1,FALSE)</f>
        <v>128.939556717675</v>
      </c>
      <c r="BA11" s="65">
        <f>VLOOKUP($A11,'RevPAR Raw Data'!$B$6:$BE$43,'RevPAR Raw Data'!AO$1,FALSE)</f>
        <v>153.935070546118</v>
      </c>
      <c r="BB11" s="66">
        <f>VLOOKUP($A11,'RevPAR Raw Data'!$B$6:$BE$43,'RevPAR Raw Data'!AP$1,FALSE)</f>
        <v>141.43731363189599</v>
      </c>
      <c r="BC11" s="67">
        <f>VLOOKUP($A11,'RevPAR Raw Data'!$B$6:$BE$43,'RevPAR Raw Data'!AR$1,FALSE)</f>
        <v>98.634995688012594</v>
      </c>
      <c r="BE11" s="59">
        <f>VLOOKUP($A11,'RevPAR Raw Data'!$B$6:$BE$43,'RevPAR Raw Data'!AT$1,FALSE)</f>
        <v>17.635556499168501</v>
      </c>
      <c r="BF11" s="60">
        <f>VLOOKUP($A11,'RevPAR Raw Data'!$B$6:$BE$43,'RevPAR Raw Data'!AU$1,FALSE)</f>
        <v>30.475366122396899</v>
      </c>
      <c r="BG11" s="60">
        <f>VLOOKUP($A11,'RevPAR Raw Data'!$B$6:$BE$43,'RevPAR Raw Data'!AV$1,FALSE)</f>
        <v>34.571513387075697</v>
      </c>
      <c r="BH11" s="60">
        <f>VLOOKUP($A11,'RevPAR Raw Data'!$B$6:$BE$43,'RevPAR Raw Data'!AW$1,FALSE)</f>
        <v>28.856548000230902</v>
      </c>
      <c r="BI11" s="60">
        <f>VLOOKUP($A11,'RevPAR Raw Data'!$B$6:$BE$43,'RevPAR Raw Data'!AX$1,FALSE)</f>
        <v>28.7211795308083</v>
      </c>
      <c r="BJ11" s="61">
        <f>VLOOKUP($A11,'RevPAR Raw Data'!$B$6:$BE$43,'RevPAR Raw Data'!AY$1,FALSE)</f>
        <v>27.9349585889994</v>
      </c>
      <c r="BK11" s="60">
        <f>VLOOKUP($A11,'RevPAR Raw Data'!$B$6:$BE$43,'RevPAR Raw Data'!BA$1,FALSE)</f>
        <v>19.987910734384698</v>
      </c>
      <c r="BL11" s="60">
        <f>VLOOKUP($A11,'RevPAR Raw Data'!$B$6:$BE$43,'RevPAR Raw Data'!BB$1,FALSE)</f>
        <v>25.187148705053801</v>
      </c>
      <c r="BM11" s="61">
        <f>VLOOKUP($A11,'RevPAR Raw Data'!$B$6:$BE$43,'RevPAR Raw Data'!BC$1,FALSE)</f>
        <v>22.762438233794398</v>
      </c>
      <c r="BN11" s="62">
        <f>VLOOKUP($A11,'RevPAR Raw Data'!$B$6:$BE$43,'RevPAR Raw Data'!BE$1,FALSE)</f>
        <v>25.737646617549199</v>
      </c>
    </row>
    <row r="12" spans="1:66" x14ac:dyDescent="0.25">
      <c r="A12" s="76" t="s">
        <v>27</v>
      </c>
      <c r="B12" s="59">
        <f>VLOOKUP($A12,'Occupancy Raw Data'!$B$6:$BE$43,'Occupancy Raw Data'!AG$1,FALSE)</f>
        <v>60.062374955866701</v>
      </c>
      <c r="C12" s="60">
        <f>VLOOKUP($A12,'Occupancy Raw Data'!$B$6:$BE$43,'Occupancy Raw Data'!AH$1,FALSE)</f>
        <v>58.585383076379799</v>
      </c>
      <c r="D12" s="60">
        <f>VLOOKUP($A12,'Occupancy Raw Data'!$B$6:$BE$43,'Occupancy Raw Data'!AI$1,FALSE)</f>
        <v>64.260915617276595</v>
      </c>
      <c r="E12" s="60">
        <f>VLOOKUP($A12,'Occupancy Raw Data'!$B$6:$BE$43,'Occupancy Raw Data'!AJ$1,FALSE)</f>
        <v>67.6503471813581</v>
      </c>
      <c r="F12" s="60">
        <f>VLOOKUP($A12,'Occupancy Raw Data'!$B$6:$BE$43,'Occupancy Raw Data'!AK$1,FALSE)</f>
        <v>70.595504295633702</v>
      </c>
      <c r="G12" s="61">
        <f>VLOOKUP($A12,'Occupancy Raw Data'!$B$6:$BE$43,'Occupancy Raw Data'!AL$1,FALSE)</f>
        <v>64.230905025303002</v>
      </c>
      <c r="H12" s="60">
        <f>VLOOKUP($A12,'Occupancy Raw Data'!$B$6:$BE$43,'Occupancy Raw Data'!AN$1,FALSE)</f>
        <v>81.140402494998199</v>
      </c>
      <c r="I12" s="60">
        <f>VLOOKUP($A12,'Occupancy Raw Data'!$B$6:$BE$43,'Occupancy Raw Data'!AO$1,FALSE)</f>
        <v>85.5537248440626</v>
      </c>
      <c r="J12" s="61">
        <f>VLOOKUP($A12,'Occupancy Raw Data'!$B$6:$BE$43,'Occupancy Raw Data'!AP$1,FALSE)</f>
        <v>83.347063669530399</v>
      </c>
      <c r="K12" s="62">
        <f>VLOOKUP($A12,'Occupancy Raw Data'!$B$6:$BE$43,'Occupancy Raw Data'!AR$1,FALSE)</f>
        <v>69.692664637939401</v>
      </c>
      <c r="M12" s="59">
        <f>VLOOKUP($A12,'Occupancy Raw Data'!$B$6:$BE$43,'Occupancy Raw Data'!AT$1,FALSE)</f>
        <v>6.7593598470996001</v>
      </c>
      <c r="N12" s="60">
        <f>VLOOKUP($A12,'Occupancy Raw Data'!$B$6:$BE$43,'Occupancy Raw Data'!AU$1,FALSE)</f>
        <v>6.8685151899095196</v>
      </c>
      <c r="O12" s="60">
        <f>VLOOKUP($A12,'Occupancy Raw Data'!$B$6:$BE$43,'Occupancy Raw Data'!AV$1,FALSE)</f>
        <v>10.072509697624101</v>
      </c>
      <c r="P12" s="60">
        <f>VLOOKUP($A12,'Occupancy Raw Data'!$B$6:$BE$43,'Occupancy Raw Data'!AW$1,FALSE)</f>
        <v>12.3605643851474</v>
      </c>
      <c r="Q12" s="60">
        <f>VLOOKUP($A12,'Occupancy Raw Data'!$B$6:$BE$43,'Occupancy Raw Data'!AX$1,FALSE)</f>
        <v>12.284380430614499</v>
      </c>
      <c r="R12" s="61">
        <f>VLOOKUP($A12,'Occupancy Raw Data'!$B$6:$BE$43,'Occupancy Raw Data'!AY$1,FALSE)</f>
        <v>9.7812840574651201</v>
      </c>
      <c r="S12" s="60">
        <f>VLOOKUP($A12,'Occupancy Raw Data'!$B$6:$BE$43,'Occupancy Raw Data'!BA$1,FALSE)</f>
        <v>6.7688263402664797</v>
      </c>
      <c r="T12" s="60">
        <f>VLOOKUP($A12,'Occupancy Raw Data'!$B$6:$BE$43,'Occupancy Raw Data'!BB$1,FALSE)</f>
        <v>6.9666107951491298</v>
      </c>
      <c r="U12" s="61">
        <f>VLOOKUP($A12,'Occupancy Raw Data'!$B$6:$BE$43,'Occupancy Raw Data'!BC$1,FALSE)</f>
        <v>6.8702453459446504</v>
      </c>
      <c r="V12" s="62">
        <f>VLOOKUP($A12,'Occupancy Raw Data'!$B$6:$BE$43,'Occupancy Raw Data'!BE$1,FALSE)</f>
        <v>8.7690522406161104</v>
      </c>
      <c r="X12" s="64">
        <f>VLOOKUP($A12,'ADR Raw Data'!$B$6:$BE$43,'ADR Raw Data'!AG$1,FALSE)</f>
        <v>91.876454883903193</v>
      </c>
      <c r="Y12" s="65">
        <f>VLOOKUP($A12,'ADR Raw Data'!$B$6:$BE$43,'ADR Raw Data'!AH$1,FALSE)</f>
        <v>89.995733226195199</v>
      </c>
      <c r="Z12" s="65">
        <f>VLOOKUP($A12,'ADR Raw Data'!$B$6:$BE$43,'ADR Raw Data'!AI$1,FALSE)</f>
        <v>92.571130900599698</v>
      </c>
      <c r="AA12" s="65">
        <f>VLOOKUP($A12,'ADR Raw Data'!$B$6:$BE$43,'ADR Raw Data'!AJ$1,FALSE)</f>
        <v>93.664830165702597</v>
      </c>
      <c r="AB12" s="65">
        <f>VLOOKUP($A12,'ADR Raw Data'!$B$6:$BE$43,'ADR Raw Data'!AK$1,FALSE)</f>
        <v>96.137516879219802</v>
      </c>
      <c r="AC12" s="66">
        <f>VLOOKUP($A12,'ADR Raw Data'!$B$6:$BE$43,'ADR Raw Data'!AL$1,FALSE)</f>
        <v>92.985745643769306</v>
      </c>
      <c r="AD12" s="65">
        <f>VLOOKUP($A12,'ADR Raw Data'!$B$6:$BE$43,'ADR Raw Data'!AN$1,FALSE)</f>
        <v>112.55406664732701</v>
      </c>
      <c r="AE12" s="65">
        <f>VLOOKUP($A12,'ADR Raw Data'!$B$6:$BE$43,'ADR Raw Data'!AO$1,FALSE)</f>
        <v>116.54658814223799</v>
      </c>
      <c r="AF12" s="66">
        <f>VLOOKUP($A12,'ADR Raw Data'!$B$6:$BE$43,'ADR Raw Data'!AP$1,FALSE)</f>
        <v>114.603179539678</v>
      </c>
      <c r="AG12" s="67">
        <f>VLOOKUP($A12,'ADR Raw Data'!$B$6:$BE$43,'ADR Raw Data'!AR$1,FALSE)</f>
        <v>100.372256317471</v>
      </c>
      <c r="AI12" s="59">
        <f>VLOOKUP($A12,'ADR Raw Data'!$B$6:$BE$43,'ADR Raw Data'!AT$1,FALSE)</f>
        <v>17.371174328472499</v>
      </c>
      <c r="AJ12" s="60">
        <f>VLOOKUP($A12,'ADR Raw Data'!$B$6:$BE$43,'ADR Raw Data'!AU$1,FALSE)</f>
        <v>17.108488277687499</v>
      </c>
      <c r="AK12" s="60">
        <f>VLOOKUP($A12,'ADR Raw Data'!$B$6:$BE$43,'ADR Raw Data'!AV$1,FALSE)</f>
        <v>17.6128816389284</v>
      </c>
      <c r="AL12" s="60">
        <f>VLOOKUP($A12,'ADR Raw Data'!$B$6:$BE$43,'ADR Raw Data'!AW$1,FALSE)</f>
        <v>19.316785669581002</v>
      </c>
      <c r="AM12" s="60">
        <f>VLOOKUP($A12,'ADR Raw Data'!$B$6:$BE$43,'ADR Raw Data'!AX$1,FALSE)</f>
        <v>19.879907836665399</v>
      </c>
      <c r="AN12" s="61">
        <f>VLOOKUP($A12,'ADR Raw Data'!$B$6:$BE$43,'ADR Raw Data'!AY$1,FALSE)</f>
        <v>18.371919670799901</v>
      </c>
      <c r="AO12" s="60">
        <f>VLOOKUP($A12,'ADR Raw Data'!$B$6:$BE$43,'ADR Raw Data'!BA$1,FALSE)</f>
        <v>25.5636021961237</v>
      </c>
      <c r="AP12" s="60">
        <f>VLOOKUP($A12,'ADR Raw Data'!$B$6:$BE$43,'ADR Raw Data'!BB$1,FALSE)</f>
        <v>27.311640282799999</v>
      </c>
      <c r="AQ12" s="61">
        <f>VLOOKUP($A12,'ADR Raw Data'!$B$6:$BE$43,'ADR Raw Data'!BC$1,FALSE)</f>
        <v>26.471172672509699</v>
      </c>
      <c r="AR12" s="62">
        <f>VLOOKUP($A12,'ADR Raw Data'!$B$6:$BE$43,'ADR Raw Data'!BE$1,FALSE)</f>
        <v>21.297812813238099</v>
      </c>
      <c r="AT12" s="64">
        <f>VLOOKUP($A12,'RevPAR Raw Data'!$B$6:$BE$43,'RevPAR Raw Data'!AG$1,FALSE)</f>
        <v>55.183180828527703</v>
      </c>
      <c r="AU12" s="65">
        <f>VLOOKUP($A12,'RevPAR Raw Data'!$B$6:$BE$43,'RevPAR Raw Data'!AH$1,FALSE)</f>
        <v>52.724345062963302</v>
      </c>
      <c r="AV12" s="65">
        <f>VLOOKUP($A12,'RevPAR Raw Data'!$B$6:$BE$43,'RevPAR Raw Data'!AI$1,FALSE)</f>
        <v>59.487056313993101</v>
      </c>
      <c r="AW12" s="65">
        <f>VLOOKUP($A12,'RevPAR Raw Data'!$B$6:$BE$43,'RevPAR Raw Data'!AJ$1,FALSE)</f>
        <v>63.364582793927198</v>
      </c>
      <c r="AX12" s="65">
        <f>VLOOKUP($A12,'RevPAR Raw Data'!$B$6:$BE$43,'RevPAR Raw Data'!AK$1,FALSE)</f>
        <v>67.868764858185202</v>
      </c>
      <c r="AY12" s="66">
        <f>VLOOKUP($A12,'RevPAR Raw Data'!$B$6:$BE$43,'RevPAR Raw Data'!AL$1,FALSE)</f>
        <v>59.725585971519301</v>
      </c>
      <c r="AZ12" s="65">
        <f>VLOOKUP($A12,'RevPAR Raw Data'!$B$6:$BE$43,'RevPAR Raw Data'!AN$1,FALSE)</f>
        <v>91.326822702130102</v>
      </c>
      <c r="BA12" s="65">
        <f>VLOOKUP($A12,'RevPAR Raw Data'!$B$6:$BE$43,'RevPAR Raw Data'!AO$1,FALSE)</f>
        <v>99.709947334353302</v>
      </c>
      <c r="BB12" s="66">
        <f>VLOOKUP($A12,'RevPAR Raw Data'!$B$6:$BE$43,'RevPAR Raw Data'!AP$1,FALSE)</f>
        <v>95.518385018241702</v>
      </c>
      <c r="BC12" s="67">
        <f>VLOOKUP($A12,'RevPAR Raw Data'!$B$6:$BE$43,'RevPAR Raw Data'!AR$1,FALSE)</f>
        <v>69.952099984868596</v>
      </c>
      <c r="BE12" s="59">
        <f>VLOOKUP($A12,'RevPAR Raw Data'!$B$6:$BE$43,'RevPAR Raw Data'!AT$1,FALSE)</f>
        <v>25.304714358100501</v>
      </c>
      <c r="BF12" s="60">
        <f>VLOOKUP($A12,'RevPAR Raw Data'!$B$6:$BE$43,'RevPAR Raw Data'!AU$1,FALSE)</f>
        <v>25.152102583713901</v>
      </c>
      <c r="BG12" s="60">
        <f>VLOOKUP($A12,'RevPAR Raw Data'!$B$6:$BE$43,'RevPAR Raw Data'!AV$1,FALSE)</f>
        <v>29.459450547664702</v>
      </c>
      <c r="BH12" s="60">
        <f>VLOOKUP($A12,'RevPAR Raw Data'!$B$6:$BE$43,'RevPAR Raw Data'!AW$1,FALSE)</f>
        <v>34.065013784557998</v>
      </c>
      <c r="BI12" s="60">
        <f>VLOOKUP($A12,'RevPAR Raw Data'!$B$6:$BE$43,'RevPAR Raw Data'!AX$1,FALSE)</f>
        <v>34.606411775191603</v>
      </c>
      <c r="BJ12" s="61">
        <f>VLOOKUP($A12,'RevPAR Raw Data'!$B$6:$BE$43,'RevPAR Raw Data'!AY$1,FALSE)</f>
        <v>29.950213378075301</v>
      </c>
      <c r="BK12" s="60">
        <f>VLOOKUP($A12,'RevPAR Raw Data'!$B$6:$BE$43,'RevPAR Raw Data'!BA$1,FALSE)</f>
        <v>34.062784375362298</v>
      </c>
      <c r="BL12" s="60">
        <f>VLOOKUP($A12,'RevPAR Raw Data'!$B$6:$BE$43,'RevPAR Raw Data'!BB$1,FALSE)</f>
        <v>36.180946758223001</v>
      </c>
      <c r="BM12" s="61">
        <f>VLOOKUP($A12,'RevPAR Raw Data'!$B$6:$BE$43,'RevPAR Raw Data'!BC$1,FALSE)</f>
        <v>35.160052527004503</v>
      </c>
      <c r="BN12" s="62">
        <f>VLOOKUP($A12,'RevPAR Raw Data'!$B$6:$BE$43,'RevPAR Raw Data'!BE$1,FALSE)</f>
        <v>31.934481385555699</v>
      </c>
    </row>
    <row r="13" spans="1:66" x14ac:dyDescent="0.25">
      <c r="A13" s="76" t="s">
        <v>91</v>
      </c>
      <c r="B13" s="59">
        <f>VLOOKUP($A13,'Occupancy Raw Data'!$B$6:$BE$43,'Occupancy Raw Data'!AG$1,FALSE)</f>
        <v>67.364612511671297</v>
      </c>
      <c r="C13" s="60">
        <f>VLOOKUP($A13,'Occupancy Raw Data'!$B$6:$BE$43,'Occupancy Raw Data'!AH$1,FALSE)</f>
        <v>74.4864612511671</v>
      </c>
      <c r="D13" s="60">
        <f>VLOOKUP($A13,'Occupancy Raw Data'!$B$6:$BE$43,'Occupancy Raw Data'!AI$1,FALSE)</f>
        <v>82.780112044817898</v>
      </c>
      <c r="E13" s="60">
        <f>VLOOKUP($A13,'Occupancy Raw Data'!$B$6:$BE$43,'Occupancy Raw Data'!AJ$1,FALSE)</f>
        <v>84.089635854341694</v>
      </c>
      <c r="F13" s="60">
        <f>VLOOKUP($A13,'Occupancy Raw Data'!$B$6:$BE$43,'Occupancy Raw Data'!AK$1,FALSE)</f>
        <v>77.938842203548006</v>
      </c>
      <c r="G13" s="61">
        <f>VLOOKUP($A13,'Occupancy Raw Data'!$B$6:$BE$43,'Occupancy Raw Data'!AL$1,FALSE)</f>
        <v>77.331932773109202</v>
      </c>
      <c r="H13" s="60">
        <f>VLOOKUP($A13,'Occupancy Raw Data'!$B$6:$BE$43,'Occupancy Raw Data'!AN$1,FALSE)</f>
        <v>79.775910364145602</v>
      </c>
      <c r="I13" s="60">
        <f>VLOOKUP($A13,'Occupancy Raw Data'!$B$6:$BE$43,'Occupancy Raw Data'!AO$1,FALSE)</f>
        <v>85.214752567693694</v>
      </c>
      <c r="J13" s="61">
        <f>VLOOKUP($A13,'Occupancy Raw Data'!$B$6:$BE$43,'Occupancy Raw Data'!AP$1,FALSE)</f>
        <v>82.495331465919705</v>
      </c>
      <c r="K13" s="62">
        <f>VLOOKUP($A13,'Occupancy Raw Data'!$B$6:$BE$43,'Occupancy Raw Data'!AR$1,FALSE)</f>
        <v>78.807189542483599</v>
      </c>
      <c r="M13" s="59">
        <f>VLOOKUP($A13,'Occupancy Raw Data'!$B$6:$BE$43,'Occupancy Raw Data'!AT$1,FALSE)</f>
        <v>36.025715994698402</v>
      </c>
      <c r="N13" s="60">
        <f>VLOOKUP($A13,'Occupancy Raw Data'!$B$6:$BE$43,'Occupancy Raw Data'!AU$1,FALSE)</f>
        <v>45.671858218640097</v>
      </c>
      <c r="O13" s="60">
        <f>VLOOKUP($A13,'Occupancy Raw Data'!$B$6:$BE$43,'Occupancy Raw Data'!AV$1,FALSE)</f>
        <v>49.961698814221499</v>
      </c>
      <c r="P13" s="60">
        <f>VLOOKUP($A13,'Occupancy Raw Data'!$B$6:$BE$43,'Occupancy Raw Data'!AW$1,FALSE)</f>
        <v>42.875259994107502</v>
      </c>
      <c r="Q13" s="60">
        <f>VLOOKUP($A13,'Occupancy Raw Data'!$B$6:$BE$43,'Occupancy Raw Data'!AX$1,FALSE)</f>
        <v>39.629250431133201</v>
      </c>
      <c r="R13" s="61">
        <f>VLOOKUP($A13,'Occupancy Raw Data'!$B$6:$BE$43,'Occupancy Raw Data'!AY$1,FALSE)</f>
        <v>42.926181473452097</v>
      </c>
      <c r="S13" s="60">
        <f>VLOOKUP($A13,'Occupancy Raw Data'!$B$6:$BE$43,'Occupancy Raw Data'!BA$1,FALSE)</f>
        <v>30.671219142800599</v>
      </c>
      <c r="T13" s="60">
        <f>VLOOKUP($A13,'Occupancy Raw Data'!$B$6:$BE$43,'Occupancy Raw Data'!BB$1,FALSE)</f>
        <v>31.3462632988834</v>
      </c>
      <c r="U13" s="61">
        <f>VLOOKUP($A13,'Occupancy Raw Data'!$B$6:$BE$43,'Occupancy Raw Data'!BC$1,FALSE)</f>
        <v>31.0189987847677</v>
      </c>
      <c r="V13" s="62">
        <f>VLOOKUP($A13,'Occupancy Raw Data'!$B$6:$BE$43,'Occupancy Raw Data'!BE$1,FALSE)</f>
        <v>39.144064864358697</v>
      </c>
      <c r="X13" s="64">
        <f>VLOOKUP($A13,'ADR Raw Data'!$B$6:$BE$43,'ADR Raw Data'!AG$1,FALSE)</f>
        <v>114.058546380678</v>
      </c>
      <c r="Y13" s="65">
        <f>VLOOKUP($A13,'ADR Raw Data'!$B$6:$BE$43,'ADR Raw Data'!AH$1,FALSE)</f>
        <v>129.68484362268799</v>
      </c>
      <c r="Z13" s="65">
        <f>VLOOKUP($A13,'ADR Raw Data'!$B$6:$BE$43,'ADR Raw Data'!AI$1,FALSE)</f>
        <v>135.208291458703</v>
      </c>
      <c r="AA13" s="65">
        <f>VLOOKUP($A13,'ADR Raw Data'!$B$6:$BE$43,'ADR Raw Data'!AJ$1,FALSE)</f>
        <v>134.65921413502099</v>
      </c>
      <c r="AB13" s="65">
        <f>VLOOKUP($A13,'ADR Raw Data'!$B$6:$BE$43,'ADR Raw Data'!AK$1,FALSE)</f>
        <v>123.869324927371</v>
      </c>
      <c r="AC13" s="66">
        <f>VLOOKUP($A13,'ADR Raw Data'!$B$6:$BE$43,'ADR Raw Data'!AL$1,FALSE)</f>
        <v>128.054496121223</v>
      </c>
      <c r="AD13" s="65">
        <f>VLOOKUP($A13,'ADR Raw Data'!$B$6:$BE$43,'ADR Raw Data'!AN$1,FALSE)</f>
        <v>113.590984023876</v>
      </c>
      <c r="AE13" s="65">
        <f>VLOOKUP($A13,'ADR Raw Data'!$B$6:$BE$43,'ADR Raw Data'!AO$1,FALSE)</f>
        <v>115.29608119213199</v>
      </c>
      <c r="AF13" s="66">
        <f>VLOOKUP($A13,'ADR Raw Data'!$B$6:$BE$43,'ADR Raw Data'!AP$1,FALSE)</f>
        <v>114.47163648453601</v>
      </c>
      <c r="AG13" s="67">
        <f>VLOOKUP($A13,'ADR Raw Data'!$B$6:$BE$43,'ADR Raw Data'!AR$1,FALSE)</f>
        <v>123.992058545997</v>
      </c>
      <c r="AI13" s="59">
        <f>VLOOKUP($A13,'ADR Raw Data'!$B$6:$BE$43,'ADR Raw Data'!AT$1,FALSE)</f>
        <v>38.171763114174396</v>
      </c>
      <c r="AJ13" s="60">
        <f>VLOOKUP($A13,'ADR Raw Data'!$B$6:$BE$43,'ADR Raw Data'!AU$1,FALSE)</f>
        <v>49.195218723281997</v>
      </c>
      <c r="AK13" s="60">
        <f>VLOOKUP($A13,'ADR Raw Data'!$B$6:$BE$43,'ADR Raw Data'!AV$1,FALSE)</f>
        <v>51.426159166009697</v>
      </c>
      <c r="AL13" s="60">
        <f>VLOOKUP($A13,'ADR Raw Data'!$B$6:$BE$43,'ADR Raw Data'!AW$1,FALSE)</f>
        <v>50.640232930428098</v>
      </c>
      <c r="AM13" s="60">
        <f>VLOOKUP($A13,'ADR Raw Data'!$B$6:$BE$43,'ADR Raw Data'!AX$1,FALSE)</f>
        <v>45.001628723442501</v>
      </c>
      <c r="AN13" s="61">
        <f>VLOOKUP($A13,'ADR Raw Data'!$B$6:$BE$43,'ADR Raw Data'!AY$1,FALSE)</f>
        <v>47.471699134442098</v>
      </c>
      <c r="AO13" s="60">
        <f>VLOOKUP($A13,'ADR Raw Data'!$B$6:$BE$43,'ADR Raw Data'!BA$1,FALSE)</f>
        <v>32.210718889765502</v>
      </c>
      <c r="AP13" s="60">
        <f>VLOOKUP($A13,'ADR Raw Data'!$B$6:$BE$43,'ADR Raw Data'!BB$1,FALSE)</f>
        <v>34.066834864362299</v>
      </c>
      <c r="AQ13" s="61">
        <f>VLOOKUP($A13,'ADR Raw Data'!$B$6:$BE$43,'ADR Raw Data'!BC$1,FALSE)</f>
        <v>33.169978022597803</v>
      </c>
      <c r="AR13" s="62">
        <f>VLOOKUP($A13,'ADR Raw Data'!$B$6:$BE$43,'ADR Raw Data'!BE$1,FALSE)</f>
        <v>43.251367173746999</v>
      </c>
      <c r="AT13" s="64">
        <f>VLOOKUP($A13,'RevPAR Raw Data'!$B$6:$BE$43,'RevPAR Raw Data'!AG$1,FALSE)</f>
        <v>76.835097805788905</v>
      </c>
      <c r="AU13" s="65">
        <f>VLOOKUP($A13,'RevPAR Raw Data'!$B$6:$BE$43,'RevPAR Raw Data'!AH$1,FALSE)</f>
        <v>96.597650793650701</v>
      </c>
      <c r="AV13" s="65">
        <f>VLOOKUP($A13,'RevPAR Raw Data'!$B$6:$BE$43,'RevPAR Raw Data'!AI$1,FALSE)</f>
        <v>111.92557516339799</v>
      </c>
      <c r="AW13" s="65">
        <f>VLOOKUP($A13,'RevPAR Raw Data'!$B$6:$BE$43,'RevPAR Raw Data'!AJ$1,FALSE)</f>
        <v>113.234442810457</v>
      </c>
      <c r="AX13" s="65">
        <f>VLOOKUP($A13,'RevPAR Raw Data'!$B$6:$BE$43,'RevPAR Raw Data'!AK$1,FALSE)</f>
        <v>96.542317693744096</v>
      </c>
      <c r="AY13" s="66">
        <f>VLOOKUP($A13,'RevPAR Raw Data'!$B$6:$BE$43,'RevPAR Raw Data'!AL$1,FALSE)</f>
        <v>99.027016853408</v>
      </c>
      <c r="AZ13" s="65">
        <f>VLOOKUP($A13,'RevPAR Raw Data'!$B$6:$BE$43,'RevPAR Raw Data'!AN$1,FALSE)</f>
        <v>90.618241596638597</v>
      </c>
      <c r="BA13" s="65">
        <f>VLOOKUP($A13,'RevPAR Raw Data'!$B$6:$BE$43,'RevPAR Raw Data'!AO$1,FALSE)</f>
        <v>98.249270308123201</v>
      </c>
      <c r="BB13" s="66">
        <f>VLOOKUP($A13,'RevPAR Raw Data'!$B$6:$BE$43,'RevPAR Raw Data'!AP$1,FALSE)</f>
        <v>94.433755952380906</v>
      </c>
      <c r="BC13" s="67">
        <f>VLOOKUP($A13,'RevPAR Raw Data'!$B$6:$BE$43,'RevPAR Raw Data'!AR$1,FALSE)</f>
        <v>97.714656595971704</v>
      </c>
      <c r="BE13" s="59">
        <f>VLOOKUP($A13,'RevPAR Raw Data'!$B$6:$BE$43,'RevPAR Raw Data'!AT$1,FALSE)</f>
        <v>87.949130078554504</v>
      </c>
      <c r="BF13" s="60">
        <f>VLOOKUP($A13,'RevPAR Raw Data'!$B$6:$BE$43,'RevPAR Raw Data'!AU$1,FALSE)</f>
        <v>117.335447487569</v>
      </c>
      <c r="BG13" s="60">
        <f>VLOOKUP($A13,'RevPAR Raw Data'!$B$6:$BE$43,'RevPAR Raw Data'!AV$1,FALSE)</f>
        <v>127.081240734475</v>
      </c>
      <c r="BH13" s="60">
        <f>VLOOKUP($A13,'RevPAR Raw Data'!$B$6:$BE$43,'RevPAR Raw Data'!AW$1,FALSE)</f>
        <v>115.227624455078</v>
      </c>
      <c r="BI13" s="60">
        <f>VLOOKUP($A13,'RevPAR Raw Data'!$B$6:$BE$43,'RevPAR Raw Data'!AX$1,FALSE)</f>
        <v>102.46468729947701</v>
      </c>
      <c r="BJ13" s="61">
        <f>VLOOKUP($A13,'RevPAR Raw Data'!$B$6:$BE$43,'RevPAR Raw Data'!AY$1,FALSE)</f>
        <v>110.775668326876</v>
      </c>
      <c r="BK13" s="60">
        <f>VLOOKUP($A13,'RevPAR Raw Data'!$B$6:$BE$43,'RevPAR Raw Data'!BA$1,FALSE)</f>
        <v>72.761358210717702</v>
      </c>
      <c r="BL13" s="60">
        <f>VLOOKUP($A13,'RevPAR Raw Data'!$B$6:$BE$43,'RevPAR Raw Data'!BB$1,FALSE)</f>
        <v>76.091777917424693</v>
      </c>
      <c r="BM13" s="61">
        <f>VLOOKUP($A13,'RevPAR Raw Data'!$B$6:$BE$43,'RevPAR Raw Data'!BC$1,FALSE)</f>
        <v>74.477971887102896</v>
      </c>
      <c r="BN13" s="62">
        <f>VLOOKUP($A13,'RevPAR Raw Data'!$B$6:$BE$43,'RevPAR Raw Data'!BE$1,FALSE)</f>
        <v>99.3257752593193</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Data'!$B$6:$BE$43,'Occupancy Raw Data'!AG$1,FALSE)</f>
        <v>63.903435274403002</v>
      </c>
      <c r="C15" s="60">
        <f>VLOOKUP($A15,'Occupancy Raw Data'!$B$6:$BE$43,'Occupancy Raw Data'!AH$1,FALSE)</f>
        <v>61.6241621281943</v>
      </c>
      <c r="D15" s="60">
        <f>VLOOKUP($A15,'Occupancy Raw Data'!$B$6:$BE$43,'Occupancy Raw Data'!AI$1,FALSE)</f>
        <v>65.313416422287304</v>
      </c>
      <c r="E15" s="60">
        <f>VLOOKUP($A15,'Occupancy Raw Data'!$B$6:$BE$43,'Occupancy Raw Data'!AJ$1,FALSE)</f>
        <v>66.857849164203301</v>
      </c>
      <c r="F15" s="60">
        <f>VLOOKUP($A15,'Occupancy Raw Data'!$B$6:$BE$43,'Occupancy Raw Data'!AK$1,FALSE)</f>
        <v>67.517069087294303</v>
      </c>
      <c r="G15" s="61">
        <f>VLOOKUP($A15,'Occupancy Raw Data'!$B$6:$BE$43,'Occupancy Raw Data'!AL$1,FALSE)</f>
        <v>65.043972150971001</v>
      </c>
      <c r="H15" s="60">
        <f>VLOOKUP($A15,'Occupancy Raw Data'!$B$6:$BE$43,'Occupancy Raw Data'!AN$1,FALSE)</f>
        <v>80.235174091610602</v>
      </c>
      <c r="I15" s="60">
        <f>VLOOKUP($A15,'Occupancy Raw Data'!$B$6:$BE$43,'Occupancy Raw Data'!AO$1,FALSE)</f>
        <v>86.275407434535694</v>
      </c>
      <c r="J15" s="61">
        <f>VLOOKUP($A15,'Occupancy Raw Data'!$B$6:$BE$43,'Occupancy Raw Data'!AP$1,FALSE)</f>
        <v>83.255290763073205</v>
      </c>
      <c r="K15" s="62">
        <f>VLOOKUP($A15,'Occupancy Raw Data'!$B$6:$BE$43,'Occupancy Raw Data'!AR$1,FALSE)</f>
        <v>70.249248553184401</v>
      </c>
      <c r="M15" s="59">
        <f>VLOOKUP($A15,'Occupancy Raw Data'!$B$6:$BE$43,'Occupancy Raw Data'!AT$1,FALSE)</f>
        <v>2.4412099309676898E-3</v>
      </c>
      <c r="N15" s="60">
        <f>VLOOKUP($A15,'Occupancy Raw Data'!$B$6:$BE$43,'Occupancy Raw Data'!AU$1,FALSE)</f>
        <v>5.1459073189573097</v>
      </c>
      <c r="O15" s="60">
        <f>VLOOKUP($A15,'Occupancy Raw Data'!$B$6:$BE$43,'Occupancy Raw Data'!AV$1,FALSE)</f>
        <v>6.0670939160661099</v>
      </c>
      <c r="P15" s="60">
        <f>VLOOKUP($A15,'Occupancy Raw Data'!$B$6:$BE$43,'Occupancy Raw Data'!AW$1,FALSE)</f>
        <v>6.8591712981078796</v>
      </c>
      <c r="Q15" s="60">
        <f>VLOOKUP($A15,'Occupancy Raw Data'!$B$6:$BE$43,'Occupancy Raw Data'!AX$1,FALSE)</f>
        <v>3.6853470643492101</v>
      </c>
      <c r="R15" s="61">
        <f>VLOOKUP($A15,'Occupancy Raw Data'!$B$6:$BE$43,'Occupancy Raw Data'!AY$1,FALSE)</f>
        <v>4.3136461854015398</v>
      </c>
      <c r="S15" s="60">
        <f>VLOOKUP($A15,'Occupancy Raw Data'!$B$6:$BE$43,'Occupancy Raw Data'!BA$1,FALSE)</f>
        <v>-4.6722206090000702</v>
      </c>
      <c r="T15" s="60">
        <f>VLOOKUP($A15,'Occupancy Raw Data'!$B$6:$BE$43,'Occupancy Raw Data'!BB$1,FALSE)</f>
        <v>-4.3670069242465797</v>
      </c>
      <c r="U15" s="61">
        <f>VLOOKUP($A15,'Occupancy Raw Data'!$B$6:$BE$43,'Occupancy Raw Data'!BC$1,FALSE)</f>
        <v>-4.5143215021349699</v>
      </c>
      <c r="V15" s="62">
        <f>VLOOKUP($A15,'Occupancy Raw Data'!$B$6:$BE$43,'Occupancy Raw Data'!BE$1,FALSE)</f>
        <v>1.15000669048801</v>
      </c>
      <c r="X15" s="64">
        <f>VLOOKUP($A15,'ADR Raw Data'!$B$6:$BE$43,'ADR Raw Data'!AG$1,FALSE)</f>
        <v>133.12969013049999</v>
      </c>
      <c r="Y15" s="65">
        <f>VLOOKUP($A15,'ADR Raw Data'!$B$6:$BE$43,'ADR Raw Data'!AH$1,FALSE)</f>
        <v>113.650860854878</v>
      </c>
      <c r="Z15" s="65">
        <f>VLOOKUP($A15,'ADR Raw Data'!$B$6:$BE$43,'ADR Raw Data'!AI$1,FALSE)</f>
        <v>114.511556239852</v>
      </c>
      <c r="AA15" s="65">
        <f>VLOOKUP($A15,'ADR Raw Data'!$B$6:$BE$43,'ADR Raw Data'!AJ$1,FALSE)</f>
        <v>117.266129431385</v>
      </c>
      <c r="AB15" s="65">
        <f>VLOOKUP($A15,'ADR Raw Data'!$B$6:$BE$43,'ADR Raw Data'!AK$1,FALSE)</f>
        <v>119.434447219558</v>
      </c>
      <c r="AC15" s="66">
        <f>VLOOKUP($A15,'ADR Raw Data'!$B$6:$BE$43,'ADR Raw Data'!AL$1,FALSE)</f>
        <v>119.594685149311</v>
      </c>
      <c r="AD15" s="65">
        <f>VLOOKUP($A15,'ADR Raw Data'!$B$6:$BE$43,'ADR Raw Data'!AN$1,FALSE)</f>
        <v>168.60180395644099</v>
      </c>
      <c r="AE15" s="65">
        <f>VLOOKUP($A15,'ADR Raw Data'!$B$6:$BE$43,'ADR Raw Data'!AO$1,FALSE)</f>
        <v>182.13616025984999</v>
      </c>
      <c r="AF15" s="66">
        <f>VLOOKUP($A15,'ADR Raw Data'!$B$6:$BE$43,'ADR Raw Data'!AP$1,FALSE)</f>
        <v>175.61446401526999</v>
      </c>
      <c r="AG15" s="67">
        <f>VLOOKUP($A15,'ADR Raw Data'!$B$6:$BE$43,'ADR Raw Data'!AR$1,FALSE)</f>
        <v>138.57109065301401</v>
      </c>
      <c r="AI15" s="59">
        <f>VLOOKUP($A15,'ADR Raw Data'!$B$6:$BE$43,'ADR Raw Data'!AT$1,FALSE)</f>
        <v>9.9896929423923506</v>
      </c>
      <c r="AJ15" s="60">
        <f>VLOOKUP($A15,'ADR Raw Data'!$B$6:$BE$43,'ADR Raw Data'!AU$1,FALSE)</f>
        <v>9.9159135106620209</v>
      </c>
      <c r="AK15" s="60">
        <f>VLOOKUP($A15,'ADR Raw Data'!$B$6:$BE$43,'ADR Raw Data'!AV$1,FALSE)</f>
        <v>9.6107410453473801</v>
      </c>
      <c r="AL15" s="60">
        <f>VLOOKUP($A15,'ADR Raw Data'!$B$6:$BE$43,'ADR Raw Data'!AW$1,FALSE)</f>
        <v>12.0425405190887</v>
      </c>
      <c r="AM15" s="60">
        <f>VLOOKUP($A15,'ADR Raw Data'!$B$6:$BE$43,'ADR Raw Data'!AX$1,FALSE)</f>
        <v>9.3903512484893898</v>
      </c>
      <c r="AN15" s="61">
        <f>VLOOKUP($A15,'ADR Raw Data'!$B$6:$BE$43,'ADR Raw Data'!AY$1,FALSE)</f>
        <v>10.035557181680501</v>
      </c>
      <c r="AO15" s="60">
        <f>VLOOKUP($A15,'ADR Raw Data'!$B$6:$BE$43,'ADR Raw Data'!BA$1,FALSE)</f>
        <v>8.0623230686971699</v>
      </c>
      <c r="AP15" s="60">
        <f>VLOOKUP($A15,'ADR Raw Data'!$B$6:$BE$43,'ADR Raw Data'!BB$1,FALSE)</f>
        <v>8.4523845226279697</v>
      </c>
      <c r="AQ15" s="61">
        <f>VLOOKUP($A15,'ADR Raw Data'!$B$6:$BE$43,'ADR Raw Data'!BC$1,FALSE)</f>
        <v>8.2779349548233494</v>
      </c>
      <c r="AR15" s="62">
        <f>VLOOKUP($A15,'ADR Raw Data'!$B$6:$BE$43,'ADR Raw Data'!BE$1,FALSE)</f>
        <v>8.3618194323134905</v>
      </c>
      <c r="AT15" s="64">
        <f>VLOOKUP($A15,'RevPAR Raw Data'!$B$6:$BE$43,'RevPAR Raw Data'!AG$1,FALSE)</f>
        <v>85.0744453635578</v>
      </c>
      <c r="AU15" s="65">
        <f>VLOOKUP($A15,'RevPAR Raw Data'!$B$6:$BE$43,'RevPAR Raw Data'!AH$1,FALSE)</f>
        <v>70.036390753299102</v>
      </c>
      <c r="AV15" s="65">
        <f>VLOOKUP($A15,'RevPAR Raw Data'!$B$6:$BE$43,'RevPAR Raw Data'!AI$1,FALSE)</f>
        <v>74.791409578576605</v>
      </c>
      <c r="AW15" s="65">
        <f>VLOOKUP($A15,'RevPAR Raw Data'!$B$6:$BE$43,'RevPAR Raw Data'!AJ$1,FALSE)</f>
        <v>78.401611935935307</v>
      </c>
      <c r="AX15" s="65">
        <f>VLOOKUP($A15,'RevPAR Raw Data'!$B$6:$BE$43,'RevPAR Raw Data'!AK$1,FALSE)</f>
        <v>80.638638243257304</v>
      </c>
      <c r="AY15" s="66">
        <f>VLOOKUP($A15,'RevPAR Raw Data'!$B$6:$BE$43,'RevPAR Raw Data'!AL$1,FALSE)</f>
        <v>77.789133702559795</v>
      </c>
      <c r="AZ15" s="65">
        <f>VLOOKUP($A15,'RevPAR Raw Data'!$B$6:$BE$43,'RevPAR Raw Data'!AN$1,FALSE)</f>
        <v>135.277950926047</v>
      </c>
      <c r="BA15" s="65">
        <f>VLOOKUP($A15,'RevPAR Raw Data'!$B$6:$BE$43,'RevPAR Raw Data'!AO$1,FALSE)</f>
        <v>157.13871434980501</v>
      </c>
      <c r="BB15" s="66">
        <f>VLOOKUP($A15,'RevPAR Raw Data'!$B$6:$BE$43,'RevPAR Raw Data'!AP$1,FALSE)</f>
        <v>146.20833263792599</v>
      </c>
      <c r="BC15" s="67">
        <f>VLOOKUP($A15,'RevPAR Raw Data'!$B$6:$BE$43,'RevPAR Raw Data'!AR$1,FALSE)</f>
        <v>97.345149895694604</v>
      </c>
      <c r="BE15" s="59">
        <f>VLOOKUP($A15,'RevPAR Raw Data'!$B$6:$BE$43,'RevPAR Raw Data'!AT$1,FALSE)</f>
        <v>9.9923780216994995</v>
      </c>
      <c r="BF15" s="60">
        <f>VLOOKUP($A15,'RevPAR Raw Data'!$B$6:$BE$43,'RevPAR Raw Data'!AU$1,FALSE)</f>
        <v>15.572084548705901</v>
      </c>
      <c r="BG15" s="60">
        <f>VLOOKUP($A15,'RevPAR Raw Data'!$B$6:$BE$43,'RevPAR Raw Data'!AV$1,FALSE)</f>
        <v>16.260927646664602</v>
      </c>
      <c r="BH15" s="60">
        <f>VLOOKUP($A15,'RevPAR Raw Data'!$B$6:$BE$43,'RevPAR Raw Data'!AW$1,FALSE)</f>
        <v>19.7277303000449</v>
      </c>
      <c r="BI15" s="60">
        <f>VLOOKUP($A15,'RevPAR Raw Data'!$B$6:$BE$43,'RevPAR Raw Data'!AX$1,FALSE)</f>
        <v>13.421765346906801</v>
      </c>
      <c r="BJ15" s="61">
        <f>VLOOKUP($A15,'RevPAR Raw Data'!$B$6:$BE$43,'RevPAR Raw Data'!AY$1,FALSE)</f>
        <v>14.7821017966335</v>
      </c>
      <c r="BK15" s="60">
        <f>VLOOKUP($A15,'RevPAR Raw Data'!$B$6:$BE$43,'RevPAR Raw Data'!BA$1,FALSE)</f>
        <v>3.0134129397172602</v>
      </c>
      <c r="BL15" s="60">
        <f>VLOOKUP($A15,'RevPAR Raw Data'!$B$6:$BE$43,'RevPAR Raw Data'!BB$1,FALSE)</f>
        <v>3.7162613810142702</v>
      </c>
      <c r="BM15" s="61">
        <f>VLOOKUP($A15,'RevPAR Raw Data'!$B$6:$BE$43,'RevPAR Raw Data'!BC$1,FALSE)</f>
        <v>3.3899208550900402</v>
      </c>
      <c r="BN15" s="62">
        <f>VLOOKUP($A15,'RevPAR Raw Data'!$B$6:$BE$43,'RevPAR Raw Data'!BE$1,FALSE)</f>
        <v>9.6079876057196394</v>
      </c>
    </row>
    <row r="16" spans="1:66" x14ac:dyDescent="0.25">
      <c r="A16" s="76" t="s">
        <v>92</v>
      </c>
      <c r="B16" s="59">
        <f>VLOOKUP($A16,'Occupancy Raw Data'!$B$6:$BE$43,'Occupancy Raw Data'!AG$1,FALSE)</f>
        <v>69.9301310043668</v>
      </c>
      <c r="C16" s="60">
        <f>VLOOKUP($A16,'Occupancy Raw Data'!$B$6:$BE$43,'Occupancy Raw Data'!AH$1,FALSE)</f>
        <v>75.572052401746703</v>
      </c>
      <c r="D16" s="60">
        <f>VLOOKUP($A16,'Occupancy Raw Data'!$B$6:$BE$43,'Occupancy Raw Data'!AI$1,FALSE)</f>
        <v>81.9301310043668</v>
      </c>
      <c r="E16" s="60">
        <f>VLOOKUP($A16,'Occupancy Raw Data'!$B$6:$BE$43,'Occupancy Raw Data'!AJ$1,FALSE)</f>
        <v>81.716157205240094</v>
      </c>
      <c r="F16" s="60">
        <f>VLOOKUP($A16,'Occupancy Raw Data'!$B$6:$BE$43,'Occupancy Raw Data'!AK$1,FALSE)</f>
        <v>78.314410480349295</v>
      </c>
      <c r="G16" s="61">
        <f>VLOOKUP($A16,'Occupancy Raw Data'!$B$6:$BE$43,'Occupancy Raw Data'!AL$1,FALSE)</f>
        <v>77.492576419213904</v>
      </c>
      <c r="H16" s="60">
        <f>VLOOKUP($A16,'Occupancy Raw Data'!$B$6:$BE$43,'Occupancy Raw Data'!AN$1,FALSE)</f>
        <v>84.091703056768495</v>
      </c>
      <c r="I16" s="60">
        <f>VLOOKUP($A16,'Occupancy Raw Data'!$B$6:$BE$43,'Occupancy Raw Data'!AO$1,FALSE)</f>
        <v>86.8471615720524</v>
      </c>
      <c r="J16" s="61">
        <f>VLOOKUP($A16,'Occupancy Raw Data'!$B$6:$BE$43,'Occupancy Raw Data'!AP$1,FALSE)</f>
        <v>85.469432314410398</v>
      </c>
      <c r="K16" s="62">
        <f>VLOOKUP($A16,'Occupancy Raw Data'!$B$6:$BE$43,'Occupancy Raw Data'!AR$1,FALSE)</f>
        <v>79.7716781035558</v>
      </c>
      <c r="M16" s="59">
        <f>VLOOKUP($A16,'Occupancy Raw Data'!$B$6:$BE$43,'Occupancy Raw Data'!AT$1,FALSE)</f>
        <v>-2.1866601514781299</v>
      </c>
      <c r="N16" s="60">
        <f>VLOOKUP($A16,'Occupancy Raw Data'!$B$6:$BE$43,'Occupancy Raw Data'!AU$1,FALSE)</f>
        <v>1.59084238332844</v>
      </c>
      <c r="O16" s="60">
        <f>VLOOKUP($A16,'Occupancy Raw Data'!$B$6:$BE$43,'Occupancy Raw Data'!AV$1,FALSE)</f>
        <v>3.9503573605185802</v>
      </c>
      <c r="P16" s="60">
        <f>VLOOKUP($A16,'Occupancy Raw Data'!$B$6:$BE$43,'Occupancy Raw Data'!AW$1,FALSE)</f>
        <v>3.10760923466857</v>
      </c>
      <c r="Q16" s="60">
        <f>VLOOKUP($A16,'Occupancy Raw Data'!$B$6:$BE$43,'Occupancy Raw Data'!AX$1,FALSE)</f>
        <v>1.72433352240499</v>
      </c>
      <c r="R16" s="61">
        <f>VLOOKUP($A16,'Occupancy Raw Data'!$B$6:$BE$43,'Occupancy Raw Data'!AY$1,FALSE)</f>
        <v>1.71261534934372</v>
      </c>
      <c r="S16" s="60">
        <f>VLOOKUP($A16,'Occupancy Raw Data'!$B$6:$BE$43,'Occupancy Raw Data'!BA$1,FALSE)</f>
        <v>-4.3795620437956204</v>
      </c>
      <c r="T16" s="60">
        <f>VLOOKUP($A16,'Occupancy Raw Data'!$B$6:$BE$43,'Occupancy Raw Data'!BB$1,FALSE)</f>
        <v>-5.9268719549690099</v>
      </c>
      <c r="U16" s="61">
        <f>VLOOKUP($A16,'Occupancy Raw Data'!$B$6:$BE$43,'Occupancy Raw Data'!BC$1,FALSE)</f>
        <v>-5.1719961240309997</v>
      </c>
      <c r="V16" s="62">
        <f>VLOOKUP($A16,'Occupancy Raw Data'!$B$6:$BE$43,'Occupancy Raw Data'!BE$1,FALSE)</f>
        <v>-0.49877446212504301</v>
      </c>
      <c r="X16" s="64">
        <f>VLOOKUP($A16,'ADR Raw Data'!$B$6:$BE$43,'ADR Raw Data'!AG$1,FALSE)</f>
        <v>94.771159766454304</v>
      </c>
      <c r="Y16" s="65">
        <f>VLOOKUP($A16,'ADR Raw Data'!$B$6:$BE$43,'ADR Raw Data'!AH$1,FALSE)</f>
        <v>92.747224228591193</v>
      </c>
      <c r="Z16" s="65">
        <f>VLOOKUP($A16,'ADR Raw Data'!$B$6:$BE$43,'ADR Raw Data'!AI$1,FALSE)</f>
        <v>95.8099388551327</v>
      </c>
      <c r="AA16" s="65">
        <f>VLOOKUP($A16,'ADR Raw Data'!$B$6:$BE$43,'ADR Raw Data'!AJ$1,FALSE)</f>
        <v>96.004593758349799</v>
      </c>
      <c r="AB16" s="65">
        <f>VLOOKUP($A16,'ADR Raw Data'!$B$6:$BE$43,'ADR Raw Data'!AK$1,FALSE)</f>
        <v>94.898562941898007</v>
      </c>
      <c r="AC16" s="66">
        <f>VLOOKUP($A16,'ADR Raw Data'!$B$6:$BE$43,'ADR Raw Data'!AL$1,FALSE)</f>
        <v>94.881940274318396</v>
      </c>
      <c r="AD16" s="65">
        <f>VLOOKUP($A16,'ADR Raw Data'!$B$6:$BE$43,'ADR Raw Data'!AN$1,FALSE)</f>
        <v>119.002097304876</v>
      </c>
      <c r="AE16" s="65">
        <f>VLOOKUP($A16,'ADR Raw Data'!$B$6:$BE$43,'ADR Raw Data'!AO$1,FALSE)</f>
        <v>126.438087846942</v>
      </c>
      <c r="AF16" s="66">
        <f>VLOOKUP($A16,'ADR Raw Data'!$B$6:$BE$43,'ADR Raw Data'!AP$1,FALSE)</f>
        <v>122.780025007025</v>
      </c>
      <c r="AG16" s="67">
        <f>VLOOKUP($A16,'ADR Raw Data'!$B$6:$BE$43,'ADR Raw Data'!AR$1,FALSE)</f>
        <v>103.422148032438</v>
      </c>
      <c r="AI16" s="59">
        <f>VLOOKUP($A16,'ADR Raw Data'!$B$6:$BE$43,'ADR Raw Data'!AT$1,FALSE)</f>
        <v>12.590793377692901</v>
      </c>
      <c r="AJ16" s="60">
        <f>VLOOKUP($A16,'ADR Raw Data'!$B$6:$BE$43,'ADR Raw Data'!AU$1,FALSE)</f>
        <v>14.689232397750899</v>
      </c>
      <c r="AK16" s="60">
        <f>VLOOKUP($A16,'ADR Raw Data'!$B$6:$BE$43,'ADR Raw Data'!AV$1,FALSE)</f>
        <v>16.351833878996199</v>
      </c>
      <c r="AL16" s="60">
        <f>VLOOKUP($A16,'ADR Raw Data'!$B$6:$BE$43,'ADR Raw Data'!AW$1,FALSE)</f>
        <v>17.007419922325301</v>
      </c>
      <c r="AM16" s="60">
        <f>VLOOKUP($A16,'ADR Raw Data'!$B$6:$BE$43,'ADR Raw Data'!AX$1,FALSE)</f>
        <v>14.8659218395201</v>
      </c>
      <c r="AN16" s="61">
        <f>VLOOKUP($A16,'ADR Raw Data'!$B$6:$BE$43,'ADR Raw Data'!AY$1,FALSE)</f>
        <v>15.157365504512599</v>
      </c>
      <c r="AO16" s="60">
        <f>VLOOKUP($A16,'ADR Raw Data'!$B$6:$BE$43,'ADR Raw Data'!BA$1,FALSE)</f>
        <v>13.146095128365401</v>
      </c>
      <c r="AP16" s="60">
        <f>VLOOKUP($A16,'ADR Raw Data'!$B$6:$BE$43,'ADR Raw Data'!BB$1,FALSE)</f>
        <v>12.8832333075054</v>
      </c>
      <c r="AQ16" s="61">
        <f>VLOOKUP($A16,'ADR Raw Data'!$B$6:$BE$43,'ADR Raw Data'!BC$1,FALSE)</f>
        <v>12.9794493705365</v>
      </c>
      <c r="AR16" s="62">
        <f>VLOOKUP($A16,'ADR Raw Data'!$B$6:$BE$43,'ADR Raw Data'!BE$1,FALSE)</f>
        <v>13.8570766300587</v>
      </c>
      <c r="AT16" s="64">
        <f>VLOOKUP($A16,'RevPAR Raw Data'!$B$6:$BE$43,'RevPAR Raw Data'!AG$1,FALSE)</f>
        <v>66.273596179039302</v>
      </c>
      <c r="AU16" s="65">
        <f>VLOOKUP($A16,'RevPAR Raw Data'!$B$6:$BE$43,'RevPAR Raw Data'!AH$1,FALSE)</f>
        <v>70.090980895196495</v>
      </c>
      <c r="AV16" s="65">
        <f>VLOOKUP($A16,'RevPAR Raw Data'!$B$6:$BE$43,'RevPAR Raw Data'!AI$1,FALSE)</f>
        <v>78.497208419213905</v>
      </c>
      <c r="AW16" s="65">
        <f>VLOOKUP($A16,'RevPAR Raw Data'!$B$6:$BE$43,'RevPAR Raw Data'!AJ$1,FALSE)</f>
        <v>78.451264759825307</v>
      </c>
      <c r="AX16" s="65">
        <f>VLOOKUP($A16,'RevPAR Raw Data'!$B$6:$BE$43,'RevPAR Raw Data'!AK$1,FALSE)</f>
        <v>74.319250122270702</v>
      </c>
      <c r="AY16" s="66">
        <f>VLOOKUP($A16,'RevPAR Raw Data'!$B$6:$BE$43,'RevPAR Raw Data'!AL$1,FALSE)</f>
        <v>73.5264600751091</v>
      </c>
      <c r="AZ16" s="65">
        <f>VLOOKUP($A16,'RevPAR Raw Data'!$B$6:$BE$43,'RevPAR Raw Data'!AN$1,FALSE)</f>
        <v>100.07089029694301</v>
      </c>
      <c r="BA16" s="65">
        <f>VLOOKUP($A16,'RevPAR Raw Data'!$B$6:$BE$43,'RevPAR Raw Data'!AO$1,FALSE)</f>
        <v>109.807890441048</v>
      </c>
      <c r="BB16" s="66">
        <f>VLOOKUP($A16,'RevPAR Raw Data'!$B$6:$BE$43,'RevPAR Raw Data'!AP$1,FALSE)</f>
        <v>104.93939036899501</v>
      </c>
      <c r="BC16" s="67">
        <f>VLOOKUP($A16,'RevPAR Raw Data'!$B$6:$BE$43,'RevPAR Raw Data'!AR$1,FALSE)</f>
        <v>82.501583016219499</v>
      </c>
      <c r="BE16" s="59">
        <f>VLOOKUP($A16,'RevPAR Raw Data'!$B$6:$BE$43,'RevPAR Raw Data'!AT$1,FALSE)</f>
        <v>10.1288153646698</v>
      </c>
      <c r="BF16" s="60">
        <f>VLOOKUP($A16,'RevPAR Raw Data'!$B$6:$BE$43,'RevPAR Raw Data'!AU$1,FALSE)</f>
        <v>16.513757315848402</v>
      </c>
      <c r="BG16" s="60">
        <f>VLOOKUP($A16,'RevPAR Raw Data'!$B$6:$BE$43,'RevPAR Raw Data'!AV$1,FALSE)</f>
        <v>20.948147112733501</v>
      </c>
      <c r="BH16" s="60">
        <f>VLOOKUP($A16,'RevPAR Raw Data'!$B$6:$BE$43,'RevPAR Raw Data'!AW$1,FALSE)</f>
        <v>20.6435533090789</v>
      </c>
      <c r="BI16" s="60">
        <f>VLOOKUP($A16,'RevPAR Raw Data'!$B$6:$BE$43,'RevPAR Raw Data'!AX$1,FALSE)</f>
        <v>16.846593435618502</v>
      </c>
      <c r="BJ16" s="61">
        <f>VLOOKUP($A16,'RevPAR Raw Data'!$B$6:$BE$43,'RevPAR Raw Data'!AY$1,FALSE)</f>
        <v>17.1295682220427</v>
      </c>
      <c r="BK16" s="60">
        <f>VLOOKUP($A16,'RevPAR Raw Data'!$B$6:$BE$43,'RevPAR Raw Data'!BA$1,FALSE)</f>
        <v>8.1907916920866608</v>
      </c>
      <c r="BL16" s="60">
        <f>VLOOKUP($A16,'RevPAR Raw Data'!$B$6:$BE$43,'RevPAR Raw Data'!BB$1,FALSE)</f>
        <v>6.1927886107406804</v>
      </c>
      <c r="BM16" s="61">
        <f>VLOOKUP($A16,'RevPAR Raw Data'!$B$6:$BE$43,'RevPAR Raw Data'!BC$1,FALSE)</f>
        <v>7.1361566281408102</v>
      </c>
      <c r="BN16" s="62">
        <f>VLOOKUP($A16,'RevPAR Raw Data'!$B$6:$BE$43,'RevPAR Raw Data'!BE$1,FALSE)</f>
        <v>13.289186608505799</v>
      </c>
    </row>
    <row r="17" spans="1:66" x14ac:dyDescent="0.25">
      <c r="A17" s="78" t="s">
        <v>32</v>
      </c>
      <c r="B17" s="59">
        <f>VLOOKUP($A17,'Occupancy Raw Data'!$B$6:$BE$43,'Occupancy Raw Data'!AG$1,FALSE)</f>
        <v>64.218816517666994</v>
      </c>
      <c r="C17" s="60">
        <f>VLOOKUP($A17,'Occupancy Raw Data'!$B$6:$BE$43,'Occupancy Raw Data'!AH$1,FALSE)</f>
        <v>65.900383141762404</v>
      </c>
      <c r="D17" s="60">
        <f>VLOOKUP($A17,'Occupancy Raw Data'!$B$6:$BE$43,'Occupancy Raw Data'!AI$1,FALSE)</f>
        <v>70.157513835674706</v>
      </c>
      <c r="E17" s="60">
        <f>VLOOKUP($A17,'Occupancy Raw Data'!$B$6:$BE$43,'Occupancy Raw Data'!AJ$1,FALSE)</f>
        <v>70.977011494252807</v>
      </c>
      <c r="F17" s="60">
        <f>VLOOKUP($A17,'Occupancy Raw Data'!$B$6:$BE$43,'Occupancy Raw Data'!AK$1,FALSE)</f>
        <v>71.310486731942603</v>
      </c>
      <c r="G17" s="61">
        <f>VLOOKUP($A17,'Occupancy Raw Data'!$B$6:$BE$43,'Occupancy Raw Data'!AL$1,FALSE)</f>
        <v>68.512842344259894</v>
      </c>
      <c r="H17" s="60">
        <f>VLOOKUP($A17,'Occupancy Raw Data'!$B$6:$BE$43,'Occupancy Raw Data'!AN$1,FALSE)</f>
        <v>81.768837803320494</v>
      </c>
      <c r="I17" s="60">
        <f>VLOOKUP($A17,'Occupancy Raw Data'!$B$6:$BE$43,'Occupancy Raw Data'!AO$1,FALSE)</f>
        <v>86.089825457641496</v>
      </c>
      <c r="J17" s="61">
        <f>VLOOKUP($A17,'Occupancy Raw Data'!$B$6:$BE$43,'Occupancy Raw Data'!AP$1,FALSE)</f>
        <v>83.929331630481002</v>
      </c>
      <c r="K17" s="62">
        <f>VLOOKUP($A17,'Occupancy Raw Data'!$B$6:$BE$43,'Occupancy Raw Data'!AR$1,FALSE)</f>
        <v>72.917553568894505</v>
      </c>
      <c r="M17" s="59">
        <f>VLOOKUP($A17,'Occupancy Raw Data'!$B$6:$BE$43,'Occupancy Raw Data'!AT$1,FALSE)</f>
        <v>2.8318116134312499</v>
      </c>
      <c r="N17" s="60">
        <f>VLOOKUP($A17,'Occupancy Raw Data'!$B$6:$BE$43,'Occupancy Raw Data'!AU$1,FALSE)</f>
        <v>10.1870352608129</v>
      </c>
      <c r="O17" s="60">
        <f>VLOOKUP($A17,'Occupancy Raw Data'!$B$6:$BE$43,'Occupancy Raw Data'!AV$1,FALSE)</f>
        <v>11.3170097960008</v>
      </c>
      <c r="P17" s="60">
        <f>VLOOKUP($A17,'Occupancy Raw Data'!$B$6:$BE$43,'Occupancy Raw Data'!AW$1,FALSE)</f>
        <v>10.101458569713699</v>
      </c>
      <c r="Q17" s="60">
        <f>VLOOKUP($A17,'Occupancy Raw Data'!$B$6:$BE$43,'Occupancy Raw Data'!AX$1,FALSE)</f>
        <v>8.9226440887970799</v>
      </c>
      <c r="R17" s="61">
        <f>VLOOKUP($A17,'Occupancy Raw Data'!$B$6:$BE$43,'Occupancy Raw Data'!AY$1,FALSE)</f>
        <v>8.6756493692400305</v>
      </c>
      <c r="S17" s="60">
        <f>VLOOKUP($A17,'Occupancy Raw Data'!$B$6:$BE$43,'Occupancy Raw Data'!BA$1,FALSE)</f>
        <v>-3.1050785863892498</v>
      </c>
      <c r="T17" s="60">
        <f>VLOOKUP($A17,'Occupancy Raw Data'!$B$6:$BE$43,'Occupancy Raw Data'!BB$1,FALSE)</f>
        <v>-4.3567008471851096</v>
      </c>
      <c r="U17" s="61">
        <f>VLOOKUP($A17,'Occupancy Raw Data'!$B$6:$BE$43,'Occupancy Raw Data'!BC$1,FALSE)</f>
        <v>-3.7510640337412502</v>
      </c>
      <c r="V17" s="62">
        <f>VLOOKUP($A17,'Occupancy Raw Data'!$B$6:$BE$43,'Occupancy Raw Data'!BE$1,FALSE)</f>
        <v>4.2492859787147204</v>
      </c>
      <c r="X17" s="64">
        <f>VLOOKUP($A17,'ADR Raw Data'!$B$6:$BE$43,'ADR Raw Data'!AG$1,FALSE)</f>
        <v>83.002492796376004</v>
      </c>
      <c r="Y17" s="65">
        <f>VLOOKUP($A17,'ADR Raw Data'!$B$6:$BE$43,'ADR Raw Data'!AH$1,FALSE)</f>
        <v>83.038007956502994</v>
      </c>
      <c r="Z17" s="65">
        <f>VLOOKUP($A17,'ADR Raw Data'!$B$6:$BE$43,'ADR Raw Data'!AI$1,FALSE)</f>
        <v>83.627717440331693</v>
      </c>
      <c r="AA17" s="65">
        <f>VLOOKUP($A17,'ADR Raw Data'!$B$6:$BE$43,'ADR Raw Data'!AJ$1,FALSE)</f>
        <v>84.078180856700101</v>
      </c>
      <c r="AB17" s="65">
        <f>VLOOKUP($A17,'ADR Raw Data'!$B$6:$BE$43,'ADR Raw Data'!AK$1,FALSE)</f>
        <v>84.403520471618293</v>
      </c>
      <c r="AC17" s="66">
        <f>VLOOKUP($A17,'ADR Raw Data'!$B$6:$BE$43,'ADR Raw Data'!AL$1,FALSE)</f>
        <v>83.651894429485694</v>
      </c>
      <c r="AD17" s="65">
        <f>VLOOKUP($A17,'ADR Raw Data'!$B$6:$BE$43,'ADR Raw Data'!AN$1,FALSE)</f>
        <v>110.33514910842101</v>
      </c>
      <c r="AE17" s="65">
        <f>VLOOKUP($A17,'ADR Raw Data'!$B$6:$BE$43,'ADR Raw Data'!AO$1,FALSE)</f>
        <v>114.454200045329</v>
      </c>
      <c r="AF17" s="66">
        <f>VLOOKUP($A17,'ADR Raw Data'!$B$6:$BE$43,'ADR Raw Data'!AP$1,FALSE)</f>
        <v>112.447690512722</v>
      </c>
      <c r="AG17" s="67">
        <f>VLOOKUP($A17,'ADR Raw Data'!$B$6:$BE$43,'ADR Raw Data'!AR$1,FALSE)</f>
        <v>93.121736152851696</v>
      </c>
      <c r="AI17" s="59">
        <f>VLOOKUP($A17,'ADR Raw Data'!$B$6:$BE$43,'ADR Raw Data'!AT$1,FALSE)</f>
        <v>13.917050815891301</v>
      </c>
      <c r="AJ17" s="60">
        <f>VLOOKUP($A17,'ADR Raw Data'!$B$6:$BE$43,'ADR Raw Data'!AU$1,FALSE)</f>
        <v>20.764939451166299</v>
      </c>
      <c r="AK17" s="60">
        <f>VLOOKUP($A17,'ADR Raw Data'!$B$6:$BE$43,'ADR Raw Data'!AV$1,FALSE)</f>
        <v>17.6923266168554</v>
      </c>
      <c r="AL17" s="60">
        <f>VLOOKUP($A17,'ADR Raw Data'!$B$6:$BE$43,'ADR Raw Data'!AW$1,FALSE)</f>
        <v>18.315306141625499</v>
      </c>
      <c r="AM17" s="60">
        <f>VLOOKUP($A17,'ADR Raw Data'!$B$6:$BE$43,'ADR Raw Data'!AX$1,FALSE)</f>
        <v>14.6260284237476</v>
      </c>
      <c r="AN17" s="61">
        <f>VLOOKUP($A17,'ADR Raw Data'!$B$6:$BE$43,'ADR Raw Data'!AY$1,FALSE)</f>
        <v>16.971027077127001</v>
      </c>
      <c r="AO17" s="60">
        <f>VLOOKUP($A17,'ADR Raw Data'!$B$6:$BE$43,'ADR Raw Data'!BA$1,FALSE)</f>
        <v>10.7656495943459</v>
      </c>
      <c r="AP17" s="60">
        <f>VLOOKUP($A17,'ADR Raw Data'!$B$6:$BE$43,'ADR Raw Data'!BB$1,FALSE)</f>
        <v>8.9104994425451292</v>
      </c>
      <c r="AQ17" s="61">
        <f>VLOOKUP($A17,'ADR Raw Data'!$B$6:$BE$43,'ADR Raw Data'!BC$1,FALSE)</f>
        <v>9.7703343757963097</v>
      </c>
      <c r="AR17" s="62">
        <f>VLOOKUP($A17,'ADR Raw Data'!$B$6:$BE$43,'ADR Raw Data'!BE$1,FALSE)</f>
        <v>12.8336596842882</v>
      </c>
      <c r="AT17" s="64">
        <f>VLOOKUP($A17,'RevPAR Raw Data'!$B$6:$BE$43,'RevPAR Raw Data'!AG$1,FALSE)</f>
        <v>53.303218553994597</v>
      </c>
      <c r="AU17" s="65">
        <f>VLOOKUP($A17,'RevPAR Raw Data'!$B$6:$BE$43,'RevPAR Raw Data'!AH$1,FALSE)</f>
        <v>54.7223653966226</v>
      </c>
      <c r="AV17" s="65">
        <f>VLOOKUP($A17,'RevPAR Raw Data'!$B$6:$BE$43,'RevPAR Raw Data'!AI$1,FALSE)</f>
        <v>58.671127433659699</v>
      </c>
      <c r="AW17" s="65">
        <f>VLOOKUP($A17,'RevPAR Raw Data'!$B$6:$BE$43,'RevPAR Raw Data'!AJ$1,FALSE)</f>
        <v>59.676180090818697</v>
      </c>
      <c r="AX17" s="65">
        <f>VLOOKUP($A17,'RevPAR Raw Data'!$B$6:$BE$43,'RevPAR Raw Data'!AK$1,FALSE)</f>
        <v>60.188561267205898</v>
      </c>
      <c r="AY17" s="66">
        <f>VLOOKUP($A17,'RevPAR Raw Data'!$B$6:$BE$43,'RevPAR Raw Data'!AL$1,FALSE)</f>
        <v>57.312290548460297</v>
      </c>
      <c r="AZ17" s="65">
        <f>VLOOKUP($A17,'RevPAR Raw Data'!$B$6:$BE$43,'RevPAR Raw Data'!AN$1,FALSE)</f>
        <v>90.219769114516794</v>
      </c>
      <c r="BA17" s="65">
        <f>VLOOKUP($A17,'RevPAR Raw Data'!$B$6:$BE$43,'RevPAR Raw Data'!AO$1,FALSE)</f>
        <v>98.5334210479636</v>
      </c>
      <c r="BB17" s="66">
        <f>VLOOKUP($A17,'RevPAR Raw Data'!$B$6:$BE$43,'RevPAR Raw Data'!AP$1,FALSE)</f>
        <v>94.376595081240197</v>
      </c>
      <c r="BC17" s="67">
        <f>VLOOKUP($A17,'RevPAR Raw Data'!$B$6:$BE$43,'RevPAR Raw Data'!AR$1,FALSE)</f>
        <v>67.902091843540305</v>
      </c>
      <c r="BE17" s="59">
        <f>VLOOKUP($A17,'RevPAR Raw Data'!$B$6:$BE$43,'RevPAR Raw Data'!AT$1,FALSE)</f>
        <v>17.1429670905741</v>
      </c>
      <c r="BF17" s="60">
        <f>VLOOKUP($A17,'RevPAR Raw Data'!$B$6:$BE$43,'RevPAR Raw Data'!AU$1,FALSE)</f>
        <v>33.067306415756001</v>
      </c>
      <c r="BG17" s="60">
        <f>VLOOKUP($A17,'RevPAR Raw Data'!$B$6:$BE$43,'RevPAR Raw Data'!AV$1,FALSE)</f>
        <v>31.011578749226199</v>
      </c>
      <c r="BH17" s="60">
        <f>VLOOKUP($A17,'RevPAR Raw Data'!$B$6:$BE$43,'RevPAR Raw Data'!AW$1,FALSE)</f>
        <v>30.266877773151698</v>
      </c>
      <c r="BI17" s="60">
        <f>VLOOKUP($A17,'RevPAR Raw Data'!$B$6:$BE$43,'RevPAR Raw Data'!AX$1,FALSE)</f>
        <v>24.853700973121999</v>
      </c>
      <c r="BJ17" s="61">
        <f>VLOOKUP($A17,'RevPAR Raw Data'!$B$6:$BE$43,'RevPAR Raw Data'!AY$1,FALSE)</f>
        <v>27.119023249937399</v>
      </c>
      <c r="BK17" s="60">
        <f>VLOOKUP($A17,'RevPAR Raw Data'!$B$6:$BE$43,'RevPAR Raw Data'!BA$1,FALSE)</f>
        <v>7.3262891277169704</v>
      </c>
      <c r="BL17" s="60">
        <f>VLOOKUP($A17,'RevPAR Raw Data'!$B$6:$BE$43,'RevPAR Raw Data'!BB$1,FALSE)</f>
        <v>4.16559479065823</v>
      </c>
      <c r="BM17" s="61">
        <f>VLOOKUP($A17,'RevPAR Raw Data'!$B$6:$BE$43,'RevPAR Raw Data'!BC$1,FALSE)</f>
        <v>5.6527788433083002</v>
      </c>
      <c r="BN17" s="62">
        <f>VLOOKUP($A17,'RevPAR Raw Data'!$B$6:$BE$43,'RevPAR Raw Data'!BE$1,FALSE)</f>
        <v>17.628284564523302</v>
      </c>
    </row>
    <row r="18" spans="1:66" x14ac:dyDescent="0.25">
      <c r="A18" s="78" t="s">
        <v>93</v>
      </c>
      <c r="B18" s="59">
        <f>VLOOKUP($A18,'Occupancy Raw Data'!$B$6:$BE$43,'Occupancy Raw Data'!AG$1,FALSE)</f>
        <v>67.606747496046296</v>
      </c>
      <c r="C18" s="60">
        <f>VLOOKUP($A18,'Occupancy Raw Data'!$B$6:$BE$43,'Occupancy Raw Data'!AH$1,FALSE)</f>
        <v>66.934633632050605</v>
      </c>
      <c r="D18" s="60">
        <f>VLOOKUP($A18,'Occupancy Raw Data'!$B$6:$BE$43,'Occupancy Raw Data'!AI$1,FALSE)</f>
        <v>71.683359690739707</v>
      </c>
      <c r="E18" s="60">
        <f>VLOOKUP($A18,'Occupancy Raw Data'!$B$6:$BE$43,'Occupancy Raw Data'!AJ$1,FALSE)</f>
        <v>72.438938675100999</v>
      </c>
      <c r="F18" s="60">
        <f>VLOOKUP($A18,'Occupancy Raw Data'!$B$6:$BE$43,'Occupancy Raw Data'!AK$1,FALSE)</f>
        <v>71.226497979265503</v>
      </c>
      <c r="G18" s="61">
        <f>VLOOKUP($A18,'Occupancy Raw Data'!$B$6:$BE$43,'Occupancy Raw Data'!AL$1,FALSE)</f>
        <v>69.978035494640594</v>
      </c>
      <c r="H18" s="60">
        <f>VLOOKUP($A18,'Occupancy Raw Data'!$B$6:$BE$43,'Occupancy Raw Data'!AN$1,FALSE)</f>
        <v>77.332630469161799</v>
      </c>
      <c r="I18" s="60">
        <f>VLOOKUP($A18,'Occupancy Raw Data'!$B$6:$BE$43,'Occupancy Raw Data'!AO$1,FALSE)</f>
        <v>82.911614830434004</v>
      </c>
      <c r="J18" s="61">
        <f>VLOOKUP($A18,'Occupancy Raw Data'!$B$6:$BE$43,'Occupancy Raw Data'!AP$1,FALSE)</f>
        <v>80.122122649797902</v>
      </c>
      <c r="K18" s="62">
        <f>VLOOKUP($A18,'Occupancy Raw Data'!$B$6:$BE$43,'Occupancy Raw Data'!AR$1,FALSE)</f>
        <v>72.876346110399794</v>
      </c>
      <c r="M18" s="59">
        <f>VLOOKUP($A18,'Occupancy Raw Data'!$B$6:$BE$43,'Occupancy Raw Data'!AT$1,FALSE)</f>
        <v>3.49540168315046</v>
      </c>
      <c r="N18" s="60">
        <f>VLOOKUP($A18,'Occupancy Raw Data'!$B$6:$BE$43,'Occupancy Raw Data'!AU$1,FALSE)</f>
        <v>7.7278819528215204</v>
      </c>
      <c r="O18" s="60">
        <f>VLOOKUP($A18,'Occupancy Raw Data'!$B$6:$BE$43,'Occupancy Raw Data'!AV$1,FALSE)</f>
        <v>9.4415654560532705</v>
      </c>
      <c r="P18" s="60">
        <f>VLOOKUP($A18,'Occupancy Raw Data'!$B$6:$BE$43,'Occupancy Raw Data'!AW$1,FALSE)</f>
        <v>9.4423375707475206</v>
      </c>
      <c r="Q18" s="60">
        <f>VLOOKUP($A18,'Occupancy Raw Data'!$B$6:$BE$43,'Occupancy Raw Data'!AX$1,FALSE)</f>
        <v>3.8860523020231899</v>
      </c>
      <c r="R18" s="61">
        <f>VLOOKUP($A18,'Occupancy Raw Data'!$B$6:$BE$43,'Occupancy Raw Data'!AY$1,FALSE)</f>
        <v>6.7692177943788501</v>
      </c>
      <c r="S18" s="60">
        <f>VLOOKUP($A18,'Occupancy Raw Data'!$B$6:$BE$43,'Occupancy Raw Data'!BA$1,FALSE)</f>
        <v>-6.7616117963204996</v>
      </c>
      <c r="T18" s="60">
        <f>VLOOKUP($A18,'Occupancy Raw Data'!$B$6:$BE$43,'Occupancy Raw Data'!BB$1,FALSE)</f>
        <v>-6.8600134728065996</v>
      </c>
      <c r="U18" s="61">
        <f>VLOOKUP($A18,'Occupancy Raw Data'!$B$6:$BE$43,'Occupancy Raw Data'!BC$1,FALSE)</f>
        <v>-6.8125515310724598</v>
      </c>
      <c r="V18" s="62">
        <f>VLOOKUP($A18,'Occupancy Raw Data'!$B$6:$BE$43,'Occupancy Raw Data'!BE$1,FALSE)</f>
        <v>2.0950795452914299</v>
      </c>
      <c r="X18" s="64">
        <f>VLOOKUP($A18,'ADR Raw Data'!$B$6:$BE$43,'ADR Raw Data'!AG$1,FALSE)</f>
        <v>115.61657638076601</v>
      </c>
      <c r="Y18" s="65">
        <f>VLOOKUP($A18,'ADR Raw Data'!$B$6:$BE$43,'ADR Raw Data'!AH$1,FALSE)</f>
        <v>106.431448605368</v>
      </c>
      <c r="Z18" s="65">
        <f>VLOOKUP($A18,'ADR Raw Data'!$B$6:$BE$43,'ADR Raw Data'!AI$1,FALSE)</f>
        <v>111.007228122318</v>
      </c>
      <c r="AA18" s="65">
        <f>VLOOKUP($A18,'ADR Raw Data'!$B$6:$BE$43,'ADR Raw Data'!AJ$1,FALSE)</f>
        <v>111.449613438447</v>
      </c>
      <c r="AB18" s="65">
        <f>VLOOKUP($A18,'ADR Raw Data'!$B$6:$BE$43,'ADR Raw Data'!AK$1,FALSE)</f>
        <v>108.475976773158</v>
      </c>
      <c r="AC18" s="66">
        <f>VLOOKUP($A18,'ADR Raw Data'!$B$6:$BE$43,'ADR Raw Data'!AL$1,FALSE)</f>
        <v>110.598810460897</v>
      </c>
      <c r="AD18" s="65">
        <f>VLOOKUP($A18,'ADR Raw Data'!$B$6:$BE$43,'ADR Raw Data'!AN$1,FALSE)</f>
        <v>143.19936906384899</v>
      </c>
      <c r="AE18" s="65">
        <f>VLOOKUP($A18,'ADR Raw Data'!$B$6:$BE$43,'ADR Raw Data'!AO$1,FALSE)</f>
        <v>153.79592989827199</v>
      </c>
      <c r="AF18" s="66">
        <f>VLOOKUP($A18,'ADR Raw Data'!$B$6:$BE$43,'ADR Raw Data'!AP$1,FALSE)</f>
        <v>148.68211179066799</v>
      </c>
      <c r="AG18" s="67">
        <f>VLOOKUP($A18,'ADR Raw Data'!$B$6:$BE$43,'ADR Raw Data'!AR$1,FALSE)</f>
        <v>122.561598321665</v>
      </c>
      <c r="AI18" s="59">
        <f>VLOOKUP($A18,'ADR Raw Data'!$B$6:$BE$43,'ADR Raw Data'!AT$1,FALSE)</f>
        <v>17.638519073502302</v>
      </c>
      <c r="AJ18" s="60">
        <f>VLOOKUP($A18,'ADR Raw Data'!$B$6:$BE$43,'ADR Raw Data'!AU$1,FALSE)</f>
        <v>17.6294848551019</v>
      </c>
      <c r="AK18" s="60">
        <f>VLOOKUP($A18,'ADR Raw Data'!$B$6:$BE$43,'ADR Raw Data'!AV$1,FALSE)</f>
        <v>20.029743718518599</v>
      </c>
      <c r="AL18" s="60">
        <f>VLOOKUP($A18,'ADR Raw Data'!$B$6:$BE$43,'ADR Raw Data'!AW$1,FALSE)</f>
        <v>19.606890822631101</v>
      </c>
      <c r="AM18" s="60">
        <f>VLOOKUP($A18,'ADR Raw Data'!$B$6:$BE$43,'ADR Raw Data'!AX$1,FALSE)</f>
        <v>12.630640604070701</v>
      </c>
      <c r="AN18" s="61">
        <f>VLOOKUP($A18,'ADR Raw Data'!$B$6:$BE$43,'ADR Raw Data'!AY$1,FALSE)</f>
        <v>17.407521213376199</v>
      </c>
      <c r="AO18" s="60">
        <f>VLOOKUP($A18,'ADR Raw Data'!$B$6:$BE$43,'ADR Raw Data'!BA$1,FALSE)</f>
        <v>13.183057240527599</v>
      </c>
      <c r="AP18" s="60">
        <f>VLOOKUP($A18,'ADR Raw Data'!$B$6:$BE$43,'ADR Raw Data'!BB$1,FALSE)</f>
        <v>10.133613747898201</v>
      </c>
      <c r="AQ18" s="61">
        <f>VLOOKUP($A18,'ADR Raw Data'!$B$6:$BE$43,'ADR Raw Data'!BC$1,FALSE)</f>
        <v>11.527391672253</v>
      </c>
      <c r="AR18" s="62">
        <f>VLOOKUP($A18,'ADR Raw Data'!$B$6:$BE$43,'ADR Raw Data'!BE$1,FALSE)</f>
        <v>13.8395849603918</v>
      </c>
      <c r="AT18" s="64">
        <f>VLOOKUP($A18,'RevPAR Raw Data'!$B$6:$BE$43,'RevPAR Raw Data'!AG$1,FALSE)</f>
        <v>78.164606857318503</v>
      </c>
      <c r="AU18" s="65">
        <f>VLOOKUP($A18,'RevPAR Raw Data'!$B$6:$BE$43,'RevPAR Raw Data'!AH$1,FALSE)</f>
        <v>71.239500193287597</v>
      </c>
      <c r="AV18" s="65">
        <f>VLOOKUP($A18,'RevPAR Raw Data'!$B$6:$BE$43,'RevPAR Raw Data'!AI$1,FALSE)</f>
        <v>79.573710617641794</v>
      </c>
      <c r="AW18" s="65">
        <f>VLOOKUP($A18,'RevPAR Raw Data'!$B$6:$BE$43,'RevPAR Raw Data'!AJ$1,FALSE)</f>
        <v>80.7329171323141</v>
      </c>
      <c r="AX18" s="65">
        <f>VLOOKUP($A18,'RevPAR Raw Data'!$B$6:$BE$43,'RevPAR Raw Data'!AK$1,FALSE)</f>
        <v>77.263639404322603</v>
      </c>
      <c r="AY18" s="66">
        <f>VLOOKUP($A18,'RevPAR Raw Data'!$B$6:$BE$43,'RevPAR Raw Data'!AL$1,FALSE)</f>
        <v>77.394874840976897</v>
      </c>
      <c r="AZ18" s="65">
        <f>VLOOKUP($A18,'RevPAR Raw Data'!$B$6:$BE$43,'RevPAR Raw Data'!AN$1,FALSE)</f>
        <v>110.739838912317</v>
      </c>
      <c r="BA18" s="65">
        <f>VLOOKUP($A18,'RevPAR Raw Data'!$B$6:$BE$43,'RevPAR Raw Data'!AO$1,FALSE)</f>
        <v>127.51468902214</v>
      </c>
      <c r="BB18" s="66">
        <f>VLOOKUP($A18,'RevPAR Raw Data'!$B$6:$BE$43,'RevPAR Raw Data'!AP$1,FALSE)</f>
        <v>119.127263967228</v>
      </c>
      <c r="BC18" s="67">
        <f>VLOOKUP($A18,'RevPAR Raw Data'!$B$6:$BE$43,'RevPAR Raw Data'!AR$1,FALSE)</f>
        <v>89.318414591334601</v>
      </c>
      <c r="BE18" s="59">
        <f>VLOOKUP($A18,'RevPAR Raw Data'!$B$6:$BE$43,'RevPAR Raw Data'!AT$1,FALSE)</f>
        <v>21.750457849230799</v>
      </c>
      <c r="BF18" s="60">
        <f>VLOOKUP($A18,'RevPAR Raw Data'!$B$6:$BE$43,'RevPAR Raw Data'!AU$1,FALSE)</f>
        <v>26.719752586416298</v>
      </c>
      <c r="BG18" s="60">
        <f>VLOOKUP($A18,'RevPAR Raw Data'!$B$6:$BE$43,'RevPAR Raw Data'!AV$1,FALSE)</f>
        <v>31.3624305384355</v>
      </c>
      <c r="BH18" s="60">
        <f>VLOOKUP($A18,'RevPAR Raw Data'!$B$6:$BE$43,'RevPAR Raw Data'!AW$1,FALSE)</f>
        <v>30.9005772119794</v>
      </c>
      <c r="BI18" s="60">
        <f>VLOOKUP($A18,'RevPAR Raw Data'!$B$6:$BE$43,'RevPAR Raw Data'!AX$1,FALSE)</f>
        <v>17.007526206048698</v>
      </c>
      <c r="BJ18" s="61">
        <f>VLOOKUP($A18,'RevPAR Raw Data'!$B$6:$BE$43,'RevPAR Raw Data'!AY$1,FALSE)</f>
        <v>25.3550920312912</v>
      </c>
      <c r="BK18" s="60">
        <f>VLOOKUP($A18,'RevPAR Raw Data'!$B$6:$BE$43,'RevPAR Raw Data'!BA$1,FALSE)</f>
        <v>5.5300582907159797</v>
      </c>
      <c r="BL18" s="60">
        <f>VLOOKUP($A18,'RevPAR Raw Data'!$B$6:$BE$43,'RevPAR Raw Data'!BB$1,FALSE)</f>
        <v>2.5784330067035999</v>
      </c>
      <c r="BM18" s="61">
        <f>VLOOKUP($A18,'RevPAR Raw Data'!$B$6:$BE$43,'RevPAR Raw Data'!BC$1,FALSE)</f>
        <v>3.9295306433198198</v>
      </c>
      <c r="BN18" s="62">
        <f>VLOOKUP($A18,'RevPAR Raw Data'!$B$6:$BE$43,'RevPAR Raw Data'!BE$1,FALSE)</f>
        <v>16.2246148193416</v>
      </c>
    </row>
    <row r="19" spans="1:66" x14ac:dyDescent="0.25">
      <c r="A19" s="78" t="s">
        <v>94</v>
      </c>
      <c r="B19" s="59">
        <f>VLOOKUP($A19,'Occupancy Raw Data'!$B$6:$BE$43,'Occupancy Raw Data'!AG$1,FALSE)</f>
        <v>66.448388412892598</v>
      </c>
      <c r="C19" s="60">
        <f>VLOOKUP($A19,'Occupancy Raw Data'!$B$6:$BE$43,'Occupancy Raw Data'!AH$1,FALSE)</f>
        <v>59.241126070991399</v>
      </c>
      <c r="D19" s="60">
        <f>VLOOKUP($A19,'Occupancy Raw Data'!$B$6:$BE$43,'Occupancy Raw Data'!AI$1,FALSE)</f>
        <v>62.845777233782101</v>
      </c>
      <c r="E19" s="60">
        <f>VLOOKUP($A19,'Occupancy Raw Data'!$B$6:$BE$43,'Occupancy Raw Data'!AJ$1,FALSE)</f>
        <v>65.085435313262806</v>
      </c>
      <c r="F19" s="60">
        <f>VLOOKUP($A19,'Occupancy Raw Data'!$B$6:$BE$43,'Occupancy Raw Data'!AK$1,FALSE)</f>
        <v>66.226606997558903</v>
      </c>
      <c r="G19" s="61">
        <f>VLOOKUP($A19,'Occupancy Raw Data'!$B$6:$BE$43,'Occupancy Raw Data'!AL$1,FALSE)</f>
        <v>63.971391311435298</v>
      </c>
      <c r="H19" s="60">
        <f>VLOOKUP($A19,'Occupancy Raw Data'!$B$6:$BE$43,'Occupancy Raw Data'!AN$1,FALSE)</f>
        <v>82.343368592351496</v>
      </c>
      <c r="I19" s="60">
        <f>VLOOKUP($A19,'Occupancy Raw Data'!$B$6:$BE$43,'Occupancy Raw Data'!AO$1,FALSE)</f>
        <v>91.061838893409202</v>
      </c>
      <c r="J19" s="61">
        <f>VLOOKUP($A19,'Occupancy Raw Data'!$B$6:$BE$43,'Occupancy Raw Data'!AP$1,FALSE)</f>
        <v>86.702603742880299</v>
      </c>
      <c r="K19" s="62">
        <f>VLOOKUP($A19,'Occupancy Raw Data'!$B$6:$BE$43,'Occupancy Raw Data'!AR$1,FALSE)</f>
        <v>70.473959848705206</v>
      </c>
      <c r="M19" s="59">
        <f>VLOOKUP($A19,'Occupancy Raw Data'!$B$6:$BE$43,'Occupancy Raw Data'!AT$1,FALSE)</f>
        <v>-6.3916523798932801</v>
      </c>
      <c r="N19" s="60">
        <f>VLOOKUP($A19,'Occupancy Raw Data'!$B$6:$BE$43,'Occupancy Raw Data'!AU$1,FALSE)</f>
        <v>-4.9912024309624101</v>
      </c>
      <c r="O19" s="60">
        <f>VLOOKUP($A19,'Occupancy Raw Data'!$B$6:$BE$43,'Occupancy Raw Data'!AV$1,FALSE)</f>
        <v>-2.54907832905984</v>
      </c>
      <c r="P19" s="60">
        <f>VLOOKUP($A19,'Occupancy Raw Data'!$B$6:$BE$43,'Occupancy Raw Data'!AW$1,FALSE)</f>
        <v>-0.87368799641523398</v>
      </c>
      <c r="Q19" s="60">
        <f>VLOOKUP($A19,'Occupancy Raw Data'!$B$6:$BE$43,'Occupancy Raw Data'!AX$1,FALSE)</f>
        <v>-3.2954872780469602</v>
      </c>
      <c r="R19" s="61">
        <f>VLOOKUP($A19,'Occupancy Raw Data'!$B$6:$BE$43,'Occupancy Raw Data'!AY$1,FALSE)</f>
        <v>-3.6491486029640798</v>
      </c>
      <c r="S19" s="60">
        <f>VLOOKUP($A19,'Occupancy Raw Data'!$B$6:$BE$43,'Occupancy Raw Data'!BA$1,FALSE)</f>
        <v>-6.8021644910363399</v>
      </c>
      <c r="T19" s="60">
        <f>VLOOKUP($A19,'Occupancy Raw Data'!$B$6:$BE$43,'Occupancy Raw Data'!BB$1,FALSE)</f>
        <v>-4.3181511746736199</v>
      </c>
      <c r="U19" s="61">
        <f>VLOOKUP($A19,'Occupancy Raw Data'!$B$6:$BE$43,'Occupancy Raw Data'!BC$1,FALSE)</f>
        <v>-5.5140156901040003</v>
      </c>
      <c r="V19" s="62">
        <f>VLOOKUP($A19,'Occupancy Raw Data'!$B$6:$BE$43,'Occupancy Raw Data'!BE$1,FALSE)</f>
        <v>-4.3022942014374896</v>
      </c>
      <c r="X19" s="64">
        <f>VLOOKUP($A19,'ADR Raw Data'!$B$6:$BE$43,'ADR Raw Data'!AG$1,FALSE)</f>
        <v>183.035257166978</v>
      </c>
      <c r="Y19" s="65">
        <f>VLOOKUP($A19,'ADR Raw Data'!$B$6:$BE$43,'ADR Raw Data'!AH$1,FALSE)</f>
        <v>145.381920519972</v>
      </c>
      <c r="Z19" s="65">
        <f>VLOOKUP($A19,'ADR Raw Data'!$B$6:$BE$43,'ADR Raw Data'!AI$1,FALSE)</f>
        <v>145.40498286428399</v>
      </c>
      <c r="AA19" s="65">
        <f>VLOOKUP($A19,'ADR Raw Data'!$B$6:$BE$43,'ADR Raw Data'!AJ$1,FALSE)</f>
        <v>151.11586901175099</v>
      </c>
      <c r="AB19" s="65">
        <f>VLOOKUP($A19,'ADR Raw Data'!$B$6:$BE$43,'ADR Raw Data'!AK$1,FALSE)</f>
        <v>154.14514563073899</v>
      </c>
      <c r="AC19" s="66">
        <f>VLOOKUP($A19,'ADR Raw Data'!$B$6:$BE$43,'ADR Raw Data'!AL$1,FALSE)</f>
        <v>156.186073795493</v>
      </c>
      <c r="AD19" s="65">
        <f>VLOOKUP($A19,'ADR Raw Data'!$B$6:$BE$43,'ADR Raw Data'!AN$1,FALSE)</f>
        <v>232.959724249011</v>
      </c>
      <c r="AE19" s="65">
        <f>VLOOKUP($A19,'ADR Raw Data'!$B$6:$BE$43,'ADR Raw Data'!AO$1,FALSE)</f>
        <v>250.932287658044</v>
      </c>
      <c r="AF19" s="66">
        <f>VLOOKUP($A19,'ADR Raw Data'!$B$6:$BE$43,'ADR Raw Data'!AP$1,FALSE)</f>
        <v>242.39781839499801</v>
      </c>
      <c r="AG19" s="67">
        <f>VLOOKUP($A19,'ADR Raw Data'!$B$6:$BE$43,'ADR Raw Data'!AR$1,FALSE)</f>
        <v>186.52723770141799</v>
      </c>
      <c r="AI19" s="59">
        <f>VLOOKUP($A19,'ADR Raw Data'!$B$6:$BE$43,'ADR Raw Data'!AT$1,FALSE)</f>
        <v>8.8221813424021303</v>
      </c>
      <c r="AJ19" s="60">
        <f>VLOOKUP($A19,'ADR Raw Data'!$B$6:$BE$43,'ADR Raw Data'!AU$1,FALSE)</f>
        <v>6.1051676348719797</v>
      </c>
      <c r="AK19" s="60">
        <f>VLOOKUP($A19,'ADR Raw Data'!$B$6:$BE$43,'ADR Raw Data'!AV$1,FALSE)</f>
        <v>5.2921483766103101</v>
      </c>
      <c r="AL19" s="60">
        <f>VLOOKUP($A19,'ADR Raw Data'!$B$6:$BE$43,'ADR Raw Data'!AW$1,FALSE)</f>
        <v>9.9128490591349596</v>
      </c>
      <c r="AM19" s="60">
        <f>VLOOKUP($A19,'ADR Raw Data'!$B$6:$BE$43,'ADR Raw Data'!AX$1,FALSE)</f>
        <v>7.0751491927938801</v>
      </c>
      <c r="AN19" s="61">
        <f>VLOOKUP($A19,'ADR Raw Data'!$B$6:$BE$43,'ADR Raw Data'!AY$1,FALSE)</f>
        <v>7.4041160867971296</v>
      </c>
      <c r="AO19" s="60">
        <f>VLOOKUP($A19,'ADR Raw Data'!$B$6:$BE$43,'ADR Raw Data'!BA$1,FALSE)</f>
        <v>4.36463066285053</v>
      </c>
      <c r="AP19" s="60">
        <f>VLOOKUP($A19,'ADR Raw Data'!$B$6:$BE$43,'ADR Raw Data'!BB$1,FALSE)</f>
        <v>4.8610259718006601</v>
      </c>
      <c r="AQ19" s="61">
        <f>VLOOKUP($A19,'ADR Raw Data'!$B$6:$BE$43,'ADR Raw Data'!BC$1,FALSE)</f>
        <v>4.6815988077050799</v>
      </c>
      <c r="AR19" s="62">
        <f>VLOOKUP($A19,'ADR Raw Data'!$B$6:$BE$43,'ADR Raw Data'!BE$1,FALSE)</f>
        <v>5.9298388562482502</v>
      </c>
      <c r="AT19" s="64">
        <f>VLOOKUP($A19,'RevPAR Raw Data'!$B$6:$BE$43,'RevPAR Raw Data'!AG$1,FALSE)</f>
        <v>121.623978614851</v>
      </c>
      <c r="AU19" s="65">
        <f>VLOOKUP($A19,'RevPAR Raw Data'!$B$6:$BE$43,'RevPAR Raw Data'!AH$1,FALSE)</f>
        <v>86.125886819665396</v>
      </c>
      <c r="AV19" s="65">
        <f>VLOOKUP($A19,'RevPAR Raw Data'!$B$6:$BE$43,'RevPAR Raw Data'!AI$1,FALSE)</f>
        <v>91.380891617706993</v>
      </c>
      <c r="AW19" s="65">
        <f>VLOOKUP($A19,'RevPAR Raw Data'!$B$6:$BE$43,'RevPAR Raw Data'!AJ$1,FALSE)</f>
        <v>98.354421173718407</v>
      </c>
      <c r="AX19" s="65">
        <f>VLOOKUP($A19,'RevPAR Raw Data'!$B$6:$BE$43,'RevPAR Raw Data'!AK$1,FALSE)</f>
        <v>102.08509980268499</v>
      </c>
      <c r="AY19" s="66">
        <f>VLOOKUP($A19,'RevPAR Raw Data'!$B$6:$BE$43,'RevPAR Raw Data'!AL$1,FALSE)</f>
        <v>99.914404441682194</v>
      </c>
      <c r="AZ19" s="65">
        <f>VLOOKUP($A19,'RevPAR Raw Data'!$B$6:$BE$43,'RevPAR Raw Data'!AN$1,FALSE)</f>
        <v>191.82688441008901</v>
      </c>
      <c r="BA19" s="65">
        <f>VLOOKUP($A19,'RevPAR Raw Data'!$B$6:$BE$43,'RevPAR Raw Data'!AO$1,FALSE)</f>
        <v>228.50355551871399</v>
      </c>
      <c r="BB19" s="66">
        <f>VLOOKUP($A19,'RevPAR Raw Data'!$B$6:$BE$43,'RevPAR Raw Data'!AP$1,FALSE)</f>
        <v>210.16521996440099</v>
      </c>
      <c r="BC19" s="67">
        <f>VLOOKUP($A19,'RevPAR Raw Data'!$B$6:$BE$43,'RevPAR Raw Data'!AR$1,FALSE)</f>
        <v>131.45313060459699</v>
      </c>
      <c r="BE19" s="59">
        <f>VLOOKUP($A19,'RevPAR Raw Data'!$B$6:$BE$43,'RevPAR Raw Data'!AT$1,FALSE)</f>
        <v>1.8666457987787</v>
      </c>
      <c r="BF19" s="60">
        <f>VLOOKUP($A19,'RevPAR Raw Data'!$B$6:$BE$43,'RevPAR Raw Data'!AU$1,FALSE)</f>
        <v>0.80924392850351301</v>
      </c>
      <c r="BG19" s="60">
        <f>VLOOKUP($A19,'RevPAR Raw Data'!$B$6:$BE$43,'RevPAR Raw Data'!AV$1,FALSE)</f>
        <v>2.6081690401405999</v>
      </c>
      <c r="BH19" s="60">
        <f>VLOOKUP($A19,'RevPAR Raw Data'!$B$6:$BE$43,'RevPAR Raw Data'!AW$1,FALSE)</f>
        <v>8.9525536903872993</v>
      </c>
      <c r="BI19" s="60">
        <f>VLOOKUP($A19,'RevPAR Raw Data'!$B$6:$BE$43,'RevPAR Raw Data'!AX$1,FALSE)</f>
        <v>3.5465012731955401</v>
      </c>
      <c r="BJ19" s="61">
        <f>VLOOKUP($A19,'RevPAR Raw Data'!$B$6:$BE$43,'RevPAR Raw Data'!AY$1,FALSE)</f>
        <v>3.4847802850898502</v>
      </c>
      <c r="BK19" s="60">
        <f>VLOOKUP($A19,'RevPAR Raw Data'!$B$6:$BE$43,'RevPAR Raw Data'!BA$1,FALSE)</f>
        <v>-2.7344231852991099</v>
      </c>
      <c r="BL19" s="60">
        <f>VLOOKUP($A19,'RevPAR Raw Data'!$B$6:$BE$43,'RevPAR Raw Data'!BB$1,FALSE)</f>
        <v>0.33296834702453798</v>
      </c>
      <c r="BM19" s="61">
        <f>VLOOKUP($A19,'RevPAR Raw Data'!$B$6:$BE$43,'RevPAR Raw Data'!BC$1,FALSE)</f>
        <v>-1.0905609752034899</v>
      </c>
      <c r="BN19" s="62">
        <f>VLOOKUP($A19,'RevPAR Raw Data'!$B$6:$BE$43,'RevPAR Raw Data'!BE$1,FALSE)</f>
        <v>1.3724255415438</v>
      </c>
    </row>
    <row r="20" spans="1:66" x14ac:dyDescent="0.25">
      <c r="A20" s="78" t="s">
        <v>29</v>
      </c>
      <c r="B20" s="59">
        <f>VLOOKUP($A20,'Occupancy Raw Data'!$B$6:$BE$43,'Occupancy Raw Data'!AG$1,FALSE)</f>
        <v>51.996922665239403</v>
      </c>
      <c r="C20" s="60">
        <f>VLOOKUP($A20,'Occupancy Raw Data'!$B$6:$BE$43,'Occupancy Raw Data'!AH$1,FALSE)</f>
        <v>46.772143430559197</v>
      </c>
      <c r="D20" s="60">
        <f>VLOOKUP($A20,'Occupancy Raw Data'!$B$6:$BE$43,'Occupancy Raw Data'!AI$1,FALSE)</f>
        <v>47.213674070109697</v>
      </c>
      <c r="E20" s="60">
        <f>VLOOKUP($A20,'Occupancy Raw Data'!$B$6:$BE$43,'Occupancy Raw Data'!AJ$1,FALSE)</f>
        <v>50.257559539737699</v>
      </c>
      <c r="F20" s="60">
        <f>VLOOKUP($A20,'Occupancy Raw Data'!$B$6:$BE$43,'Occupancy Raw Data'!AK$1,FALSE)</f>
        <v>54.967219694942401</v>
      </c>
      <c r="G20" s="61">
        <f>VLOOKUP($A20,'Occupancy Raw Data'!$B$6:$BE$43,'Occupancy Raw Data'!AL$1,FALSE)</f>
        <v>50.241503880117698</v>
      </c>
      <c r="H20" s="60">
        <f>VLOOKUP($A20,'Occupancy Raw Data'!$B$6:$BE$43,'Occupancy Raw Data'!AN$1,FALSE)</f>
        <v>74.578538934974503</v>
      </c>
      <c r="I20" s="60">
        <f>VLOOKUP($A20,'Occupancy Raw Data'!$B$6:$BE$43,'Occupancy Raw Data'!AO$1,FALSE)</f>
        <v>80.703104094193193</v>
      </c>
      <c r="J20" s="61">
        <f>VLOOKUP($A20,'Occupancy Raw Data'!$B$6:$BE$43,'Occupancy Raw Data'!AP$1,FALSE)</f>
        <v>77.640821514583806</v>
      </c>
      <c r="K20" s="62">
        <f>VLOOKUP($A20,'Occupancy Raw Data'!$B$6:$BE$43,'Occupancy Raw Data'!AR$1,FALSE)</f>
        <v>58.069880347107997</v>
      </c>
      <c r="M20" s="59">
        <f>VLOOKUP($A20,'Occupancy Raw Data'!$B$6:$BE$43,'Occupancy Raw Data'!AT$1,FALSE)</f>
        <v>10.651808232656901</v>
      </c>
      <c r="N20" s="60">
        <f>VLOOKUP($A20,'Occupancy Raw Data'!$B$6:$BE$43,'Occupancy Raw Data'!AU$1,FALSE)</f>
        <v>27.2554659363858</v>
      </c>
      <c r="O20" s="60">
        <f>VLOOKUP($A20,'Occupancy Raw Data'!$B$6:$BE$43,'Occupancy Raw Data'!AV$1,FALSE)</f>
        <v>19.770069941634102</v>
      </c>
      <c r="P20" s="60">
        <f>VLOOKUP($A20,'Occupancy Raw Data'!$B$6:$BE$43,'Occupancy Raw Data'!AW$1,FALSE)</f>
        <v>24.5783822017851</v>
      </c>
      <c r="Q20" s="60">
        <f>VLOOKUP($A20,'Occupancy Raw Data'!$B$6:$BE$43,'Occupancy Raw Data'!AX$1,FALSE)</f>
        <v>15.210310923104799</v>
      </c>
      <c r="R20" s="61">
        <f>VLOOKUP($A20,'Occupancy Raw Data'!$B$6:$BE$43,'Occupancy Raw Data'!AY$1,FALSE)</f>
        <v>18.9324143720183</v>
      </c>
      <c r="S20" s="60">
        <f>VLOOKUP($A20,'Occupancy Raw Data'!$B$6:$BE$43,'Occupancy Raw Data'!BA$1,FALSE)</f>
        <v>-0.91807322288030502</v>
      </c>
      <c r="T20" s="60">
        <f>VLOOKUP($A20,'Occupancy Raw Data'!$B$6:$BE$43,'Occupancy Raw Data'!BB$1,FALSE)</f>
        <v>-1.2515017379029401</v>
      </c>
      <c r="U20" s="61">
        <f>VLOOKUP($A20,'Occupancy Raw Data'!$B$6:$BE$43,'Occupancy Raw Data'!BC$1,FALSE)</f>
        <v>-1.0916434955604</v>
      </c>
      <c r="V20" s="62">
        <f>VLOOKUP($A20,'Occupancy Raw Data'!$B$6:$BE$43,'Occupancy Raw Data'!BE$1,FALSE)</f>
        <v>10.394757392732499</v>
      </c>
      <c r="X20" s="64">
        <f>VLOOKUP($A20,'ADR Raw Data'!$B$6:$BE$43,'ADR Raw Data'!AG$1,FALSE)</f>
        <v>143.78448697330299</v>
      </c>
      <c r="Y20" s="65">
        <f>VLOOKUP($A20,'ADR Raw Data'!$B$6:$BE$43,'ADR Raw Data'!AH$1,FALSE)</f>
        <v>122.157969677465</v>
      </c>
      <c r="Z20" s="65">
        <f>VLOOKUP($A20,'ADR Raw Data'!$B$6:$BE$43,'ADR Raw Data'!AI$1,FALSE)</f>
        <v>119.264540559688</v>
      </c>
      <c r="AA20" s="65">
        <f>VLOOKUP($A20,'ADR Raw Data'!$B$6:$BE$43,'ADR Raw Data'!AJ$1,FALSE)</f>
        <v>122.238940432612</v>
      </c>
      <c r="AB20" s="65">
        <f>VLOOKUP($A20,'ADR Raw Data'!$B$6:$BE$43,'ADR Raw Data'!AK$1,FALSE)</f>
        <v>131.10533134546299</v>
      </c>
      <c r="AC20" s="66">
        <f>VLOOKUP($A20,'ADR Raw Data'!$B$6:$BE$43,'ADR Raw Data'!AL$1,FALSE)</f>
        <v>128.06457597102499</v>
      </c>
      <c r="AD20" s="65">
        <f>VLOOKUP($A20,'ADR Raw Data'!$B$6:$BE$43,'ADR Raw Data'!AN$1,FALSE)</f>
        <v>174.88569025834201</v>
      </c>
      <c r="AE20" s="65">
        <f>VLOOKUP($A20,'ADR Raw Data'!$B$6:$BE$43,'ADR Raw Data'!AO$1,FALSE)</f>
        <v>190.646437601027</v>
      </c>
      <c r="AF20" s="66">
        <f>VLOOKUP($A20,'ADR Raw Data'!$B$6:$BE$43,'ADR Raw Data'!AP$1,FALSE)</f>
        <v>183.07687891777701</v>
      </c>
      <c r="AG20" s="67">
        <f>VLOOKUP($A20,'ADR Raw Data'!$B$6:$BE$43,'ADR Raw Data'!AR$1,FALSE)</f>
        <v>149.07965233204899</v>
      </c>
      <c r="AI20" s="59">
        <f>VLOOKUP($A20,'ADR Raw Data'!$B$6:$BE$43,'ADR Raw Data'!AT$1,FALSE)</f>
        <v>8.0560587770319891</v>
      </c>
      <c r="AJ20" s="60">
        <f>VLOOKUP($A20,'ADR Raw Data'!$B$6:$BE$43,'ADR Raw Data'!AU$1,FALSE)</f>
        <v>5.5797187285814003</v>
      </c>
      <c r="AK20" s="60">
        <f>VLOOKUP($A20,'ADR Raw Data'!$B$6:$BE$43,'ADR Raw Data'!AV$1,FALSE)</f>
        <v>3.9004720629238498</v>
      </c>
      <c r="AL20" s="60">
        <f>VLOOKUP($A20,'ADR Raw Data'!$B$6:$BE$43,'ADR Raw Data'!AW$1,FALSE)</f>
        <v>4.3844591906729198</v>
      </c>
      <c r="AM20" s="60">
        <f>VLOOKUP($A20,'ADR Raw Data'!$B$6:$BE$43,'ADR Raw Data'!AX$1,FALSE)</f>
        <v>8.1589673319650498</v>
      </c>
      <c r="AN20" s="61">
        <f>VLOOKUP($A20,'ADR Raw Data'!$B$6:$BE$43,'ADR Raw Data'!AY$1,FALSE)</f>
        <v>5.9195682766525097</v>
      </c>
      <c r="AO20" s="60">
        <f>VLOOKUP($A20,'ADR Raw Data'!$B$6:$BE$43,'ADR Raw Data'!BA$1,FALSE)</f>
        <v>10.539481606005699</v>
      </c>
      <c r="AP20" s="60">
        <f>VLOOKUP($A20,'ADR Raw Data'!$B$6:$BE$43,'ADR Raw Data'!BB$1,FALSE)</f>
        <v>11.795952724168499</v>
      </c>
      <c r="AQ20" s="61">
        <f>VLOOKUP($A20,'ADR Raw Data'!$B$6:$BE$43,'ADR Raw Data'!BC$1,FALSE)</f>
        <v>11.208965332529599</v>
      </c>
      <c r="AR20" s="62">
        <f>VLOOKUP($A20,'ADR Raw Data'!$B$6:$BE$43,'ADR Raw Data'!BE$1,FALSE)</f>
        <v>6.8311995861837698</v>
      </c>
      <c r="AT20" s="64">
        <f>VLOOKUP($A20,'RevPAR Raw Data'!$B$6:$BE$43,'RevPAR Raw Data'!AG$1,FALSE)</f>
        <v>74.763508496119798</v>
      </c>
      <c r="AU20" s="65">
        <f>VLOOKUP($A20,'RevPAR Raw Data'!$B$6:$BE$43,'RevPAR Raw Data'!AH$1,FALSE)</f>
        <v>57.135900789403202</v>
      </c>
      <c r="AV20" s="65">
        <f>VLOOKUP($A20,'RevPAR Raw Data'!$B$6:$BE$43,'RevPAR Raw Data'!AI$1,FALSE)</f>
        <v>56.309171461064999</v>
      </c>
      <c r="AW20" s="65">
        <f>VLOOKUP($A20,'RevPAR Raw Data'!$B$6:$BE$43,'RevPAR Raw Data'!AJ$1,FALSE)</f>
        <v>61.434308268664701</v>
      </c>
      <c r="AX20" s="65">
        <f>VLOOKUP($A20,'RevPAR Raw Data'!$B$6:$BE$43,'RevPAR Raw Data'!AK$1,FALSE)</f>
        <v>72.064955512443106</v>
      </c>
      <c r="AY20" s="66">
        <f>VLOOKUP($A20,'RevPAR Raw Data'!$B$6:$BE$43,'RevPAR Raw Data'!AL$1,FALSE)</f>
        <v>64.341568905539205</v>
      </c>
      <c r="AZ20" s="65">
        <f>VLOOKUP($A20,'RevPAR Raw Data'!$B$6:$BE$43,'RevPAR Raw Data'!AN$1,FALSE)</f>
        <v>130.427192601016</v>
      </c>
      <c r="BA20" s="65">
        <f>VLOOKUP($A20,'RevPAR Raw Data'!$B$6:$BE$43,'RevPAR Raw Data'!AO$1,FALSE)</f>
        <v>153.85759298902801</v>
      </c>
      <c r="BB20" s="66">
        <f>VLOOKUP($A20,'RevPAR Raw Data'!$B$6:$BE$43,'RevPAR Raw Data'!AP$1,FALSE)</f>
        <v>142.142392795022</v>
      </c>
      <c r="BC20" s="67">
        <f>VLOOKUP($A20,'RevPAR Raw Data'!$B$6:$BE$43,'RevPAR Raw Data'!AR$1,FALSE)</f>
        <v>86.570375731105898</v>
      </c>
      <c r="BE20" s="59">
        <f>VLOOKUP($A20,'RevPAR Raw Data'!$B$6:$BE$43,'RevPAR Raw Data'!AT$1,FALSE)</f>
        <v>19.5659829417285</v>
      </c>
      <c r="BF20" s="60">
        <f>VLOOKUP($A20,'RevPAR Raw Data'!$B$6:$BE$43,'RevPAR Raw Data'!AU$1,FALSE)</f>
        <v>34.355963002381799</v>
      </c>
      <c r="BG20" s="60">
        <f>VLOOKUP($A20,'RevPAR Raw Data'!$B$6:$BE$43,'RevPAR Raw Data'!AV$1,FALSE)</f>
        <v>24.441668059451899</v>
      </c>
      <c r="BH20" s="60">
        <f>VLOOKUP($A20,'RevPAR Raw Data'!$B$6:$BE$43,'RevPAR Raw Data'!AW$1,FALSE)</f>
        <v>30.040470529823001</v>
      </c>
      <c r="BI20" s="60">
        <f>VLOOKUP($A20,'RevPAR Raw Data'!$B$6:$BE$43,'RevPAR Raw Data'!AX$1,FALSE)</f>
        <v>24.610282554376301</v>
      </c>
      <c r="BJ20" s="61">
        <f>VLOOKUP($A20,'RevPAR Raw Data'!$B$6:$BE$43,'RevPAR Raw Data'!AY$1,FALSE)</f>
        <v>25.972699843841198</v>
      </c>
      <c r="BK20" s="60">
        <f>VLOOKUP($A20,'RevPAR Raw Data'!$B$6:$BE$43,'RevPAR Raw Data'!BA$1,FALSE)</f>
        <v>9.5246482246703099</v>
      </c>
      <c r="BL20" s="60">
        <f>VLOOKUP($A20,'RevPAR Raw Data'!$B$6:$BE$43,'RevPAR Raw Data'!BB$1,FALSE)</f>
        <v>10.3968244329204</v>
      </c>
      <c r="BM20" s="61">
        <f>VLOOKUP($A20,'RevPAR Raw Data'!$B$6:$BE$43,'RevPAR Raw Data'!BC$1,FALSE)</f>
        <v>9.99495989599707</v>
      </c>
      <c r="BN20" s="62">
        <f>VLOOKUP($A20,'RevPAR Raw Data'!$B$6:$BE$43,'RevPAR Raw Data'!BE$1,FALSE)</f>
        <v>17.936043602913401</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Data'!$B$6:$BE$43,'Occupancy Raw Data'!AG$1,FALSE)</f>
        <v>49.889622131936697</v>
      </c>
      <c r="C22" s="60">
        <f>VLOOKUP($A22,'Occupancy Raw Data'!$B$6:$BE$43,'Occupancy Raw Data'!AH$1,FALSE)</f>
        <v>52.324393508841901</v>
      </c>
      <c r="D22" s="60">
        <f>VLOOKUP($A22,'Occupancy Raw Data'!$B$6:$BE$43,'Occupancy Raw Data'!AI$1,FALSE)</f>
        <v>58.734529484981501</v>
      </c>
      <c r="E22" s="60">
        <f>VLOOKUP($A22,'Occupancy Raw Data'!$B$6:$BE$43,'Occupancy Raw Data'!AJ$1,FALSE)</f>
        <v>62.2396139123083</v>
      </c>
      <c r="F22" s="60">
        <f>VLOOKUP($A22,'Occupancy Raw Data'!$B$6:$BE$43,'Occupancy Raw Data'!AK$1,FALSE)</f>
        <v>62.328855592869999</v>
      </c>
      <c r="G22" s="61">
        <f>VLOOKUP($A22,'Occupancy Raw Data'!$B$6:$BE$43,'Occupancy Raw Data'!AL$1,FALSE)</f>
        <v>57.103402926187698</v>
      </c>
      <c r="H22" s="60">
        <f>VLOOKUP($A22,'Occupancy Raw Data'!$B$6:$BE$43,'Occupancy Raw Data'!AN$1,FALSE)</f>
        <v>71.918813555341501</v>
      </c>
      <c r="I22" s="60">
        <f>VLOOKUP($A22,'Occupancy Raw Data'!$B$6:$BE$43,'Occupancy Raw Data'!AO$1,FALSE)</f>
        <v>74.223832225640507</v>
      </c>
      <c r="J22" s="61">
        <f>VLOOKUP($A22,'Occupancy Raw Data'!$B$6:$BE$43,'Occupancy Raw Data'!AP$1,FALSE)</f>
        <v>73.071322890491004</v>
      </c>
      <c r="K22" s="62">
        <f>VLOOKUP($A22,'Occupancy Raw Data'!$B$6:$BE$43,'Occupancy Raw Data'!AR$1,FALSE)</f>
        <v>61.665665773131501</v>
      </c>
      <c r="M22" s="59">
        <f>VLOOKUP($A22,'Occupancy Raw Data'!$B$6:$BE$43,'Occupancy Raw Data'!AT$1,FALSE)</f>
        <v>3.3569370744003502</v>
      </c>
      <c r="N22" s="60">
        <f>VLOOKUP($A22,'Occupancy Raw Data'!$B$6:$BE$43,'Occupancy Raw Data'!AU$1,FALSE)</f>
        <v>6.2653459043130599</v>
      </c>
      <c r="O22" s="60">
        <f>VLOOKUP($A22,'Occupancy Raw Data'!$B$6:$BE$43,'Occupancy Raw Data'!AV$1,FALSE)</f>
        <v>6.4833094788094101</v>
      </c>
      <c r="P22" s="60">
        <f>VLOOKUP($A22,'Occupancy Raw Data'!$B$6:$BE$43,'Occupancy Raw Data'!AW$1,FALSE)</f>
        <v>6.7578427520381403</v>
      </c>
      <c r="Q22" s="60">
        <f>VLOOKUP($A22,'Occupancy Raw Data'!$B$6:$BE$43,'Occupancy Raw Data'!AX$1,FALSE)</f>
        <v>4.3509605932047499</v>
      </c>
      <c r="R22" s="61">
        <f>VLOOKUP($A22,'Occupancy Raw Data'!$B$6:$BE$43,'Occupancy Raw Data'!AY$1,FALSE)</f>
        <v>5.4749010757164402</v>
      </c>
      <c r="S22" s="60">
        <f>VLOOKUP($A22,'Occupancy Raw Data'!$B$6:$BE$43,'Occupancy Raw Data'!BA$1,FALSE)</f>
        <v>1.6352068559796</v>
      </c>
      <c r="T22" s="60">
        <f>VLOOKUP($A22,'Occupancy Raw Data'!$B$6:$BE$43,'Occupancy Raw Data'!BB$1,FALSE)</f>
        <v>-0.75845811171945399</v>
      </c>
      <c r="U22" s="61">
        <f>VLOOKUP($A22,'Occupancy Raw Data'!$B$6:$BE$43,'Occupancy Raw Data'!BC$1,FALSE)</f>
        <v>0.40524213066134501</v>
      </c>
      <c r="V22" s="62">
        <f>VLOOKUP($A22,'Occupancy Raw Data'!$B$6:$BE$43,'Occupancy Raw Data'!BE$1,FALSE)</f>
        <v>3.7022217554305601</v>
      </c>
      <c r="X22" s="64">
        <f>VLOOKUP($A22,'ADR Raw Data'!$B$6:$BE$43,'ADR Raw Data'!AG$1,FALSE)</f>
        <v>111.802452750253</v>
      </c>
      <c r="Y22" s="65">
        <f>VLOOKUP($A22,'ADR Raw Data'!$B$6:$BE$43,'ADR Raw Data'!AH$1,FALSE)</f>
        <v>102.307508443576</v>
      </c>
      <c r="Z22" s="65">
        <f>VLOOKUP($A22,'ADR Raw Data'!$B$6:$BE$43,'ADR Raw Data'!AI$1,FALSE)</f>
        <v>102.963986245364</v>
      </c>
      <c r="AA22" s="65">
        <f>VLOOKUP($A22,'ADR Raw Data'!$B$6:$BE$43,'ADR Raw Data'!AJ$1,FALSE)</f>
        <v>104.138674357837</v>
      </c>
      <c r="AB22" s="65">
        <f>VLOOKUP($A22,'ADR Raw Data'!$B$6:$BE$43,'ADR Raw Data'!AK$1,FALSE)</f>
        <v>110.88105217546899</v>
      </c>
      <c r="AC22" s="66">
        <f>VLOOKUP($A22,'ADR Raw Data'!$B$6:$BE$43,'ADR Raw Data'!AL$1,FALSE)</f>
        <v>106.372440716095</v>
      </c>
      <c r="AD22" s="65">
        <f>VLOOKUP($A22,'ADR Raw Data'!$B$6:$BE$43,'ADR Raw Data'!AN$1,FALSE)</f>
        <v>141.61949197926401</v>
      </c>
      <c r="AE22" s="65">
        <f>VLOOKUP($A22,'ADR Raw Data'!$B$6:$BE$43,'ADR Raw Data'!AO$1,FALSE)</f>
        <v>145.77796734719701</v>
      </c>
      <c r="AF22" s="66">
        <f>VLOOKUP($A22,'ADR Raw Data'!$B$6:$BE$43,'ADR Raw Data'!AP$1,FALSE)</f>
        <v>143.73152420897</v>
      </c>
      <c r="AG22" s="67">
        <f>VLOOKUP($A22,'ADR Raw Data'!$B$6:$BE$43,'ADR Raw Data'!AR$1,FALSE)</f>
        <v>119.020727795761</v>
      </c>
      <c r="AH22" s="94"/>
      <c r="AI22" s="59">
        <f>VLOOKUP($A22,'ADR Raw Data'!$B$6:$BE$43,'ADR Raw Data'!AT$1,FALSE)</f>
        <v>13.7719861552756</v>
      </c>
      <c r="AJ22" s="60">
        <f>VLOOKUP($A22,'ADR Raw Data'!$B$6:$BE$43,'ADR Raw Data'!AU$1,FALSE)</f>
        <v>14.9794573696183</v>
      </c>
      <c r="AK22" s="60">
        <f>VLOOKUP($A22,'ADR Raw Data'!$B$6:$BE$43,'ADR Raw Data'!AV$1,FALSE)</f>
        <v>14.245298811661099</v>
      </c>
      <c r="AL22" s="60">
        <f>VLOOKUP($A22,'ADR Raw Data'!$B$6:$BE$43,'ADR Raw Data'!AW$1,FALSE)</f>
        <v>14.0738157981969</v>
      </c>
      <c r="AM22" s="60">
        <f>VLOOKUP($A22,'ADR Raw Data'!$B$6:$BE$43,'ADR Raw Data'!AX$1,FALSE)</f>
        <v>15.260947029820899</v>
      </c>
      <c r="AN22" s="61">
        <f>VLOOKUP($A22,'ADR Raw Data'!$B$6:$BE$43,'ADR Raw Data'!AY$1,FALSE)</f>
        <v>14.427826535665501</v>
      </c>
      <c r="AO22" s="60">
        <f>VLOOKUP($A22,'ADR Raw Data'!$B$6:$BE$43,'ADR Raw Data'!BA$1,FALSE)</f>
        <v>19.923312997157002</v>
      </c>
      <c r="AP22" s="60">
        <f>VLOOKUP($A22,'ADR Raw Data'!$B$6:$BE$43,'ADR Raw Data'!BB$1,FALSE)</f>
        <v>20.590864781689</v>
      </c>
      <c r="AQ22" s="61">
        <f>VLOOKUP($A22,'ADR Raw Data'!$B$6:$BE$43,'ADR Raw Data'!BC$1,FALSE)</f>
        <v>20.2495084369063</v>
      </c>
      <c r="AR22" s="62">
        <f>VLOOKUP($A22,'ADR Raw Data'!$B$6:$BE$43,'ADR Raw Data'!BE$1,FALSE)</f>
        <v>16.401396821383699</v>
      </c>
      <c r="AT22" s="64">
        <f>VLOOKUP($A22,'RevPAR Raw Data'!$B$6:$BE$43,'RevPAR Raw Data'!AG$1,FALSE)</f>
        <v>55.777821211338299</v>
      </c>
      <c r="AU22" s="65">
        <f>VLOOKUP($A22,'RevPAR Raw Data'!$B$6:$BE$43,'RevPAR Raw Data'!AH$1,FALSE)</f>
        <v>53.531783307108803</v>
      </c>
      <c r="AV22" s="65">
        <f>VLOOKUP($A22,'RevPAR Raw Data'!$B$6:$BE$43,'RevPAR Raw Data'!AI$1,FALSE)</f>
        <v>60.475412860195803</v>
      </c>
      <c r="AW22" s="65">
        <f>VLOOKUP($A22,'RevPAR Raw Data'!$B$6:$BE$43,'RevPAR Raw Data'!AJ$1,FALSE)</f>
        <v>64.815508853713993</v>
      </c>
      <c r="AX22" s="65">
        <f>VLOOKUP($A22,'RevPAR Raw Data'!$B$6:$BE$43,'RevPAR Raw Data'!AK$1,FALSE)</f>
        <v>69.110890890303097</v>
      </c>
      <c r="AY22" s="66">
        <f>VLOOKUP($A22,'RevPAR Raw Data'!$B$6:$BE$43,'RevPAR Raw Data'!AL$1,FALSE)</f>
        <v>60.742283424531998</v>
      </c>
      <c r="AZ22" s="65">
        <f>VLOOKUP($A22,'RevPAR Raw Data'!$B$6:$BE$43,'RevPAR Raw Data'!AN$1,FALSE)</f>
        <v>101.851058394589</v>
      </c>
      <c r="BA22" s="65">
        <f>VLOOKUP($A22,'RevPAR Raw Data'!$B$6:$BE$43,'RevPAR Raw Data'!AO$1,FALSE)</f>
        <v>108.201993905732</v>
      </c>
      <c r="BB22" s="66">
        <f>VLOOKUP($A22,'RevPAR Raw Data'!$B$6:$BE$43,'RevPAR Raw Data'!AP$1,FALSE)</f>
        <v>105.02652615016</v>
      </c>
      <c r="BC22" s="67">
        <f>VLOOKUP($A22,'RevPAR Raw Data'!$B$6:$BE$43,'RevPAR Raw Data'!AR$1,FALSE)</f>
        <v>73.394924203283097</v>
      </c>
      <c r="BE22" s="59">
        <f>VLOOKUP($A22,'RevPAR Raw Data'!$B$6:$BE$43,'RevPAR Raw Data'!AT$1,FALSE)</f>
        <v>17.591240138803698</v>
      </c>
      <c r="BF22" s="60">
        <f>VLOOKUP($A22,'RevPAR Raw Data'!$B$6:$BE$43,'RevPAR Raw Data'!AU$1,FALSE)</f>
        <v>22.183318092727099</v>
      </c>
      <c r="BG22" s="60">
        <f>VLOOKUP($A22,'RevPAR Raw Data'!$B$6:$BE$43,'RevPAR Raw Data'!AV$1,FALSE)</f>
        <v>21.6521750986116</v>
      </c>
      <c r="BH22" s="60">
        <f>VLOOKUP($A22,'RevPAR Raw Data'!$B$6:$BE$43,'RevPAR Raw Data'!AW$1,FALSE)</f>
        <v>21.782744891088701</v>
      </c>
      <c r="BI22" s="60">
        <f>VLOOKUP($A22,'RevPAR Raw Data'!$B$6:$BE$43,'RevPAR Raw Data'!AX$1,FALSE)</f>
        <v>20.275905414442999</v>
      </c>
      <c r="BJ22" s="61">
        <f>VLOOKUP($A22,'RevPAR Raw Data'!$B$6:$BE$43,'RevPAR Raw Data'!AY$1,FALSE)</f>
        <v>20.6926368415856</v>
      </c>
      <c r="BK22" s="60">
        <f>VLOOKUP($A22,'RevPAR Raw Data'!$B$6:$BE$43,'RevPAR Raw Data'!BA$1,FALSE)</f>
        <v>21.8843072332044</v>
      </c>
      <c r="BL22" s="60">
        <f>VLOOKUP($A22,'RevPAR Raw Data'!$B$6:$BE$43,'RevPAR Raw Data'!BB$1,FALSE)</f>
        <v>19.676233585759601</v>
      </c>
      <c r="BM22" s="61">
        <f>VLOOKUP($A22,'RevPAR Raw Data'!$B$6:$BE$43,'RevPAR Raw Data'!BC$1,FALSE)</f>
        <v>20.736810107005802</v>
      </c>
      <c r="BN22" s="62">
        <f>VLOOKUP($A22,'RevPAR Raw Data'!$B$6:$BE$43,'RevPAR Raw Data'!BE$1,FALSE)</f>
        <v>20.71083465813</v>
      </c>
    </row>
    <row r="23" spans="1:66" x14ac:dyDescent="0.25">
      <c r="A23" s="78" t="s">
        <v>71</v>
      </c>
      <c r="B23" s="59">
        <f>VLOOKUP($A23,'Occupancy Raw Data'!$B$6:$BE$43,'Occupancy Raw Data'!AG$1,FALSE)</f>
        <v>48.683404776484899</v>
      </c>
      <c r="C23" s="60">
        <f>VLOOKUP($A23,'Occupancy Raw Data'!$B$6:$BE$43,'Occupancy Raw Data'!AH$1,FALSE)</f>
        <v>51.0244437640334</v>
      </c>
      <c r="D23" s="60">
        <f>VLOOKUP($A23,'Occupancy Raw Data'!$B$6:$BE$43,'Occupancy Raw Data'!AI$1,FALSE)</f>
        <v>57.006531945294903</v>
      </c>
      <c r="E23" s="60">
        <f>VLOOKUP($A23,'Occupancy Raw Data'!$B$6:$BE$43,'Occupancy Raw Data'!AJ$1,FALSE)</f>
        <v>60.514901000204098</v>
      </c>
      <c r="F23" s="60">
        <f>VLOOKUP($A23,'Occupancy Raw Data'!$B$6:$BE$43,'Occupancy Raw Data'!AK$1,FALSE)</f>
        <v>60.331190038783397</v>
      </c>
      <c r="G23" s="61">
        <f>VLOOKUP($A23,'Occupancy Raw Data'!$B$6:$BE$43,'Occupancy Raw Data'!AL$1,FALSE)</f>
        <v>55.512094304960101</v>
      </c>
      <c r="H23" s="60">
        <f>VLOOKUP($A23,'Occupancy Raw Data'!$B$6:$BE$43,'Occupancy Raw Data'!AN$1,FALSE)</f>
        <v>69.357266789140596</v>
      </c>
      <c r="I23" s="60">
        <f>VLOOKUP($A23,'Occupancy Raw Data'!$B$6:$BE$43,'Occupancy Raw Data'!AO$1,FALSE)</f>
        <v>72.522453561951394</v>
      </c>
      <c r="J23" s="61">
        <f>VLOOKUP($A23,'Occupancy Raw Data'!$B$6:$BE$43,'Occupancy Raw Data'!AP$1,FALSE)</f>
        <v>70.939860175546002</v>
      </c>
      <c r="K23" s="62">
        <f>VLOOKUP($A23,'Occupancy Raw Data'!$B$6:$BE$43,'Occupancy Raw Data'!AR$1,FALSE)</f>
        <v>59.920027410841797</v>
      </c>
      <c r="M23" s="59">
        <f>VLOOKUP($A23,'Occupancy Raw Data'!$B$6:$BE$43,'Occupancy Raw Data'!AT$1,FALSE)</f>
        <v>-7.7631141177775295E-2</v>
      </c>
      <c r="N23" s="60">
        <f>VLOOKUP($A23,'Occupancy Raw Data'!$B$6:$BE$43,'Occupancy Raw Data'!AU$1,FALSE)</f>
        <v>1.1153164478198101</v>
      </c>
      <c r="O23" s="60">
        <f>VLOOKUP($A23,'Occupancy Raw Data'!$B$6:$BE$43,'Occupancy Raw Data'!AV$1,FALSE)</f>
        <v>1.4377693024072</v>
      </c>
      <c r="P23" s="60">
        <f>VLOOKUP($A23,'Occupancy Raw Data'!$B$6:$BE$43,'Occupancy Raw Data'!AW$1,FALSE)</f>
        <v>3.0739767499174802</v>
      </c>
      <c r="Q23" s="60">
        <f>VLOOKUP($A23,'Occupancy Raw Data'!$B$6:$BE$43,'Occupancy Raw Data'!AX$1,FALSE)</f>
        <v>2.68725210641044</v>
      </c>
      <c r="R23" s="61">
        <f>VLOOKUP($A23,'Occupancy Raw Data'!$B$6:$BE$43,'Occupancy Raw Data'!AY$1,FALSE)</f>
        <v>1.72885224345944</v>
      </c>
      <c r="S23" s="60">
        <f>VLOOKUP($A23,'Occupancy Raw Data'!$B$6:$BE$43,'Occupancy Raw Data'!BA$1,FALSE)</f>
        <v>-1.29830323499232</v>
      </c>
      <c r="T23" s="60">
        <f>VLOOKUP($A23,'Occupancy Raw Data'!$B$6:$BE$43,'Occupancy Raw Data'!BB$1,FALSE)</f>
        <v>-3.04715553015193</v>
      </c>
      <c r="U23" s="61">
        <f>VLOOKUP($A23,'Occupancy Raw Data'!$B$6:$BE$43,'Occupancy Raw Data'!BC$1,FALSE)</f>
        <v>-2.20004749141401</v>
      </c>
      <c r="V23" s="62">
        <f>VLOOKUP($A23,'Occupancy Raw Data'!$B$6:$BE$43,'Occupancy Raw Data'!BE$1,FALSE)</f>
        <v>0.36513371954644203</v>
      </c>
      <c r="X23" s="64">
        <f>VLOOKUP($A23,'ADR Raw Data'!$B$6:$BE$43,'ADR Raw Data'!AG$1,FALSE)</f>
        <v>109.197330188679</v>
      </c>
      <c r="Y23" s="65">
        <f>VLOOKUP($A23,'ADR Raw Data'!$B$6:$BE$43,'ADR Raw Data'!AH$1,FALSE)</f>
        <v>103.12076409551101</v>
      </c>
      <c r="Z23" s="65">
        <f>VLOOKUP($A23,'ADR Raw Data'!$B$6:$BE$43,'ADR Raw Data'!AI$1,FALSE)</f>
        <v>103.008870065347</v>
      </c>
      <c r="AA23" s="65">
        <f>VLOOKUP($A23,'ADR Raw Data'!$B$6:$BE$43,'ADR Raw Data'!AJ$1,FALSE)</f>
        <v>104.57377830248301</v>
      </c>
      <c r="AB23" s="65">
        <f>VLOOKUP($A23,'ADR Raw Data'!$B$6:$BE$43,'ADR Raw Data'!AK$1,FALSE)</f>
        <v>109.957853668851</v>
      </c>
      <c r="AC23" s="66">
        <f>VLOOKUP($A23,'ADR Raw Data'!$B$6:$BE$43,'ADR Raw Data'!AL$1,FALSE)</f>
        <v>105.966515124354</v>
      </c>
      <c r="AD23" s="65">
        <f>VLOOKUP($A23,'ADR Raw Data'!$B$6:$BE$43,'ADR Raw Data'!AN$1,FALSE)</f>
        <v>133.53740733928001</v>
      </c>
      <c r="AE23" s="65">
        <f>VLOOKUP($A23,'ADR Raw Data'!$B$6:$BE$43,'ADR Raw Data'!AO$1,FALSE)</f>
        <v>136.36310435210899</v>
      </c>
      <c r="AF23" s="66">
        <f>VLOOKUP($A23,'ADR Raw Data'!$B$6:$BE$43,'ADR Raw Data'!AP$1,FALSE)</f>
        <v>134.98177500427099</v>
      </c>
      <c r="AG23" s="67">
        <f>VLOOKUP($A23,'ADR Raw Data'!$B$6:$BE$43,'ADR Raw Data'!AR$1,FALSE)</f>
        <v>115.781208702634</v>
      </c>
      <c r="AH23" s="94"/>
      <c r="AI23" s="59">
        <f>VLOOKUP($A23,'ADR Raw Data'!$B$6:$BE$43,'ADR Raw Data'!AT$1,FALSE)</f>
        <v>10.3327980261293</v>
      </c>
      <c r="AJ23" s="60">
        <f>VLOOKUP($A23,'ADR Raw Data'!$B$6:$BE$43,'ADR Raw Data'!AU$1,FALSE)</f>
        <v>12.3509084034539</v>
      </c>
      <c r="AK23" s="60">
        <f>VLOOKUP($A23,'ADR Raw Data'!$B$6:$BE$43,'ADR Raw Data'!AV$1,FALSE)</f>
        <v>11.0555860897125</v>
      </c>
      <c r="AL23" s="60">
        <f>VLOOKUP($A23,'ADR Raw Data'!$B$6:$BE$43,'ADR Raw Data'!AW$1,FALSE)</f>
        <v>11.066133161364499</v>
      </c>
      <c r="AM23" s="60">
        <f>VLOOKUP($A23,'ADR Raw Data'!$B$6:$BE$43,'ADR Raw Data'!AX$1,FALSE)</f>
        <v>12.7705475439798</v>
      </c>
      <c r="AN23" s="61">
        <f>VLOOKUP($A23,'ADR Raw Data'!$B$6:$BE$43,'ADR Raw Data'!AY$1,FALSE)</f>
        <v>11.532549800572999</v>
      </c>
      <c r="AO23" s="60">
        <f>VLOOKUP($A23,'ADR Raw Data'!$B$6:$BE$43,'ADR Raw Data'!BA$1,FALSE)</f>
        <v>15.323586693558999</v>
      </c>
      <c r="AP23" s="60">
        <f>VLOOKUP($A23,'ADR Raw Data'!$B$6:$BE$43,'ADR Raw Data'!BB$1,FALSE)</f>
        <v>15.391982264650601</v>
      </c>
      <c r="AQ23" s="61">
        <f>VLOOKUP($A23,'ADR Raw Data'!$B$6:$BE$43,'ADR Raw Data'!BC$1,FALSE)</f>
        <v>15.348415988471499</v>
      </c>
      <c r="AR23" s="62">
        <f>VLOOKUP($A23,'ADR Raw Data'!$B$6:$BE$43,'ADR Raw Data'!BE$1,FALSE)</f>
        <v>12.791938553777101</v>
      </c>
      <c r="AT23" s="64">
        <f>VLOOKUP($A23,'RevPAR Raw Data'!$B$6:$BE$43,'RevPAR Raw Data'!AG$1,FALSE)</f>
        <v>53.160978260869499</v>
      </c>
      <c r="AU23" s="65">
        <f>VLOOKUP($A23,'RevPAR Raw Data'!$B$6:$BE$43,'RevPAR Raw Data'!AH$1,FALSE)</f>
        <v>52.616796284956102</v>
      </c>
      <c r="AV23" s="65">
        <f>VLOOKUP($A23,'RevPAR Raw Data'!$B$6:$BE$43,'RevPAR Raw Data'!AI$1,FALSE)</f>
        <v>58.721784420289801</v>
      </c>
      <c r="AW23" s="65">
        <f>VLOOKUP($A23,'RevPAR Raw Data'!$B$6:$BE$43,'RevPAR Raw Data'!AJ$1,FALSE)</f>
        <v>63.282718411920797</v>
      </c>
      <c r="AX23" s="65">
        <f>VLOOKUP($A23,'RevPAR Raw Data'!$B$6:$BE$43,'RevPAR Raw Data'!AK$1,FALSE)</f>
        <v>66.338881659522301</v>
      </c>
      <c r="AY23" s="66">
        <f>VLOOKUP($A23,'RevPAR Raw Data'!$B$6:$BE$43,'RevPAR Raw Data'!AL$1,FALSE)</f>
        <v>58.824231807511701</v>
      </c>
      <c r="AZ23" s="65">
        <f>VLOOKUP($A23,'RevPAR Raw Data'!$B$6:$BE$43,'RevPAR Raw Data'!AN$1,FALSE)</f>
        <v>92.617895871606393</v>
      </c>
      <c r="BA23" s="65">
        <f>VLOOKUP($A23,'RevPAR Raw Data'!$B$6:$BE$43,'RevPAR Raw Data'!AO$1,FALSE)</f>
        <v>98.893869029393699</v>
      </c>
      <c r="BB23" s="66">
        <f>VLOOKUP($A23,'RevPAR Raw Data'!$B$6:$BE$43,'RevPAR Raw Data'!AP$1,FALSE)</f>
        <v>95.755882450500096</v>
      </c>
      <c r="BC23" s="67">
        <f>VLOOKUP($A23,'RevPAR Raw Data'!$B$6:$BE$43,'RevPAR Raw Data'!AR$1,FALSE)</f>
        <v>69.376131991222607</v>
      </c>
      <c r="BE23" s="59">
        <f>VLOOKUP($A23,'RevPAR Raw Data'!$B$6:$BE$43,'RevPAR Raw Data'!AT$1,FALSE)</f>
        <v>10.2471454159282</v>
      </c>
      <c r="BF23" s="60">
        <f>VLOOKUP($A23,'RevPAR Raw Data'!$B$6:$BE$43,'RevPAR Raw Data'!AU$1,FALSE)</f>
        <v>13.6039765641526</v>
      </c>
      <c r="BG23" s="60">
        <f>VLOOKUP($A23,'RevPAR Raw Data'!$B$6:$BE$43,'RevPAR Raw Data'!AV$1,FALSE)</f>
        <v>12.6523092151187</v>
      </c>
      <c r="BH23" s="60">
        <f>VLOOKUP($A23,'RevPAR Raw Data'!$B$6:$BE$43,'RevPAR Raw Data'!AW$1,FALSE)</f>
        <v>14.4802802717772</v>
      </c>
      <c r="BI23" s="60">
        <f>VLOOKUP($A23,'RevPAR Raw Data'!$B$6:$BE$43,'RevPAR Raw Data'!AX$1,FALSE)</f>
        <v>15.800976458266</v>
      </c>
      <c r="BJ23" s="61">
        <f>VLOOKUP($A23,'RevPAR Raw Data'!$B$6:$BE$43,'RevPAR Raw Data'!AY$1,FALSE)</f>
        <v>13.4607827899878</v>
      </c>
      <c r="BK23" s="60">
        <f>VLOOKUP($A23,'RevPAR Raw Data'!$B$6:$BE$43,'RevPAR Raw Data'!BA$1,FALSE)</f>
        <v>13.8263368368074</v>
      </c>
      <c r="BL23" s="60">
        <f>VLOOKUP($A23,'RevPAR Raw Data'!$B$6:$BE$43,'RevPAR Raw Data'!BB$1,FALSE)</f>
        <v>11.875809095721401</v>
      </c>
      <c r="BM23" s="61">
        <f>VLOOKUP($A23,'RevPAR Raw Data'!$B$6:$BE$43,'RevPAR Raw Data'!BC$1,FALSE)</f>
        <v>12.810696056131301</v>
      </c>
      <c r="BN23" s="62">
        <f>VLOOKUP($A23,'RevPAR Raw Data'!$B$6:$BE$43,'RevPAR Raw Data'!BE$1,FALSE)</f>
        <v>13.203779954367</v>
      </c>
    </row>
    <row r="24" spans="1:66" x14ac:dyDescent="0.25">
      <c r="A24" s="78" t="s">
        <v>53</v>
      </c>
      <c r="B24" s="59">
        <f>VLOOKUP($A24,'Occupancy Raw Data'!$B$6:$BE$43,'Occupancy Raw Data'!AG$1,FALSE)</f>
        <v>43.104032531345297</v>
      </c>
      <c r="C24" s="60">
        <f>VLOOKUP($A24,'Occupancy Raw Data'!$B$6:$BE$43,'Occupancy Raw Data'!AH$1,FALSE)</f>
        <v>50.872585564215498</v>
      </c>
      <c r="D24" s="60">
        <f>VLOOKUP($A24,'Occupancy Raw Data'!$B$6:$BE$43,'Occupancy Raw Data'!AI$1,FALSE)</f>
        <v>57.853270077939598</v>
      </c>
      <c r="E24" s="60">
        <f>VLOOKUP($A24,'Occupancy Raw Data'!$B$6:$BE$43,'Occupancy Raw Data'!AJ$1,FALSE)</f>
        <v>63.529312097594001</v>
      </c>
      <c r="F24" s="60">
        <f>VLOOKUP($A24,'Occupancy Raw Data'!$B$6:$BE$43,'Occupancy Raw Data'!AK$1,FALSE)</f>
        <v>61.640121992544898</v>
      </c>
      <c r="G24" s="61">
        <f>VLOOKUP($A24,'Occupancy Raw Data'!$B$6:$BE$43,'Occupancy Raw Data'!AL$1,FALSE)</f>
        <v>55.399864452727797</v>
      </c>
      <c r="H24" s="60">
        <f>VLOOKUP($A24,'Occupancy Raw Data'!$B$6:$BE$43,'Occupancy Raw Data'!AN$1,FALSE)</f>
        <v>70.679430701457093</v>
      </c>
      <c r="I24" s="60">
        <f>VLOOKUP($A24,'Occupancy Raw Data'!$B$6:$BE$43,'Occupancy Raw Data'!AO$1,FALSE)</f>
        <v>69.620467638088698</v>
      </c>
      <c r="J24" s="61">
        <f>VLOOKUP($A24,'Occupancy Raw Data'!$B$6:$BE$43,'Occupancy Raw Data'!AP$1,FALSE)</f>
        <v>70.149949169772896</v>
      </c>
      <c r="K24" s="62">
        <f>VLOOKUP($A24,'Occupancy Raw Data'!$B$6:$BE$43,'Occupancy Raw Data'!AR$1,FALSE)</f>
        <v>59.6141743718836</v>
      </c>
      <c r="M24" s="59">
        <f>VLOOKUP($A24,'Occupancy Raw Data'!$B$6:$BE$43,'Occupancy Raw Data'!AT$1,FALSE)</f>
        <v>2.148163019474</v>
      </c>
      <c r="N24" s="60">
        <f>VLOOKUP($A24,'Occupancy Raw Data'!$B$6:$BE$43,'Occupancy Raw Data'!AU$1,FALSE)</f>
        <v>8.3935018050541501</v>
      </c>
      <c r="O24" s="60">
        <f>VLOOKUP($A24,'Occupancy Raw Data'!$B$6:$BE$43,'Occupancy Raw Data'!AV$1,FALSE)</f>
        <v>7.0376175548589304</v>
      </c>
      <c r="P24" s="60">
        <f>VLOOKUP($A24,'Occupancy Raw Data'!$B$6:$BE$43,'Occupancy Raw Data'!AW$1,FALSE)</f>
        <v>10.133646644147399</v>
      </c>
      <c r="Q24" s="60">
        <f>VLOOKUP($A24,'Occupancy Raw Data'!$B$6:$BE$43,'Occupancy Raw Data'!AX$1,FALSE)</f>
        <v>10.009071666162599</v>
      </c>
      <c r="R24" s="61">
        <f>VLOOKUP($A24,'Occupancy Raw Data'!$B$6:$BE$43,'Occupancy Raw Data'!AY$1,FALSE)</f>
        <v>7.8254847645429297</v>
      </c>
      <c r="S24" s="60">
        <f>VLOOKUP($A24,'Occupancy Raw Data'!$B$6:$BE$43,'Occupancy Raw Data'!BA$1,FALSE)</f>
        <v>12.1974179666487</v>
      </c>
      <c r="T24" s="60">
        <f>VLOOKUP($A24,'Occupancy Raw Data'!$B$6:$BE$43,'Occupancy Raw Data'!BB$1,FALSE)</f>
        <v>0.673771897586671</v>
      </c>
      <c r="U24" s="61">
        <f>VLOOKUP($A24,'Occupancy Raw Data'!$B$6:$BE$43,'Occupancy Raw Data'!BC$1,FALSE)</f>
        <v>6.16706199115327</v>
      </c>
      <c r="V24" s="62">
        <f>VLOOKUP($A24,'Occupancy Raw Data'!$B$6:$BE$43,'Occupancy Raw Data'!BE$1,FALSE)</f>
        <v>7.2621562180171102</v>
      </c>
      <c r="X24" s="64">
        <f>VLOOKUP($A24,'ADR Raw Data'!$B$6:$BE$43,'ADR Raw Data'!AG$1,FALSE)</f>
        <v>99.721645047169801</v>
      </c>
      <c r="Y24" s="65">
        <f>VLOOKUP($A24,'ADR Raw Data'!$B$6:$BE$43,'ADR Raw Data'!AH$1,FALSE)</f>
        <v>101.50265445462099</v>
      </c>
      <c r="Z24" s="65">
        <f>VLOOKUP($A24,'ADR Raw Data'!$B$6:$BE$43,'ADR Raw Data'!AI$1,FALSE)</f>
        <v>102.416952701713</v>
      </c>
      <c r="AA24" s="65">
        <f>VLOOKUP($A24,'ADR Raw Data'!$B$6:$BE$43,'ADR Raw Data'!AJ$1,FALSE)</f>
        <v>105.21807974396501</v>
      </c>
      <c r="AB24" s="65">
        <f>VLOOKUP($A24,'ADR Raw Data'!$B$6:$BE$43,'ADR Raw Data'!AK$1,FALSE)</f>
        <v>108.088514293567</v>
      </c>
      <c r="AC24" s="66">
        <f>VLOOKUP($A24,'ADR Raw Data'!$B$6:$BE$43,'ADR Raw Data'!AL$1,FALSE)</f>
        <v>103.734133100896</v>
      </c>
      <c r="AD24" s="65">
        <f>VLOOKUP($A24,'ADR Raw Data'!$B$6:$BE$43,'ADR Raw Data'!AN$1,FALSE)</f>
        <v>120.46323984178299</v>
      </c>
      <c r="AE24" s="65">
        <f>VLOOKUP($A24,'ADR Raw Data'!$B$6:$BE$43,'ADR Raw Data'!AO$1,FALSE)</f>
        <v>118.466789973229</v>
      </c>
      <c r="AF24" s="66">
        <f>VLOOKUP($A24,'ADR Raw Data'!$B$6:$BE$43,'ADR Raw Data'!AP$1,FALSE)</f>
        <v>119.472549362961</v>
      </c>
      <c r="AG24" s="67">
        <f>VLOOKUP($A24,'ADR Raw Data'!$B$6:$BE$43,'ADR Raw Data'!AR$1,FALSE)</f>
        <v>109.025535750537</v>
      </c>
      <c r="AH24" s="94"/>
      <c r="AI24" s="59">
        <f>VLOOKUP($A24,'ADR Raw Data'!$B$6:$BE$43,'ADR Raw Data'!AT$1,FALSE)</f>
        <v>5.3981310811847596</v>
      </c>
      <c r="AJ24" s="60">
        <f>VLOOKUP($A24,'ADR Raw Data'!$B$6:$BE$43,'ADR Raw Data'!AU$1,FALSE)</f>
        <v>11.231844924618001</v>
      </c>
      <c r="AK24" s="60">
        <f>VLOOKUP($A24,'ADR Raw Data'!$B$6:$BE$43,'ADR Raw Data'!AV$1,FALSE)</f>
        <v>11.101774968160001</v>
      </c>
      <c r="AL24" s="60">
        <f>VLOOKUP($A24,'ADR Raw Data'!$B$6:$BE$43,'ADR Raw Data'!AW$1,FALSE)</f>
        <v>11.9327003478367</v>
      </c>
      <c r="AM24" s="60">
        <f>VLOOKUP($A24,'ADR Raw Data'!$B$6:$BE$43,'ADR Raw Data'!AX$1,FALSE)</f>
        <v>11.5859040099391</v>
      </c>
      <c r="AN24" s="61">
        <f>VLOOKUP($A24,'ADR Raw Data'!$B$6:$BE$43,'ADR Raw Data'!AY$1,FALSE)</f>
        <v>10.5411323833036</v>
      </c>
      <c r="AO24" s="60">
        <f>VLOOKUP($A24,'ADR Raw Data'!$B$6:$BE$43,'ADR Raw Data'!BA$1,FALSE)</f>
        <v>10.7742527356683</v>
      </c>
      <c r="AP24" s="60">
        <f>VLOOKUP($A24,'ADR Raw Data'!$B$6:$BE$43,'ADR Raw Data'!BB$1,FALSE)</f>
        <v>7.9194588811339903</v>
      </c>
      <c r="AQ24" s="61">
        <f>VLOOKUP($A24,'ADR Raw Data'!$B$6:$BE$43,'ADR Raw Data'!BC$1,FALSE)</f>
        <v>9.3231055028602192</v>
      </c>
      <c r="AR24" s="62">
        <f>VLOOKUP($A24,'ADR Raw Data'!$B$6:$BE$43,'ADR Raw Data'!BE$1,FALSE)</f>
        <v>10.029738307176601</v>
      </c>
      <c r="AT24" s="64">
        <f>VLOOKUP($A24,'RevPAR Raw Data'!$B$6:$BE$43,'RevPAR Raw Data'!AG$1,FALSE)</f>
        <v>42.984050321924698</v>
      </c>
      <c r="AU24" s="65">
        <f>VLOOKUP($A24,'RevPAR Raw Data'!$B$6:$BE$43,'RevPAR Raw Data'!AH$1,FALSE)</f>
        <v>51.637024737377097</v>
      </c>
      <c r="AV24" s="65">
        <f>VLOOKUP($A24,'RevPAR Raw Data'!$B$6:$BE$43,'RevPAR Raw Data'!AI$1,FALSE)</f>
        <v>59.251556252117901</v>
      </c>
      <c r="AW24" s="65">
        <f>VLOOKUP($A24,'RevPAR Raw Data'!$B$6:$BE$43,'RevPAR Raw Data'!AJ$1,FALSE)</f>
        <v>66.844322263639398</v>
      </c>
      <c r="AX24" s="65">
        <f>VLOOKUP($A24,'RevPAR Raw Data'!$B$6:$BE$43,'RevPAR Raw Data'!AK$1,FALSE)</f>
        <v>66.625892070484497</v>
      </c>
      <c r="AY24" s="66">
        <f>VLOOKUP($A24,'RevPAR Raw Data'!$B$6:$BE$43,'RevPAR Raw Data'!AL$1,FALSE)</f>
        <v>57.468569129108701</v>
      </c>
      <c r="AZ24" s="65">
        <f>VLOOKUP($A24,'RevPAR Raw Data'!$B$6:$BE$43,'RevPAR Raw Data'!AN$1,FALSE)</f>
        <v>85.1427321247034</v>
      </c>
      <c r="BA24" s="65">
        <f>VLOOKUP($A24,'RevPAR Raw Data'!$B$6:$BE$43,'RevPAR Raw Data'!AO$1,FALSE)</f>
        <v>82.477133175194794</v>
      </c>
      <c r="BB24" s="66">
        <f>VLOOKUP($A24,'RevPAR Raw Data'!$B$6:$BE$43,'RevPAR Raw Data'!AP$1,FALSE)</f>
        <v>83.809932649949104</v>
      </c>
      <c r="BC24" s="67">
        <f>VLOOKUP($A24,'RevPAR Raw Data'!$B$6:$BE$43,'RevPAR Raw Data'!AR$1,FALSE)</f>
        <v>64.994672992206006</v>
      </c>
      <c r="BE24" s="59">
        <f>VLOOKUP($A24,'RevPAR Raw Data'!$B$6:$BE$43,'RevPAR Raw Data'!AT$1,FALSE)</f>
        <v>7.6622547562875098</v>
      </c>
      <c r="BF24" s="60">
        <f>VLOOKUP($A24,'RevPAR Raw Data'!$B$6:$BE$43,'RevPAR Raw Data'!AU$1,FALSE)</f>
        <v>20.5680918361608</v>
      </c>
      <c r="BG24" s="60">
        <f>VLOOKUP($A24,'RevPAR Raw Data'!$B$6:$BE$43,'RevPAR Raw Data'!AV$1,FALSE)</f>
        <v>18.9206929870791</v>
      </c>
      <c r="BH24" s="60">
        <f>VLOOKUP($A24,'RevPAR Raw Data'!$B$6:$BE$43,'RevPAR Raw Data'!AW$1,FALSE)</f>
        <v>23.275564680338899</v>
      </c>
      <c r="BI24" s="60">
        <f>VLOOKUP($A24,'RevPAR Raw Data'!$B$6:$BE$43,'RevPAR Raw Data'!AX$1,FALSE)</f>
        <v>22.7546171116294</v>
      </c>
      <c r="BJ24" s="61">
        <f>VLOOKUP($A24,'RevPAR Raw Data'!$B$6:$BE$43,'RevPAR Raw Data'!AY$1,FALSE)</f>
        <v>19.1915118565122</v>
      </c>
      <c r="BK24" s="60">
        <f>VLOOKUP($A24,'RevPAR Raw Data'!$B$6:$BE$43,'RevPAR Raw Data'!BA$1,FALSE)</f>
        <v>24.285851341269598</v>
      </c>
      <c r="BL24" s="60">
        <f>VLOOKUP($A24,'RevPAR Raw Data'!$B$6:$BE$43,'RevPAR Raw Data'!BB$1,FALSE)</f>
        <v>8.6465898671026693</v>
      </c>
      <c r="BM24" s="61">
        <f>VLOOKUP($A24,'RevPAR Raw Data'!$B$6:$BE$43,'RevPAR Raw Data'!BC$1,FALSE)</f>
        <v>16.065129189875499</v>
      </c>
      <c r="BN24" s="62">
        <f>VLOOKUP($A24,'RevPAR Raw Data'!$B$6:$BE$43,'RevPAR Raw Data'!BE$1,FALSE)</f>
        <v>18.020269789319201</v>
      </c>
    </row>
    <row r="25" spans="1:66" x14ac:dyDescent="0.25">
      <c r="A25" s="78" t="s">
        <v>52</v>
      </c>
      <c r="B25" s="59">
        <f>VLOOKUP($A25,'Occupancy Raw Data'!$B$6:$BE$43,'Occupancy Raw Data'!AG$1,FALSE)</f>
        <v>39.528540814338498</v>
      </c>
      <c r="C25" s="60">
        <f>VLOOKUP($A25,'Occupancy Raw Data'!$B$6:$BE$43,'Occupancy Raw Data'!AH$1,FALSE)</f>
        <v>45.903954802259797</v>
      </c>
      <c r="D25" s="60">
        <f>VLOOKUP($A25,'Occupancy Raw Data'!$B$6:$BE$43,'Occupancy Raw Data'!AI$1,FALSE)</f>
        <v>52.040716929670701</v>
      </c>
      <c r="E25" s="60">
        <f>VLOOKUP($A25,'Occupancy Raw Data'!$B$6:$BE$43,'Occupancy Raw Data'!AJ$1,FALSE)</f>
        <v>56.438729787648498</v>
      </c>
      <c r="F25" s="60">
        <f>VLOOKUP($A25,'Occupancy Raw Data'!$B$6:$BE$43,'Occupancy Raw Data'!AK$1,FALSE)</f>
        <v>57.159555815312601</v>
      </c>
      <c r="G25" s="61">
        <f>VLOOKUP($A25,'Occupancy Raw Data'!$B$6:$BE$43,'Occupancy Raw Data'!AL$1,FALSE)</f>
        <v>50.214299629846003</v>
      </c>
      <c r="H25" s="60">
        <f>VLOOKUP($A25,'Occupancy Raw Data'!$B$6:$BE$43,'Occupancy Raw Data'!AN$1,FALSE)</f>
        <v>72.024157412818994</v>
      </c>
      <c r="I25" s="60">
        <f>VLOOKUP($A25,'Occupancy Raw Data'!$B$6:$BE$43,'Occupancy Raw Data'!AO$1,FALSE)</f>
        <v>67.319306448470599</v>
      </c>
      <c r="J25" s="61">
        <f>VLOOKUP($A25,'Occupancy Raw Data'!$B$6:$BE$43,'Occupancy Raw Data'!AP$1,FALSE)</f>
        <v>69.671731930644796</v>
      </c>
      <c r="K25" s="62">
        <f>VLOOKUP($A25,'Occupancy Raw Data'!$B$6:$BE$43,'Occupancy Raw Data'!AR$1,FALSE)</f>
        <v>55.7735660015028</v>
      </c>
      <c r="M25" s="59">
        <f>VLOOKUP($A25,'Occupancy Raw Data'!$B$6:$BE$43,'Occupancy Raw Data'!AT$1,FALSE)</f>
        <v>-5.8688316742226796</v>
      </c>
      <c r="N25" s="60">
        <f>VLOOKUP($A25,'Occupancy Raw Data'!$B$6:$BE$43,'Occupancy Raw Data'!AU$1,FALSE)</f>
        <v>0.96060019911116301</v>
      </c>
      <c r="O25" s="60">
        <f>VLOOKUP($A25,'Occupancy Raw Data'!$B$6:$BE$43,'Occupancy Raw Data'!AV$1,FALSE)</f>
        <v>0.40844117999382801</v>
      </c>
      <c r="P25" s="60">
        <f>VLOOKUP($A25,'Occupancy Raw Data'!$B$6:$BE$43,'Occupancy Raw Data'!AW$1,FALSE)</f>
        <v>-0.118986425588108</v>
      </c>
      <c r="Q25" s="60">
        <f>VLOOKUP($A25,'Occupancy Raw Data'!$B$6:$BE$43,'Occupancy Raw Data'!AX$1,FALSE)</f>
        <v>3.9166927982878803E-2</v>
      </c>
      <c r="R25" s="61">
        <f>VLOOKUP($A25,'Occupancy Raw Data'!$B$6:$BE$43,'Occupancy Raw Data'!AY$1,FALSE)</f>
        <v>-0.73573309564713896</v>
      </c>
      <c r="S25" s="60">
        <f>VLOOKUP($A25,'Occupancy Raw Data'!$B$6:$BE$43,'Occupancy Raw Data'!BA$1,FALSE)</f>
        <v>4.6073808666655998</v>
      </c>
      <c r="T25" s="60">
        <f>VLOOKUP($A25,'Occupancy Raw Data'!$B$6:$BE$43,'Occupancy Raw Data'!BB$1,FALSE)</f>
        <v>0.34556569441621499</v>
      </c>
      <c r="U25" s="61">
        <f>VLOOKUP($A25,'Occupancy Raw Data'!$B$6:$BE$43,'Occupancy Raw Data'!BC$1,FALSE)</f>
        <v>2.5041312160121598</v>
      </c>
      <c r="V25" s="62">
        <f>VLOOKUP($A25,'Occupancy Raw Data'!$B$6:$BE$43,'Occupancy Raw Data'!BE$1,FALSE)</f>
        <v>0.39683843063950702</v>
      </c>
      <c r="X25" s="64">
        <f>VLOOKUP($A25,'ADR Raw Data'!$B$6:$BE$43,'ADR Raw Data'!AG$1,FALSE)</f>
        <v>93.393591670773702</v>
      </c>
      <c r="Y25" s="65">
        <f>VLOOKUP($A25,'ADR Raw Data'!$B$6:$BE$43,'ADR Raw Data'!AH$1,FALSE)</f>
        <v>91.253216976127305</v>
      </c>
      <c r="Z25" s="65">
        <f>VLOOKUP($A25,'ADR Raw Data'!$B$6:$BE$43,'ADR Raw Data'!AI$1,FALSE)</f>
        <v>91.658515676181494</v>
      </c>
      <c r="AA25" s="65">
        <f>VLOOKUP($A25,'ADR Raw Data'!$B$6:$BE$43,'ADR Raw Data'!AJ$1,FALSE)</f>
        <v>93.397204004142196</v>
      </c>
      <c r="AB25" s="65">
        <f>VLOOKUP($A25,'ADR Raw Data'!$B$6:$BE$43,'ADR Raw Data'!AK$1,FALSE)</f>
        <v>96.771364178595704</v>
      </c>
      <c r="AC25" s="66">
        <f>VLOOKUP($A25,'ADR Raw Data'!$B$6:$BE$43,'ADR Raw Data'!AL$1,FALSE)</f>
        <v>93.412429291949493</v>
      </c>
      <c r="AD25" s="65">
        <f>VLOOKUP($A25,'ADR Raw Data'!$B$6:$BE$43,'ADR Raw Data'!AN$1,FALSE)</f>
        <v>120.820170408439</v>
      </c>
      <c r="AE25" s="65">
        <f>VLOOKUP($A25,'ADR Raw Data'!$B$6:$BE$43,'ADR Raw Data'!AO$1,FALSE)</f>
        <v>119.588120387787</v>
      </c>
      <c r="AF25" s="66">
        <f>VLOOKUP($A25,'ADR Raw Data'!$B$6:$BE$43,'ADR Raw Data'!AP$1,FALSE)</f>
        <v>120.224945124082</v>
      </c>
      <c r="AG25" s="67">
        <f>VLOOKUP($A25,'ADR Raw Data'!$B$6:$BE$43,'ADR Raw Data'!AR$1,FALSE)</f>
        <v>102.98211589321301</v>
      </c>
      <c r="AI25" s="59">
        <f>VLOOKUP($A25,'ADR Raw Data'!$B$6:$BE$43,'ADR Raw Data'!AT$1,FALSE)</f>
        <v>10.5741670646992</v>
      </c>
      <c r="AJ25" s="60">
        <f>VLOOKUP($A25,'ADR Raw Data'!$B$6:$BE$43,'ADR Raw Data'!AU$1,FALSE)</f>
        <v>19.484678916881901</v>
      </c>
      <c r="AK25" s="60">
        <f>VLOOKUP($A25,'ADR Raw Data'!$B$6:$BE$43,'ADR Raw Data'!AV$1,FALSE)</f>
        <v>18.5995616117808</v>
      </c>
      <c r="AL25" s="60">
        <f>VLOOKUP($A25,'ADR Raw Data'!$B$6:$BE$43,'ADR Raw Data'!AW$1,FALSE)</f>
        <v>20.272431669755701</v>
      </c>
      <c r="AM25" s="60">
        <f>VLOOKUP($A25,'ADR Raw Data'!$B$6:$BE$43,'ADR Raw Data'!AX$1,FALSE)</f>
        <v>21.094876507163502</v>
      </c>
      <c r="AN25" s="61">
        <f>VLOOKUP($A25,'ADR Raw Data'!$B$6:$BE$43,'ADR Raw Data'!AY$1,FALSE)</f>
        <v>18.260392183254499</v>
      </c>
      <c r="AO25" s="60">
        <f>VLOOKUP($A25,'ADR Raw Data'!$B$6:$BE$43,'ADR Raw Data'!BA$1,FALSE)</f>
        <v>28.5459756247465</v>
      </c>
      <c r="AP25" s="60">
        <f>VLOOKUP($A25,'ADR Raw Data'!$B$6:$BE$43,'ADR Raw Data'!BB$1,FALSE)</f>
        <v>28.462123619042998</v>
      </c>
      <c r="AQ25" s="61">
        <f>VLOOKUP($A25,'ADR Raw Data'!$B$6:$BE$43,'ADR Raw Data'!BC$1,FALSE)</f>
        <v>28.5184822868789</v>
      </c>
      <c r="AR25" s="62">
        <f>VLOOKUP($A25,'ADR Raw Data'!$B$6:$BE$43,'ADR Raw Data'!BE$1,FALSE)</f>
        <v>22.4841966505473</v>
      </c>
      <c r="AT25" s="64">
        <f>VLOOKUP($A25,'RevPAR Raw Data'!$B$6:$BE$43,'RevPAR Raw Data'!AG$1,FALSE)</f>
        <v>36.917124001558498</v>
      </c>
      <c r="AU25" s="65">
        <f>VLOOKUP($A25,'RevPAR Raw Data'!$B$6:$BE$43,'RevPAR Raw Data'!AH$1,FALSE)</f>
        <v>41.888835476329596</v>
      </c>
      <c r="AV25" s="65">
        <f>VLOOKUP($A25,'RevPAR Raw Data'!$B$6:$BE$43,'RevPAR Raw Data'!AI$1,FALSE)</f>
        <v>47.699748684979497</v>
      </c>
      <c r="AW25" s="65">
        <f>VLOOKUP($A25,'RevPAR Raw Data'!$B$6:$BE$43,'RevPAR Raw Data'!AJ$1,FALSE)</f>
        <v>52.712195597116597</v>
      </c>
      <c r="AX25" s="65">
        <f>VLOOKUP($A25,'RevPAR Raw Data'!$B$6:$BE$43,'RevPAR Raw Data'!AK$1,FALSE)</f>
        <v>55.314081920903902</v>
      </c>
      <c r="AY25" s="66">
        <f>VLOOKUP($A25,'RevPAR Raw Data'!$B$6:$BE$43,'RevPAR Raw Data'!AL$1,FALSE)</f>
        <v>46.906397136177603</v>
      </c>
      <c r="AZ25" s="65">
        <f>VLOOKUP($A25,'RevPAR Raw Data'!$B$6:$BE$43,'RevPAR Raw Data'!AN$1,FALSE)</f>
        <v>87.019709721410393</v>
      </c>
      <c r="BA25" s="65">
        <f>VLOOKUP($A25,'RevPAR Raw Data'!$B$6:$BE$43,'RevPAR Raw Data'!AO$1,FALSE)</f>
        <v>80.505893239820693</v>
      </c>
      <c r="BB25" s="66">
        <f>VLOOKUP($A25,'RevPAR Raw Data'!$B$6:$BE$43,'RevPAR Raw Data'!AP$1,FALSE)</f>
        <v>83.762801480615593</v>
      </c>
      <c r="BC25" s="67">
        <f>VLOOKUP($A25,'RevPAR Raw Data'!$B$6:$BE$43,'RevPAR Raw Data'!AR$1,FALSE)</f>
        <v>57.436798377445598</v>
      </c>
      <c r="BE25" s="59">
        <f>VLOOKUP($A25,'RevPAR Raw Data'!$B$6:$BE$43,'RevPAR Raw Data'!AT$1,FALSE)</f>
        <v>4.0847553244982304</v>
      </c>
      <c r="BF25" s="60">
        <f>VLOOKUP($A25,'RevPAR Raw Data'!$B$6:$BE$43,'RevPAR Raw Data'!AU$1,FALSE)</f>
        <v>20.632448980464801</v>
      </c>
      <c r="BG25" s="60">
        <f>VLOOKUP($A25,'RevPAR Raw Data'!$B$6:$BE$43,'RevPAR Raw Data'!AV$1,FALSE)</f>
        <v>19.0839710606955</v>
      </c>
      <c r="BH25" s="60">
        <f>VLOOKUP($A25,'RevPAR Raw Data'!$B$6:$BE$43,'RevPAR Raw Data'!AW$1,FALSE)</f>
        <v>20.129323802344</v>
      </c>
      <c r="BI25" s="60">
        <f>VLOOKUP($A25,'RevPAR Raw Data'!$B$6:$BE$43,'RevPAR Raw Data'!AX$1,FALSE)</f>
        <v>21.142305650236001</v>
      </c>
      <c r="BJ25" s="61">
        <f>VLOOKUP($A25,'RevPAR Raw Data'!$B$6:$BE$43,'RevPAR Raw Data'!AY$1,FALSE)</f>
        <v>17.390311338920199</v>
      </c>
      <c r="BK25" s="60">
        <f>VLOOKUP($A25,'RevPAR Raw Data'!$B$6:$BE$43,'RevPAR Raw Data'!BA$1,FALSE)</f>
        <v>34.468578310549702</v>
      </c>
      <c r="BL25" s="60">
        <f>VLOOKUP($A25,'RevPAR Raw Data'!$B$6:$BE$43,'RevPAR Raw Data'!BB$1,FALSE)</f>
        <v>28.906044648588999</v>
      </c>
      <c r="BM25" s="61">
        <f>VLOOKUP($A25,'RevPAR Raw Data'!$B$6:$BE$43,'RevPAR Raw Data'!BC$1,FALSE)</f>
        <v>31.736753720169698</v>
      </c>
      <c r="BN25" s="62">
        <f>VLOOKUP($A25,'RevPAR Raw Data'!$B$6:$BE$43,'RevPAR Raw Data'!BE$1,FALSE)</f>
        <v>22.970261014316701</v>
      </c>
    </row>
    <row r="26" spans="1:66" x14ac:dyDescent="0.25">
      <c r="A26" s="78" t="s">
        <v>51</v>
      </c>
      <c r="B26" s="59">
        <f>VLOOKUP($A26,'Occupancy Raw Data'!$B$6:$BE$43,'Occupancy Raw Data'!AG$1,FALSE)</f>
        <v>53.3856722276741</v>
      </c>
      <c r="C26" s="60">
        <f>VLOOKUP($A26,'Occupancy Raw Data'!$B$6:$BE$43,'Occupancy Raw Data'!AH$1,FALSE)</f>
        <v>55.152109911678103</v>
      </c>
      <c r="D26" s="60">
        <f>VLOOKUP($A26,'Occupancy Raw Data'!$B$6:$BE$43,'Occupancy Raw Data'!AI$1,FALSE)</f>
        <v>62.414131501471999</v>
      </c>
      <c r="E26" s="60">
        <f>VLOOKUP($A26,'Occupancy Raw Data'!$B$6:$BE$43,'Occupancy Raw Data'!AJ$1,FALSE)</f>
        <v>64.793915603532795</v>
      </c>
      <c r="F26" s="60">
        <f>VLOOKUP($A26,'Occupancy Raw Data'!$B$6:$BE$43,'Occupancy Raw Data'!AK$1,FALSE)</f>
        <v>65.897939156035306</v>
      </c>
      <c r="G26" s="61">
        <f>VLOOKUP($A26,'Occupancy Raw Data'!$B$6:$BE$43,'Occupancy Raw Data'!AL$1,FALSE)</f>
        <v>60.328753680078499</v>
      </c>
      <c r="H26" s="60">
        <f>VLOOKUP($A26,'Occupancy Raw Data'!$B$6:$BE$43,'Occupancy Raw Data'!AN$1,FALSE)</f>
        <v>77.026496565260004</v>
      </c>
      <c r="I26" s="60">
        <f>VLOOKUP($A26,'Occupancy Raw Data'!$B$6:$BE$43,'Occupancy Raw Data'!AO$1,FALSE)</f>
        <v>80.314033366045095</v>
      </c>
      <c r="J26" s="61">
        <f>VLOOKUP($A26,'Occupancy Raw Data'!$B$6:$BE$43,'Occupancy Raw Data'!AP$1,FALSE)</f>
        <v>78.670264965652606</v>
      </c>
      <c r="K26" s="62">
        <f>VLOOKUP($A26,'Occupancy Raw Data'!$B$6:$BE$43,'Occupancy Raw Data'!AR$1,FALSE)</f>
        <v>65.5691854759568</v>
      </c>
      <c r="M26" s="59">
        <f>VLOOKUP($A26,'Occupancy Raw Data'!$B$6:$BE$43,'Occupancy Raw Data'!AT$1,FALSE)</f>
        <v>10.757716246638401</v>
      </c>
      <c r="N26" s="60">
        <f>VLOOKUP($A26,'Occupancy Raw Data'!$B$6:$BE$43,'Occupancy Raw Data'!AU$1,FALSE)</f>
        <v>13.722883182840301</v>
      </c>
      <c r="O26" s="60">
        <f>VLOOKUP($A26,'Occupancy Raw Data'!$B$6:$BE$43,'Occupancy Raw Data'!AV$1,FALSE)</f>
        <v>14.5449814382429</v>
      </c>
      <c r="P26" s="60">
        <f>VLOOKUP($A26,'Occupancy Raw Data'!$B$6:$BE$43,'Occupancy Raw Data'!AW$1,FALSE)</f>
        <v>9.8906606438136606</v>
      </c>
      <c r="Q26" s="60">
        <f>VLOOKUP($A26,'Occupancy Raw Data'!$B$6:$BE$43,'Occupancy Raw Data'!AX$1,FALSE)</f>
        <v>4.3104062387352098</v>
      </c>
      <c r="R26" s="61">
        <f>VLOOKUP($A26,'Occupancy Raw Data'!$B$6:$BE$43,'Occupancy Raw Data'!AY$1,FALSE)</f>
        <v>10.361604689530401</v>
      </c>
      <c r="S26" s="60">
        <f>VLOOKUP($A26,'Occupancy Raw Data'!$B$6:$BE$43,'Occupancy Raw Data'!BA$1,FALSE)</f>
        <v>1.4912949017505299</v>
      </c>
      <c r="T26" s="60">
        <f>VLOOKUP($A26,'Occupancy Raw Data'!$B$6:$BE$43,'Occupancy Raw Data'!BB$1,FALSE)</f>
        <v>-1.1861559542179501</v>
      </c>
      <c r="U26" s="61">
        <f>VLOOKUP($A26,'Occupancy Raw Data'!$B$6:$BE$43,'Occupancy Raw Data'!BC$1,FALSE)</f>
        <v>0.10671585259505301</v>
      </c>
      <c r="V26" s="62">
        <f>VLOOKUP($A26,'Occupancy Raw Data'!$B$6:$BE$43,'Occupancy Raw Data'!BE$1,FALSE)</f>
        <v>6.6175746733330296</v>
      </c>
      <c r="X26" s="64">
        <f>VLOOKUP($A26,'ADR Raw Data'!$B$6:$BE$43,'ADR Raw Data'!AG$1,FALSE)</f>
        <v>94.184900735294093</v>
      </c>
      <c r="Y26" s="65">
        <f>VLOOKUP($A26,'ADR Raw Data'!$B$6:$BE$43,'ADR Raw Data'!AH$1,FALSE)</f>
        <v>92.361149466192103</v>
      </c>
      <c r="Z26" s="65">
        <f>VLOOKUP($A26,'ADR Raw Data'!$B$6:$BE$43,'ADR Raw Data'!AI$1,FALSE)</f>
        <v>93.675131289308098</v>
      </c>
      <c r="AA26" s="65">
        <f>VLOOKUP($A26,'ADR Raw Data'!$B$6:$BE$43,'ADR Raw Data'!AJ$1,FALSE)</f>
        <v>93.703875047330499</v>
      </c>
      <c r="AB26" s="65">
        <f>VLOOKUP($A26,'ADR Raw Data'!$B$6:$BE$43,'ADR Raw Data'!AK$1,FALSE)</f>
        <v>97.079813849590394</v>
      </c>
      <c r="AC26" s="66">
        <f>VLOOKUP($A26,'ADR Raw Data'!$B$6:$BE$43,'ADR Raw Data'!AL$1,FALSE)</f>
        <v>94.275075721838107</v>
      </c>
      <c r="AD26" s="65">
        <f>VLOOKUP($A26,'ADR Raw Data'!$B$6:$BE$43,'ADR Raw Data'!AN$1,FALSE)</f>
        <v>120.656498917059</v>
      </c>
      <c r="AE26" s="65">
        <f>VLOOKUP($A26,'ADR Raw Data'!$B$6:$BE$43,'ADR Raw Data'!AO$1,FALSE)</f>
        <v>124.71988330889501</v>
      </c>
      <c r="AF26" s="66">
        <f>VLOOKUP($A26,'ADR Raw Data'!$B$6:$BE$43,'ADR Raw Data'!AP$1,FALSE)</f>
        <v>122.730642113141</v>
      </c>
      <c r="AG26" s="67">
        <f>VLOOKUP($A26,'ADR Raw Data'!$B$6:$BE$43,'ADR Raw Data'!AR$1,FALSE)</f>
        <v>104.02968805122801</v>
      </c>
      <c r="AI26" s="59">
        <f>VLOOKUP($A26,'ADR Raw Data'!$B$6:$BE$43,'ADR Raw Data'!AT$1,FALSE)</f>
        <v>11.4233253683117</v>
      </c>
      <c r="AJ26" s="60">
        <f>VLOOKUP($A26,'ADR Raw Data'!$B$6:$BE$43,'ADR Raw Data'!AU$1,FALSE)</f>
        <v>11.7366810220138</v>
      </c>
      <c r="AK26" s="60">
        <f>VLOOKUP($A26,'ADR Raw Data'!$B$6:$BE$43,'ADR Raw Data'!AV$1,FALSE)</f>
        <v>10.9306178811701</v>
      </c>
      <c r="AL26" s="60">
        <f>VLOOKUP($A26,'ADR Raw Data'!$B$6:$BE$43,'ADR Raw Data'!AW$1,FALSE)</f>
        <v>9.77713738794073</v>
      </c>
      <c r="AM26" s="60">
        <f>VLOOKUP($A26,'ADR Raw Data'!$B$6:$BE$43,'ADR Raw Data'!AX$1,FALSE)</f>
        <v>9.9766371137449195</v>
      </c>
      <c r="AN26" s="61">
        <f>VLOOKUP($A26,'ADR Raw Data'!$B$6:$BE$43,'ADR Raw Data'!AY$1,FALSE)</f>
        <v>10.6192933675869</v>
      </c>
      <c r="AO26" s="60">
        <f>VLOOKUP($A26,'ADR Raw Data'!$B$6:$BE$43,'ADR Raw Data'!BA$1,FALSE)</f>
        <v>14.0759822704138</v>
      </c>
      <c r="AP26" s="60">
        <f>VLOOKUP($A26,'ADR Raw Data'!$B$6:$BE$43,'ADR Raw Data'!BB$1,FALSE)</f>
        <v>15.5139477290955</v>
      </c>
      <c r="AQ26" s="61">
        <f>VLOOKUP($A26,'ADR Raw Data'!$B$6:$BE$43,'ADR Raw Data'!BC$1,FALSE)</f>
        <v>14.801599281453001</v>
      </c>
      <c r="AR26" s="62">
        <f>VLOOKUP($A26,'ADR Raw Data'!$B$6:$BE$43,'ADR Raw Data'!BE$1,FALSE)</f>
        <v>11.690765577739599</v>
      </c>
      <c r="AT26" s="64">
        <f>VLOOKUP($A26,'RevPAR Raw Data'!$B$6:$BE$43,'RevPAR Raw Data'!AG$1,FALSE)</f>
        <v>50.281242394504403</v>
      </c>
      <c r="AU26" s="65">
        <f>VLOOKUP($A26,'RevPAR Raw Data'!$B$6:$BE$43,'RevPAR Raw Data'!AH$1,FALSE)</f>
        <v>50.939122669283599</v>
      </c>
      <c r="AV26" s="65">
        <f>VLOOKUP($A26,'RevPAR Raw Data'!$B$6:$BE$43,'RevPAR Raw Data'!AI$1,FALSE)</f>
        <v>58.466519627085297</v>
      </c>
      <c r="AW26" s="65">
        <f>VLOOKUP($A26,'RevPAR Raw Data'!$B$6:$BE$43,'RevPAR Raw Data'!AJ$1,FALSE)</f>
        <v>60.7144097154072</v>
      </c>
      <c r="AX26" s="65">
        <f>VLOOKUP($A26,'RevPAR Raw Data'!$B$6:$BE$43,'RevPAR Raw Data'!AK$1,FALSE)</f>
        <v>63.973596663395398</v>
      </c>
      <c r="AY26" s="66">
        <f>VLOOKUP($A26,'RevPAR Raw Data'!$B$6:$BE$43,'RevPAR Raw Data'!AL$1,FALSE)</f>
        <v>56.874978213935201</v>
      </c>
      <c r="AZ26" s="65">
        <f>VLOOKUP($A26,'RevPAR Raw Data'!$B$6:$BE$43,'RevPAR Raw Data'!AN$1,FALSE)</f>
        <v>92.937473994111798</v>
      </c>
      <c r="BA26" s="65">
        <f>VLOOKUP($A26,'RevPAR Raw Data'!$B$6:$BE$43,'RevPAR Raw Data'!AO$1,FALSE)</f>
        <v>100.16756869479801</v>
      </c>
      <c r="BB26" s="66">
        <f>VLOOKUP($A26,'RevPAR Raw Data'!$B$6:$BE$43,'RevPAR Raw Data'!AP$1,FALSE)</f>
        <v>96.5525213444553</v>
      </c>
      <c r="BC26" s="67">
        <f>VLOOKUP($A26,'RevPAR Raw Data'!$B$6:$BE$43,'RevPAR Raw Data'!AR$1,FALSE)</f>
        <v>68.211419108369498</v>
      </c>
      <c r="BE26" s="59">
        <f>VLOOKUP($A26,'RevPAR Raw Data'!$B$6:$BE$43,'RevPAR Raw Data'!AT$1,FALSE)</f>
        <v>23.409930544003402</v>
      </c>
      <c r="BF26" s="60">
        <f>VLOOKUP($A26,'RevPAR Raw Data'!$B$6:$BE$43,'RevPAR Raw Data'!AU$1,FALSE)</f>
        <v>27.070175231047699</v>
      </c>
      <c r="BG26" s="60">
        <f>VLOOKUP($A26,'RevPAR Raw Data'!$B$6:$BE$43,'RevPAR Raw Data'!AV$1,FALSE)</f>
        <v>27.065455661314498</v>
      </c>
      <c r="BH26" s="60">
        <f>VLOOKUP($A26,'RevPAR Raw Data'!$B$6:$BE$43,'RevPAR Raw Data'!AW$1,FALSE)</f>
        <v>20.634821511475</v>
      </c>
      <c r="BI26" s="60">
        <f>VLOOKUP($A26,'RevPAR Raw Data'!$B$6:$BE$43,'RevPAR Raw Data'!AX$1,FALSE)</f>
        <v>14.7170769410469</v>
      </c>
      <c r="BJ26" s="61">
        <f>VLOOKUP($A26,'RevPAR Raw Data'!$B$6:$BE$43,'RevPAR Raw Data'!AY$1,FALSE)</f>
        <v>22.081227256688301</v>
      </c>
      <c r="BK26" s="60">
        <f>VLOOKUP($A26,'RevPAR Raw Data'!$B$6:$BE$43,'RevPAR Raw Data'!BA$1,FALSE)</f>
        <v>15.7771915781343</v>
      </c>
      <c r="BL26" s="60">
        <f>VLOOKUP($A26,'RevPAR Raw Data'!$B$6:$BE$43,'RevPAR Raw Data'!BB$1,FALSE)</f>
        <v>14.143772160154599</v>
      </c>
      <c r="BM26" s="61">
        <f>VLOOKUP($A26,'RevPAR Raw Data'!$B$6:$BE$43,'RevPAR Raw Data'!BC$1,FALSE)</f>
        <v>14.924110786919</v>
      </c>
      <c r="BN26" s="62">
        <f>VLOOKUP($A26,'RevPAR Raw Data'!$B$6:$BE$43,'RevPAR Raw Data'!BE$1,FALSE)</f>
        <v>19.0819853930638</v>
      </c>
    </row>
    <row r="27" spans="1:66" x14ac:dyDescent="0.25">
      <c r="A27" s="78" t="s">
        <v>48</v>
      </c>
      <c r="B27" s="59">
        <f>VLOOKUP($A27,'Occupancy Raw Data'!$B$6:$BE$43,'Occupancy Raw Data'!AG$1,FALSE)</f>
        <v>54.7278314310798</v>
      </c>
      <c r="C27" s="60">
        <f>VLOOKUP($A27,'Occupancy Raw Data'!$B$6:$BE$43,'Occupancy Raw Data'!AH$1,FALSE)</f>
        <v>55.755048287971903</v>
      </c>
      <c r="D27" s="60">
        <f>VLOOKUP($A27,'Occupancy Raw Data'!$B$6:$BE$43,'Occupancy Raw Data'!AI$1,FALSE)</f>
        <v>63.608428446005199</v>
      </c>
      <c r="E27" s="60">
        <f>VLOOKUP($A27,'Occupancy Raw Data'!$B$6:$BE$43,'Occupancy Raw Data'!AJ$1,FALSE)</f>
        <v>67.256365232660201</v>
      </c>
      <c r="F27" s="60">
        <f>VLOOKUP($A27,'Occupancy Raw Data'!$B$6:$BE$43,'Occupancy Raw Data'!AK$1,FALSE)</f>
        <v>65.070237050043801</v>
      </c>
      <c r="G27" s="61">
        <f>VLOOKUP($A27,'Occupancy Raw Data'!$B$6:$BE$43,'Occupancy Raw Data'!AL$1,FALSE)</f>
        <v>61.283582089552198</v>
      </c>
      <c r="H27" s="60">
        <f>VLOOKUP($A27,'Occupancy Raw Data'!$B$6:$BE$43,'Occupancy Raw Data'!AN$1,FALSE)</f>
        <v>70.0351185250219</v>
      </c>
      <c r="I27" s="60">
        <f>VLOOKUP($A27,'Occupancy Raw Data'!$B$6:$BE$43,'Occupancy Raw Data'!AO$1,FALSE)</f>
        <v>73.647936786654896</v>
      </c>
      <c r="J27" s="61">
        <f>VLOOKUP($A27,'Occupancy Raw Data'!$B$6:$BE$43,'Occupancy Raw Data'!AP$1,FALSE)</f>
        <v>71.841527655838405</v>
      </c>
      <c r="K27" s="62">
        <f>VLOOKUP($A27,'Occupancy Raw Data'!$B$6:$BE$43,'Occupancy Raw Data'!AR$1,FALSE)</f>
        <v>64.300137965633994</v>
      </c>
      <c r="M27" s="59">
        <f>VLOOKUP($A27,'Occupancy Raw Data'!$B$6:$BE$43,'Occupancy Raw Data'!AT$1,FALSE)</f>
        <v>9.1385114990505301</v>
      </c>
      <c r="N27" s="60">
        <f>VLOOKUP($A27,'Occupancy Raw Data'!$B$6:$BE$43,'Occupancy Raw Data'!AU$1,FALSE)</f>
        <v>14.5462376043797</v>
      </c>
      <c r="O27" s="60">
        <f>VLOOKUP($A27,'Occupancy Raw Data'!$B$6:$BE$43,'Occupancy Raw Data'!AV$1,FALSE)</f>
        <v>15.768461164009199</v>
      </c>
      <c r="P27" s="60">
        <f>VLOOKUP($A27,'Occupancy Raw Data'!$B$6:$BE$43,'Occupancy Raw Data'!AW$1,FALSE)</f>
        <v>14.842986780255501</v>
      </c>
      <c r="Q27" s="60">
        <f>VLOOKUP($A27,'Occupancy Raw Data'!$B$6:$BE$43,'Occupancy Raw Data'!AX$1,FALSE)</f>
        <v>5.5399002985500898</v>
      </c>
      <c r="R27" s="61">
        <f>VLOOKUP($A27,'Occupancy Raw Data'!$B$6:$BE$43,'Occupancy Raw Data'!AY$1,FALSE)</f>
        <v>11.8383271263206</v>
      </c>
      <c r="S27" s="60">
        <f>VLOOKUP($A27,'Occupancy Raw Data'!$B$6:$BE$43,'Occupancy Raw Data'!BA$1,FALSE)</f>
        <v>-2.6358810099590801</v>
      </c>
      <c r="T27" s="60">
        <f>VLOOKUP($A27,'Occupancy Raw Data'!$B$6:$BE$43,'Occupancy Raw Data'!BB$1,FALSE)</f>
        <v>-1.79122003883821</v>
      </c>
      <c r="U27" s="61">
        <f>VLOOKUP($A27,'Occupancy Raw Data'!$B$6:$BE$43,'Occupancy Raw Data'!BC$1,FALSE)</f>
        <v>-2.20475434568593</v>
      </c>
      <c r="V27" s="62">
        <f>VLOOKUP($A27,'Occupancy Raw Data'!$B$6:$BE$43,'Occupancy Raw Data'!BE$1,FALSE)</f>
        <v>6.9364108783668499</v>
      </c>
      <c r="X27" s="64">
        <f>VLOOKUP($A27,'ADR Raw Data'!$B$6:$BE$43,'ADR Raw Data'!AG$1,FALSE)</f>
        <v>97.315160824576793</v>
      </c>
      <c r="Y27" s="65">
        <f>VLOOKUP($A27,'ADR Raw Data'!$B$6:$BE$43,'ADR Raw Data'!AH$1,FALSE)</f>
        <v>92.816685300369997</v>
      </c>
      <c r="Z27" s="65">
        <f>VLOOKUP($A27,'ADR Raw Data'!$B$6:$BE$43,'ADR Raw Data'!AI$1,FALSE)</f>
        <v>98.687605935127607</v>
      </c>
      <c r="AA27" s="65">
        <f>VLOOKUP($A27,'ADR Raw Data'!$B$6:$BE$43,'ADR Raw Data'!AJ$1,FALSE)</f>
        <v>98.559962143463196</v>
      </c>
      <c r="AB27" s="65">
        <f>VLOOKUP($A27,'ADR Raw Data'!$B$6:$BE$43,'ADR Raw Data'!AK$1,FALSE)</f>
        <v>97.397675909060197</v>
      </c>
      <c r="AC27" s="66">
        <f>VLOOKUP($A27,'ADR Raw Data'!$B$6:$BE$43,'ADR Raw Data'!AL$1,FALSE)</f>
        <v>97.072278301481305</v>
      </c>
      <c r="AD27" s="65">
        <f>VLOOKUP($A27,'ADR Raw Data'!$B$6:$BE$43,'ADR Raw Data'!AN$1,FALSE)</f>
        <v>116.08069261627099</v>
      </c>
      <c r="AE27" s="65">
        <f>VLOOKUP($A27,'ADR Raw Data'!$B$6:$BE$43,'ADR Raw Data'!AO$1,FALSE)</f>
        <v>122.65264171186701</v>
      </c>
      <c r="AF27" s="66">
        <f>VLOOKUP($A27,'ADR Raw Data'!$B$6:$BE$43,'ADR Raw Data'!AP$1,FALSE)</f>
        <v>119.449290886315</v>
      </c>
      <c r="AG27" s="67">
        <f>VLOOKUP($A27,'ADR Raw Data'!$B$6:$BE$43,'ADR Raw Data'!AR$1,FALSE)</f>
        <v>104.215558990763</v>
      </c>
      <c r="AI27" s="59">
        <f>VLOOKUP($A27,'ADR Raw Data'!$B$6:$BE$43,'ADR Raw Data'!AT$1,FALSE)</f>
        <v>10.7242998475117</v>
      </c>
      <c r="AJ27" s="60">
        <f>VLOOKUP($A27,'ADR Raw Data'!$B$6:$BE$43,'ADR Raw Data'!AU$1,FALSE)</f>
        <v>17.446139362050101</v>
      </c>
      <c r="AK27" s="60">
        <f>VLOOKUP($A27,'ADR Raw Data'!$B$6:$BE$43,'ADR Raw Data'!AV$1,FALSE)</f>
        <v>20.368487003302</v>
      </c>
      <c r="AL27" s="60">
        <f>VLOOKUP($A27,'ADR Raw Data'!$B$6:$BE$43,'ADR Raw Data'!AW$1,FALSE)</f>
        <v>19.1201004341169</v>
      </c>
      <c r="AM27" s="60">
        <f>VLOOKUP($A27,'ADR Raw Data'!$B$6:$BE$43,'ADR Raw Data'!AX$1,FALSE)</f>
        <v>15.288297126228899</v>
      </c>
      <c r="AN27" s="61">
        <f>VLOOKUP($A27,'ADR Raw Data'!$B$6:$BE$43,'ADR Raw Data'!AY$1,FALSE)</f>
        <v>16.5831887473942</v>
      </c>
      <c r="AO27" s="60">
        <f>VLOOKUP($A27,'ADR Raw Data'!$B$6:$BE$43,'ADR Raw Data'!BA$1,FALSE)</f>
        <v>13.1362363660675</v>
      </c>
      <c r="AP27" s="60">
        <f>VLOOKUP($A27,'ADR Raw Data'!$B$6:$BE$43,'ADR Raw Data'!BB$1,FALSE)</f>
        <v>14.7332725560236</v>
      </c>
      <c r="AQ27" s="61">
        <f>VLOOKUP($A27,'ADR Raw Data'!$B$6:$BE$43,'ADR Raw Data'!BC$1,FALSE)</f>
        <v>13.981295364349499</v>
      </c>
      <c r="AR27" s="62">
        <f>VLOOKUP($A27,'ADR Raw Data'!$B$6:$BE$43,'ADR Raw Data'!BE$1,FALSE)</f>
        <v>14.7992259190674</v>
      </c>
      <c r="AT27" s="64">
        <f>VLOOKUP($A27,'RevPAR Raw Data'!$B$6:$BE$43,'RevPAR Raw Data'!AG$1,FALSE)</f>
        <v>53.258477172958699</v>
      </c>
      <c r="AU27" s="65">
        <f>VLOOKUP($A27,'RevPAR Raw Data'!$B$6:$BE$43,'RevPAR Raw Data'!AH$1,FALSE)</f>
        <v>51.749987708516201</v>
      </c>
      <c r="AV27" s="65">
        <f>VLOOKUP($A27,'RevPAR Raw Data'!$B$6:$BE$43,'RevPAR Raw Data'!AI$1,FALSE)</f>
        <v>62.773635206321302</v>
      </c>
      <c r="AW27" s="65">
        <f>VLOOKUP($A27,'RevPAR Raw Data'!$B$6:$BE$43,'RevPAR Raw Data'!AJ$1,FALSE)</f>
        <v>66.287848112379194</v>
      </c>
      <c r="AX27" s="65">
        <f>VLOOKUP($A27,'RevPAR Raw Data'!$B$6:$BE$43,'RevPAR Raw Data'!AK$1,FALSE)</f>
        <v>63.376898595258901</v>
      </c>
      <c r="AY27" s="66">
        <f>VLOOKUP($A27,'RevPAR Raw Data'!$B$6:$BE$43,'RevPAR Raw Data'!AL$1,FALSE)</f>
        <v>59.489369359086901</v>
      </c>
      <c r="AZ27" s="65">
        <f>VLOOKUP($A27,'RevPAR Raw Data'!$B$6:$BE$43,'RevPAR Raw Data'!AN$1,FALSE)</f>
        <v>81.297250658472294</v>
      </c>
      <c r="BA27" s="65">
        <f>VLOOKUP($A27,'RevPAR Raw Data'!$B$6:$BE$43,'RevPAR Raw Data'!AO$1,FALSE)</f>
        <v>90.331140035118494</v>
      </c>
      <c r="BB27" s="66">
        <f>VLOOKUP($A27,'RevPAR Raw Data'!$B$6:$BE$43,'RevPAR Raw Data'!AP$1,FALSE)</f>
        <v>85.814195346795401</v>
      </c>
      <c r="BC27" s="67">
        <f>VLOOKUP($A27,'RevPAR Raw Data'!$B$6:$BE$43,'RevPAR Raw Data'!AR$1,FALSE)</f>
        <v>67.0107482127179</v>
      </c>
      <c r="BE27" s="59">
        <f>VLOOKUP($A27,'RevPAR Raw Data'!$B$6:$BE$43,'RevPAR Raw Data'!AT$1,FALSE)</f>
        <v>20.842852721319801</v>
      </c>
      <c r="BF27" s="60">
        <f>VLOOKUP($A27,'RevPAR Raw Data'!$B$6:$BE$43,'RevPAR Raw Data'!AU$1,FALSE)</f>
        <v>34.530133850824797</v>
      </c>
      <c r="BG27" s="60">
        <f>VLOOKUP($A27,'RevPAR Raw Data'!$B$6:$BE$43,'RevPAR Raw Data'!AV$1,FALSE)</f>
        <v>39.348745130123199</v>
      </c>
      <c r="BH27" s="60">
        <f>VLOOKUP($A27,'RevPAR Raw Data'!$B$6:$BE$43,'RevPAR Raw Data'!AW$1,FALSE)</f>
        <v>36.80108119418</v>
      </c>
      <c r="BI27" s="60">
        <f>VLOOKUP($A27,'RevPAR Raw Data'!$B$6:$BE$43,'RevPAR Raw Data'!AX$1,FALSE)</f>
        <v>21.675153842918199</v>
      </c>
      <c r="BJ27" s="61">
        <f>VLOOKUP($A27,'RevPAR Raw Data'!$B$6:$BE$43,'RevPAR Raw Data'!AY$1,FALSE)</f>
        <v>30.384688005606499</v>
      </c>
      <c r="BK27" s="60">
        <f>VLOOKUP($A27,'RevPAR Raw Data'!$B$6:$BE$43,'RevPAR Raw Data'!BA$1,FALSE)</f>
        <v>10.1540997963119</v>
      </c>
      <c r="BL27" s="60">
        <f>VLOOKUP($A27,'RevPAR Raw Data'!$B$6:$BE$43,'RevPAR Raw Data'!BB$1,FALSE)</f>
        <v>12.678147186785299</v>
      </c>
      <c r="BM27" s="61">
        <f>VLOOKUP($A27,'RevPAR Raw Data'!$B$6:$BE$43,'RevPAR Raw Data'!BC$1,FALSE)</f>
        <v>11.468287801534901</v>
      </c>
      <c r="BN27" s="62">
        <f>VLOOKUP($A27,'RevPAR Raw Data'!$B$6:$BE$43,'RevPAR Raw Data'!BE$1,FALSE)</f>
        <v>22.7621719139985</v>
      </c>
    </row>
    <row r="28" spans="1:66" x14ac:dyDescent="0.25">
      <c r="A28" s="78" t="s">
        <v>49</v>
      </c>
      <c r="B28" s="59">
        <f>VLOOKUP($A28,'Occupancy Raw Data'!$B$6:$BE$43,'Occupancy Raw Data'!AG$1,FALSE)</f>
        <v>62.411821941133503</v>
      </c>
      <c r="C28" s="60">
        <f>VLOOKUP($A28,'Occupancy Raw Data'!$B$6:$BE$43,'Occupancy Raw Data'!AH$1,FALSE)</f>
        <v>59.322549258088003</v>
      </c>
      <c r="D28" s="60">
        <f>VLOOKUP($A28,'Occupancy Raw Data'!$B$6:$BE$43,'Occupancy Raw Data'!AI$1,FALSE)</f>
        <v>64.649720262709806</v>
      </c>
      <c r="E28" s="60">
        <f>VLOOKUP($A28,'Occupancy Raw Data'!$B$6:$BE$43,'Occupancy Raw Data'!AJ$1,FALSE)</f>
        <v>66.662612503040606</v>
      </c>
      <c r="F28" s="60">
        <f>VLOOKUP($A28,'Occupancy Raw Data'!$B$6:$BE$43,'Occupancy Raw Data'!AK$1,FALSE)</f>
        <v>70.578934565799003</v>
      </c>
      <c r="G28" s="61">
        <f>VLOOKUP($A28,'Occupancy Raw Data'!$B$6:$BE$43,'Occupancy Raw Data'!AL$1,FALSE)</f>
        <v>64.725127706154197</v>
      </c>
      <c r="H28" s="60">
        <f>VLOOKUP($A28,'Occupancy Raw Data'!$B$6:$BE$43,'Occupancy Raw Data'!AN$1,FALSE)</f>
        <v>81.166382875212804</v>
      </c>
      <c r="I28" s="60">
        <f>VLOOKUP($A28,'Occupancy Raw Data'!$B$6:$BE$43,'Occupancy Raw Data'!AO$1,FALSE)</f>
        <v>87.509121868158502</v>
      </c>
      <c r="J28" s="61">
        <f>VLOOKUP($A28,'Occupancy Raw Data'!$B$6:$BE$43,'Occupancy Raw Data'!AP$1,FALSE)</f>
        <v>84.337752371685696</v>
      </c>
      <c r="K28" s="62">
        <f>VLOOKUP($A28,'Occupancy Raw Data'!$B$6:$BE$43,'Occupancy Raw Data'!AR$1,FALSE)</f>
        <v>70.328734753448899</v>
      </c>
      <c r="M28" s="59">
        <f>VLOOKUP($A28,'Occupancy Raw Data'!$B$6:$BE$43,'Occupancy Raw Data'!AT$1,FALSE)</f>
        <v>11.3789041699909</v>
      </c>
      <c r="N28" s="60">
        <f>VLOOKUP($A28,'Occupancy Raw Data'!$B$6:$BE$43,'Occupancy Raw Data'!AU$1,FALSE)</f>
        <v>15.2518664024331</v>
      </c>
      <c r="O28" s="60">
        <f>VLOOKUP($A28,'Occupancy Raw Data'!$B$6:$BE$43,'Occupancy Raw Data'!AV$1,FALSE)</f>
        <v>14.9786259971061</v>
      </c>
      <c r="P28" s="60">
        <f>VLOOKUP($A28,'Occupancy Raw Data'!$B$6:$BE$43,'Occupancy Raw Data'!AW$1,FALSE)</f>
        <v>15.3162818586699</v>
      </c>
      <c r="Q28" s="60">
        <f>VLOOKUP($A28,'Occupancy Raw Data'!$B$6:$BE$43,'Occupancy Raw Data'!AX$1,FALSE)</f>
        <v>10.893531139988401</v>
      </c>
      <c r="R28" s="61">
        <f>VLOOKUP($A28,'Occupancy Raw Data'!$B$6:$BE$43,'Occupancy Raw Data'!AY$1,FALSE)</f>
        <v>13.4774221554999</v>
      </c>
      <c r="S28" s="60">
        <f>VLOOKUP($A28,'Occupancy Raw Data'!$B$6:$BE$43,'Occupancy Raw Data'!BA$1,FALSE)</f>
        <v>10.542500526702</v>
      </c>
      <c r="T28" s="60">
        <f>VLOOKUP($A28,'Occupancy Raw Data'!$B$6:$BE$43,'Occupancy Raw Data'!BB$1,FALSE)</f>
        <v>8.7011066996430202</v>
      </c>
      <c r="U28" s="61">
        <f>VLOOKUP($A28,'Occupancy Raw Data'!$B$6:$BE$43,'Occupancy Raw Data'!BC$1,FALSE)</f>
        <v>9.5794630399349394</v>
      </c>
      <c r="V28" s="62">
        <f>VLOOKUP($A28,'Occupancy Raw Data'!$B$6:$BE$43,'Occupancy Raw Data'!BE$1,FALSE)</f>
        <v>12.111022949440301</v>
      </c>
      <c r="X28" s="64">
        <f>VLOOKUP($A28,'ADR Raw Data'!$B$6:$BE$43,'ADR Raw Data'!AG$1,FALSE)</f>
        <v>178.31097632271201</v>
      </c>
      <c r="Y28" s="65">
        <f>VLOOKUP($A28,'ADR Raw Data'!$B$6:$BE$43,'ADR Raw Data'!AH$1,FALSE)</f>
        <v>133.96652485904599</v>
      </c>
      <c r="Z28" s="65">
        <f>VLOOKUP($A28,'ADR Raw Data'!$B$6:$BE$43,'ADR Raw Data'!AI$1,FALSE)</f>
        <v>131.43243156805499</v>
      </c>
      <c r="AA28" s="65">
        <f>VLOOKUP($A28,'ADR Raw Data'!$B$6:$BE$43,'ADR Raw Data'!AJ$1,FALSE)</f>
        <v>133.23938149972599</v>
      </c>
      <c r="AB28" s="65">
        <f>VLOOKUP($A28,'ADR Raw Data'!$B$6:$BE$43,'ADR Raw Data'!AK$1,FALSE)</f>
        <v>163.85215147337499</v>
      </c>
      <c r="AC28" s="66">
        <f>VLOOKUP($A28,'ADR Raw Data'!$B$6:$BE$43,'ADR Raw Data'!AL$1,FALSE)</f>
        <v>148.380129469906</v>
      </c>
      <c r="AD28" s="65">
        <f>VLOOKUP($A28,'ADR Raw Data'!$B$6:$BE$43,'ADR Raw Data'!AN$1,FALSE)</f>
        <v>265.991454259384</v>
      </c>
      <c r="AE28" s="65">
        <f>VLOOKUP($A28,'ADR Raw Data'!$B$6:$BE$43,'ADR Raw Data'!AO$1,FALSE)</f>
        <v>274.63751772063898</v>
      </c>
      <c r="AF28" s="66">
        <f>VLOOKUP($A28,'ADR Raw Data'!$B$6:$BE$43,'ADR Raw Data'!AP$1,FALSE)</f>
        <v>270.47704582326799</v>
      </c>
      <c r="AG28" s="67">
        <f>VLOOKUP($A28,'ADR Raw Data'!$B$6:$BE$43,'ADR Raw Data'!AR$1,FALSE)</f>
        <v>190.21379017713701</v>
      </c>
      <c r="AI28" s="59">
        <f>VLOOKUP($A28,'ADR Raw Data'!$B$6:$BE$43,'ADR Raw Data'!AT$1,FALSE)</f>
        <v>28.359569203515299</v>
      </c>
      <c r="AJ28" s="60">
        <f>VLOOKUP($A28,'ADR Raw Data'!$B$6:$BE$43,'ADR Raw Data'!AU$1,FALSE)</f>
        <v>22.772736626858201</v>
      </c>
      <c r="AK28" s="60">
        <f>VLOOKUP($A28,'ADR Raw Data'!$B$6:$BE$43,'ADR Raw Data'!AV$1,FALSE)</f>
        <v>20.388064765976701</v>
      </c>
      <c r="AL28" s="60">
        <f>VLOOKUP($A28,'ADR Raw Data'!$B$6:$BE$43,'ADR Raw Data'!AW$1,FALSE)</f>
        <v>18.9410818786466</v>
      </c>
      <c r="AM28" s="60">
        <f>VLOOKUP($A28,'ADR Raw Data'!$B$6:$BE$43,'ADR Raw Data'!AX$1,FALSE)</f>
        <v>21.458046146233901</v>
      </c>
      <c r="AN28" s="61">
        <f>VLOOKUP($A28,'ADR Raw Data'!$B$6:$BE$43,'ADR Raw Data'!AY$1,FALSE)</f>
        <v>22.297797484514199</v>
      </c>
      <c r="AO28" s="60">
        <f>VLOOKUP($A28,'ADR Raw Data'!$B$6:$BE$43,'ADR Raw Data'!BA$1,FALSE)</f>
        <v>31.5067666397347</v>
      </c>
      <c r="AP28" s="60">
        <f>VLOOKUP($A28,'ADR Raw Data'!$B$6:$BE$43,'ADR Raw Data'!BB$1,FALSE)</f>
        <v>33.447037304971701</v>
      </c>
      <c r="AQ28" s="61">
        <f>VLOOKUP($A28,'ADR Raw Data'!$B$6:$BE$43,'ADR Raw Data'!BC$1,FALSE)</f>
        <v>32.512149083139398</v>
      </c>
      <c r="AR28" s="62">
        <f>VLOOKUP($A28,'ADR Raw Data'!$B$6:$BE$43,'ADR Raw Data'!BE$1,FALSE)</f>
        <v>26.5160207993559</v>
      </c>
      <c r="AT28" s="64">
        <f>VLOOKUP($A28,'RevPAR Raw Data'!$B$6:$BE$43,'RevPAR Raw Data'!AG$1,FALSE)</f>
        <v>111.28712904402801</v>
      </c>
      <c r="AU28" s="65">
        <f>VLOOKUP($A28,'RevPAR Raw Data'!$B$6:$BE$43,'RevPAR Raw Data'!AH$1,FALSE)</f>
        <v>79.472357698856698</v>
      </c>
      <c r="AV28" s="65">
        <f>VLOOKUP($A28,'RevPAR Raw Data'!$B$6:$BE$43,'RevPAR Raw Data'!AI$1,FALSE)</f>
        <v>84.970699343225405</v>
      </c>
      <c r="AW28" s="65">
        <f>VLOOKUP($A28,'RevPAR Raw Data'!$B$6:$BE$43,'RevPAR Raw Data'!AJ$1,FALSE)</f>
        <v>88.8208525906105</v>
      </c>
      <c r="AX28" s="65">
        <f>VLOOKUP($A28,'RevPAR Raw Data'!$B$6:$BE$43,'RevPAR Raw Data'!AK$1,FALSE)</f>
        <v>115.645102773047</v>
      </c>
      <c r="AY28" s="66">
        <f>VLOOKUP($A28,'RevPAR Raw Data'!$B$6:$BE$43,'RevPAR Raw Data'!AL$1,FALSE)</f>
        <v>96.039228289953698</v>
      </c>
      <c r="AZ28" s="65">
        <f>VLOOKUP($A28,'RevPAR Raw Data'!$B$6:$BE$43,'RevPAR Raw Data'!AN$1,FALSE)</f>
        <v>215.89564217951801</v>
      </c>
      <c r="BA28" s="65">
        <f>VLOOKUP($A28,'RevPAR Raw Data'!$B$6:$BE$43,'RevPAR Raw Data'!AO$1,FALSE)</f>
        <v>240.33288007783901</v>
      </c>
      <c r="BB28" s="66">
        <f>VLOOKUP($A28,'RevPAR Raw Data'!$B$6:$BE$43,'RevPAR Raw Data'!AP$1,FALSE)</f>
        <v>228.114261128679</v>
      </c>
      <c r="BC28" s="67">
        <f>VLOOKUP($A28,'RevPAR Raw Data'!$B$6:$BE$43,'RevPAR Raw Data'!AR$1,FALSE)</f>
        <v>133.77495195816101</v>
      </c>
      <c r="BE28" s="59">
        <f>VLOOKUP($A28,'RevPAR Raw Data'!$B$6:$BE$43,'RevPAR Raw Data'!AT$1,FALSE)</f>
        <v>42.965481576196403</v>
      </c>
      <c r="BF28" s="60">
        <f>VLOOKUP($A28,'RevPAR Raw Data'!$B$6:$BE$43,'RevPAR Raw Data'!AU$1,FALSE)</f>
        <v>41.497870395797797</v>
      </c>
      <c r="BG28" s="60">
        <f>VLOOKUP($A28,'RevPAR Raw Data'!$B$6:$BE$43,'RevPAR Raw Data'!AV$1,FALSE)</f>
        <v>38.420542732426298</v>
      </c>
      <c r="BH28" s="60">
        <f>VLOOKUP($A28,'RevPAR Raw Data'!$B$6:$BE$43,'RevPAR Raw Data'!AW$1,FALSE)</f>
        <v>37.1584332249315</v>
      </c>
      <c r="BI28" s="60">
        <f>VLOOKUP($A28,'RevPAR Raw Data'!$B$6:$BE$43,'RevPAR Raw Data'!AX$1,FALSE)</f>
        <v>34.689116225195399</v>
      </c>
      <c r="BJ28" s="61">
        <f>VLOOKUP($A28,'RevPAR Raw Data'!$B$6:$BE$43,'RevPAR Raw Data'!AY$1,FALSE)</f>
        <v>38.780387938380599</v>
      </c>
      <c r="BK28" s="60">
        <f>VLOOKUP($A28,'RevPAR Raw Data'!$B$6:$BE$43,'RevPAR Raw Data'!BA$1,FALSE)</f>
        <v>45.370868205377498</v>
      </c>
      <c r="BL28" s="60">
        <f>VLOOKUP($A28,'RevPAR Raw Data'!$B$6:$BE$43,'RevPAR Raw Data'!BB$1,FALSE)</f>
        <v>45.0584064083898</v>
      </c>
      <c r="BM28" s="61">
        <f>VLOOKUP($A28,'RevPAR Raw Data'!$B$6:$BE$43,'RevPAR Raw Data'!BC$1,FALSE)</f>
        <v>45.206101427982198</v>
      </c>
      <c r="BN28" s="62">
        <f>VLOOKUP($A28,'RevPAR Raw Data'!$B$6:$BE$43,'RevPAR Raw Data'!BE$1,FALSE)</f>
        <v>41.838405113084598</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Data'!$B$6:$BE$43,'Occupancy Raw Data'!AG$1,FALSE)</f>
        <v>50.535687897147902</v>
      </c>
      <c r="C30" s="60">
        <f>VLOOKUP($A30,'Occupancy Raw Data'!$B$6:$BE$43,'Occupancy Raw Data'!AH$1,FALSE)</f>
        <v>56.579725136692701</v>
      </c>
      <c r="D30" s="60">
        <f>VLOOKUP($A30,'Occupancy Raw Data'!$B$6:$BE$43,'Occupancy Raw Data'!AI$1,FALSE)</f>
        <v>63.761637357765601</v>
      </c>
      <c r="E30" s="60">
        <f>VLOOKUP($A30,'Occupancy Raw Data'!$B$6:$BE$43,'Occupancy Raw Data'!AJ$1,FALSE)</f>
        <v>64.445101226540501</v>
      </c>
      <c r="F30" s="60">
        <f>VLOOKUP($A30,'Occupancy Raw Data'!$B$6:$BE$43,'Occupancy Raw Data'!AK$1,FALSE)</f>
        <v>61.774050539382202</v>
      </c>
      <c r="G30" s="61">
        <f>VLOOKUP($A30,'Occupancy Raw Data'!$B$6:$BE$43,'Occupancy Raw Data'!AL$1,FALSE)</f>
        <v>59.419240431505798</v>
      </c>
      <c r="H30" s="60">
        <f>VLOOKUP($A30,'Occupancy Raw Data'!$B$6:$BE$43,'Occupancy Raw Data'!AN$1,FALSE)</f>
        <v>69.081572336338098</v>
      </c>
      <c r="I30" s="60">
        <f>VLOOKUP($A30,'Occupancy Raw Data'!$B$6:$BE$43,'Occupancy Raw Data'!AO$1,FALSE)</f>
        <v>71.242795921383106</v>
      </c>
      <c r="J30" s="61">
        <f>VLOOKUP($A30,'Occupancy Raw Data'!$B$6:$BE$43,'Occupancy Raw Data'!AP$1,FALSE)</f>
        <v>70.162184128860602</v>
      </c>
      <c r="K30" s="62">
        <f>VLOOKUP($A30,'Occupancy Raw Data'!$B$6:$BE$43,'Occupancy Raw Data'!AR$1,FALSE)</f>
        <v>62.488652916464297</v>
      </c>
      <c r="M30" s="59">
        <f>VLOOKUP($A30,'Occupancy Raw Data'!$B$6:$BE$43,'Occupancy Raw Data'!AT$1,FALSE)</f>
        <v>3.5028061704094799</v>
      </c>
      <c r="N30" s="60">
        <f>VLOOKUP($A30,'Occupancy Raw Data'!$B$6:$BE$43,'Occupancy Raw Data'!AU$1,FALSE)</f>
        <v>6.6140938652657999</v>
      </c>
      <c r="O30" s="60">
        <f>VLOOKUP($A30,'Occupancy Raw Data'!$B$6:$BE$43,'Occupancy Raw Data'!AV$1,FALSE)</f>
        <v>6.0425708237994398</v>
      </c>
      <c r="P30" s="60">
        <f>VLOOKUP($A30,'Occupancy Raw Data'!$B$6:$BE$43,'Occupancy Raw Data'!AW$1,FALSE)</f>
        <v>5.3901845648881803</v>
      </c>
      <c r="Q30" s="60">
        <f>VLOOKUP($A30,'Occupancy Raw Data'!$B$6:$BE$43,'Occupancy Raw Data'!AX$1,FALSE)</f>
        <v>1.79043400775781</v>
      </c>
      <c r="R30" s="61">
        <f>VLOOKUP($A30,'Occupancy Raw Data'!$B$6:$BE$43,'Occupancy Raw Data'!AY$1,FALSE)</f>
        <v>4.6629509021831099</v>
      </c>
      <c r="S30" s="60">
        <f>VLOOKUP($A30,'Occupancy Raw Data'!$B$6:$BE$43,'Occupancy Raw Data'!BA$1,FALSE)</f>
        <v>-0.64304082368642002</v>
      </c>
      <c r="T30" s="60">
        <f>VLOOKUP($A30,'Occupancy Raw Data'!$B$6:$BE$43,'Occupancy Raw Data'!BB$1,FALSE)</f>
        <v>-4.4165730685218403</v>
      </c>
      <c r="U30" s="61">
        <f>VLOOKUP($A30,'Occupancy Raw Data'!$B$6:$BE$43,'Occupancy Raw Data'!BC$1,FALSE)</f>
        <v>-2.5953694886231502</v>
      </c>
      <c r="V30" s="62">
        <f>VLOOKUP($A30,'Occupancy Raw Data'!$B$6:$BE$43,'Occupancy Raw Data'!BE$1,FALSE)</f>
        <v>2.2193870232791801</v>
      </c>
      <c r="X30" s="64">
        <f>VLOOKUP($A30,'ADR Raw Data'!$B$6:$BE$43,'ADR Raw Data'!AG$1,FALSE)</f>
        <v>88.377932597411998</v>
      </c>
      <c r="Y30" s="65">
        <f>VLOOKUP($A30,'ADR Raw Data'!$B$6:$BE$43,'ADR Raw Data'!AH$1,FALSE)</f>
        <v>92.128335618674498</v>
      </c>
      <c r="Z30" s="65">
        <f>VLOOKUP($A30,'ADR Raw Data'!$B$6:$BE$43,'ADR Raw Data'!AI$1,FALSE)</f>
        <v>94.506460976881598</v>
      </c>
      <c r="AA30" s="65">
        <f>VLOOKUP($A30,'ADR Raw Data'!$B$6:$BE$43,'ADR Raw Data'!AJ$1,FALSE)</f>
        <v>94.063167851410199</v>
      </c>
      <c r="AB30" s="65">
        <f>VLOOKUP($A30,'ADR Raw Data'!$B$6:$BE$43,'ADR Raw Data'!AK$1,FALSE)</f>
        <v>93.093241432928593</v>
      </c>
      <c r="AC30" s="66">
        <f>VLOOKUP($A30,'ADR Raw Data'!$B$6:$BE$43,'ADR Raw Data'!AL$1,FALSE)</f>
        <v>92.621107214802606</v>
      </c>
      <c r="AD30" s="65">
        <f>VLOOKUP($A30,'ADR Raw Data'!$B$6:$BE$43,'ADR Raw Data'!AN$1,FALSE)</f>
        <v>102.65796299267301</v>
      </c>
      <c r="AE30" s="65">
        <f>VLOOKUP($A30,'ADR Raw Data'!$B$6:$BE$43,'ADR Raw Data'!AO$1,FALSE)</f>
        <v>104.51869373573901</v>
      </c>
      <c r="AF30" s="66">
        <f>VLOOKUP($A30,'ADR Raw Data'!$B$6:$BE$43,'ADR Raw Data'!AP$1,FALSE)</f>
        <v>103.602657504673</v>
      </c>
      <c r="AG30" s="67">
        <f>VLOOKUP($A30,'ADR Raw Data'!$B$6:$BE$43,'ADR Raw Data'!AR$1,FALSE)</f>
        <v>96.143984763642095</v>
      </c>
      <c r="AI30" s="59">
        <f>VLOOKUP($A30,'ADR Raw Data'!$B$6:$BE$43,'ADR Raw Data'!AT$1,FALSE)</f>
        <v>11.3652777238447</v>
      </c>
      <c r="AJ30" s="60">
        <f>VLOOKUP($A30,'ADR Raw Data'!$B$6:$BE$43,'ADR Raw Data'!AU$1,FALSE)</f>
        <v>12.576145426098201</v>
      </c>
      <c r="AK30" s="60">
        <f>VLOOKUP($A30,'ADR Raw Data'!$B$6:$BE$43,'ADR Raw Data'!AV$1,FALSE)</f>
        <v>12.8539880976604</v>
      </c>
      <c r="AL30" s="60">
        <f>VLOOKUP($A30,'ADR Raw Data'!$B$6:$BE$43,'ADR Raw Data'!AW$1,FALSE)</f>
        <v>12.0249065675737</v>
      </c>
      <c r="AM30" s="60">
        <f>VLOOKUP($A30,'ADR Raw Data'!$B$6:$BE$43,'ADR Raw Data'!AX$1,FALSE)</f>
        <v>11.097159158419901</v>
      </c>
      <c r="AN30" s="61">
        <f>VLOOKUP($A30,'ADR Raw Data'!$B$6:$BE$43,'ADR Raw Data'!AY$1,FALSE)</f>
        <v>12.008203740983999</v>
      </c>
      <c r="AO30" s="60">
        <f>VLOOKUP($A30,'ADR Raw Data'!$B$6:$BE$43,'ADR Raw Data'!BA$1,FALSE)</f>
        <v>10.8623785527679</v>
      </c>
      <c r="AP30" s="60">
        <f>VLOOKUP($A30,'ADR Raw Data'!$B$6:$BE$43,'ADR Raw Data'!BB$1,FALSE)</f>
        <v>10.6844070247624</v>
      </c>
      <c r="AQ30" s="61">
        <f>VLOOKUP($A30,'ADR Raw Data'!$B$6:$BE$43,'ADR Raw Data'!BC$1,FALSE)</f>
        <v>10.7501897242413</v>
      </c>
      <c r="AR30" s="62">
        <f>VLOOKUP($A30,'ADR Raw Data'!$B$6:$BE$43,'ADR Raw Data'!BE$1,FALSE)</f>
        <v>11.3476919256694</v>
      </c>
      <c r="AT30" s="64">
        <f>VLOOKUP($A30,'RevPAR Raw Data'!$B$6:$BE$43,'RevPAR Raw Data'!AG$1,FALSE)</f>
        <v>44.662396187379898</v>
      </c>
      <c r="AU30" s="65">
        <f>VLOOKUP($A30,'RevPAR Raw Data'!$B$6:$BE$43,'RevPAR Raw Data'!AH$1,FALSE)</f>
        <v>52.125959066055799</v>
      </c>
      <c r="AV30" s="65">
        <f>VLOOKUP($A30,'RevPAR Raw Data'!$B$6:$BE$43,'RevPAR Raw Data'!AI$1,FALSE)</f>
        <v>60.2588669277375</v>
      </c>
      <c r="AW30" s="65">
        <f>VLOOKUP($A30,'RevPAR Raw Data'!$B$6:$BE$43,'RevPAR Raw Data'!AJ$1,FALSE)</f>
        <v>60.619103738732001</v>
      </c>
      <c r="AX30" s="65">
        <f>VLOOKUP($A30,'RevPAR Raw Data'!$B$6:$BE$43,'RevPAR Raw Data'!AK$1,FALSE)</f>
        <v>57.507466011526503</v>
      </c>
      <c r="AY30" s="66">
        <f>VLOOKUP($A30,'RevPAR Raw Data'!$B$6:$BE$43,'RevPAR Raw Data'!AL$1,FALSE)</f>
        <v>55.034758386286299</v>
      </c>
      <c r="AZ30" s="65">
        <f>VLOOKUP($A30,'RevPAR Raw Data'!$B$6:$BE$43,'RevPAR Raw Data'!AN$1,FALSE)</f>
        <v>70.9177349637948</v>
      </c>
      <c r="BA30" s="65">
        <f>VLOOKUP($A30,'RevPAR Raw Data'!$B$6:$BE$43,'RevPAR Raw Data'!AO$1,FALSE)</f>
        <v>74.462039677848296</v>
      </c>
      <c r="BB30" s="66">
        <f>VLOOKUP($A30,'RevPAR Raw Data'!$B$6:$BE$43,'RevPAR Raw Data'!AP$1,FALSE)</f>
        <v>72.689887320821597</v>
      </c>
      <c r="BC30" s="67">
        <f>VLOOKUP($A30,'RevPAR Raw Data'!$B$6:$BE$43,'RevPAR Raw Data'!AR$1,FALSE)</f>
        <v>60.079080939010701</v>
      </c>
      <c r="BE30" s="59">
        <f>VLOOKUP($A30,'RevPAR Raw Data'!$B$6:$BE$43,'RevPAR Raw Data'!AT$1,FALSE)</f>
        <v>15.266187543649201</v>
      </c>
      <c r="BF30" s="60">
        <f>VLOOKUP($A30,'RevPAR Raw Data'!$B$6:$BE$43,'RevPAR Raw Data'!AU$1,FALSE)</f>
        <v>20.0220373544784</v>
      </c>
      <c r="BG30" s="60">
        <f>VLOOKUP($A30,'RevPAR Raw Data'!$B$6:$BE$43,'RevPAR Raw Data'!AV$1,FALSE)</f>
        <v>19.673270255943699</v>
      </c>
      <c r="BH30" s="60">
        <f>VLOOKUP($A30,'RevPAR Raw Data'!$B$6:$BE$43,'RevPAR Raw Data'!AW$1,FALSE)</f>
        <v>18.063255790209499</v>
      </c>
      <c r="BI30" s="60">
        <f>VLOOKUP($A30,'RevPAR Raw Data'!$B$6:$BE$43,'RevPAR Raw Data'!AX$1,FALSE)</f>
        <v>13.086280477645101</v>
      </c>
      <c r="BJ30" s="61">
        <f>VLOOKUP($A30,'RevPAR Raw Data'!$B$6:$BE$43,'RevPAR Raw Data'!AY$1,FALSE)</f>
        <v>17.231091287843299</v>
      </c>
      <c r="BK30" s="60">
        <f>VLOOKUP($A30,'RevPAR Raw Data'!$B$6:$BE$43,'RevPAR Raw Data'!BA$1,FALSE)</f>
        <v>10.1494882005638</v>
      </c>
      <c r="BL30" s="60">
        <f>VLOOKUP($A30,'RevPAR Raw Data'!$B$6:$BE$43,'RevPAR Raw Data'!BB$1,FALSE)</f>
        <v>5.7959493130537103</v>
      </c>
      <c r="BM30" s="61">
        <f>VLOOKUP($A30,'RevPAR Raw Data'!$B$6:$BE$43,'RevPAR Raw Data'!BC$1,FALSE)</f>
        <v>7.8758130915461599</v>
      </c>
      <c r="BN30" s="62">
        <f>VLOOKUP($A30,'RevPAR Raw Data'!$B$6:$BE$43,'RevPAR Raw Data'!BE$1,FALSE)</f>
        <v>13.818928150988601</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Data'!$B$6:$BE$43,'Occupancy Raw Data'!AG$1,FALSE)</f>
        <v>59.030245158998</v>
      </c>
      <c r="C32" s="60">
        <f>VLOOKUP($A32,'Occupancy Raw Data'!$B$6:$BE$43,'Occupancy Raw Data'!AH$1,FALSE)</f>
        <v>58.802629241428299</v>
      </c>
      <c r="D32" s="60">
        <f>VLOOKUP($A32,'Occupancy Raw Data'!$B$6:$BE$43,'Occupancy Raw Data'!AI$1,FALSE)</f>
        <v>65.688843489074401</v>
      </c>
      <c r="E32" s="60">
        <f>VLOOKUP($A32,'Occupancy Raw Data'!$B$6:$BE$43,'Occupancy Raw Data'!AJ$1,FALSE)</f>
        <v>66.005285130573796</v>
      </c>
      <c r="F32" s="60">
        <f>VLOOKUP($A32,'Occupancy Raw Data'!$B$6:$BE$43,'Occupancy Raw Data'!AK$1,FALSE)</f>
        <v>64.142165571149405</v>
      </c>
      <c r="G32" s="61">
        <f>VLOOKUP($A32,'Occupancy Raw Data'!$B$6:$BE$43,'Occupancy Raw Data'!AL$1,FALSE)</f>
        <v>62.733833718244803</v>
      </c>
      <c r="H32" s="60">
        <f>VLOOKUP($A32,'Occupancy Raw Data'!$B$6:$BE$43,'Occupancy Raw Data'!AN$1,FALSE)</f>
        <v>75.064398649848897</v>
      </c>
      <c r="I32" s="60">
        <f>VLOOKUP($A32,'Occupancy Raw Data'!$B$6:$BE$43,'Occupancy Raw Data'!AO$1,FALSE)</f>
        <v>78.823947415171403</v>
      </c>
      <c r="J32" s="61">
        <f>VLOOKUP($A32,'Occupancy Raw Data'!$B$6:$BE$43,'Occupancy Raw Data'!AP$1,FALSE)</f>
        <v>76.944173032510207</v>
      </c>
      <c r="K32" s="62">
        <f>VLOOKUP($A32,'Occupancy Raw Data'!$B$6:$BE$43,'Occupancy Raw Data'!AR$1,FALSE)</f>
        <v>66.793930665177697</v>
      </c>
      <c r="M32" s="59">
        <f>VLOOKUP($A32,'Occupancy Raw Data'!$B$6:$BE$43,'Occupancy Raw Data'!AT$1,FALSE)</f>
        <v>5.1573439627879898</v>
      </c>
      <c r="N32" s="60">
        <f>VLOOKUP($A32,'Occupancy Raw Data'!$B$6:$BE$43,'Occupancy Raw Data'!AU$1,FALSE)</f>
        <v>11.210905529790301</v>
      </c>
      <c r="O32" s="60">
        <f>VLOOKUP($A32,'Occupancy Raw Data'!$B$6:$BE$43,'Occupancy Raw Data'!AV$1,FALSE)</f>
        <v>13.948836134427401</v>
      </c>
      <c r="P32" s="60">
        <f>VLOOKUP($A32,'Occupancy Raw Data'!$B$6:$BE$43,'Occupancy Raw Data'!AW$1,FALSE)</f>
        <v>11.4375268052754</v>
      </c>
      <c r="Q32" s="60">
        <f>VLOOKUP($A32,'Occupancy Raw Data'!$B$6:$BE$43,'Occupancy Raw Data'!AX$1,FALSE)</f>
        <v>7.69310453562783</v>
      </c>
      <c r="R32" s="61">
        <f>VLOOKUP($A32,'Occupancy Raw Data'!$B$6:$BE$43,'Occupancy Raw Data'!AY$1,FALSE)</f>
        <v>9.8863934052056308</v>
      </c>
      <c r="S32" s="60">
        <f>VLOOKUP($A32,'Occupancy Raw Data'!$B$6:$BE$43,'Occupancy Raw Data'!BA$1,FALSE)</f>
        <v>1.11450122833826</v>
      </c>
      <c r="T32" s="60">
        <f>VLOOKUP($A32,'Occupancy Raw Data'!$B$6:$BE$43,'Occupancy Raw Data'!BB$1,FALSE)</f>
        <v>-1.83876424192455</v>
      </c>
      <c r="U32" s="61">
        <f>VLOOKUP($A32,'Occupancy Raw Data'!$B$6:$BE$43,'Occupancy Raw Data'!BC$1,FALSE)</f>
        <v>-0.42006889976754402</v>
      </c>
      <c r="V32" s="62">
        <f>VLOOKUP($A32,'Occupancy Raw Data'!$B$6:$BE$43,'Occupancy Raw Data'!BE$1,FALSE)</f>
        <v>6.2664267842698598</v>
      </c>
      <c r="X32" s="64">
        <f>VLOOKUP($A32,'ADR Raw Data'!$B$6:$BE$43,'ADR Raw Data'!AG$1,FALSE)</f>
        <v>103.679740346092</v>
      </c>
      <c r="Y32" s="65">
        <f>VLOOKUP($A32,'ADR Raw Data'!$B$6:$BE$43,'ADR Raw Data'!AH$1,FALSE)</f>
        <v>100.558038778323</v>
      </c>
      <c r="Z32" s="65">
        <f>VLOOKUP($A32,'ADR Raw Data'!$B$6:$BE$43,'ADR Raw Data'!AI$1,FALSE)</f>
        <v>104.402349159933</v>
      </c>
      <c r="AA32" s="65">
        <f>VLOOKUP($A32,'ADR Raw Data'!$B$6:$BE$43,'ADR Raw Data'!AJ$1,FALSE)</f>
        <v>103.12195495146899</v>
      </c>
      <c r="AB32" s="65">
        <f>VLOOKUP($A32,'ADR Raw Data'!$B$6:$BE$43,'ADR Raw Data'!AK$1,FALSE)</f>
        <v>101.907823656286</v>
      </c>
      <c r="AC32" s="66">
        <f>VLOOKUP($A32,'ADR Raw Data'!$B$6:$BE$43,'ADR Raw Data'!AL$1,FALSE)</f>
        <v>102.766139938336</v>
      </c>
      <c r="AD32" s="65">
        <f>VLOOKUP($A32,'ADR Raw Data'!$B$6:$BE$43,'ADR Raw Data'!AN$1,FALSE)</f>
        <v>121.063331940951</v>
      </c>
      <c r="AE32" s="65">
        <f>VLOOKUP($A32,'ADR Raw Data'!$B$6:$BE$43,'ADR Raw Data'!AO$1,FALSE)</f>
        <v>124.367494878296</v>
      </c>
      <c r="AF32" s="66">
        <f>VLOOKUP($A32,'ADR Raw Data'!$B$6:$BE$43,'ADR Raw Data'!AP$1,FALSE)</f>
        <v>122.755774366152</v>
      </c>
      <c r="AG32" s="67">
        <f>VLOOKUP($A32,'ADR Raw Data'!$B$6:$BE$43,'ADR Raw Data'!AR$1,FALSE)</f>
        <v>109.34537711047901</v>
      </c>
      <c r="AI32" s="59">
        <f>VLOOKUP($A32,'ADR Raw Data'!$B$6:$BE$43,'ADR Raw Data'!AT$1,FALSE)</f>
        <v>17.811450243755498</v>
      </c>
      <c r="AJ32" s="60">
        <f>VLOOKUP($A32,'ADR Raw Data'!$B$6:$BE$43,'ADR Raw Data'!AU$1,FALSE)</f>
        <v>25.051862910062098</v>
      </c>
      <c r="AK32" s="60">
        <f>VLOOKUP($A32,'ADR Raw Data'!$B$6:$BE$43,'ADR Raw Data'!AV$1,FALSE)</f>
        <v>26.196484948145802</v>
      </c>
      <c r="AL32" s="60">
        <f>VLOOKUP($A32,'ADR Raw Data'!$B$6:$BE$43,'ADR Raw Data'!AW$1,FALSE)</f>
        <v>24.398368932037901</v>
      </c>
      <c r="AM32" s="60">
        <f>VLOOKUP($A32,'ADR Raw Data'!$B$6:$BE$43,'ADR Raw Data'!AX$1,FALSE)</f>
        <v>20.140985027768298</v>
      </c>
      <c r="AN32" s="61">
        <f>VLOOKUP($A32,'ADR Raw Data'!$B$6:$BE$43,'ADR Raw Data'!AY$1,FALSE)</f>
        <v>22.618680961371101</v>
      </c>
      <c r="AO32" s="60">
        <f>VLOOKUP($A32,'ADR Raw Data'!$B$6:$BE$43,'ADR Raw Data'!BA$1,FALSE)</f>
        <v>20.076559298242799</v>
      </c>
      <c r="AP32" s="60">
        <f>VLOOKUP($A32,'ADR Raw Data'!$B$6:$BE$43,'ADR Raw Data'!BB$1,FALSE)</f>
        <v>18.098024695273999</v>
      </c>
      <c r="AQ32" s="61">
        <f>VLOOKUP($A32,'ADR Raw Data'!$B$6:$BE$43,'ADR Raw Data'!BC$1,FALSE)</f>
        <v>19.003282075275099</v>
      </c>
      <c r="AR32" s="62">
        <f>VLOOKUP($A32,'ADR Raw Data'!$B$6:$BE$43,'ADR Raw Data'!BE$1,FALSE)</f>
        <v>20.6853554122664</v>
      </c>
      <c r="AT32" s="64">
        <f>VLOOKUP($A32,'RevPAR Raw Data'!$B$6:$BE$43,'RevPAR Raw Data'!AG$1,FALSE)</f>
        <v>61.2024049065109</v>
      </c>
      <c r="AU32" s="65">
        <f>VLOOKUP($A32,'RevPAR Raw Data'!$B$6:$BE$43,'RevPAR Raw Data'!AH$1,FALSE)</f>
        <v>59.130770715269101</v>
      </c>
      <c r="AV32" s="65">
        <f>VLOOKUP($A32,'RevPAR Raw Data'!$B$6:$BE$43,'RevPAR Raw Data'!AI$1,FALSE)</f>
        <v>68.580695738585803</v>
      </c>
      <c r="AW32" s="65">
        <f>VLOOKUP($A32,'RevPAR Raw Data'!$B$6:$BE$43,'RevPAR Raw Data'!AJ$1,FALSE)</f>
        <v>68.065940397939201</v>
      </c>
      <c r="AX32" s="65">
        <f>VLOOKUP($A32,'RevPAR Raw Data'!$B$6:$BE$43,'RevPAR Raw Data'!AK$1,FALSE)</f>
        <v>65.365884979569998</v>
      </c>
      <c r="AY32" s="66">
        <f>VLOOKUP($A32,'RevPAR Raw Data'!$B$6:$BE$43,'RevPAR Raw Data'!AL$1,FALSE)</f>
        <v>64.469139347574995</v>
      </c>
      <c r="AZ32" s="65">
        <f>VLOOKUP($A32,'RevPAR Raw Data'!$B$6:$BE$43,'RevPAR Raw Data'!AN$1,FALSE)</f>
        <v>90.875462106946102</v>
      </c>
      <c r="BA32" s="65">
        <f>VLOOKUP($A32,'RevPAR Raw Data'!$B$6:$BE$43,'RevPAR Raw Data'!AO$1,FALSE)</f>
        <v>98.031368764434106</v>
      </c>
      <c r="BB32" s="66">
        <f>VLOOKUP($A32,'RevPAR Raw Data'!$B$6:$BE$43,'RevPAR Raw Data'!AP$1,FALSE)</f>
        <v>94.453415435690104</v>
      </c>
      <c r="BC32" s="67">
        <f>VLOOKUP($A32,'RevPAR Raw Data'!$B$6:$BE$43,'RevPAR Raw Data'!AR$1,FALSE)</f>
        <v>73.036075372750801</v>
      </c>
      <c r="BE32" s="59">
        <f>VLOOKUP($A32,'RevPAR Raw Data'!$B$6:$BE$43,'RevPAR Raw Data'!AT$1,FALSE)</f>
        <v>23.887391960374799</v>
      </c>
      <c r="BF32" s="60">
        <f>VLOOKUP($A32,'RevPAR Raw Data'!$B$6:$BE$43,'RevPAR Raw Data'!AU$1,FALSE)</f>
        <v>39.071309124152101</v>
      </c>
      <c r="BG32" s="60">
        <f>VLOOKUP($A32,'RevPAR Raw Data'!$B$6:$BE$43,'RevPAR Raw Data'!AV$1,FALSE)</f>
        <v>43.799425840970002</v>
      </c>
      <c r="BH32" s="60">
        <f>VLOOKUP($A32,'RevPAR Raw Data'!$B$6:$BE$43,'RevPAR Raw Data'!AW$1,FALSE)</f>
        <v>38.626465723965197</v>
      </c>
      <c r="BI32" s="60">
        <f>VLOOKUP($A32,'RevPAR Raw Data'!$B$6:$BE$43,'RevPAR Raw Data'!AX$1,FALSE)</f>
        <v>29.383556596087502</v>
      </c>
      <c r="BJ32" s="61">
        <f>VLOOKUP($A32,'RevPAR Raw Data'!$B$6:$BE$43,'RevPAR Raw Data'!AY$1,FALSE)</f>
        <v>34.741246149486201</v>
      </c>
      <c r="BK32" s="60">
        <f>VLOOKUP($A32,'RevPAR Raw Data'!$B$6:$BE$43,'RevPAR Raw Data'!BA$1,FALSE)</f>
        <v>21.414814026567999</v>
      </c>
      <c r="BL32" s="60">
        <f>VLOOKUP($A32,'RevPAR Raw Data'!$B$6:$BE$43,'RevPAR Raw Data'!BB$1,FALSE)</f>
        <v>15.9264804467581</v>
      </c>
      <c r="BM32" s="61">
        <f>VLOOKUP($A32,'RevPAR Raw Data'!$B$6:$BE$43,'RevPAR Raw Data'!BC$1,FALSE)</f>
        <v>18.503386297574199</v>
      </c>
      <c r="BN32" s="62">
        <f>VLOOKUP($A32,'RevPAR Raw Data'!$B$6:$BE$43,'RevPAR Raw Data'!BE$1,FALSE)</f>
        <v>28.2480148485119</v>
      </c>
    </row>
    <row r="33" spans="1:66" x14ac:dyDescent="0.25">
      <c r="A33" s="78" t="s">
        <v>46</v>
      </c>
      <c r="B33" s="59">
        <f>VLOOKUP($A33,'Occupancy Raw Data'!$B$6:$BE$43,'Occupancy Raw Data'!AG$1,FALSE)</f>
        <v>61.356129784340297</v>
      </c>
      <c r="C33" s="60">
        <f>VLOOKUP($A33,'Occupancy Raw Data'!$B$6:$BE$43,'Occupancy Raw Data'!AH$1,FALSE)</f>
        <v>62.813289294734702</v>
      </c>
      <c r="D33" s="60">
        <f>VLOOKUP($A33,'Occupancy Raw Data'!$B$6:$BE$43,'Occupancy Raw Data'!AI$1,FALSE)</f>
        <v>67.495628521468802</v>
      </c>
      <c r="E33" s="60">
        <f>VLOOKUP($A33,'Occupancy Raw Data'!$B$6:$BE$43,'Occupancy Raw Data'!AJ$1,FALSE)</f>
        <v>68.671070526520296</v>
      </c>
      <c r="F33" s="60">
        <f>VLOOKUP($A33,'Occupancy Raw Data'!$B$6:$BE$43,'Occupancy Raw Data'!AK$1,FALSE)</f>
        <v>65.402176024868794</v>
      </c>
      <c r="G33" s="61">
        <f>VLOOKUP($A33,'Occupancy Raw Data'!$B$6:$BE$43,'Occupancy Raw Data'!AL$1,FALSE)</f>
        <v>65.147658830386604</v>
      </c>
      <c r="H33" s="60">
        <f>VLOOKUP($A33,'Occupancy Raw Data'!$B$6:$BE$43,'Occupancy Raw Data'!AN$1,FALSE)</f>
        <v>69.4093646784534</v>
      </c>
      <c r="I33" s="60">
        <f>VLOOKUP($A33,'Occupancy Raw Data'!$B$6:$BE$43,'Occupancy Raw Data'!AO$1,FALSE)</f>
        <v>72.202253740042707</v>
      </c>
      <c r="J33" s="61">
        <f>VLOOKUP($A33,'Occupancy Raw Data'!$B$6:$BE$43,'Occupancy Raw Data'!AP$1,FALSE)</f>
        <v>70.805809209248096</v>
      </c>
      <c r="K33" s="62">
        <f>VLOOKUP($A33,'Occupancy Raw Data'!$B$6:$BE$43,'Occupancy Raw Data'!AR$1,FALSE)</f>
        <v>66.764273224346994</v>
      </c>
      <c r="M33" s="59">
        <f>VLOOKUP($A33,'Occupancy Raw Data'!$B$6:$BE$43,'Occupancy Raw Data'!AT$1,FALSE)</f>
        <v>0.62131591524613605</v>
      </c>
      <c r="N33" s="60">
        <f>VLOOKUP($A33,'Occupancy Raw Data'!$B$6:$BE$43,'Occupancy Raw Data'!AU$1,FALSE)</f>
        <v>7.7333539556105396E-3</v>
      </c>
      <c r="O33" s="60">
        <f>VLOOKUP($A33,'Occupancy Raw Data'!$B$6:$BE$43,'Occupancy Raw Data'!AV$1,FALSE)</f>
        <v>2.7506654835847302</v>
      </c>
      <c r="P33" s="60">
        <f>VLOOKUP($A33,'Occupancy Raw Data'!$B$6:$BE$43,'Occupancy Raw Data'!AW$1,FALSE)</f>
        <v>2.7470930232558102</v>
      </c>
      <c r="Q33" s="60">
        <f>VLOOKUP($A33,'Occupancy Raw Data'!$B$6:$BE$43,'Occupancy Raw Data'!AX$1,FALSE)</f>
        <v>0.89165292971676902</v>
      </c>
      <c r="R33" s="61">
        <f>VLOOKUP($A33,'Occupancy Raw Data'!$B$6:$BE$43,'Occupancy Raw Data'!AY$1,FALSE)</f>
        <v>1.43386523481811</v>
      </c>
      <c r="S33" s="60">
        <f>VLOOKUP($A33,'Occupancy Raw Data'!$B$6:$BE$43,'Occupancy Raw Data'!BA$1,FALSE)</f>
        <v>-6.25205012136718</v>
      </c>
      <c r="T33" s="60">
        <f>VLOOKUP($A33,'Occupancy Raw Data'!$B$6:$BE$43,'Occupancy Raw Data'!BB$1,FALSE)</f>
        <v>-7.75674837108284</v>
      </c>
      <c r="U33" s="61">
        <f>VLOOKUP($A33,'Occupancy Raw Data'!$B$6:$BE$43,'Occupancy Raw Data'!BC$1,FALSE)</f>
        <v>-7.0253204923783397</v>
      </c>
      <c r="V33" s="62">
        <f>VLOOKUP($A33,'Occupancy Raw Data'!$B$6:$BE$43,'Occupancy Raw Data'!BE$1,FALSE)</f>
        <v>-1.28753603562012</v>
      </c>
      <c r="X33" s="64">
        <f>VLOOKUP($A33,'ADR Raw Data'!$B$6:$BE$43,'ADR Raw Data'!AG$1,FALSE)</f>
        <v>87.074962135845396</v>
      </c>
      <c r="Y33" s="65">
        <f>VLOOKUP($A33,'ADR Raw Data'!$B$6:$BE$43,'ADR Raw Data'!AH$1,FALSE)</f>
        <v>85.454188478193601</v>
      </c>
      <c r="Z33" s="65">
        <f>VLOOKUP($A33,'ADR Raw Data'!$B$6:$BE$43,'ADR Raw Data'!AI$1,FALSE)</f>
        <v>87.253319581174395</v>
      </c>
      <c r="AA33" s="65">
        <f>VLOOKUP($A33,'ADR Raw Data'!$B$6:$BE$43,'ADR Raw Data'!AJ$1,FALSE)</f>
        <v>86.353292551987494</v>
      </c>
      <c r="AB33" s="65">
        <f>VLOOKUP($A33,'ADR Raw Data'!$B$6:$BE$43,'ADR Raw Data'!AK$1,FALSE)</f>
        <v>85.059194326030394</v>
      </c>
      <c r="AC33" s="66">
        <f>VLOOKUP($A33,'ADR Raw Data'!$B$6:$BE$43,'ADR Raw Data'!AL$1,FALSE)</f>
        <v>86.242511037382698</v>
      </c>
      <c r="AD33" s="65">
        <f>VLOOKUP($A33,'ADR Raw Data'!$B$6:$BE$43,'ADR Raw Data'!AN$1,FALSE)</f>
        <v>92.022369363191004</v>
      </c>
      <c r="AE33" s="65">
        <f>VLOOKUP($A33,'ADR Raw Data'!$B$6:$BE$43,'ADR Raw Data'!AO$1,FALSE)</f>
        <v>93.978924783047404</v>
      </c>
      <c r="AF33" s="66">
        <f>VLOOKUP($A33,'ADR Raw Data'!$B$6:$BE$43,'ADR Raw Data'!AP$1,FALSE)</f>
        <v>93.019940836906102</v>
      </c>
      <c r="AG33" s="67">
        <f>VLOOKUP($A33,'ADR Raw Data'!$B$6:$BE$43,'ADR Raw Data'!AR$1,FALSE)</f>
        <v>88.296138901245001</v>
      </c>
      <c r="AI33" s="59">
        <f>VLOOKUP($A33,'ADR Raw Data'!$B$6:$BE$43,'ADR Raw Data'!AT$1,FALSE)</f>
        <v>18.917172814950899</v>
      </c>
      <c r="AJ33" s="60">
        <f>VLOOKUP($A33,'ADR Raw Data'!$B$6:$BE$43,'ADR Raw Data'!AU$1,FALSE)</f>
        <v>19.220851558289301</v>
      </c>
      <c r="AK33" s="60">
        <f>VLOOKUP($A33,'ADR Raw Data'!$B$6:$BE$43,'ADR Raw Data'!AV$1,FALSE)</f>
        <v>19.5273548361493</v>
      </c>
      <c r="AL33" s="60">
        <f>VLOOKUP($A33,'ADR Raw Data'!$B$6:$BE$43,'ADR Raw Data'!AW$1,FALSE)</f>
        <v>18.378933992624798</v>
      </c>
      <c r="AM33" s="60">
        <f>VLOOKUP($A33,'ADR Raw Data'!$B$6:$BE$43,'ADR Raw Data'!AX$1,FALSE)</f>
        <v>17.161966426157498</v>
      </c>
      <c r="AN33" s="61">
        <f>VLOOKUP($A33,'ADR Raw Data'!$B$6:$BE$43,'ADR Raw Data'!AY$1,FALSE)</f>
        <v>18.641908588475999</v>
      </c>
      <c r="AO33" s="60">
        <f>VLOOKUP($A33,'ADR Raw Data'!$B$6:$BE$43,'ADR Raw Data'!BA$1,FALSE)</f>
        <v>15.9900882910327</v>
      </c>
      <c r="AP33" s="60">
        <f>VLOOKUP($A33,'ADR Raw Data'!$B$6:$BE$43,'ADR Raw Data'!BB$1,FALSE)</f>
        <v>14.803269636582099</v>
      </c>
      <c r="AQ33" s="61">
        <f>VLOOKUP($A33,'ADR Raw Data'!$B$6:$BE$43,'ADR Raw Data'!BC$1,FALSE)</f>
        <v>15.361085726467399</v>
      </c>
      <c r="AR33" s="62">
        <f>VLOOKUP($A33,'ADR Raw Data'!$B$6:$BE$43,'ADR Raw Data'!BE$1,FALSE)</f>
        <v>17.342443089427999</v>
      </c>
      <c r="AT33" s="64">
        <f>VLOOKUP($A33,'RevPAR Raw Data'!$B$6:$BE$43,'RevPAR Raw Data'!AG$1,FALSE)</f>
        <v>53.425826777734599</v>
      </c>
      <c r="AU33" s="65">
        <f>VLOOKUP($A33,'RevPAR Raw Data'!$B$6:$BE$43,'RevPAR Raw Data'!AH$1,FALSE)</f>
        <v>53.676586623275597</v>
      </c>
      <c r="AV33" s="65">
        <f>VLOOKUP($A33,'RevPAR Raw Data'!$B$6:$BE$43,'RevPAR Raw Data'!AI$1,FALSE)</f>
        <v>58.892176457159501</v>
      </c>
      <c r="AW33" s="65">
        <f>VLOOKUP($A33,'RevPAR Raw Data'!$B$6:$BE$43,'RevPAR Raw Data'!AJ$1,FALSE)</f>
        <v>59.299730430347701</v>
      </c>
      <c r="AX33" s="65">
        <f>VLOOKUP($A33,'RevPAR Raw Data'!$B$6:$BE$43,'RevPAR Raw Data'!AK$1,FALSE)</f>
        <v>55.630563998445602</v>
      </c>
      <c r="AY33" s="66">
        <f>VLOOKUP($A33,'RevPAR Raw Data'!$B$6:$BE$43,'RevPAR Raw Data'!AL$1,FALSE)</f>
        <v>56.184976857392599</v>
      </c>
      <c r="AZ33" s="65">
        <f>VLOOKUP($A33,'RevPAR Raw Data'!$B$6:$BE$43,'RevPAR Raw Data'!AN$1,FALSE)</f>
        <v>63.872141937050699</v>
      </c>
      <c r="BA33" s="65">
        <f>VLOOKUP($A33,'RevPAR Raw Data'!$B$6:$BE$43,'RevPAR Raw Data'!AO$1,FALSE)</f>
        <v>67.854901734019805</v>
      </c>
      <c r="BB33" s="66">
        <f>VLOOKUP($A33,'RevPAR Raw Data'!$B$6:$BE$43,'RevPAR Raw Data'!AP$1,FALSE)</f>
        <v>65.863521835535195</v>
      </c>
      <c r="BC33" s="67">
        <f>VLOOKUP($A33,'RevPAR Raw Data'!$B$6:$BE$43,'RevPAR Raw Data'!AR$1,FALSE)</f>
        <v>58.950275422576198</v>
      </c>
      <c r="BE33" s="59">
        <f>VLOOKUP($A33,'RevPAR Raw Data'!$B$6:$BE$43,'RevPAR Raw Data'!AT$1,FALSE)</f>
        <v>19.656024135610998</v>
      </c>
      <c r="BF33" s="60">
        <f>VLOOKUP($A33,'RevPAR Raw Data'!$B$6:$BE$43,'RevPAR Raw Data'!AU$1,FALSE)</f>
        <v>19.230071328729199</v>
      </c>
      <c r="BG33" s="60">
        <f>VLOOKUP($A33,'RevPAR Raw Data'!$B$6:$BE$43,'RevPAR Raw Data'!AV$1,FALSE)</f>
        <v>22.815152529069099</v>
      </c>
      <c r="BH33" s="60">
        <f>VLOOKUP($A33,'RevPAR Raw Data'!$B$6:$BE$43,'RevPAR Raw Data'!AW$1,FALSE)</f>
        <v>21.630913429340801</v>
      </c>
      <c r="BI33" s="60">
        <f>VLOOKUP($A33,'RevPAR Raw Data'!$B$6:$BE$43,'RevPAR Raw Data'!AX$1,FALSE)</f>
        <v>18.206644532310101</v>
      </c>
      <c r="BJ33" s="61">
        <f>VLOOKUP($A33,'RevPAR Raw Data'!$B$6:$BE$43,'RevPAR Raw Data'!AY$1,FALSE)</f>
        <v>20.343073669650899</v>
      </c>
      <c r="BK33" s="60">
        <f>VLOOKUP($A33,'RevPAR Raw Data'!$B$6:$BE$43,'RevPAR Raw Data'!BA$1,FALSE)</f>
        <v>8.7383298352593499</v>
      </c>
      <c r="BL33" s="60">
        <f>VLOOKUP($A33,'RevPAR Raw Data'!$B$6:$BE$43,'RevPAR Raw Data'!BB$1,FALSE)</f>
        <v>5.8982688890967196</v>
      </c>
      <c r="BM33" s="61">
        <f>VLOOKUP($A33,'RevPAR Raw Data'!$B$6:$BE$43,'RevPAR Raw Data'!BC$1,FALSE)</f>
        <v>7.2565997306957799</v>
      </c>
      <c r="BN33" s="62">
        <f>VLOOKUP($A33,'RevPAR Raw Data'!$B$6:$BE$43,'RevPAR Raw Data'!BE$1,FALSE)</f>
        <v>15.831616849574599</v>
      </c>
    </row>
    <row r="34" spans="1:66" x14ac:dyDescent="0.25">
      <c r="A34" s="78" t="s">
        <v>95</v>
      </c>
      <c r="B34" s="59">
        <f>VLOOKUP($A34,'Occupancy Raw Data'!$B$6:$BE$43,'Occupancy Raw Data'!AG$1,FALSE)</f>
        <v>59.875</v>
      </c>
      <c r="C34" s="60">
        <f>VLOOKUP($A34,'Occupancy Raw Data'!$B$6:$BE$43,'Occupancy Raw Data'!AH$1,FALSE)</f>
        <v>57.793269230769198</v>
      </c>
      <c r="D34" s="60">
        <f>VLOOKUP($A34,'Occupancy Raw Data'!$B$6:$BE$43,'Occupancy Raw Data'!AI$1,FALSE)</f>
        <v>66.629807692307594</v>
      </c>
      <c r="E34" s="60">
        <f>VLOOKUP($A34,'Occupancy Raw Data'!$B$6:$BE$43,'Occupancy Raw Data'!AJ$1,FALSE)</f>
        <v>66.254807692307594</v>
      </c>
      <c r="F34" s="60">
        <f>VLOOKUP($A34,'Occupancy Raw Data'!$B$6:$BE$43,'Occupancy Raw Data'!AK$1,FALSE)</f>
        <v>64.221153846153797</v>
      </c>
      <c r="G34" s="61">
        <f>VLOOKUP($A34,'Occupancy Raw Data'!$B$6:$BE$43,'Occupancy Raw Data'!AL$1,FALSE)</f>
        <v>62.954807692307597</v>
      </c>
      <c r="H34" s="60">
        <f>VLOOKUP($A34,'Occupancy Raw Data'!$B$6:$BE$43,'Occupancy Raw Data'!AN$1,FALSE)</f>
        <v>78.360576923076906</v>
      </c>
      <c r="I34" s="60">
        <f>VLOOKUP($A34,'Occupancy Raw Data'!$B$6:$BE$43,'Occupancy Raw Data'!AO$1,FALSE)</f>
        <v>79.932692307692307</v>
      </c>
      <c r="J34" s="61">
        <f>VLOOKUP($A34,'Occupancy Raw Data'!$B$6:$BE$43,'Occupancy Raw Data'!AP$1,FALSE)</f>
        <v>79.146634615384599</v>
      </c>
      <c r="K34" s="62">
        <f>VLOOKUP($A34,'Occupancy Raw Data'!$B$6:$BE$43,'Occupancy Raw Data'!AR$1,FALSE)</f>
        <v>67.581043956043899</v>
      </c>
      <c r="M34" s="59">
        <f>VLOOKUP($A34,'Occupancy Raw Data'!$B$6:$BE$43,'Occupancy Raw Data'!AT$1,FALSE)</f>
        <v>20.195252168938801</v>
      </c>
      <c r="N34" s="60">
        <f>VLOOKUP($A34,'Occupancy Raw Data'!$B$6:$BE$43,'Occupancy Raw Data'!AU$1,FALSE)</f>
        <v>36.270445344129499</v>
      </c>
      <c r="O34" s="60">
        <f>VLOOKUP($A34,'Occupancy Raw Data'!$B$6:$BE$43,'Occupancy Raw Data'!AV$1,FALSE)</f>
        <v>40.859159715786198</v>
      </c>
      <c r="P34" s="60">
        <f>VLOOKUP($A34,'Occupancy Raw Data'!$B$6:$BE$43,'Occupancy Raw Data'!AW$1,FALSE)</f>
        <v>33.934449958643498</v>
      </c>
      <c r="Q34" s="60">
        <f>VLOOKUP($A34,'Occupancy Raw Data'!$B$6:$BE$43,'Occupancy Raw Data'!AX$1,FALSE)</f>
        <v>21.593437225484699</v>
      </c>
      <c r="R34" s="61">
        <f>VLOOKUP($A34,'Occupancy Raw Data'!$B$6:$BE$43,'Occupancy Raw Data'!AY$1,FALSE)</f>
        <v>30.172875988808102</v>
      </c>
      <c r="S34" s="60">
        <f>VLOOKUP($A34,'Occupancy Raw Data'!$B$6:$BE$43,'Occupancy Raw Data'!BA$1,FALSE)</f>
        <v>9.8289494569864608</v>
      </c>
      <c r="T34" s="60">
        <f>VLOOKUP($A34,'Occupancy Raw Data'!$B$6:$BE$43,'Occupancy Raw Data'!BB$1,FALSE)</f>
        <v>1.6342251950947599</v>
      </c>
      <c r="U34" s="61">
        <f>VLOOKUP($A34,'Occupancy Raw Data'!$B$6:$BE$43,'Occupancy Raw Data'!BC$1,FALSE)</f>
        <v>5.5321874718385402</v>
      </c>
      <c r="V34" s="62">
        <f>VLOOKUP($A34,'Occupancy Raw Data'!$B$6:$BE$43,'Occupancy Raw Data'!BE$1,FALSE)</f>
        <v>20.739708733066202</v>
      </c>
      <c r="X34" s="64">
        <f>VLOOKUP($A34,'ADR Raw Data'!$B$6:$BE$43,'ADR Raw Data'!AG$1,FALSE)</f>
        <v>133.13977436968</v>
      </c>
      <c r="Y34" s="65">
        <f>VLOOKUP($A34,'ADR Raw Data'!$B$6:$BE$43,'ADR Raw Data'!AH$1,FALSE)</f>
        <v>132.13563097911901</v>
      </c>
      <c r="Z34" s="65">
        <f>VLOOKUP($A34,'ADR Raw Data'!$B$6:$BE$43,'ADR Raw Data'!AI$1,FALSE)</f>
        <v>137.71411068619599</v>
      </c>
      <c r="AA34" s="65">
        <f>VLOOKUP($A34,'ADR Raw Data'!$B$6:$BE$43,'ADR Raw Data'!AJ$1,FALSE)</f>
        <v>135.04186270952701</v>
      </c>
      <c r="AB34" s="65">
        <f>VLOOKUP($A34,'ADR Raw Data'!$B$6:$BE$43,'ADR Raw Data'!AK$1,FALSE)</f>
        <v>132.50802515346601</v>
      </c>
      <c r="AC34" s="66">
        <f>VLOOKUP($A34,'ADR Raw Data'!$B$6:$BE$43,'ADR Raw Data'!AL$1,FALSE)</f>
        <v>134.19515128373499</v>
      </c>
      <c r="AD34" s="65">
        <f>VLOOKUP($A34,'ADR Raw Data'!$B$6:$BE$43,'ADR Raw Data'!AN$1,FALSE)</f>
        <v>156.91606540278499</v>
      </c>
      <c r="AE34" s="65">
        <f>VLOOKUP($A34,'ADR Raw Data'!$B$6:$BE$43,'ADR Raw Data'!AO$1,FALSE)</f>
        <v>159.55485444484501</v>
      </c>
      <c r="AF34" s="66">
        <f>VLOOKUP($A34,'ADR Raw Data'!$B$6:$BE$43,'ADR Raw Data'!AP$1,FALSE)</f>
        <v>158.24856370539101</v>
      </c>
      <c r="AG34" s="67">
        <f>VLOOKUP($A34,'ADR Raw Data'!$B$6:$BE$43,'ADR Raw Data'!AR$1,FALSE)</f>
        <v>142.24367466818401</v>
      </c>
      <c r="AI34" s="59">
        <f>VLOOKUP($A34,'ADR Raw Data'!$B$6:$BE$43,'ADR Raw Data'!AT$1,FALSE)</f>
        <v>13.7158468657329</v>
      </c>
      <c r="AJ34" s="60">
        <f>VLOOKUP($A34,'ADR Raw Data'!$B$6:$BE$43,'ADR Raw Data'!AU$1,FALSE)</f>
        <v>26.0509592080418</v>
      </c>
      <c r="AK34" s="60">
        <f>VLOOKUP($A34,'ADR Raw Data'!$B$6:$BE$43,'ADR Raw Data'!AV$1,FALSE)</f>
        <v>29.3402916590701</v>
      </c>
      <c r="AL34" s="60">
        <f>VLOOKUP($A34,'ADR Raw Data'!$B$6:$BE$43,'ADR Raw Data'!AW$1,FALSE)</f>
        <v>26.463320039072901</v>
      </c>
      <c r="AM34" s="60">
        <f>VLOOKUP($A34,'ADR Raw Data'!$B$6:$BE$43,'ADR Raw Data'!AX$1,FALSE)</f>
        <v>16.563562596568499</v>
      </c>
      <c r="AN34" s="61">
        <f>VLOOKUP($A34,'ADR Raw Data'!$B$6:$BE$43,'ADR Raw Data'!AY$1,FALSE)</f>
        <v>21.9874997394306</v>
      </c>
      <c r="AO34" s="60">
        <f>VLOOKUP($A34,'ADR Raw Data'!$B$6:$BE$43,'ADR Raw Data'!BA$1,FALSE)</f>
        <v>15.9974433642462</v>
      </c>
      <c r="AP34" s="60">
        <f>VLOOKUP($A34,'ADR Raw Data'!$B$6:$BE$43,'ADR Raw Data'!BB$1,FALSE)</f>
        <v>11.884596060853401</v>
      </c>
      <c r="AQ34" s="61">
        <f>VLOOKUP($A34,'ADR Raw Data'!$B$6:$BE$43,'ADR Raw Data'!BC$1,FALSE)</f>
        <v>13.7501529028106</v>
      </c>
      <c r="AR34" s="62">
        <f>VLOOKUP($A34,'ADR Raw Data'!$B$6:$BE$43,'ADR Raw Data'!BE$1,FALSE)</f>
        <v>17.4090124891923</v>
      </c>
      <c r="AT34" s="64">
        <f>VLOOKUP($A34,'RevPAR Raw Data'!$B$6:$BE$43,'RevPAR Raw Data'!AG$1,FALSE)</f>
        <v>79.717439903846099</v>
      </c>
      <c r="AU34" s="65">
        <f>VLOOKUP($A34,'RevPAR Raw Data'!$B$6:$BE$43,'RevPAR Raw Data'!AH$1,FALSE)</f>
        <v>76.365500961538402</v>
      </c>
      <c r="AV34" s="65">
        <f>VLOOKUP($A34,'RevPAR Raw Data'!$B$6:$BE$43,'RevPAR Raw Data'!AI$1,FALSE)</f>
        <v>91.758647115384605</v>
      </c>
      <c r="AW34" s="65">
        <f>VLOOKUP($A34,'RevPAR Raw Data'!$B$6:$BE$43,'RevPAR Raw Data'!AJ$1,FALSE)</f>
        <v>89.471726442307599</v>
      </c>
      <c r="AX34" s="65">
        <f>VLOOKUP($A34,'RevPAR Raw Data'!$B$6:$BE$43,'RevPAR Raw Data'!AK$1,FALSE)</f>
        <v>85.098182692307603</v>
      </c>
      <c r="AY34" s="66">
        <f>VLOOKUP($A34,'RevPAR Raw Data'!$B$6:$BE$43,'RevPAR Raw Data'!AL$1,FALSE)</f>
        <v>84.482299423076896</v>
      </c>
      <c r="AZ34" s="65">
        <f>VLOOKUP($A34,'RevPAR Raw Data'!$B$6:$BE$43,'RevPAR Raw Data'!AN$1,FALSE)</f>
        <v>122.960334134615</v>
      </c>
      <c r="BA34" s="65">
        <f>VLOOKUP($A34,'RevPAR Raw Data'!$B$6:$BE$43,'RevPAR Raw Data'!AO$1,FALSE)</f>
        <v>127.536490865384</v>
      </c>
      <c r="BB34" s="66">
        <f>VLOOKUP($A34,'RevPAR Raw Data'!$B$6:$BE$43,'RevPAR Raw Data'!AP$1,FALSE)</f>
        <v>125.2484125</v>
      </c>
      <c r="BC34" s="67">
        <f>VLOOKUP($A34,'RevPAR Raw Data'!$B$6:$BE$43,'RevPAR Raw Data'!AR$1,FALSE)</f>
        <v>96.129760302197795</v>
      </c>
      <c r="BE34" s="59">
        <f>VLOOKUP($A34,'RevPAR Raw Data'!$B$6:$BE$43,'RevPAR Raw Data'!AT$1,FALSE)</f>
        <v>36.681048896312099</v>
      </c>
      <c r="BF34" s="60">
        <f>VLOOKUP($A34,'RevPAR Raw Data'!$B$6:$BE$43,'RevPAR Raw Data'!AU$1,FALSE)</f>
        <v>71.770203473345703</v>
      </c>
      <c r="BG34" s="60">
        <f>VLOOKUP($A34,'RevPAR Raw Data'!$B$6:$BE$43,'RevPAR Raw Data'!AV$1,FALSE)</f>
        <v>82.187648004913299</v>
      </c>
      <c r="BH34" s="60">
        <f>VLOOKUP($A34,'RevPAR Raw Data'!$B$6:$BE$43,'RevPAR Raw Data'!AW$1,FALSE)</f>
        <v>69.377952093771299</v>
      </c>
      <c r="BI34" s="60">
        <f>VLOOKUP($A34,'RevPAR Raw Data'!$B$6:$BE$43,'RevPAR Raw Data'!AX$1,FALSE)</f>
        <v>41.733642313647103</v>
      </c>
      <c r="BJ34" s="61">
        <f>VLOOKUP($A34,'RevPAR Raw Data'!$B$6:$BE$43,'RevPAR Raw Data'!AY$1,FALSE)</f>
        <v>58.794636757656598</v>
      </c>
      <c r="BK34" s="60">
        <f>VLOOKUP($A34,'RevPAR Raw Data'!$B$6:$BE$43,'RevPAR Raw Data'!BA$1,FALSE)</f>
        <v>27.398773443914401</v>
      </c>
      <c r="BL34" s="60">
        <f>VLOOKUP($A34,'RevPAR Raw Data'!$B$6:$BE$43,'RevPAR Raw Data'!BB$1,FALSE)</f>
        <v>13.7130423191098</v>
      </c>
      <c r="BM34" s="61">
        <f>VLOOKUP($A34,'RevPAR Raw Data'!$B$6:$BE$43,'RevPAR Raw Data'!BC$1,FALSE)</f>
        <v>20.043024610897099</v>
      </c>
      <c r="BN34" s="62">
        <f>VLOOKUP($A34,'RevPAR Raw Data'!$B$6:$BE$43,'RevPAR Raw Data'!BE$1,FALSE)</f>
        <v>41.759299705820098</v>
      </c>
    </row>
    <row r="35" spans="1:66" x14ac:dyDescent="0.25">
      <c r="A35" s="78" t="s">
        <v>96</v>
      </c>
      <c r="B35" s="59">
        <f>VLOOKUP($A35,'Occupancy Raw Data'!$B$6:$BE$43,'Occupancy Raw Data'!AG$1,FALSE)</f>
        <v>56.0911245152951</v>
      </c>
      <c r="C35" s="60">
        <f>VLOOKUP($A35,'Occupancy Raw Data'!$B$6:$BE$43,'Occupancy Raw Data'!AH$1,FALSE)</f>
        <v>56.594679017664703</v>
      </c>
      <c r="D35" s="60">
        <f>VLOOKUP($A35,'Occupancy Raw Data'!$B$6:$BE$43,'Occupancy Raw Data'!AI$1,FALSE)</f>
        <v>63.9756570443774</v>
      </c>
      <c r="E35" s="60">
        <f>VLOOKUP($A35,'Occupancy Raw Data'!$B$6:$BE$43,'Occupancy Raw Data'!AJ$1,FALSE)</f>
        <v>64.223395088323898</v>
      </c>
      <c r="F35" s="60">
        <f>VLOOKUP($A35,'Occupancy Raw Data'!$B$6:$BE$43,'Occupancy Raw Data'!AK$1,FALSE)</f>
        <v>62.844679017664703</v>
      </c>
      <c r="G35" s="61">
        <f>VLOOKUP($A35,'Occupancy Raw Data'!$B$6:$BE$43,'Occupancy Raw Data'!AL$1,FALSE)</f>
        <v>60.7459069366652</v>
      </c>
      <c r="H35" s="60">
        <f>VLOOKUP($A35,'Occupancy Raw Data'!$B$6:$BE$43,'Occupancy Raw Data'!AN$1,FALSE)</f>
        <v>75.263894872899598</v>
      </c>
      <c r="I35" s="60">
        <f>VLOOKUP($A35,'Occupancy Raw Data'!$B$6:$BE$43,'Occupancy Raw Data'!AO$1,FALSE)</f>
        <v>79.882055148642806</v>
      </c>
      <c r="J35" s="61">
        <f>VLOOKUP($A35,'Occupancy Raw Data'!$B$6:$BE$43,'Occupancy Raw Data'!AP$1,FALSE)</f>
        <v>77.572975010771202</v>
      </c>
      <c r="K35" s="62">
        <f>VLOOKUP($A35,'Occupancy Raw Data'!$B$6:$BE$43,'Occupancy Raw Data'!AR$1,FALSE)</f>
        <v>65.553640672124004</v>
      </c>
      <c r="M35" s="59">
        <f>VLOOKUP($A35,'Occupancy Raw Data'!$B$6:$BE$43,'Occupancy Raw Data'!AT$1,FALSE)</f>
        <v>-0.61795552258332997</v>
      </c>
      <c r="N35" s="60">
        <f>VLOOKUP($A35,'Occupancy Raw Data'!$B$6:$BE$43,'Occupancy Raw Data'!AU$1,FALSE)</f>
        <v>6.6327114925674904</v>
      </c>
      <c r="O35" s="60">
        <f>VLOOKUP($A35,'Occupancy Raw Data'!$B$6:$BE$43,'Occupancy Raw Data'!AV$1,FALSE)</f>
        <v>8.7833459462987804</v>
      </c>
      <c r="P35" s="60">
        <f>VLOOKUP($A35,'Occupancy Raw Data'!$B$6:$BE$43,'Occupancy Raw Data'!AW$1,FALSE)</f>
        <v>6.11819466016322</v>
      </c>
      <c r="Q35" s="60">
        <f>VLOOKUP($A35,'Occupancy Raw Data'!$B$6:$BE$43,'Occupancy Raw Data'!AX$1,FALSE)</f>
        <v>3.4420835740453799</v>
      </c>
      <c r="R35" s="61">
        <f>VLOOKUP($A35,'Occupancy Raw Data'!$B$6:$BE$43,'Occupancy Raw Data'!AY$1,FALSE)</f>
        <v>4.87949700468047</v>
      </c>
      <c r="S35" s="60">
        <f>VLOOKUP($A35,'Occupancy Raw Data'!$B$6:$BE$43,'Occupancy Raw Data'!BA$1,FALSE)</f>
        <v>-0.230809354136601</v>
      </c>
      <c r="T35" s="60">
        <f>VLOOKUP($A35,'Occupancy Raw Data'!$B$6:$BE$43,'Occupancy Raw Data'!BB$1,FALSE)</f>
        <v>-1.43981757689683</v>
      </c>
      <c r="U35" s="61">
        <f>VLOOKUP($A35,'Occupancy Raw Data'!$B$6:$BE$43,'Occupancy Raw Data'!BC$1,FALSE)</f>
        <v>-0.85698857041739496</v>
      </c>
      <c r="V35" s="62">
        <f>VLOOKUP($A35,'Occupancy Raw Data'!$B$6:$BE$43,'Occupancy Raw Data'!BE$1,FALSE)</f>
        <v>2.8671353551880499</v>
      </c>
      <c r="X35" s="64">
        <f>VLOOKUP($A35,'ADR Raw Data'!$B$6:$BE$43,'ADR Raw Data'!AG$1,FALSE)</f>
        <v>99.718214114258203</v>
      </c>
      <c r="Y35" s="65">
        <f>VLOOKUP($A35,'ADR Raw Data'!$B$6:$BE$43,'ADR Raw Data'!AH$1,FALSE)</f>
        <v>96.121555883332505</v>
      </c>
      <c r="Z35" s="65">
        <f>VLOOKUP($A35,'ADR Raw Data'!$B$6:$BE$43,'ADR Raw Data'!AI$1,FALSE)</f>
        <v>99.780870443639998</v>
      </c>
      <c r="AA35" s="65">
        <f>VLOOKUP($A35,'ADR Raw Data'!$B$6:$BE$43,'ADR Raw Data'!AJ$1,FALSE)</f>
        <v>99.195601677148801</v>
      </c>
      <c r="AB35" s="65">
        <f>VLOOKUP($A35,'ADR Raw Data'!$B$6:$BE$43,'ADR Raw Data'!AK$1,FALSE)</f>
        <v>98.113205073271004</v>
      </c>
      <c r="AC35" s="66">
        <f>VLOOKUP($A35,'ADR Raw Data'!$B$6:$BE$43,'ADR Raw Data'!AL$1,FALSE)</f>
        <v>98.618638922628094</v>
      </c>
      <c r="AD35" s="65">
        <f>VLOOKUP($A35,'ADR Raw Data'!$B$6:$BE$43,'ADR Raw Data'!AN$1,FALSE)</f>
        <v>118.651040429338</v>
      </c>
      <c r="AE35" s="65">
        <f>VLOOKUP($A35,'ADR Raw Data'!$B$6:$BE$43,'ADR Raw Data'!AO$1,FALSE)</f>
        <v>123.216004719366</v>
      </c>
      <c r="AF35" s="66">
        <f>VLOOKUP($A35,'ADR Raw Data'!$B$6:$BE$43,'ADR Raw Data'!AP$1,FALSE)</f>
        <v>121.00146420202999</v>
      </c>
      <c r="AG35" s="67">
        <f>VLOOKUP($A35,'ADR Raw Data'!$B$6:$BE$43,'ADR Raw Data'!AR$1,FALSE)</f>
        <v>106.186279400028</v>
      </c>
      <c r="AI35" s="59">
        <f>VLOOKUP($A35,'ADR Raw Data'!$B$6:$BE$43,'ADR Raw Data'!AT$1,FALSE)</f>
        <v>19.2496029706526</v>
      </c>
      <c r="AJ35" s="60">
        <f>VLOOKUP($A35,'ADR Raw Data'!$B$6:$BE$43,'ADR Raw Data'!AU$1,FALSE)</f>
        <v>25.626210746354602</v>
      </c>
      <c r="AK35" s="60">
        <f>VLOOKUP($A35,'ADR Raw Data'!$B$6:$BE$43,'ADR Raw Data'!AV$1,FALSE)</f>
        <v>25.091981510802</v>
      </c>
      <c r="AL35" s="60">
        <f>VLOOKUP($A35,'ADR Raw Data'!$B$6:$BE$43,'ADR Raw Data'!AW$1,FALSE)</f>
        <v>24.4729187571834</v>
      </c>
      <c r="AM35" s="60">
        <f>VLOOKUP($A35,'ADR Raw Data'!$B$6:$BE$43,'ADR Raw Data'!AX$1,FALSE)</f>
        <v>22.5375961794131</v>
      </c>
      <c r="AN35" s="61">
        <f>VLOOKUP($A35,'ADR Raw Data'!$B$6:$BE$43,'ADR Raw Data'!AY$1,FALSE)</f>
        <v>23.320552058116501</v>
      </c>
      <c r="AO35" s="60">
        <f>VLOOKUP($A35,'ADR Raw Data'!$B$6:$BE$43,'ADR Raw Data'!BA$1,FALSE)</f>
        <v>22.702027205792302</v>
      </c>
      <c r="AP35" s="60">
        <f>VLOOKUP($A35,'ADR Raw Data'!$B$6:$BE$43,'ADR Raw Data'!BB$1,FALSE)</f>
        <v>23.424124786979601</v>
      </c>
      <c r="AQ35" s="61">
        <f>VLOOKUP($A35,'ADR Raw Data'!$B$6:$BE$43,'ADR Raw Data'!BC$1,FALSE)</f>
        <v>23.067630113774701</v>
      </c>
      <c r="AR35" s="62">
        <f>VLOOKUP($A35,'ADR Raw Data'!$B$6:$BE$43,'ADR Raw Data'!BE$1,FALSE)</f>
        <v>22.890610854861698</v>
      </c>
      <c r="AT35" s="64">
        <f>VLOOKUP($A35,'RevPAR Raw Data'!$B$6:$BE$43,'RevPAR Raw Data'!AG$1,FALSE)</f>
        <v>55.933067643257203</v>
      </c>
      <c r="AU35" s="65">
        <f>VLOOKUP($A35,'RevPAR Raw Data'!$B$6:$BE$43,'RevPAR Raw Data'!AH$1,FALSE)</f>
        <v>54.399686018957297</v>
      </c>
      <c r="AV35" s="65">
        <f>VLOOKUP($A35,'RevPAR Raw Data'!$B$6:$BE$43,'RevPAR Raw Data'!AI$1,FALSE)</f>
        <v>63.835467470917699</v>
      </c>
      <c r="AW35" s="65">
        <f>VLOOKUP($A35,'RevPAR Raw Data'!$B$6:$BE$43,'RevPAR Raw Data'!AJ$1,FALSE)</f>
        <v>63.706783175355397</v>
      </c>
      <c r="AX35" s="65">
        <f>VLOOKUP($A35,'RevPAR Raw Data'!$B$6:$BE$43,'RevPAR Raw Data'!AK$1,FALSE)</f>
        <v>61.658928802240403</v>
      </c>
      <c r="AY35" s="66">
        <f>VLOOKUP($A35,'RevPAR Raw Data'!$B$6:$BE$43,'RevPAR Raw Data'!AL$1,FALSE)</f>
        <v>59.906786622145603</v>
      </c>
      <c r="AZ35" s="65">
        <f>VLOOKUP($A35,'RevPAR Raw Data'!$B$6:$BE$43,'RevPAR Raw Data'!AN$1,FALSE)</f>
        <v>89.301394334338596</v>
      </c>
      <c r="BA35" s="65">
        <f>VLOOKUP($A35,'RevPAR Raw Data'!$B$6:$BE$43,'RevPAR Raw Data'!AO$1,FALSE)</f>
        <v>98.427476841878502</v>
      </c>
      <c r="BB35" s="66">
        <f>VLOOKUP($A35,'RevPAR Raw Data'!$B$6:$BE$43,'RevPAR Raw Data'!AP$1,FALSE)</f>
        <v>93.864435588108506</v>
      </c>
      <c r="BC35" s="67">
        <f>VLOOKUP($A35,'RevPAR Raw Data'!$B$6:$BE$43,'RevPAR Raw Data'!AR$1,FALSE)</f>
        <v>69.6089720409921</v>
      </c>
      <c r="BE35" s="59">
        <f>VLOOKUP($A35,'RevPAR Raw Data'!$B$6:$BE$43,'RevPAR Raw Data'!AT$1,FALSE)</f>
        <v>18.512693463436701</v>
      </c>
      <c r="BF35" s="60">
        <f>VLOOKUP($A35,'RevPAR Raw Data'!$B$6:$BE$43,'RevPAR Raw Data'!AU$1,FALSE)</f>
        <v>33.958634864205102</v>
      </c>
      <c r="BG35" s="60">
        <f>VLOOKUP($A35,'RevPAR Raw Data'!$B$6:$BE$43,'RevPAR Raw Data'!AV$1,FALSE)</f>
        <v>36.079242997975797</v>
      </c>
      <c r="BH35" s="60">
        <f>VLOOKUP($A35,'RevPAR Raw Data'!$B$6:$BE$43,'RevPAR Raw Data'!AW$1,FALSE)</f>
        <v>32.088414225934699</v>
      </c>
      <c r="BI35" s="60">
        <f>VLOOKUP($A35,'RevPAR Raw Data'!$B$6:$BE$43,'RevPAR Raw Data'!AX$1,FALSE)</f>
        <v>26.7554426495348</v>
      </c>
      <c r="BJ35" s="61">
        <f>VLOOKUP($A35,'RevPAR Raw Data'!$B$6:$BE$43,'RevPAR Raw Data'!AY$1,FALSE)</f>
        <v>29.3379747019478</v>
      </c>
      <c r="BK35" s="60">
        <f>VLOOKUP($A35,'RevPAR Raw Data'!$B$6:$BE$43,'RevPAR Raw Data'!BA$1,FALSE)</f>
        <v>22.418819449286101</v>
      </c>
      <c r="BL35" s="60">
        <f>VLOOKUP($A35,'RevPAR Raw Data'!$B$6:$BE$43,'RevPAR Raw Data'!BB$1,FALSE)</f>
        <v>21.6470425441656</v>
      </c>
      <c r="BM35" s="61">
        <f>VLOOKUP($A35,'RevPAR Raw Data'!$B$6:$BE$43,'RevPAR Raw Data'!BC$1,FALSE)</f>
        <v>22.012954589816101</v>
      </c>
      <c r="BN35" s="62">
        <f>VLOOKUP($A35,'RevPAR Raw Data'!$B$6:$BE$43,'RevPAR Raw Data'!BE$1,FALSE)</f>
        <v>26.414051006887998</v>
      </c>
    </row>
    <row r="36" spans="1:66" x14ac:dyDescent="0.25">
      <c r="A36" s="78" t="s">
        <v>45</v>
      </c>
      <c r="B36" s="59">
        <f>VLOOKUP($A36,'Occupancy Raw Data'!$B$6:$BE$43,'Occupancy Raw Data'!AG$1,FALSE)</f>
        <v>62.816291161178498</v>
      </c>
      <c r="C36" s="60">
        <f>VLOOKUP($A36,'Occupancy Raw Data'!$B$6:$BE$43,'Occupancy Raw Data'!AH$1,FALSE)</f>
        <v>60.571923743500797</v>
      </c>
      <c r="D36" s="60">
        <f>VLOOKUP($A36,'Occupancy Raw Data'!$B$6:$BE$43,'Occupancy Raw Data'!AI$1,FALSE)</f>
        <v>66.282495667244305</v>
      </c>
      <c r="E36" s="60">
        <f>VLOOKUP($A36,'Occupancy Raw Data'!$B$6:$BE$43,'Occupancy Raw Data'!AJ$1,FALSE)</f>
        <v>66.533795493934093</v>
      </c>
      <c r="F36" s="60">
        <f>VLOOKUP($A36,'Occupancy Raw Data'!$B$6:$BE$43,'Occupancy Raw Data'!AK$1,FALSE)</f>
        <v>65.927209705372604</v>
      </c>
      <c r="G36" s="61">
        <f>VLOOKUP($A36,'Occupancy Raw Data'!$B$6:$BE$43,'Occupancy Raw Data'!AL$1,FALSE)</f>
        <v>64.426343154246098</v>
      </c>
      <c r="H36" s="60">
        <f>VLOOKUP($A36,'Occupancy Raw Data'!$B$6:$BE$43,'Occupancy Raw Data'!AN$1,FALSE)</f>
        <v>78.570190641247805</v>
      </c>
      <c r="I36" s="60">
        <f>VLOOKUP($A36,'Occupancy Raw Data'!$B$6:$BE$43,'Occupancy Raw Data'!AO$1,FALSE)</f>
        <v>85.233968804159403</v>
      </c>
      <c r="J36" s="61">
        <f>VLOOKUP($A36,'Occupancy Raw Data'!$B$6:$BE$43,'Occupancy Raw Data'!AP$1,FALSE)</f>
        <v>81.902079722703604</v>
      </c>
      <c r="K36" s="62">
        <f>VLOOKUP($A36,'Occupancy Raw Data'!$B$6:$BE$43,'Occupancy Raw Data'!AR$1,FALSE)</f>
        <v>69.419410745233904</v>
      </c>
      <c r="M36" s="59">
        <f>VLOOKUP($A36,'Occupancy Raw Data'!$B$6:$BE$43,'Occupancy Raw Data'!AT$1,FALSE)</f>
        <v>8.1617427633542192</v>
      </c>
      <c r="N36" s="60">
        <f>VLOOKUP($A36,'Occupancy Raw Data'!$B$6:$BE$43,'Occupancy Raw Data'!AU$1,FALSE)</f>
        <v>12.960568842921701</v>
      </c>
      <c r="O36" s="60">
        <f>VLOOKUP($A36,'Occupancy Raw Data'!$B$6:$BE$43,'Occupancy Raw Data'!AV$1,FALSE)</f>
        <v>13.217880402604999</v>
      </c>
      <c r="P36" s="60">
        <f>VLOOKUP($A36,'Occupancy Raw Data'!$B$6:$BE$43,'Occupancy Raw Data'!AW$1,FALSE)</f>
        <v>11.9241982507288</v>
      </c>
      <c r="Q36" s="60">
        <f>VLOOKUP($A36,'Occupancy Raw Data'!$B$6:$BE$43,'Occupancy Raw Data'!AX$1,FALSE)</f>
        <v>12.2289423218763</v>
      </c>
      <c r="R36" s="61">
        <f>VLOOKUP($A36,'Occupancy Raw Data'!$B$6:$BE$43,'Occupancy Raw Data'!AY$1,FALSE)</f>
        <v>11.6839417154874</v>
      </c>
      <c r="S36" s="60">
        <f>VLOOKUP($A36,'Occupancy Raw Data'!$B$6:$BE$43,'Occupancy Raw Data'!BA$1,FALSE)</f>
        <v>3.2335192986451</v>
      </c>
      <c r="T36" s="60">
        <f>VLOOKUP($A36,'Occupancy Raw Data'!$B$6:$BE$43,'Occupancy Raw Data'!BB$1,FALSE)</f>
        <v>0.75804138496209705</v>
      </c>
      <c r="U36" s="61">
        <f>VLOOKUP($A36,'Occupancy Raw Data'!$B$6:$BE$43,'Occupancy Raw Data'!BC$1,FALSE)</f>
        <v>1.9304394715556701</v>
      </c>
      <c r="V36" s="62">
        <f>VLOOKUP($A36,'Occupancy Raw Data'!$B$6:$BE$43,'Occupancy Raw Data'!BE$1,FALSE)</f>
        <v>8.1940960833494092</v>
      </c>
      <c r="X36" s="64">
        <f>VLOOKUP($A36,'ADR Raw Data'!$B$6:$BE$43,'ADR Raw Data'!AG$1,FALSE)</f>
        <v>93.385201241550504</v>
      </c>
      <c r="Y36" s="65">
        <f>VLOOKUP($A36,'ADR Raw Data'!$B$6:$BE$43,'ADR Raw Data'!AH$1,FALSE)</f>
        <v>87.535194320457705</v>
      </c>
      <c r="Z36" s="65">
        <f>VLOOKUP($A36,'ADR Raw Data'!$B$6:$BE$43,'ADR Raw Data'!AI$1,FALSE)</f>
        <v>89.554957785331396</v>
      </c>
      <c r="AA36" s="65">
        <f>VLOOKUP($A36,'ADR Raw Data'!$B$6:$BE$43,'ADR Raw Data'!AJ$1,FALSE)</f>
        <v>88.903489958322396</v>
      </c>
      <c r="AB36" s="65">
        <f>VLOOKUP($A36,'ADR Raw Data'!$B$6:$BE$43,'ADR Raw Data'!AK$1,FALSE)</f>
        <v>89.640225184016799</v>
      </c>
      <c r="AC36" s="66">
        <f>VLOOKUP($A36,'ADR Raw Data'!$B$6:$BE$43,'ADR Raw Data'!AL$1,FALSE)</f>
        <v>89.804972112228896</v>
      </c>
      <c r="AD36" s="65">
        <f>VLOOKUP($A36,'ADR Raw Data'!$B$6:$BE$43,'ADR Raw Data'!AN$1,FALSE)</f>
        <v>109.819833572295</v>
      </c>
      <c r="AE36" s="65">
        <f>VLOOKUP($A36,'ADR Raw Data'!$B$6:$BE$43,'ADR Raw Data'!AO$1,FALSE)</f>
        <v>114.288195353802</v>
      </c>
      <c r="AF36" s="66">
        <f>VLOOKUP($A36,'ADR Raw Data'!$B$6:$BE$43,'ADR Raw Data'!AP$1,FALSE)</f>
        <v>112.14490400994499</v>
      </c>
      <c r="AG36" s="67">
        <f>VLOOKUP($A36,'ADR Raw Data'!$B$6:$BE$43,'ADR Raw Data'!AR$1,FALSE)</f>
        <v>97.335541377035099</v>
      </c>
      <c r="AI36" s="59">
        <f>VLOOKUP($A36,'ADR Raw Data'!$B$6:$BE$43,'ADR Raw Data'!AT$1,FALSE)</f>
        <v>11.834663496324501</v>
      </c>
      <c r="AJ36" s="60">
        <f>VLOOKUP($A36,'ADR Raw Data'!$B$6:$BE$43,'ADR Raw Data'!AU$1,FALSE)</f>
        <v>15.9415298110029</v>
      </c>
      <c r="AK36" s="60">
        <f>VLOOKUP($A36,'ADR Raw Data'!$B$6:$BE$43,'ADR Raw Data'!AV$1,FALSE)</f>
        <v>17.0466285458042</v>
      </c>
      <c r="AL36" s="60">
        <f>VLOOKUP($A36,'ADR Raw Data'!$B$6:$BE$43,'ADR Raw Data'!AW$1,FALSE)</f>
        <v>15.786893245755399</v>
      </c>
      <c r="AM36" s="60">
        <f>VLOOKUP($A36,'ADR Raw Data'!$B$6:$BE$43,'ADR Raw Data'!AX$1,FALSE)</f>
        <v>16.5281173867109</v>
      </c>
      <c r="AN36" s="61">
        <f>VLOOKUP($A36,'ADR Raw Data'!$B$6:$BE$43,'ADR Raw Data'!AY$1,FALSE)</f>
        <v>15.3247781406718</v>
      </c>
      <c r="AO36" s="60">
        <f>VLOOKUP($A36,'ADR Raw Data'!$B$6:$BE$43,'ADR Raw Data'!BA$1,FALSE)</f>
        <v>19.430225216968001</v>
      </c>
      <c r="AP36" s="60">
        <f>VLOOKUP($A36,'ADR Raw Data'!$B$6:$BE$43,'ADR Raw Data'!BB$1,FALSE)</f>
        <v>17.6423665455637</v>
      </c>
      <c r="AQ36" s="61">
        <f>VLOOKUP($A36,'ADR Raw Data'!$B$6:$BE$43,'ADR Raw Data'!BC$1,FALSE)</f>
        <v>18.4360757976212</v>
      </c>
      <c r="AR36" s="62">
        <f>VLOOKUP($A36,'ADR Raw Data'!$B$6:$BE$43,'ADR Raw Data'!BE$1,FALSE)</f>
        <v>16.029697916747701</v>
      </c>
      <c r="AT36" s="64">
        <f>VLOOKUP($A36,'RevPAR Raw Data'!$B$6:$BE$43,'RevPAR Raw Data'!AG$1,FALSE)</f>
        <v>58.661119913344798</v>
      </c>
      <c r="AU36" s="65">
        <f>VLOOKUP($A36,'RevPAR Raw Data'!$B$6:$BE$43,'RevPAR Raw Data'!AH$1,FALSE)</f>
        <v>53.021751152512898</v>
      </c>
      <c r="AV36" s="65">
        <f>VLOOKUP($A36,'RevPAR Raw Data'!$B$6:$BE$43,'RevPAR Raw Data'!AI$1,FALSE)</f>
        <v>59.359261013864803</v>
      </c>
      <c r="AW36" s="65">
        <f>VLOOKUP($A36,'RevPAR Raw Data'!$B$6:$BE$43,'RevPAR Raw Data'!AJ$1,FALSE)</f>
        <v>59.1508661958405</v>
      </c>
      <c r="AX36" s="65">
        <f>VLOOKUP($A36,'RevPAR Raw Data'!$B$6:$BE$43,'RevPAR Raw Data'!AK$1,FALSE)</f>
        <v>59.097299237435003</v>
      </c>
      <c r="AY36" s="66">
        <f>VLOOKUP($A36,'RevPAR Raw Data'!$B$6:$BE$43,'RevPAR Raw Data'!AL$1,FALSE)</f>
        <v>57.858059502599602</v>
      </c>
      <c r="AZ36" s="65">
        <f>VLOOKUP($A36,'RevPAR Raw Data'!$B$6:$BE$43,'RevPAR Raw Data'!AN$1,FALSE)</f>
        <v>86.285652599653304</v>
      </c>
      <c r="BA36" s="65">
        <f>VLOOKUP($A36,'RevPAR Raw Data'!$B$6:$BE$43,'RevPAR Raw Data'!AO$1,FALSE)</f>
        <v>97.412364774696698</v>
      </c>
      <c r="BB36" s="66">
        <f>VLOOKUP($A36,'RevPAR Raw Data'!$B$6:$BE$43,'RevPAR Raw Data'!AP$1,FALSE)</f>
        <v>91.849008687175001</v>
      </c>
      <c r="BC36" s="67">
        <f>VLOOKUP($A36,'RevPAR Raw Data'!$B$6:$BE$43,'RevPAR Raw Data'!AR$1,FALSE)</f>
        <v>67.569759269621102</v>
      </c>
      <c r="BE36" s="59">
        <f>VLOOKUP($A36,'RevPAR Raw Data'!$B$6:$BE$43,'RevPAR Raw Data'!AT$1,FALSE)</f>
        <v>20.9623210511573</v>
      </c>
      <c r="BF36" s="60">
        <f>VLOOKUP($A36,'RevPAR Raw Data'!$B$6:$BE$43,'RevPAR Raw Data'!AU$1,FALSE)</f>
        <v>30.968211599694602</v>
      </c>
      <c r="BG36" s="60">
        <f>VLOOKUP($A36,'RevPAR Raw Data'!$B$6:$BE$43,'RevPAR Raw Data'!AV$1,FALSE)</f>
        <v>32.517711922270102</v>
      </c>
      <c r="BH36" s="60">
        <f>VLOOKUP($A36,'RevPAR Raw Data'!$B$6:$BE$43,'RevPAR Raw Data'!AW$1,FALSE)</f>
        <v>29.593551944739101</v>
      </c>
      <c r="BI36" s="60">
        <f>VLOOKUP($A36,'RevPAR Raw Data'!$B$6:$BE$43,'RevPAR Raw Data'!AX$1,FALSE)</f>
        <v>30.7782736507002</v>
      </c>
      <c r="BJ36" s="61">
        <f>VLOOKUP($A36,'RevPAR Raw Data'!$B$6:$BE$43,'RevPAR Raw Data'!AY$1,FALSE)</f>
        <v>28.799258002143201</v>
      </c>
      <c r="BK36" s="60">
        <f>VLOOKUP($A36,'RevPAR Raw Data'!$B$6:$BE$43,'RevPAR Raw Data'!BA$1,FALSE)</f>
        <v>23.292024597773899</v>
      </c>
      <c r="BL36" s="60">
        <f>VLOOKUP($A36,'RevPAR Raw Data'!$B$6:$BE$43,'RevPAR Raw Data'!BB$1,FALSE)</f>
        <v>18.534144370227899</v>
      </c>
      <c r="BM36" s="61">
        <f>VLOOKUP($A36,'RevPAR Raw Data'!$B$6:$BE$43,'RevPAR Raw Data'!BC$1,FALSE)</f>
        <v>20.722412553380099</v>
      </c>
      <c r="BN36" s="62">
        <f>VLOOKUP($A36,'RevPAR Raw Data'!$B$6:$BE$43,'RevPAR Raw Data'!BE$1,FALSE)</f>
        <v>25.537282849266099</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Data'!$B$6:$BE$43,'Occupancy Raw Data'!AG$1,FALSE)</f>
        <v>57.617733138219997</v>
      </c>
      <c r="C39" s="60">
        <f>VLOOKUP($A39,'Occupancy Raw Data'!$B$6:$BE$43,'Occupancy Raw Data'!AH$1,FALSE)</f>
        <v>57.917886124783799</v>
      </c>
      <c r="D39" s="60">
        <f>VLOOKUP($A39,'Occupancy Raw Data'!$B$6:$BE$43,'Occupancy Raw Data'!AI$1,FALSE)</f>
        <v>64.613542636690099</v>
      </c>
      <c r="E39" s="60">
        <f>VLOOKUP($A39,'Occupancy Raw Data'!$B$6:$BE$43,'Occupancy Raw Data'!AJ$1,FALSE)</f>
        <v>65.881501928961001</v>
      </c>
      <c r="F39" s="60">
        <f>VLOOKUP($A39,'Occupancy Raw Data'!$B$6:$BE$43,'Occupancy Raw Data'!AK$1,FALSE)</f>
        <v>65.0026606358919</v>
      </c>
      <c r="G39" s="61">
        <f>VLOOKUP($A39,'Occupancy Raw Data'!$B$6:$BE$43,'Occupancy Raw Data'!AL$1,FALSE)</f>
        <v>62.206664892909401</v>
      </c>
      <c r="H39" s="60">
        <f>VLOOKUP($A39,'Occupancy Raw Data'!$B$6:$BE$43,'Occupancy Raw Data'!AN$1,FALSE)</f>
        <v>75.625249434614801</v>
      </c>
      <c r="I39" s="60">
        <f>VLOOKUP($A39,'Occupancy Raw Data'!$B$6:$BE$43,'Occupancy Raw Data'!AO$1,FALSE)</f>
        <v>79.073267260875298</v>
      </c>
      <c r="J39" s="61">
        <f>VLOOKUP($A39,'Occupancy Raw Data'!$B$6:$BE$43,'Occupancy Raw Data'!AP$1,FALSE)</f>
        <v>77.349258347745106</v>
      </c>
      <c r="K39" s="62">
        <f>VLOOKUP($A39,'Occupancy Raw Data'!$B$6:$BE$43,'Occupancy Raw Data'!AR$1,FALSE)</f>
        <v>66.533120165719595</v>
      </c>
      <c r="M39" s="59">
        <f>VLOOKUP($A39,'Occupancy Raw Data'!$B$6:$BE$43,'Occupancy Raw Data'!AT$1,FALSE)</f>
        <v>5.4234902901024897</v>
      </c>
      <c r="N39" s="60">
        <f>VLOOKUP($A39,'Occupancy Raw Data'!$B$6:$BE$43,'Occupancy Raw Data'!AU$1,FALSE)</f>
        <v>10.544342822248099</v>
      </c>
      <c r="O39" s="60">
        <f>VLOOKUP($A39,'Occupancy Raw Data'!$B$6:$BE$43,'Occupancy Raw Data'!AV$1,FALSE)</f>
        <v>12.483015934182699</v>
      </c>
      <c r="P39" s="60">
        <f>VLOOKUP($A39,'Occupancy Raw Data'!$B$6:$BE$43,'Occupancy Raw Data'!AW$1,FALSE)</f>
        <v>11.1272515803907</v>
      </c>
      <c r="Q39" s="60">
        <f>VLOOKUP($A39,'Occupancy Raw Data'!$B$6:$BE$43,'Occupancy Raw Data'!AX$1,FALSE)</f>
        <v>8.1215988836057296</v>
      </c>
      <c r="R39" s="61">
        <f>VLOOKUP($A39,'Occupancy Raw Data'!$B$6:$BE$43,'Occupancy Raw Data'!AY$1,FALSE)</f>
        <v>9.5594433260885001</v>
      </c>
      <c r="S39" s="60">
        <f>VLOOKUP($A39,'Occupancy Raw Data'!$B$6:$BE$43,'Occupancy Raw Data'!BA$1,FALSE)</f>
        <v>3.18331934254434</v>
      </c>
      <c r="T39" s="60">
        <f>VLOOKUP($A39,'Occupancy Raw Data'!$B$6:$BE$43,'Occupancy Raw Data'!BB$1,FALSE)</f>
        <v>-0.35392272884679699</v>
      </c>
      <c r="U39" s="61">
        <f>VLOOKUP($A39,'Occupancy Raw Data'!$B$6:$BE$43,'Occupancy Raw Data'!BC$1,FALSE)</f>
        <v>1.3444616139661301</v>
      </c>
      <c r="V39" s="62">
        <f>VLOOKUP($A39,'Occupancy Raw Data'!$B$6:$BE$43,'Occupancy Raw Data'!BE$1,FALSE)</f>
        <v>6.6868915748922904</v>
      </c>
      <c r="X39" s="64">
        <f>VLOOKUP($A39,'ADR Raw Data'!$B$6:$BE$43,'ADR Raw Data'!AG$1,FALSE)</f>
        <v>114.530687321423</v>
      </c>
      <c r="Y39" s="65">
        <f>VLOOKUP($A39,'ADR Raw Data'!$B$6:$BE$43,'ADR Raw Data'!AH$1,FALSE)</f>
        <v>105.48550366786699</v>
      </c>
      <c r="Z39" s="65">
        <f>VLOOKUP($A39,'ADR Raw Data'!$B$6:$BE$43,'ADR Raw Data'!AI$1,FALSE)</f>
        <v>107.770090590899</v>
      </c>
      <c r="AA39" s="65">
        <f>VLOOKUP($A39,'ADR Raw Data'!$B$6:$BE$43,'ADR Raw Data'!AJ$1,FALSE)</f>
        <v>107.400478942918</v>
      </c>
      <c r="AB39" s="65">
        <f>VLOOKUP($A39,'ADR Raw Data'!$B$6:$BE$43,'ADR Raw Data'!AK$1,FALSE)</f>
        <v>112.02434088002001</v>
      </c>
      <c r="AC39" s="66">
        <f>VLOOKUP($A39,'ADR Raw Data'!$B$6:$BE$43,'ADR Raw Data'!AL$1,FALSE)</f>
        <v>109.407853461503</v>
      </c>
      <c r="AD39" s="65">
        <f>VLOOKUP($A39,'ADR Raw Data'!$B$6:$BE$43,'ADR Raw Data'!AN$1,FALSE)</f>
        <v>143.457910198337</v>
      </c>
      <c r="AE39" s="65">
        <f>VLOOKUP($A39,'ADR Raw Data'!$B$6:$BE$43,'ADR Raw Data'!AO$1,FALSE)</f>
        <v>147.528149480037</v>
      </c>
      <c r="AF39" s="66">
        <f>VLOOKUP($A39,'ADR Raw Data'!$B$6:$BE$43,'ADR Raw Data'!AP$1,FALSE)</f>
        <v>145.53838986558</v>
      </c>
      <c r="AG39" s="67">
        <f>VLOOKUP($A39,'ADR Raw Data'!$B$6:$BE$43,'ADR Raw Data'!AR$1,FALSE)</f>
        <v>121.40905220969501</v>
      </c>
      <c r="AI39" s="59">
        <f>VLOOKUP($A39,'ADR Raw Data'!$B$6:$BE$43,'ADR Raw Data'!AT$1,FALSE)</f>
        <v>19.358229737331499</v>
      </c>
      <c r="AJ39" s="60">
        <f>VLOOKUP($A39,'ADR Raw Data'!$B$6:$BE$43,'ADR Raw Data'!AU$1,FALSE)</f>
        <v>22.759661351884699</v>
      </c>
      <c r="AK39" s="60">
        <f>VLOOKUP($A39,'ADR Raw Data'!$B$6:$BE$43,'ADR Raw Data'!AV$1,FALSE)</f>
        <v>22.742937940854201</v>
      </c>
      <c r="AL39" s="60">
        <f>VLOOKUP($A39,'ADR Raw Data'!$B$6:$BE$43,'ADR Raw Data'!AW$1,FALSE)</f>
        <v>21.3329522722645</v>
      </c>
      <c r="AM39" s="60">
        <f>VLOOKUP($A39,'ADR Raw Data'!$B$6:$BE$43,'ADR Raw Data'!AX$1,FALSE)</f>
        <v>19.416562703160299</v>
      </c>
      <c r="AN39" s="61">
        <f>VLOOKUP($A39,'ADR Raw Data'!$B$6:$BE$43,'ADR Raw Data'!AY$1,FALSE)</f>
        <v>20.963012537276001</v>
      </c>
      <c r="AO39" s="60">
        <f>VLOOKUP($A39,'ADR Raw Data'!$B$6:$BE$43,'ADR Raw Data'!BA$1,FALSE)</f>
        <v>23.3336792056508</v>
      </c>
      <c r="AP39" s="60">
        <f>VLOOKUP($A39,'ADR Raw Data'!$B$6:$BE$43,'ADR Raw Data'!BB$1,FALSE)</f>
        <v>22.452066943710602</v>
      </c>
      <c r="AQ39" s="61">
        <f>VLOOKUP($A39,'ADR Raw Data'!$B$6:$BE$43,'ADR Raw Data'!BC$1,FALSE)</f>
        <v>22.837709379301401</v>
      </c>
      <c r="AR39" s="62">
        <f>VLOOKUP($A39,'ADR Raw Data'!$B$6:$BE$43,'ADR Raw Data'!BE$1,FALSE)</f>
        <v>21.106676861710099</v>
      </c>
      <c r="AT39" s="64">
        <f>VLOOKUP($A39,'RevPAR Raw Data'!$B$6:$BE$43,'RevPAR Raw Data'!AG$1,FALSE)</f>
        <v>65.989985782226896</v>
      </c>
      <c r="AU39" s="65">
        <f>VLOOKUP($A39,'RevPAR Raw Data'!$B$6:$BE$43,'RevPAR Raw Data'!AH$1,FALSE)</f>
        <v>61.094973892510303</v>
      </c>
      <c r="AV39" s="65">
        <f>VLOOKUP($A39,'RevPAR Raw Data'!$B$6:$BE$43,'RevPAR Raw Data'!AI$1,FALSE)</f>
        <v>69.634073433550597</v>
      </c>
      <c r="AW39" s="65">
        <f>VLOOKUP($A39,'RevPAR Raw Data'!$B$6:$BE$43,'RevPAR Raw Data'!AJ$1,FALSE)</f>
        <v>70.757048606491907</v>
      </c>
      <c r="AX39" s="65">
        <f>VLOOKUP($A39,'RevPAR Raw Data'!$B$6:$BE$43,'RevPAR Raw Data'!AK$1,FALSE)</f>
        <v>72.818802131834502</v>
      </c>
      <c r="AY39" s="66">
        <f>VLOOKUP($A39,'RevPAR Raw Data'!$B$6:$BE$43,'RevPAR Raw Data'!AL$1,FALSE)</f>
        <v>68.058976769322797</v>
      </c>
      <c r="AZ39" s="65">
        <f>VLOOKUP($A39,'RevPAR Raw Data'!$B$6:$BE$43,'RevPAR Raw Data'!AN$1,FALSE)</f>
        <v>108.490402421178</v>
      </c>
      <c r="BA39" s="65">
        <f>VLOOKUP($A39,'RevPAR Raw Data'!$B$6:$BE$43,'RevPAR Raw Data'!AO$1,FALSE)</f>
        <v>116.65532792337299</v>
      </c>
      <c r="BB39" s="66">
        <f>VLOOKUP($A39,'RevPAR Raw Data'!$B$6:$BE$43,'RevPAR Raw Data'!AP$1,FALSE)</f>
        <v>112.572865172276</v>
      </c>
      <c r="BC39" s="67">
        <f>VLOOKUP($A39,'RevPAR Raw Data'!$B$6:$BE$43,'RevPAR Raw Data'!AR$1,FALSE)</f>
        <v>80.777230598738001</v>
      </c>
      <c r="BE39" s="59">
        <f>VLOOKUP($A39,'RevPAR Raw Data'!$B$6:$BE$43,'RevPAR Raw Data'!AT$1,FALSE)</f>
        <v>25.831611737573901</v>
      </c>
      <c r="BF39" s="60">
        <f>VLOOKUP($A39,'RevPAR Raw Data'!$B$6:$BE$43,'RevPAR Raw Data'!AU$1,FALSE)</f>
        <v>35.703860892258398</v>
      </c>
      <c r="BG39" s="60">
        <f>VLOOKUP($A39,'RevPAR Raw Data'!$B$6:$BE$43,'RevPAR Raw Data'!AV$1,FALSE)</f>
        <v>38.064958442095097</v>
      </c>
      <c r="BH39" s="60">
        <f>VLOOKUP($A39,'RevPAR Raw Data'!$B$6:$BE$43,'RevPAR Raw Data'!AW$1,FALSE)</f>
        <v>34.833975121514797</v>
      </c>
      <c r="BI39" s="60">
        <f>VLOOKUP($A39,'RevPAR Raw Data'!$B$6:$BE$43,'RevPAR Raw Data'!AX$1,FALSE)</f>
        <v>29.115096926500499</v>
      </c>
      <c r="BJ39" s="61">
        <f>VLOOKUP($A39,'RevPAR Raw Data'!$B$6:$BE$43,'RevPAR Raw Data'!AY$1,FALSE)</f>
        <v>32.526403166306203</v>
      </c>
      <c r="BK39" s="60">
        <f>VLOOKUP($A39,'RevPAR Raw Data'!$B$6:$BE$43,'RevPAR Raw Data'!BA$1,FALSE)</f>
        <v>27.259784071675899</v>
      </c>
      <c r="BL39" s="60">
        <f>VLOOKUP($A39,'RevPAR Raw Data'!$B$6:$BE$43,'RevPAR Raw Data'!BB$1,FALSE)</f>
        <v>22.018681246854101</v>
      </c>
      <c r="BM39" s="61">
        <f>VLOOKUP($A39,'RevPAR Raw Data'!$B$6:$BE$43,'RevPAR Raw Data'!BC$1,FALSE)</f>
        <v>24.489215229381301</v>
      </c>
      <c r="BN39" s="62">
        <f>VLOOKUP($A39,'RevPAR Raw Data'!$B$6:$BE$43,'RevPAR Raw Data'!BE$1,FALSE)</f>
        <v>29.2049490334079</v>
      </c>
    </row>
    <row r="40" spans="1:66" x14ac:dyDescent="0.25">
      <c r="A40" s="81" t="s">
        <v>79</v>
      </c>
      <c r="B40" s="59">
        <f>VLOOKUP($A40,'Occupancy Raw Data'!$B$6:$BE$43,'Occupancy Raw Data'!AG$1,FALSE)</f>
        <v>51.373370577281101</v>
      </c>
      <c r="C40" s="60">
        <f>VLOOKUP($A40,'Occupancy Raw Data'!$B$6:$BE$43,'Occupancy Raw Data'!AH$1,FALSE)</f>
        <v>53.957169459962699</v>
      </c>
      <c r="D40" s="60">
        <f>VLOOKUP($A40,'Occupancy Raw Data'!$B$6:$BE$43,'Occupancy Raw Data'!AI$1,FALSE)</f>
        <v>61.243016759776502</v>
      </c>
      <c r="E40" s="60">
        <f>VLOOKUP($A40,'Occupancy Raw Data'!$B$6:$BE$43,'Occupancy Raw Data'!AJ$1,FALSE)</f>
        <v>63.803538175046498</v>
      </c>
      <c r="F40" s="60">
        <f>VLOOKUP($A40,'Occupancy Raw Data'!$B$6:$BE$43,'Occupancy Raw Data'!AK$1,FALSE)</f>
        <v>60.521415270018601</v>
      </c>
      <c r="G40" s="61">
        <f>VLOOKUP($A40,'Occupancy Raw Data'!$B$6:$BE$43,'Occupancy Raw Data'!AL$1,FALSE)</f>
        <v>58.179702048417099</v>
      </c>
      <c r="H40" s="60">
        <f>VLOOKUP($A40,'Occupancy Raw Data'!$B$6:$BE$43,'Occupancy Raw Data'!AN$1,FALSE)</f>
        <v>73.649906890130296</v>
      </c>
      <c r="I40" s="60">
        <f>VLOOKUP($A40,'Occupancy Raw Data'!$B$6:$BE$43,'Occupancy Raw Data'!AO$1,FALSE)</f>
        <v>81.145251396648007</v>
      </c>
      <c r="J40" s="61">
        <f>VLOOKUP($A40,'Occupancy Raw Data'!$B$6:$BE$43,'Occupancy Raw Data'!AP$1,FALSE)</f>
        <v>77.397579143389095</v>
      </c>
      <c r="K40" s="62">
        <f>VLOOKUP($A40,'Occupancy Raw Data'!$B$6:$BE$43,'Occupancy Raw Data'!AR$1,FALSE)</f>
        <v>63.670524075552002</v>
      </c>
      <c r="M40" s="59">
        <f>VLOOKUP($A40,'Occupancy Raw Data'!$B$6:$BE$43,'Occupancy Raw Data'!AT$1,FALSE)</f>
        <v>-13.383045525902601</v>
      </c>
      <c r="N40" s="60">
        <f>VLOOKUP($A40,'Occupancy Raw Data'!$B$6:$BE$43,'Occupancy Raw Data'!AU$1,FALSE)</f>
        <v>-12.9879879879879</v>
      </c>
      <c r="O40" s="60">
        <f>VLOOKUP($A40,'Occupancy Raw Data'!$B$6:$BE$43,'Occupancy Raw Data'!AV$1,FALSE)</f>
        <v>-10.2047781569965</v>
      </c>
      <c r="P40" s="60">
        <f>VLOOKUP($A40,'Occupancy Raw Data'!$B$6:$BE$43,'Occupancy Raw Data'!AW$1,FALSE)</f>
        <v>-9.2684541542535506</v>
      </c>
      <c r="Q40" s="60">
        <f>VLOOKUP($A40,'Occupancy Raw Data'!$B$6:$BE$43,'Occupancy Raw Data'!AX$1,FALSE)</f>
        <v>-9.0272918124562604</v>
      </c>
      <c r="R40" s="61">
        <f>VLOOKUP($A40,'Occupancy Raw Data'!$B$6:$BE$43,'Occupancy Raw Data'!AY$1,FALSE)</f>
        <v>-10.869410170458501</v>
      </c>
      <c r="S40" s="60">
        <f>VLOOKUP($A40,'Occupancy Raw Data'!$B$6:$BE$43,'Occupancy Raw Data'!BA$1,FALSE)</f>
        <v>-6.0011883541295301</v>
      </c>
      <c r="T40" s="60">
        <f>VLOOKUP($A40,'Occupancy Raw Data'!$B$6:$BE$43,'Occupancy Raw Data'!BB$1,FALSE)</f>
        <v>-3.7548315847597999</v>
      </c>
      <c r="U40" s="61">
        <f>VLOOKUP($A40,'Occupancy Raw Data'!$B$6:$BE$43,'Occupancy Raw Data'!BC$1,FALSE)</f>
        <v>-4.8368631940469298</v>
      </c>
      <c r="V40" s="62">
        <f>VLOOKUP($A40,'Occupancy Raw Data'!$B$6:$BE$43,'Occupancy Raw Data'!BE$1,FALSE)</f>
        <v>-8.86286829454043</v>
      </c>
      <c r="X40" s="64">
        <f>VLOOKUP($A40,'ADR Raw Data'!$B$6:$BE$43,'ADR Raw Data'!AG$1,FALSE)</f>
        <v>123.250833710919</v>
      </c>
      <c r="Y40" s="65">
        <f>VLOOKUP($A40,'ADR Raw Data'!$B$6:$BE$43,'ADR Raw Data'!AH$1,FALSE)</f>
        <v>110.827597066436</v>
      </c>
      <c r="Z40" s="65">
        <f>VLOOKUP($A40,'ADR Raw Data'!$B$6:$BE$43,'ADR Raw Data'!AI$1,FALSE)</f>
        <v>105.889361459521</v>
      </c>
      <c r="AA40" s="65">
        <f>VLOOKUP($A40,'ADR Raw Data'!$B$6:$BE$43,'ADR Raw Data'!AJ$1,FALSE)</f>
        <v>104.815720539948</v>
      </c>
      <c r="AB40" s="65">
        <f>VLOOKUP($A40,'ADR Raw Data'!$B$6:$BE$43,'ADR Raw Data'!AK$1,FALSE)</f>
        <v>110.74979999999999</v>
      </c>
      <c r="AC40" s="66">
        <f>VLOOKUP($A40,'ADR Raw Data'!$B$6:$BE$43,'ADR Raw Data'!AL$1,FALSE)</f>
        <v>110.64713451228199</v>
      </c>
      <c r="AD40" s="65">
        <f>VLOOKUP($A40,'ADR Raw Data'!$B$6:$BE$43,'ADR Raw Data'!AN$1,FALSE)</f>
        <v>140.227885587863</v>
      </c>
      <c r="AE40" s="65">
        <f>VLOOKUP($A40,'ADR Raw Data'!$B$6:$BE$43,'ADR Raw Data'!AO$1,FALSE)</f>
        <v>147.390751577739</v>
      </c>
      <c r="AF40" s="66">
        <f>VLOOKUP($A40,'ADR Raw Data'!$B$6:$BE$43,'ADR Raw Data'!AP$1,FALSE)</f>
        <v>143.98273533834501</v>
      </c>
      <c r="AG40" s="67">
        <f>VLOOKUP($A40,'ADR Raw Data'!$B$6:$BE$43,'ADR Raw Data'!AR$1,FALSE)</f>
        <v>122.225018540763</v>
      </c>
      <c r="AI40" s="59">
        <f>VLOOKUP($A40,'ADR Raw Data'!$B$6:$BE$43,'ADR Raw Data'!AT$1,FALSE)</f>
        <v>8.1359079971822492</v>
      </c>
      <c r="AJ40" s="60">
        <f>VLOOKUP($A40,'ADR Raw Data'!$B$6:$BE$43,'ADR Raw Data'!AU$1,FALSE)</f>
        <v>5.8130855497119596</v>
      </c>
      <c r="AK40" s="60">
        <f>VLOOKUP($A40,'ADR Raw Data'!$B$6:$BE$43,'ADR Raw Data'!AV$1,FALSE)</f>
        <v>4.32526931012577</v>
      </c>
      <c r="AL40" s="60">
        <f>VLOOKUP($A40,'ADR Raw Data'!$B$6:$BE$43,'ADR Raw Data'!AW$1,FALSE)</f>
        <v>5.7042485496293001</v>
      </c>
      <c r="AM40" s="60">
        <f>VLOOKUP($A40,'ADR Raw Data'!$B$6:$BE$43,'ADR Raw Data'!AX$1,FALSE)</f>
        <v>7.4180112600536701</v>
      </c>
      <c r="AN40" s="61">
        <f>VLOOKUP($A40,'ADR Raw Data'!$B$6:$BE$43,'ADR Raw Data'!AY$1,FALSE)</f>
        <v>6.1821926238125302</v>
      </c>
      <c r="AO40" s="60">
        <f>VLOOKUP($A40,'ADR Raw Data'!$B$6:$BE$43,'ADR Raw Data'!BA$1,FALSE)</f>
        <v>12.1984282444734</v>
      </c>
      <c r="AP40" s="60">
        <f>VLOOKUP($A40,'ADR Raw Data'!$B$6:$BE$43,'ADR Raw Data'!BB$1,FALSE)</f>
        <v>12.7235176013663</v>
      </c>
      <c r="AQ40" s="61">
        <f>VLOOKUP($A40,'ADR Raw Data'!$B$6:$BE$43,'ADR Raw Data'!BC$1,FALSE)</f>
        <v>12.509490251273601</v>
      </c>
      <c r="AR40" s="62">
        <f>VLOOKUP($A40,'ADR Raw Data'!$B$6:$BE$43,'ADR Raw Data'!BE$1,FALSE)</f>
        <v>9.0214619272848804</v>
      </c>
      <c r="AT40" s="64">
        <f>VLOOKUP($A40,'RevPAR Raw Data'!$B$6:$BE$43,'RevPAR Raw Data'!AG$1,FALSE)</f>
        <v>63.318107541899401</v>
      </c>
      <c r="AU40" s="65">
        <f>VLOOKUP($A40,'RevPAR Raw Data'!$B$6:$BE$43,'RevPAR Raw Data'!AH$1,FALSE)</f>
        <v>59.799434357541799</v>
      </c>
      <c r="AV40" s="65">
        <f>VLOOKUP($A40,'RevPAR Raw Data'!$B$6:$BE$43,'RevPAR Raw Data'!AI$1,FALSE)</f>
        <v>64.849839385474795</v>
      </c>
      <c r="AW40" s="65">
        <f>VLOOKUP($A40,'RevPAR Raw Data'!$B$6:$BE$43,'RevPAR Raw Data'!AJ$1,FALSE)</f>
        <v>66.876138268156396</v>
      </c>
      <c r="AX40" s="65">
        <f>VLOOKUP($A40,'RevPAR Raw Data'!$B$6:$BE$43,'RevPAR Raw Data'!AK$1,FALSE)</f>
        <v>67.027346368715001</v>
      </c>
      <c r="AY40" s="66">
        <f>VLOOKUP($A40,'RevPAR Raw Data'!$B$6:$BE$43,'RevPAR Raw Data'!AL$1,FALSE)</f>
        <v>64.374173184357502</v>
      </c>
      <c r="AZ40" s="65">
        <f>VLOOKUP($A40,'RevPAR Raw Data'!$B$6:$BE$43,'RevPAR Raw Data'!AN$1,FALSE)</f>
        <v>103.27770716945901</v>
      </c>
      <c r="BA40" s="65">
        <f>VLOOKUP($A40,'RevPAR Raw Data'!$B$6:$BE$43,'RevPAR Raw Data'!AO$1,FALSE)</f>
        <v>119.600595903165</v>
      </c>
      <c r="BB40" s="66">
        <f>VLOOKUP($A40,'RevPAR Raw Data'!$B$6:$BE$43,'RevPAR Raw Data'!AP$1,FALSE)</f>
        <v>111.439151536312</v>
      </c>
      <c r="BC40" s="67">
        <f>VLOOKUP($A40,'RevPAR Raw Data'!$B$6:$BE$43,'RevPAR Raw Data'!AR$1,FALSE)</f>
        <v>77.821309856344698</v>
      </c>
      <c r="BE40" s="59">
        <f>VLOOKUP($A40,'RevPAR Raw Data'!$B$6:$BE$43,'RevPAR Raw Data'!AT$1,FALSE)</f>
        <v>-6.3359697999288596</v>
      </c>
      <c r="BF40" s="60">
        <f>VLOOKUP($A40,'RevPAR Raw Data'!$B$6:$BE$43,'RevPAR Raw Data'!AU$1,FALSE)</f>
        <v>-7.9299052912040704</v>
      </c>
      <c r="BG40" s="60">
        <f>VLOOKUP($A40,'RevPAR Raw Data'!$B$6:$BE$43,'RevPAR Raw Data'!AV$1,FALSE)</f>
        <v>-6.3208929846617998</v>
      </c>
      <c r="BH40" s="60">
        <f>VLOOKUP($A40,'RevPAR Raw Data'!$B$6:$BE$43,'RevPAR Raw Data'!AW$1,FALSE)</f>
        <v>-4.0929012662913102</v>
      </c>
      <c r="BI40" s="60">
        <f>VLOOKUP($A40,'RevPAR Raw Data'!$B$6:$BE$43,'RevPAR Raw Data'!AX$1,FALSE)</f>
        <v>-2.2789260755284899</v>
      </c>
      <c r="BJ40" s="61">
        <f>VLOOKUP($A40,'RevPAR Raw Data'!$B$6:$BE$43,'RevPAR Raw Data'!AY$1,FALSE)</f>
        <v>-5.3591854204560798</v>
      </c>
      <c r="BK40" s="60">
        <f>VLOOKUP($A40,'RevPAR Raw Data'!$B$6:$BE$43,'RevPAR Raw Data'!BA$1,FALSE)</f>
        <v>5.4651892351497597</v>
      </c>
      <c r="BL40" s="60">
        <f>VLOOKUP($A40,'RevPAR Raw Data'!$B$6:$BE$43,'RevPAR Raw Data'!BB$1,FALSE)</f>
        <v>8.4909393590179896</v>
      </c>
      <c r="BM40" s="61">
        <f>VLOOKUP($A40,'RevPAR Raw Data'!$B$6:$BE$43,'RevPAR Raw Data'!BC$1,FALSE)</f>
        <v>7.0675601274999202</v>
      </c>
      <c r="BN40" s="62">
        <f>VLOOKUP($A40,'RevPAR Raw Data'!$B$6:$BE$43,'RevPAR Raw Data'!BE$1,FALSE)</f>
        <v>-0.64096665611291503</v>
      </c>
    </row>
    <row r="41" spans="1:66" x14ac:dyDescent="0.25">
      <c r="A41" s="81" t="s">
        <v>80</v>
      </c>
      <c r="B41" s="59">
        <f>VLOOKUP($A41,'Occupancy Raw Data'!$B$6:$BE$43,'Occupancy Raw Data'!AG$1,FALSE)</f>
        <v>51.212227687983102</v>
      </c>
      <c r="C41" s="60">
        <f>VLOOKUP($A41,'Occupancy Raw Data'!$B$6:$BE$43,'Occupancy Raw Data'!AH$1,FALSE)</f>
        <v>54.023190442726602</v>
      </c>
      <c r="D41" s="60">
        <f>VLOOKUP($A41,'Occupancy Raw Data'!$B$6:$BE$43,'Occupancy Raw Data'!AI$1,FALSE)</f>
        <v>60.664089950808098</v>
      </c>
      <c r="E41" s="60">
        <f>VLOOKUP($A41,'Occupancy Raw Data'!$B$6:$BE$43,'Occupancy Raw Data'!AJ$1,FALSE)</f>
        <v>62.983134223471502</v>
      </c>
      <c r="F41" s="60">
        <f>VLOOKUP($A41,'Occupancy Raw Data'!$B$6:$BE$43,'Occupancy Raw Data'!AK$1,FALSE)</f>
        <v>60.4708362614195</v>
      </c>
      <c r="G41" s="61">
        <f>VLOOKUP($A41,'Occupancy Raw Data'!$B$6:$BE$43,'Occupancy Raw Data'!AL$1,FALSE)</f>
        <v>57.870695713281698</v>
      </c>
      <c r="H41" s="60">
        <f>VLOOKUP($A41,'Occupancy Raw Data'!$B$6:$BE$43,'Occupancy Raw Data'!AN$1,FALSE)</f>
        <v>70.397048489107505</v>
      </c>
      <c r="I41" s="60">
        <f>VLOOKUP($A41,'Occupancy Raw Data'!$B$6:$BE$43,'Occupancy Raw Data'!AO$1,FALSE)</f>
        <v>76.563598032325999</v>
      </c>
      <c r="J41" s="61">
        <f>VLOOKUP($A41,'Occupancy Raw Data'!$B$6:$BE$43,'Occupancy Raw Data'!AP$1,FALSE)</f>
        <v>73.480323260716702</v>
      </c>
      <c r="K41" s="62">
        <f>VLOOKUP($A41,'Occupancy Raw Data'!$B$6:$BE$43,'Occupancy Raw Data'!AR$1,FALSE)</f>
        <v>62.330589298263199</v>
      </c>
      <c r="M41" s="59">
        <f>VLOOKUP($A41,'Occupancy Raw Data'!$B$6:$BE$43,'Occupancy Raw Data'!AT$1,FALSE)</f>
        <v>-4.8447795014629502</v>
      </c>
      <c r="N41" s="60">
        <f>VLOOKUP($A41,'Occupancy Raw Data'!$B$6:$BE$43,'Occupancy Raw Data'!AU$1,FALSE)</f>
        <v>-1.18696800580735</v>
      </c>
      <c r="O41" s="60">
        <f>VLOOKUP($A41,'Occupancy Raw Data'!$B$6:$BE$43,'Occupancy Raw Data'!AV$1,FALSE)</f>
        <v>1.8302005228205001</v>
      </c>
      <c r="P41" s="60">
        <f>VLOOKUP($A41,'Occupancy Raw Data'!$B$6:$BE$43,'Occupancy Raw Data'!AW$1,FALSE)</f>
        <v>0.97164750674806499</v>
      </c>
      <c r="Q41" s="60">
        <f>VLOOKUP($A41,'Occupancy Raw Data'!$B$6:$BE$43,'Occupancy Raw Data'!AX$1,FALSE)</f>
        <v>-1.89571776737788</v>
      </c>
      <c r="R41" s="61">
        <f>VLOOKUP($A41,'Occupancy Raw Data'!$B$6:$BE$43,'Occupancy Raw Data'!AY$1,FALSE)</f>
        <v>-0.93415169472442705</v>
      </c>
      <c r="S41" s="60">
        <f>VLOOKUP($A41,'Occupancy Raw Data'!$B$6:$BE$43,'Occupancy Raw Data'!BA$1,FALSE)</f>
        <v>-6.5254689195568396</v>
      </c>
      <c r="T41" s="60">
        <f>VLOOKUP($A41,'Occupancy Raw Data'!$B$6:$BE$43,'Occupancy Raw Data'!BB$1,FALSE)</f>
        <v>-7.1864173296524099</v>
      </c>
      <c r="U41" s="61">
        <f>VLOOKUP($A41,'Occupancy Raw Data'!$B$6:$BE$43,'Occupancy Raw Data'!BC$1,FALSE)</f>
        <v>-6.8709802845683603</v>
      </c>
      <c r="V41" s="62">
        <f>VLOOKUP($A41,'Occupancy Raw Data'!$B$6:$BE$43,'Occupancy Raw Data'!BE$1,FALSE)</f>
        <v>-3.01657387910068</v>
      </c>
      <c r="X41" s="64">
        <f>VLOOKUP($A41,'ADR Raw Data'!$B$6:$BE$43,'ADR Raw Data'!AG$1,FALSE)</f>
        <v>135.17166380789001</v>
      </c>
      <c r="Y41" s="65">
        <f>VLOOKUP($A41,'ADR Raw Data'!$B$6:$BE$43,'ADR Raw Data'!AH$1,FALSE)</f>
        <v>118.023726829268</v>
      </c>
      <c r="Z41" s="65">
        <f>VLOOKUP($A41,'ADR Raw Data'!$B$6:$BE$43,'ADR Raw Data'!AI$1,FALSE)</f>
        <v>116.487616565305</v>
      </c>
      <c r="AA41" s="65">
        <f>VLOOKUP($A41,'ADR Raw Data'!$B$6:$BE$43,'ADR Raw Data'!AJ$1,FALSE)</f>
        <v>117.151679218967</v>
      </c>
      <c r="AB41" s="65">
        <f>VLOOKUP($A41,'ADR Raw Data'!$B$6:$BE$43,'ADR Raw Data'!AK$1,FALSE)</f>
        <v>121.248971528181</v>
      </c>
      <c r="AC41" s="66">
        <f>VLOOKUP($A41,'ADR Raw Data'!$B$6:$BE$43,'ADR Raw Data'!AL$1,FALSE)</f>
        <v>121.220876138433</v>
      </c>
      <c r="AD41" s="65">
        <f>VLOOKUP($A41,'ADR Raw Data'!$B$6:$BE$43,'ADR Raw Data'!AN$1,FALSE)</f>
        <v>160.61131270276999</v>
      </c>
      <c r="AE41" s="65">
        <f>VLOOKUP($A41,'ADR Raw Data'!$B$6:$BE$43,'ADR Raw Data'!AO$1,FALSE)</f>
        <v>169.030296007342</v>
      </c>
      <c r="AF41" s="66">
        <f>VLOOKUP($A41,'ADR Raw Data'!$B$6:$BE$43,'ADR Raw Data'!AP$1,FALSE)</f>
        <v>164.99743693962901</v>
      </c>
      <c r="AG41" s="67">
        <f>VLOOKUP($A41,'ADR Raw Data'!$B$6:$BE$43,'ADR Raw Data'!AR$1,FALSE)</f>
        <v>135.965830078518</v>
      </c>
      <c r="AI41" s="59">
        <f>VLOOKUP($A41,'ADR Raw Data'!$B$6:$BE$43,'ADR Raw Data'!AT$1,FALSE)</f>
        <v>10.565036137446</v>
      </c>
      <c r="AJ41" s="60">
        <f>VLOOKUP($A41,'ADR Raw Data'!$B$6:$BE$43,'ADR Raw Data'!AU$1,FALSE)</f>
        <v>9.9676485742351009</v>
      </c>
      <c r="AK41" s="60">
        <f>VLOOKUP($A41,'ADR Raw Data'!$B$6:$BE$43,'ADR Raw Data'!AV$1,FALSE)</f>
        <v>8.8073030712548004</v>
      </c>
      <c r="AL41" s="60">
        <f>VLOOKUP($A41,'ADR Raw Data'!$B$6:$BE$43,'ADR Raw Data'!AW$1,FALSE)</f>
        <v>7.9022997555296799</v>
      </c>
      <c r="AM41" s="60">
        <f>VLOOKUP($A41,'ADR Raw Data'!$B$6:$BE$43,'ADR Raw Data'!AX$1,FALSE)</f>
        <v>10.1683315692222</v>
      </c>
      <c r="AN41" s="61">
        <f>VLOOKUP($A41,'ADR Raw Data'!$B$6:$BE$43,'ADR Raw Data'!AY$1,FALSE)</f>
        <v>9.3409989970578007</v>
      </c>
      <c r="AO41" s="60">
        <f>VLOOKUP($A41,'ADR Raw Data'!$B$6:$BE$43,'ADR Raw Data'!BA$1,FALSE)</f>
        <v>11.357617777602799</v>
      </c>
      <c r="AP41" s="60">
        <f>VLOOKUP($A41,'ADR Raw Data'!$B$6:$BE$43,'ADR Raw Data'!BB$1,FALSE)</f>
        <v>11.546959887803199</v>
      </c>
      <c r="AQ41" s="61">
        <f>VLOOKUP($A41,'ADR Raw Data'!$B$6:$BE$43,'ADR Raw Data'!BC$1,FALSE)</f>
        <v>11.4488577253769</v>
      </c>
      <c r="AR41" s="62">
        <f>VLOOKUP($A41,'ADR Raw Data'!$B$6:$BE$43,'ADR Raw Data'!BE$1,FALSE)</f>
        <v>9.7318907256408593</v>
      </c>
      <c r="AT41" s="64">
        <f>VLOOKUP($A41,'RevPAR Raw Data'!$B$6:$BE$43,'RevPAR Raw Data'!AG$1,FALSE)</f>
        <v>69.224420238931799</v>
      </c>
      <c r="AU41" s="65">
        <f>VLOOKUP($A41,'RevPAR Raw Data'!$B$6:$BE$43,'RevPAR Raw Data'!AH$1,FALSE)</f>
        <v>63.760182712579002</v>
      </c>
      <c r="AV41" s="65">
        <f>VLOOKUP($A41,'RevPAR Raw Data'!$B$6:$BE$43,'RevPAR Raw Data'!AI$1,FALSE)</f>
        <v>70.666152494729403</v>
      </c>
      <c r="AW41" s="65">
        <f>VLOOKUP($A41,'RevPAR Raw Data'!$B$6:$BE$43,'RevPAR Raw Data'!AJ$1,FALSE)</f>
        <v>73.785799367533301</v>
      </c>
      <c r="AX41" s="65">
        <f>VLOOKUP($A41,'RevPAR Raw Data'!$B$6:$BE$43,'RevPAR Raw Data'!AK$1,FALSE)</f>
        <v>73.320267041461705</v>
      </c>
      <c r="AY41" s="66">
        <f>VLOOKUP($A41,'RevPAR Raw Data'!$B$6:$BE$43,'RevPAR Raw Data'!AL$1,FALSE)</f>
        <v>70.151364371046995</v>
      </c>
      <c r="AZ41" s="65">
        <f>VLOOKUP($A41,'RevPAR Raw Data'!$B$6:$BE$43,'RevPAR Raw Data'!AN$1,FALSE)</f>
        <v>113.06562368236099</v>
      </c>
      <c r="BA41" s="65">
        <f>VLOOKUP($A41,'RevPAR Raw Data'!$B$6:$BE$43,'RevPAR Raw Data'!AO$1,FALSE)</f>
        <v>129.41567638791199</v>
      </c>
      <c r="BB41" s="66">
        <f>VLOOKUP($A41,'RevPAR Raw Data'!$B$6:$BE$43,'RevPAR Raw Data'!AP$1,FALSE)</f>
        <v>121.24065003513699</v>
      </c>
      <c r="BC41" s="67">
        <f>VLOOKUP($A41,'RevPAR Raw Data'!$B$6:$BE$43,'RevPAR Raw Data'!AR$1,FALSE)</f>
        <v>84.748303132215597</v>
      </c>
      <c r="BE41" s="59">
        <f>VLOOKUP($A41,'RevPAR Raw Data'!$B$6:$BE$43,'RevPAR Raw Data'!AT$1,FALSE)</f>
        <v>5.2084039308739101</v>
      </c>
      <c r="BF41" s="60">
        <f>VLOOKUP($A41,'RevPAR Raw Data'!$B$6:$BE$43,'RevPAR Raw Data'!AU$1,FALSE)</f>
        <v>8.6623677689202605</v>
      </c>
      <c r="BG41" s="60">
        <f>VLOOKUP($A41,'RevPAR Raw Data'!$B$6:$BE$43,'RevPAR Raw Data'!AV$1,FALSE)</f>
        <v>10.7986949009318</v>
      </c>
      <c r="BH41" s="60">
        <f>VLOOKUP($A41,'RevPAR Raw Data'!$B$6:$BE$43,'RevPAR Raw Data'!AW$1,FALSE)</f>
        <v>8.9507297608281107</v>
      </c>
      <c r="BI41" s="60">
        <f>VLOOKUP($A41,'RevPAR Raw Data'!$B$6:$BE$43,'RevPAR Raw Data'!AX$1,FALSE)</f>
        <v>8.0798509336407598</v>
      </c>
      <c r="BJ41" s="61">
        <f>VLOOKUP($A41,'RevPAR Raw Data'!$B$6:$BE$43,'RevPAR Raw Data'!AY$1,FALSE)</f>
        <v>8.31958820189816</v>
      </c>
      <c r="BK41" s="60">
        <f>VLOOKUP($A41,'RevPAR Raw Data'!$B$6:$BE$43,'RevPAR Raw Data'!BA$1,FALSE)</f>
        <v>4.0910110399664399</v>
      </c>
      <c r="BL41" s="60">
        <f>VLOOKUP($A41,'RevPAR Raw Data'!$B$6:$BE$43,'RevPAR Raw Data'!BB$1,FALSE)</f>
        <v>3.5307298317257501</v>
      </c>
      <c r="BM41" s="61">
        <f>VLOOKUP($A41,'RevPAR Raw Data'!$B$6:$BE$43,'RevPAR Raw Data'!BC$1,FALSE)</f>
        <v>3.79122868368965</v>
      </c>
      <c r="BN41" s="62">
        <f>VLOOKUP($A41,'RevPAR Raw Data'!$B$6:$BE$43,'RevPAR Raw Data'!BE$1,FALSE)</f>
        <v>6.4217471729678701</v>
      </c>
    </row>
    <row r="42" spans="1:66" x14ac:dyDescent="0.25">
      <c r="A42" s="81" t="s">
        <v>81</v>
      </c>
      <c r="B42" s="59">
        <f>VLOOKUP($A42,'Occupancy Raw Data'!$B$6:$BE$43,'Occupancy Raw Data'!AG$1,FALSE)</f>
        <v>63.8103272805185</v>
      </c>
      <c r="C42" s="60">
        <f>VLOOKUP($A42,'Occupancy Raw Data'!$B$6:$BE$43,'Occupancy Raw Data'!AH$1,FALSE)</f>
        <v>61.470218008463199</v>
      </c>
      <c r="D42" s="60">
        <f>VLOOKUP($A42,'Occupancy Raw Data'!$B$6:$BE$43,'Occupancy Raw Data'!AI$1,FALSE)</f>
        <v>65.154802078311604</v>
      </c>
      <c r="E42" s="60">
        <f>VLOOKUP($A42,'Occupancy Raw Data'!$B$6:$BE$43,'Occupancy Raw Data'!AJ$1,FALSE)</f>
        <v>66.667336225828905</v>
      </c>
      <c r="F42" s="60">
        <f>VLOOKUP($A42,'Occupancy Raw Data'!$B$6:$BE$43,'Occupancy Raw Data'!AK$1,FALSE)</f>
        <v>67.371042905351104</v>
      </c>
      <c r="G42" s="61">
        <f>VLOOKUP($A42,'Occupancy Raw Data'!$B$6:$BE$43,'Occupancy Raw Data'!AL$1,FALSE)</f>
        <v>64.894745299694605</v>
      </c>
      <c r="H42" s="60">
        <f>VLOOKUP($A42,'Occupancy Raw Data'!$B$6:$BE$43,'Occupancy Raw Data'!AN$1,FALSE)</f>
        <v>80.1448926027103</v>
      </c>
      <c r="I42" s="60">
        <f>VLOOKUP($A42,'Occupancy Raw Data'!$B$6:$BE$43,'Occupancy Raw Data'!AO$1,FALSE)</f>
        <v>86.205742139375403</v>
      </c>
      <c r="J42" s="61">
        <f>VLOOKUP($A42,'Occupancy Raw Data'!$B$6:$BE$43,'Occupancy Raw Data'!AP$1,FALSE)</f>
        <v>83.175317371042894</v>
      </c>
      <c r="K42" s="62">
        <f>VLOOKUP($A42,'Occupancy Raw Data'!$B$6:$BE$43,'Occupancy Raw Data'!AR$1,FALSE)</f>
        <v>70.117765891508398</v>
      </c>
      <c r="M42" s="59">
        <f>VLOOKUP($A42,'Occupancy Raw Data'!$B$6:$BE$43,'Occupancy Raw Data'!AT$1,FALSE)</f>
        <v>5.54716298462997E-3</v>
      </c>
      <c r="N42" s="60">
        <f>VLOOKUP($A42,'Occupancy Raw Data'!$B$6:$BE$43,'Occupancy Raw Data'!AU$1,FALSE)</f>
        <v>5.2164423194251999</v>
      </c>
      <c r="O42" s="60">
        <f>VLOOKUP($A42,'Occupancy Raw Data'!$B$6:$BE$43,'Occupancy Raw Data'!AV$1,FALSE)</f>
        <v>6.1783010711241904</v>
      </c>
      <c r="P42" s="60">
        <f>VLOOKUP($A42,'Occupancy Raw Data'!$B$6:$BE$43,'Occupancy Raw Data'!AW$1,FALSE)</f>
        <v>6.9420950196342499</v>
      </c>
      <c r="Q42" s="60">
        <f>VLOOKUP($A42,'Occupancy Raw Data'!$B$6:$BE$43,'Occupancy Raw Data'!AX$1,FALSE)</f>
        <v>3.7939138703407398</v>
      </c>
      <c r="R42" s="61">
        <f>VLOOKUP($A42,'Occupancy Raw Data'!$B$6:$BE$43,'Occupancy Raw Data'!AY$1,FALSE)</f>
        <v>4.3857126817322003</v>
      </c>
      <c r="S42" s="60">
        <f>VLOOKUP($A42,'Occupancy Raw Data'!$B$6:$BE$43,'Occupancy Raw Data'!BA$1,FALSE)</f>
        <v>-4.7362515404114403</v>
      </c>
      <c r="T42" s="60">
        <f>VLOOKUP($A42,'Occupancy Raw Data'!$B$6:$BE$43,'Occupancy Raw Data'!BB$1,FALSE)</f>
        <v>-4.4428321922084004</v>
      </c>
      <c r="U42" s="61">
        <f>VLOOKUP($A42,'Occupancy Raw Data'!$B$6:$BE$43,'Occupancy Raw Data'!BC$1,FALSE)</f>
        <v>-4.5844219231696997</v>
      </c>
      <c r="V42" s="62">
        <f>VLOOKUP($A42,'Occupancy Raw Data'!$B$6:$BE$43,'Occupancy Raw Data'!BE$1,FALSE)</f>
        <v>1.162438022548</v>
      </c>
      <c r="X42" s="64">
        <f>VLOOKUP($A42,'ADR Raw Data'!$B$6:$BE$43,'ADR Raw Data'!AG$1,FALSE)</f>
        <v>133.69022066693199</v>
      </c>
      <c r="Y42" s="65">
        <f>VLOOKUP($A42,'ADR Raw Data'!$B$6:$BE$43,'ADR Raw Data'!AH$1,FALSE)</f>
        <v>113.818208306556</v>
      </c>
      <c r="Z42" s="65">
        <f>VLOOKUP($A42,'ADR Raw Data'!$B$6:$BE$43,'ADR Raw Data'!AI$1,FALSE)</f>
        <v>114.664916452574</v>
      </c>
      <c r="AA42" s="65">
        <f>VLOOKUP($A42,'ADR Raw Data'!$B$6:$BE$43,'ADR Raw Data'!AJ$1,FALSE)</f>
        <v>117.463978848838</v>
      </c>
      <c r="AB42" s="65">
        <f>VLOOKUP($A42,'ADR Raw Data'!$B$6:$BE$43,'ADR Raw Data'!AK$1,FALSE)</f>
        <v>119.677398230967</v>
      </c>
      <c r="AC42" s="66">
        <f>VLOOKUP($A42,'ADR Raw Data'!$B$6:$BE$43,'ADR Raw Data'!AL$1,FALSE)</f>
        <v>119.861841736001</v>
      </c>
      <c r="AD42" s="65">
        <f>VLOOKUP($A42,'ADR Raw Data'!$B$6:$BE$43,'ADR Raw Data'!AN$1,FALSE)</f>
        <v>169.13154079433201</v>
      </c>
      <c r="AE42" s="65">
        <f>VLOOKUP($A42,'ADR Raw Data'!$B$6:$BE$43,'ADR Raw Data'!AO$1,FALSE)</f>
        <v>182.76763231067901</v>
      </c>
      <c r="AF42" s="66">
        <f>VLOOKUP($A42,'ADR Raw Data'!$B$6:$BE$43,'ADR Raw Data'!AP$1,FALSE)</f>
        <v>176.19799648216099</v>
      </c>
      <c r="AG42" s="67">
        <f>VLOOKUP($A42,'ADR Raw Data'!$B$6:$BE$43,'ADR Raw Data'!AR$1,FALSE)</f>
        <v>138.95534206117901</v>
      </c>
      <c r="AI42" s="59">
        <f>VLOOKUP($A42,'ADR Raw Data'!$B$6:$BE$43,'ADR Raw Data'!AT$1,FALSE)</f>
        <v>10.011873109511701</v>
      </c>
      <c r="AJ42" s="60">
        <f>VLOOKUP($A42,'ADR Raw Data'!$B$6:$BE$43,'ADR Raw Data'!AU$1,FALSE)</f>
        <v>9.7157179597847794</v>
      </c>
      <c r="AK42" s="60">
        <f>VLOOKUP($A42,'ADR Raw Data'!$B$6:$BE$43,'ADR Raw Data'!AV$1,FALSE)</f>
        <v>9.3400711761816009</v>
      </c>
      <c r="AL42" s="60">
        <f>VLOOKUP($A42,'ADR Raw Data'!$B$6:$BE$43,'ADR Raw Data'!AW$1,FALSE)</f>
        <v>11.854960146419799</v>
      </c>
      <c r="AM42" s="60">
        <f>VLOOKUP($A42,'ADR Raw Data'!$B$6:$BE$43,'ADR Raw Data'!AX$1,FALSE)</f>
        <v>9.1988728815685707</v>
      </c>
      <c r="AN42" s="61">
        <f>VLOOKUP($A42,'ADR Raw Data'!$B$6:$BE$43,'ADR Raw Data'!AY$1,FALSE)</f>
        <v>9.8725052789417305</v>
      </c>
      <c r="AO42" s="60">
        <f>VLOOKUP($A42,'ADR Raw Data'!$B$6:$BE$43,'ADR Raw Data'!BA$1,FALSE)</f>
        <v>7.9272803129626999</v>
      </c>
      <c r="AP42" s="60">
        <f>VLOOKUP($A42,'ADR Raw Data'!$B$6:$BE$43,'ADR Raw Data'!BB$1,FALSE)</f>
        <v>8.3442180466316902</v>
      </c>
      <c r="AQ42" s="61">
        <f>VLOOKUP($A42,'ADR Raw Data'!$B$6:$BE$43,'ADR Raw Data'!BC$1,FALSE)</f>
        <v>8.1571093150464495</v>
      </c>
      <c r="AR42" s="62">
        <f>VLOOKUP($A42,'ADR Raw Data'!$B$6:$BE$43,'ADR Raw Data'!BE$1,FALSE)</f>
        <v>8.1951971809986297</v>
      </c>
      <c r="AT42" s="64">
        <f>VLOOKUP($A42,'RevPAR Raw Data'!$B$6:$BE$43,'RevPAR Raw Data'!AG$1,FALSE)</f>
        <v>85.308167349616994</v>
      </c>
      <c r="AU42" s="65">
        <f>VLOOKUP($A42,'RevPAR Raw Data'!$B$6:$BE$43,'RevPAR Raw Data'!AH$1,FALSE)</f>
        <v>69.964300779366795</v>
      </c>
      <c r="AV42" s="65">
        <f>VLOOKUP($A42,'RevPAR Raw Data'!$B$6:$BE$43,'RevPAR Raw Data'!AI$1,FALSE)</f>
        <v>74.709699367936096</v>
      </c>
      <c r="AW42" s="65">
        <f>VLOOKUP($A42,'RevPAR Raw Data'!$B$6:$BE$43,'RevPAR Raw Data'!AJ$1,FALSE)</f>
        <v>78.3101057233917</v>
      </c>
      <c r="AX42" s="65">
        <f>VLOOKUP($A42,'RevPAR Raw Data'!$B$6:$BE$43,'RevPAR Raw Data'!AK$1,FALSE)</f>
        <v>80.627911310193298</v>
      </c>
      <c r="AY42" s="66">
        <f>VLOOKUP($A42,'RevPAR Raw Data'!$B$6:$BE$43,'RevPAR Raw Data'!AL$1,FALSE)</f>
        <v>77.784036906100994</v>
      </c>
      <c r="AZ42" s="65">
        <f>VLOOKUP($A42,'RevPAR Raw Data'!$B$6:$BE$43,'RevPAR Raw Data'!AN$1,FALSE)</f>
        <v>135.55029172692599</v>
      </c>
      <c r="BA42" s="65">
        <f>VLOOKUP($A42,'RevPAR Raw Data'!$B$6:$BE$43,'RevPAR Raw Data'!AO$1,FALSE)</f>
        <v>157.55619382398601</v>
      </c>
      <c r="BB42" s="66">
        <f>VLOOKUP($A42,'RevPAR Raw Data'!$B$6:$BE$43,'RevPAR Raw Data'!AP$1,FALSE)</f>
        <v>146.553242775456</v>
      </c>
      <c r="BC42" s="67">
        <f>VLOOKUP($A42,'RevPAR Raw Data'!$B$6:$BE$43,'RevPAR Raw Data'!AR$1,FALSE)</f>
        <v>97.432381440202604</v>
      </c>
      <c r="BE42" s="59">
        <f>VLOOKUP($A42,'RevPAR Raw Data'!$B$6:$BE$43,'RevPAR Raw Data'!AT$1,FALSE)</f>
        <v>10.017975647415501</v>
      </c>
      <c r="BF42" s="60">
        <f>VLOOKUP($A42,'RevPAR Raw Data'!$B$6:$BE$43,'RevPAR Raw Data'!AU$1,FALSE)</f>
        <v>15.4389751025002</v>
      </c>
      <c r="BG42" s="60">
        <f>VLOOKUP($A42,'RevPAR Raw Data'!$B$6:$BE$43,'RevPAR Raw Data'!AV$1,FALSE)</f>
        <v>16.095429964827499</v>
      </c>
      <c r="BH42" s="60">
        <f>VLOOKUP($A42,'RevPAR Raw Data'!$B$6:$BE$43,'RevPAR Raw Data'!AW$1,FALSE)</f>
        <v>19.620037763958301</v>
      </c>
      <c r="BI42" s="60">
        <f>VLOOKUP($A42,'RevPAR Raw Data'!$B$6:$BE$43,'RevPAR Raw Data'!AX$1,FALSE)</f>
        <v>13.3417840660781</v>
      </c>
      <c r="BJ42" s="61">
        <f>VLOOKUP($A42,'RevPAR Raw Data'!$B$6:$BE$43,'RevPAR Raw Data'!AY$1,FALSE)</f>
        <v>14.691197676697101</v>
      </c>
      <c r="BK42" s="60">
        <f>VLOOKUP($A42,'RevPAR Raw Data'!$B$6:$BE$43,'RevPAR Raw Data'!BA$1,FALSE)</f>
        <v>2.8155728366158299</v>
      </c>
      <c r="BL42" s="60">
        <f>VLOOKUP($A42,'RevPAR Raw Data'!$B$6:$BE$43,'RevPAR Raw Data'!BB$1,FALSE)</f>
        <v>3.5306662488594802</v>
      </c>
      <c r="BM42" s="61">
        <f>VLOOKUP($A42,'RevPAR Raw Data'!$B$6:$BE$43,'RevPAR Raw Data'!BC$1,FALSE)</f>
        <v>3.1987310841408401</v>
      </c>
      <c r="BN42" s="62">
        <f>VLOOKUP($A42,'RevPAR Raw Data'!$B$6:$BE$43,'RevPAR Raw Data'!BE$1,FALSE)</f>
        <v>9.4528992916013497</v>
      </c>
    </row>
    <row r="43" spans="1:66" x14ac:dyDescent="0.25">
      <c r="A43" s="82" t="s">
        <v>82</v>
      </c>
      <c r="B43" s="59">
        <f>VLOOKUP($A43,'Occupancy Raw Data'!$B$6:$BE$43,'Occupancy Raw Data'!AG$1,FALSE)</f>
        <v>64.608182311885201</v>
      </c>
      <c r="C43" s="60">
        <f>VLOOKUP($A43,'Occupancy Raw Data'!$B$6:$BE$43,'Occupancy Raw Data'!AH$1,FALSE)</f>
        <v>67.413560753866804</v>
      </c>
      <c r="D43" s="60">
        <f>VLOOKUP($A43,'Occupancy Raw Data'!$B$6:$BE$43,'Occupancy Raw Data'!AI$1,FALSE)</f>
        <v>74.627391033248102</v>
      </c>
      <c r="E43" s="60">
        <f>VLOOKUP($A43,'Occupancy Raw Data'!$B$6:$BE$43,'Occupancy Raw Data'!AJ$1,FALSE)</f>
        <v>76.120341130800298</v>
      </c>
      <c r="F43" s="60">
        <f>VLOOKUP($A43,'Occupancy Raw Data'!$B$6:$BE$43,'Occupancy Raw Data'!AK$1,FALSE)</f>
        <v>72.783454351630198</v>
      </c>
      <c r="G43" s="61">
        <f>VLOOKUP($A43,'Occupancy Raw Data'!$B$6:$BE$43,'Occupancy Raw Data'!AL$1,FALSE)</f>
        <v>71.110585916286098</v>
      </c>
      <c r="H43" s="60">
        <f>VLOOKUP($A43,'Occupancy Raw Data'!$B$6:$BE$43,'Occupancy Raw Data'!AN$1,FALSE)</f>
        <v>78.344429470804698</v>
      </c>
      <c r="I43" s="60">
        <f>VLOOKUP($A43,'Occupancy Raw Data'!$B$6:$BE$43,'Occupancy Raw Data'!AO$1,FALSE)</f>
        <v>83.574029004163506</v>
      </c>
      <c r="J43" s="61">
        <f>VLOOKUP($A43,'Occupancy Raw Data'!$B$6:$BE$43,'Occupancy Raw Data'!AP$1,FALSE)</f>
        <v>80.959229237484095</v>
      </c>
      <c r="K43" s="62">
        <f>VLOOKUP($A43,'Occupancy Raw Data'!$B$6:$BE$43,'Occupancy Raw Data'!AR$1,FALSE)</f>
        <v>73.924484008056993</v>
      </c>
      <c r="M43" s="59">
        <f>VLOOKUP($A43,'Occupancy Raw Data'!$B$6:$BE$43,'Occupancy Raw Data'!AT$1,FALSE)</f>
        <v>38.121334984072298</v>
      </c>
      <c r="N43" s="60">
        <f>VLOOKUP($A43,'Occupancy Raw Data'!$B$6:$BE$43,'Occupancy Raw Data'!AU$1,FALSE)</f>
        <v>48.499272424182102</v>
      </c>
      <c r="O43" s="60">
        <f>VLOOKUP($A43,'Occupancy Raw Data'!$B$6:$BE$43,'Occupancy Raw Data'!AV$1,FALSE)</f>
        <v>53.807475998152498</v>
      </c>
      <c r="P43" s="60">
        <f>VLOOKUP($A43,'Occupancy Raw Data'!$B$6:$BE$43,'Occupancy Raw Data'!AW$1,FALSE)</f>
        <v>50.434790100877997</v>
      </c>
      <c r="Q43" s="60">
        <f>VLOOKUP($A43,'Occupancy Raw Data'!$B$6:$BE$43,'Occupancy Raw Data'!AX$1,FALSE)</f>
        <v>42.343043582627303</v>
      </c>
      <c r="R43" s="61">
        <f>VLOOKUP($A43,'Occupancy Raw Data'!$B$6:$BE$43,'Occupancy Raw Data'!AY$1,FALSE)</f>
        <v>46.664770376126398</v>
      </c>
      <c r="S43" s="60">
        <f>VLOOKUP($A43,'Occupancy Raw Data'!$B$6:$BE$43,'Occupancy Raw Data'!BA$1,FALSE)</f>
        <v>29.1358104911351</v>
      </c>
      <c r="T43" s="60">
        <f>VLOOKUP($A43,'Occupancy Raw Data'!$B$6:$BE$43,'Occupancy Raw Data'!BB$1,FALSE)</f>
        <v>26.156298107495999</v>
      </c>
      <c r="U43" s="61">
        <f>VLOOKUP($A43,'Occupancy Raw Data'!$B$6:$BE$43,'Occupancy Raw Data'!BC$1,FALSE)</f>
        <v>27.580576295769099</v>
      </c>
      <c r="V43" s="62">
        <f>VLOOKUP($A43,'Occupancy Raw Data'!$B$6:$BE$43,'Occupancy Raw Data'!BE$1,FALSE)</f>
        <v>40.106982253408297</v>
      </c>
      <c r="X43" s="64">
        <f>VLOOKUP($A43,'ADR Raw Data'!$B$6:$BE$43,'ADR Raw Data'!AG$1,FALSE)</f>
        <v>132.36938755496701</v>
      </c>
      <c r="Y43" s="65">
        <f>VLOOKUP($A43,'ADR Raw Data'!$B$6:$BE$43,'ADR Raw Data'!AH$1,FALSE)</f>
        <v>144.99684687910201</v>
      </c>
      <c r="Z43" s="65">
        <f>VLOOKUP($A43,'ADR Raw Data'!$B$6:$BE$43,'ADR Raw Data'!AI$1,FALSE)</f>
        <v>150.559630078835</v>
      </c>
      <c r="AA43" s="65">
        <f>VLOOKUP($A43,'ADR Raw Data'!$B$6:$BE$43,'ADR Raw Data'!AJ$1,FALSE)</f>
        <v>148.97267236538701</v>
      </c>
      <c r="AB43" s="65">
        <f>VLOOKUP($A43,'ADR Raw Data'!$B$6:$BE$43,'ADR Raw Data'!AK$1,FALSE)</f>
        <v>138.942719164311</v>
      </c>
      <c r="AC43" s="66">
        <f>VLOOKUP($A43,'ADR Raw Data'!$B$6:$BE$43,'ADR Raw Data'!AL$1,FALSE)</f>
        <v>143.481741002798</v>
      </c>
      <c r="AD43" s="65">
        <f>VLOOKUP($A43,'ADR Raw Data'!$B$6:$BE$43,'ADR Raw Data'!AN$1,FALSE)</f>
        <v>133.43937382061799</v>
      </c>
      <c r="AE43" s="65">
        <f>VLOOKUP($A43,'ADR Raw Data'!$B$6:$BE$43,'ADR Raw Data'!AO$1,FALSE)</f>
        <v>136.86584547718999</v>
      </c>
      <c r="AF43" s="66">
        <f>VLOOKUP($A43,'ADR Raw Data'!$B$6:$BE$43,'ADR Raw Data'!AP$1,FALSE)</f>
        <v>135.20794328641799</v>
      </c>
      <c r="AG43" s="67">
        <f>VLOOKUP($A43,'ADR Raw Data'!$B$6:$BE$43,'ADR Raw Data'!AR$1,FALSE)</f>
        <v>140.89284313735001</v>
      </c>
      <c r="AI43" s="59">
        <f>VLOOKUP($A43,'ADR Raw Data'!$B$6:$BE$43,'ADR Raw Data'!AT$1,FALSE)</f>
        <v>37.993806290937599</v>
      </c>
      <c r="AJ43" s="60">
        <f>VLOOKUP($A43,'ADR Raw Data'!$B$6:$BE$43,'ADR Raw Data'!AU$1,FALSE)</f>
        <v>48.388117883888803</v>
      </c>
      <c r="AK43" s="60">
        <f>VLOOKUP($A43,'ADR Raw Data'!$B$6:$BE$43,'ADR Raw Data'!AV$1,FALSE)</f>
        <v>50.207811691006697</v>
      </c>
      <c r="AL43" s="60">
        <f>VLOOKUP($A43,'ADR Raw Data'!$B$6:$BE$43,'ADR Raw Data'!AW$1,FALSE)</f>
        <v>48.5099033265342</v>
      </c>
      <c r="AM43" s="60">
        <f>VLOOKUP($A43,'ADR Raw Data'!$B$6:$BE$43,'ADR Raw Data'!AX$1,FALSE)</f>
        <v>40.909319999625303</v>
      </c>
      <c r="AN43" s="61">
        <f>VLOOKUP($A43,'ADR Raw Data'!$B$6:$BE$43,'ADR Raw Data'!AY$1,FALSE)</f>
        <v>45.5143730304207</v>
      </c>
      <c r="AO43" s="60">
        <f>VLOOKUP($A43,'ADR Raw Data'!$B$6:$BE$43,'ADR Raw Data'!BA$1,FALSE)</f>
        <v>30.990022964026899</v>
      </c>
      <c r="AP43" s="60">
        <f>VLOOKUP($A43,'ADR Raw Data'!$B$6:$BE$43,'ADR Raw Data'!BB$1,FALSE)</f>
        <v>31.671694752311399</v>
      </c>
      <c r="AQ43" s="61">
        <f>VLOOKUP($A43,'ADR Raw Data'!$B$6:$BE$43,'ADR Raw Data'!BC$1,FALSE)</f>
        <v>31.329873189031801</v>
      </c>
      <c r="AR43" s="62">
        <f>VLOOKUP($A43,'ADR Raw Data'!$B$6:$BE$43,'ADR Raw Data'!BE$1,FALSE)</f>
        <v>40.7551385875826</v>
      </c>
      <c r="AT43" s="64">
        <f>VLOOKUP($A43,'RevPAR Raw Data'!$B$6:$BE$43,'RevPAR Raw Data'!AG$1,FALSE)</f>
        <v>85.521455236639298</v>
      </c>
      <c r="AU43" s="65">
        <f>VLOOKUP($A43,'RevPAR Raw Data'!$B$6:$BE$43,'RevPAR Raw Data'!AH$1,FALSE)</f>
        <v>97.747537462035098</v>
      </c>
      <c r="AV43" s="65">
        <f>VLOOKUP($A43,'RevPAR Raw Data'!$B$6:$BE$43,'RevPAR Raw Data'!AI$1,FALSE)</f>
        <v>112.358723877144</v>
      </c>
      <c r="AW43" s="65">
        <f>VLOOKUP($A43,'RevPAR Raw Data'!$B$6:$BE$43,'RevPAR Raw Data'!AJ$1,FALSE)</f>
        <v>113.398506396202</v>
      </c>
      <c r="AX43" s="65">
        <f>VLOOKUP($A43,'RevPAR Raw Data'!$B$6:$BE$43,'RevPAR Raw Data'!AK$1,FALSE)</f>
        <v>101.12731057787001</v>
      </c>
      <c r="AY43" s="66">
        <f>VLOOKUP($A43,'RevPAR Raw Data'!$B$6:$BE$43,'RevPAR Raw Data'!AL$1,FALSE)</f>
        <v>102.03070670997801</v>
      </c>
      <c r="AZ43" s="65">
        <f>VLOOKUP($A43,'RevPAR Raw Data'!$B$6:$BE$43,'RevPAR Raw Data'!AN$1,FALSE)</f>
        <v>104.54231610917699</v>
      </c>
      <c r="BA43" s="65">
        <f>VLOOKUP($A43,'RevPAR Raw Data'!$B$6:$BE$43,'RevPAR Raw Data'!AO$1,FALSE)</f>
        <v>114.3843013959</v>
      </c>
      <c r="BB43" s="66">
        <f>VLOOKUP($A43,'RevPAR Raw Data'!$B$6:$BE$43,'RevPAR Raw Data'!AP$1,FALSE)</f>
        <v>109.46330875253901</v>
      </c>
      <c r="BC43" s="67">
        <f>VLOOKUP($A43,'RevPAR Raw Data'!$B$6:$BE$43,'RevPAR Raw Data'!AR$1,FALSE)</f>
        <v>104.154307293567</v>
      </c>
      <c r="BE43" s="59">
        <f>VLOOKUP($A43,'RevPAR Raw Data'!$B$6:$BE$43,'RevPAR Raw Data'!AT$1,FALSE)</f>
        <v>90.598887444377894</v>
      </c>
      <c r="BF43" s="60">
        <f>VLOOKUP($A43,'RevPAR Raw Data'!$B$6:$BE$43,'RevPAR Raw Data'!AU$1,FALSE)</f>
        <v>120.355275421512</v>
      </c>
      <c r="BG43" s="60">
        <f>VLOOKUP($A43,'RevPAR Raw Data'!$B$6:$BE$43,'RevPAR Raw Data'!AV$1,FALSE)</f>
        <v>131.030843913995</v>
      </c>
      <c r="BH43" s="60">
        <f>VLOOKUP($A43,'RevPAR Raw Data'!$B$6:$BE$43,'RevPAR Raw Data'!AW$1,FALSE)</f>
        <v>123.410561348288</v>
      </c>
      <c r="BI43" s="60">
        <f>VLOOKUP($A43,'RevPAR Raw Data'!$B$6:$BE$43,'RevPAR Raw Data'!AX$1,FALSE)</f>
        <v>100.57461477904999</v>
      </c>
      <c r="BJ43" s="61">
        <f>VLOOKUP($A43,'RevPAR Raw Data'!$B$6:$BE$43,'RevPAR Raw Data'!AY$1,FALSE)</f>
        <v>113.418321069326</v>
      </c>
      <c r="BK43" s="60">
        <f>VLOOKUP($A43,'RevPAR Raw Data'!$B$6:$BE$43,'RevPAR Raw Data'!BA$1,FALSE)</f>
        <v>69.155027817120299</v>
      </c>
      <c r="BL43" s="60">
        <f>VLOOKUP($A43,'RevPAR Raw Data'!$B$6:$BE$43,'RevPAR Raw Data'!BB$1,FALSE)</f>
        <v>66.112135754918199</v>
      </c>
      <c r="BM43" s="61">
        <f>VLOOKUP($A43,'RevPAR Raw Data'!$B$6:$BE$43,'RevPAR Raw Data'!BC$1,FALSE)</f>
        <v>67.551409063069698</v>
      </c>
      <c r="BN43" s="62">
        <f>VLOOKUP($A43,'RevPAR Raw Data'!$B$6:$BE$43,'RevPAR Raw Data'!BE$1,FALSE)</f>
        <v>97.207777041664698</v>
      </c>
    </row>
    <row r="44" spans="1:66" x14ac:dyDescent="0.25">
      <c r="A44" s="81" t="s">
        <v>83</v>
      </c>
      <c r="B44" s="59">
        <f>VLOOKUP($A44,'Occupancy Raw Data'!$B$6:$BE$43,'Occupancy Raw Data'!AG$1,FALSE)</f>
        <v>53.445155902004402</v>
      </c>
      <c r="C44" s="60">
        <f>VLOOKUP($A44,'Occupancy Raw Data'!$B$6:$BE$43,'Occupancy Raw Data'!AH$1,FALSE)</f>
        <v>52.795564216777997</v>
      </c>
      <c r="D44" s="60">
        <f>VLOOKUP($A44,'Occupancy Raw Data'!$B$6:$BE$43,'Occupancy Raw Data'!AI$1,FALSE)</f>
        <v>59.110523385300603</v>
      </c>
      <c r="E44" s="60">
        <f>VLOOKUP($A44,'Occupancy Raw Data'!$B$6:$BE$43,'Occupancy Raw Data'!AJ$1,FALSE)</f>
        <v>63.105512249443201</v>
      </c>
      <c r="F44" s="60">
        <f>VLOOKUP($A44,'Occupancy Raw Data'!$B$6:$BE$43,'Occupancy Raw Data'!AK$1,FALSE)</f>
        <v>64.887249443207097</v>
      </c>
      <c r="G44" s="61">
        <f>VLOOKUP($A44,'Occupancy Raw Data'!$B$6:$BE$43,'Occupancy Raw Data'!AL$1,FALSE)</f>
        <v>58.668801039346597</v>
      </c>
      <c r="H44" s="60">
        <f>VLOOKUP($A44,'Occupancy Raw Data'!$B$6:$BE$43,'Occupancy Raw Data'!AN$1,FALSE)</f>
        <v>75.965107646622101</v>
      </c>
      <c r="I44" s="60">
        <f>VLOOKUP($A44,'Occupancy Raw Data'!$B$6:$BE$43,'Occupancy Raw Data'!AO$1,FALSE)</f>
        <v>80.0853749072011</v>
      </c>
      <c r="J44" s="61">
        <f>VLOOKUP($A44,'Occupancy Raw Data'!$B$6:$BE$43,'Occupancy Raw Data'!AP$1,FALSE)</f>
        <v>78.025241276911601</v>
      </c>
      <c r="K44" s="62">
        <f>VLOOKUP($A44,'Occupancy Raw Data'!$B$6:$BE$43,'Occupancy Raw Data'!AR$1,FALSE)</f>
        <v>64.199212535793805</v>
      </c>
      <c r="M44" s="59">
        <f>VLOOKUP($A44,'Occupancy Raw Data'!$B$6:$BE$43,'Occupancy Raw Data'!AT$1,FALSE)</f>
        <v>5.7566787280837399</v>
      </c>
      <c r="N44" s="60">
        <f>VLOOKUP($A44,'Occupancy Raw Data'!$B$6:$BE$43,'Occupancy Raw Data'!AU$1,FALSE)</f>
        <v>7.4103761030508704</v>
      </c>
      <c r="O44" s="60">
        <f>VLOOKUP($A44,'Occupancy Raw Data'!$B$6:$BE$43,'Occupancy Raw Data'!AV$1,FALSE)</f>
        <v>8.4573673012540898</v>
      </c>
      <c r="P44" s="60">
        <f>VLOOKUP($A44,'Occupancy Raw Data'!$B$6:$BE$43,'Occupancy Raw Data'!AW$1,FALSE)</f>
        <v>7.8106698093785498</v>
      </c>
      <c r="Q44" s="60">
        <f>VLOOKUP($A44,'Occupancy Raw Data'!$B$6:$BE$43,'Occupancy Raw Data'!AX$1,FALSE)</f>
        <v>4.8687734739098198</v>
      </c>
      <c r="R44" s="61">
        <f>VLOOKUP($A44,'Occupancy Raw Data'!$B$6:$BE$43,'Occupancy Raw Data'!AY$1,FALSE)</f>
        <v>6.8264720831013603</v>
      </c>
      <c r="S44" s="60">
        <f>VLOOKUP($A44,'Occupancy Raw Data'!$B$6:$BE$43,'Occupancy Raw Data'!BA$1,FALSE)</f>
        <v>0.82828712642933899</v>
      </c>
      <c r="T44" s="60">
        <f>VLOOKUP($A44,'Occupancy Raw Data'!$B$6:$BE$43,'Occupancy Raw Data'!BB$1,FALSE)</f>
        <v>-0.99019968732800101</v>
      </c>
      <c r="U44" s="61">
        <f>VLOOKUP($A44,'Occupancy Raw Data'!$B$6:$BE$43,'Occupancy Raw Data'!BC$1,FALSE)</f>
        <v>-0.113229600650715</v>
      </c>
      <c r="V44" s="62">
        <f>VLOOKUP($A44,'Occupancy Raw Data'!$B$6:$BE$43,'Occupancy Raw Data'!BE$1,FALSE)</f>
        <v>4.3099771767876804</v>
      </c>
      <c r="X44" s="64">
        <f>VLOOKUP($A44,'ADR Raw Data'!$B$6:$BE$43,'ADR Raw Data'!AG$1,FALSE)</f>
        <v>98.8673125841038</v>
      </c>
      <c r="Y44" s="65">
        <f>VLOOKUP($A44,'ADR Raw Data'!$B$6:$BE$43,'ADR Raw Data'!AH$1,FALSE)</f>
        <v>95.429745572790694</v>
      </c>
      <c r="Z44" s="65">
        <f>VLOOKUP($A44,'ADR Raw Data'!$B$6:$BE$43,'ADR Raw Data'!AI$1,FALSE)</f>
        <v>97.614792966756895</v>
      </c>
      <c r="AA44" s="65">
        <f>VLOOKUP($A44,'ADR Raw Data'!$B$6:$BE$43,'ADR Raw Data'!AJ$1,FALSE)</f>
        <v>98.788846733575895</v>
      </c>
      <c r="AB44" s="65">
        <f>VLOOKUP($A44,'ADR Raw Data'!$B$6:$BE$43,'ADR Raw Data'!AK$1,FALSE)</f>
        <v>102.803165290142</v>
      </c>
      <c r="AC44" s="66">
        <f>VLOOKUP($A44,'ADR Raw Data'!$B$6:$BE$43,'ADR Raw Data'!AL$1,FALSE)</f>
        <v>98.849959744707107</v>
      </c>
      <c r="AD44" s="65">
        <f>VLOOKUP($A44,'ADR Raw Data'!$B$6:$BE$43,'ADR Raw Data'!AN$1,FALSE)</f>
        <v>124.52682140239401</v>
      </c>
      <c r="AE44" s="65">
        <f>VLOOKUP($A44,'ADR Raw Data'!$B$6:$BE$43,'ADR Raw Data'!AO$1,FALSE)</f>
        <v>128.365084878331</v>
      </c>
      <c r="AF44" s="66">
        <f>VLOOKUP($A44,'ADR Raw Data'!$B$6:$BE$43,'ADR Raw Data'!AP$1,FALSE)</f>
        <v>126.49662479186399</v>
      </c>
      <c r="AG44" s="67">
        <f>VLOOKUP($A44,'ADR Raw Data'!$B$6:$BE$43,'ADR Raw Data'!AR$1,FALSE)</f>
        <v>108.450156318563</v>
      </c>
      <c r="AI44" s="59">
        <f>VLOOKUP($A44,'ADR Raw Data'!$B$6:$BE$43,'ADR Raw Data'!AT$1,FALSE)</f>
        <v>10.841457019754699</v>
      </c>
      <c r="AJ44" s="60">
        <f>VLOOKUP($A44,'ADR Raw Data'!$B$6:$BE$43,'ADR Raw Data'!AU$1,FALSE)</f>
        <v>11.7003915852417</v>
      </c>
      <c r="AK44" s="60">
        <f>VLOOKUP($A44,'ADR Raw Data'!$B$6:$BE$43,'ADR Raw Data'!AV$1,FALSE)</f>
        <v>11.3849886041062</v>
      </c>
      <c r="AL44" s="60">
        <f>VLOOKUP($A44,'ADR Raw Data'!$B$6:$BE$43,'ADR Raw Data'!AW$1,FALSE)</f>
        <v>10.183870151590201</v>
      </c>
      <c r="AM44" s="60">
        <f>VLOOKUP($A44,'ADR Raw Data'!$B$6:$BE$43,'ADR Raw Data'!AX$1,FALSE)</f>
        <v>10.8704443898446</v>
      </c>
      <c r="AN44" s="61">
        <f>VLOOKUP($A44,'ADR Raw Data'!$B$6:$BE$43,'ADR Raw Data'!AY$1,FALSE)</f>
        <v>10.934278996980099</v>
      </c>
      <c r="AO44" s="60">
        <f>VLOOKUP($A44,'ADR Raw Data'!$B$6:$BE$43,'ADR Raw Data'!BA$1,FALSE)</f>
        <v>14.2437848398838</v>
      </c>
      <c r="AP44" s="60">
        <f>VLOOKUP($A44,'ADR Raw Data'!$B$6:$BE$43,'ADR Raw Data'!BB$1,FALSE)</f>
        <v>15.009697711942099</v>
      </c>
      <c r="AQ44" s="61">
        <f>VLOOKUP($A44,'ADR Raw Data'!$B$6:$BE$43,'ADR Raw Data'!BC$1,FALSE)</f>
        <v>14.629049227049</v>
      </c>
      <c r="AR44" s="62">
        <f>VLOOKUP($A44,'ADR Raw Data'!$B$6:$BE$43,'ADR Raw Data'!BE$1,FALSE)</f>
        <v>12.022377991116601</v>
      </c>
      <c r="AT44" s="64">
        <f>VLOOKUP($A44,'RevPAR Raw Data'!$B$6:$BE$43,'RevPAR Raw Data'!AG$1,FALSE)</f>
        <v>52.8397893466963</v>
      </c>
      <c r="AU44" s="65">
        <f>VLOOKUP($A44,'RevPAR Raw Data'!$B$6:$BE$43,'RevPAR Raw Data'!AH$1,FALSE)</f>
        <v>50.382672605790603</v>
      </c>
      <c r="AV44" s="65">
        <f>VLOOKUP($A44,'RevPAR Raw Data'!$B$6:$BE$43,'RevPAR Raw Data'!AI$1,FALSE)</f>
        <v>57.7006150241276</v>
      </c>
      <c r="AW44" s="65">
        <f>VLOOKUP($A44,'RevPAR Raw Data'!$B$6:$BE$43,'RevPAR Raw Data'!AJ$1,FALSE)</f>
        <v>62.341207776540401</v>
      </c>
      <c r="AX44" s="65">
        <f>VLOOKUP($A44,'RevPAR Raw Data'!$B$6:$BE$43,'RevPAR Raw Data'!AK$1,FALSE)</f>
        <v>66.706146297327294</v>
      </c>
      <c r="AY44" s="66">
        <f>VLOOKUP($A44,'RevPAR Raw Data'!$B$6:$BE$43,'RevPAR Raw Data'!AL$1,FALSE)</f>
        <v>57.994086210096498</v>
      </c>
      <c r="AZ44" s="65">
        <f>VLOOKUP($A44,'RevPAR Raw Data'!$B$6:$BE$43,'RevPAR Raw Data'!AN$1,FALSE)</f>
        <v>94.596933927245701</v>
      </c>
      <c r="BA44" s="65">
        <f>VLOOKUP($A44,'RevPAR Raw Data'!$B$6:$BE$43,'RevPAR Raw Data'!AO$1,FALSE)</f>
        <v>102.801659474758</v>
      </c>
      <c r="BB44" s="66">
        <f>VLOOKUP($A44,'RevPAR Raw Data'!$B$6:$BE$43,'RevPAR Raw Data'!AP$1,FALSE)</f>
        <v>98.699296701002197</v>
      </c>
      <c r="BC44" s="67">
        <f>VLOOKUP($A44,'RevPAR Raw Data'!$B$6:$BE$43,'RevPAR Raw Data'!AR$1,FALSE)</f>
        <v>69.624146350355204</v>
      </c>
      <c r="BE44" s="59">
        <f>VLOOKUP($A44,'RevPAR Raw Data'!$B$6:$BE$43,'RevPAR Raw Data'!AT$1,FALSE)</f>
        <v>17.222243597908999</v>
      </c>
      <c r="BF44" s="60">
        <f>VLOOKUP($A44,'RevPAR Raw Data'!$B$6:$BE$43,'RevPAR Raw Data'!AU$1,FALSE)</f>
        <v>19.977810710288701</v>
      </c>
      <c r="BG44" s="60">
        <f>VLOOKUP($A44,'RevPAR Raw Data'!$B$6:$BE$43,'RevPAR Raw Data'!AV$1,FALSE)</f>
        <v>20.805226208815501</v>
      </c>
      <c r="BH44" s="60">
        <f>VLOOKUP($A44,'RevPAR Raw Data'!$B$6:$BE$43,'RevPAR Raw Data'!AW$1,FALSE)</f>
        <v>18.789968432325299</v>
      </c>
      <c r="BI44" s="60">
        <f>VLOOKUP($A44,'RevPAR Raw Data'!$B$6:$BE$43,'RevPAR Raw Data'!AX$1,FALSE)</f>
        <v>16.268475176703301</v>
      </c>
      <c r="BJ44" s="61">
        <f>VLOOKUP($A44,'RevPAR Raw Data'!$B$6:$BE$43,'RevPAR Raw Data'!AY$1,FALSE)</f>
        <v>18.507176583298701</v>
      </c>
      <c r="BK44" s="60">
        <f>VLOOKUP($A44,'RevPAR Raw Data'!$B$6:$BE$43,'RevPAR Raw Data'!BA$1,FALSE)</f>
        <v>15.190051402458201</v>
      </c>
      <c r="BL44" s="60">
        <f>VLOOKUP($A44,'RevPAR Raw Data'!$B$6:$BE$43,'RevPAR Raw Data'!BB$1,FALSE)</f>
        <v>13.870872044801599</v>
      </c>
      <c r="BM44" s="61">
        <f>VLOOKUP($A44,'RevPAR Raw Data'!$B$6:$BE$43,'RevPAR Raw Data'!BC$1,FALSE)</f>
        <v>14.4992552123795</v>
      </c>
      <c r="BN44" s="62">
        <f>VLOOKUP($A44,'RevPAR Raw Data'!$B$6:$BE$43,'RevPAR Raw Data'!BE$1,FALSE)</f>
        <v>16.850516915428599</v>
      </c>
    </row>
    <row r="45" spans="1:66" x14ac:dyDescent="0.25">
      <c r="A45" s="83" t="s">
        <v>84</v>
      </c>
      <c r="B45" s="59">
        <f>VLOOKUP($A45,'Occupancy Raw Data'!$B$6:$BE$43,'Occupancy Raw Data'!AG$1,FALSE)</f>
        <v>47.221520586006498</v>
      </c>
      <c r="C45" s="60">
        <f>VLOOKUP($A45,'Occupancy Raw Data'!$B$6:$BE$43,'Occupancy Raw Data'!AH$1,FALSE)</f>
        <v>53.744632482950202</v>
      </c>
      <c r="D45" s="60">
        <f>VLOOKUP($A45,'Occupancy Raw Data'!$B$6:$BE$43,'Occupancy Raw Data'!AI$1,FALSE)</f>
        <v>59.478403637282099</v>
      </c>
      <c r="E45" s="60">
        <f>VLOOKUP($A45,'Occupancy Raw Data'!$B$6:$BE$43,'Occupancy Raw Data'!AJ$1,FALSE)</f>
        <v>62.686284415256303</v>
      </c>
      <c r="F45" s="60">
        <f>VLOOKUP($A45,'Occupancy Raw Data'!$B$6:$BE$43,'Occupancy Raw Data'!AK$1,FALSE)</f>
        <v>60.046728971962601</v>
      </c>
      <c r="G45" s="61">
        <f>VLOOKUP($A45,'Occupancy Raw Data'!$B$6:$BE$43,'Occupancy Raw Data'!AL$1,FALSE)</f>
        <v>56.635514018691502</v>
      </c>
      <c r="H45" s="60">
        <f>VLOOKUP($A45,'Occupancy Raw Data'!$B$6:$BE$43,'Occupancy Raw Data'!AN$1,FALSE)</f>
        <v>65.717352866885506</v>
      </c>
      <c r="I45" s="60">
        <f>VLOOKUP($A45,'Occupancy Raw Data'!$B$6:$BE$43,'Occupancy Raw Data'!AO$1,FALSE)</f>
        <v>68.464258651174504</v>
      </c>
      <c r="J45" s="61">
        <f>VLOOKUP($A45,'Occupancy Raw Data'!$B$6:$BE$43,'Occupancy Raw Data'!AP$1,FALSE)</f>
        <v>67.090805759030005</v>
      </c>
      <c r="K45" s="62">
        <f>VLOOKUP($A45,'Occupancy Raw Data'!$B$6:$BE$43,'Occupancy Raw Data'!AR$1,FALSE)</f>
        <v>59.622740230216799</v>
      </c>
      <c r="M45" s="59">
        <f>VLOOKUP($A45,'Occupancy Raw Data'!$B$6:$BE$43,'Occupancy Raw Data'!AT$1,FALSE)</f>
        <v>-3.3950682250266802</v>
      </c>
      <c r="N45" s="60">
        <f>VLOOKUP($A45,'Occupancy Raw Data'!$B$6:$BE$43,'Occupancy Raw Data'!AU$1,FALSE)</f>
        <v>-1.9530259703242601</v>
      </c>
      <c r="O45" s="60">
        <f>VLOOKUP($A45,'Occupancy Raw Data'!$B$6:$BE$43,'Occupancy Raw Data'!AV$1,FALSE)</f>
        <v>-4.5513522584601702</v>
      </c>
      <c r="P45" s="60">
        <f>VLOOKUP($A45,'Occupancy Raw Data'!$B$6:$BE$43,'Occupancy Raw Data'!AW$1,FALSE)</f>
        <v>-1.84907357500999</v>
      </c>
      <c r="Q45" s="60">
        <f>VLOOKUP($A45,'Occupancy Raw Data'!$B$6:$BE$43,'Occupancy Raw Data'!AX$1,FALSE)</f>
        <v>-0.64246260807350597</v>
      </c>
      <c r="R45" s="61">
        <f>VLOOKUP($A45,'Occupancy Raw Data'!$B$6:$BE$43,'Occupancy Raw Data'!AY$1,FALSE)</f>
        <v>-2.4578571109124701</v>
      </c>
      <c r="S45" s="60">
        <f>VLOOKUP($A45,'Occupancy Raw Data'!$B$6:$BE$43,'Occupancy Raw Data'!BA$1,FALSE)</f>
        <v>-2.4783909135806099</v>
      </c>
      <c r="T45" s="60">
        <f>VLOOKUP($A45,'Occupancy Raw Data'!$B$6:$BE$43,'Occupancy Raw Data'!BB$1,FALSE)</f>
        <v>-5.4082485128639401</v>
      </c>
      <c r="U45" s="61">
        <f>VLOOKUP($A45,'Occupancy Raw Data'!$B$6:$BE$43,'Occupancy Raw Data'!BC$1,FALSE)</f>
        <v>-3.9956338927183399</v>
      </c>
      <c r="V45" s="62">
        <f>VLOOKUP($A45,'Occupancy Raw Data'!$B$6:$BE$43,'Occupancy Raw Data'!BE$1,FALSE)</f>
        <v>-2.9576002882904899</v>
      </c>
      <c r="X45" s="64">
        <f>VLOOKUP($A45,'ADR Raw Data'!$B$6:$BE$43,'ADR Raw Data'!AG$1,FALSE)</f>
        <v>90.237869751270296</v>
      </c>
      <c r="Y45" s="65">
        <f>VLOOKUP($A45,'ADR Raw Data'!$B$6:$BE$43,'ADR Raw Data'!AH$1,FALSE)</f>
        <v>90.575316649042406</v>
      </c>
      <c r="Z45" s="65">
        <f>VLOOKUP($A45,'ADR Raw Data'!$B$6:$BE$43,'ADR Raw Data'!AI$1,FALSE)</f>
        <v>91.819580634886904</v>
      </c>
      <c r="AA45" s="65">
        <f>VLOOKUP($A45,'ADR Raw Data'!$B$6:$BE$43,'ADR Raw Data'!AJ$1,FALSE)</f>
        <v>93.493046237533903</v>
      </c>
      <c r="AB45" s="65">
        <f>VLOOKUP($A45,'ADR Raw Data'!$B$6:$BE$43,'ADR Raw Data'!AK$1,FALSE)</f>
        <v>96.391453359974705</v>
      </c>
      <c r="AC45" s="66">
        <f>VLOOKUP($A45,'ADR Raw Data'!$B$6:$BE$43,'ADR Raw Data'!AL$1,FALSE)</f>
        <v>92.659569619123999</v>
      </c>
      <c r="AD45" s="65">
        <f>VLOOKUP($A45,'ADR Raw Data'!$B$6:$BE$43,'ADR Raw Data'!AN$1,FALSE)</f>
        <v>110.84040069184201</v>
      </c>
      <c r="AE45" s="65">
        <f>VLOOKUP($A45,'ADR Raw Data'!$B$6:$BE$43,'ADR Raw Data'!AO$1,FALSE)</f>
        <v>112.61230953698499</v>
      </c>
      <c r="AF45" s="66">
        <f>VLOOKUP($A45,'ADR Raw Data'!$B$6:$BE$43,'ADR Raw Data'!AP$1,FALSE)</f>
        <v>111.74449197609199</v>
      </c>
      <c r="AG45" s="67">
        <f>VLOOKUP($A45,'ADR Raw Data'!$B$6:$BE$43,'ADR Raw Data'!AR$1,FALSE)</f>
        <v>98.795401177129094</v>
      </c>
      <c r="AI45" s="59">
        <f>VLOOKUP($A45,'ADR Raw Data'!$B$6:$BE$43,'ADR Raw Data'!AT$1,FALSE)</f>
        <v>8.3839844800065606</v>
      </c>
      <c r="AJ45" s="60">
        <f>VLOOKUP($A45,'ADR Raw Data'!$B$6:$BE$43,'ADR Raw Data'!AU$1,FALSE)</f>
        <v>10.9184622207137</v>
      </c>
      <c r="AK45" s="60">
        <f>VLOOKUP($A45,'ADR Raw Data'!$B$6:$BE$43,'ADR Raw Data'!AV$1,FALSE)</f>
        <v>9.8638615273922703</v>
      </c>
      <c r="AL45" s="60">
        <f>VLOOKUP($A45,'ADR Raw Data'!$B$6:$BE$43,'ADR Raw Data'!AW$1,FALSE)</f>
        <v>9.6226537728959904</v>
      </c>
      <c r="AM45" s="60">
        <f>VLOOKUP($A45,'ADR Raw Data'!$B$6:$BE$43,'ADR Raw Data'!AX$1,FALSE)</f>
        <v>9.9424778501907696</v>
      </c>
      <c r="AN45" s="61">
        <f>VLOOKUP($A45,'ADR Raw Data'!$B$6:$BE$43,'ADR Raw Data'!AY$1,FALSE)</f>
        <v>9.7993915893617203</v>
      </c>
      <c r="AO45" s="60">
        <f>VLOOKUP($A45,'ADR Raw Data'!$B$6:$BE$43,'ADR Raw Data'!BA$1,FALSE)</f>
        <v>13.972298863673201</v>
      </c>
      <c r="AP45" s="60">
        <f>VLOOKUP($A45,'ADR Raw Data'!$B$6:$BE$43,'ADR Raw Data'!BB$1,FALSE)</f>
        <v>13.1716649632839</v>
      </c>
      <c r="AQ45" s="61">
        <f>VLOOKUP($A45,'ADR Raw Data'!$B$6:$BE$43,'ADR Raw Data'!BC$1,FALSE)</f>
        <v>13.5393902061275</v>
      </c>
      <c r="AR45" s="62">
        <f>VLOOKUP($A45,'ADR Raw Data'!$B$6:$BE$43,'ADR Raw Data'!BE$1,FALSE)</f>
        <v>11.069623315664099</v>
      </c>
      <c r="AT45" s="64">
        <f>VLOOKUP($A45,'RevPAR Raw Data'!$B$6:$BE$43,'RevPAR Raw Data'!AG$1,FALSE)</f>
        <v>42.611694240969904</v>
      </c>
      <c r="AU45" s="65">
        <f>VLOOKUP($A45,'RevPAR Raw Data'!$B$6:$BE$43,'RevPAR Raw Data'!AH$1,FALSE)</f>
        <v>48.679371053296201</v>
      </c>
      <c r="AV45" s="65">
        <f>VLOOKUP($A45,'RevPAR Raw Data'!$B$6:$BE$43,'RevPAR Raw Data'!AI$1,FALSE)</f>
        <v>54.612820788077698</v>
      </c>
      <c r="AW45" s="65">
        <f>VLOOKUP($A45,'RevPAR Raw Data'!$B$6:$BE$43,'RevPAR Raw Data'!AJ$1,FALSE)</f>
        <v>58.607316872947699</v>
      </c>
      <c r="AX45" s="65">
        <f>VLOOKUP($A45,'RevPAR Raw Data'!$B$6:$BE$43,'RevPAR Raw Data'!AK$1,FALSE)</f>
        <v>57.879914751199699</v>
      </c>
      <c r="AY45" s="66">
        <f>VLOOKUP($A45,'RevPAR Raw Data'!$B$6:$BE$43,'RevPAR Raw Data'!AL$1,FALSE)</f>
        <v>52.478223541298298</v>
      </c>
      <c r="AZ45" s="65">
        <f>VLOOKUP($A45,'RevPAR Raw Data'!$B$6:$BE$43,'RevPAR Raw Data'!AN$1,FALSE)</f>
        <v>72.841377241727699</v>
      </c>
      <c r="BA45" s="65">
        <f>VLOOKUP($A45,'RevPAR Raw Data'!$B$6:$BE$43,'RevPAR Raw Data'!AO$1,FALSE)</f>
        <v>77.099182874463196</v>
      </c>
      <c r="BB45" s="66">
        <f>VLOOKUP($A45,'RevPAR Raw Data'!$B$6:$BE$43,'RevPAR Raw Data'!AP$1,FALSE)</f>
        <v>74.970280058095398</v>
      </c>
      <c r="BC45" s="67">
        <f>VLOOKUP($A45,'RevPAR Raw Data'!$B$6:$BE$43,'RevPAR Raw Data'!AR$1,FALSE)</f>
        <v>58.904525403240299</v>
      </c>
      <c r="BE45" s="59">
        <f>VLOOKUP($A45,'RevPAR Raw Data'!$B$6:$BE$43,'RevPAR Raw Data'!AT$1,FALSE)</f>
        <v>4.704274261908</v>
      </c>
      <c r="BF45" s="60">
        <f>VLOOKUP($A45,'RevPAR Raw Data'!$B$6:$BE$43,'RevPAR Raw Data'!AU$1,FALSE)</f>
        <v>8.7521958476589194</v>
      </c>
      <c r="BG45" s="60">
        <f>VLOOKUP($A45,'RevPAR Raw Data'!$B$6:$BE$43,'RevPAR Raw Data'!AV$1,FALSE)</f>
        <v>4.8635701845337396</v>
      </c>
      <c r="BH45" s="60">
        <f>VLOOKUP($A45,'RevPAR Raw Data'!$B$6:$BE$43,'RevPAR Raw Data'!AW$1,FALSE)</f>
        <v>7.5956502497566696</v>
      </c>
      <c r="BI45" s="60">
        <f>VLOOKUP($A45,'RevPAR Raw Data'!$B$6:$BE$43,'RevPAR Raw Data'!AX$1,FALSE)</f>
        <v>9.2361385396137994</v>
      </c>
      <c r="BJ45" s="61">
        <f>VLOOKUP($A45,'RevPAR Raw Data'!$B$6:$BE$43,'RevPAR Raw Data'!AY$1,FALSE)</f>
        <v>7.1006794354439604</v>
      </c>
      <c r="BK45" s="60">
        <f>VLOOKUP($A45,'RevPAR Raw Data'!$B$6:$BE$43,'RevPAR Raw Data'!BA$1,FALSE)</f>
        <v>11.147619764637</v>
      </c>
      <c r="BL45" s="60">
        <f>VLOOKUP($A45,'RevPAR Raw Data'!$B$6:$BE$43,'RevPAR Raw Data'!BB$1,FALSE)</f>
        <v>7.0510600759237398</v>
      </c>
      <c r="BM45" s="61">
        <f>VLOOKUP($A45,'RevPAR Raw Data'!$B$6:$BE$43,'RevPAR Raw Data'!BC$1,FALSE)</f>
        <v>9.0027718494657805</v>
      </c>
      <c r="BN45" s="62">
        <f>VLOOKUP($A45,'RevPAR Raw Data'!$B$6:$BE$43,'RevPAR Raw Data'!BE$1,FALSE)</f>
        <v>7.7846278162768998</v>
      </c>
    </row>
    <row r="46" spans="1:66" x14ac:dyDescent="0.25">
      <c r="A46" s="84" t="s">
        <v>85</v>
      </c>
      <c r="B46" s="59">
        <f>VLOOKUP($A46,'Occupancy Raw Data'!$B$6:$BE$43,'Occupancy Raw Data'!AG$1,FALSE)</f>
        <v>42.521151660563199</v>
      </c>
      <c r="C46" s="60">
        <f>VLOOKUP($A46,'Occupancy Raw Data'!$B$6:$BE$43,'Occupancy Raw Data'!AH$1,FALSE)</f>
        <v>47.404975375678703</v>
      </c>
      <c r="D46" s="60">
        <f>VLOOKUP($A46,'Occupancy Raw Data'!$B$6:$BE$43,'Occupancy Raw Data'!AI$1,FALSE)</f>
        <v>53.570526581639001</v>
      </c>
      <c r="E46" s="60">
        <f>VLOOKUP($A46,'Occupancy Raw Data'!$B$6:$BE$43,'Occupancy Raw Data'!AJ$1,FALSE)</f>
        <v>57.128425306225502</v>
      </c>
      <c r="F46" s="60">
        <f>VLOOKUP($A46,'Occupancy Raw Data'!$B$6:$BE$43,'Occupancy Raw Data'!AK$1,FALSE)</f>
        <v>57.889253693648101</v>
      </c>
      <c r="G46" s="61">
        <f>VLOOKUP($A46,'Occupancy Raw Data'!$B$6:$BE$43,'Occupancy Raw Data'!AL$1,FALSE)</f>
        <v>51.702866523550902</v>
      </c>
      <c r="H46" s="60">
        <f>VLOOKUP($A46,'Occupancy Raw Data'!$B$6:$BE$43,'Occupancy Raw Data'!AN$1,FALSE)</f>
        <v>70.431872711200896</v>
      </c>
      <c r="I46" s="60">
        <f>VLOOKUP($A46,'Occupancy Raw Data'!$B$6:$BE$43,'Occupancy Raw Data'!AO$1,FALSE)</f>
        <v>67.094961485035896</v>
      </c>
      <c r="J46" s="61">
        <f>VLOOKUP($A46,'Occupancy Raw Data'!$B$6:$BE$43,'Occupancy Raw Data'!AP$1,FALSE)</f>
        <v>68.763417098118396</v>
      </c>
      <c r="K46" s="62">
        <f>VLOOKUP($A46,'Occupancy Raw Data'!$B$6:$BE$43,'Occupancy Raw Data'!AR$1,FALSE)</f>
        <v>56.5773095448559</v>
      </c>
      <c r="M46" s="59">
        <f>VLOOKUP($A46,'Occupancy Raw Data'!$B$6:$BE$43,'Occupancy Raw Data'!AT$1,FALSE)</f>
        <v>-3.48064084384478</v>
      </c>
      <c r="N46" s="60">
        <f>VLOOKUP($A46,'Occupancy Raw Data'!$B$6:$BE$43,'Occupancy Raw Data'!AU$1,FALSE)</f>
        <v>0.45936331869913299</v>
      </c>
      <c r="O46" s="60">
        <f>VLOOKUP($A46,'Occupancy Raw Data'!$B$6:$BE$43,'Occupancy Raw Data'!AV$1,FALSE)</f>
        <v>-0.292042283225453</v>
      </c>
      <c r="P46" s="60">
        <f>VLOOKUP($A46,'Occupancy Raw Data'!$B$6:$BE$43,'Occupancy Raw Data'!AW$1,FALSE)</f>
        <v>-0.16232612231385499</v>
      </c>
      <c r="Q46" s="60">
        <f>VLOOKUP($A46,'Occupancy Raw Data'!$B$6:$BE$43,'Occupancy Raw Data'!AX$1,FALSE)</f>
        <v>5.7995419210582301E-2</v>
      </c>
      <c r="R46" s="61">
        <f>VLOOKUP($A46,'Occupancy Raw Data'!$B$6:$BE$43,'Occupancy Raw Data'!AY$1,FALSE)</f>
        <v>-0.58883530233952097</v>
      </c>
      <c r="S46" s="60">
        <f>VLOOKUP($A46,'Occupancy Raw Data'!$B$6:$BE$43,'Occupancy Raw Data'!BA$1,FALSE)</f>
        <v>1.65186785321776</v>
      </c>
      <c r="T46" s="60">
        <f>VLOOKUP($A46,'Occupancy Raw Data'!$B$6:$BE$43,'Occupancy Raw Data'!BB$1,FALSE)</f>
        <v>-2.38156037599851</v>
      </c>
      <c r="U46" s="61">
        <f>VLOOKUP($A46,'Occupancy Raw Data'!$B$6:$BE$43,'Occupancy Raw Data'!BC$1,FALSE)</f>
        <v>-0.35672959813469202</v>
      </c>
      <c r="V46" s="62">
        <f>VLOOKUP($A46,'Occupancy Raw Data'!$B$6:$BE$43,'Occupancy Raw Data'!BE$1,FALSE)</f>
        <v>-0.50805182228332701</v>
      </c>
      <c r="X46" s="64">
        <f>VLOOKUP($A46,'ADR Raw Data'!$B$6:$BE$43,'ADR Raw Data'!AG$1,FALSE)</f>
        <v>102.80405226817101</v>
      </c>
      <c r="Y46" s="65">
        <f>VLOOKUP($A46,'ADR Raw Data'!$B$6:$BE$43,'ADR Raw Data'!AH$1,FALSE)</f>
        <v>101.048362413425</v>
      </c>
      <c r="Z46" s="65">
        <f>VLOOKUP($A46,'ADR Raw Data'!$B$6:$BE$43,'ADR Raw Data'!AI$1,FALSE)</f>
        <v>99.998140727208394</v>
      </c>
      <c r="AA46" s="65">
        <f>VLOOKUP($A46,'ADR Raw Data'!$B$6:$BE$43,'ADR Raw Data'!AJ$1,FALSE)</f>
        <v>100.800895225464</v>
      </c>
      <c r="AB46" s="65">
        <f>VLOOKUP($A46,'ADR Raw Data'!$B$6:$BE$43,'ADR Raw Data'!AK$1,FALSE)</f>
        <v>105.520860009816</v>
      </c>
      <c r="AC46" s="66">
        <f>VLOOKUP($A46,'ADR Raw Data'!$B$6:$BE$43,'ADR Raw Data'!AL$1,FALSE)</f>
        <v>102.066353023068</v>
      </c>
      <c r="AD46" s="65">
        <f>VLOOKUP($A46,'ADR Raw Data'!$B$6:$BE$43,'ADR Raw Data'!AN$1,FALSE)</f>
        <v>125.485682653518</v>
      </c>
      <c r="AE46" s="65">
        <f>VLOOKUP($A46,'ADR Raw Data'!$B$6:$BE$43,'ADR Raw Data'!AO$1,FALSE)</f>
        <v>124.32966969368999</v>
      </c>
      <c r="AF46" s="66">
        <f>VLOOKUP($A46,'ADR Raw Data'!$B$6:$BE$43,'ADR Raw Data'!AP$1,FALSE)</f>
        <v>124.921700755228</v>
      </c>
      <c r="AG46" s="67">
        <f>VLOOKUP($A46,'ADR Raw Data'!$B$6:$BE$43,'ADR Raw Data'!AR$1,FALSE)</f>
        <v>110.002961339178</v>
      </c>
      <c r="AI46" s="59">
        <f>VLOOKUP($A46,'ADR Raw Data'!$B$6:$BE$43,'ADR Raw Data'!AT$1,FALSE)</f>
        <v>13.510851984893399</v>
      </c>
      <c r="AJ46" s="60">
        <f>VLOOKUP($A46,'ADR Raw Data'!$B$6:$BE$43,'ADR Raw Data'!AU$1,FALSE)</f>
        <v>18.413344857509699</v>
      </c>
      <c r="AK46" s="60">
        <f>VLOOKUP($A46,'ADR Raw Data'!$B$6:$BE$43,'ADR Raw Data'!AV$1,FALSE)</f>
        <v>17.124090943436698</v>
      </c>
      <c r="AL46" s="60">
        <f>VLOOKUP($A46,'ADR Raw Data'!$B$6:$BE$43,'ADR Raw Data'!AW$1,FALSE)</f>
        <v>18.0668744718207</v>
      </c>
      <c r="AM46" s="60">
        <f>VLOOKUP($A46,'ADR Raw Data'!$B$6:$BE$43,'ADR Raw Data'!AX$1,FALSE)</f>
        <v>20.558019492783501</v>
      </c>
      <c r="AN46" s="61">
        <f>VLOOKUP($A46,'ADR Raw Data'!$B$6:$BE$43,'ADR Raw Data'!AY$1,FALSE)</f>
        <v>17.686725228117901</v>
      </c>
      <c r="AO46" s="60">
        <f>VLOOKUP($A46,'ADR Raw Data'!$B$6:$BE$43,'ADR Raw Data'!BA$1,FALSE)</f>
        <v>23.374413900184098</v>
      </c>
      <c r="AP46" s="60">
        <f>VLOOKUP($A46,'ADR Raw Data'!$B$6:$BE$43,'ADR Raw Data'!BB$1,FALSE)</f>
        <v>21.693254652703999</v>
      </c>
      <c r="AQ46" s="61">
        <f>VLOOKUP($A46,'ADR Raw Data'!$B$6:$BE$43,'ADR Raw Data'!BC$1,FALSE)</f>
        <v>22.5468165910588</v>
      </c>
      <c r="AR46" s="62">
        <f>VLOOKUP($A46,'ADR Raw Data'!$B$6:$BE$43,'ADR Raw Data'!BE$1,FALSE)</f>
        <v>19.567201480573601</v>
      </c>
      <c r="AT46" s="64">
        <f>VLOOKUP($A46,'RevPAR Raw Data'!$B$6:$BE$43,'RevPAR Raw Data'!AG$1,FALSE)</f>
        <v>43.713466978153797</v>
      </c>
      <c r="AU46" s="65">
        <f>VLOOKUP($A46,'RevPAR Raw Data'!$B$6:$BE$43,'RevPAR Raw Data'!AH$1,FALSE)</f>
        <v>47.901951319611001</v>
      </c>
      <c r="AV46" s="65">
        <f>VLOOKUP($A46,'RevPAR Raw Data'!$B$6:$BE$43,'RevPAR Raw Data'!AI$1,FALSE)</f>
        <v>53.569530559413998</v>
      </c>
      <c r="AW46" s="65">
        <f>VLOOKUP($A46,'RevPAR Raw Data'!$B$6:$BE$43,'RevPAR Raw Data'!AJ$1,FALSE)</f>
        <v>57.585964136885899</v>
      </c>
      <c r="AX46" s="65">
        <f>VLOOKUP($A46,'RevPAR Raw Data'!$B$6:$BE$43,'RevPAR Raw Data'!AK$1,FALSE)</f>
        <v>61.085238350801802</v>
      </c>
      <c r="AY46" s="66">
        <f>VLOOKUP($A46,'RevPAR Raw Data'!$B$6:$BE$43,'RevPAR Raw Data'!AL$1,FALSE)</f>
        <v>52.771230268973298</v>
      </c>
      <c r="AZ46" s="65">
        <f>VLOOKUP($A46,'RevPAR Raw Data'!$B$6:$BE$43,'RevPAR Raw Data'!AN$1,FALSE)</f>
        <v>88.381916277307695</v>
      </c>
      <c r="BA46" s="65">
        <f>VLOOKUP($A46,'RevPAR Raw Data'!$B$6:$BE$43,'RevPAR Raw Data'!AO$1,FALSE)</f>
        <v>83.418943995453901</v>
      </c>
      <c r="BB46" s="66">
        <f>VLOOKUP($A46,'RevPAR Raw Data'!$B$6:$BE$43,'RevPAR Raw Data'!AP$1,FALSE)</f>
        <v>85.900430136380805</v>
      </c>
      <c r="BC46" s="67">
        <f>VLOOKUP($A46,'RevPAR Raw Data'!$B$6:$BE$43,'RevPAR Raw Data'!AR$1,FALSE)</f>
        <v>62.236715945375401</v>
      </c>
      <c r="BE46" s="59">
        <f>VLOOKUP($A46,'RevPAR Raw Data'!$B$6:$BE$43,'RevPAR Raw Data'!AT$1,FALSE)</f>
        <v>9.5599469085109998</v>
      </c>
      <c r="BF46" s="60">
        <f>VLOOKUP($A46,'RevPAR Raw Data'!$B$6:$BE$43,'RevPAR Raw Data'!AU$1,FALSE)</f>
        <v>18.957292328229801</v>
      </c>
      <c r="BG46" s="60">
        <f>VLOOKUP($A46,'RevPAR Raw Data'!$B$6:$BE$43,'RevPAR Raw Data'!AV$1,FALSE)</f>
        <v>16.782039074038401</v>
      </c>
      <c r="BH46" s="60">
        <f>VLOOKUP($A46,'RevPAR Raw Data'!$B$6:$BE$43,'RevPAR Raw Data'!AW$1,FALSE)</f>
        <v>17.875221092753399</v>
      </c>
      <c r="BI46" s="60">
        <f>VLOOKUP($A46,'RevPAR Raw Data'!$B$6:$BE$43,'RevPAR Raw Data'!AX$1,FALSE)</f>
        <v>20.627937621580301</v>
      </c>
      <c r="BJ46" s="61">
        <f>VLOOKUP($A46,'RevPAR Raw Data'!$B$6:$BE$43,'RevPAR Raw Data'!AY$1,FALSE)</f>
        <v>16.993744243807399</v>
      </c>
      <c r="BK46" s="60">
        <f>VLOOKUP($A46,'RevPAR Raw Data'!$B$6:$BE$43,'RevPAR Raw Data'!BA$1,FALSE)</f>
        <v>25.412396182497101</v>
      </c>
      <c r="BL46" s="60">
        <f>VLOOKUP($A46,'RevPAR Raw Data'!$B$6:$BE$43,'RevPAR Raw Data'!BB$1,FALSE)</f>
        <v>18.795056319632302</v>
      </c>
      <c r="BM46" s="61">
        <f>VLOOKUP($A46,'RevPAR Raw Data'!$B$6:$BE$43,'RevPAR Raw Data'!BC$1,FALSE)</f>
        <v>22.1096558247066</v>
      </c>
      <c r="BN46" s="62">
        <f>VLOOKUP($A46,'RevPAR Raw Data'!$B$6:$BE$43,'RevPAR Raw Data'!BE$1,FALSE)</f>
        <v>18.9597381345984</v>
      </c>
    </row>
    <row r="47" spans="1:66" x14ac:dyDescent="0.25">
      <c r="A47" s="81" t="s">
        <v>86</v>
      </c>
      <c r="B47" s="59">
        <f>VLOOKUP($A47,'Occupancy Raw Data'!$B$6:$BE$43,'Occupancy Raw Data'!AG$1,FALSE)</f>
        <v>46.082949308755701</v>
      </c>
      <c r="C47" s="60">
        <f>VLOOKUP($A47,'Occupancy Raw Data'!$B$6:$BE$43,'Occupancy Raw Data'!AH$1,FALSE)</f>
        <v>55.431204739960499</v>
      </c>
      <c r="D47" s="60">
        <f>VLOOKUP($A47,'Occupancy Raw Data'!$B$6:$BE$43,'Occupancy Raw Data'!AI$1,FALSE)</f>
        <v>62.343647136273802</v>
      </c>
      <c r="E47" s="60">
        <f>VLOOKUP($A47,'Occupancy Raw Data'!$B$6:$BE$43,'Occupancy Raw Data'!AJ$1,FALSE)</f>
        <v>63.512179065174401</v>
      </c>
      <c r="F47" s="60">
        <f>VLOOKUP($A47,'Occupancy Raw Data'!$B$6:$BE$43,'Occupancy Raw Data'!AK$1,FALSE)</f>
        <v>60.730743910467403</v>
      </c>
      <c r="G47" s="61">
        <f>VLOOKUP($A47,'Occupancy Raw Data'!$B$6:$BE$43,'Occupancy Raw Data'!AL$1,FALSE)</f>
        <v>57.6201448321263</v>
      </c>
      <c r="H47" s="60">
        <f>VLOOKUP($A47,'Occupancy Raw Data'!$B$6:$BE$43,'Occupancy Raw Data'!AN$1,FALSE)</f>
        <v>65.009874917708999</v>
      </c>
      <c r="I47" s="60">
        <f>VLOOKUP($A47,'Occupancy Raw Data'!$B$6:$BE$43,'Occupancy Raw Data'!AO$1,FALSE)</f>
        <v>65.223831468070998</v>
      </c>
      <c r="J47" s="61">
        <f>VLOOKUP($A47,'Occupancy Raw Data'!$B$6:$BE$43,'Occupancy Raw Data'!AP$1,FALSE)</f>
        <v>65.116853192890005</v>
      </c>
      <c r="K47" s="62">
        <f>VLOOKUP($A47,'Occupancy Raw Data'!$B$6:$BE$43,'Occupancy Raw Data'!AR$1,FALSE)</f>
        <v>59.762061506630303</v>
      </c>
      <c r="M47" s="59">
        <f>VLOOKUP($A47,'Occupancy Raw Data'!$B$6:$BE$43,'Occupancy Raw Data'!AT$1,FALSE)</f>
        <v>5.7401812688821696</v>
      </c>
      <c r="N47" s="60">
        <f>VLOOKUP($A47,'Occupancy Raw Data'!$B$6:$BE$43,'Occupancy Raw Data'!AU$1,FALSE)</f>
        <v>14.5968016332085</v>
      </c>
      <c r="O47" s="60">
        <f>VLOOKUP($A47,'Occupancy Raw Data'!$B$6:$BE$43,'Occupancy Raw Data'!AV$1,FALSE)</f>
        <v>13.345302214242899</v>
      </c>
      <c r="P47" s="60">
        <f>VLOOKUP($A47,'Occupancy Raw Data'!$B$6:$BE$43,'Occupancy Raw Data'!AW$1,FALSE)</f>
        <v>12.017416545718399</v>
      </c>
      <c r="Q47" s="60">
        <f>VLOOKUP($A47,'Occupancy Raw Data'!$B$6:$BE$43,'Occupancy Raw Data'!AX$1,FALSE)</f>
        <v>9.9523241954707906</v>
      </c>
      <c r="R47" s="61">
        <f>VLOOKUP($A47,'Occupancy Raw Data'!$B$6:$BE$43,'Occupancy Raw Data'!AY$1,FALSE)</f>
        <v>11.2841703750794</v>
      </c>
      <c r="S47" s="60">
        <f>VLOOKUP($A47,'Occupancy Raw Data'!$B$6:$BE$43,'Occupancy Raw Data'!BA$1,FALSE)</f>
        <v>0.45778229908443502</v>
      </c>
      <c r="T47" s="60">
        <f>VLOOKUP($A47,'Occupancy Raw Data'!$B$6:$BE$43,'Occupancy Raw Data'!BB$1,FALSE)</f>
        <v>-3.3650329188002899</v>
      </c>
      <c r="U47" s="61">
        <f>VLOOKUP($A47,'Occupancy Raw Data'!$B$6:$BE$43,'Occupancy Raw Data'!BC$1,FALSE)</f>
        <v>-1.4938379185858299</v>
      </c>
      <c r="V47" s="62">
        <f>VLOOKUP($A47,'Occupancy Raw Data'!$B$6:$BE$43,'Occupancy Raw Data'!BE$1,FALSE)</f>
        <v>6.9646088456844604</v>
      </c>
      <c r="X47" s="64">
        <f>VLOOKUP($A47,'ADR Raw Data'!$B$6:$BE$43,'ADR Raw Data'!AG$1,FALSE)</f>
        <v>86.935192857142795</v>
      </c>
      <c r="Y47" s="65">
        <f>VLOOKUP($A47,'ADR Raw Data'!$B$6:$BE$43,'ADR Raw Data'!AH$1,FALSE)</f>
        <v>86.135777909738707</v>
      </c>
      <c r="Z47" s="65">
        <f>VLOOKUP($A47,'ADR Raw Data'!$B$6:$BE$43,'ADR Raw Data'!AI$1,FALSE)</f>
        <v>88.309493136219601</v>
      </c>
      <c r="AA47" s="65">
        <f>VLOOKUP($A47,'ADR Raw Data'!$B$6:$BE$43,'ADR Raw Data'!AJ$1,FALSE)</f>
        <v>87.3390463850738</v>
      </c>
      <c r="AB47" s="65">
        <f>VLOOKUP($A47,'ADR Raw Data'!$B$6:$BE$43,'ADR Raw Data'!AK$1,FALSE)</f>
        <v>89.148271002710004</v>
      </c>
      <c r="AC47" s="66">
        <f>VLOOKUP($A47,'ADR Raw Data'!$B$6:$BE$43,'ADR Raw Data'!AL$1,FALSE)</f>
        <v>87.634315909739996</v>
      </c>
      <c r="AD47" s="65">
        <f>VLOOKUP($A47,'ADR Raw Data'!$B$6:$BE$43,'ADR Raw Data'!AN$1,FALSE)</f>
        <v>102.06202531645501</v>
      </c>
      <c r="AE47" s="65">
        <f>VLOOKUP($A47,'ADR Raw Data'!$B$6:$BE$43,'ADR Raw Data'!AO$1,FALSE)</f>
        <v>103.72635377239401</v>
      </c>
      <c r="AF47" s="66">
        <f>VLOOKUP($A47,'ADR Raw Data'!$B$6:$BE$43,'ADR Raw Data'!AP$1,FALSE)</f>
        <v>102.895556678882</v>
      </c>
      <c r="AG47" s="67">
        <f>VLOOKUP($A47,'ADR Raw Data'!$B$6:$BE$43,'ADR Raw Data'!AR$1,FALSE)</f>
        <v>92.385366275867398</v>
      </c>
      <c r="AI47" s="59">
        <f>VLOOKUP($A47,'ADR Raw Data'!$B$6:$BE$43,'ADR Raw Data'!AT$1,FALSE)</f>
        <v>7.7730815438158603</v>
      </c>
      <c r="AJ47" s="60">
        <f>VLOOKUP($A47,'ADR Raw Data'!$B$6:$BE$43,'ADR Raw Data'!AU$1,FALSE)</f>
        <v>9.8830536663069104</v>
      </c>
      <c r="AK47" s="60">
        <f>VLOOKUP($A47,'ADR Raw Data'!$B$6:$BE$43,'ADR Raw Data'!AV$1,FALSE)</f>
        <v>11.3277474480221</v>
      </c>
      <c r="AL47" s="60">
        <f>VLOOKUP($A47,'ADR Raw Data'!$B$6:$BE$43,'ADR Raw Data'!AW$1,FALSE)</f>
        <v>9.8594007992766102</v>
      </c>
      <c r="AM47" s="60">
        <f>VLOOKUP($A47,'ADR Raw Data'!$B$6:$BE$43,'ADR Raw Data'!AX$1,FALSE)</f>
        <v>9.8484605601759991</v>
      </c>
      <c r="AN47" s="61">
        <f>VLOOKUP($A47,'ADR Raw Data'!$B$6:$BE$43,'ADR Raw Data'!AY$1,FALSE)</f>
        <v>9.8113095402800905</v>
      </c>
      <c r="AO47" s="60">
        <f>VLOOKUP($A47,'ADR Raw Data'!$B$6:$BE$43,'ADR Raw Data'!BA$1,FALSE)</f>
        <v>13.2669017172521</v>
      </c>
      <c r="AP47" s="60">
        <f>VLOOKUP($A47,'ADR Raw Data'!$B$6:$BE$43,'ADR Raw Data'!BB$1,FALSE)</f>
        <v>13.533039268364901</v>
      </c>
      <c r="AQ47" s="61">
        <f>VLOOKUP($A47,'ADR Raw Data'!$B$6:$BE$43,'ADR Raw Data'!BC$1,FALSE)</f>
        <v>13.3859039195032</v>
      </c>
      <c r="AR47" s="62">
        <f>VLOOKUP($A47,'ADR Raw Data'!$B$6:$BE$43,'ADR Raw Data'!BE$1,FALSE)</f>
        <v>10.6359678027207</v>
      </c>
      <c r="AT47" s="64">
        <f>VLOOKUP($A47,'RevPAR Raw Data'!$B$6:$BE$43,'RevPAR Raw Data'!AG$1,FALSE)</f>
        <v>40.062300855826201</v>
      </c>
      <c r="AU47" s="65">
        <f>VLOOKUP($A47,'RevPAR Raw Data'!$B$6:$BE$43,'RevPAR Raw Data'!AH$1,FALSE)</f>
        <v>47.7460994075049</v>
      </c>
      <c r="AV47" s="65">
        <f>VLOOKUP($A47,'RevPAR Raw Data'!$B$6:$BE$43,'RevPAR Raw Data'!AI$1,FALSE)</f>
        <v>55.055358788676699</v>
      </c>
      <c r="AW47" s="65">
        <f>VLOOKUP($A47,'RevPAR Raw Data'!$B$6:$BE$43,'RevPAR Raw Data'!AJ$1,FALSE)</f>
        <v>55.470931533903801</v>
      </c>
      <c r="AX47" s="65">
        <f>VLOOKUP($A47,'RevPAR Raw Data'!$B$6:$BE$43,'RevPAR Raw Data'!AK$1,FALSE)</f>
        <v>54.140408163265299</v>
      </c>
      <c r="AY47" s="66">
        <f>VLOOKUP($A47,'RevPAR Raw Data'!$B$6:$BE$43,'RevPAR Raw Data'!AL$1,FALSE)</f>
        <v>50.4950197498354</v>
      </c>
      <c r="AZ47" s="65">
        <f>VLOOKUP($A47,'RevPAR Raw Data'!$B$6:$BE$43,'RevPAR Raw Data'!AN$1,FALSE)</f>
        <v>66.350394996708303</v>
      </c>
      <c r="BA47" s="65">
        <f>VLOOKUP($A47,'RevPAR Raw Data'!$B$6:$BE$43,'RevPAR Raw Data'!AO$1,FALSE)</f>
        <v>67.654302172481806</v>
      </c>
      <c r="BB47" s="66">
        <f>VLOOKUP($A47,'RevPAR Raw Data'!$B$6:$BE$43,'RevPAR Raw Data'!AP$1,FALSE)</f>
        <v>67.002348584595097</v>
      </c>
      <c r="BC47" s="67">
        <f>VLOOKUP($A47,'RevPAR Raw Data'!$B$6:$BE$43,'RevPAR Raw Data'!AR$1,FALSE)</f>
        <v>55.2113994169096</v>
      </c>
      <c r="BE47" s="59">
        <f>VLOOKUP($A47,'RevPAR Raw Data'!$B$6:$BE$43,'RevPAR Raw Data'!AT$1,FALSE)</f>
        <v>13.959451783491</v>
      </c>
      <c r="BF47" s="60">
        <f>VLOOKUP($A47,'RevPAR Raw Data'!$B$6:$BE$43,'RevPAR Raw Data'!AU$1,FALSE)</f>
        <v>25.922465038489801</v>
      </c>
      <c r="BG47" s="60">
        <f>VLOOKUP($A47,'RevPAR Raw Data'!$B$6:$BE$43,'RevPAR Raw Data'!AV$1,FALSE)</f>
        <v>26.1847717932698</v>
      </c>
      <c r="BH47" s="60">
        <f>VLOOKUP($A47,'RevPAR Raw Data'!$B$6:$BE$43,'RevPAR Raw Data'!AW$1,FALSE)</f>
        <v>23.061662607955999</v>
      </c>
      <c r="BI47" s="60">
        <f>VLOOKUP($A47,'RevPAR Raw Data'!$B$6:$BE$43,'RevPAR Raw Data'!AX$1,FALSE)</f>
        <v>20.780935478858499</v>
      </c>
      <c r="BJ47" s="61">
        <f>VLOOKUP($A47,'RevPAR Raw Data'!$B$6:$BE$43,'RevPAR Raw Data'!AY$1,FALSE)</f>
        <v>22.2026047999111</v>
      </c>
      <c r="BK47" s="60">
        <f>VLOOKUP($A47,'RevPAR Raw Data'!$B$6:$BE$43,'RevPAR Raw Data'!BA$1,FALSE)</f>
        <v>13.7854175440351</v>
      </c>
      <c r="BL47" s="60">
        <f>VLOOKUP($A47,'RevPAR Raw Data'!$B$6:$BE$43,'RevPAR Raw Data'!BB$1,FALSE)</f>
        <v>9.7126151232700195</v>
      </c>
      <c r="BM47" s="61">
        <f>VLOOKUP($A47,'RevPAR Raw Data'!$B$6:$BE$43,'RevPAR Raw Data'!BC$1,FALSE)</f>
        <v>11.692102292422399</v>
      </c>
      <c r="BN47" s="62">
        <f>VLOOKUP($A47,'RevPAR Raw Data'!$B$6:$BE$43,'RevPAR Raw Data'!BE$1,FALSE)</f>
        <v>18.341330202817701</v>
      </c>
    </row>
    <row r="48" spans="1:66" ht="15" thickBot="1" x14ac:dyDescent="0.3">
      <c r="A48" s="81" t="s">
        <v>87</v>
      </c>
      <c r="B48" s="85">
        <f>VLOOKUP($A48,'Occupancy Raw Data'!$B$6:$BE$43,'Occupancy Raw Data'!AG$1,FALSE)</f>
        <v>51.888538524814898</v>
      </c>
      <c r="C48" s="86">
        <f>VLOOKUP($A48,'Occupancy Raw Data'!$B$6:$BE$43,'Occupancy Raw Data'!AH$1,FALSE)</f>
        <v>53.1806964628461</v>
      </c>
      <c r="D48" s="86">
        <f>VLOOKUP($A48,'Occupancy Raw Data'!$B$6:$BE$43,'Occupancy Raw Data'!AI$1,FALSE)</f>
        <v>59.716890595009502</v>
      </c>
      <c r="E48" s="86">
        <f>VLOOKUP($A48,'Occupancy Raw Data'!$B$6:$BE$43,'Occupancy Raw Data'!AJ$1,FALSE)</f>
        <v>62.966136550589503</v>
      </c>
      <c r="F48" s="86">
        <f>VLOOKUP($A48,'Occupancy Raw Data'!$B$6:$BE$43,'Occupancy Raw Data'!AK$1,FALSE)</f>
        <v>61.087880449684597</v>
      </c>
      <c r="G48" s="87">
        <f>VLOOKUP($A48,'Occupancy Raw Data'!$B$6:$BE$43,'Occupancy Raw Data'!AL$1,FALSE)</f>
        <v>57.768028516588899</v>
      </c>
      <c r="H48" s="86">
        <f>VLOOKUP($A48,'Occupancy Raw Data'!$B$6:$BE$43,'Occupancy Raw Data'!AN$1,FALSE)</f>
        <v>67.425281052920198</v>
      </c>
      <c r="I48" s="86">
        <f>VLOOKUP($A48,'Occupancy Raw Data'!$B$6:$BE$43,'Occupancy Raw Data'!AO$1,FALSE)</f>
        <v>70.561420345489395</v>
      </c>
      <c r="J48" s="87">
        <f>VLOOKUP($A48,'Occupancy Raw Data'!$B$6:$BE$43,'Occupancy Raw Data'!AP$1,FALSE)</f>
        <v>68.993350699204797</v>
      </c>
      <c r="K48" s="88">
        <f>VLOOKUP($A48,'Occupancy Raw Data'!$B$6:$BE$43,'Occupancy Raw Data'!AR$1,FALSE)</f>
        <v>60.975263425907698</v>
      </c>
      <c r="M48" s="85">
        <f>VLOOKUP($A48,'Occupancy Raw Data'!$B$6:$BE$43,'Occupancy Raw Data'!AT$1,FALSE)</f>
        <v>10.4315532282533</v>
      </c>
      <c r="N48" s="86">
        <f>VLOOKUP($A48,'Occupancy Raw Data'!$B$6:$BE$43,'Occupancy Raw Data'!AU$1,FALSE)</f>
        <v>15.4843109957239</v>
      </c>
      <c r="O48" s="86">
        <f>VLOOKUP($A48,'Occupancy Raw Data'!$B$6:$BE$43,'Occupancy Raw Data'!AV$1,FALSE)</f>
        <v>15.4194618118241</v>
      </c>
      <c r="P48" s="86">
        <f>VLOOKUP($A48,'Occupancy Raw Data'!$B$6:$BE$43,'Occupancy Raw Data'!AW$1,FALSE)</f>
        <v>14.9176530771984</v>
      </c>
      <c r="Q48" s="86">
        <f>VLOOKUP($A48,'Occupancy Raw Data'!$B$6:$BE$43,'Occupancy Raw Data'!AX$1,FALSE)</f>
        <v>6.3857018842025797</v>
      </c>
      <c r="R48" s="87">
        <f>VLOOKUP($A48,'Occupancy Raw Data'!$B$6:$BE$43,'Occupancy Raw Data'!AY$1,FALSE)</f>
        <v>12.3936411299228</v>
      </c>
      <c r="S48" s="86">
        <f>VLOOKUP($A48,'Occupancy Raw Data'!$B$6:$BE$43,'Occupancy Raw Data'!BA$1,FALSE)</f>
        <v>-1.20281780729637</v>
      </c>
      <c r="T48" s="86">
        <f>VLOOKUP($A48,'Occupancy Raw Data'!$B$6:$BE$43,'Occupancy Raw Data'!BB$1,FALSE)</f>
        <v>-1.1940318786520601</v>
      </c>
      <c r="U48" s="87">
        <f>VLOOKUP($A48,'Occupancy Raw Data'!$B$6:$BE$43,'Occupancy Raw Data'!BC$1,FALSE)</f>
        <v>-1.1983251956174901</v>
      </c>
      <c r="V48" s="88">
        <f>VLOOKUP($A48,'Occupancy Raw Data'!$B$6:$BE$43,'Occupancy Raw Data'!BE$1,FALSE)</f>
        <v>7.6079164155755699</v>
      </c>
      <c r="X48" s="89">
        <f>VLOOKUP($A48,'ADR Raw Data'!$B$6:$BE$43,'ADR Raw Data'!AG$1,FALSE)</f>
        <v>107.027744897285</v>
      </c>
      <c r="Y48" s="90">
        <f>VLOOKUP($A48,'ADR Raw Data'!$B$6:$BE$43,'ADR Raw Data'!AH$1,FALSE)</f>
        <v>99.755418922402598</v>
      </c>
      <c r="Z48" s="90">
        <f>VLOOKUP($A48,'ADR Raw Data'!$B$6:$BE$43,'ADR Raw Data'!AI$1,FALSE)</f>
        <v>102.57274751764901</v>
      </c>
      <c r="AA48" s="90">
        <f>VLOOKUP($A48,'ADR Raw Data'!$B$6:$BE$43,'ADR Raw Data'!AJ$1,FALSE)</f>
        <v>103.629101300963</v>
      </c>
      <c r="AB48" s="90">
        <f>VLOOKUP($A48,'ADR Raw Data'!$B$6:$BE$43,'ADR Raw Data'!AK$1,FALSE)</f>
        <v>105.480456713235</v>
      </c>
      <c r="AC48" s="91">
        <f>VLOOKUP($A48,'ADR Raw Data'!$B$6:$BE$43,'ADR Raw Data'!AL$1,FALSE)</f>
        <v>103.69958574615499</v>
      </c>
      <c r="AD48" s="90">
        <f>VLOOKUP($A48,'ADR Raw Data'!$B$6:$BE$43,'ADR Raw Data'!AN$1,FALSE)</f>
        <v>128.192898027653</v>
      </c>
      <c r="AE48" s="90">
        <f>VLOOKUP($A48,'ADR Raw Data'!$B$6:$BE$43,'ADR Raw Data'!AO$1,FALSE)</f>
        <v>134.449871763734</v>
      </c>
      <c r="AF48" s="91">
        <f>VLOOKUP($A48,'ADR Raw Data'!$B$6:$BE$43,'ADR Raw Data'!AP$1,FALSE)</f>
        <v>131.392488636081</v>
      </c>
      <c r="AG48" s="92">
        <f>VLOOKUP($A48,'ADR Raw Data'!$B$6:$BE$43,'ADR Raw Data'!AR$1,FALSE)</f>
        <v>112.652284892918</v>
      </c>
      <c r="AI48" s="85">
        <f>VLOOKUP($A48,'ADR Raw Data'!$B$6:$BE$43,'ADR Raw Data'!AT$1,FALSE)</f>
        <v>6.7701036287905101</v>
      </c>
      <c r="AJ48" s="86">
        <f>VLOOKUP($A48,'ADR Raw Data'!$B$6:$BE$43,'ADR Raw Data'!AU$1,FALSE)</f>
        <v>16.547373224769402</v>
      </c>
      <c r="AK48" s="86">
        <f>VLOOKUP($A48,'ADR Raw Data'!$B$6:$BE$43,'ADR Raw Data'!AV$1,FALSE)</f>
        <v>17.118931818663601</v>
      </c>
      <c r="AL48" s="86">
        <f>VLOOKUP($A48,'ADR Raw Data'!$B$6:$BE$43,'ADR Raw Data'!AW$1,FALSE)</f>
        <v>16.854666935905399</v>
      </c>
      <c r="AM48" s="86">
        <f>VLOOKUP($A48,'ADR Raw Data'!$B$6:$BE$43,'ADR Raw Data'!AX$1,FALSE)</f>
        <v>14.538061838460701</v>
      </c>
      <c r="AN48" s="87">
        <f>VLOOKUP($A48,'ADR Raw Data'!$B$6:$BE$43,'ADR Raw Data'!AY$1,FALSE)</f>
        <v>14.2294016077931</v>
      </c>
      <c r="AO48" s="86">
        <f>VLOOKUP($A48,'ADR Raw Data'!$B$6:$BE$43,'ADR Raw Data'!BA$1,FALSE)</f>
        <v>10.2705662605428</v>
      </c>
      <c r="AP48" s="86">
        <f>VLOOKUP($A48,'ADR Raw Data'!$B$6:$BE$43,'ADR Raw Data'!BB$1,FALSE)</f>
        <v>13.069128647024099</v>
      </c>
      <c r="AQ48" s="87">
        <f>VLOOKUP($A48,'ADR Raw Data'!$B$6:$BE$43,'ADR Raw Data'!BC$1,FALSE)</f>
        <v>11.717500196647</v>
      </c>
      <c r="AR48" s="88">
        <f>VLOOKUP($A48,'ADR Raw Data'!$B$6:$BE$43,'ADR Raw Data'!BE$1,FALSE)</f>
        <v>12.395433051433599</v>
      </c>
      <c r="AT48" s="89">
        <f>VLOOKUP($A48,'RevPAR Raw Data'!$B$6:$BE$43,'RevPAR Raw Data'!AG$1,FALSE)</f>
        <v>55.535132643268398</v>
      </c>
      <c r="AU48" s="90">
        <f>VLOOKUP($A48,'RevPAR Raw Data'!$B$6:$BE$43,'RevPAR Raw Data'!AH$1,FALSE)</f>
        <v>53.050626542363503</v>
      </c>
      <c r="AV48" s="90">
        <f>VLOOKUP($A48,'RevPAR Raw Data'!$B$6:$BE$43,'RevPAR Raw Data'!AI$1,FALSE)</f>
        <v>61.253255415409903</v>
      </c>
      <c r="AW48" s="90">
        <f>VLOOKUP($A48,'RevPAR Raw Data'!$B$6:$BE$43,'RevPAR Raw Data'!AJ$1,FALSE)</f>
        <v>65.251241431313403</v>
      </c>
      <c r="AX48" s="90">
        <f>VLOOKUP($A48,'RevPAR Raw Data'!$B$6:$BE$43,'RevPAR Raw Data'!AK$1,FALSE)</f>
        <v>64.435775294762806</v>
      </c>
      <c r="AY48" s="91">
        <f>VLOOKUP($A48,'RevPAR Raw Data'!$B$6:$BE$43,'RevPAR Raw Data'!AL$1,FALSE)</f>
        <v>59.905206265423601</v>
      </c>
      <c r="AZ48" s="90">
        <f>VLOOKUP($A48,'RevPAR Raw Data'!$B$6:$BE$43,'RevPAR Raw Data'!AN$1,FALSE)</f>
        <v>86.434421785028704</v>
      </c>
      <c r="BA48" s="90">
        <f>VLOOKUP($A48,'RevPAR Raw Data'!$B$6:$BE$43,'RevPAR Raw Data'!AO$1,FALSE)</f>
        <v>94.869739169180093</v>
      </c>
      <c r="BB48" s="91">
        <f>VLOOKUP($A48,'RevPAR Raw Data'!$B$6:$BE$43,'RevPAR Raw Data'!AP$1,FALSE)</f>
        <v>90.652080477104406</v>
      </c>
      <c r="BC48" s="92">
        <f>VLOOKUP($A48,'RevPAR Raw Data'!$B$6:$BE$43,'RevPAR Raw Data'!AR$1,FALSE)</f>
        <v>68.690027468761002</v>
      </c>
      <c r="BE48" s="85">
        <f>VLOOKUP($A48,'RevPAR Raw Data'!$B$6:$BE$43,'RevPAR Raw Data'!AT$1,FALSE)</f>
        <v>17.907883820689001</v>
      </c>
      <c r="BF48" s="86">
        <f>VLOOKUP($A48,'RevPAR Raw Data'!$B$6:$BE$43,'RevPAR Raw Data'!AU$1,FALSE)</f>
        <v>34.593930952239802</v>
      </c>
      <c r="BG48" s="86">
        <f>VLOOKUP($A48,'RevPAR Raw Data'!$B$6:$BE$43,'RevPAR Raw Data'!AV$1,FALSE)</f>
        <v>35.178040784858801</v>
      </c>
      <c r="BH48" s="86">
        <f>VLOOKUP($A48,'RevPAR Raw Data'!$B$6:$BE$43,'RevPAR Raw Data'!AW$1,FALSE)</f>
        <v>34.2866407539194</v>
      </c>
      <c r="BI48" s="86">
        <f>VLOOKUP($A48,'RevPAR Raw Data'!$B$6:$BE$43,'RevPAR Raw Data'!AX$1,FALSE)</f>
        <v>21.8521210114084</v>
      </c>
      <c r="BJ48" s="87">
        <f>VLOOKUP($A48,'RevPAR Raw Data'!$B$6:$BE$43,'RevPAR Raw Data'!AY$1,FALSE)</f>
        <v>28.3865837079213</v>
      </c>
      <c r="BK48" s="86">
        <f>VLOOKUP($A48,'RevPAR Raw Data'!$B$6:$BE$43,'RevPAR Raw Data'!BA$1,FALSE)</f>
        <v>8.9442122533544808</v>
      </c>
      <c r="BL48" s="86">
        <f>VLOOKUP($A48,'RevPAR Raw Data'!$B$6:$BE$43,'RevPAR Raw Data'!BB$1,FALSE)</f>
        <v>11.7190472060646</v>
      </c>
      <c r="BM48" s="87">
        <f>VLOOKUP($A48,'RevPAR Raw Data'!$B$6:$BE$43,'RevPAR Raw Data'!BC$1,FALSE)</f>
        <v>10.3787612438765</v>
      </c>
      <c r="BN48" s="88">
        <f>VLOOKUP($A48,'RevPAR Raw Data'!$B$6:$BE$43,'RevPAR Raw Data'!BE$1,FALSE)</f>
        <v>20.9463836529109</v>
      </c>
    </row>
    <row r="49" spans="1:11" ht="14.25" customHeight="1" x14ac:dyDescent="0.25">
      <c r="A49" s="185" t="s">
        <v>120</v>
      </c>
      <c r="B49" s="185"/>
      <c r="C49" s="185"/>
      <c r="D49" s="185"/>
      <c r="E49" s="185"/>
      <c r="F49" s="185"/>
      <c r="G49" s="185"/>
      <c r="H49" s="185"/>
      <c r="I49" s="185"/>
      <c r="J49" s="185"/>
      <c r="K49" s="185"/>
    </row>
    <row r="50" spans="1:11" x14ac:dyDescent="0.25">
      <c r="A50" s="185"/>
      <c r="B50" s="185"/>
      <c r="C50" s="185"/>
      <c r="D50" s="185"/>
      <c r="E50" s="185"/>
      <c r="F50" s="185"/>
      <c r="G50" s="185"/>
      <c r="H50" s="185"/>
      <c r="I50" s="185"/>
      <c r="J50" s="185"/>
      <c r="K50" s="185"/>
    </row>
    <row r="51" spans="1:11" x14ac:dyDescent="0.25">
      <c r="A51" s="185"/>
      <c r="B51" s="185"/>
      <c r="C51" s="185"/>
      <c r="D51" s="185"/>
      <c r="E51" s="185"/>
      <c r="F51" s="185"/>
      <c r="G51" s="185"/>
      <c r="H51" s="185"/>
      <c r="I51" s="185"/>
      <c r="J51" s="185"/>
      <c r="K51" s="185"/>
    </row>
  </sheetData>
  <sheetProtection algorithmName="SHA-512" hashValue="1MfX+X/MUHPMKGJ5UMcWqBsSFF8cScwb+iRQVFFmQtwdrfQqN4CEyeinCHfb1BLxT3U6K72zGnFF6VkM62uKcA==" saltValue="4JCTc4FMNDzR9z5oazrOn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G2:G3"/>
    <mergeCell ref="J2:J3"/>
    <mergeCell ref="K2:K3"/>
    <mergeCell ref="R2:R3"/>
    <mergeCell ref="U2:U3"/>
    <mergeCell ref="V2:V3"/>
    <mergeCell ref="A49:K51"/>
    <mergeCell ref="A1:A3"/>
    <mergeCell ref="AY2:AY3"/>
    <mergeCell ref="BB2:BB3"/>
    <mergeCell ref="BC2:BC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R35" sqref="R35"/>
    </sheetView>
  </sheetViews>
  <sheetFormatPr defaultRowHeight="12.75" x14ac:dyDescent="0.2"/>
  <cols>
    <col min="1" max="1" width="20.7109375" customWidth="1"/>
    <col min="2" max="2" width="28.140625" customWidth="1"/>
    <col min="3" max="3" width="2.85546875" customWidth="1"/>
    <col min="4" max="5" width="5.28515625" customWidth="1"/>
    <col min="6" max="6" width="4.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6</v>
      </c>
      <c r="H2" s="200"/>
      <c r="I2" s="200"/>
      <c r="J2" s="200"/>
      <c r="K2" s="200"/>
      <c r="L2" s="200"/>
      <c r="M2" s="200"/>
      <c r="N2" s="200"/>
      <c r="O2" s="200"/>
      <c r="P2" s="200"/>
      <c r="Q2" s="200"/>
      <c r="R2" s="200"/>
      <c r="T2" s="199" t="s">
        <v>7</v>
      </c>
      <c r="U2" s="200"/>
      <c r="V2" s="200"/>
      <c r="W2" s="200"/>
      <c r="X2" s="200"/>
      <c r="Y2" s="200"/>
      <c r="Z2" s="200"/>
      <c r="AA2" s="200"/>
      <c r="AB2" s="200"/>
      <c r="AC2" s="200"/>
      <c r="AD2" s="200"/>
      <c r="AE2" s="200"/>
      <c r="AF2" s="4"/>
      <c r="AG2" s="199" t="s">
        <v>34</v>
      </c>
      <c r="AH2" s="200"/>
      <c r="AI2" s="200"/>
      <c r="AJ2" s="200"/>
      <c r="AK2" s="200"/>
      <c r="AL2" s="200"/>
      <c r="AM2" s="200"/>
      <c r="AN2" s="200"/>
      <c r="AO2" s="200"/>
      <c r="AP2" s="200"/>
      <c r="AQ2" s="200"/>
      <c r="AR2" s="200"/>
      <c r="AT2" s="199" t="s">
        <v>35</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38">
        <v>57.092255340657601</v>
      </c>
      <c r="H6" s="139">
        <v>66.927067463796803</v>
      </c>
      <c r="I6" s="139">
        <v>71.299621420762804</v>
      </c>
      <c r="J6" s="139">
        <v>72.043107494704401</v>
      </c>
      <c r="K6" s="139">
        <v>70.515116409110803</v>
      </c>
      <c r="L6" s="140">
        <v>67.575409498171894</v>
      </c>
      <c r="M6" s="141"/>
      <c r="N6" s="142">
        <v>76.708084608523095</v>
      </c>
      <c r="O6" s="143">
        <v>79.926185029931204</v>
      </c>
      <c r="P6" s="144">
        <v>78.317134819227107</v>
      </c>
      <c r="Q6" s="141"/>
      <c r="R6" s="145">
        <v>70.644474111410901</v>
      </c>
      <c r="S6" s="146"/>
      <c r="T6" s="138">
        <v>6.3190159254111302</v>
      </c>
      <c r="U6" s="139">
        <v>13.3281093353974</v>
      </c>
      <c r="V6" s="139">
        <v>15.313616747125501</v>
      </c>
      <c r="W6" s="139">
        <v>13.847418420845299</v>
      </c>
      <c r="X6" s="139">
        <v>8.0362245740198901</v>
      </c>
      <c r="Y6" s="140">
        <v>11.460420234055301</v>
      </c>
      <c r="Z6" s="141"/>
      <c r="AA6" s="142">
        <v>0.417654852170397</v>
      </c>
      <c r="AB6" s="143">
        <v>-1.1082639561229799</v>
      </c>
      <c r="AC6" s="144">
        <v>-0.366817650003189</v>
      </c>
      <c r="AD6" s="141"/>
      <c r="AE6" s="145">
        <v>7.4213649232643597</v>
      </c>
      <c r="AF6" s="33"/>
      <c r="AG6" s="138">
        <v>58.372904127271497</v>
      </c>
      <c r="AH6" s="139">
        <v>59.7609354793139</v>
      </c>
      <c r="AI6" s="139">
        <v>65.232874337297901</v>
      </c>
      <c r="AJ6" s="139">
        <v>66.632997073153305</v>
      </c>
      <c r="AK6" s="139">
        <v>66.190018525636404</v>
      </c>
      <c r="AL6" s="140">
        <v>63.2384896123502</v>
      </c>
      <c r="AM6" s="141"/>
      <c r="AN6" s="142">
        <v>74.749583180449704</v>
      </c>
      <c r="AO6" s="143">
        <v>79.677984068375807</v>
      </c>
      <c r="AP6" s="144">
        <v>77.213783624412699</v>
      </c>
      <c r="AQ6" s="141"/>
      <c r="AR6" s="145">
        <v>67.232266965766797</v>
      </c>
      <c r="AS6" s="146"/>
      <c r="AT6" s="138">
        <v>5.2826644581167601</v>
      </c>
      <c r="AU6" s="139">
        <v>12.691721129436701</v>
      </c>
      <c r="AV6" s="139">
        <v>15.1820864557119</v>
      </c>
      <c r="AW6" s="139">
        <v>13.8638597913532</v>
      </c>
      <c r="AX6" s="139">
        <v>8.8246590734250798</v>
      </c>
      <c r="AY6" s="140">
        <v>11.1553582197228</v>
      </c>
      <c r="AZ6" s="141"/>
      <c r="BA6" s="142">
        <v>2.3297112734976602</v>
      </c>
      <c r="BB6" s="143">
        <v>0.91230930126899201</v>
      </c>
      <c r="BC6" s="144">
        <v>1.59344077544518</v>
      </c>
      <c r="BD6" s="141"/>
      <c r="BE6" s="145">
        <v>7.8222041558419297</v>
      </c>
    </row>
    <row r="7" spans="1:57" x14ac:dyDescent="0.2">
      <c r="A7" s="23" t="s">
        <v>18</v>
      </c>
      <c r="B7" s="44" t="str">
        <f>TRIM(A7)</f>
        <v>Virginia</v>
      </c>
      <c r="C7" s="11"/>
      <c r="D7" s="28" t="s">
        <v>16</v>
      </c>
      <c r="E7" s="31" t="s">
        <v>17</v>
      </c>
      <c r="F7" s="12"/>
      <c r="G7" s="147">
        <v>56.939621515588101</v>
      </c>
      <c r="H7" s="141">
        <v>68.060537191394204</v>
      </c>
      <c r="I7" s="141">
        <v>72.569085149470197</v>
      </c>
      <c r="J7" s="141">
        <v>73.344844879795303</v>
      </c>
      <c r="K7" s="141">
        <v>71.027722935698193</v>
      </c>
      <c r="L7" s="148">
        <v>68.3883623343892</v>
      </c>
      <c r="M7" s="141"/>
      <c r="N7" s="149">
        <v>77.516299207099905</v>
      </c>
      <c r="O7" s="150">
        <v>79.601074128857306</v>
      </c>
      <c r="P7" s="151">
        <v>78.558686667978606</v>
      </c>
      <c r="Q7" s="141"/>
      <c r="R7" s="152">
        <v>71.294169286843299</v>
      </c>
      <c r="S7" s="146"/>
      <c r="T7" s="147">
        <v>9.2957268664822905</v>
      </c>
      <c r="U7" s="141">
        <v>18.768695640528499</v>
      </c>
      <c r="V7" s="141">
        <v>20.9989157142215</v>
      </c>
      <c r="W7" s="141">
        <v>20.151095722270998</v>
      </c>
      <c r="X7" s="141">
        <v>16.574494184665902</v>
      </c>
      <c r="Y7" s="148">
        <v>17.3647002289825</v>
      </c>
      <c r="Z7" s="141"/>
      <c r="AA7" s="149">
        <v>5.82275195741268</v>
      </c>
      <c r="AB7" s="150">
        <v>3.1670466595290101</v>
      </c>
      <c r="AC7" s="151">
        <v>4.4604124970079804</v>
      </c>
      <c r="AD7" s="141"/>
      <c r="AE7" s="152">
        <v>12.971111361321</v>
      </c>
      <c r="AF7" s="34"/>
      <c r="AG7" s="147">
        <v>59.219244304971397</v>
      </c>
      <c r="AH7" s="141">
        <v>60.285513727782003</v>
      </c>
      <c r="AI7" s="141">
        <v>66.395361394503794</v>
      </c>
      <c r="AJ7" s="141">
        <v>68.249731665957398</v>
      </c>
      <c r="AK7" s="141">
        <v>67.049055908747306</v>
      </c>
      <c r="AL7" s="148">
        <v>64.240084607957698</v>
      </c>
      <c r="AM7" s="141"/>
      <c r="AN7" s="149">
        <v>76.263710440575906</v>
      </c>
      <c r="AO7" s="150">
        <v>80.682013045162606</v>
      </c>
      <c r="AP7" s="151">
        <v>78.472861742869298</v>
      </c>
      <c r="AQ7" s="141"/>
      <c r="AR7" s="152">
        <v>68.306979799757897</v>
      </c>
      <c r="AS7" s="146"/>
      <c r="AT7" s="147">
        <v>12.091546712052599</v>
      </c>
      <c r="AU7" s="141">
        <v>18.39714266008</v>
      </c>
      <c r="AV7" s="141">
        <v>20.582615804414502</v>
      </c>
      <c r="AW7" s="141">
        <v>19.588940291768701</v>
      </c>
      <c r="AX7" s="141">
        <v>14.9928011156978</v>
      </c>
      <c r="AY7" s="148">
        <v>17.1453062554878</v>
      </c>
      <c r="AZ7" s="141"/>
      <c r="BA7" s="149">
        <v>6.9689644004083497</v>
      </c>
      <c r="BB7" s="150">
        <v>5.2800847931871804</v>
      </c>
      <c r="BC7" s="151">
        <v>6.09403967305441</v>
      </c>
      <c r="BD7" s="141"/>
      <c r="BE7" s="152">
        <v>13.2725860515436</v>
      </c>
    </row>
    <row r="8" spans="1:57" x14ac:dyDescent="0.2">
      <c r="A8" s="24" t="s">
        <v>19</v>
      </c>
      <c r="B8" s="44" t="str">
        <f t="shared" ref="B8:B43" si="0">TRIM(A8)</f>
        <v>Norfolk/Virginia Beach, VA</v>
      </c>
      <c r="C8" s="12"/>
      <c r="D8" s="28" t="s">
        <v>16</v>
      </c>
      <c r="E8" s="31" t="s">
        <v>17</v>
      </c>
      <c r="F8" s="12"/>
      <c r="G8" s="147">
        <v>62.305141394887301</v>
      </c>
      <c r="H8" s="141">
        <v>71.697521999112197</v>
      </c>
      <c r="I8" s="141">
        <v>74.465362822153097</v>
      </c>
      <c r="J8" s="141">
        <v>74.217301616314501</v>
      </c>
      <c r="K8" s="141">
        <v>72.376426351933503</v>
      </c>
      <c r="L8" s="148">
        <v>71.012350836880103</v>
      </c>
      <c r="M8" s="141"/>
      <c r="N8" s="149">
        <v>83.3642321852886</v>
      </c>
      <c r="O8" s="150">
        <v>88.150507872679299</v>
      </c>
      <c r="P8" s="151">
        <v>85.7573700289839</v>
      </c>
      <c r="Q8" s="141"/>
      <c r="R8" s="152">
        <v>75.225213463195502</v>
      </c>
      <c r="S8" s="146"/>
      <c r="T8" s="147">
        <v>1.17742700114902</v>
      </c>
      <c r="U8" s="141">
        <v>9.4595393798547605</v>
      </c>
      <c r="V8" s="141">
        <v>9.2223678284405501</v>
      </c>
      <c r="W8" s="141">
        <v>9.4869829028463606</v>
      </c>
      <c r="X8" s="141">
        <v>6.3468685135658598</v>
      </c>
      <c r="Y8" s="148">
        <v>7.2361755046395304</v>
      </c>
      <c r="Z8" s="141"/>
      <c r="AA8" s="149">
        <v>-3.9663012852052599</v>
      </c>
      <c r="AB8" s="150">
        <v>-3.3423829523833599</v>
      </c>
      <c r="AC8" s="151">
        <v>-3.6466460151817301</v>
      </c>
      <c r="AD8" s="141"/>
      <c r="AE8" s="152">
        <v>3.4310787450548998</v>
      </c>
      <c r="AF8" s="35"/>
      <c r="AG8" s="147">
        <v>63.903435274403002</v>
      </c>
      <c r="AH8" s="141">
        <v>61.6241621281943</v>
      </c>
      <c r="AI8" s="141">
        <v>65.313416422287304</v>
      </c>
      <c r="AJ8" s="141">
        <v>66.857849164203301</v>
      </c>
      <c r="AK8" s="141">
        <v>67.517069087294303</v>
      </c>
      <c r="AL8" s="148">
        <v>65.043972150971001</v>
      </c>
      <c r="AM8" s="141"/>
      <c r="AN8" s="149">
        <v>80.235174091610602</v>
      </c>
      <c r="AO8" s="150">
        <v>86.275407434535694</v>
      </c>
      <c r="AP8" s="151">
        <v>83.255290763073205</v>
      </c>
      <c r="AQ8" s="141"/>
      <c r="AR8" s="152">
        <v>70.249248553184401</v>
      </c>
      <c r="AS8" s="146"/>
      <c r="AT8" s="147">
        <v>2.4412099309676898E-3</v>
      </c>
      <c r="AU8" s="141">
        <v>5.1459073189573097</v>
      </c>
      <c r="AV8" s="141">
        <v>6.0670939160661099</v>
      </c>
      <c r="AW8" s="141">
        <v>6.8591712981078796</v>
      </c>
      <c r="AX8" s="141">
        <v>3.6853470643492101</v>
      </c>
      <c r="AY8" s="148">
        <v>4.3136461854015398</v>
      </c>
      <c r="AZ8" s="141"/>
      <c r="BA8" s="149">
        <v>-4.6722206090000702</v>
      </c>
      <c r="BB8" s="150">
        <v>-4.3670069242465797</v>
      </c>
      <c r="BC8" s="151">
        <v>-4.5143215021349699</v>
      </c>
      <c r="BD8" s="141"/>
      <c r="BE8" s="152">
        <v>1.15000669048801</v>
      </c>
    </row>
    <row r="9" spans="1:57" x14ac:dyDescent="0.2">
      <c r="A9" s="24" t="s">
        <v>20</v>
      </c>
      <c r="B9" s="95" t="s">
        <v>72</v>
      </c>
      <c r="C9" s="12"/>
      <c r="D9" s="28" t="s">
        <v>16</v>
      </c>
      <c r="E9" s="31" t="s">
        <v>17</v>
      </c>
      <c r="F9" s="12"/>
      <c r="G9" s="147">
        <v>51.190264700657302</v>
      </c>
      <c r="H9" s="141">
        <v>61.094332918813201</v>
      </c>
      <c r="I9" s="141">
        <v>67.813998934091302</v>
      </c>
      <c r="J9" s="141">
        <v>68.711138745780701</v>
      </c>
      <c r="K9" s="141">
        <v>69.159708651625493</v>
      </c>
      <c r="L9" s="148">
        <v>63.593888790193603</v>
      </c>
      <c r="M9" s="141"/>
      <c r="N9" s="149">
        <v>76.718777758038698</v>
      </c>
      <c r="O9" s="150">
        <v>76.372357434712995</v>
      </c>
      <c r="P9" s="151">
        <v>76.545567596375903</v>
      </c>
      <c r="Q9" s="141"/>
      <c r="R9" s="152">
        <v>67.294368449102805</v>
      </c>
      <c r="S9" s="146"/>
      <c r="T9" s="147">
        <v>-3.4764604926088198</v>
      </c>
      <c r="U9" s="141">
        <v>6.1976275415127899</v>
      </c>
      <c r="V9" s="141">
        <v>11.6918786695684</v>
      </c>
      <c r="W9" s="141">
        <v>10.462561237273199</v>
      </c>
      <c r="X9" s="141">
        <v>14.465935236045899</v>
      </c>
      <c r="Y9" s="148">
        <v>8.1894172446578093</v>
      </c>
      <c r="Z9" s="141"/>
      <c r="AA9" s="149">
        <v>6.2897557986387698</v>
      </c>
      <c r="AB9" s="150">
        <v>-1.10991795983357</v>
      </c>
      <c r="AC9" s="151">
        <v>2.4648486964535201</v>
      </c>
      <c r="AD9" s="141"/>
      <c r="AE9" s="152">
        <v>6.2600663466737601</v>
      </c>
      <c r="AF9" s="35"/>
      <c r="AG9" s="147">
        <v>59.030245158998</v>
      </c>
      <c r="AH9" s="141">
        <v>58.802629241428299</v>
      </c>
      <c r="AI9" s="141">
        <v>65.688843489074401</v>
      </c>
      <c r="AJ9" s="141">
        <v>66.005285130573796</v>
      </c>
      <c r="AK9" s="141">
        <v>64.142165571149405</v>
      </c>
      <c r="AL9" s="148">
        <v>62.733833718244803</v>
      </c>
      <c r="AM9" s="141"/>
      <c r="AN9" s="149">
        <v>75.064398649848897</v>
      </c>
      <c r="AO9" s="150">
        <v>78.823947415171403</v>
      </c>
      <c r="AP9" s="151">
        <v>76.944173032510207</v>
      </c>
      <c r="AQ9" s="141"/>
      <c r="AR9" s="152">
        <v>66.793930665177697</v>
      </c>
      <c r="AS9" s="146"/>
      <c r="AT9" s="147">
        <v>5.1573439627879898</v>
      </c>
      <c r="AU9" s="141">
        <v>11.210905529790301</v>
      </c>
      <c r="AV9" s="141">
        <v>13.948836134427401</v>
      </c>
      <c r="AW9" s="141">
        <v>11.4375268052754</v>
      </c>
      <c r="AX9" s="141">
        <v>7.69310453562783</v>
      </c>
      <c r="AY9" s="148">
        <v>9.8863934052056308</v>
      </c>
      <c r="AZ9" s="141"/>
      <c r="BA9" s="149">
        <v>1.11450122833826</v>
      </c>
      <c r="BB9" s="150">
        <v>-1.83876424192455</v>
      </c>
      <c r="BC9" s="151">
        <v>-0.42006889976754402</v>
      </c>
      <c r="BD9" s="141"/>
      <c r="BE9" s="152">
        <v>6.2664267842698598</v>
      </c>
    </row>
    <row r="10" spans="1:57" x14ac:dyDescent="0.2">
      <c r="A10" s="24" t="s">
        <v>21</v>
      </c>
      <c r="B10" s="44" t="str">
        <f t="shared" si="0"/>
        <v>Virginia Area</v>
      </c>
      <c r="C10" s="12"/>
      <c r="D10" s="28" t="s">
        <v>16</v>
      </c>
      <c r="E10" s="31" t="s">
        <v>17</v>
      </c>
      <c r="F10" s="12"/>
      <c r="G10" s="147">
        <v>49.980038045137498</v>
      </c>
      <c r="H10" s="141">
        <v>60.022075573612597</v>
      </c>
      <c r="I10" s="141">
        <v>62.145088184871099</v>
      </c>
      <c r="J10" s="141">
        <v>64.465371879476706</v>
      </c>
      <c r="K10" s="141">
        <v>64.185904511401702</v>
      </c>
      <c r="L10" s="148">
        <v>60.159695638899898</v>
      </c>
      <c r="M10" s="141"/>
      <c r="N10" s="149">
        <v>72.039172400835994</v>
      </c>
      <c r="O10" s="150">
        <v>72.203564970291893</v>
      </c>
      <c r="P10" s="151">
        <v>72.121368685563894</v>
      </c>
      <c r="Q10" s="141"/>
      <c r="R10" s="152">
        <v>63.5773165093754</v>
      </c>
      <c r="S10" s="146"/>
      <c r="T10" s="147">
        <v>2.0843006210788402</v>
      </c>
      <c r="U10" s="141">
        <v>7.7739063886319304</v>
      </c>
      <c r="V10" s="141">
        <v>6.5786613017418398</v>
      </c>
      <c r="W10" s="141">
        <v>6.8579876744063597</v>
      </c>
      <c r="X10" s="141">
        <v>5.3017874106670702</v>
      </c>
      <c r="Y10" s="148">
        <v>5.8241840145189103</v>
      </c>
      <c r="Z10" s="141"/>
      <c r="AA10" s="149">
        <v>-0.178499631171947</v>
      </c>
      <c r="AB10" s="150">
        <v>-3.43583595866391</v>
      </c>
      <c r="AC10" s="151">
        <v>-1.83603721666099</v>
      </c>
      <c r="AD10" s="141"/>
      <c r="AE10" s="152">
        <v>3.21370432888751</v>
      </c>
      <c r="AF10" s="35"/>
      <c r="AG10" s="147">
        <v>49.889622131936697</v>
      </c>
      <c r="AH10" s="141">
        <v>52.324393508841901</v>
      </c>
      <c r="AI10" s="141">
        <v>58.734529484981501</v>
      </c>
      <c r="AJ10" s="141">
        <v>62.2396139123083</v>
      </c>
      <c r="AK10" s="141">
        <v>62.328855592869999</v>
      </c>
      <c r="AL10" s="148">
        <v>57.103402926187698</v>
      </c>
      <c r="AM10" s="141"/>
      <c r="AN10" s="149">
        <v>71.918813555341501</v>
      </c>
      <c r="AO10" s="150">
        <v>74.223832225640507</v>
      </c>
      <c r="AP10" s="151">
        <v>73.071322890491004</v>
      </c>
      <c r="AQ10" s="141"/>
      <c r="AR10" s="152">
        <v>61.665665773131501</v>
      </c>
      <c r="AS10" s="146"/>
      <c r="AT10" s="147">
        <v>3.3569370744003502</v>
      </c>
      <c r="AU10" s="141">
        <v>6.2653459043130599</v>
      </c>
      <c r="AV10" s="141">
        <v>6.4833094788094101</v>
      </c>
      <c r="AW10" s="141">
        <v>6.7578427520381403</v>
      </c>
      <c r="AX10" s="141">
        <v>4.3509605932047499</v>
      </c>
      <c r="AY10" s="148">
        <v>5.4749010757164402</v>
      </c>
      <c r="AZ10" s="141"/>
      <c r="BA10" s="149">
        <v>1.6352068559796</v>
      </c>
      <c r="BB10" s="150">
        <v>-0.75845811171945399</v>
      </c>
      <c r="BC10" s="151">
        <v>0.40524213066134501</v>
      </c>
      <c r="BD10" s="141"/>
      <c r="BE10" s="152">
        <v>3.7022217554305601</v>
      </c>
    </row>
    <row r="11" spans="1:57" x14ac:dyDescent="0.2">
      <c r="A11" s="41" t="s">
        <v>22</v>
      </c>
      <c r="B11" s="95" t="s">
        <v>88</v>
      </c>
      <c r="C11" s="12"/>
      <c r="D11" s="28" t="s">
        <v>16</v>
      </c>
      <c r="E11" s="31" t="s">
        <v>17</v>
      </c>
      <c r="F11" s="12"/>
      <c r="G11" s="147">
        <v>59.754256026749601</v>
      </c>
      <c r="H11" s="141">
        <v>73.062541571539001</v>
      </c>
      <c r="I11" s="141">
        <v>79.695112085857502</v>
      </c>
      <c r="J11" s="141">
        <v>80.502274075538807</v>
      </c>
      <c r="K11" s="141">
        <v>75.416614234094894</v>
      </c>
      <c r="L11" s="148">
        <v>73.686159598755907</v>
      </c>
      <c r="M11" s="141"/>
      <c r="N11" s="149">
        <v>76.535675121793304</v>
      </c>
      <c r="O11" s="150">
        <v>79.729268161144702</v>
      </c>
      <c r="P11" s="151">
        <v>78.132471641468996</v>
      </c>
      <c r="Q11" s="141"/>
      <c r="R11" s="152">
        <v>74.956534468102504</v>
      </c>
      <c r="S11" s="146"/>
      <c r="T11" s="147">
        <v>45.023047599718801</v>
      </c>
      <c r="U11" s="141">
        <v>64.357914696765704</v>
      </c>
      <c r="V11" s="141">
        <v>69.719408973622507</v>
      </c>
      <c r="W11" s="141">
        <v>69.878454477072495</v>
      </c>
      <c r="X11" s="141">
        <v>56.6002872546782</v>
      </c>
      <c r="Y11" s="148">
        <v>61.478875445185302</v>
      </c>
      <c r="Z11" s="141"/>
      <c r="AA11" s="149">
        <v>29.4737418501924</v>
      </c>
      <c r="AB11" s="150">
        <v>24.292920238884399</v>
      </c>
      <c r="AC11" s="151">
        <v>26.777549823623001</v>
      </c>
      <c r="AD11" s="141"/>
      <c r="AE11" s="152">
        <v>49.307561974441498</v>
      </c>
      <c r="AF11" s="35"/>
      <c r="AG11" s="147">
        <v>63.344105029669002</v>
      </c>
      <c r="AH11" s="141">
        <v>64.9882337045252</v>
      </c>
      <c r="AI11" s="141">
        <v>71.6845506851474</v>
      </c>
      <c r="AJ11" s="141">
        <v>72.715366508994506</v>
      </c>
      <c r="AK11" s="141">
        <v>68.879027503364199</v>
      </c>
      <c r="AL11" s="148">
        <v>68.322963188424396</v>
      </c>
      <c r="AM11" s="141"/>
      <c r="AN11" s="149">
        <v>75.713012678281203</v>
      </c>
      <c r="AO11" s="150">
        <v>81.125698160591497</v>
      </c>
      <c r="AP11" s="151">
        <v>78.4193554194364</v>
      </c>
      <c r="AQ11" s="141"/>
      <c r="AR11" s="152">
        <v>71.2085288625385</v>
      </c>
      <c r="AS11" s="146"/>
      <c r="AT11" s="147">
        <v>44.4750218529541</v>
      </c>
      <c r="AU11" s="141">
        <v>61.690559574373403</v>
      </c>
      <c r="AV11" s="141">
        <v>69.078662325895294</v>
      </c>
      <c r="AW11" s="141">
        <v>65.925506882335199</v>
      </c>
      <c r="AX11" s="141">
        <v>51.938937626355496</v>
      </c>
      <c r="AY11" s="148">
        <v>58.451853047033502</v>
      </c>
      <c r="AZ11" s="141"/>
      <c r="BA11" s="149">
        <v>34.273766082915799</v>
      </c>
      <c r="BB11" s="150">
        <v>28.765177731734799</v>
      </c>
      <c r="BC11" s="151">
        <v>31.366847624643601</v>
      </c>
      <c r="BD11" s="141"/>
      <c r="BE11" s="152">
        <v>48.793967507623599</v>
      </c>
    </row>
    <row r="12" spans="1:57" x14ac:dyDescent="0.2">
      <c r="A12" s="24" t="s">
        <v>23</v>
      </c>
      <c r="B12" s="44" t="str">
        <f t="shared" si="0"/>
        <v>Arlington, VA</v>
      </c>
      <c r="C12" s="12"/>
      <c r="D12" s="28" t="s">
        <v>16</v>
      </c>
      <c r="E12" s="31" t="s">
        <v>17</v>
      </c>
      <c r="F12" s="12"/>
      <c r="G12" s="147">
        <v>62.026359143327802</v>
      </c>
      <c r="H12" s="141">
        <v>82.454695222405206</v>
      </c>
      <c r="I12" s="141">
        <v>89.343080724876401</v>
      </c>
      <c r="J12" s="141">
        <v>90.094728171334395</v>
      </c>
      <c r="K12" s="141">
        <v>81.620675453047696</v>
      </c>
      <c r="L12" s="148">
        <v>81.107907742998293</v>
      </c>
      <c r="M12" s="141"/>
      <c r="N12" s="149">
        <v>78.820016474464495</v>
      </c>
      <c r="O12" s="150">
        <v>79.839373970345903</v>
      </c>
      <c r="P12" s="151">
        <v>79.329695222405206</v>
      </c>
      <c r="Q12" s="141"/>
      <c r="R12" s="152">
        <v>80.599847022828897</v>
      </c>
      <c r="S12" s="146"/>
      <c r="T12" s="147">
        <v>83.661311639357905</v>
      </c>
      <c r="U12" s="141">
        <v>127.46046898335599</v>
      </c>
      <c r="V12" s="141">
        <v>138.378968741915</v>
      </c>
      <c r="W12" s="141">
        <v>115.655383859605</v>
      </c>
      <c r="X12" s="141">
        <v>86.141986336740899</v>
      </c>
      <c r="Y12" s="148">
        <v>109.98541371614699</v>
      </c>
      <c r="Z12" s="141"/>
      <c r="AA12" s="149">
        <v>57.411480803729603</v>
      </c>
      <c r="AB12" s="150">
        <v>41.916822520241503</v>
      </c>
      <c r="AC12" s="151">
        <v>49.213487727386202</v>
      </c>
      <c r="AD12" s="141"/>
      <c r="AE12" s="152">
        <v>88.406734238934504</v>
      </c>
      <c r="AF12" s="35"/>
      <c r="AG12" s="147">
        <v>71.236614497528805</v>
      </c>
      <c r="AH12" s="141">
        <v>73.532742998352504</v>
      </c>
      <c r="AI12" s="141">
        <v>80.266680395387098</v>
      </c>
      <c r="AJ12" s="141">
        <v>81.5177100494233</v>
      </c>
      <c r="AK12" s="141">
        <v>75.785111202635903</v>
      </c>
      <c r="AL12" s="148">
        <v>76.467771828665505</v>
      </c>
      <c r="AM12" s="141"/>
      <c r="AN12" s="149">
        <v>78.987335255354196</v>
      </c>
      <c r="AO12" s="150">
        <v>80.786655683690199</v>
      </c>
      <c r="AP12" s="151">
        <v>79.886995469522205</v>
      </c>
      <c r="AQ12" s="141"/>
      <c r="AR12" s="152">
        <v>77.444692868910295</v>
      </c>
      <c r="AS12" s="146"/>
      <c r="AT12" s="147">
        <v>97.0666660527434</v>
      </c>
      <c r="AU12" s="141">
        <v>130.28928167214201</v>
      </c>
      <c r="AV12" s="141">
        <v>140.37541130944101</v>
      </c>
      <c r="AW12" s="141">
        <v>124.605804112706</v>
      </c>
      <c r="AX12" s="141">
        <v>93.281733959003006</v>
      </c>
      <c r="AY12" s="148">
        <v>116.041609331476</v>
      </c>
      <c r="AZ12" s="141"/>
      <c r="BA12" s="149">
        <v>63.834394523528402</v>
      </c>
      <c r="BB12" s="150">
        <v>49.016995914512201</v>
      </c>
      <c r="BC12" s="151">
        <v>55.991598581606397</v>
      </c>
      <c r="BD12" s="141"/>
      <c r="BE12" s="152">
        <v>94.027935603148705</v>
      </c>
    </row>
    <row r="13" spans="1:57" x14ac:dyDescent="0.2">
      <c r="A13" s="24" t="s">
        <v>24</v>
      </c>
      <c r="B13" s="44" t="str">
        <f t="shared" si="0"/>
        <v>Suburban Virginia Area</v>
      </c>
      <c r="C13" s="12"/>
      <c r="D13" s="28" t="s">
        <v>16</v>
      </c>
      <c r="E13" s="31" t="s">
        <v>17</v>
      </c>
      <c r="F13" s="12"/>
      <c r="G13" s="147">
        <v>56.015723711919101</v>
      </c>
      <c r="H13" s="141">
        <v>69.268566615190196</v>
      </c>
      <c r="I13" s="141">
        <v>72.357152885020298</v>
      </c>
      <c r="J13" s="141">
        <v>74.126070475923001</v>
      </c>
      <c r="K13" s="141">
        <v>71.528850203565895</v>
      </c>
      <c r="L13" s="148">
        <v>68.659272778323697</v>
      </c>
      <c r="M13" s="141"/>
      <c r="N13" s="149">
        <v>82.886424259441199</v>
      </c>
      <c r="O13" s="150">
        <v>87.070054752211107</v>
      </c>
      <c r="P13" s="151">
        <v>84.978239505826096</v>
      </c>
      <c r="Q13" s="141"/>
      <c r="R13" s="152">
        <v>73.321834700467207</v>
      </c>
      <c r="S13" s="146"/>
      <c r="T13" s="147">
        <v>0.80228918747057898</v>
      </c>
      <c r="U13" s="141">
        <v>4.7135353578135701</v>
      </c>
      <c r="V13" s="141">
        <v>6.3179147615371702</v>
      </c>
      <c r="W13" s="141">
        <v>8.8941325967909393</v>
      </c>
      <c r="X13" s="141">
        <v>6.0615922980170502</v>
      </c>
      <c r="Y13" s="148">
        <v>5.5353756509339496</v>
      </c>
      <c r="Z13" s="141"/>
      <c r="AA13" s="149">
        <v>6.2158385466843002</v>
      </c>
      <c r="AB13" s="150">
        <v>9.0133964991334992</v>
      </c>
      <c r="AC13" s="151">
        <v>7.63087353425417</v>
      </c>
      <c r="AD13" s="141"/>
      <c r="AE13" s="152">
        <v>6.2201756297752597</v>
      </c>
      <c r="AF13" s="35"/>
      <c r="AG13" s="147">
        <v>60.704759230661203</v>
      </c>
      <c r="AH13" s="141">
        <v>63.098413589779497</v>
      </c>
      <c r="AI13" s="141">
        <v>68.787729889091594</v>
      </c>
      <c r="AJ13" s="141">
        <v>69.889793626281005</v>
      </c>
      <c r="AK13" s="141">
        <v>68.886003088586193</v>
      </c>
      <c r="AL13" s="148">
        <v>66.273339884879903</v>
      </c>
      <c r="AM13" s="141"/>
      <c r="AN13" s="149">
        <v>81.773831250877393</v>
      </c>
      <c r="AO13" s="150">
        <v>90.109504422293895</v>
      </c>
      <c r="AP13" s="151">
        <v>85.941667836585694</v>
      </c>
      <c r="AQ13" s="141"/>
      <c r="AR13" s="152">
        <v>71.8928621567958</v>
      </c>
      <c r="AS13" s="146"/>
      <c r="AT13" s="147">
        <v>6.9440005458834904</v>
      </c>
      <c r="AU13" s="141">
        <v>11.954822619467301</v>
      </c>
      <c r="AV13" s="141">
        <v>13.0495407687511</v>
      </c>
      <c r="AW13" s="141">
        <v>12.732566960902201</v>
      </c>
      <c r="AX13" s="141">
        <v>11.2495688662012</v>
      </c>
      <c r="AY13" s="148">
        <v>11.230076695002101</v>
      </c>
      <c r="AZ13" s="141"/>
      <c r="BA13" s="149">
        <v>8.7959796400082109</v>
      </c>
      <c r="BB13" s="150">
        <v>10.185137828038201</v>
      </c>
      <c r="BC13" s="151">
        <v>9.5198459025979894</v>
      </c>
      <c r="BD13" s="141"/>
      <c r="BE13" s="152">
        <v>10.629725926047501</v>
      </c>
    </row>
    <row r="14" spans="1:57" x14ac:dyDescent="0.2">
      <c r="A14" s="24" t="s">
        <v>25</v>
      </c>
      <c r="B14" s="44" t="str">
        <f t="shared" si="0"/>
        <v>Alexandria, VA</v>
      </c>
      <c r="C14" s="12"/>
      <c r="D14" s="28" t="s">
        <v>16</v>
      </c>
      <c r="E14" s="31" t="s">
        <v>17</v>
      </c>
      <c r="F14" s="12"/>
      <c r="G14" s="147">
        <v>66.013852400286595</v>
      </c>
      <c r="H14" s="141">
        <v>80.081203725818</v>
      </c>
      <c r="I14" s="141">
        <v>87.508956293288705</v>
      </c>
      <c r="J14" s="141">
        <v>85.3116790064485</v>
      </c>
      <c r="K14" s="141">
        <v>79.543826128492896</v>
      </c>
      <c r="L14" s="148">
        <v>79.691903510866894</v>
      </c>
      <c r="M14" s="141"/>
      <c r="N14" s="149">
        <v>81.024599952233103</v>
      </c>
      <c r="O14" s="150">
        <v>84.021972772868395</v>
      </c>
      <c r="P14" s="151">
        <v>82.523286362550706</v>
      </c>
      <c r="Q14" s="141"/>
      <c r="R14" s="152">
        <v>80.500870039919405</v>
      </c>
      <c r="S14" s="146"/>
      <c r="T14" s="147">
        <v>45.055171637182703</v>
      </c>
      <c r="U14" s="141">
        <v>64.249176050037406</v>
      </c>
      <c r="V14" s="141">
        <v>69.709464870256596</v>
      </c>
      <c r="W14" s="141">
        <v>63.606128337747201</v>
      </c>
      <c r="X14" s="141">
        <v>47.809311432073997</v>
      </c>
      <c r="Y14" s="148">
        <v>58.251297734628302</v>
      </c>
      <c r="Z14" s="141"/>
      <c r="AA14" s="149">
        <v>25.384602786367299</v>
      </c>
      <c r="AB14" s="150">
        <v>17.136678262802899</v>
      </c>
      <c r="AC14" s="151">
        <v>21.045626850873798</v>
      </c>
      <c r="AD14" s="141"/>
      <c r="AE14" s="152">
        <v>45.181214382564796</v>
      </c>
      <c r="AF14" s="35"/>
      <c r="AG14" s="147">
        <v>65.407809887747703</v>
      </c>
      <c r="AH14" s="141">
        <v>66.533317411034105</v>
      </c>
      <c r="AI14" s="141">
        <v>73.399808932409798</v>
      </c>
      <c r="AJ14" s="141">
        <v>74.737282063529904</v>
      </c>
      <c r="AK14" s="141">
        <v>72.125029854310895</v>
      </c>
      <c r="AL14" s="148">
        <v>70.440649629806501</v>
      </c>
      <c r="AM14" s="141"/>
      <c r="AN14" s="149">
        <v>78.9497253403391</v>
      </c>
      <c r="AO14" s="150">
        <v>86.359565321232296</v>
      </c>
      <c r="AP14" s="151">
        <v>82.654645330785698</v>
      </c>
      <c r="AQ14" s="141"/>
      <c r="AR14" s="152">
        <v>73.930362687229106</v>
      </c>
      <c r="AS14" s="146"/>
      <c r="AT14" s="147">
        <v>45.821017091089303</v>
      </c>
      <c r="AU14" s="141">
        <v>59.812507705194797</v>
      </c>
      <c r="AV14" s="141">
        <v>65.2315496137998</v>
      </c>
      <c r="AW14" s="141">
        <v>62.940306261851497</v>
      </c>
      <c r="AX14" s="141">
        <v>52.3647461286238</v>
      </c>
      <c r="AY14" s="148">
        <v>57.153377004154599</v>
      </c>
      <c r="AZ14" s="141"/>
      <c r="BA14" s="149">
        <v>35.620145905960797</v>
      </c>
      <c r="BB14" s="150">
        <v>28.651439645433101</v>
      </c>
      <c r="BC14" s="151">
        <v>31.8880220426481</v>
      </c>
      <c r="BD14" s="141"/>
      <c r="BE14" s="152">
        <v>48.091334765087801</v>
      </c>
    </row>
    <row r="15" spans="1:57" x14ac:dyDescent="0.2">
      <c r="A15" s="24" t="s">
        <v>26</v>
      </c>
      <c r="B15" s="44" t="str">
        <f t="shared" si="0"/>
        <v>Fairfax/Tysons Corner, VA</v>
      </c>
      <c r="C15" s="12"/>
      <c r="D15" s="28" t="s">
        <v>16</v>
      </c>
      <c r="E15" s="31" t="s">
        <v>17</v>
      </c>
      <c r="F15" s="12"/>
      <c r="G15" s="147">
        <v>55.7204841287965</v>
      </c>
      <c r="H15" s="141">
        <v>69.422242521123493</v>
      </c>
      <c r="I15" s="141">
        <v>79.287508563598905</v>
      </c>
      <c r="J15" s="141">
        <v>78.887873943822697</v>
      </c>
      <c r="K15" s="141">
        <v>71.7401233158255</v>
      </c>
      <c r="L15" s="148">
        <v>71.011646494633396</v>
      </c>
      <c r="M15" s="141"/>
      <c r="N15" s="149">
        <v>68.417446905686205</v>
      </c>
      <c r="O15" s="150">
        <v>72.322448047499407</v>
      </c>
      <c r="P15" s="151">
        <v>70.369947476592799</v>
      </c>
      <c r="Q15" s="141"/>
      <c r="R15" s="152">
        <v>70.828303918050395</v>
      </c>
      <c r="S15" s="146"/>
      <c r="T15" s="147">
        <v>26.560009822704298</v>
      </c>
      <c r="U15" s="141">
        <v>41.653277072322503</v>
      </c>
      <c r="V15" s="141">
        <v>50.611240400977302</v>
      </c>
      <c r="W15" s="141">
        <v>51.793200687949103</v>
      </c>
      <c r="X15" s="141">
        <v>44.684474818635998</v>
      </c>
      <c r="Y15" s="148">
        <v>43.612345131233099</v>
      </c>
      <c r="Z15" s="141"/>
      <c r="AA15" s="149">
        <v>18.601854703894801</v>
      </c>
      <c r="AB15" s="150">
        <v>19.055893723165401</v>
      </c>
      <c r="AC15" s="151">
        <v>18.834739744473602</v>
      </c>
      <c r="AD15" s="141"/>
      <c r="AE15" s="152">
        <v>35.587303801616798</v>
      </c>
      <c r="AF15" s="35"/>
      <c r="AG15" s="147">
        <v>58.078328385476098</v>
      </c>
      <c r="AH15" s="141">
        <v>61.355332267641003</v>
      </c>
      <c r="AI15" s="141">
        <v>70.375656542589596</v>
      </c>
      <c r="AJ15" s="141">
        <v>71.060744462205903</v>
      </c>
      <c r="AK15" s="141">
        <v>65.745604019182394</v>
      </c>
      <c r="AL15" s="148">
        <v>65.323133135418999</v>
      </c>
      <c r="AM15" s="141"/>
      <c r="AN15" s="149">
        <v>69.034026033340893</v>
      </c>
      <c r="AO15" s="150">
        <v>74.791619091116601</v>
      </c>
      <c r="AP15" s="151">
        <v>71.912822562228797</v>
      </c>
      <c r="AQ15" s="141"/>
      <c r="AR15" s="152">
        <v>67.205901543078895</v>
      </c>
      <c r="AS15" s="146"/>
      <c r="AT15" s="147">
        <v>28.199917030554499</v>
      </c>
      <c r="AU15" s="141">
        <v>38.943403680029597</v>
      </c>
      <c r="AV15" s="141">
        <v>48.724550944893203</v>
      </c>
      <c r="AW15" s="141">
        <v>47.529707707572001</v>
      </c>
      <c r="AX15" s="141">
        <v>37.896562438025903</v>
      </c>
      <c r="AY15" s="148">
        <v>40.404092951086099</v>
      </c>
      <c r="AZ15" s="141"/>
      <c r="BA15" s="149">
        <v>22.824040220469399</v>
      </c>
      <c r="BB15" s="150">
        <v>20.814102708600299</v>
      </c>
      <c r="BC15" s="151">
        <v>21.770566145943501</v>
      </c>
      <c r="BD15" s="141"/>
      <c r="BE15" s="152">
        <v>34.129191308702097</v>
      </c>
    </row>
    <row r="16" spans="1:57" x14ac:dyDescent="0.2">
      <c r="A16" s="24" t="s">
        <v>27</v>
      </c>
      <c r="B16" s="44" t="str">
        <f t="shared" si="0"/>
        <v>I-95 Fredericksburg, VA</v>
      </c>
      <c r="C16" s="12"/>
      <c r="D16" s="28" t="s">
        <v>16</v>
      </c>
      <c r="E16" s="31" t="s">
        <v>17</v>
      </c>
      <c r="F16" s="12"/>
      <c r="G16" s="147">
        <v>62.1278098152289</v>
      </c>
      <c r="H16" s="141">
        <v>66.611745321878303</v>
      </c>
      <c r="I16" s="141">
        <v>70.789690478992497</v>
      </c>
      <c r="J16" s="141">
        <v>76.297516770624895</v>
      </c>
      <c r="K16" s="141">
        <v>77.074261504060203</v>
      </c>
      <c r="L16" s="148">
        <v>70.580204778156897</v>
      </c>
      <c r="M16" s="141"/>
      <c r="N16" s="149">
        <v>84.665175944450894</v>
      </c>
      <c r="O16" s="150">
        <v>84.076732964575697</v>
      </c>
      <c r="P16" s="151">
        <v>84.370954454513296</v>
      </c>
      <c r="Q16" s="141"/>
      <c r="R16" s="152">
        <v>74.520418971401597</v>
      </c>
      <c r="S16" s="146"/>
      <c r="T16" s="147">
        <v>4.2846480855743598</v>
      </c>
      <c r="U16" s="141">
        <v>8.1069593264876794</v>
      </c>
      <c r="V16" s="141">
        <v>11.6587803479363</v>
      </c>
      <c r="W16" s="141">
        <v>18.828369254599401</v>
      </c>
      <c r="X16" s="141">
        <v>17.5323541452954</v>
      </c>
      <c r="Y16" s="148">
        <v>12.254898921434</v>
      </c>
      <c r="Z16" s="141"/>
      <c r="AA16" s="149">
        <v>4.1446800628941203</v>
      </c>
      <c r="AB16" s="150">
        <v>0.17804206156000499</v>
      </c>
      <c r="AC16" s="151">
        <v>2.1297718802294301</v>
      </c>
      <c r="AD16" s="141"/>
      <c r="AE16" s="152">
        <v>8.7672114214629406</v>
      </c>
      <c r="AF16" s="35"/>
      <c r="AG16" s="147">
        <v>60.062374955866701</v>
      </c>
      <c r="AH16" s="141">
        <v>58.585383076379799</v>
      </c>
      <c r="AI16" s="141">
        <v>64.260915617276595</v>
      </c>
      <c r="AJ16" s="141">
        <v>67.6503471813581</v>
      </c>
      <c r="AK16" s="141">
        <v>70.595504295633702</v>
      </c>
      <c r="AL16" s="148">
        <v>64.230905025303002</v>
      </c>
      <c r="AM16" s="141"/>
      <c r="AN16" s="149">
        <v>81.140402494998199</v>
      </c>
      <c r="AO16" s="150">
        <v>85.5537248440626</v>
      </c>
      <c r="AP16" s="151">
        <v>83.347063669530399</v>
      </c>
      <c r="AQ16" s="141"/>
      <c r="AR16" s="152">
        <v>69.692664637939401</v>
      </c>
      <c r="AS16" s="146"/>
      <c r="AT16" s="147">
        <v>6.7593598470996001</v>
      </c>
      <c r="AU16" s="141">
        <v>6.8685151899095196</v>
      </c>
      <c r="AV16" s="141">
        <v>10.072509697624101</v>
      </c>
      <c r="AW16" s="141">
        <v>12.3605643851474</v>
      </c>
      <c r="AX16" s="141">
        <v>12.284380430614499</v>
      </c>
      <c r="AY16" s="148">
        <v>9.7812840574651201</v>
      </c>
      <c r="AZ16" s="141"/>
      <c r="BA16" s="149">
        <v>6.7688263402664797</v>
      </c>
      <c r="BB16" s="150">
        <v>6.9666107951491298</v>
      </c>
      <c r="BC16" s="151">
        <v>6.8702453459446504</v>
      </c>
      <c r="BD16" s="141"/>
      <c r="BE16" s="152">
        <v>8.7690522406161104</v>
      </c>
    </row>
    <row r="17" spans="1:57" x14ac:dyDescent="0.2">
      <c r="A17" s="24" t="s">
        <v>28</v>
      </c>
      <c r="B17" s="44" t="str">
        <f t="shared" si="0"/>
        <v>Dulles Airport Area, VA</v>
      </c>
      <c r="C17" s="12"/>
      <c r="D17" s="28" t="s">
        <v>16</v>
      </c>
      <c r="E17" s="31" t="s">
        <v>17</v>
      </c>
      <c r="F17" s="12"/>
      <c r="G17" s="147">
        <v>66.1531279178338</v>
      </c>
      <c r="H17" s="141">
        <v>81.895424836601293</v>
      </c>
      <c r="I17" s="141">
        <v>89.785247432306207</v>
      </c>
      <c r="J17" s="141">
        <v>87.376283846871999</v>
      </c>
      <c r="K17" s="141">
        <v>80.392156862744997</v>
      </c>
      <c r="L17" s="148">
        <v>81.120448179271705</v>
      </c>
      <c r="M17" s="141"/>
      <c r="N17" s="149">
        <v>79.915966386554601</v>
      </c>
      <c r="O17" s="150">
        <v>83.697478991596597</v>
      </c>
      <c r="P17" s="151">
        <v>81.806722689075599</v>
      </c>
      <c r="Q17" s="141"/>
      <c r="R17" s="152">
        <v>81.316526610644203</v>
      </c>
      <c r="S17" s="146"/>
      <c r="T17" s="147">
        <v>28.3370681605975</v>
      </c>
      <c r="U17" s="141">
        <v>39.089652819612503</v>
      </c>
      <c r="V17" s="141">
        <v>42.950126060540804</v>
      </c>
      <c r="W17" s="141">
        <v>35.689918518885101</v>
      </c>
      <c r="X17" s="141">
        <v>30.997172244491999</v>
      </c>
      <c r="Y17" s="148">
        <v>35.653717623405598</v>
      </c>
      <c r="Z17" s="141"/>
      <c r="AA17" s="149">
        <v>22.421925862120698</v>
      </c>
      <c r="AB17" s="150">
        <v>23.344916008541801</v>
      </c>
      <c r="AC17" s="151">
        <v>22.8923548380561</v>
      </c>
      <c r="AD17" s="141"/>
      <c r="AE17" s="152">
        <v>31.7220851250114</v>
      </c>
      <c r="AF17" s="35"/>
      <c r="AG17" s="147">
        <v>67.364612511671297</v>
      </c>
      <c r="AH17" s="141">
        <v>74.4864612511671</v>
      </c>
      <c r="AI17" s="141">
        <v>82.780112044817898</v>
      </c>
      <c r="AJ17" s="141">
        <v>84.089635854341694</v>
      </c>
      <c r="AK17" s="141">
        <v>77.938842203548006</v>
      </c>
      <c r="AL17" s="148">
        <v>77.331932773109202</v>
      </c>
      <c r="AM17" s="141"/>
      <c r="AN17" s="149">
        <v>79.775910364145602</v>
      </c>
      <c r="AO17" s="150">
        <v>85.214752567693694</v>
      </c>
      <c r="AP17" s="151">
        <v>82.495331465919705</v>
      </c>
      <c r="AQ17" s="141"/>
      <c r="AR17" s="152">
        <v>78.807189542483599</v>
      </c>
      <c r="AS17" s="146"/>
      <c r="AT17" s="147">
        <v>36.025715994698402</v>
      </c>
      <c r="AU17" s="141">
        <v>45.671858218640097</v>
      </c>
      <c r="AV17" s="141">
        <v>49.961698814221499</v>
      </c>
      <c r="AW17" s="141">
        <v>42.875259994107502</v>
      </c>
      <c r="AX17" s="141">
        <v>39.629250431133201</v>
      </c>
      <c r="AY17" s="148">
        <v>42.926181473452097</v>
      </c>
      <c r="AZ17" s="141"/>
      <c r="BA17" s="149">
        <v>30.671219142800599</v>
      </c>
      <c r="BB17" s="150">
        <v>31.3462632988834</v>
      </c>
      <c r="BC17" s="151">
        <v>31.0189987847677</v>
      </c>
      <c r="BD17" s="141"/>
      <c r="BE17" s="152">
        <v>39.144064864358697</v>
      </c>
    </row>
    <row r="18" spans="1:57" x14ac:dyDescent="0.2">
      <c r="A18" s="24" t="s">
        <v>29</v>
      </c>
      <c r="B18" s="44" t="str">
        <f t="shared" si="0"/>
        <v>Williamsburg, VA</v>
      </c>
      <c r="C18" s="12"/>
      <c r="D18" s="28" t="s">
        <v>16</v>
      </c>
      <c r="E18" s="31" t="s">
        <v>17</v>
      </c>
      <c r="F18" s="12"/>
      <c r="G18" s="147">
        <v>52.2477923468022</v>
      </c>
      <c r="H18" s="141">
        <v>61.693872089911601</v>
      </c>
      <c r="I18" s="141">
        <v>57.412362857907397</v>
      </c>
      <c r="J18" s="141">
        <v>57.158148247257103</v>
      </c>
      <c r="K18" s="141">
        <v>56.756756756756701</v>
      </c>
      <c r="L18" s="148">
        <v>57.053786459727</v>
      </c>
      <c r="M18" s="141"/>
      <c r="N18" s="149">
        <v>72.584961198822498</v>
      </c>
      <c r="O18" s="150">
        <v>77.147444474177107</v>
      </c>
      <c r="P18" s="151">
        <v>74.866202836499795</v>
      </c>
      <c r="Q18" s="141"/>
      <c r="R18" s="152">
        <v>62.143048281662097</v>
      </c>
      <c r="S18" s="146"/>
      <c r="T18" s="147">
        <v>20.801913237666501</v>
      </c>
      <c r="U18" s="141">
        <v>33.326918049314301</v>
      </c>
      <c r="V18" s="141">
        <v>20.537079314868699</v>
      </c>
      <c r="W18" s="141">
        <v>17.090812553421198</v>
      </c>
      <c r="X18" s="141">
        <v>3.6859817015459</v>
      </c>
      <c r="Y18" s="148">
        <v>18.5123448416849</v>
      </c>
      <c r="Z18" s="141"/>
      <c r="AA18" s="149">
        <v>-8.0973826857314499</v>
      </c>
      <c r="AB18" s="150">
        <v>-6.7977480073948602</v>
      </c>
      <c r="AC18" s="151">
        <v>-7.4323239720538199</v>
      </c>
      <c r="AD18" s="141"/>
      <c r="AE18" s="152">
        <v>8.0848758258499593</v>
      </c>
      <c r="AF18" s="35"/>
      <c r="AG18" s="147">
        <v>51.996922665239403</v>
      </c>
      <c r="AH18" s="141">
        <v>46.772143430559197</v>
      </c>
      <c r="AI18" s="141">
        <v>47.213674070109697</v>
      </c>
      <c r="AJ18" s="141">
        <v>50.257559539737699</v>
      </c>
      <c r="AK18" s="141">
        <v>54.967219694942401</v>
      </c>
      <c r="AL18" s="148">
        <v>50.241503880117698</v>
      </c>
      <c r="AM18" s="141"/>
      <c r="AN18" s="149">
        <v>74.578538934974503</v>
      </c>
      <c r="AO18" s="150">
        <v>80.703104094193193</v>
      </c>
      <c r="AP18" s="151">
        <v>77.640821514583806</v>
      </c>
      <c r="AQ18" s="141"/>
      <c r="AR18" s="152">
        <v>58.069880347107997</v>
      </c>
      <c r="AS18" s="146"/>
      <c r="AT18" s="147">
        <v>10.651808232656901</v>
      </c>
      <c r="AU18" s="141">
        <v>27.2554659363858</v>
      </c>
      <c r="AV18" s="141">
        <v>19.770069941634102</v>
      </c>
      <c r="AW18" s="141">
        <v>24.5783822017851</v>
      </c>
      <c r="AX18" s="141">
        <v>15.210310923104799</v>
      </c>
      <c r="AY18" s="148">
        <v>18.9324143720183</v>
      </c>
      <c r="AZ18" s="141"/>
      <c r="BA18" s="149">
        <v>-0.91807322288030502</v>
      </c>
      <c r="BB18" s="150">
        <v>-1.2515017379029401</v>
      </c>
      <c r="BC18" s="151">
        <v>-1.0916434955604</v>
      </c>
      <c r="BD18" s="141"/>
      <c r="BE18" s="152">
        <v>10.394757392732499</v>
      </c>
    </row>
    <row r="19" spans="1:57" x14ac:dyDescent="0.2">
      <c r="A19" s="24" t="s">
        <v>30</v>
      </c>
      <c r="B19" s="44" t="str">
        <f t="shared" si="0"/>
        <v>Virginia Beach, VA</v>
      </c>
      <c r="C19" s="12"/>
      <c r="D19" s="28" t="s">
        <v>16</v>
      </c>
      <c r="E19" s="31" t="s">
        <v>17</v>
      </c>
      <c r="F19" s="12"/>
      <c r="G19" s="147">
        <v>59.749190938511298</v>
      </c>
      <c r="H19" s="141">
        <v>66.812297734627805</v>
      </c>
      <c r="I19" s="141">
        <v>72.030744336569498</v>
      </c>
      <c r="J19" s="141">
        <v>73.632686084142307</v>
      </c>
      <c r="K19" s="141">
        <v>70.501618122977305</v>
      </c>
      <c r="L19" s="148">
        <v>68.545307443365601</v>
      </c>
      <c r="M19" s="141"/>
      <c r="N19" s="149">
        <v>89.101941747572795</v>
      </c>
      <c r="O19" s="150">
        <v>95.024271844660106</v>
      </c>
      <c r="P19" s="151">
        <v>92.0631067961165</v>
      </c>
      <c r="Q19" s="141"/>
      <c r="R19" s="152">
        <v>75.264678687008697</v>
      </c>
      <c r="S19" s="146"/>
      <c r="T19" s="147">
        <v>-11.6071389710249</v>
      </c>
      <c r="U19" s="141">
        <v>-5.5463485700435999</v>
      </c>
      <c r="V19" s="141">
        <v>-2.3010865965147498</v>
      </c>
      <c r="W19" s="141">
        <v>1.8584087822251001</v>
      </c>
      <c r="X19" s="141">
        <v>-1.36783682645093</v>
      </c>
      <c r="Y19" s="148">
        <v>-3.6815445285419899</v>
      </c>
      <c r="Z19" s="141"/>
      <c r="AA19" s="149">
        <v>-1.4683334723422501</v>
      </c>
      <c r="AB19" s="150">
        <v>-1.0930159724397099</v>
      </c>
      <c r="AC19" s="151">
        <v>-1.2749951492879199</v>
      </c>
      <c r="AD19" s="141"/>
      <c r="AE19" s="152">
        <v>-2.8539470788814101</v>
      </c>
      <c r="AF19" s="35"/>
      <c r="AG19" s="147">
        <v>66.448388412892598</v>
      </c>
      <c r="AH19" s="141">
        <v>59.241126070991399</v>
      </c>
      <c r="AI19" s="141">
        <v>62.845777233782101</v>
      </c>
      <c r="AJ19" s="141">
        <v>65.085435313262806</v>
      </c>
      <c r="AK19" s="141">
        <v>66.226606997558903</v>
      </c>
      <c r="AL19" s="148">
        <v>63.971391311435298</v>
      </c>
      <c r="AM19" s="141"/>
      <c r="AN19" s="149">
        <v>82.343368592351496</v>
      </c>
      <c r="AO19" s="150">
        <v>91.061838893409202</v>
      </c>
      <c r="AP19" s="151">
        <v>86.702603742880299</v>
      </c>
      <c r="AQ19" s="141"/>
      <c r="AR19" s="152">
        <v>70.473959848705206</v>
      </c>
      <c r="AS19" s="146"/>
      <c r="AT19" s="147">
        <v>-6.3916523798932801</v>
      </c>
      <c r="AU19" s="141">
        <v>-4.9912024309624101</v>
      </c>
      <c r="AV19" s="141">
        <v>-2.54907832905984</v>
      </c>
      <c r="AW19" s="141">
        <v>-0.87368799641523398</v>
      </c>
      <c r="AX19" s="141">
        <v>-3.2954872780469602</v>
      </c>
      <c r="AY19" s="148">
        <v>-3.6491486029640798</v>
      </c>
      <c r="AZ19" s="141"/>
      <c r="BA19" s="149">
        <v>-6.8021644910363399</v>
      </c>
      <c r="BB19" s="150">
        <v>-4.3181511746736199</v>
      </c>
      <c r="BC19" s="151">
        <v>-5.5140156901040003</v>
      </c>
      <c r="BD19" s="141"/>
      <c r="BE19" s="152">
        <v>-4.3022942014374896</v>
      </c>
    </row>
    <row r="20" spans="1:57" x14ac:dyDescent="0.2">
      <c r="A20" s="41" t="s">
        <v>31</v>
      </c>
      <c r="B20" s="44" t="str">
        <f t="shared" si="0"/>
        <v>Norfolk/Portsmouth, VA</v>
      </c>
      <c r="C20" s="12"/>
      <c r="D20" s="28" t="s">
        <v>16</v>
      </c>
      <c r="E20" s="31" t="s">
        <v>17</v>
      </c>
      <c r="F20" s="12"/>
      <c r="G20" s="147">
        <v>63.503777894921797</v>
      </c>
      <c r="H20" s="141">
        <v>73.150588648743593</v>
      </c>
      <c r="I20" s="141">
        <v>77.947636619223303</v>
      </c>
      <c r="J20" s="141">
        <v>76.383763837638298</v>
      </c>
      <c r="K20" s="141">
        <v>78.334211913547705</v>
      </c>
      <c r="L20" s="148">
        <v>73.863995782814897</v>
      </c>
      <c r="M20" s="141"/>
      <c r="N20" s="149">
        <v>80.390089615181793</v>
      </c>
      <c r="O20" s="150">
        <v>87.243015287295705</v>
      </c>
      <c r="P20" s="151">
        <v>83.816552451238707</v>
      </c>
      <c r="Q20" s="141"/>
      <c r="R20" s="152">
        <v>76.707583402364605</v>
      </c>
      <c r="S20" s="146"/>
      <c r="T20" s="147">
        <v>0.68923981165277404</v>
      </c>
      <c r="U20" s="141">
        <v>13.6410974392961</v>
      </c>
      <c r="V20" s="141">
        <v>16.573108498097099</v>
      </c>
      <c r="W20" s="141">
        <v>17.223423920238599</v>
      </c>
      <c r="X20" s="141">
        <v>15.601383028838599</v>
      </c>
      <c r="Y20" s="148">
        <v>12.8632015493216</v>
      </c>
      <c r="Z20" s="141"/>
      <c r="AA20" s="149">
        <v>-2.7351723052382702</v>
      </c>
      <c r="AB20" s="150">
        <v>-1.9894324704926101</v>
      </c>
      <c r="AC20" s="151">
        <v>-2.3484810782106198</v>
      </c>
      <c r="AD20" s="141"/>
      <c r="AE20" s="152">
        <v>7.6289935111115099</v>
      </c>
      <c r="AF20" s="35"/>
      <c r="AG20" s="147">
        <v>67.606747496046296</v>
      </c>
      <c r="AH20" s="141">
        <v>66.934633632050605</v>
      </c>
      <c r="AI20" s="141">
        <v>71.683359690739707</v>
      </c>
      <c r="AJ20" s="141">
        <v>72.438938675100999</v>
      </c>
      <c r="AK20" s="141">
        <v>71.226497979265503</v>
      </c>
      <c r="AL20" s="148">
        <v>69.978035494640594</v>
      </c>
      <c r="AM20" s="141"/>
      <c r="AN20" s="149">
        <v>77.332630469161799</v>
      </c>
      <c r="AO20" s="150">
        <v>82.911614830434004</v>
      </c>
      <c r="AP20" s="151">
        <v>80.122122649797902</v>
      </c>
      <c r="AQ20" s="141"/>
      <c r="AR20" s="152">
        <v>72.876346110399794</v>
      </c>
      <c r="AS20" s="146"/>
      <c r="AT20" s="147">
        <v>3.49540168315046</v>
      </c>
      <c r="AU20" s="141">
        <v>7.7278819528215204</v>
      </c>
      <c r="AV20" s="141">
        <v>9.4415654560532705</v>
      </c>
      <c r="AW20" s="141">
        <v>9.4423375707475206</v>
      </c>
      <c r="AX20" s="141">
        <v>3.8860523020231899</v>
      </c>
      <c r="AY20" s="148">
        <v>6.7692177943788501</v>
      </c>
      <c r="AZ20" s="141"/>
      <c r="BA20" s="149">
        <v>-6.7616117963204996</v>
      </c>
      <c r="BB20" s="150">
        <v>-6.8600134728065996</v>
      </c>
      <c r="BC20" s="151">
        <v>-6.8125515310724598</v>
      </c>
      <c r="BD20" s="141"/>
      <c r="BE20" s="152">
        <v>2.0950795452914299</v>
      </c>
    </row>
    <row r="21" spans="1:57" x14ac:dyDescent="0.2">
      <c r="A21" s="42" t="s">
        <v>32</v>
      </c>
      <c r="B21" s="44" t="str">
        <f t="shared" si="0"/>
        <v>Newport News/Hampton, VA</v>
      </c>
      <c r="C21" s="12"/>
      <c r="D21" s="28" t="s">
        <v>16</v>
      </c>
      <c r="E21" s="31" t="s">
        <v>17</v>
      </c>
      <c r="F21" s="13"/>
      <c r="G21" s="147">
        <v>73.066553143181395</v>
      </c>
      <c r="H21" s="141">
        <v>82.375478927203005</v>
      </c>
      <c r="I21" s="141">
        <v>85.128423442599598</v>
      </c>
      <c r="J21" s="141">
        <v>83.993188590889702</v>
      </c>
      <c r="K21" s="141">
        <v>79.537391797928095</v>
      </c>
      <c r="L21" s="148">
        <v>80.820207180360399</v>
      </c>
      <c r="M21" s="141"/>
      <c r="N21" s="149">
        <v>82.049098907336401</v>
      </c>
      <c r="O21" s="150">
        <v>85.3554704129416</v>
      </c>
      <c r="P21" s="151">
        <v>83.702284660139</v>
      </c>
      <c r="Q21" s="141"/>
      <c r="R21" s="152">
        <v>81.643657888868603</v>
      </c>
      <c r="S21" s="146"/>
      <c r="T21" s="147">
        <v>18.548127659563299</v>
      </c>
      <c r="U21" s="141">
        <v>27.0977179244586</v>
      </c>
      <c r="V21" s="141">
        <v>24.711105471511601</v>
      </c>
      <c r="W21" s="141">
        <v>21.283342181641199</v>
      </c>
      <c r="X21" s="141">
        <v>18.290681028022298</v>
      </c>
      <c r="Y21" s="148">
        <v>22.0110568922547</v>
      </c>
      <c r="Z21" s="141"/>
      <c r="AA21" s="149">
        <v>-6.56292630491075</v>
      </c>
      <c r="AB21" s="150">
        <v>-6.4262940627760203</v>
      </c>
      <c r="AC21" s="151">
        <v>-6.4933107806847099</v>
      </c>
      <c r="AD21" s="141"/>
      <c r="AE21" s="152">
        <v>12.009440938939999</v>
      </c>
      <c r="AF21" s="35"/>
      <c r="AG21" s="147">
        <v>64.218816517666994</v>
      </c>
      <c r="AH21" s="141">
        <v>65.900383141762404</v>
      </c>
      <c r="AI21" s="141">
        <v>70.157513835674706</v>
      </c>
      <c r="AJ21" s="141">
        <v>70.977011494252807</v>
      </c>
      <c r="AK21" s="141">
        <v>71.310486731942603</v>
      </c>
      <c r="AL21" s="148">
        <v>68.512842344259894</v>
      </c>
      <c r="AM21" s="141"/>
      <c r="AN21" s="149">
        <v>81.768837803320494</v>
      </c>
      <c r="AO21" s="150">
        <v>86.089825457641496</v>
      </c>
      <c r="AP21" s="151">
        <v>83.929331630481002</v>
      </c>
      <c r="AQ21" s="141"/>
      <c r="AR21" s="152">
        <v>72.917553568894505</v>
      </c>
      <c r="AS21" s="146"/>
      <c r="AT21" s="147">
        <v>2.8318116134312499</v>
      </c>
      <c r="AU21" s="141">
        <v>10.1870352608129</v>
      </c>
      <c r="AV21" s="141">
        <v>11.3170097960008</v>
      </c>
      <c r="AW21" s="141">
        <v>10.101458569713699</v>
      </c>
      <c r="AX21" s="141">
        <v>8.9226440887970799</v>
      </c>
      <c r="AY21" s="148">
        <v>8.6756493692400305</v>
      </c>
      <c r="AZ21" s="141"/>
      <c r="BA21" s="149">
        <v>-3.1050785863892498</v>
      </c>
      <c r="BB21" s="150">
        <v>-4.3567008471851096</v>
      </c>
      <c r="BC21" s="151">
        <v>-3.7510640337412502</v>
      </c>
      <c r="BD21" s="141"/>
      <c r="BE21" s="152">
        <v>4.2492859787147204</v>
      </c>
    </row>
    <row r="22" spans="1:57" x14ac:dyDescent="0.2">
      <c r="A22" s="43" t="s">
        <v>33</v>
      </c>
      <c r="B22" s="44" t="str">
        <f t="shared" si="0"/>
        <v>Chesapeake/Suffolk, VA</v>
      </c>
      <c r="C22" s="12"/>
      <c r="D22" s="29" t="s">
        <v>16</v>
      </c>
      <c r="E22" s="32" t="s">
        <v>17</v>
      </c>
      <c r="F22" s="12"/>
      <c r="G22" s="153">
        <v>66.515283842794702</v>
      </c>
      <c r="H22" s="154">
        <v>80.716157205240094</v>
      </c>
      <c r="I22" s="154">
        <v>85.397379912663695</v>
      </c>
      <c r="J22" s="154">
        <v>83.563318777292494</v>
      </c>
      <c r="K22" s="154">
        <v>82.078602620087295</v>
      </c>
      <c r="L22" s="155">
        <v>79.654148471615699</v>
      </c>
      <c r="M22" s="141"/>
      <c r="N22" s="156">
        <v>89.6244541484716</v>
      </c>
      <c r="O22" s="157">
        <v>92.017467248908204</v>
      </c>
      <c r="P22" s="158">
        <v>90.820960698689902</v>
      </c>
      <c r="Q22" s="141"/>
      <c r="R22" s="159">
        <v>82.844666250779696</v>
      </c>
      <c r="S22" s="146"/>
      <c r="T22" s="153">
        <v>-6.8037200195790497</v>
      </c>
      <c r="U22" s="154">
        <v>-1.13393239195549</v>
      </c>
      <c r="V22" s="154">
        <v>0.92898431048719998</v>
      </c>
      <c r="W22" s="154">
        <v>-0.47846889952153099</v>
      </c>
      <c r="X22" s="154">
        <v>3.1160851437349102</v>
      </c>
      <c r="Y22" s="155">
        <v>-0.72709857192615801</v>
      </c>
      <c r="Z22" s="141"/>
      <c r="AA22" s="156">
        <v>-2.9139072847682099</v>
      </c>
      <c r="AB22" s="157">
        <v>-2.2090217189530299</v>
      </c>
      <c r="AC22" s="158">
        <v>-2.5580959520239799</v>
      </c>
      <c r="AD22" s="141"/>
      <c r="AE22" s="159">
        <v>-1.3079667063020199</v>
      </c>
      <c r="AF22" s="36"/>
      <c r="AG22" s="153">
        <v>69.9301310043668</v>
      </c>
      <c r="AH22" s="154">
        <v>75.572052401746703</v>
      </c>
      <c r="AI22" s="154">
        <v>81.9301310043668</v>
      </c>
      <c r="AJ22" s="154">
        <v>81.716157205240094</v>
      </c>
      <c r="AK22" s="154">
        <v>78.314410480349295</v>
      </c>
      <c r="AL22" s="155">
        <v>77.492576419213904</v>
      </c>
      <c r="AM22" s="141"/>
      <c r="AN22" s="156">
        <v>84.091703056768495</v>
      </c>
      <c r="AO22" s="157">
        <v>86.8471615720524</v>
      </c>
      <c r="AP22" s="158">
        <v>85.469432314410398</v>
      </c>
      <c r="AQ22" s="141"/>
      <c r="AR22" s="159">
        <v>79.7716781035558</v>
      </c>
      <c r="AS22" s="96"/>
      <c r="AT22" s="153">
        <v>-2.1866601514781299</v>
      </c>
      <c r="AU22" s="154">
        <v>1.59084238332844</v>
      </c>
      <c r="AV22" s="154">
        <v>3.9503573605185802</v>
      </c>
      <c r="AW22" s="154">
        <v>3.10760923466857</v>
      </c>
      <c r="AX22" s="154">
        <v>1.72433352240499</v>
      </c>
      <c r="AY22" s="155">
        <v>1.71261534934372</v>
      </c>
      <c r="AZ22" s="141"/>
      <c r="BA22" s="156">
        <v>-4.3795620437956204</v>
      </c>
      <c r="BB22" s="157">
        <v>-5.9268719549690099</v>
      </c>
      <c r="BC22" s="158">
        <v>-5.1719961240309997</v>
      </c>
      <c r="BD22" s="141"/>
      <c r="BE22" s="159">
        <v>-0.49877446212504301</v>
      </c>
    </row>
    <row r="23" spans="1:57" x14ac:dyDescent="0.2">
      <c r="A23" s="22" t="s">
        <v>43</v>
      </c>
      <c r="B23" s="44" t="str">
        <f t="shared" si="0"/>
        <v>Richmond CBD/Airport, VA</v>
      </c>
      <c r="C23" s="10"/>
      <c r="D23" s="27" t="s">
        <v>16</v>
      </c>
      <c r="E23" s="30" t="s">
        <v>17</v>
      </c>
      <c r="F23" s="3"/>
      <c r="G23" s="138">
        <v>48.057692307692299</v>
      </c>
      <c r="H23" s="139">
        <v>54.865384615384599</v>
      </c>
      <c r="I23" s="139">
        <v>64.942307692307594</v>
      </c>
      <c r="J23" s="139">
        <v>69.692307692307594</v>
      </c>
      <c r="K23" s="139">
        <v>76.884615384615302</v>
      </c>
      <c r="L23" s="140">
        <v>62.888461538461499</v>
      </c>
      <c r="M23" s="141"/>
      <c r="N23" s="142">
        <v>81.634615384615302</v>
      </c>
      <c r="O23" s="143">
        <v>78</v>
      </c>
      <c r="P23" s="144">
        <v>79.817307692307594</v>
      </c>
      <c r="Q23" s="141"/>
      <c r="R23" s="145">
        <v>67.725274725274701</v>
      </c>
      <c r="S23" s="146"/>
      <c r="T23" s="138">
        <v>-3.9211195185369099</v>
      </c>
      <c r="U23" s="139">
        <v>16.550195567144701</v>
      </c>
      <c r="V23" s="139">
        <v>31.635081899232802</v>
      </c>
      <c r="W23" s="139">
        <v>32.2495701846819</v>
      </c>
      <c r="X23" s="139">
        <v>49.233265259813898</v>
      </c>
      <c r="Y23" s="140">
        <v>25.452804888002699</v>
      </c>
      <c r="Z23" s="141"/>
      <c r="AA23" s="142">
        <v>23.6973561844028</v>
      </c>
      <c r="AB23" s="143">
        <v>4.9302325581395303</v>
      </c>
      <c r="AC23" s="144">
        <v>13.7561412460559</v>
      </c>
      <c r="AD23" s="141"/>
      <c r="AE23" s="145">
        <v>21.254600023172902</v>
      </c>
      <c r="AF23" s="33"/>
      <c r="AG23" s="138">
        <v>59.875</v>
      </c>
      <c r="AH23" s="139">
        <v>57.793269230769198</v>
      </c>
      <c r="AI23" s="139">
        <v>66.629807692307594</v>
      </c>
      <c r="AJ23" s="139">
        <v>66.254807692307594</v>
      </c>
      <c r="AK23" s="139">
        <v>64.221153846153797</v>
      </c>
      <c r="AL23" s="140">
        <v>62.954807692307597</v>
      </c>
      <c r="AM23" s="141"/>
      <c r="AN23" s="142">
        <v>78.360576923076906</v>
      </c>
      <c r="AO23" s="143">
        <v>79.932692307692307</v>
      </c>
      <c r="AP23" s="144">
        <v>79.146634615384599</v>
      </c>
      <c r="AQ23" s="141"/>
      <c r="AR23" s="145">
        <v>67.581043956043899</v>
      </c>
      <c r="AS23" s="146"/>
      <c r="AT23" s="138">
        <v>20.195252168938801</v>
      </c>
      <c r="AU23" s="139">
        <v>36.270445344129499</v>
      </c>
      <c r="AV23" s="139">
        <v>40.859159715786198</v>
      </c>
      <c r="AW23" s="139">
        <v>33.934449958643498</v>
      </c>
      <c r="AX23" s="139">
        <v>21.593437225484699</v>
      </c>
      <c r="AY23" s="140">
        <v>30.172875988808102</v>
      </c>
      <c r="AZ23" s="141"/>
      <c r="BA23" s="142">
        <v>9.8289494569864608</v>
      </c>
      <c r="BB23" s="143">
        <v>1.6342251950947599</v>
      </c>
      <c r="BC23" s="144">
        <v>5.5321874718385402</v>
      </c>
      <c r="BD23" s="141"/>
      <c r="BE23" s="145">
        <v>20.739708733066202</v>
      </c>
    </row>
    <row r="24" spans="1:57" x14ac:dyDescent="0.2">
      <c r="A24" s="23" t="s">
        <v>44</v>
      </c>
      <c r="B24" s="44" t="str">
        <f t="shared" si="0"/>
        <v>Richmond North/Glen Allen, VA</v>
      </c>
      <c r="C24" s="11"/>
      <c r="D24" s="28" t="s">
        <v>16</v>
      </c>
      <c r="E24" s="31" t="s">
        <v>17</v>
      </c>
      <c r="F24" s="12"/>
      <c r="G24" s="147">
        <v>47.791900043084802</v>
      </c>
      <c r="H24" s="141">
        <v>60.372684187849998</v>
      </c>
      <c r="I24" s="141">
        <v>68.300301594140393</v>
      </c>
      <c r="J24" s="141">
        <v>66.986212839293401</v>
      </c>
      <c r="K24" s="141">
        <v>64.411891426109406</v>
      </c>
      <c r="L24" s="148">
        <v>61.572598018095597</v>
      </c>
      <c r="M24" s="141"/>
      <c r="N24" s="149">
        <v>76.346402412753093</v>
      </c>
      <c r="O24" s="150">
        <v>76.443343386471298</v>
      </c>
      <c r="P24" s="151">
        <v>76.394872899612196</v>
      </c>
      <c r="Q24" s="141"/>
      <c r="R24" s="152">
        <v>65.8075336985289</v>
      </c>
      <c r="S24" s="146"/>
      <c r="T24" s="147">
        <v>-7.5729456168690898</v>
      </c>
      <c r="U24" s="141">
        <v>3.48619388063711</v>
      </c>
      <c r="V24" s="141">
        <v>8.1721320294974706</v>
      </c>
      <c r="W24" s="141">
        <v>5.4980208495892304</v>
      </c>
      <c r="X24" s="141">
        <v>3.5412543459277801</v>
      </c>
      <c r="Y24" s="148">
        <v>3.0017231073656099</v>
      </c>
      <c r="Z24" s="141"/>
      <c r="AA24" s="149">
        <v>5.8729597044760302</v>
      </c>
      <c r="AB24" s="150">
        <v>-6.2906544041951104E-2</v>
      </c>
      <c r="AC24" s="151">
        <v>2.8175455277521202</v>
      </c>
      <c r="AD24" s="141"/>
      <c r="AE24" s="152">
        <v>2.9405618201793802</v>
      </c>
      <c r="AF24" s="34"/>
      <c r="AG24" s="147">
        <v>56.0911245152951</v>
      </c>
      <c r="AH24" s="141">
        <v>56.594679017664703</v>
      </c>
      <c r="AI24" s="141">
        <v>63.9756570443774</v>
      </c>
      <c r="AJ24" s="141">
        <v>64.223395088323898</v>
      </c>
      <c r="AK24" s="141">
        <v>62.844679017664703</v>
      </c>
      <c r="AL24" s="148">
        <v>60.7459069366652</v>
      </c>
      <c r="AM24" s="141"/>
      <c r="AN24" s="149">
        <v>75.263894872899598</v>
      </c>
      <c r="AO24" s="150">
        <v>79.882055148642806</v>
      </c>
      <c r="AP24" s="151">
        <v>77.572975010771202</v>
      </c>
      <c r="AQ24" s="141"/>
      <c r="AR24" s="152">
        <v>65.553640672124004</v>
      </c>
      <c r="AS24" s="146"/>
      <c r="AT24" s="147">
        <v>-0.61795552258332997</v>
      </c>
      <c r="AU24" s="141">
        <v>6.6327114925674904</v>
      </c>
      <c r="AV24" s="141">
        <v>8.7833459462987804</v>
      </c>
      <c r="AW24" s="141">
        <v>6.11819466016322</v>
      </c>
      <c r="AX24" s="141">
        <v>3.4420835740453799</v>
      </c>
      <c r="AY24" s="148">
        <v>4.87949700468047</v>
      </c>
      <c r="AZ24" s="141"/>
      <c r="BA24" s="149">
        <v>-0.230809354136601</v>
      </c>
      <c r="BB24" s="150">
        <v>-1.43981757689683</v>
      </c>
      <c r="BC24" s="151">
        <v>-0.85698857041739496</v>
      </c>
      <c r="BD24" s="141"/>
      <c r="BE24" s="152">
        <v>2.8671353551880499</v>
      </c>
    </row>
    <row r="25" spans="1:57" x14ac:dyDescent="0.2">
      <c r="A25" s="24" t="s">
        <v>45</v>
      </c>
      <c r="B25" s="44" t="str">
        <f t="shared" si="0"/>
        <v>Richmond West/Midlothian, VA</v>
      </c>
      <c r="C25" s="12"/>
      <c r="D25" s="28" t="s">
        <v>16</v>
      </c>
      <c r="E25" s="31" t="s">
        <v>17</v>
      </c>
      <c r="F25" s="12"/>
      <c r="G25" s="147">
        <v>54.2461005199306</v>
      </c>
      <c r="H25" s="141">
        <v>62.876949740034597</v>
      </c>
      <c r="I25" s="141">
        <v>65.788561525129893</v>
      </c>
      <c r="J25" s="141">
        <v>68.145580589254706</v>
      </c>
      <c r="K25" s="141">
        <v>73.1022530329289</v>
      </c>
      <c r="L25" s="148">
        <v>64.831889081455799</v>
      </c>
      <c r="M25" s="141"/>
      <c r="N25" s="149">
        <v>83.466204506065793</v>
      </c>
      <c r="O25" s="150">
        <v>87.625649913344802</v>
      </c>
      <c r="P25" s="151">
        <v>85.545927209705297</v>
      </c>
      <c r="Q25" s="141"/>
      <c r="R25" s="152">
        <v>70.7501856895271</v>
      </c>
      <c r="S25" s="146"/>
      <c r="T25" s="147">
        <v>3.9867109634551401</v>
      </c>
      <c r="U25" s="141">
        <v>4.4930875576036797</v>
      </c>
      <c r="V25" s="141">
        <v>5.4444444444444402</v>
      </c>
      <c r="W25" s="141">
        <v>8.1408140814081396</v>
      </c>
      <c r="X25" s="141">
        <v>18.483146067415699</v>
      </c>
      <c r="Y25" s="148">
        <v>8.2532700544044406</v>
      </c>
      <c r="Z25" s="141"/>
      <c r="AA25" s="149">
        <v>11.378353376503201</v>
      </c>
      <c r="AB25" s="150">
        <v>7.6660988074957404</v>
      </c>
      <c r="AC25" s="151">
        <v>9.4456762749445602</v>
      </c>
      <c r="AD25" s="141"/>
      <c r="AE25" s="152">
        <v>8.6622556848429504</v>
      </c>
      <c r="AF25" s="35"/>
      <c r="AG25" s="147">
        <v>62.816291161178498</v>
      </c>
      <c r="AH25" s="141">
        <v>60.571923743500797</v>
      </c>
      <c r="AI25" s="141">
        <v>66.282495667244305</v>
      </c>
      <c r="AJ25" s="141">
        <v>66.533795493934093</v>
      </c>
      <c r="AK25" s="141">
        <v>65.927209705372604</v>
      </c>
      <c r="AL25" s="148">
        <v>64.426343154246098</v>
      </c>
      <c r="AM25" s="141"/>
      <c r="AN25" s="149">
        <v>78.570190641247805</v>
      </c>
      <c r="AO25" s="150">
        <v>85.233968804159403</v>
      </c>
      <c r="AP25" s="151">
        <v>81.902079722703604</v>
      </c>
      <c r="AQ25" s="141"/>
      <c r="AR25" s="152">
        <v>69.419410745233904</v>
      </c>
      <c r="AS25" s="146"/>
      <c r="AT25" s="147">
        <v>8.1617427633542192</v>
      </c>
      <c r="AU25" s="141">
        <v>12.960568842921701</v>
      </c>
      <c r="AV25" s="141">
        <v>13.217880402604999</v>
      </c>
      <c r="AW25" s="141">
        <v>11.9241982507288</v>
      </c>
      <c r="AX25" s="141">
        <v>12.2289423218763</v>
      </c>
      <c r="AY25" s="148">
        <v>11.6839417154874</v>
      </c>
      <c r="AZ25" s="141"/>
      <c r="BA25" s="149">
        <v>3.2335192986451</v>
      </c>
      <c r="BB25" s="150">
        <v>0.75804138496209705</v>
      </c>
      <c r="BC25" s="151">
        <v>1.9304394715556701</v>
      </c>
      <c r="BD25" s="141"/>
      <c r="BE25" s="152">
        <v>8.1940960833494092</v>
      </c>
    </row>
    <row r="26" spans="1:57" x14ac:dyDescent="0.2">
      <c r="A26" s="24" t="s">
        <v>46</v>
      </c>
      <c r="B26" s="44" t="str">
        <f t="shared" si="0"/>
        <v>Petersburg/Chester, VA</v>
      </c>
      <c r="C26" s="12"/>
      <c r="D26" s="28" t="s">
        <v>16</v>
      </c>
      <c r="E26" s="31" t="s">
        <v>17</v>
      </c>
      <c r="F26" s="12"/>
      <c r="G26" s="147">
        <v>58.772100252574297</v>
      </c>
      <c r="H26" s="141">
        <v>67.689916456188001</v>
      </c>
      <c r="I26" s="141">
        <v>70.973382552943406</v>
      </c>
      <c r="J26" s="141">
        <v>71.148241694190702</v>
      </c>
      <c r="K26" s="141">
        <v>67.709345249659904</v>
      </c>
      <c r="L26" s="148">
        <v>67.258597241111303</v>
      </c>
      <c r="M26" s="141"/>
      <c r="N26" s="149">
        <v>68.641927336312406</v>
      </c>
      <c r="O26" s="150">
        <v>68.2922090538177</v>
      </c>
      <c r="P26" s="151">
        <v>68.467068195064996</v>
      </c>
      <c r="Q26" s="141"/>
      <c r="R26" s="152">
        <v>67.6038746565266</v>
      </c>
      <c r="S26" s="146"/>
      <c r="T26" s="147">
        <v>-0.26376524892845299</v>
      </c>
      <c r="U26" s="141">
        <v>3.6287923854848301</v>
      </c>
      <c r="V26" s="141">
        <v>5.6696557708996203</v>
      </c>
      <c r="W26" s="141">
        <v>2.80741156653565</v>
      </c>
      <c r="X26" s="141">
        <v>3.1065088757396402</v>
      </c>
      <c r="Y26" s="148">
        <v>3.0665713945456701</v>
      </c>
      <c r="Z26" s="141"/>
      <c r="AA26" s="149">
        <v>-10.940257121250299</v>
      </c>
      <c r="AB26" s="150">
        <v>-13.7211585665193</v>
      </c>
      <c r="AC26" s="151">
        <v>-12.349210297226699</v>
      </c>
      <c r="AD26" s="141"/>
      <c r="AE26" s="152">
        <v>-1.9247030400644201</v>
      </c>
      <c r="AF26" s="35"/>
      <c r="AG26" s="147">
        <v>61.356129784340297</v>
      </c>
      <c r="AH26" s="141">
        <v>62.813289294734702</v>
      </c>
      <c r="AI26" s="141">
        <v>67.495628521468802</v>
      </c>
      <c r="AJ26" s="141">
        <v>68.671070526520296</v>
      </c>
      <c r="AK26" s="141">
        <v>65.402176024868794</v>
      </c>
      <c r="AL26" s="148">
        <v>65.147658830386604</v>
      </c>
      <c r="AM26" s="141"/>
      <c r="AN26" s="149">
        <v>69.4093646784534</v>
      </c>
      <c r="AO26" s="150">
        <v>72.202253740042707</v>
      </c>
      <c r="AP26" s="151">
        <v>70.805809209248096</v>
      </c>
      <c r="AQ26" s="141"/>
      <c r="AR26" s="152">
        <v>66.764273224346994</v>
      </c>
      <c r="AS26" s="146"/>
      <c r="AT26" s="147">
        <v>0.62131591524613605</v>
      </c>
      <c r="AU26" s="141">
        <v>7.7333539556105396E-3</v>
      </c>
      <c r="AV26" s="141">
        <v>2.7506654835847302</v>
      </c>
      <c r="AW26" s="141">
        <v>2.7470930232558102</v>
      </c>
      <c r="AX26" s="141">
        <v>0.89165292971676902</v>
      </c>
      <c r="AY26" s="148">
        <v>1.43386523481811</v>
      </c>
      <c r="AZ26" s="141"/>
      <c r="BA26" s="149">
        <v>-6.25205012136718</v>
      </c>
      <c r="BB26" s="150">
        <v>-7.75674837108284</v>
      </c>
      <c r="BC26" s="151">
        <v>-7.0253204923783397</v>
      </c>
      <c r="BD26" s="141"/>
      <c r="BE26" s="152">
        <v>-1.28753603562012</v>
      </c>
    </row>
    <row r="27" spans="1:57" x14ac:dyDescent="0.2">
      <c r="A27" s="99" t="s">
        <v>99</v>
      </c>
      <c r="B27" s="45" t="s">
        <v>71</v>
      </c>
      <c r="C27" s="12"/>
      <c r="D27" s="28" t="s">
        <v>16</v>
      </c>
      <c r="E27" s="31" t="s">
        <v>17</v>
      </c>
      <c r="F27" s="12"/>
      <c r="G27" s="147">
        <v>47.397428046540099</v>
      </c>
      <c r="H27" s="141">
        <v>58.680342927127903</v>
      </c>
      <c r="I27" s="141">
        <v>59.854051847315702</v>
      </c>
      <c r="J27" s="141">
        <v>62.114717289242698</v>
      </c>
      <c r="K27" s="141">
        <v>61.951418656868697</v>
      </c>
      <c r="L27" s="148">
        <v>57.999591753418997</v>
      </c>
      <c r="M27" s="141"/>
      <c r="N27" s="149">
        <v>69.600938967136102</v>
      </c>
      <c r="O27" s="150">
        <v>69.779546846295105</v>
      </c>
      <c r="P27" s="151">
        <v>69.690242906715596</v>
      </c>
      <c r="Q27" s="141"/>
      <c r="R27" s="152">
        <v>61.339777797217998</v>
      </c>
      <c r="S27" s="146"/>
      <c r="T27" s="147">
        <v>-4.3981502398390697</v>
      </c>
      <c r="U27" s="141">
        <v>3.6062382076208701</v>
      </c>
      <c r="V27" s="141">
        <v>0.69430686457367397</v>
      </c>
      <c r="W27" s="141">
        <v>2.4950513973347199</v>
      </c>
      <c r="X27" s="141">
        <v>3.4658561590749599</v>
      </c>
      <c r="Y27" s="148">
        <v>1.34970052422471</v>
      </c>
      <c r="Z27" s="141"/>
      <c r="AA27" s="149">
        <v>-2.29175854706906</v>
      </c>
      <c r="AB27" s="150">
        <v>-6.0619282228284002</v>
      </c>
      <c r="AC27" s="151">
        <v>-4.2163424203648603</v>
      </c>
      <c r="AD27" s="141"/>
      <c r="AE27" s="152">
        <v>-0.52669088929713503</v>
      </c>
      <c r="AF27" s="35"/>
      <c r="AG27" s="147">
        <v>48.683404776484899</v>
      </c>
      <c r="AH27" s="141">
        <v>51.0244437640334</v>
      </c>
      <c r="AI27" s="141">
        <v>57.006531945294903</v>
      </c>
      <c r="AJ27" s="141">
        <v>60.514901000204098</v>
      </c>
      <c r="AK27" s="141">
        <v>60.331190038783397</v>
      </c>
      <c r="AL27" s="148">
        <v>55.512094304960101</v>
      </c>
      <c r="AM27" s="141"/>
      <c r="AN27" s="149">
        <v>69.357266789140596</v>
      </c>
      <c r="AO27" s="150">
        <v>72.522453561951394</v>
      </c>
      <c r="AP27" s="151">
        <v>70.939860175546002</v>
      </c>
      <c r="AQ27" s="141"/>
      <c r="AR27" s="152">
        <v>59.920027410841797</v>
      </c>
      <c r="AS27" s="146"/>
      <c r="AT27" s="147">
        <v>-7.7631141177775295E-2</v>
      </c>
      <c r="AU27" s="141">
        <v>1.1153164478198101</v>
      </c>
      <c r="AV27" s="141">
        <v>1.4377693024072</v>
      </c>
      <c r="AW27" s="141">
        <v>3.0739767499174802</v>
      </c>
      <c r="AX27" s="141">
        <v>2.68725210641044</v>
      </c>
      <c r="AY27" s="148">
        <v>1.72885224345944</v>
      </c>
      <c r="AZ27" s="141"/>
      <c r="BA27" s="149">
        <v>-1.29830323499232</v>
      </c>
      <c r="BB27" s="150">
        <v>-3.04715553015193</v>
      </c>
      <c r="BC27" s="151">
        <v>-2.20004749141401</v>
      </c>
      <c r="BD27" s="141"/>
      <c r="BE27" s="152">
        <v>0.36513371954644203</v>
      </c>
    </row>
    <row r="28" spans="1:57" x14ac:dyDescent="0.2">
      <c r="A28" s="24" t="s">
        <v>48</v>
      </c>
      <c r="B28" s="44" t="str">
        <f t="shared" si="0"/>
        <v>Roanoke, VA</v>
      </c>
      <c r="C28" s="12"/>
      <c r="D28" s="28" t="s">
        <v>16</v>
      </c>
      <c r="E28" s="31" t="s">
        <v>17</v>
      </c>
      <c r="F28" s="12"/>
      <c r="G28" s="147">
        <v>59.122036874451197</v>
      </c>
      <c r="H28" s="141">
        <v>57.664618086040299</v>
      </c>
      <c r="I28" s="141">
        <v>63.757682177348499</v>
      </c>
      <c r="J28" s="141">
        <v>65.460930640913006</v>
      </c>
      <c r="K28" s="141">
        <v>66.145741878840994</v>
      </c>
      <c r="L28" s="148">
        <v>62.430201931518802</v>
      </c>
      <c r="M28" s="141"/>
      <c r="N28" s="149">
        <v>67.093942054433697</v>
      </c>
      <c r="O28" s="150">
        <v>64.986830553116704</v>
      </c>
      <c r="P28" s="151">
        <v>66.040386303775193</v>
      </c>
      <c r="Q28" s="141"/>
      <c r="R28" s="152">
        <v>63.461683180734902</v>
      </c>
      <c r="S28" s="146"/>
      <c r="T28" s="147">
        <v>6.6036600105221703</v>
      </c>
      <c r="U28" s="141">
        <v>7.1049072595804104</v>
      </c>
      <c r="V28" s="141">
        <v>12.3227177793934</v>
      </c>
      <c r="W28" s="141">
        <v>12.360085906621601</v>
      </c>
      <c r="X28" s="141">
        <v>9.1472020889449794</v>
      </c>
      <c r="Y28" s="148">
        <v>9.5557814832377801</v>
      </c>
      <c r="Z28" s="141"/>
      <c r="AA28" s="149">
        <v>-1.99140648698877</v>
      </c>
      <c r="AB28" s="150">
        <v>-7.6819554964731003</v>
      </c>
      <c r="AC28" s="151">
        <v>-4.8763791393110498</v>
      </c>
      <c r="AD28" s="141"/>
      <c r="AE28" s="152">
        <v>4.8270326532080601</v>
      </c>
      <c r="AF28" s="35"/>
      <c r="AG28" s="147">
        <v>54.7278314310798</v>
      </c>
      <c r="AH28" s="141">
        <v>55.755048287971903</v>
      </c>
      <c r="AI28" s="141">
        <v>63.608428446005199</v>
      </c>
      <c r="AJ28" s="141">
        <v>67.256365232660201</v>
      </c>
      <c r="AK28" s="141">
        <v>65.070237050043801</v>
      </c>
      <c r="AL28" s="148">
        <v>61.283582089552198</v>
      </c>
      <c r="AM28" s="141"/>
      <c r="AN28" s="149">
        <v>70.0351185250219</v>
      </c>
      <c r="AO28" s="150">
        <v>73.647936786654896</v>
      </c>
      <c r="AP28" s="151">
        <v>71.841527655838405</v>
      </c>
      <c r="AQ28" s="141"/>
      <c r="AR28" s="152">
        <v>64.300137965633994</v>
      </c>
      <c r="AS28" s="146"/>
      <c r="AT28" s="147">
        <v>9.1385114990505301</v>
      </c>
      <c r="AU28" s="141">
        <v>14.5462376043797</v>
      </c>
      <c r="AV28" s="141">
        <v>15.768461164009199</v>
      </c>
      <c r="AW28" s="141">
        <v>14.842986780255501</v>
      </c>
      <c r="AX28" s="141">
        <v>5.5399002985500898</v>
      </c>
      <c r="AY28" s="148">
        <v>11.8383271263206</v>
      </c>
      <c r="AZ28" s="141"/>
      <c r="BA28" s="149">
        <v>-2.6358810099590801</v>
      </c>
      <c r="BB28" s="150">
        <v>-1.79122003883821</v>
      </c>
      <c r="BC28" s="151">
        <v>-2.20475434568593</v>
      </c>
      <c r="BD28" s="141"/>
      <c r="BE28" s="152">
        <v>6.9364108783668499</v>
      </c>
    </row>
    <row r="29" spans="1:57" x14ac:dyDescent="0.2">
      <c r="A29" s="24" t="s">
        <v>49</v>
      </c>
      <c r="B29" s="44" t="str">
        <f t="shared" si="0"/>
        <v>Charlottesville, VA</v>
      </c>
      <c r="C29" s="12"/>
      <c r="D29" s="28" t="s">
        <v>16</v>
      </c>
      <c r="E29" s="31" t="s">
        <v>17</v>
      </c>
      <c r="F29" s="12"/>
      <c r="G29" s="147">
        <v>58.185356360982702</v>
      </c>
      <c r="H29" s="141">
        <v>72.585745560690796</v>
      </c>
      <c r="I29" s="141">
        <v>72.293845779615594</v>
      </c>
      <c r="J29" s="141">
        <v>72.537095597178293</v>
      </c>
      <c r="K29" s="141">
        <v>77.937241547068794</v>
      </c>
      <c r="L29" s="148">
        <v>70.707856969107198</v>
      </c>
      <c r="M29" s="141"/>
      <c r="N29" s="149">
        <v>80.369739722695201</v>
      </c>
      <c r="O29" s="150">
        <v>84.115786913159795</v>
      </c>
      <c r="P29" s="151">
        <v>82.242763317927498</v>
      </c>
      <c r="Q29" s="141"/>
      <c r="R29" s="152">
        <v>74.003544497341593</v>
      </c>
      <c r="S29" s="146"/>
      <c r="T29" s="147">
        <v>10.972657200194501</v>
      </c>
      <c r="U29" s="141">
        <v>19.8815738520331</v>
      </c>
      <c r="V29" s="141">
        <v>19.047117038439598</v>
      </c>
      <c r="W29" s="141">
        <v>13.924364858294499</v>
      </c>
      <c r="X29" s="141">
        <v>17.583184813770099</v>
      </c>
      <c r="Y29" s="148">
        <v>16.4256341460808</v>
      </c>
      <c r="Z29" s="141"/>
      <c r="AA29" s="149">
        <v>4.9562699287353604</v>
      </c>
      <c r="AB29" s="150">
        <v>1.03206140307571</v>
      </c>
      <c r="AC29" s="151">
        <v>2.9121363190212501</v>
      </c>
      <c r="AD29" s="141"/>
      <c r="AE29" s="152">
        <v>11.765627134683699</v>
      </c>
      <c r="AF29" s="35"/>
      <c r="AG29" s="147">
        <v>62.411821941133503</v>
      </c>
      <c r="AH29" s="141">
        <v>59.322549258088003</v>
      </c>
      <c r="AI29" s="141">
        <v>64.649720262709806</v>
      </c>
      <c r="AJ29" s="141">
        <v>66.662612503040606</v>
      </c>
      <c r="AK29" s="141">
        <v>70.578934565799003</v>
      </c>
      <c r="AL29" s="148">
        <v>64.725127706154197</v>
      </c>
      <c r="AM29" s="141"/>
      <c r="AN29" s="149">
        <v>81.166382875212804</v>
      </c>
      <c r="AO29" s="150">
        <v>87.509121868158502</v>
      </c>
      <c r="AP29" s="151">
        <v>84.337752371685696</v>
      </c>
      <c r="AQ29" s="141"/>
      <c r="AR29" s="152">
        <v>70.328734753448899</v>
      </c>
      <c r="AS29" s="146"/>
      <c r="AT29" s="147">
        <v>11.3789041699909</v>
      </c>
      <c r="AU29" s="141">
        <v>15.2518664024331</v>
      </c>
      <c r="AV29" s="141">
        <v>14.9786259971061</v>
      </c>
      <c r="AW29" s="141">
        <v>15.3162818586699</v>
      </c>
      <c r="AX29" s="141">
        <v>10.893531139988401</v>
      </c>
      <c r="AY29" s="148">
        <v>13.4774221554999</v>
      </c>
      <c r="AZ29" s="141"/>
      <c r="BA29" s="149">
        <v>10.542500526702</v>
      </c>
      <c r="BB29" s="150">
        <v>8.7011066996430202</v>
      </c>
      <c r="BC29" s="151">
        <v>9.5794630399349394</v>
      </c>
      <c r="BD29" s="141"/>
      <c r="BE29" s="152">
        <v>12.111022949440301</v>
      </c>
    </row>
    <row r="30" spans="1:57" x14ac:dyDescent="0.2">
      <c r="A30" s="24" t="s">
        <v>50</v>
      </c>
      <c r="B30" s="46" t="s">
        <v>73</v>
      </c>
      <c r="C30" s="12"/>
      <c r="D30" s="28" t="s">
        <v>16</v>
      </c>
      <c r="E30" s="31" t="s">
        <v>17</v>
      </c>
      <c r="F30" s="12"/>
      <c r="G30" s="147">
        <v>51.337372543224397</v>
      </c>
      <c r="H30" s="141">
        <v>60.7654795330279</v>
      </c>
      <c r="I30" s="141">
        <v>64.474656420865898</v>
      </c>
      <c r="J30" s="141">
        <v>64.489434018028604</v>
      </c>
      <c r="K30" s="141">
        <v>60.647258755726298</v>
      </c>
      <c r="L30" s="148">
        <v>60.342840254174597</v>
      </c>
      <c r="M30" s="141"/>
      <c r="N30" s="149">
        <v>69.602482636323302</v>
      </c>
      <c r="O30" s="150">
        <v>73.400325107137505</v>
      </c>
      <c r="P30" s="151">
        <v>71.501403871730403</v>
      </c>
      <c r="Q30" s="141"/>
      <c r="R30" s="152">
        <v>63.531001287762003</v>
      </c>
      <c r="S30" s="146"/>
      <c r="T30" s="147">
        <v>3.20144112340417</v>
      </c>
      <c r="U30" s="141">
        <v>-0.14316116205425</v>
      </c>
      <c r="V30" s="141">
        <v>1.0659202531315399</v>
      </c>
      <c r="W30" s="141">
        <v>-1.2575018551811099</v>
      </c>
      <c r="X30" s="141">
        <v>-2.1240218433505902</v>
      </c>
      <c r="Y30" s="148">
        <v>1.5923215731616501E-2</v>
      </c>
      <c r="Z30" s="141"/>
      <c r="AA30" s="149">
        <v>-5.2142805962415997</v>
      </c>
      <c r="AB30" s="150">
        <v>-6.7874636172797196</v>
      </c>
      <c r="AC30" s="151">
        <v>-6.0283384112313403</v>
      </c>
      <c r="AD30" s="141"/>
      <c r="AE30" s="152">
        <v>-2.0107585892675699</v>
      </c>
      <c r="AF30" s="35"/>
      <c r="AG30" s="147">
        <v>50.535687897147902</v>
      </c>
      <c r="AH30" s="141">
        <v>56.579725136692701</v>
      </c>
      <c r="AI30" s="141">
        <v>63.761637357765601</v>
      </c>
      <c r="AJ30" s="141">
        <v>64.445101226540501</v>
      </c>
      <c r="AK30" s="141">
        <v>61.774050539382202</v>
      </c>
      <c r="AL30" s="148">
        <v>59.419240431505798</v>
      </c>
      <c r="AM30" s="141"/>
      <c r="AN30" s="149">
        <v>69.081572336338098</v>
      </c>
      <c r="AO30" s="150">
        <v>71.242795921383106</v>
      </c>
      <c r="AP30" s="151">
        <v>70.162184128860602</v>
      </c>
      <c r="AQ30" s="141"/>
      <c r="AR30" s="152">
        <v>62.488652916464297</v>
      </c>
      <c r="AS30" s="146"/>
      <c r="AT30" s="147">
        <v>3.5028061704094799</v>
      </c>
      <c r="AU30" s="141">
        <v>6.6140938652657999</v>
      </c>
      <c r="AV30" s="141">
        <v>6.0425708237994398</v>
      </c>
      <c r="AW30" s="141">
        <v>5.3901845648881803</v>
      </c>
      <c r="AX30" s="141">
        <v>1.79043400775781</v>
      </c>
      <c r="AY30" s="148">
        <v>4.6629509021831099</v>
      </c>
      <c r="AZ30" s="141"/>
      <c r="BA30" s="149">
        <v>-0.64304082368642002</v>
      </c>
      <c r="BB30" s="150">
        <v>-4.4165730685218403</v>
      </c>
      <c r="BC30" s="151">
        <v>-2.5953694886231502</v>
      </c>
      <c r="BD30" s="141"/>
      <c r="BE30" s="152">
        <v>2.2193870232791801</v>
      </c>
    </row>
    <row r="31" spans="1:57" x14ac:dyDescent="0.2">
      <c r="A31" s="24" t="s">
        <v>51</v>
      </c>
      <c r="B31" s="44" t="str">
        <f t="shared" si="0"/>
        <v>Staunton &amp; Harrisonburg, VA</v>
      </c>
      <c r="C31" s="12"/>
      <c r="D31" s="28" t="s">
        <v>16</v>
      </c>
      <c r="E31" s="31" t="s">
        <v>17</v>
      </c>
      <c r="F31" s="12"/>
      <c r="G31" s="147">
        <v>49.931305201177601</v>
      </c>
      <c r="H31" s="141">
        <v>62.669283611383698</v>
      </c>
      <c r="I31" s="141">
        <v>65.888125613346403</v>
      </c>
      <c r="J31" s="141">
        <v>68.891069676152995</v>
      </c>
      <c r="K31" s="141">
        <v>64.9263984298331</v>
      </c>
      <c r="L31" s="148">
        <v>62.461236506378803</v>
      </c>
      <c r="M31" s="141"/>
      <c r="N31" s="149">
        <v>79.470068694798798</v>
      </c>
      <c r="O31" s="150">
        <v>82.257114818449395</v>
      </c>
      <c r="P31" s="151">
        <v>80.863591756624103</v>
      </c>
      <c r="Q31" s="141"/>
      <c r="R31" s="152">
        <v>67.719052292163099</v>
      </c>
      <c r="S31" s="146"/>
      <c r="T31" s="147">
        <v>4.5222955623966499</v>
      </c>
      <c r="U31" s="141">
        <v>16.1686113948697</v>
      </c>
      <c r="V31" s="141">
        <v>14.659407206143699</v>
      </c>
      <c r="W31" s="141">
        <v>16.9712953876349</v>
      </c>
      <c r="X31" s="141">
        <v>2.2183156219846101</v>
      </c>
      <c r="Y31" s="148">
        <v>10.906117108276</v>
      </c>
      <c r="Z31" s="141"/>
      <c r="AA31" s="149">
        <v>2.67070962154986</v>
      </c>
      <c r="AB31" s="150">
        <v>-1.2187398177264499</v>
      </c>
      <c r="AC31" s="151">
        <v>0.65494812012016002</v>
      </c>
      <c r="AD31" s="141"/>
      <c r="AE31" s="152">
        <v>7.1819096481595102</v>
      </c>
      <c r="AF31" s="35"/>
      <c r="AG31" s="147">
        <v>53.3856722276741</v>
      </c>
      <c r="AH31" s="141">
        <v>55.152109911678103</v>
      </c>
      <c r="AI31" s="141">
        <v>62.414131501471999</v>
      </c>
      <c r="AJ31" s="141">
        <v>64.793915603532795</v>
      </c>
      <c r="AK31" s="141">
        <v>65.897939156035306</v>
      </c>
      <c r="AL31" s="148">
        <v>60.328753680078499</v>
      </c>
      <c r="AM31" s="141"/>
      <c r="AN31" s="149">
        <v>77.026496565260004</v>
      </c>
      <c r="AO31" s="150">
        <v>80.314033366045095</v>
      </c>
      <c r="AP31" s="151">
        <v>78.670264965652606</v>
      </c>
      <c r="AQ31" s="141"/>
      <c r="AR31" s="152">
        <v>65.5691854759568</v>
      </c>
      <c r="AS31" s="146"/>
      <c r="AT31" s="147">
        <v>10.757716246638401</v>
      </c>
      <c r="AU31" s="141">
        <v>13.722883182840301</v>
      </c>
      <c r="AV31" s="141">
        <v>14.5449814382429</v>
      </c>
      <c r="AW31" s="141">
        <v>9.8906606438136606</v>
      </c>
      <c r="AX31" s="141">
        <v>4.3104062387352098</v>
      </c>
      <c r="AY31" s="148">
        <v>10.361604689530401</v>
      </c>
      <c r="AZ31" s="141"/>
      <c r="BA31" s="149">
        <v>1.4912949017505299</v>
      </c>
      <c r="BB31" s="150">
        <v>-1.1861559542179501</v>
      </c>
      <c r="BC31" s="151">
        <v>0.10671585259505301</v>
      </c>
      <c r="BD31" s="141"/>
      <c r="BE31" s="152">
        <v>6.6175746733330296</v>
      </c>
    </row>
    <row r="32" spans="1:57" x14ac:dyDescent="0.2">
      <c r="A32" s="24" t="s">
        <v>52</v>
      </c>
      <c r="B32" s="44" t="str">
        <f t="shared" si="0"/>
        <v>Blacksburg &amp; Wytheville, VA</v>
      </c>
      <c r="C32" s="12"/>
      <c r="D32" s="28" t="s">
        <v>16</v>
      </c>
      <c r="E32" s="31" t="s">
        <v>17</v>
      </c>
      <c r="F32" s="12"/>
      <c r="G32" s="147">
        <v>45.879602571595498</v>
      </c>
      <c r="H32" s="141">
        <v>55.971166958893399</v>
      </c>
      <c r="I32" s="141">
        <v>57.023183323592399</v>
      </c>
      <c r="J32" s="141">
        <v>62.088447301772803</v>
      </c>
      <c r="K32" s="141">
        <v>63.4911357880381</v>
      </c>
      <c r="L32" s="148">
        <v>56.8907071887784</v>
      </c>
      <c r="M32" s="141"/>
      <c r="N32" s="149">
        <v>79.524644457432302</v>
      </c>
      <c r="O32" s="150">
        <v>74.829534385349604</v>
      </c>
      <c r="P32" s="151">
        <v>77.177089421390903</v>
      </c>
      <c r="Q32" s="141"/>
      <c r="R32" s="152">
        <v>62.686816398096298</v>
      </c>
      <c r="S32" s="146"/>
      <c r="T32" s="147">
        <v>9.4755222652398707</v>
      </c>
      <c r="U32" s="141">
        <v>7.33319474008157</v>
      </c>
      <c r="V32" s="141">
        <v>6.7857826201302904</v>
      </c>
      <c r="W32" s="141">
        <v>1.8274828587927601</v>
      </c>
      <c r="X32" s="141">
        <v>5.0527674387605401</v>
      </c>
      <c r="Y32" s="148">
        <v>5.7971965245326098</v>
      </c>
      <c r="Z32" s="141"/>
      <c r="AA32" s="149">
        <v>7.5871333030888799</v>
      </c>
      <c r="AB32" s="150">
        <v>7.26490679917611</v>
      </c>
      <c r="AC32" s="151">
        <v>7.4306793384797896</v>
      </c>
      <c r="AD32" s="141"/>
      <c r="AE32" s="152">
        <v>6.36609345944641</v>
      </c>
      <c r="AF32" s="35"/>
      <c r="AG32" s="147">
        <v>39.528540814338498</v>
      </c>
      <c r="AH32" s="141">
        <v>45.903954802259797</v>
      </c>
      <c r="AI32" s="141">
        <v>52.040716929670701</v>
      </c>
      <c r="AJ32" s="141">
        <v>56.438729787648498</v>
      </c>
      <c r="AK32" s="141">
        <v>57.159555815312601</v>
      </c>
      <c r="AL32" s="148">
        <v>50.214299629846003</v>
      </c>
      <c r="AM32" s="141"/>
      <c r="AN32" s="149">
        <v>72.024157412818994</v>
      </c>
      <c r="AO32" s="150">
        <v>67.319306448470599</v>
      </c>
      <c r="AP32" s="151">
        <v>69.671731930644796</v>
      </c>
      <c r="AQ32" s="141"/>
      <c r="AR32" s="152">
        <v>55.7735660015028</v>
      </c>
      <c r="AS32" s="146"/>
      <c r="AT32" s="147">
        <v>-5.8688316742226796</v>
      </c>
      <c r="AU32" s="141">
        <v>0.96060019911116301</v>
      </c>
      <c r="AV32" s="141">
        <v>0.40844117999382801</v>
      </c>
      <c r="AW32" s="141">
        <v>-0.118986425588108</v>
      </c>
      <c r="AX32" s="141">
        <v>3.9166927982878803E-2</v>
      </c>
      <c r="AY32" s="148">
        <v>-0.73573309564713896</v>
      </c>
      <c r="AZ32" s="141"/>
      <c r="BA32" s="149">
        <v>4.6073808666655998</v>
      </c>
      <c r="BB32" s="150">
        <v>0.34556569441621499</v>
      </c>
      <c r="BC32" s="151">
        <v>2.5041312160121598</v>
      </c>
      <c r="BD32" s="141"/>
      <c r="BE32" s="152">
        <v>0.39683843063950702</v>
      </c>
    </row>
    <row r="33" spans="1:57" x14ac:dyDescent="0.2">
      <c r="A33" s="24" t="s">
        <v>53</v>
      </c>
      <c r="B33" s="44" t="str">
        <f t="shared" si="0"/>
        <v>Lynchburg, VA</v>
      </c>
      <c r="C33" s="12"/>
      <c r="D33" s="28" t="s">
        <v>16</v>
      </c>
      <c r="E33" s="31" t="s">
        <v>17</v>
      </c>
      <c r="F33" s="12"/>
      <c r="G33" s="147">
        <v>45.272788885123603</v>
      </c>
      <c r="H33" s="141">
        <v>58.454761097932902</v>
      </c>
      <c r="I33" s="141">
        <v>62.555066079295102</v>
      </c>
      <c r="J33" s="141">
        <v>63.4022365299898</v>
      </c>
      <c r="K33" s="141">
        <v>56.014910199932203</v>
      </c>
      <c r="L33" s="148">
        <v>57.139952558454702</v>
      </c>
      <c r="M33" s="141"/>
      <c r="N33" s="149">
        <v>60.318536089461098</v>
      </c>
      <c r="O33" s="150">
        <v>63.707217892239903</v>
      </c>
      <c r="P33" s="151">
        <v>62.012876990850501</v>
      </c>
      <c r="Q33" s="141"/>
      <c r="R33" s="152">
        <v>58.532216681996402</v>
      </c>
      <c r="S33" s="146"/>
      <c r="T33" s="147">
        <v>8.4415584415584402</v>
      </c>
      <c r="U33" s="141">
        <v>5.3113553113553102</v>
      </c>
      <c r="V33" s="141">
        <v>3.6496350364963499</v>
      </c>
      <c r="W33" s="141">
        <v>6.8532267275842296</v>
      </c>
      <c r="X33" s="141">
        <v>-4.0069686411149803</v>
      </c>
      <c r="Y33" s="148">
        <v>3.77892663712456</v>
      </c>
      <c r="Z33" s="141"/>
      <c r="AA33" s="149">
        <v>-11.310413552566001</v>
      </c>
      <c r="AB33" s="150">
        <v>-8.5603112840466906</v>
      </c>
      <c r="AC33" s="151">
        <v>-9.9187792271720401</v>
      </c>
      <c r="AD33" s="141"/>
      <c r="AE33" s="152">
        <v>-0.78772462459998305</v>
      </c>
      <c r="AF33" s="35"/>
      <c r="AG33" s="147">
        <v>43.104032531345297</v>
      </c>
      <c r="AH33" s="141">
        <v>50.872585564215498</v>
      </c>
      <c r="AI33" s="141">
        <v>57.853270077939598</v>
      </c>
      <c r="AJ33" s="141">
        <v>63.529312097594001</v>
      </c>
      <c r="AK33" s="141">
        <v>61.640121992544898</v>
      </c>
      <c r="AL33" s="148">
        <v>55.399864452727797</v>
      </c>
      <c r="AM33" s="141"/>
      <c r="AN33" s="149">
        <v>70.679430701457093</v>
      </c>
      <c r="AO33" s="150">
        <v>69.620467638088698</v>
      </c>
      <c r="AP33" s="151">
        <v>70.149949169772896</v>
      </c>
      <c r="AQ33" s="141"/>
      <c r="AR33" s="152">
        <v>59.6141743718836</v>
      </c>
      <c r="AS33" s="146"/>
      <c r="AT33" s="147">
        <v>2.148163019474</v>
      </c>
      <c r="AU33" s="141">
        <v>8.3935018050541501</v>
      </c>
      <c r="AV33" s="141">
        <v>7.0376175548589304</v>
      </c>
      <c r="AW33" s="141">
        <v>10.133646644147399</v>
      </c>
      <c r="AX33" s="141">
        <v>10.009071666162599</v>
      </c>
      <c r="AY33" s="148">
        <v>7.8254847645429297</v>
      </c>
      <c r="AZ33" s="141"/>
      <c r="BA33" s="149">
        <v>12.1974179666487</v>
      </c>
      <c r="BB33" s="150">
        <v>0.673771897586671</v>
      </c>
      <c r="BC33" s="151">
        <v>6.16706199115327</v>
      </c>
      <c r="BD33" s="141"/>
      <c r="BE33" s="152">
        <v>7.2621562180171102</v>
      </c>
    </row>
    <row r="34" spans="1:57" x14ac:dyDescent="0.2">
      <c r="A34" s="24" t="s">
        <v>78</v>
      </c>
      <c r="B34" s="44" t="str">
        <f t="shared" si="0"/>
        <v>Central Virginia</v>
      </c>
      <c r="C34" s="12"/>
      <c r="D34" s="28" t="s">
        <v>16</v>
      </c>
      <c r="E34" s="31" t="s">
        <v>17</v>
      </c>
      <c r="F34" s="12"/>
      <c r="G34" s="147">
        <v>51.742716509245703</v>
      </c>
      <c r="H34" s="141">
        <v>62.598110948516599</v>
      </c>
      <c r="I34" s="141">
        <v>67.842889450578596</v>
      </c>
      <c r="J34" s="141">
        <v>68.730876679526403</v>
      </c>
      <c r="K34" s="141">
        <v>69.296261806571707</v>
      </c>
      <c r="L34" s="148">
        <v>64.042171078887804</v>
      </c>
      <c r="M34" s="141"/>
      <c r="N34" s="149">
        <v>75.681787947319407</v>
      </c>
      <c r="O34" s="150">
        <v>76.320340561394104</v>
      </c>
      <c r="P34" s="151">
        <v>76.001064254356706</v>
      </c>
      <c r="Q34" s="141"/>
      <c r="R34" s="152">
        <v>67.458997700450396</v>
      </c>
      <c r="S34" s="146"/>
      <c r="T34" s="147">
        <v>-0.47541496826343599</v>
      </c>
      <c r="U34" s="141">
        <v>7.6816502704535603</v>
      </c>
      <c r="V34" s="141">
        <v>11.587461757363601</v>
      </c>
      <c r="W34" s="141">
        <v>10.1717679738173</v>
      </c>
      <c r="X34" s="141">
        <v>12.8476893795976</v>
      </c>
      <c r="Y34" s="148">
        <v>8.6519428942347396</v>
      </c>
      <c r="Z34" s="141"/>
      <c r="AA34" s="149">
        <v>4.1148588415126</v>
      </c>
      <c r="AB34" s="150">
        <v>-1.41081178855666</v>
      </c>
      <c r="AC34" s="151">
        <v>1.2651126370316399</v>
      </c>
      <c r="AD34" s="141"/>
      <c r="AE34" s="152">
        <v>6.1592551561802296</v>
      </c>
      <c r="AF34" s="35"/>
      <c r="AG34" s="147">
        <v>57.617733138219997</v>
      </c>
      <c r="AH34" s="141">
        <v>57.917886124783799</v>
      </c>
      <c r="AI34" s="141">
        <v>64.613542636690099</v>
      </c>
      <c r="AJ34" s="141">
        <v>65.881501928961001</v>
      </c>
      <c r="AK34" s="141">
        <v>65.0026606358919</v>
      </c>
      <c r="AL34" s="148">
        <v>62.206664892909401</v>
      </c>
      <c r="AM34" s="141"/>
      <c r="AN34" s="149">
        <v>75.625249434614801</v>
      </c>
      <c r="AO34" s="150">
        <v>79.073267260875298</v>
      </c>
      <c r="AP34" s="151">
        <v>77.349258347745106</v>
      </c>
      <c r="AQ34" s="141"/>
      <c r="AR34" s="152">
        <v>66.533120165719595</v>
      </c>
      <c r="AS34" s="146"/>
      <c r="AT34" s="147">
        <v>5.4234902901024897</v>
      </c>
      <c r="AU34" s="141">
        <v>10.544342822248099</v>
      </c>
      <c r="AV34" s="141">
        <v>12.483015934182699</v>
      </c>
      <c r="AW34" s="141">
        <v>11.1272515803907</v>
      </c>
      <c r="AX34" s="141">
        <v>8.1215988836057296</v>
      </c>
      <c r="AY34" s="148">
        <v>9.5594433260885001</v>
      </c>
      <c r="AZ34" s="141"/>
      <c r="BA34" s="149">
        <v>3.18331934254434</v>
      </c>
      <c r="BB34" s="150">
        <v>-0.35392272884679699</v>
      </c>
      <c r="BC34" s="151">
        <v>1.3444616139661301</v>
      </c>
      <c r="BD34" s="141"/>
      <c r="BE34" s="152">
        <v>6.6868915748922904</v>
      </c>
    </row>
    <row r="35" spans="1:57" x14ac:dyDescent="0.2">
      <c r="A35" s="24" t="s">
        <v>79</v>
      </c>
      <c r="B35" s="44" t="str">
        <f t="shared" si="0"/>
        <v>Chesapeake Bay</v>
      </c>
      <c r="C35" s="12"/>
      <c r="D35" s="28" t="s">
        <v>16</v>
      </c>
      <c r="E35" s="31" t="s">
        <v>17</v>
      </c>
      <c r="F35" s="12"/>
      <c r="G35" s="147">
        <v>48.230912476722501</v>
      </c>
      <c r="H35" s="141">
        <v>61.1731843575418</v>
      </c>
      <c r="I35" s="141">
        <v>65.270018621973904</v>
      </c>
      <c r="J35" s="141">
        <v>66.014897579143295</v>
      </c>
      <c r="K35" s="141">
        <v>62.756052141527</v>
      </c>
      <c r="L35" s="148">
        <v>60.689013035381699</v>
      </c>
      <c r="M35" s="141"/>
      <c r="N35" s="149">
        <v>72.346368715083699</v>
      </c>
      <c r="O35" s="150">
        <v>78.864059590316501</v>
      </c>
      <c r="P35" s="151">
        <v>75.6052141527001</v>
      </c>
      <c r="Q35" s="141"/>
      <c r="R35" s="152">
        <v>64.950784783187004</v>
      </c>
      <c r="S35" s="146"/>
      <c r="T35" s="147">
        <v>-22.8017883755588</v>
      </c>
      <c r="U35" s="141">
        <v>-11.336032388663901</v>
      </c>
      <c r="V35" s="141">
        <v>-8.36601307189542</v>
      </c>
      <c r="W35" s="141">
        <v>-7.0773263433813796</v>
      </c>
      <c r="X35" s="141">
        <v>-6.77731673582295</v>
      </c>
      <c r="Y35" s="148">
        <v>-11.029211029211</v>
      </c>
      <c r="Z35" s="141"/>
      <c r="AA35" s="149">
        <v>-8.0473372781065002</v>
      </c>
      <c r="AB35" s="150">
        <v>-5.5741360089186101</v>
      </c>
      <c r="AC35" s="151">
        <v>-6.77382319173363</v>
      </c>
      <c r="AD35" s="141"/>
      <c r="AE35" s="152">
        <v>-9.6577243293246902</v>
      </c>
      <c r="AF35" s="35"/>
      <c r="AG35" s="147">
        <v>51.373370577281101</v>
      </c>
      <c r="AH35" s="141">
        <v>53.957169459962699</v>
      </c>
      <c r="AI35" s="141">
        <v>61.243016759776502</v>
      </c>
      <c r="AJ35" s="141">
        <v>63.803538175046498</v>
      </c>
      <c r="AK35" s="141">
        <v>60.521415270018601</v>
      </c>
      <c r="AL35" s="148">
        <v>58.179702048417099</v>
      </c>
      <c r="AM35" s="141"/>
      <c r="AN35" s="149">
        <v>73.649906890130296</v>
      </c>
      <c r="AO35" s="150">
        <v>81.145251396648007</v>
      </c>
      <c r="AP35" s="151">
        <v>77.397579143389095</v>
      </c>
      <c r="AQ35" s="141"/>
      <c r="AR35" s="152">
        <v>63.670524075552002</v>
      </c>
      <c r="AS35" s="146"/>
      <c r="AT35" s="147">
        <v>-13.383045525902601</v>
      </c>
      <c r="AU35" s="141">
        <v>-12.9879879879879</v>
      </c>
      <c r="AV35" s="141">
        <v>-10.2047781569965</v>
      </c>
      <c r="AW35" s="141">
        <v>-9.2684541542535506</v>
      </c>
      <c r="AX35" s="141">
        <v>-9.0272918124562604</v>
      </c>
      <c r="AY35" s="148">
        <v>-10.869410170458501</v>
      </c>
      <c r="AZ35" s="141"/>
      <c r="BA35" s="149">
        <v>-6.0011883541295301</v>
      </c>
      <c r="BB35" s="150">
        <v>-3.7548315847597999</v>
      </c>
      <c r="BC35" s="151">
        <v>-4.8368631940469298</v>
      </c>
      <c r="BD35" s="141"/>
      <c r="BE35" s="152">
        <v>-8.86286829454043</v>
      </c>
    </row>
    <row r="36" spans="1:57" x14ac:dyDescent="0.2">
      <c r="A36" s="24" t="s">
        <v>80</v>
      </c>
      <c r="B36" s="44" t="str">
        <f t="shared" si="0"/>
        <v>Coastal Virginia - Eastern Shore</v>
      </c>
      <c r="C36" s="12"/>
      <c r="D36" s="28" t="s">
        <v>16</v>
      </c>
      <c r="E36" s="31" t="s">
        <v>17</v>
      </c>
      <c r="F36" s="12"/>
      <c r="G36" s="147">
        <v>47.645818692902303</v>
      </c>
      <c r="H36" s="141">
        <v>63.035839775122902</v>
      </c>
      <c r="I36" s="141">
        <v>64.300773014757496</v>
      </c>
      <c r="J36" s="141">
        <v>63.808854532677401</v>
      </c>
      <c r="K36" s="141">
        <v>64.371047083626095</v>
      </c>
      <c r="L36" s="148">
        <v>60.632466619817201</v>
      </c>
      <c r="M36" s="141"/>
      <c r="N36" s="149">
        <v>72.803935347856594</v>
      </c>
      <c r="O36" s="150">
        <v>74.490513000702705</v>
      </c>
      <c r="P36" s="151">
        <v>73.6472241742796</v>
      </c>
      <c r="Q36" s="141"/>
      <c r="R36" s="152">
        <v>64.350968778235099</v>
      </c>
      <c r="S36" s="146"/>
      <c r="T36" s="147">
        <v>-12.8778495123788</v>
      </c>
      <c r="U36" s="141">
        <v>0.55403311408215805</v>
      </c>
      <c r="V36" s="141">
        <v>-2.2346173005929502</v>
      </c>
      <c r="W36" s="141">
        <v>-5.4339133505023298</v>
      </c>
      <c r="X36" s="141">
        <v>-0.84257898734356895</v>
      </c>
      <c r="Y36" s="148">
        <v>-3.92299293929617</v>
      </c>
      <c r="Z36" s="141"/>
      <c r="AA36" s="149">
        <v>-7.0912122129862896</v>
      </c>
      <c r="AB36" s="150">
        <v>-11.182148298614701</v>
      </c>
      <c r="AC36" s="151">
        <v>-9.2061302621046597</v>
      </c>
      <c r="AD36" s="141"/>
      <c r="AE36" s="152">
        <v>-5.7169102789377</v>
      </c>
      <c r="AF36" s="35"/>
      <c r="AG36" s="147">
        <v>51.212227687983102</v>
      </c>
      <c r="AH36" s="141">
        <v>54.023190442726602</v>
      </c>
      <c r="AI36" s="141">
        <v>60.664089950808098</v>
      </c>
      <c r="AJ36" s="141">
        <v>62.983134223471502</v>
      </c>
      <c r="AK36" s="141">
        <v>60.4708362614195</v>
      </c>
      <c r="AL36" s="148">
        <v>57.870695713281698</v>
      </c>
      <c r="AM36" s="141"/>
      <c r="AN36" s="149">
        <v>70.397048489107505</v>
      </c>
      <c r="AO36" s="150">
        <v>76.563598032325999</v>
      </c>
      <c r="AP36" s="151">
        <v>73.480323260716702</v>
      </c>
      <c r="AQ36" s="141"/>
      <c r="AR36" s="152">
        <v>62.330589298263199</v>
      </c>
      <c r="AS36" s="146"/>
      <c r="AT36" s="147">
        <v>-4.8447795014629502</v>
      </c>
      <c r="AU36" s="141">
        <v>-1.18696800580735</v>
      </c>
      <c r="AV36" s="141">
        <v>1.8302005228205001</v>
      </c>
      <c r="AW36" s="141">
        <v>0.97164750674806499</v>
      </c>
      <c r="AX36" s="141">
        <v>-1.89571776737788</v>
      </c>
      <c r="AY36" s="148">
        <v>-0.93415169472442705</v>
      </c>
      <c r="AZ36" s="141"/>
      <c r="BA36" s="149">
        <v>-6.5254689195568396</v>
      </c>
      <c r="BB36" s="150">
        <v>-7.1864173296524099</v>
      </c>
      <c r="BC36" s="151">
        <v>-6.8709802845683603</v>
      </c>
      <c r="BD36" s="141"/>
      <c r="BE36" s="152">
        <v>-3.01657387910068</v>
      </c>
    </row>
    <row r="37" spans="1:57" x14ac:dyDescent="0.2">
      <c r="A37" s="24" t="s">
        <v>81</v>
      </c>
      <c r="B37" s="44" t="str">
        <f t="shared" si="0"/>
        <v>Coastal Virginia - Hampton Roads</v>
      </c>
      <c r="C37" s="12"/>
      <c r="D37" s="28" t="s">
        <v>16</v>
      </c>
      <c r="E37" s="31" t="s">
        <v>17</v>
      </c>
      <c r="F37" s="12"/>
      <c r="G37" s="147">
        <v>62.167229096362902</v>
      </c>
      <c r="H37" s="141">
        <v>71.578552680914797</v>
      </c>
      <c r="I37" s="141">
        <v>74.3317799560769</v>
      </c>
      <c r="J37" s="141">
        <v>74.029139214740994</v>
      </c>
      <c r="K37" s="141">
        <v>72.237398896566503</v>
      </c>
      <c r="L37" s="148">
        <v>70.868819968932399</v>
      </c>
      <c r="M37" s="141"/>
      <c r="N37" s="149">
        <v>83.293159783598398</v>
      </c>
      <c r="O37" s="150">
        <v>88.079168675344107</v>
      </c>
      <c r="P37" s="151">
        <v>85.686164229471302</v>
      </c>
      <c r="Q37" s="141"/>
      <c r="R37" s="152">
        <v>75.102346900514902</v>
      </c>
      <c r="S37" s="146"/>
      <c r="T37" s="147">
        <v>1.2578442058806301</v>
      </c>
      <c r="U37" s="141">
        <v>9.7014024131649297</v>
      </c>
      <c r="V37" s="141">
        <v>9.4258313055744996</v>
      </c>
      <c r="W37" s="141">
        <v>9.4972287211197504</v>
      </c>
      <c r="X37" s="141">
        <v>6.4473287670126096</v>
      </c>
      <c r="Y37" s="148">
        <v>7.3630889879294399</v>
      </c>
      <c r="Z37" s="141"/>
      <c r="AA37" s="149">
        <v>-3.9971034589337999</v>
      </c>
      <c r="AB37" s="150">
        <v>-3.3907113427313198</v>
      </c>
      <c r="AC37" s="151">
        <v>-3.6863937560657001</v>
      </c>
      <c r="AD37" s="141"/>
      <c r="AE37" s="152">
        <v>3.4927124172518198</v>
      </c>
      <c r="AF37" s="35"/>
      <c r="AG37" s="147">
        <v>63.8103272805185</v>
      </c>
      <c r="AH37" s="141">
        <v>61.470218008463199</v>
      </c>
      <c r="AI37" s="141">
        <v>65.154802078311604</v>
      </c>
      <c r="AJ37" s="141">
        <v>66.667336225828905</v>
      </c>
      <c r="AK37" s="141">
        <v>67.371042905351104</v>
      </c>
      <c r="AL37" s="148">
        <v>64.894745299694605</v>
      </c>
      <c r="AM37" s="141"/>
      <c r="AN37" s="149">
        <v>80.1448926027103</v>
      </c>
      <c r="AO37" s="150">
        <v>86.205742139375403</v>
      </c>
      <c r="AP37" s="151">
        <v>83.175317371042894</v>
      </c>
      <c r="AQ37" s="141"/>
      <c r="AR37" s="152">
        <v>70.117765891508398</v>
      </c>
      <c r="AS37" s="146"/>
      <c r="AT37" s="147">
        <v>5.54716298462997E-3</v>
      </c>
      <c r="AU37" s="141">
        <v>5.2164423194251999</v>
      </c>
      <c r="AV37" s="141">
        <v>6.1783010711241904</v>
      </c>
      <c r="AW37" s="141">
        <v>6.9420950196342499</v>
      </c>
      <c r="AX37" s="141">
        <v>3.7939138703407398</v>
      </c>
      <c r="AY37" s="148">
        <v>4.3857126817322003</v>
      </c>
      <c r="AZ37" s="141"/>
      <c r="BA37" s="149">
        <v>-4.7362515404114403</v>
      </c>
      <c r="BB37" s="150">
        <v>-4.4428321922084004</v>
      </c>
      <c r="BC37" s="151">
        <v>-4.5844219231696997</v>
      </c>
      <c r="BD37" s="141"/>
      <c r="BE37" s="152">
        <v>1.162438022548</v>
      </c>
    </row>
    <row r="38" spans="1:57" x14ac:dyDescent="0.2">
      <c r="A38" s="25" t="s">
        <v>82</v>
      </c>
      <c r="B38" s="44" t="str">
        <f t="shared" si="0"/>
        <v>Northern Virginia</v>
      </c>
      <c r="C38" s="12"/>
      <c r="D38" s="28" t="s">
        <v>16</v>
      </c>
      <c r="E38" s="31" t="s">
        <v>17</v>
      </c>
      <c r="F38" s="13"/>
      <c r="G38" s="147">
        <v>62.356940281996003</v>
      </c>
      <c r="H38" s="141">
        <v>76.193253816601896</v>
      </c>
      <c r="I38" s="141">
        <v>82.921334754711594</v>
      </c>
      <c r="J38" s="141">
        <v>83.245167648892703</v>
      </c>
      <c r="K38" s="141">
        <v>77.621336766096107</v>
      </c>
      <c r="L38" s="148">
        <v>76.467606653659701</v>
      </c>
      <c r="M38" s="141"/>
      <c r="N38" s="149">
        <v>79.176136935052298</v>
      </c>
      <c r="O38" s="150">
        <v>81.549570569422897</v>
      </c>
      <c r="P38" s="151">
        <v>80.362853752237598</v>
      </c>
      <c r="Q38" s="141"/>
      <c r="R38" s="152">
        <v>77.580534396110494</v>
      </c>
      <c r="S38" s="146"/>
      <c r="T38" s="147">
        <v>32.446457959672401</v>
      </c>
      <c r="U38" s="141">
        <v>46.727289679299197</v>
      </c>
      <c r="V38" s="141">
        <v>52.088635371225401</v>
      </c>
      <c r="W38" s="141">
        <v>49.300856950151903</v>
      </c>
      <c r="X38" s="141">
        <v>39.603757900677898</v>
      </c>
      <c r="Y38" s="148">
        <v>44.339073795997898</v>
      </c>
      <c r="Z38" s="141"/>
      <c r="AA38" s="149">
        <v>23.169972332714401</v>
      </c>
      <c r="AB38" s="150">
        <v>19.625112758093799</v>
      </c>
      <c r="AC38" s="151">
        <v>21.345502476854701</v>
      </c>
      <c r="AD38" s="141"/>
      <c r="AE38" s="152">
        <v>36.674297625623097</v>
      </c>
      <c r="AF38" s="35"/>
      <c r="AG38" s="147">
        <v>64.608182311885201</v>
      </c>
      <c r="AH38" s="141">
        <v>67.413560753866804</v>
      </c>
      <c r="AI38" s="141">
        <v>74.627391033248102</v>
      </c>
      <c r="AJ38" s="141">
        <v>76.120341130800298</v>
      </c>
      <c r="AK38" s="141">
        <v>72.783454351630198</v>
      </c>
      <c r="AL38" s="148">
        <v>71.110585916286098</v>
      </c>
      <c r="AM38" s="141"/>
      <c r="AN38" s="149">
        <v>78.344429470804698</v>
      </c>
      <c r="AO38" s="150">
        <v>83.574029004163506</v>
      </c>
      <c r="AP38" s="151">
        <v>80.959229237484095</v>
      </c>
      <c r="AQ38" s="141"/>
      <c r="AR38" s="152">
        <v>73.924484008056993</v>
      </c>
      <c r="AS38" s="146"/>
      <c r="AT38" s="147">
        <v>38.121334984072298</v>
      </c>
      <c r="AU38" s="141">
        <v>48.499272424182102</v>
      </c>
      <c r="AV38" s="141">
        <v>53.807475998152498</v>
      </c>
      <c r="AW38" s="141">
        <v>50.434790100877997</v>
      </c>
      <c r="AX38" s="141">
        <v>42.343043582627303</v>
      </c>
      <c r="AY38" s="148">
        <v>46.664770376126398</v>
      </c>
      <c r="AZ38" s="141"/>
      <c r="BA38" s="149">
        <v>29.1358104911351</v>
      </c>
      <c r="BB38" s="150">
        <v>26.156298107495999</v>
      </c>
      <c r="BC38" s="151">
        <v>27.580576295769099</v>
      </c>
      <c r="BD38" s="141"/>
      <c r="BE38" s="152">
        <v>40.106982253408297</v>
      </c>
    </row>
    <row r="39" spans="1:57" x14ac:dyDescent="0.2">
      <c r="A39" s="26" t="s">
        <v>83</v>
      </c>
      <c r="B39" s="44" t="str">
        <f t="shared" si="0"/>
        <v>Shenandoah Valley</v>
      </c>
      <c r="C39" s="12"/>
      <c r="D39" s="29" t="s">
        <v>16</v>
      </c>
      <c r="E39" s="32" t="s">
        <v>17</v>
      </c>
      <c r="F39" s="12"/>
      <c r="G39" s="153">
        <v>50.1113585746102</v>
      </c>
      <c r="H39" s="154">
        <v>59.799554565701499</v>
      </c>
      <c r="I39" s="154">
        <v>61.924647364513703</v>
      </c>
      <c r="J39" s="154">
        <v>66.026354862657698</v>
      </c>
      <c r="K39" s="154">
        <v>65.608760207869295</v>
      </c>
      <c r="L39" s="155">
        <v>60.694135115070502</v>
      </c>
      <c r="M39" s="141"/>
      <c r="N39" s="156">
        <v>77.923162583518902</v>
      </c>
      <c r="O39" s="157">
        <v>79.537861915367401</v>
      </c>
      <c r="P39" s="158">
        <v>78.730512249443194</v>
      </c>
      <c r="Q39" s="141"/>
      <c r="R39" s="159">
        <v>65.847385724891197</v>
      </c>
      <c r="S39" s="146"/>
      <c r="T39" s="153">
        <v>1.1331501482347599</v>
      </c>
      <c r="U39" s="154">
        <v>7.3184877490730003</v>
      </c>
      <c r="V39" s="154">
        <v>5.9949285707125402</v>
      </c>
      <c r="W39" s="154">
        <v>9.3168367616990295</v>
      </c>
      <c r="X39" s="154">
        <v>4.2983758099427698</v>
      </c>
      <c r="Y39" s="155">
        <v>5.7397661791626096</v>
      </c>
      <c r="Z39" s="141"/>
      <c r="AA39" s="156">
        <v>1.83409058064481</v>
      </c>
      <c r="AB39" s="157">
        <v>-1.99880364344372</v>
      </c>
      <c r="AC39" s="158">
        <v>-0.13875579896991599</v>
      </c>
      <c r="AD39" s="141"/>
      <c r="AE39" s="159">
        <v>3.65527963225624</v>
      </c>
      <c r="AF39" s="36"/>
      <c r="AG39" s="153">
        <v>53.445155902004402</v>
      </c>
      <c r="AH39" s="154">
        <v>52.795564216777997</v>
      </c>
      <c r="AI39" s="154">
        <v>59.110523385300603</v>
      </c>
      <c r="AJ39" s="154">
        <v>63.105512249443201</v>
      </c>
      <c r="AK39" s="154">
        <v>64.887249443207097</v>
      </c>
      <c r="AL39" s="155">
        <v>58.668801039346597</v>
      </c>
      <c r="AM39" s="141"/>
      <c r="AN39" s="156">
        <v>75.965107646622101</v>
      </c>
      <c r="AO39" s="157">
        <v>80.0853749072011</v>
      </c>
      <c r="AP39" s="158">
        <v>78.025241276911601</v>
      </c>
      <c r="AQ39" s="141"/>
      <c r="AR39" s="159">
        <v>64.199212535793805</v>
      </c>
      <c r="AS39" s="96"/>
      <c r="AT39" s="153">
        <v>5.7566787280837399</v>
      </c>
      <c r="AU39" s="154">
        <v>7.4103761030508704</v>
      </c>
      <c r="AV39" s="154">
        <v>8.4573673012540898</v>
      </c>
      <c r="AW39" s="154">
        <v>7.8106698093785498</v>
      </c>
      <c r="AX39" s="154">
        <v>4.8687734739098198</v>
      </c>
      <c r="AY39" s="155">
        <v>6.8264720831013603</v>
      </c>
      <c r="AZ39" s="141"/>
      <c r="BA39" s="156">
        <v>0.82828712642933899</v>
      </c>
      <c r="BB39" s="157">
        <v>-0.99019968732800101</v>
      </c>
      <c r="BC39" s="158">
        <v>-0.113229600650715</v>
      </c>
      <c r="BD39" s="141"/>
      <c r="BE39" s="159">
        <v>4.3099771767876804</v>
      </c>
    </row>
    <row r="40" spans="1:57" x14ac:dyDescent="0.2">
      <c r="A40" s="22" t="s">
        <v>84</v>
      </c>
      <c r="B40" s="44" t="str">
        <f t="shared" si="0"/>
        <v>Southern Virginia</v>
      </c>
      <c r="C40" s="10"/>
      <c r="D40" s="27" t="s">
        <v>16</v>
      </c>
      <c r="E40" s="30" t="s">
        <v>17</v>
      </c>
      <c r="F40" s="3"/>
      <c r="G40" s="138">
        <v>46.425865117453903</v>
      </c>
      <c r="H40" s="139">
        <v>61.252841626673401</v>
      </c>
      <c r="I40" s="139">
        <v>62.414751199797898</v>
      </c>
      <c r="J40" s="139">
        <v>64.233392270775397</v>
      </c>
      <c r="K40" s="139">
        <v>60.7224046476382</v>
      </c>
      <c r="L40" s="140">
        <v>59.009850972467703</v>
      </c>
      <c r="M40" s="141"/>
      <c r="N40" s="142">
        <v>64.864864864864799</v>
      </c>
      <c r="O40" s="143">
        <v>64.536499115938298</v>
      </c>
      <c r="P40" s="144">
        <v>64.700681990401606</v>
      </c>
      <c r="Q40" s="141"/>
      <c r="R40" s="145">
        <v>60.635802691877402</v>
      </c>
      <c r="S40" s="146"/>
      <c r="T40" s="138">
        <v>-10.0654332332614</v>
      </c>
      <c r="U40" s="139">
        <v>2.7425352801687501</v>
      </c>
      <c r="V40" s="139">
        <v>-1.88795829185914</v>
      </c>
      <c r="W40" s="139">
        <v>1.09070085511434</v>
      </c>
      <c r="X40" s="139">
        <v>2.5883616328196601</v>
      </c>
      <c r="Y40" s="140">
        <v>-0.852481065693105</v>
      </c>
      <c r="Z40" s="141"/>
      <c r="AA40" s="142">
        <v>-4.1369128325649998</v>
      </c>
      <c r="AB40" s="143">
        <v>-7.6756629553644196</v>
      </c>
      <c r="AC40" s="144">
        <v>-5.9350713669065103</v>
      </c>
      <c r="AD40" s="141"/>
      <c r="AE40" s="145">
        <v>-2.4592562614597999</v>
      </c>
      <c r="AF40" s="33"/>
      <c r="AG40" s="138">
        <v>47.221520586006498</v>
      </c>
      <c r="AH40" s="139">
        <v>53.744632482950202</v>
      </c>
      <c r="AI40" s="139">
        <v>59.478403637282099</v>
      </c>
      <c r="AJ40" s="139">
        <v>62.686284415256303</v>
      </c>
      <c r="AK40" s="139">
        <v>60.046728971962601</v>
      </c>
      <c r="AL40" s="140">
        <v>56.635514018691502</v>
      </c>
      <c r="AM40" s="141"/>
      <c r="AN40" s="142">
        <v>65.717352866885506</v>
      </c>
      <c r="AO40" s="143">
        <v>68.464258651174504</v>
      </c>
      <c r="AP40" s="144">
        <v>67.090805759030005</v>
      </c>
      <c r="AQ40" s="141"/>
      <c r="AR40" s="145">
        <v>59.622740230216799</v>
      </c>
      <c r="AS40" s="146"/>
      <c r="AT40" s="138">
        <v>-3.3950682250266802</v>
      </c>
      <c r="AU40" s="139">
        <v>-1.9530259703242601</v>
      </c>
      <c r="AV40" s="139">
        <v>-4.5513522584601702</v>
      </c>
      <c r="AW40" s="139">
        <v>-1.84907357500999</v>
      </c>
      <c r="AX40" s="139">
        <v>-0.64246260807350597</v>
      </c>
      <c r="AY40" s="140">
        <v>-2.4578571109124701</v>
      </c>
      <c r="AZ40" s="141"/>
      <c r="BA40" s="142">
        <v>-2.4783909135806099</v>
      </c>
      <c r="BB40" s="143">
        <v>-5.4082485128639401</v>
      </c>
      <c r="BC40" s="144">
        <v>-3.9956338927183399</v>
      </c>
      <c r="BD40" s="141"/>
      <c r="BE40" s="145">
        <v>-2.9576002882904899</v>
      </c>
    </row>
    <row r="41" spans="1:57" x14ac:dyDescent="0.2">
      <c r="A41" s="23" t="s">
        <v>85</v>
      </c>
      <c r="B41" s="44" t="str">
        <f t="shared" si="0"/>
        <v>Southwest Virginia - Blue Ridge Highlands</v>
      </c>
      <c r="C41" s="11"/>
      <c r="D41" s="28" t="s">
        <v>16</v>
      </c>
      <c r="E41" s="31" t="s">
        <v>17</v>
      </c>
      <c r="F41" s="12"/>
      <c r="G41" s="147">
        <v>45.485541103674699</v>
      </c>
      <c r="H41" s="141">
        <v>54.476575325167303</v>
      </c>
      <c r="I41" s="141">
        <v>56.2444753125394</v>
      </c>
      <c r="J41" s="141">
        <v>59.717136002020403</v>
      </c>
      <c r="K41" s="141">
        <v>60.4116681399166</v>
      </c>
      <c r="L41" s="148">
        <v>55.2670791766637</v>
      </c>
      <c r="M41" s="141"/>
      <c r="N41" s="149">
        <v>74.100265184998094</v>
      </c>
      <c r="O41" s="150">
        <v>70.918045207728198</v>
      </c>
      <c r="P41" s="151">
        <v>72.509155196363096</v>
      </c>
      <c r="Q41" s="141"/>
      <c r="R41" s="152">
        <v>60.193386610863499</v>
      </c>
      <c r="S41" s="146"/>
      <c r="T41" s="147">
        <v>2.0107618238459302</v>
      </c>
      <c r="U41" s="141">
        <v>0.81794811871932604</v>
      </c>
      <c r="V41" s="141">
        <v>0.79203439692237998</v>
      </c>
      <c r="W41" s="141">
        <v>-2.2327889187512899</v>
      </c>
      <c r="X41" s="141">
        <v>1.14164904862579</v>
      </c>
      <c r="Y41" s="148">
        <v>0.39915580840521098</v>
      </c>
      <c r="Z41" s="141"/>
      <c r="AA41" s="149">
        <v>2.2655977692575799</v>
      </c>
      <c r="AB41" s="150">
        <v>-1.02220655622136</v>
      </c>
      <c r="AC41" s="151">
        <v>0.63091482649842201</v>
      </c>
      <c r="AD41" s="141"/>
      <c r="AE41" s="152">
        <v>0.47880028908696598</v>
      </c>
      <c r="AF41" s="34"/>
      <c r="AG41" s="147">
        <v>42.521151660563199</v>
      </c>
      <c r="AH41" s="141">
        <v>47.404975375678703</v>
      </c>
      <c r="AI41" s="141">
        <v>53.570526581639001</v>
      </c>
      <c r="AJ41" s="141">
        <v>57.128425306225502</v>
      </c>
      <c r="AK41" s="141">
        <v>57.889253693648101</v>
      </c>
      <c r="AL41" s="148">
        <v>51.702866523550902</v>
      </c>
      <c r="AM41" s="141"/>
      <c r="AN41" s="149">
        <v>70.431872711200896</v>
      </c>
      <c r="AO41" s="150">
        <v>67.094961485035896</v>
      </c>
      <c r="AP41" s="151">
        <v>68.763417098118396</v>
      </c>
      <c r="AQ41" s="141"/>
      <c r="AR41" s="152">
        <v>56.5773095448559</v>
      </c>
      <c r="AS41" s="146"/>
      <c r="AT41" s="147">
        <v>-3.48064084384478</v>
      </c>
      <c r="AU41" s="141">
        <v>0.45936331869913299</v>
      </c>
      <c r="AV41" s="141">
        <v>-0.292042283225453</v>
      </c>
      <c r="AW41" s="141">
        <v>-0.16232612231385499</v>
      </c>
      <c r="AX41" s="141">
        <v>5.7995419210582301E-2</v>
      </c>
      <c r="AY41" s="148">
        <v>-0.58883530233952097</v>
      </c>
      <c r="AZ41" s="141"/>
      <c r="BA41" s="149">
        <v>1.65186785321776</v>
      </c>
      <c r="BB41" s="150">
        <v>-2.38156037599851</v>
      </c>
      <c r="BC41" s="151">
        <v>-0.35672959813469202</v>
      </c>
      <c r="BD41" s="141"/>
      <c r="BE41" s="152">
        <v>-0.50805182228332701</v>
      </c>
    </row>
    <row r="42" spans="1:57" x14ac:dyDescent="0.2">
      <c r="A42" s="24" t="s">
        <v>86</v>
      </c>
      <c r="B42" s="44" t="str">
        <f t="shared" si="0"/>
        <v>Southwest Virginia - Heart of Appalachia</v>
      </c>
      <c r="C42" s="12"/>
      <c r="D42" s="28" t="s">
        <v>16</v>
      </c>
      <c r="E42" s="31" t="s">
        <v>17</v>
      </c>
      <c r="F42" s="12"/>
      <c r="G42" s="147">
        <v>46.082949308755701</v>
      </c>
      <c r="H42" s="141">
        <v>62.409479921000603</v>
      </c>
      <c r="I42" s="141">
        <v>65.042791310072403</v>
      </c>
      <c r="J42" s="141">
        <v>65.306122448979494</v>
      </c>
      <c r="K42" s="141">
        <v>61.8828176431863</v>
      </c>
      <c r="L42" s="148">
        <v>60.144832126398903</v>
      </c>
      <c r="M42" s="141"/>
      <c r="N42" s="149">
        <v>63.265306122448898</v>
      </c>
      <c r="O42" s="150">
        <v>62.606978275181</v>
      </c>
      <c r="P42" s="151">
        <v>62.936142198814998</v>
      </c>
      <c r="Q42" s="141"/>
      <c r="R42" s="152">
        <v>60.9423492899463</v>
      </c>
      <c r="S42" s="146"/>
      <c r="T42" s="147">
        <v>8.8646967340590894</v>
      </c>
      <c r="U42" s="141">
        <v>14.492753623188401</v>
      </c>
      <c r="V42" s="141">
        <v>11.136107986501599</v>
      </c>
      <c r="W42" s="141">
        <v>11.9638826185101</v>
      </c>
      <c r="X42" s="141">
        <v>6.93970420932878</v>
      </c>
      <c r="Y42" s="148">
        <v>10.739393939393899</v>
      </c>
      <c r="Z42" s="141"/>
      <c r="AA42" s="149">
        <v>-4.9455984174085001</v>
      </c>
      <c r="AB42" s="150">
        <v>-12.591911764705801</v>
      </c>
      <c r="AC42" s="151">
        <v>-8.9090042877560691</v>
      </c>
      <c r="AD42" s="141"/>
      <c r="AE42" s="152">
        <v>4.1131105398457501</v>
      </c>
      <c r="AF42" s="35"/>
      <c r="AG42" s="147">
        <v>46.082949308755701</v>
      </c>
      <c r="AH42" s="141">
        <v>55.431204739960499</v>
      </c>
      <c r="AI42" s="141">
        <v>62.343647136273802</v>
      </c>
      <c r="AJ42" s="141">
        <v>63.512179065174401</v>
      </c>
      <c r="AK42" s="141">
        <v>60.730743910467403</v>
      </c>
      <c r="AL42" s="148">
        <v>57.6201448321263</v>
      </c>
      <c r="AM42" s="141"/>
      <c r="AN42" s="149">
        <v>65.009874917708999</v>
      </c>
      <c r="AO42" s="150">
        <v>65.223831468070998</v>
      </c>
      <c r="AP42" s="151">
        <v>65.116853192890005</v>
      </c>
      <c r="AQ42" s="141"/>
      <c r="AR42" s="152">
        <v>59.762061506630303</v>
      </c>
      <c r="AS42" s="146"/>
      <c r="AT42" s="147">
        <v>5.7401812688821696</v>
      </c>
      <c r="AU42" s="141">
        <v>14.5968016332085</v>
      </c>
      <c r="AV42" s="141">
        <v>13.345302214242899</v>
      </c>
      <c r="AW42" s="141">
        <v>12.017416545718399</v>
      </c>
      <c r="AX42" s="141">
        <v>9.9523241954707906</v>
      </c>
      <c r="AY42" s="148">
        <v>11.2841703750794</v>
      </c>
      <c r="AZ42" s="141"/>
      <c r="BA42" s="149">
        <v>0.45778229908443502</v>
      </c>
      <c r="BB42" s="150">
        <v>-3.3650329188002899</v>
      </c>
      <c r="BC42" s="151">
        <v>-1.4938379185858299</v>
      </c>
      <c r="BD42" s="141"/>
      <c r="BE42" s="152">
        <v>6.9646088456844604</v>
      </c>
    </row>
    <row r="43" spans="1:57" x14ac:dyDescent="0.2">
      <c r="A43" s="26" t="s">
        <v>87</v>
      </c>
      <c r="B43" s="44" t="str">
        <f t="shared" si="0"/>
        <v>Virginia Mountains</v>
      </c>
      <c r="C43" s="12"/>
      <c r="D43" s="29" t="s">
        <v>16</v>
      </c>
      <c r="E43" s="32" t="s">
        <v>17</v>
      </c>
      <c r="F43" s="12"/>
      <c r="G43" s="153">
        <v>56.594461200987098</v>
      </c>
      <c r="H43" s="154">
        <v>57.513024403619397</v>
      </c>
      <c r="I43" s="154">
        <v>59.802577460926699</v>
      </c>
      <c r="J43" s="154">
        <v>61.845352344392602</v>
      </c>
      <c r="K43" s="154">
        <v>61.804222648752301</v>
      </c>
      <c r="L43" s="155">
        <v>59.511927611735601</v>
      </c>
      <c r="M43" s="141"/>
      <c r="N43" s="156">
        <v>64.573622155196006</v>
      </c>
      <c r="O43" s="157">
        <v>63.504250068549403</v>
      </c>
      <c r="P43" s="158">
        <v>64.038936111872701</v>
      </c>
      <c r="Q43" s="141"/>
      <c r="R43" s="159">
        <v>60.8053586117748</v>
      </c>
      <c r="S43" s="146"/>
      <c r="T43" s="153">
        <v>10.246248211376599</v>
      </c>
      <c r="U43" s="154">
        <v>12.271477638433799</v>
      </c>
      <c r="V43" s="154">
        <v>10.710137161256499</v>
      </c>
      <c r="W43" s="154">
        <v>11.8948350465133</v>
      </c>
      <c r="X43" s="154">
        <v>8.2047966977685292</v>
      </c>
      <c r="Y43" s="155">
        <v>10.6303826743823</v>
      </c>
      <c r="Z43" s="141"/>
      <c r="AA43" s="156">
        <v>-2.95641629918065</v>
      </c>
      <c r="AB43" s="157">
        <v>-7.3417531454563001</v>
      </c>
      <c r="AC43" s="158">
        <v>-5.1814714415424703</v>
      </c>
      <c r="AD43" s="141"/>
      <c r="AE43" s="159">
        <v>5.34428971289939</v>
      </c>
      <c r="AF43" s="36"/>
      <c r="AG43" s="153">
        <v>51.888538524814898</v>
      </c>
      <c r="AH43" s="154">
        <v>53.1806964628461</v>
      </c>
      <c r="AI43" s="154">
        <v>59.716890595009502</v>
      </c>
      <c r="AJ43" s="154">
        <v>62.966136550589503</v>
      </c>
      <c r="AK43" s="154">
        <v>61.087880449684597</v>
      </c>
      <c r="AL43" s="155">
        <v>57.768028516588899</v>
      </c>
      <c r="AM43" s="141"/>
      <c r="AN43" s="156">
        <v>67.425281052920198</v>
      </c>
      <c r="AO43" s="157">
        <v>70.561420345489395</v>
      </c>
      <c r="AP43" s="158">
        <v>68.993350699204797</v>
      </c>
      <c r="AQ43" s="141"/>
      <c r="AR43" s="159">
        <v>60.975263425907698</v>
      </c>
      <c r="AS43" s="146"/>
      <c r="AT43" s="153">
        <v>10.4315532282533</v>
      </c>
      <c r="AU43" s="154">
        <v>15.4843109957239</v>
      </c>
      <c r="AV43" s="154">
        <v>15.4194618118241</v>
      </c>
      <c r="AW43" s="154">
        <v>14.9176530771984</v>
      </c>
      <c r="AX43" s="154">
        <v>6.3857018842025797</v>
      </c>
      <c r="AY43" s="155">
        <v>12.3936411299228</v>
      </c>
      <c r="AZ43" s="141"/>
      <c r="BA43" s="156">
        <v>-1.20281780729637</v>
      </c>
      <c r="BB43" s="157">
        <v>-1.1940318786520601</v>
      </c>
      <c r="BC43" s="158">
        <v>-1.1983251956174901</v>
      </c>
      <c r="BD43" s="141"/>
      <c r="BE43" s="159">
        <v>7.6079164155755699</v>
      </c>
    </row>
  </sheetData>
  <sheetProtection algorithmName="SHA-512" hashValue="OC4AEF7OuaBYHLvc5ADWe6o0dMmnvuKRfv2A9oMCLsmpnHLPiMcQ2+5TnnQfSgfnKvAOq+/63/TAA1QMbajgDQ==" saltValue="L+IZOl1XuotS0ispjWe95g=="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R35" sqref="R35"/>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36</v>
      </c>
      <c r="H2" s="200"/>
      <c r="I2" s="200"/>
      <c r="J2" s="200"/>
      <c r="K2" s="200"/>
      <c r="L2" s="200"/>
      <c r="M2" s="200"/>
      <c r="N2" s="200"/>
      <c r="O2" s="200"/>
      <c r="P2" s="200"/>
      <c r="Q2" s="200"/>
      <c r="R2" s="200"/>
      <c r="T2" s="199" t="s">
        <v>37</v>
      </c>
      <c r="U2" s="200"/>
      <c r="V2" s="200"/>
      <c r="W2" s="200"/>
      <c r="X2" s="200"/>
      <c r="Y2" s="200"/>
      <c r="Z2" s="200"/>
      <c r="AA2" s="200"/>
      <c r="AB2" s="200"/>
      <c r="AC2" s="200"/>
      <c r="AD2" s="200"/>
      <c r="AE2" s="200"/>
      <c r="AF2" s="4"/>
      <c r="AG2" s="199" t="s">
        <v>38</v>
      </c>
      <c r="AH2" s="200"/>
      <c r="AI2" s="200"/>
      <c r="AJ2" s="200"/>
      <c r="AK2" s="200"/>
      <c r="AL2" s="200"/>
      <c r="AM2" s="200"/>
      <c r="AN2" s="200"/>
      <c r="AO2" s="200"/>
      <c r="AP2" s="200"/>
      <c r="AQ2" s="200"/>
      <c r="AR2" s="200"/>
      <c r="AT2" s="199" t="s">
        <v>39</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143.57685465529499</v>
      </c>
      <c r="H6" s="161">
        <v>148.97039084077599</v>
      </c>
      <c r="I6" s="161">
        <v>152.35189920903801</v>
      </c>
      <c r="J6" s="161">
        <v>151.746422749923</v>
      </c>
      <c r="K6" s="161">
        <v>149.684744348229</v>
      </c>
      <c r="L6" s="162">
        <v>149.51358409205901</v>
      </c>
      <c r="M6" s="163"/>
      <c r="N6" s="164">
        <v>165.64210532622999</v>
      </c>
      <c r="O6" s="165">
        <v>170.24748883621999</v>
      </c>
      <c r="P6" s="166">
        <v>167.99210660885399</v>
      </c>
      <c r="Q6" s="163"/>
      <c r="R6" s="167">
        <v>155.36657469282099</v>
      </c>
      <c r="S6" s="146"/>
      <c r="T6" s="138">
        <v>23.160349212501401</v>
      </c>
      <c r="U6" s="139">
        <v>29.233582878142201</v>
      </c>
      <c r="V6" s="139">
        <v>30.968674208529201</v>
      </c>
      <c r="W6" s="139">
        <v>29.587651115612701</v>
      </c>
      <c r="X6" s="139">
        <v>23.878718144755101</v>
      </c>
      <c r="Y6" s="140">
        <v>27.465825375054099</v>
      </c>
      <c r="Z6" s="141"/>
      <c r="AA6" s="142">
        <v>17.8474350741911</v>
      </c>
      <c r="AB6" s="143">
        <v>17.416143861252898</v>
      </c>
      <c r="AC6" s="144">
        <v>17.6100259826535</v>
      </c>
      <c r="AD6" s="141"/>
      <c r="AE6" s="145">
        <v>23.2877648023468</v>
      </c>
      <c r="AF6" s="33"/>
      <c r="AG6" s="160">
        <v>146.00094098497499</v>
      </c>
      <c r="AH6" s="161">
        <v>141.90656154231701</v>
      </c>
      <c r="AI6" s="161">
        <v>143.98396737548501</v>
      </c>
      <c r="AJ6" s="161">
        <v>143.75280829568399</v>
      </c>
      <c r="AK6" s="161">
        <v>143.73360625952</v>
      </c>
      <c r="AL6" s="162">
        <v>143.862544444153</v>
      </c>
      <c r="AM6" s="163"/>
      <c r="AN6" s="164">
        <v>164.04929778459999</v>
      </c>
      <c r="AO6" s="165">
        <v>171.85481867451</v>
      </c>
      <c r="AP6" s="166">
        <v>168.07661091393001</v>
      </c>
      <c r="AQ6" s="163"/>
      <c r="AR6" s="167">
        <v>151.809626658909</v>
      </c>
      <c r="AS6" s="146"/>
      <c r="AT6" s="138">
        <v>22.661787398689</v>
      </c>
      <c r="AU6" s="139">
        <v>29.722892760911801</v>
      </c>
      <c r="AV6" s="139">
        <v>31.041599084044101</v>
      </c>
      <c r="AW6" s="139">
        <v>29.671036577347</v>
      </c>
      <c r="AX6" s="139">
        <v>24.758956808001901</v>
      </c>
      <c r="AY6" s="140">
        <v>27.4117923889605</v>
      </c>
      <c r="AZ6" s="141"/>
      <c r="BA6" s="142">
        <v>19.896846157267898</v>
      </c>
      <c r="BB6" s="143">
        <v>19.708278600572601</v>
      </c>
      <c r="BC6" s="144">
        <v>19.777253527039299</v>
      </c>
      <c r="BD6" s="141"/>
      <c r="BE6" s="145">
        <v>23.9641961478859</v>
      </c>
    </row>
    <row r="7" spans="1:57" x14ac:dyDescent="0.2">
      <c r="A7" s="23" t="s">
        <v>18</v>
      </c>
      <c r="B7" s="44" t="str">
        <f>TRIM(A7)</f>
        <v>Virginia</v>
      </c>
      <c r="C7" s="11"/>
      <c r="D7" s="28" t="s">
        <v>16</v>
      </c>
      <c r="E7" s="31" t="s">
        <v>17</v>
      </c>
      <c r="F7" s="12"/>
      <c r="G7" s="168">
        <v>118.970673636738</v>
      </c>
      <c r="H7" s="163">
        <v>127.316480384475</v>
      </c>
      <c r="I7" s="163">
        <v>130.18392392641201</v>
      </c>
      <c r="J7" s="163">
        <v>129.821083855974</v>
      </c>
      <c r="K7" s="163">
        <v>126.21001804442</v>
      </c>
      <c r="L7" s="169">
        <v>126.84268904104199</v>
      </c>
      <c r="M7" s="163"/>
      <c r="N7" s="170">
        <v>143.14105455096299</v>
      </c>
      <c r="O7" s="171">
        <v>146.69232235106401</v>
      </c>
      <c r="P7" s="172">
        <v>144.94024916200601</v>
      </c>
      <c r="Q7" s="163"/>
      <c r="R7" s="173">
        <v>132.54029204167699</v>
      </c>
      <c r="S7" s="146"/>
      <c r="T7" s="147">
        <v>18.1260670513519</v>
      </c>
      <c r="U7" s="141">
        <v>27.018223805917199</v>
      </c>
      <c r="V7" s="141">
        <v>27.9836391301288</v>
      </c>
      <c r="W7" s="141">
        <v>27.821350153630899</v>
      </c>
      <c r="X7" s="141">
        <v>23.0539927175138</v>
      </c>
      <c r="Y7" s="148">
        <v>25.101178351598399</v>
      </c>
      <c r="Z7" s="141"/>
      <c r="AA7" s="149">
        <v>16.164502240671698</v>
      </c>
      <c r="AB7" s="150">
        <v>15.8321938669218</v>
      </c>
      <c r="AC7" s="151">
        <v>15.9737132511057</v>
      </c>
      <c r="AD7" s="141"/>
      <c r="AE7" s="152">
        <v>21.127514075991598</v>
      </c>
      <c r="AF7" s="34"/>
      <c r="AG7" s="168">
        <v>123.58521293260399</v>
      </c>
      <c r="AH7" s="163">
        <v>120.56961582372</v>
      </c>
      <c r="AI7" s="163">
        <v>123.53427748144399</v>
      </c>
      <c r="AJ7" s="163">
        <v>123.566001265339</v>
      </c>
      <c r="AK7" s="163">
        <v>121.80502457191</v>
      </c>
      <c r="AL7" s="169">
        <v>122.633005383328</v>
      </c>
      <c r="AM7" s="163"/>
      <c r="AN7" s="170">
        <v>143.01282933265</v>
      </c>
      <c r="AO7" s="171">
        <v>149.41695299609299</v>
      </c>
      <c r="AP7" s="172">
        <v>146.30503492755901</v>
      </c>
      <c r="AQ7" s="163"/>
      <c r="AR7" s="173">
        <v>130.40376067544901</v>
      </c>
      <c r="AS7" s="146"/>
      <c r="AT7" s="147">
        <v>20.2619495189943</v>
      </c>
      <c r="AU7" s="141">
        <v>27.730281300035099</v>
      </c>
      <c r="AV7" s="141">
        <v>28.809706019494399</v>
      </c>
      <c r="AW7" s="141">
        <v>28.318515272393299</v>
      </c>
      <c r="AX7" s="141">
        <v>23.282623742333602</v>
      </c>
      <c r="AY7" s="148">
        <v>25.593127844630398</v>
      </c>
      <c r="AZ7" s="141"/>
      <c r="BA7" s="149">
        <v>17.239432992069901</v>
      </c>
      <c r="BB7" s="150">
        <v>17.3047363966901</v>
      </c>
      <c r="BC7" s="151">
        <v>17.253568999622999</v>
      </c>
      <c r="BD7" s="141"/>
      <c r="BE7" s="152">
        <v>21.6993948940979</v>
      </c>
    </row>
    <row r="8" spans="1:57" x14ac:dyDescent="0.2">
      <c r="A8" s="24" t="s">
        <v>19</v>
      </c>
      <c r="B8" s="44" t="str">
        <f t="shared" ref="B8:B43" si="0">TRIM(A8)</f>
        <v>Norfolk/Virginia Beach, VA</v>
      </c>
      <c r="C8" s="12"/>
      <c r="D8" s="28" t="s">
        <v>16</v>
      </c>
      <c r="E8" s="31" t="s">
        <v>17</v>
      </c>
      <c r="F8" s="12"/>
      <c r="G8" s="168">
        <v>124.734592141989</v>
      </c>
      <c r="H8" s="163">
        <v>127.333046314371</v>
      </c>
      <c r="I8" s="163">
        <v>127.72775586296299</v>
      </c>
      <c r="J8" s="163">
        <v>129.97115266509499</v>
      </c>
      <c r="K8" s="163">
        <v>128.69203011400501</v>
      </c>
      <c r="L8" s="169">
        <v>127.78830982511801</v>
      </c>
      <c r="M8" s="163"/>
      <c r="N8" s="170">
        <v>174.49810417841201</v>
      </c>
      <c r="O8" s="171">
        <v>182.01460971296501</v>
      </c>
      <c r="P8" s="172">
        <v>178.36123442642901</v>
      </c>
      <c r="Q8" s="163"/>
      <c r="R8" s="173">
        <v>144.26075421222501</v>
      </c>
      <c r="S8" s="146"/>
      <c r="T8" s="147">
        <v>8.0466379072257705</v>
      </c>
      <c r="U8" s="141">
        <v>12.199522436714</v>
      </c>
      <c r="V8" s="141">
        <v>10.3019566326108</v>
      </c>
      <c r="W8" s="141">
        <v>12.502069816047801</v>
      </c>
      <c r="X8" s="141">
        <v>9.9074612877467807</v>
      </c>
      <c r="Y8" s="148">
        <v>10.6526807055848</v>
      </c>
      <c r="Z8" s="141"/>
      <c r="AA8" s="149">
        <v>6.7438652030013602</v>
      </c>
      <c r="AB8" s="150">
        <v>6.6529075457125701</v>
      </c>
      <c r="AC8" s="151">
        <v>6.70356225584369</v>
      </c>
      <c r="AD8" s="141"/>
      <c r="AE8" s="152">
        <v>8.0184604695217097</v>
      </c>
      <c r="AF8" s="35"/>
      <c r="AG8" s="168">
        <v>133.12969013049999</v>
      </c>
      <c r="AH8" s="163">
        <v>113.650860854878</v>
      </c>
      <c r="AI8" s="163">
        <v>114.511556239852</v>
      </c>
      <c r="AJ8" s="163">
        <v>117.266129431385</v>
      </c>
      <c r="AK8" s="163">
        <v>119.434447219558</v>
      </c>
      <c r="AL8" s="169">
        <v>119.594685149311</v>
      </c>
      <c r="AM8" s="163"/>
      <c r="AN8" s="170">
        <v>168.60180395644099</v>
      </c>
      <c r="AO8" s="171">
        <v>182.13616025984999</v>
      </c>
      <c r="AP8" s="172">
        <v>175.61446401526999</v>
      </c>
      <c r="AQ8" s="163"/>
      <c r="AR8" s="173">
        <v>138.57109065301401</v>
      </c>
      <c r="AS8" s="146"/>
      <c r="AT8" s="147">
        <v>9.9896929423923506</v>
      </c>
      <c r="AU8" s="141">
        <v>9.9159135106620209</v>
      </c>
      <c r="AV8" s="141">
        <v>9.6107410453473801</v>
      </c>
      <c r="AW8" s="141">
        <v>12.0425405190887</v>
      </c>
      <c r="AX8" s="141">
        <v>9.3903512484893898</v>
      </c>
      <c r="AY8" s="148">
        <v>10.035557181680501</v>
      </c>
      <c r="AZ8" s="141"/>
      <c r="BA8" s="149">
        <v>8.0623230686971699</v>
      </c>
      <c r="BB8" s="150">
        <v>8.4523845226279697</v>
      </c>
      <c r="BC8" s="151">
        <v>8.2779349548233494</v>
      </c>
      <c r="BD8" s="141"/>
      <c r="BE8" s="152">
        <v>8.3618194323134905</v>
      </c>
    </row>
    <row r="9" spans="1:57" ht="14.25" x14ac:dyDescent="0.25">
      <c r="A9" s="24" t="s">
        <v>20</v>
      </c>
      <c r="B9" s="79" t="s">
        <v>72</v>
      </c>
      <c r="C9" s="12"/>
      <c r="D9" s="28" t="s">
        <v>16</v>
      </c>
      <c r="E9" s="31" t="s">
        <v>17</v>
      </c>
      <c r="F9" s="12"/>
      <c r="G9" s="168">
        <v>93.7388701544334</v>
      </c>
      <c r="H9" s="163">
        <v>99.320605757487598</v>
      </c>
      <c r="I9" s="163">
        <v>103.34304107014199</v>
      </c>
      <c r="J9" s="163">
        <v>104.06039177170101</v>
      </c>
      <c r="K9" s="163">
        <v>104.783851027485</v>
      </c>
      <c r="L9" s="169">
        <v>101.49238502667799</v>
      </c>
      <c r="M9" s="163"/>
      <c r="N9" s="170">
        <v>118.818408185712</v>
      </c>
      <c r="O9" s="171">
        <v>118.969131792277</v>
      </c>
      <c r="P9" s="172">
        <v>118.89359945749899</v>
      </c>
      <c r="Q9" s="163"/>
      <c r="R9" s="173">
        <v>107.14764846602</v>
      </c>
      <c r="S9" s="146"/>
      <c r="T9" s="147">
        <v>10.0627985898576</v>
      </c>
      <c r="U9" s="141">
        <v>20.208013538661501</v>
      </c>
      <c r="V9" s="141">
        <v>22.714601703988698</v>
      </c>
      <c r="W9" s="141">
        <v>24.283662061410901</v>
      </c>
      <c r="X9" s="141">
        <v>23.659343522809301</v>
      </c>
      <c r="Y9" s="148">
        <v>20.710040217240199</v>
      </c>
      <c r="Z9" s="141"/>
      <c r="AA9" s="149">
        <v>23.0553656041407</v>
      </c>
      <c r="AB9" s="150">
        <v>17.668988754233201</v>
      </c>
      <c r="AC9" s="151">
        <v>20.2065385712229</v>
      </c>
      <c r="AD9" s="141"/>
      <c r="AE9" s="152">
        <v>20.286465205609701</v>
      </c>
      <c r="AF9" s="35"/>
      <c r="AG9" s="168">
        <v>103.679740346092</v>
      </c>
      <c r="AH9" s="163">
        <v>100.558038778323</v>
      </c>
      <c r="AI9" s="163">
        <v>104.402349159933</v>
      </c>
      <c r="AJ9" s="163">
        <v>103.12195495146899</v>
      </c>
      <c r="AK9" s="163">
        <v>101.907823656286</v>
      </c>
      <c r="AL9" s="169">
        <v>102.766139938336</v>
      </c>
      <c r="AM9" s="163"/>
      <c r="AN9" s="170">
        <v>121.063331940951</v>
      </c>
      <c r="AO9" s="171">
        <v>124.367494878296</v>
      </c>
      <c r="AP9" s="172">
        <v>122.755774366152</v>
      </c>
      <c r="AQ9" s="163"/>
      <c r="AR9" s="173">
        <v>109.34537711047901</v>
      </c>
      <c r="AS9" s="146"/>
      <c r="AT9" s="147">
        <v>17.811450243755498</v>
      </c>
      <c r="AU9" s="141">
        <v>25.051862910062098</v>
      </c>
      <c r="AV9" s="141">
        <v>26.196484948145802</v>
      </c>
      <c r="AW9" s="141">
        <v>24.398368932037901</v>
      </c>
      <c r="AX9" s="141">
        <v>20.140985027768298</v>
      </c>
      <c r="AY9" s="148">
        <v>22.618680961371101</v>
      </c>
      <c r="AZ9" s="141"/>
      <c r="BA9" s="149">
        <v>20.076559298242799</v>
      </c>
      <c r="BB9" s="150">
        <v>18.098024695273999</v>
      </c>
      <c r="BC9" s="151">
        <v>19.003282075275099</v>
      </c>
      <c r="BD9" s="141"/>
      <c r="BE9" s="152">
        <v>20.6853554122664</v>
      </c>
    </row>
    <row r="10" spans="1:57" x14ac:dyDescent="0.2">
      <c r="A10" s="24" t="s">
        <v>21</v>
      </c>
      <c r="B10" s="44" t="str">
        <f t="shared" si="0"/>
        <v>Virginia Area</v>
      </c>
      <c r="C10" s="12"/>
      <c r="D10" s="28" t="s">
        <v>16</v>
      </c>
      <c r="E10" s="31" t="s">
        <v>17</v>
      </c>
      <c r="F10" s="12"/>
      <c r="G10" s="168">
        <v>105.65448501080699</v>
      </c>
      <c r="H10" s="163">
        <v>104.959328977228</v>
      </c>
      <c r="I10" s="163">
        <v>104.207742423097</v>
      </c>
      <c r="J10" s="163">
        <v>105.03776284153</v>
      </c>
      <c r="K10" s="163">
        <v>109.682425450953</v>
      </c>
      <c r="L10" s="169">
        <v>105.94420430501999</v>
      </c>
      <c r="M10" s="163"/>
      <c r="N10" s="170">
        <v>134.521745069274</v>
      </c>
      <c r="O10" s="171">
        <v>136.69501837697101</v>
      </c>
      <c r="P10" s="172">
        <v>135.6096201563</v>
      </c>
      <c r="Q10" s="163"/>
      <c r="R10" s="173">
        <v>115.559090832335</v>
      </c>
      <c r="S10" s="146"/>
      <c r="T10" s="147">
        <v>9.2443514024560791</v>
      </c>
      <c r="U10" s="141">
        <v>14.6197256267426</v>
      </c>
      <c r="V10" s="141">
        <v>13.124417714690701</v>
      </c>
      <c r="W10" s="141">
        <v>13.7480045025608</v>
      </c>
      <c r="X10" s="141">
        <v>14.9016965626051</v>
      </c>
      <c r="Y10" s="148">
        <v>13.2289291751198</v>
      </c>
      <c r="Z10" s="141"/>
      <c r="AA10" s="149">
        <v>18.1432420833649</v>
      </c>
      <c r="AB10" s="150">
        <v>18.120022723473799</v>
      </c>
      <c r="AC10" s="151">
        <v>18.115634451319501</v>
      </c>
      <c r="AD10" s="141"/>
      <c r="AE10" s="152">
        <v>14.634943900685901</v>
      </c>
      <c r="AF10" s="35"/>
      <c r="AG10" s="168">
        <v>111.802452750253</v>
      </c>
      <c r="AH10" s="163">
        <v>102.307508443576</v>
      </c>
      <c r="AI10" s="163">
        <v>102.963986245364</v>
      </c>
      <c r="AJ10" s="163">
        <v>104.138674357837</v>
      </c>
      <c r="AK10" s="163">
        <v>110.88105217546899</v>
      </c>
      <c r="AL10" s="169">
        <v>106.372440716095</v>
      </c>
      <c r="AM10" s="163"/>
      <c r="AN10" s="170">
        <v>141.61949197926401</v>
      </c>
      <c r="AO10" s="171">
        <v>145.77796734719701</v>
      </c>
      <c r="AP10" s="172">
        <v>143.73152420897</v>
      </c>
      <c r="AQ10" s="163"/>
      <c r="AR10" s="173">
        <v>119.020727795761</v>
      </c>
      <c r="AS10" s="146"/>
      <c r="AT10" s="147">
        <v>13.7719861552756</v>
      </c>
      <c r="AU10" s="141">
        <v>14.9794573696183</v>
      </c>
      <c r="AV10" s="141">
        <v>14.245298811661099</v>
      </c>
      <c r="AW10" s="141">
        <v>14.0738157981969</v>
      </c>
      <c r="AX10" s="141">
        <v>15.260947029820899</v>
      </c>
      <c r="AY10" s="148">
        <v>14.427826535665501</v>
      </c>
      <c r="AZ10" s="141"/>
      <c r="BA10" s="149">
        <v>19.923312997157002</v>
      </c>
      <c r="BB10" s="150">
        <v>20.590864781689</v>
      </c>
      <c r="BC10" s="151">
        <v>20.2495084369063</v>
      </c>
      <c r="BD10" s="141"/>
      <c r="BE10" s="152">
        <v>16.401396821383699</v>
      </c>
    </row>
    <row r="11" spans="1:57" x14ac:dyDescent="0.2">
      <c r="A11" s="41" t="s">
        <v>22</v>
      </c>
      <c r="B11" s="44" t="str">
        <f t="shared" si="0"/>
        <v>Washington, DC</v>
      </c>
      <c r="C11" s="12"/>
      <c r="D11" s="28" t="s">
        <v>16</v>
      </c>
      <c r="E11" s="31" t="s">
        <v>17</v>
      </c>
      <c r="F11" s="12"/>
      <c r="G11" s="168">
        <v>163.559971118699</v>
      </c>
      <c r="H11" s="163">
        <v>186.88756338807801</v>
      </c>
      <c r="I11" s="163">
        <v>194.05909568708799</v>
      </c>
      <c r="J11" s="163">
        <v>192.57033362363501</v>
      </c>
      <c r="K11" s="163">
        <v>182.98633760011401</v>
      </c>
      <c r="L11" s="169">
        <v>185.09854855157599</v>
      </c>
      <c r="M11" s="163"/>
      <c r="N11" s="170">
        <v>168.54541133777201</v>
      </c>
      <c r="O11" s="171">
        <v>170.02349304412499</v>
      </c>
      <c r="P11" s="172">
        <v>169.29955599910201</v>
      </c>
      <c r="Q11" s="163"/>
      <c r="R11" s="173">
        <v>180.39329085473901</v>
      </c>
      <c r="S11" s="146"/>
      <c r="T11" s="147">
        <v>50.178065705013402</v>
      </c>
      <c r="U11" s="141">
        <v>62.999836581237503</v>
      </c>
      <c r="V11" s="141">
        <v>67.377020926211102</v>
      </c>
      <c r="W11" s="141">
        <v>67.106350865438102</v>
      </c>
      <c r="X11" s="141">
        <v>60.611043117468299</v>
      </c>
      <c r="Y11" s="148">
        <v>62.579979913108502</v>
      </c>
      <c r="Z11" s="141"/>
      <c r="AA11" s="149">
        <v>43.335810332929498</v>
      </c>
      <c r="AB11" s="150">
        <v>41.2885619230956</v>
      </c>
      <c r="AC11" s="151">
        <v>42.245913433875799</v>
      </c>
      <c r="AD11" s="141"/>
      <c r="AE11" s="152">
        <v>55.963926252384503</v>
      </c>
      <c r="AF11" s="35"/>
      <c r="AG11" s="168">
        <v>166.816646189506</v>
      </c>
      <c r="AH11" s="163">
        <v>182.11407994039899</v>
      </c>
      <c r="AI11" s="163">
        <v>187.25616173356801</v>
      </c>
      <c r="AJ11" s="163">
        <v>184.18271624155901</v>
      </c>
      <c r="AK11" s="163">
        <v>172.92403092594799</v>
      </c>
      <c r="AL11" s="169">
        <v>178.94381443563901</v>
      </c>
      <c r="AM11" s="163"/>
      <c r="AN11" s="170">
        <v>167.48061883461301</v>
      </c>
      <c r="AO11" s="171">
        <v>170.43301047410799</v>
      </c>
      <c r="AP11" s="172">
        <v>169.00775988108401</v>
      </c>
      <c r="AQ11" s="163"/>
      <c r="AR11" s="173">
        <v>175.81651136566799</v>
      </c>
      <c r="AS11" s="146"/>
      <c r="AT11" s="147">
        <v>51.0121874434993</v>
      </c>
      <c r="AU11" s="141">
        <v>66.643248470579195</v>
      </c>
      <c r="AV11" s="141">
        <v>69.373896196827204</v>
      </c>
      <c r="AW11" s="141">
        <v>66.2895103494685</v>
      </c>
      <c r="AX11" s="141">
        <v>56.145442812011098</v>
      </c>
      <c r="AY11" s="148">
        <v>62.112511323379501</v>
      </c>
      <c r="AZ11" s="141"/>
      <c r="BA11" s="149">
        <v>42.212605193373903</v>
      </c>
      <c r="BB11" s="150">
        <v>40.704219128983802</v>
      </c>
      <c r="BC11" s="151">
        <v>41.380239119271003</v>
      </c>
      <c r="BD11" s="141"/>
      <c r="BE11" s="152">
        <v>54.702663102092899</v>
      </c>
    </row>
    <row r="12" spans="1:57" x14ac:dyDescent="0.2">
      <c r="A12" s="24" t="s">
        <v>23</v>
      </c>
      <c r="B12" s="44" t="str">
        <f t="shared" si="0"/>
        <v>Arlington, VA</v>
      </c>
      <c r="C12" s="12"/>
      <c r="D12" s="28" t="s">
        <v>16</v>
      </c>
      <c r="E12" s="31" t="s">
        <v>17</v>
      </c>
      <c r="F12" s="12"/>
      <c r="G12" s="168">
        <v>175.56789176626799</v>
      </c>
      <c r="H12" s="163">
        <v>209.66214035964001</v>
      </c>
      <c r="I12" s="163">
        <v>212.24054281433601</v>
      </c>
      <c r="J12" s="163">
        <v>207.32229028571399</v>
      </c>
      <c r="K12" s="163">
        <v>188.90614734451799</v>
      </c>
      <c r="L12" s="169">
        <v>200.31827705275899</v>
      </c>
      <c r="M12" s="163"/>
      <c r="N12" s="170">
        <v>153.62020640104501</v>
      </c>
      <c r="O12" s="171">
        <v>152.53290559711101</v>
      </c>
      <c r="P12" s="172">
        <v>153.07306314491501</v>
      </c>
      <c r="Q12" s="163"/>
      <c r="R12" s="173">
        <v>187.03236590929799</v>
      </c>
      <c r="S12" s="146"/>
      <c r="T12" s="147">
        <v>46.559369330770203</v>
      </c>
      <c r="U12" s="141">
        <v>57.002663167894497</v>
      </c>
      <c r="V12" s="141">
        <v>57.357212276495801</v>
      </c>
      <c r="W12" s="141">
        <v>55.5826872647987</v>
      </c>
      <c r="X12" s="141">
        <v>50.3167381081389</v>
      </c>
      <c r="Y12" s="148">
        <v>54.628717999030897</v>
      </c>
      <c r="Z12" s="141"/>
      <c r="AA12" s="149">
        <v>41.447355788572203</v>
      </c>
      <c r="AB12" s="150">
        <v>41.032106176671597</v>
      </c>
      <c r="AC12" s="151">
        <v>41.254043501318897</v>
      </c>
      <c r="AD12" s="141"/>
      <c r="AE12" s="152">
        <v>53.271116956841098</v>
      </c>
      <c r="AF12" s="35"/>
      <c r="AG12" s="168">
        <v>176.42520199465201</v>
      </c>
      <c r="AH12" s="163">
        <v>199.64686165371401</v>
      </c>
      <c r="AI12" s="163">
        <v>205.43362067859599</v>
      </c>
      <c r="AJ12" s="163">
        <v>202.961380257673</v>
      </c>
      <c r="AK12" s="163">
        <v>182.15520057063199</v>
      </c>
      <c r="AL12" s="169">
        <v>193.77467801334399</v>
      </c>
      <c r="AM12" s="163"/>
      <c r="AN12" s="170">
        <v>155.385863451197</v>
      </c>
      <c r="AO12" s="171">
        <v>157.07034189395799</v>
      </c>
      <c r="AP12" s="172">
        <v>156.237587684673</v>
      </c>
      <c r="AQ12" s="163"/>
      <c r="AR12" s="173">
        <v>182.71157421652401</v>
      </c>
      <c r="AS12" s="146"/>
      <c r="AT12" s="147">
        <v>51.739803456102798</v>
      </c>
      <c r="AU12" s="141">
        <v>57.4813839995983</v>
      </c>
      <c r="AV12" s="141">
        <v>55.546401931135897</v>
      </c>
      <c r="AW12" s="141">
        <v>55.737947306392201</v>
      </c>
      <c r="AX12" s="141">
        <v>47.706121912263498</v>
      </c>
      <c r="AY12" s="148">
        <v>54.2902436743341</v>
      </c>
      <c r="AZ12" s="141"/>
      <c r="BA12" s="149">
        <v>43.2432464058137</v>
      </c>
      <c r="BB12" s="150">
        <v>45.330637083532103</v>
      </c>
      <c r="BC12" s="151">
        <v>44.309357571474102</v>
      </c>
      <c r="BD12" s="141"/>
      <c r="BE12" s="152">
        <v>53.230416028387701</v>
      </c>
    </row>
    <row r="13" spans="1:57" x14ac:dyDescent="0.2">
      <c r="A13" s="24" t="s">
        <v>24</v>
      </c>
      <c r="B13" s="44" t="str">
        <f t="shared" si="0"/>
        <v>Suburban Virginia Area</v>
      </c>
      <c r="C13" s="12"/>
      <c r="D13" s="28" t="s">
        <v>16</v>
      </c>
      <c r="E13" s="31" t="s">
        <v>17</v>
      </c>
      <c r="F13" s="12"/>
      <c r="G13" s="168">
        <v>131.292784461152</v>
      </c>
      <c r="H13" s="163">
        <v>130.96910620186401</v>
      </c>
      <c r="I13" s="163">
        <v>126.21336243694201</v>
      </c>
      <c r="J13" s="163">
        <v>127.406104166666</v>
      </c>
      <c r="K13" s="163">
        <v>138.29059862610401</v>
      </c>
      <c r="L13" s="169">
        <v>130.77570359465</v>
      </c>
      <c r="M13" s="163"/>
      <c r="N13" s="170">
        <v>163.3091700542</v>
      </c>
      <c r="O13" s="171">
        <v>172.836223798774</v>
      </c>
      <c r="P13" s="172">
        <v>168.18995539401899</v>
      </c>
      <c r="Q13" s="163"/>
      <c r="R13" s="173">
        <v>143.16490823053101</v>
      </c>
      <c r="S13" s="146"/>
      <c r="T13" s="147">
        <v>16.0995366181725</v>
      </c>
      <c r="U13" s="141">
        <v>12.468126247154901</v>
      </c>
      <c r="V13" s="141">
        <v>10.8897739194575</v>
      </c>
      <c r="W13" s="141">
        <v>6.92579275144106</v>
      </c>
      <c r="X13" s="141">
        <v>8.0581227665915094</v>
      </c>
      <c r="Y13" s="148">
        <v>10.5638415029452</v>
      </c>
      <c r="Z13" s="141"/>
      <c r="AA13" s="149">
        <v>13.4454247507184</v>
      </c>
      <c r="AB13" s="150">
        <v>17.678087621359001</v>
      </c>
      <c r="AC13" s="151">
        <v>15.650143502257</v>
      </c>
      <c r="AD13" s="141"/>
      <c r="AE13" s="152">
        <v>12.592652886829599</v>
      </c>
      <c r="AF13" s="35"/>
      <c r="AG13" s="168">
        <v>126.02576260407</v>
      </c>
      <c r="AH13" s="163">
        <v>120.138879185671</v>
      </c>
      <c r="AI13" s="163">
        <v>121.03087861625499</v>
      </c>
      <c r="AJ13" s="163">
        <v>119.549710741726</v>
      </c>
      <c r="AK13" s="163">
        <v>128.40567891170301</v>
      </c>
      <c r="AL13" s="169">
        <v>122.996771631025</v>
      </c>
      <c r="AM13" s="163"/>
      <c r="AN13" s="170">
        <v>157.67826301558</v>
      </c>
      <c r="AO13" s="171">
        <v>170.83111435693601</v>
      </c>
      <c r="AP13" s="172">
        <v>164.57361974965701</v>
      </c>
      <c r="AQ13" s="163"/>
      <c r="AR13" s="173">
        <v>137.19720251628399</v>
      </c>
      <c r="AS13" s="146"/>
      <c r="AT13" s="147">
        <v>9.9973405695609205</v>
      </c>
      <c r="AU13" s="141">
        <v>16.542872445861999</v>
      </c>
      <c r="AV13" s="141">
        <v>19.037647098760701</v>
      </c>
      <c r="AW13" s="141">
        <v>14.3028598336812</v>
      </c>
      <c r="AX13" s="141">
        <v>15.704879436989099</v>
      </c>
      <c r="AY13" s="148">
        <v>15.018313742426701</v>
      </c>
      <c r="AZ13" s="141"/>
      <c r="BA13" s="149">
        <v>10.2870815000785</v>
      </c>
      <c r="BB13" s="150">
        <v>13.615276227569501</v>
      </c>
      <c r="BC13" s="151">
        <v>12.091500149638399</v>
      </c>
      <c r="BD13" s="141"/>
      <c r="BE13" s="152">
        <v>13.656294061146699</v>
      </c>
    </row>
    <row r="14" spans="1:57" x14ac:dyDescent="0.2">
      <c r="A14" s="24" t="s">
        <v>25</v>
      </c>
      <c r="B14" s="44" t="str">
        <f t="shared" si="0"/>
        <v>Alexandria, VA</v>
      </c>
      <c r="C14" s="12"/>
      <c r="D14" s="28" t="s">
        <v>16</v>
      </c>
      <c r="E14" s="31" t="s">
        <v>17</v>
      </c>
      <c r="F14" s="12"/>
      <c r="G14" s="168">
        <v>140.05240412445701</v>
      </c>
      <c r="H14" s="163">
        <v>160.47963614673401</v>
      </c>
      <c r="I14" s="163">
        <v>169.83244405021799</v>
      </c>
      <c r="J14" s="163">
        <v>167.11805151175801</v>
      </c>
      <c r="K14" s="163">
        <v>153.59791022369001</v>
      </c>
      <c r="L14" s="169">
        <v>159.196970659633</v>
      </c>
      <c r="M14" s="163"/>
      <c r="N14" s="170">
        <v>145.12208990420001</v>
      </c>
      <c r="O14" s="171">
        <v>146.64369670267101</v>
      </c>
      <c r="P14" s="172">
        <v>145.896710078865</v>
      </c>
      <c r="Q14" s="163"/>
      <c r="R14" s="173">
        <v>155.30142726964399</v>
      </c>
      <c r="S14" s="146"/>
      <c r="T14" s="147">
        <v>35.082510709167003</v>
      </c>
      <c r="U14" s="141">
        <v>49.283794174709698</v>
      </c>
      <c r="V14" s="141">
        <v>52.739715241729499</v>
      </c>
      <c r="W14" s="141">
        <v>47.241101655704398</v>
      </c>
      <c r="X14" s="141">
        <v>36.834161837794198</v>
      </c>
      <c r="Y14" s="148">
        <v>44.957588453223899</v>
      </c>
      <c r="Z14" s="141"/>
      <c r="AA14" s="149">
        <v>33.093173313337701</v>
      </c>
      <c r="AB14" s="150">
        <v>32.637417636263201</v>
      </c>
      <c r="AC14" s="151">
        <v>32.828305798223397</v>
      </c>
      <c r="AD14" s="141"/>
      <c r="AE14" s="152">
        <v>41.403502115853698</v>
      </c>
      <c r="AF14" s="35"/>
      <c r="AG14" s="168">
        <v>138.43584599936</v>
      </c>
      <c r="AH14" s="163">
        <v>151.51880642555801</v>
      </c>
      <c r="AI14" s="163">
        <v>156.67302855283401</v>
      </c>
      <c r="AJ14" s="163">
        <v>154.728998961412</v>
      </c>
      <c r="AK14" s="163">
        <v>145.724750196614</v>
      </c>
      <c r="AL14" s="169">
        <v>149.657993710478</v>
      </c>
      <c r="AM14" s="163"/>
      <c r="AN14" s="170">
        <v>142.46236604273</v>
      </c>
      <c r="AO14" s="171">
        <v>145.61387216095599</v>
      </c>
      <c r="AP14" s="172">
        <v>144.108750812685</v>
      </c>
      <c r="AQ14" s="163"/>
      <c r="AR14" s="173">
        <v>147.88539625950401</v>
      </c>
      <c r="AS14" s="146"/>
      <c r="AT14" s="147">
        <v>36.9066118922184</v>
      </c>
      <c r="AU14" s="141">
        <v>47.647262005582498</v>
      </c>
      <c r="AV14" s="141">
        <v>48.857551503665803</v>
      </c>
      <c r="AW14" s="141">
        <v>46.112124857799103</v>
      </c>
      <c r="AX14" s="141">
        <v>39.045620179984198</v>
      </c>
      <c r="AY14" s="148">
        <v>43.939393159443398</v>
      </c>
      <c r="AZ14" s="141"/>
      <c r="BA14" s="149">
        <v>34.755736033246897</v>
      </c>
      <c r="BB14" s="150">
        <v>34.667988306911496</v>
      </c>
      <c r="BC14" s="151">
        <v>34.669544587121102</v>
      </c>
      <c r="BD14" s="141"/>
      <c r="BE14" s="152">
        <v>40.760193327544698</v>
      </c>
    </row>
    <row r="15" spans="1:57" x14ac:dyDescent="0.2">
      <c r="A15" s="24" t="s">
        <v>26</v>
      </c>
      <c r="B15" s="44" t="str">
        <f t="shared" si="0"/>
        <v>Fairfax/Tysons Corner, VA</v>
      </c>
      <c r="C15" s="12"/>
      <c r="D15" s="28" t="s">
        <v>16</v>
      </c>
      <c r="E15" s="31" t="s">
        <v>17</v>
      </c>
      <c r="F15" s="12"/>
      <c r="G15" s="168">
        <v>136.42927868852399</v>
      </c>
      <c r="H15" s="163">
        <v>160.81650493421</v>
      </c>
      <c r="I15" s="163">
        <v>174.57645017281101</v>
      </c>
      <c r="J15" s="163">
        <v>171.44838037342501</v>
      </c>
      <c r="K15" s="163">
        <v>156.050897660353</v>
      </c>
      <c r="L15" s="169">
        <v>161.461369629534</v>
      </c>
      <c r="M15" s="163"/>
      <c r="N15" s="170">
        <v>134.32306408544699</v>
      </c>
      <c r="O15" s="171">
        <v>133.77815124723699</v>
      </c>
      <c r="P15" s="172">
        <v>134.043048028557</v>
      </c>
      <c r="Q15" s="163"/>
      <c r="R15" s="173">
        <v>153.67825894707701</v>
      </c>
      <c r="S15" s="146"/>
      <c r="T15" s="147">
        <v>36.568466900828803</v>
      </c>
      <c r="U15" s="141">
        <v>44.279905378613797</v>
      </c>
      <c r="V15" s="141">
        <v>51.068599084751902</v>
      </c>
      <c r="W15" s="141">
        <v>54.371510156002401</v>
      </c>
      <c r="X15" s="141">
        <v>52.650466273914198</v>
      </c>
      <c r="Y15" s="148">
        <v>49.032940263792497</v>
      </c>
      <c r="Z15" s="141"/>
      <c r="AA15" s="149">
        <v>36.949258627336597</v>
      </c>
      <c r="AB15" s="150">
        <v>33.319098910069201</v>
      </c>
      <c r="AC15" s="151">
        <v>35.066087093255803</v>
      </c>
      <c r="AD15" s="141"/>
      <c r="AE15" s="152">
        <v>45.814372919964597</v>
      </c>
      <c r="AF15" s="35"/>
      <c r="AG15" s="168">
        <v>137.31043153445299</v>
      </c>
      <c r="AH15" s="163">
        <v>155.78595049781299</v>
      </c>
      <c r="AI15" s="163">
        <v>167.69367283199401</v>
      </c>
      <c r="AJ15" s="163">
        <v>165.88285570820199</v>
      </c>
      <c r="AK15" s="163">
        <v>151.43137417506</v>
      </c>
      <c r="AL15" s="169">
        <v>156.38661326691101</v>
      </c>
      <c r="AM15" s="163"/>
      <c r="AN15" s="170">
        <v>135.194876364538</v>
      </c>
      <c r="AO15" s="171">
        <v>136.02215297126</v>
      </c>
      <c r="AP15" s="172">
        <v>135.62507333531801</v>
      </c>
      <c r="AQ15" s="163"/>
      <c r="AR15" s="173">
        <v>150.03929255787099</v>
      </c>
      <c r="AS15" s="146"/>
      <c r="AT15" s="147">
        <v>41.200583429943997</v>
      </c>
      <c r="AU15" s="141">
        <v>47.504764599693402</v>
      </c>
      <c r="AV15" s="141">
        <v>52.322924515730897</v>
      </c>
      <c r="AW15" s="141">
        <v>52.982015757120102</v>
      </c>
      <c r="AX15" s="141">
        <v>49.176349754740897</v>
      </c>
      <c r="AY15" s="148">
        <v>49.455256446001002</v>
      </c>
      <c r="AZ15" s="141"/>
      <c r="BA15" s="149">
        <v>39.609526762749901</v>
      </c>
      <c r="BB15" s="150">
        <v>37.2810221839608</v>
      </c>
      <c r="BC15" s="151">
        <v>38.3723032567774</v>
      </c>
      <c r="BD15" s="141"/>
      <c r="BE15" s="152">
        <v>46.5121820046013</v>
      </c>
    </row>
    <row r="16" spans="1:57" x14ac:dyDescent="0.2">
      <c r="A16" s="24" t="s">
        <v>27</v>
      </c>
      <c r="B16" s="44" t="str">
        <f t="shared" si="0"/>
        <v>I-95 Fredericksburg, VA</v>
      </c>
      <c r="C16" s="12"/>
      <c r="D16" s="28" t="s">
        <v>16</v>
      </c>
      <c r="E16" s="31" t="s">
        <v>17</v>
      </c>
      <c r="F16" s="12"/>
      <c r="G16" s="168">
        <v>93.119615457473003</v>
      </c>
      <c r="H16" s="163">
        <v>92.626095406360406</v>
      </c>
      <c r="I16" s="163">
        <v>95.616937655860298</v>
      </c>
      <c r="J16" s="163">
        <v>97.824835724201705</v>
      </c>
      <c r="K16" s="163">
        <v>98.115794777828597</v>
      </c>
      <c r="L16" s="169">
        <v>95.635856066164195</v>
      </c>
      <c r="M16" s="163"/>
      <c r="N16" s="170">
        <v>112.80808868501499</v>
      </c>
      <c r="O16" s="171">
        <v>114.907336226203</v>
      </c>
      <c r="P16" s="172">
        <v>113.85405216906101</v>
      </c>
      <c r="Q16" s="163"/>
      <c r="R16" s="173">
        <v>101.529107932497</v>
      </c>
      <c r="S16" s="146"/>
      <c r="T16" s="147">
        <v>16.5093771188542</v>
      </c>
      <c r="U16" s="141">
        <v>17.162418762017101</v>
      </c>
      <c r="V16" s="141">
        <v>18.2923669020843</v>
      </c>
      <c r="W16" s="141">
        <v>21.009293361104099</v>
      </c>
      <c r="X16" s="141">
        <v>19.680634077362001</v>
      </c>
      <c r="Y16" s="148">
        <v>18.723238627334698</v>
      </c>
      <c r="Z16" s="141"/>
      <c r="AA16" s="149">
        <v>20.188091083333699</v>
      </c>
      <c r="AB16" s="150">
        <v>21.2153114979652</v>
      </c>
      <c r="AC16" s="151">
        <v>20.690828578460899</v>
      </c>
      <c r="AD16" s="141"/>
      <c r="AE16" s="152">
        <v>19.024204341935199</v>
      </c>
      <c r="AF16" s="35"/>
      <c r="AG16" s="168">
        <v>91.876454883903193</v>
      </c>
      <c r="AH16" s="163">
        <v>89.995733226195199</v>
      </c>
      <c r="AI16" s="163">
        <v>92.571130900599698</v>
      </c>
      <c r="AJ16" s="163">
        <v>93.664830165702597</v>
      </c>
      <c r="AK16" s="163">
        <v>96.137516879219802</v>
      </c>
      <c r="AL16" s="169">
        <v>92.985745643769306</v>
      </c>
      <c r="AM16" s="163"/>
      <c r="AN16" s="170">
        <v>112.55406664732701</v>
      </c>
      <c r="AO16" s="171">
        <v>116.54658814223799</v>
      </c>
      <c r="AP16" s="172">
        <v>114.603179539678</v>
      </c>
      <c r="AQ16" s="163"/>
      <c r="AR16" s="173">
        <v>100.372256317471</v>
      </c>
      <c r="AS16" s="146"/>
      <c r="AT16" s="147">
        <v>17.371174328472499</v>
      </c>
      <c r="AU16" s="141">
        <v>17.108488277687499</v>
      </c>
      <c r="AV16" s="141">
        <v>17.6128816389284</v>
      </c>
      <c r="AW16" s="141">
        <v>19.316785669581002</v>
      </c>
      <c r="AX16" s="141">
        <v>19.879907836665399</v>
      </c>
      <c r="AY16" s="148">
        <v>18.371919670799901</v>
      </c>
      <c r="AZ16" s="141"/>
      <c r="BA16" s="149">
        <v>25.5636021961237</v>
      </c>
      <c r="BB16" s="150">
        <v>27.311640282799999</v>
      </c>
      <c r="BC16" s="151">
        <v>26.471172672509699</v>
      </c>
      <c r="BD16" s="141"/>
      <c r="BE16" s="152">
        <v>21.297812813238099</v>
      </c>
    </row>
    <row r="17" spans="1:57" x14ac:dyDescent="0.2">
      <c r="A17" s="24" t="s">
        <v>28</v>
      </c>
      <c r="B17" s="44" t="str">
        <f t="shared" si="0"/>
        <v>Dulles Airport Area, VA</v>
      </c>
      <c r="C17" s="12"/>
      <c r="D17" s="28" t="s">
        <v>16</v>
      </c>
      <c r="E17" s="31" t="s">
        <v>17</v>
      </c>
      <c r="F17" s="12"/>
      <c r="G17" s="168">
        <v>118.513349329569</v>
      </c>
      <c r="H17" s="163">
        <v>134.57315585452</v>
      </c>
      <c r="I17" s="163">
        <v>140.51121880199599</v>
      </c>
      <c r="J17" s="163">
        <v>138.38794400512899</v>
      </c>
      <c r="K17" s="163">
        <v>124.98790360046399</v>
      </c>
      <c r="L17" s="169">
        <v>132.190247237569</v>
      </c>
      <c r="M17" s="163"/>
      <c r="N17" s="170">
        <v>115.56809089846899</v>
      </c>
      <c r="O17" s="171">
        <v>116.57209281570699</v>
      </c>
      <c r="P17" s="172">
        <v>116.081694344575</v>
      </c>
      <c r="Q17" s="163"/>
      <c r="R17" s="173">
        <v>127.56005888817801</v>
      </c>
      <c r="S17" s="146"/>
      <c r="T17" s="147">
        <v>38.0330206988451</v>
      </c>
      <c r="U17" s="141">
        <v>45.9745781640679</v>
      </c>
      <c r="V17" s="141">
        <v>49.834292213801497</v>
      </c>
      <c r="W17" s="141">
        <v>48.7332912647651</v>
      </c>
      <c r="X17" s="141">
        <v>40.184939688678703</v>
      </c>
      <c r="Y17" s="148">
        <v>45.2737942602228</v>
      </c>
      <c r="Z17" s="141"/>
      <c r="AA17" s="149">
        <v>27.201533416305001</v>
      </c>
      <c r="AB17" s="150">
        <v>28.247792425406999</v>
      </c>
      <c r="AC17" s="151">
        <v>27.736983506499399</v>
      </c>
      <c r="AD17" s="141"/>
      <c r="AE17" s="152">
        <v>40.241511509496</v>
      </c>
      <c r="AF17" s="35"/>
      <c r="AG17" s="168">
        <v>114.058546380678</v>
      </c>
      <c r="AH17" s="163">
        <v>129.68484362268799</v>
      </c>
      <c r="AI17" s="163">
        <v>135.208291458703</v>
      </c>
      <c r="AJ17" s="163">
        <v>134.65921413502099</v>
      </c>
      <c r="AK17" s="163">
        <v>123.869324927371</v>
      </c>
      <c r="AL17" s="169">
        <v>128.054496121223</v>
      </c>
      <c r="AM17" s="163"/>
      <c r="AN17" s="170">
        <v>113.590984023876</v>
      </c>
      <c r="AO17" s="171">
        <v>115.29608119213199</v>
      </c>
      <c r="AP17" s="172">
        <v>114.47163648453601</v>
      </c>
      <c r="AQ17" s="163"/>
      <c r="AR17" s="173">
        <v>123.992058545997</v>
      </c>
      <c r="AS17" s="146"/>
      <c r="AT17" s="147">
        <v>38.171763114174396</v>
      </c>
      <c r="AU17" s="141">
        <v>49.195218723281997</v>
      </c>
      <c r="AV17" s="141">
        <v>51.426159166009697</v>
      </c>
      <c r="AW17" s="141">
        <v>50.640232930428098</v>
      </c>
      <c r="AX17" s="141">
        <v>45.001628723442501</v>
      </c>
      <c r="AY17" s="148">
        <v>47.471699134442098</v>
      </c>
      <c r="AZ17" s="141"/>
      <c r="BA17" s="149">
        <v>32.210718889765502</v>
      </c>
      <c r="BB17" s="150">
        <v>34.066834864362299</v>
      </c>
      <c r="BC17" s="151">
        <v>33.169978022597803</v>
      </c>
      <c r="BD17" s="141"/>
      <c r="BE17" s="152">
        <v>43.251367173746999</v>
      </c>
    </row>
    <row r="18" spans="1:57" x14ac:dyDescent="0.2">
      <c r="A18" s="24" t="s">
        <v>29</v>
      </c>
      <c r="B18" s="44" t="str">
        <f t="shared" si="0"/>
        <v>Williamsburg, VA</v>
      </c>
      <c r="C18" s="12"/>
      <c r="D18" s="28" t="s">
        <v>16</v>
      </c>
      <c r="E18" s="31" t="s">
        <v>17</v>
      </c>
      <c r="F18" s="12"/>
      <c r="G18" s="168">
        <v>138.350279129321</v>
      </c>
      <c r="H18" s="163">
        <v>134.59475818694401</v>
      </c>
      <c r="I18" s="163">
        <v>131.779373106501</v>
      </c>
      <c r="J18" s="163">
        <v>130.76091994382</v>
      </c>
      <c r="K18" s="163">
        <v>133.477479962281</v>
      </c>
      <c r="L18" s="169">
        <v>133.72551381267201</v>
      </c>
      <c r="M18" s="163"/>
      <c r="N18" s="170">
        <v>154.81481105990699</v>
      </c>
      <c r="O18" s="171">
        <v>159.07713146028399</v>
      </c>
      <c r="P18" s="172">
        <v>157.010909659547</v>
      </c>
      <c r="Q18" s="163"/>
      <c r="R18" s="173">
        <v>141.740611774114</v>
      </c>
      <c r="S18" s="146"/>
      <c r="T18" s="147">
        <v>14.8759028340546</v>
      </c>
      <c r="U18" s="141">
        <v>16.109068757341301</v>
      </c>
      <c r="V18" s="141">
        <v>11.279281759769299</v>
      </c>
      <c r="W18" s="141">
        <v>5.9613541684803799</v>
      </c>
      <c r="X18" s="141">
        <v>6.9413473831360299</v>
      </c>
      <c r="Y18" s="148">
        <v>10.730346342467399</v>
      </c>
      <c r="Z18" s="141"/>
      <c r="AA18" s="149">
        <v>2.0518439089798002</v>
      </c>
      <c r="AB18" s="150">
        <v>1.71367567737431</v>
      </c>
      <c r="AC18" s="151">
        <v>1.8859224677861799</v>
      </c>
      <c r="AD18" s="141"/>
      <c r="AE18" s="152">
        <v>5.6459597423592696</v>
      </c>
      <c r="AF18" s="35"/>
      <c r="AG18" s="168">
        <v>143.78448697330299</v>
      </c>
      <c r="AH18" s="163">
        <v>122.157969677465</v>
      </c>
      <c r="AI18" s="163">
        <v>119.264540559688</v>
      </c>
      <c r="AJ18" s="163">
        <v>122.238940432612</v>
      </c>
      <c r="AK18" s="163">
        <v>131.10533134546299</v>
      </c>
      <c r="AL18" s="169">
        <v>128.06457597102499</v>
      </c>
      <c r="AM18" s="163"/>
      <c r="AN18" s="170">
        <v>174.88569025834201</v>
      </c>
      <c r="AO18" s="171">
        <v>190.646437601027</v>
      </c>
      <c r="AP18" s="172">
        <v>183.07687891777701</v>
      </c>
      <c r="AQ18" s="163"/>
      <c r="AR18" s="173">
        <v>149.07965233204899</v>
      </c>
      <c r="AS18" s="146"/>
      <c r="AT18" s="147">
        <v>8.0560587770319891</v>
      </c>
      <c r="AU18" s="141">
        <v>5.5797187285814003</v>
      </c>
      <c r="AV18" s="141">
        <v>3.9004720629238498</v>
      </c>
      <c r="AW18" s="141">
        <v>4.3844591906729198</v>
      </c>
      <c r="AX18" s="141">
        <v>8.1589673319650498</v>
      </c>
      <c r="AY18" s="148">
        <v>5.9195682766525097</v>
      </c>
      <c r="AZ18" s="141"/>
      <c r="BA18" s="149">
        <v>10.539481606005699</v>
      </c>
      <c r="BB18" s="150">
        <v>11.795952724168499</v>
      </c>
      <c r="BC18" s="151">
        <v>11.208965332529599</v>
      </c>
      <c r="BD18" s="141"/>
      <c r="BE18" s="152">
        <v>6.8311995861837698</v>
      </c>
    </row>
    <row r="19" spans="1:57" x14ac:dyDescent="0.2">
      <c r="A19" s="24" t="s">
        <v>30</v>
      </c>
      <c r="B19" s="44" t="str">
        <f t="shared" si="0"/>
        <v>Virginia Beach, VA</v>
      </c>
      <c r="C19" s="12"/>
      <c r="D19" s="28" t="s">
        <v>16</v>
      </c>
      <c r="E19" s="31" t="s">
        <v>17</v>
      </c>
      <c r="F19" s="12"/>
      <c r="G19" s="168">
        <v>171.522059092755</v>
      </c>
      <c r="H19" s="163">
        <v>172.740977234197</v>
      </c>
      <c r="I19" s="163">
        <v>171.626497809727</v>
      </c>
      <c r="J19" s="163">
        <v>175.665447335457</v>
      </c>
      <c r="K19" s="163">
        <v>176.55817849437599</v>
      </c>
      <c r="L19" s="169">
        <v>173.707780977786</v>
      </c>
      <c r="M19" s="163"/>
      <c r="N19" s="170">
        <v>254.27936377917001</v>
      </c>
      <c r="O19" s="171">
        <v>263.438796739037</v>
      </c>
      <c r="P19" s="172">
        <v>259.00638461200401</v>
      </c>
      <c r="Q19" s="163"/>
      <c r="R19" s="173">
        <v>203.518214514964</v>
      </c>
      <c r="S19" s="146"/>
      <c r="T19" s="147">
        <v>5.1421924998840396</v>
      </c>
      <c r="U19" s="141">
        <v>8.8032689265936206</v>
      </c>
      <c r="V19" s="141">
        <v>6.7387169530362696</v>
      </c>
      <c r="W19" s="141">
        <v>10.021320377816901</v>
      </c>
      <c r="X19" s="141">
        <v>10.1866163845404</v>
      </c>
      <c r="Y19" s="148">
        <v>8.2339796249358308</v>
      </c>
      <c r="Z19" s="141"/>
      <c r="AA19" s="149">
        <v>4.8562252041735299</v>
      </c>
      <c r="AB19" s="150">
        <v>5.7233805720774997</v>
      </c>
      <c r="AC19" s="151">
        <v>5.3123396185177603</v>
      </c>
      <c r="AD19" s="141"/>
      <c r="AE19" s="152">
        <v>7.1836824927135599</v>
      </c>
      <c r="AF19" s="35"/>
      <c r="AG19" s="168">
        <v>183.035257166978</v>
      </c>
      <c r="AH19" s="163">
        <v>145.381920519972</v>
      </c>
      <c r="AI19" s="163">
        <v>145.40498286428399</v>
      </c>
      <c r="AJ19" s="163">
        <v>151.11586901175099</v>
      </c>
      <c r="AK19" s="163">
        <v>154.14514563073899</v>
      </c>
      <c r="AL19" s="169">
        <v>156.186073795493</v>
      </c>
      <c r="AM19" s="163"/>
      <c r="AN19" s="170">
        <v>232.959724249011</v>
      </c>
      <c r="AO19" s="171">
        <v>250.932287658044</v>
      </c>
      <c r="AP19" s="172">
        <v>242.39781839499801</v>
      </c>
      <c r="AQ19" s="163"/>
      <c r="AR19" s="173">
        <v>186.52723770141799</v>
      </c>
      <c r="AS19" s="146"/>
      <c r="AT19" s="147">
        <v>8.8221813424021303</v>
      </c>
      <c r="AU19" s="141">
        <v>6.1051676348719797</v>
      </c>
      <c r="AV19" s="141">
        <v>5.2921483766103101</v>
      </c>
      <c r="AW19" s="141">
        <v>9.9128490591349596</v>
      </c>
      <c r="AX19" s="141">
        <v>7.0751491927938801</v>
      </c>
      <c r="AY19" s="148">
        <v>7.4041160867971296</v>
      </c>
      <c r="AZ19" s="141"/>
      <c r="BA19" s="149">
        <v>4.36463066285053</v>
      </c>
      <c r="BB19" s="150">
        <v>4.8610259718006601</v>
      </c>
      <c r="BC19" s="151">
        <v>4.6815988077050799</v>
      </c>
      <c r="BD19" s="141"/>
      <c r="BE19" s="152">
        <v>5.9298388562482502</v>
      </c>
    </row>
    <row r="20" spans="1:57" x14ac:dyDescent="0.2">
      <c r="A20" s="41" t="s">
        <v>31</v>
      </c>
      <c r="B20" s="44" t="str">
        <f t="shared" si="0"/>
        <v>Norfolk/Portsmouth, VA</v>
      </c>
      <c r="C20" s="12"/>
      <c r="D20" s="28" t="s">
        <v>16</v>
      </c>
      <c r="E20" s="31" t="s">
        <v>17</v>
      </c>
      <c r="F20" s="12"/>
      <c r="G20" s="168">
        <v>102.191080575539</v>
      </c>
      <c r="H20" s="163">
        <v>109.37336351189001</v>
      </c>
      <c r="I20" s="163">
        <v>112.21036794409299</v>
      </c>
      <c r="J20" s="163">
        <v>115.96338960202399</v>
      </c>
      <c r="K20" s="163">
        <v>113.510919493046</v>
      </c>
      <c r="L20" s="169">
        <v>110.977714501855</v>
      </c>
      <c r="M20" s="163"/>
      <c r="N20" s="170">
        <v>146.645950251366</v>
      </c>
      <c r="O20" s="171">
        <v>157.63227861027099</v>
      </c>
      <c r="P20" s="172">
        <v>152.36367774633101</v>
      </c>
      <c r="Q20" s="163"/>
      <c r="R20" s="173">
        <v>123.89813106551399</v>
      </c>
      <c r="S20" s="146"/>
      <c r="T20" s="147">
        <v>7.9931892382972904</v>
      </c>
      <c r="U20" s="141">
        <v>17.466958871777901</v>
      </c>
      <c r="V20" s="141">
        <v>14.884958639718899</v>
      </c>
      <c r="W20" s="141">
        <v>22.094326394714699</v>
      </c>
      <c r="X20" s="141">
        <v>15.234101247753999</v>
      </c>
      <c r="Y20" s="148">
        <v>15.814337355188499</v>
      </c>
      <c r="Z20" s="141"/>
      <c r="AA20" s="149">
        <v>10.5515241765962</v>
      </c>
      <c r="AB20" s="150">
        <v>9.4259869102637204</v>
      </c>
      <c r="AC20" s="151">
        <v>9.9598844649277005</v>
      </c>
      <c r="AD20" s="141"/>
      <c r="AE20" s="152">
        <v>12.094587591826</v>
      </c>
      <c r="AF20" s="35"/>
      <c r="AG20" s="168">
        <v>115.61657638076601</v>
      </c>
      <c r="AH20" s="163">
        <v>106.431448605368</v>
      </c>
      <c r="AI20" s="163">
        <v>111.007228122318</v>
      </c>
      <c r="AJ20" s="163">
        <v>111.449613438447</v>
      </c>
      <c r="AK20" s="163">
        <v>108.475976773158</v>
      </c>
      <c r="AL20" s="169">
        <v>110.598810460897</v>
      </c>
      <c r="AM20" s="163"/>
      <c r="AN20" s="170">
        <v>143.19936906384899</v>
      </c>
      <c r="AO20" s="171">
        <v>153.79592989827199</v>
      </c>
      <c r="AP20" s="172">
        <v>148.68211179066799</v>
      </c>
      <c r="AQ20" s="163"/>
      <c r="AR20" s="173">
        <v>122.561598321665</v>
      </c>
      <c r="AS20" s="146"/>
      <c r="AT20" s="147">
        <v>17.638519073502302</v>
      </c>
      <c r="AU20" s="141">
        <v>17.6294848551019</v>
      </c>
      <c r="AV20" s="141">
        <v>20.029743718518599</v>
      </c>
      <c r="AW20" s="141">
        <v>19.606890822631101</v>
      </c>
      <c r="AX20" s="141">
        <v>12.630640604070701</v>
      </c>
      <c r="AY20" s="148">
        <v>17.407521213376199</v>
      </c>
      <c r="AZ20" s="141"/>
      <c r="BA20" s="149">
        <v>13.183057240527599</v>
      </c>
      <c r="BB20" s="150">
        <v>10.133613747898201</v>
      </c>
      <c r="BC20" s="151">
        <v>11.527391672253</v>
      </c>
      <c r="BD20" s="141"/>
      <c r="BE20" s="152">
        <v>13.8395849603918</v>
      </c>
    </row>
    <row r="21" spans="1:57" x14ac:dyDescent="0.2">
      <c r="A21" s="42" t="s">
        <v>32</v>
      </c>
      <c r="B21" s="44" t="str">
        <f t="shared" si="0"/>
        <v>Newport News/Hampton, VA</v>
      </c>
      <c r="C21" s="12"/>
      <c r="D21" s="28" t="s">
        <v>16</v>
      </c>
      <c r="E21" s="31" t="s">
        <v>17</v>
      </c>
      <c r="F21" s="13"/>
      <c r="G21" s="168">
        <v>88.723360807923797</v>
      </c>
      <c r="H21" s="163">
        <v>94.186220396210103</v>
      </c>
      <c r="I21" s="163">
        <v>93.998545857642895</v>
      </c>
      <c r="J21" s="163">
        <v>93.163140665652904</v>
      </c>
      <c r="K21" s="163">
        <v>87.587403925066894</v>
      </c>
      <c r="L21" s="169">
        <v>91.647466355304203</v>
      </c>
      <c r="M21" s="163"/>
      <c r="N21" s="170">
        <v>106.44269922172199</v>
      </c>
      <c r="O21" s="171">
        <v>110.822755843724</v>
      </c>
      <c r="P21" s="172">
        <v>108.675982309061</v>
      </c>
      <c r="Q21" s="163"/>
      <c r="R21" s="173">
        <v>96.635433845657204</v>
      </c>
      <c r="S21" s="146"/>
      <c r="T21" s="147">
        <v>23.665099105312301</v>
      </c>
      <c r="U21" s="141">
        <v>28.998475017372598</v>
      </c>
      <c r="V21" s="141">
        <v>25.715347771511802</v>
      </c>
      <c r="W21" s="141">
        <v>24.261368254786898</v>
      </c>
      <c r="X21" s="141">
        <v>15.1390394142008</v>
      </c>
      <c r="Y21" s="148">
        <v>23.563779128155701</v>
      </c>
      <c r="Z21" s="141"/>
      <c r="AA21" s="149">
        <v>2.54032720813233</v>
      </c>
      <c r="AB21" s="150">
        <v>1.36728945702615</v>
      </c>
      <c r="AC21" s="151">
        <v>1.9289690825752199</v>
      </c>
      <c r="AD21" s="141"/>
      <c r="AE21" s="152">
        <v>12.950005756513599</v>
      </c>
      <c r="AF21" s="35"/>
      <c r="AG21" s="168">
        <v>83.002492796376004</v>
      </c>
      <c r="AH21" s="163">
        <v>83.038007956502994</v>
      </c>
      <c r="AI21" s="163">
        <v>83.627717440331693</v>
      </c>
      <c r="AJ21" s="163">
        <v>84.078180856700101</v>
      </c>
      <c r="AK21" s="163">
        <v>84.403520471618293</v>
      </c>
      <c r="AL21" s="169">
        <v>83.651894429485694</v>
      </c>
      <c r="AM21" s="163"/>
      <c r="AN21" s="170">
        <v>110.33514910842101</v>
      </c>
      <c r="AO21" s="171">
        <v>114.454200045329</v>
      </c>
      <c r="AP21" s="172">
        <v>112.447690512722</v>
      </c>
      <c r="AQ21" s="163"/>
      <c r="AR21" s="173">
        <v>93.121736152851696</v>
      </c>
      <c r="AS21" s="146"/>
      <c r="AT21" s="147">
        <v>13.917050815891301</v>
      </c>
      <c r="AU21" s="141">
        <v>20.764939451166299</v>
      </c>
      <c r="AV21" s="141">
        <v>17.6923266168554</v>
      </c>
      <c r="AW21" s="141">
        <v>18.315306141625499</v>
      </c>
      <c r="AX21" s="141">
        <v>14.6260284237476</v>
      </c>
      <c r="AY21" s="148">
        <v>16.971027077127001</v>
      </c>
      <c r="AZ21" s="141"/>
      <c r="BA21" s="149">
        <v>10.7656495943459</v>
      </c>
      <c r="BB21" s="150">
        <v>8.9104994425451292</v>
      </c>
      <c r="BC21" s="151">
        <v>9.7703343757963097</v>
      </c>
      <c r="BD21" s="141"/>
      <c r="BE21" s="152">
        <v>12.8336596842882</v>
      </c>
    </row>
    <row r="22" spans="1:57" x14ac:dyDescent="0.2">
      <c r="A22" s="43" t="s">
        <v>33</v>
      </c>
      <c r="B22" s="44" t="str">
        <f t="shared" si="0"/>
        <v>Chesapeake/Suffolk, VA</v>
      </c>
      <c r="C22" s="12"/>
      <c r="D22" s="29" t="s">
        <v>16</v>
      </c>
      <c r="E22" s="32" t="s">
        <v>17</v>
      </c>
      <c r="F22" s="12"/>
      <c r="G22" s="174">
        <v>90.123084742646995</v>
      </c>
      <c r="H22" s="175">
        <v>96.759801774507594</v>
      </c>
      <c r="I22" s="175">
        <v>99.697621783595807</v>
      </c>
      <c r="J22" s="175">
        <v>100.606752048494</v>
      </c>
      <c r="K22" s="175">
        <v>99.039620174505202</v>
      </c>
      <c r="L22" s="176">
        <v>97.558322029735507</v>
      </c>
      <c r="M22" s="163"/>
      <c r="N22" s="177">
        <v>125.59356488013999</v>
      </c>
      <c r="O22" s="178">
        <v>129.85206186408499</v>
      </c>
      <c r="P22" s="179">
        <v>127.75086482354</v>
      </c>
      <c r="Q22" s="163"/>
      <c r="R22" s="180">
        <v>107.015317587349</v>
      </c>
      <c r="S22" s="146"/>
      <c r="T22" s="153">
        <v>11.594169838247</v>
      </c>
      <c r="U22" s="154">
        <v>14.792069178806999</v>
      </c>
      <c r="V22" s="154">
        <v>15.9532983242488</v>
      </c>
      <c r="W22" s="154">
        <v>16.6711299871431</v>
      </c>
      <c r="X22" s="154">
        <v>14.339807570981501</v>
      </c>
      <c r="Y22" s="155">
        <v>14.927139571364901</v>
      </c>
      <c r="Z22" s="141"/>
      <c r="AA22" s="156">
        <v>13.7978232208372</v>
      </c>
      <c r="AB22" s="157">
        <v>12.0421698285669</v>
      </c>
      <c r="AC22" s="158">
        <v>12.896963321054599</v>
      </c>
      <c r="AD22" s="141"/>
      <c r="AE22" s="159">
        <v>14.0213610129994</v>
      </c>
      <c r="AF22" s="36"/>
      <c r="AG22" s="174">
        <v>94.771159766454304</v>
      </c>
      <c r="AH22" s="175">
        <v>92.747224228591193</v>
      </c>
      <c r="AI22" s="175">
        <v>95.8099388551327</v>
      </c>
      <c r="AJ22" s="175">
        <v>96.004593758349799</v>
      </c>
      <c r="AK22" s="175">
        <v>94.898562941898007</v>
      </c>
      <c r="AL22" s="176">
        <v>94.881940274318396</v>
      </c>
      <c r="AM22" s="163"/>
      <c r="AN22" s="177">
        <v>119.002097304876</v>
      </c>
      <c r="AO22" s="178">
        <v>126.438087846942</v>
      </c>
      <c r="AP22" s="179">
        <v>122.780025007025</v>
      </c>
      <c r="AQ22" s="163"/>
      <c r="AR22" s="180">
        <v>103.422148032438</v>
      </c>
      <c r="AS22" s="146"/>
      <c r="AT22" s="153">
        <v>12.590793377692901</v>
      </c>
      <c r="AU22" s="154">
        <v>14.689232397750899</v>
      </c>
      <c r="AV22" s="154">
        <v>16.351833878996199</v>
      </c>
      <c r="AW22" s="154">
        <v>17.007419922325301</v>
      </c>
      <c r="AX22" s="154">
        <v>14.8659218395201</v>
      </c>
      <c r="AY22" s="155">
        <v>15.157365504512599</v>
      </c>
      <c r="AZ22" s="141"/>
      <c r="BA22" s="156">
        <v>13.146095128365401</v>
      </c>
      <c r="BB22" s="157">
        <v>12.8832333075054</v>
      </c>
      <c r="BC22" s="158">
        <v>12.9794493705365</v>
      </c>
      <c r="BD22" s="141"/>
      <c r="BE22" s="159">
        <v>13.8570766300587</v>
      </c>
    </row>
    <row r="23" spans="1:57" x14ac:dyDescent="0.2">
      <c r="A23" s="22" t="s">
        <v>43</v>
      </c>
      <c r="B23" s="44" t="str">
        <f t="shared" si="0"/>
        <v>Richmond CBD/Airport, VA</v>
      </c>
      <c r="C23" s="10"/>
      <c r="D23" s="27" t="s">
        <v>16</v>
      </c>
      <c r="E23" s="30" t="s">
        <v>17</v>
      </c>
      <c r="F23" s="3"/>
      <c r="G23" s="160">
        <v>115.822805122048</v>
      </c>
      <c r="H23" s="161">
        <v>124.84411146161899</v>
      </c>
      <c r="I23" s="161">
        <v>131.38008883624499</v>
      </c>
      <c r="J23" s="161">
        <v>133.69285044150101</v>
      </c>
      <c r="K23" s="161">
        <v>137.26470985492699</v>
      </c>
      <c r="L23" s="162">
        <v>129.813418139563</v>
      </c>
      <c r="M23" s="163"/>
      <c r="N23" s="164">
        <v>152.78134040047101</v>
      </c>
      <c r="O23" s="165">
        <v>148.75944033530499</v>
      </c>
      <c r="P23" s="166">
        <v>150.816176364293</v>
      </c>
      <c r="Q23" s="163"/>
      <c r="R23" s="167">
        <v>136.88561901671201</v>
      </c>
      <c r="S23" s="146"/>
      <c r="T23" s="138">
        <v>-3.3325311920838598</v>
      </c>
      <c r="U23" s="139">
        <v>14.3581392575677</v>
      </c>
      <c r="V23" s="139">
        <v>21.838088198637202</v>
      </c>
      <c r="W23" s="139">
        <v>24.199396043854499</v>
      </c>
      <c r="X23" s="139">
        <v>24.1885776335338</v>
      </c>
      <c r="Y23" s="140">
        <v>16.9601652585681</v>
      </c>
      <c r="Z23" s="141"/>
      <c r="AA23" s="142">
        <v>19.859313074176299</v>
      </c>
      <c r="AB23" s="143">
        <v>10.3074249635436</v>
      </c>
      <c r="AC23" s="144">
        <v>14.7914766438171</v>
      </c>
      <c r="AD23" s="141"/>
      <c r="AE23" s="145">
        <v>15.7017225545261</v>
      </c>
      <c r="AF23" s="33"/>
      <c r="AG23" s="160">
        <v>133.13977436968</v>
      </c>
      <c r="AH23" s="161">
        <v>132.13563097911901</v>
      </c>
      <c r="AI23" s="161">
        <v>137.71411068619599</v>
      </c>
      <c r="AJ23" s="161">
        <v>135.04186270952701</v>
      </c>
      <c r="AK23" s="161">
        <v>132.50802515346601</v>
      </c>
      <c r="AL23" s="162">
        <v>134.19515128373499</v>
      </c>
      <c r="AM23" s="163"/>
      <c r="AN23" s="164">
        <v>156.91606540278499</v>
      </c>
      <c r="AO23" s="165">
        <v>159.55485444484501</v>
      </c>
      <c r="AP23" s="166">
        <v>158.24856370539101</v>
      </c>
      <c r="AQ23" s="163"/>
      <c r="AR23" s="167">
        <v>142.24367466818401</v>
      </c>
      <c r="AS23" s="146"/>
      <c r="AT23" s="138">
        <v>13.7158468657329</v>
      </c>
      <c r="AU23" s="139">
        <v>26.0509592080418</v>
      </c>
      <c r="AV23" s="139">
        <v>29.3402916590701</v>
      </c>
      <c r="AW23" s="139">
        <v>26.463320039072901</v>
      </c>
      <c r="AX23" s="139">
        <v>16.563562596568499</v>
      </c>
      <c r="AY23" s="140">
        <v>21.9874997394306</v>
      </c>
      <c r="AZ23" s="141"/>
      <c r="BA23" s="142">
        <v>15.9974433642462</v>
      </c>
      <c r="BB23" s="143">
        <v>11.884596060853401</v>
      </c>
      <c r="BC23" s="144">
        <v>13.7501529028106</v>
      </c>
      <c r="BD23" s="141"/>
      <c r="BE23" s="145">
        <v>17.4090124891923</v>
      </c>
    </row>
    <row r="24" spans="1:57" x14ac:dyDescent="0.2">
      <c r="A24" s="23" t="s">
        <v>44</v>
      </c>
      <c r="B24" s="44" t="str">
        <f t="shared" si="0"/>
        <v>Richmond North/Glen Allen, VA</v>
      </c>
      <c r="C24" s="11"/>
      <c r="D24" s="28" t="s">
        <v>16</v>
      </c>
      <c r="E24" s="31" t="s">
        <v>17</v>
      </c>
      <c r="F24" s="12"/>
      <c r="G24" s="168">
        <v>92.047552400270405</v>
      </c>
      <c r="H24" s="163">
        <v>97.382742194469202</v>
      </c>
      <c r="I24" s="163">
        <v>101.779192556379</v>
      </c>
      <c r="J24" s="163">
        <v>101.053962051776</v>
      </c>
      <c r="K24" s="163">
        <v>98.775526755852795</v>
      </c>
      <c r="L24" s="169">
        <v>98.620088167378</v>
      </c>
      <c r="M24" s="163"/>
      <c r="N24" s="170">
        <v>116.03809396162499</v>
      </c>
      <c r="O24" s="171">
        <v>118.317700436804</v>
      </c>
      <c r="P24" s="172">
        <v>117.178620373634</v>
      </c>
      <c r="Q24" s="163"/>
      <c r="R24" s="173">
        <v>104.77560011223601</v>
      </c>
      <c r="S24" s="146"/>
      <c r="T24" s="147">
        <v>17.479210861923399</v>
      </c>
      <c r="U24" s="141">
        <v>24.625351561235401</v>
      </c>
      <c r="V24" s="141">
        <v>24.232405001401901</v>
      </c>
      <c r="W24" s="141">
        <v>24.618353354240199</v>
      </c>
      <c r="X24" s="141">
        <v>21.265771598842299</v>
      </c>
      <c r="Y24" s="148">
        <v>22.824931363069101</v>
      </c>
      <c r="Z24" s="141"/>
      <c r="AA24" s="149">
        <v>23.6323080065516</v>
      </c>
      <c r="AB24" s="150">
        <v>21.5898543989031</v>
      </c>
      <c r="AC24" s="151">
        <v>22.528194296338398</v>
      </c>
      <c r="AD24" s="141"/>
      <c r="AE24" s="152">
        <v>22.705941736043101</v>
      </c>
      <c r="AF24" s="34"/>
      <c r="AG24" s="168">
        <v>99.718214114258203</v>
      </c>
      <c r="AH24" s="163">
        <v>96.121555883332505</v>
      </c>
      <c r="AI24" s="163">
        <v>99.780870443639998</v>
      </c>
      <c r="AJ24" s="163">
        <v>99.195601677148801</v>
      </c>
      <c r="AK24" s="163">
        <v>98.113205073271004</v>
      </c>
      <c r="AL24" s="169">
        <v>98.618638922628094</v>
      </c>
      <c r="AM24" s="163"/>
      <c r="AN24" s="170">
        <v>118.651040429338</v>
      </c>
      <c r="AO24" s="171">
        <v>123.216004719366</v>
      </c>
      <c r="AP24" s="172">
        <v>121.00146420202999</v>
      </c>
      <c r="AQ24" s="163"/>
      <c r="AR24" s="173">
        <v>106.186279400028</v>
      </c>
      <c r="AS24" s="146"/>
      <c r="AT24" s="147">
        <v>19.2496029706526</v>
      </c>
      <c r="AU24" s="141">
        <v>25.626210746354602</v>
      </c>
      <c r="AV24" s="141">
        <v>25.091981510802</v>
      </c>
      <c r="AW24" s="141">
        <v>24.4729187571834</v>
      </c>
      <c r="AX24" s="141">
        <v>22.5375961794131</v>
      </c>
      <c r="AY24" s="148">
        <v>23.320552058116501</v>
      </c>
      <c r="AZ24" s="141"/>
      <c r="BA24" s="149">
        <v>22.702027205792302</v>
      </c>
      <c r="BB24" s="150">
        <v>23.424124786979601</v>
      </c>
      <c r="BC24" s="151">
        <v>23.067630113774701</v>
      </c>
      <c r="BD24" s="141"/>
      <c r="BE24" s="152">
        <v>22.890610854861698</v>
      </c>
    </row>
    <row r="25" spans="1:57" x14ac:dyDescent="0.2">
      <c r="A25" s="24" t="s">
        <v>45</v>
      </c>
      <c r="B25" s="44" t="str">
        <f t="shared" si="0"/>
        <v>Richmond West/Midlothian, VA</v>
      </c>
      <c r="C25" s="12"/>
      <c r="D25" s="28" t="s">
        <v>16</v>
      </c>
      <c r="E25" s="31" t="s">
        <v>17</v>
      </c>
      <c r="F25" s="12"/>
      <c r="G25" s="168">
        <v>83.638777635782702</v>
      </c>
      <c r="H25" s="163">
        <v>88.645496857772798</v>
      </c>
      <c r="I25" s="163">
        <v>89.366141622760793</v>
      </c>
      <c r="J25" s="163">
        <v>89.745001373346796</v>
      </c>
      <c r="K25" s="163">
        <v>92.307340587956304</v>
      </c>
      <c r="L25" s="169">
        <v>89.010843573567101</v>
      </c>
      <c r="M25" s="163"/>
      <c r="N25" s="170">
        <v>108.54756578073</v>
      </c>
      <c r="O25" s="171">
        <v>113.54836293512599</v>
      </c>
      <c r="P25" s="172">
        <v>111.108752005672</v>
      </c>
      <c r="Q25" s="163"/>
      <c r="R25" s="173">
        <v>96.644891447368394</v>
      </c>
      <c r="S25" s="146"/>
      <c r="T25" s="147">
        <v>10.733846556669601</v>
      </c>
      <c r="U25" s="141">
        <v>15.1413143662541</v>
      </c>
      <c r="V25" s="141">
        <v>15.685811046209301</v>
      </c>
      <c r="W25" s="141">
        <v>15.795415814998499</v>
      </c>
      <c r="X25" s="141">
        <v>18.1599127293332</v>
      </c>
      <c r="Y25" s="148">
        <v>15.402938098796801</v>
      </c>
      <c r="Z25" s="141"/>
      <c r="AA25" s="149">
        <v>23.556615019893901</v>
      </c>
      <c r="AB25" s="150">
        <v>24.7404370563481</v>
      </c>
      <c r="AC25" s="151">
        <v>24.136122135451</v>
      </c>
      <c r="AD25" s="141"/>
      <c r="AE25" s="152">
        <v>18.764785987334999</v>
      </c>
      <c r="AF25" s="35"/>
      <c r="AG25" s="168">
        <v>93.385201241550504</v>
      </c>
      <c r="AH25" s="163">
        <v>87.535194320457705</v>
      </c>
      <c r="AI25" s="163">
        <v>89.554957785331396</v>
      </c>
      <c r="AJ25" s="163">
        <v>88.903489958322396</v>
      </c>
      <c r="AK25" s="163">
        <v>89.640225184016799</v>
      </c>
      <c r="AL25" s="169">
        <v>89.804972112228896</v>
      </c>
      <c r="AM25" s="163"/>
      <c r="AN25" s="170">
        <v>109.819833572295</v>
      </c>
      <c r="AO25" s="171">
        <v>114.288195353802</v>
      </c>
      <c r="AP25" s="172">
        <v>112.14490400994499</v>
      </c>
      <c r="AQ25" s="163"/>
      <c r="AR25" s="173">
        <v>97.335541377035099</v>
      </c>
      <c r="AS25" s="146"/>
      <c r="AT25" s="147">
        <v>11.834663496324501</v>
      </c>
      <c r="AU25" s="141">
        <v>15.9415298110029</v>
      </c>
      <c r="AV25" s="141">
        <v>17.0466285458042</v>
      </c>
      <c r="AW25" s="141">
        <v>15.786893245755399</v>
      </c>
      <c r="AX25" s="141">
        <v>16.5281173867109</v>
      </c>
      <c r="AY25" s="148">
        <v>15.3247781406718</v>
      </c>
      <c r="AZ25" s="141"/>
      <c r="BA25" s="149">
        <v>19.430225216968001</v>
      </c>
      <c r="BB25" s="150">
        <v>17.6423665455637</v>
      </c>
      <c r="BC25" s="151">
        <v>18.4360757976212</v>
      </c>
      <c r="BD25" s="141"/>
      <c r="BE25" s="152">
        <v>16.029697916747701</v>
      </c>
    </row>
    <row r="26" spans="1:57" x14ac:dyDescent="0.2">
      <c r="A26" s="24" t="s">
        <v>46</v>
      </c>
      <c r="B26" s="44" t="str">
        <f t="shared" si="0"/>
        <v>Petersburg/Chester, VA</v>
      </c>
      <c r="C26" s="12"/>
      <c r="D26" s="28" t="s">
        <v>16</v>
      </c>
      <c r="E26" s="31" t="s">
        <v>17</v>
      </c>
      <c r="F26" s="12"/>
      <c r="G26" s="168">
        <v>83.201107570247899</v>
      </c>
      <c r="H26" s="163">
        <v>87.095522818599306</v>
      </c>
      <c r="I26" s="163">
        <v>87.400913577881099</v>
      </c>
      <c r="J26" s="163">
        <v>87.526534243582702</v>
      </c>
      <c r="K26" s="163">
        <v>85.3819187661406</v>
      </c>
      <c r="L26" s="169">
        <v>86.225538419319406</v>
      </c>
      <c r="M26" s="163"/>
      <c r="N26" s="170">
        <v>90.589256892159597</v>
      </c>
      <c r="O26" s="171">
        <v>89.807658264580297</v>
      </c>
      <c r="P26" s="172">
        <v>90.199455646992007</v>
      </c>
      <c r="Q26" s="163"/>
      <c r="R26" s="173">
        <v>87.375440649505194</v>
      </c>
      <c r="S26" s="146"/>
      <c r="T26" s="147">
        <v>18.263455735612801</v>
      </c>
      <c r="U26" s="141">
        <v>19.334580346213102</v>
      </c>
      <c r="V26" s="141">
        <v>18.322670050202099</v>
      </c>
      <c r="W26" s="141">
        <v>20.692795382067899</v>
      </c>
      <c r="X26" s="141">
        <v>17.007253778587099</v>
      </c>
      <c r="Y26" s="148">
        <v>18.785061508639998</v>
      </c>
      <c r="Z26" s="141"/>
      <c r="AA26" s="149">
        <v>15.1701401196032</v>
      </c>
      <c r="AB26" s="150">
        <v>10.9831755624437</v>
      </c>
      <c r="AC26" s="151">
        <v>13.0268877525116</v>
      </c>
      <c r="AD26" s="141"/>
      <c r="AE26" s="152">
        <v>16.6167827137483</v>
      </c>
      <c r="AF26" s="35"/>
      <c r="AG26" s="168">
        <v>87.074962135845396</v>
      </c>
      <c r="AH26" s="163">
        <v>85.454188478193601</v>
      </c>
      <c r="AI26" s="163">
        <v>87.253319581174395</v>
      </c>
      <c r="AJ26" s="163">
        <v>86.353292551987494</v>
      </c>
      <c r="AK26" s="163">
        <v>85.059194326030394</v>
      </c>
      <c r="AL26" s="169">
        <v>86.242511037382698</v>
      </c>
      <c r="AM26" s="163"/>
      <c r="AN26" s="170">
        <v>92.022369363191004</v>
      </c>
      <c r="AO26" s="171">
        <v>93.978924783047404</v>
      </c>
      <c r="AP26" s="172">
        <v>93.019940836906102</v>
      </c>
      <c r="AQ26" s="163"/>
      <c r="AR26" s="173">
        <v>88.296138901245001</v>
      </c>
      <c r="AS26" s="146"/>
      <c r="AT26" s="147">
        <v>18.917172814950899</v>
      </c>
      <c r="AU26" s="141">
        <v>19.220851558289301</v>
      </c>
      <c r="AV26" s="141">
        <v>19.5273548361493</v>
      </c>
      <c r="AW26" s="141">
        <v>18.378933992624798</v>
      </c>
      <c r="AX26" s="141">
        <v>17.161966426157498</v>
      </c>
      <c r="AY26" s="148">
        <v>18.641908588475999</v>
      </c>
      <c r="AZ26" s="141"/>
      <c r="BA26" s="149">
        <v>15.9900882910327</v>
      </c>
      <c r="BB26" s="150">
        <v>14.803269636582099</v>
      </c>
      <c r="BC26" s="151">
        <v>15.361085726467399</v>
      </c>
      <c r="BD26" s="141"/>
      <c r="BE26" s="152">
        <v>17.342443089427999</v>
      </c>
    </row>
    <row r="27" spans="1:57" x14ac:dyDescent="0.2">
      <c r="A27" s="99" t="s">
        <v>99</v>
      </c>
      <c r="B27" s="45" t="s">
        <v>71</v>
      </c>
      <c r="C27" s="12"/>
      <c r="D27" s="28" t="s">
        <v>16</v>
      </c>
      <c r="E27" s="31" t="s">
        <v>17</v>
      </c>
      <c r="F27" s="12"/>
      <c r="G27" s="168">
        <v>104.020476959517</v>
      </c>
      <c r="H27" s="163">
        <v>106.017135403078</v>
      </c>
      <c r="I27" s="163">
        <v>105.204089862733</v>
      </c>
      <c r="J27" s="163">
        <v>105.687059645087</v>
      </c>
      <c r="K27" s="163">
        <v>110.12299258649</v>
      </c>
      <c r="L27" s="169">
        <v>106.329415429013</v>
      </c>
      <c r="M27" s="163"/>
      <c r="N27" s="170">
        <v>131.83904831732499</v>
      </c>
      <c r="O27" s="171">
        <v>132.20961020915601</v>
      </c>
      <c r="P27" s="172">
        <v>132.024566689854</v>
      </c>
      <c r="Q27" s="163"/>
      <c r="R27" s="173">
        <v>114.67031542292101</v>
      </c>
      <c r="S27" s="146"/>
      <c r="T27" s="147">
        <v>6.1132992691463004</v>
      </c>
      <c r="U27" s="141">
        <v>11.448235104742601</v>
      </c>
      <c r="V27" s="141">
        <v>11.027619918251601</v>
      </c>
      <c r="W27" s="141">
        <v>10.3923553331511</v>
      </c>
      <c r="X27" s="141">
        <v>11.835773122631901</v>
      </c>
      <c r="Y27" s="148">
        <v>10.322163508646399</v>
      </c>
      <c r="Z27" s="141"/>
      <c r="AA27" s="149">
        <v>15.120245229207599</v>
      </c>
      <c r="AB27" s="150">
        <v>14.175668026729699</v>
      </c>
      <c r="AC27" s="151">
        <v>14.6322889385811</v>
      </c>
      <c r="AD27" s="141"/>
      <c r="AE27" s="152">
        <v>11.638574023743599</v>
      </c>
      <c r="AF27" s="35"/>
      <c r="AG27" s="168">
        <v>109.197330188679</v>
      </c>
      <c r="AH27" s="163">
        <v>103.12076409551101</v>
      </c>
      <c r="AI27" s="163">
        <v>103.008870065347</v>
      </c>
      <c r="AJ27" s="163">
        <v>104.57377830248301</v>
      </c>
      <c r="AK27" s="163">
        <v>109.957853668851</v>
      </c>
      <c r="AL27" s="169">
        <v>105.966515124354</v>
      </c>
      <c r="AM27" s="163"/>
      <c r="AN27" s="170">
        <v>133.53740733928001</v>
      </c>
      <c r="AO27" s="171">
        <v>136.36310435210899</v>
      </c>
      <c r="AP27" s="172">
        <v>134.98177500427099</v>
      </c>
      <c r="AQ27" s="163"/>
      <c r="AR27" s="173">
        <v>115.781208702634</v>
      </c>
      <c r="AS27" s="146"/>
      <c r="AT27" s="147">
        <v>10.3327980261293</v>
      </c>
      <c r="AU27" s="141">
        <v>12.3509084034539</v>
      </c>
      <c r="AV27" s="141">
        <v>11.0555860897125</v>
      </c>
      <c r="AW27" s="141">
        <v>11.066133161364499</v>
      </c>
      <c r="AX27" s="141">
        <v>12.7705475439798</v>
      </c>
      <c r="AY27" s="148">
        <v>11.532549800572999</v>
      </c>
      <c r="AZ27" s="141"/>
      <c r="BA27" s="149">
        <v>15.323586693558999</v>
      </c>
      <c r="BB27" s="150">
        <v>15.391982264650601</v>
      </c>
      <c r="BC27" s="151">
        <v>15.348415988471499</v>
      </c>
      <c r="BD27" s="141"/>
      <c r="BE27" s="152">
        <v>12.791938553777101</v>
      </c>
    </row>
    <row r="28" spans="1:57" x14ac:dyDescent="0.2">
      <c r="A28" s="24" t="s">
        <v>48</v>
      </c>
      <c r="B28" s="44" t="str">
        <f t="shared" si="0"/>
        <v>Roanoke, VA</v>
      </c>
      <c r="C28" s="12"/>
      <c r="D28" s="28" t="s">
        <v>16</v>
      </c>
      <c r="E28" s="31" t="s">
        <v>17</v>
      </c>
      <c r="F28" s="12"/>
      <c r="G28" s="168">
        <v>109.98073656073601</v>
      </c>
      <c r="H28" s="163">
        <v>95.806848355663803</v>
      </c>
      <c r="I28" s="163">
        <v>98.614954557972993</v>
      </c>
      <c r="J28" s="163">
        <v>99.403358369098697</v>
      </c>
      <c r="K28" s="163">
        <v>97.995893283780106</v>
      </c>
      <c r="L28" s="169">
        <v>100.28306125893</v>
      </c>
      <c r="M28" s="163"/>
      <c r="N28" s="170">
        <v>107.750376864695</v>
      </c>
      <c r="O28" s="171">
        <v>108.659875709267</v>
      </c>
      <c r="P28" s="172">
        <v>108.197871576708</v>
      </c>
      <c r="Q28" s="163"/>
      <c r="R28" s="173">
        <v>102.636324360646</v>
      </c>
      <c r="S28" s="146"/>
      <c r="T28" s="147">
        <v>6.46977977125644</v>
      </c>
      <c r="U28" s="141">
        <v>18.2564864373443</v>
      </c>
      <c r="V28" s="141">
        <v>19.2249003050045</v>
      </c>
      <c r="W28" s="141">
        <v>20.5455810913497</v>
      </c>
      <c r="X28" s="141">
        <v>17.726276695571499</v>
      </c>
      <c r="Y28" s="148">
        <v>15.9879733760012</v>
      </c>
      <c r="Z28" s="141"/>
      <c r="AA28" s="149">
        <v>16.1053823053592</v>
      </c>
      <c r="AB28" s="150">
        <v>12.9657179384945</v>
      </c>
      <c r="AC28" s="151">
        <v>14.4711597398449</v>
      </c>
      <c r="AD28" s="141"/>
      <c r="AE28" s="152">
        <v>15.1913402855222</v>
      </c>
      <c r="AF28" s="35"/>
      <c r="AG28" s="168">
        <v>97.315160824576793</v>
      </c>
      <c r="AH28" s="163">
        <v>92.816685300369997</v>
      </c>
      <c r="AI28" s="163">
        <v>98.687605935127607</v>
      </c>
      <c r="AJ28" s="163">
        <v>98.559962143463196</v>
      </c>
      <c r="AK28" s="163">
        <v>97.397675909060197</v>
      </c>
      <c r="AL28" s="169">
        <v>97.072278301481305</v>
      </c>
      <c r="AM28" s="163"/>
      <c r="AN28" s="170">
        <v>116.08069261627099</v>
      </c>
      <c r="AO28" s="171">
        <v>122.65264171186701</v>
      </c>
      <c r="AP28" s="172">
        <v>119.449290886315</v>
      </c>
      <c r="AQ28" s="163"/>
      <c r="AR28" s="173">
        <v>104.215558990763</v>
      </c>
      <c r="AS28" s="146"/>
      <c r="AT28" s="147">
        <v>10.7242998475117</v>
      </c>
      <c r="AU28" s="141">
        <v>17.446139362050101</v>
      </c>
      <c r="AV28" s="141">
        <v>20.368487003302</v>
      </c>
      <c r="AW28" s="141">
        <v>19.1201004341169</v>
      </c>
      <c r="AX28" s="141">
        <v>15.288297126228899</v>
      </c>
      <c r="AY28" s="148">
        <v>16.5831887473942</v>
      </c>
      <c r="AZ28" s="141"/>
      <c r="BA28" s="149">
        <v>13.1362363660675</v>
      </c>
      <c r="BB28" s="150">
        <v>14.7332725560236</v>
      </c>
      <c r="BC28" s="151">
        <v>13.981295364349499</v>
      </c>
      <c r="BD28" s="141"/>
      <c r="BE28" s="152">
        <v>14.7992259190674</v>
      </c>
    </row>
    <row r="29" spans="1:57" x14ac:dyDescent="0.2">
      <c r="A29" s="24" t="s">
        <v>49</v>
      </c>
      <c r="B29" s="44" t="str">
        <f t="shared" si="0"/>
        <v>Charlottesville, VA</v>
      </c>
      <c r="C29" s="12"/>
      <c r="D29" s="28" t="s">
        <v>16</v>
      </c>
      <c r="E29" s="31" t="s">
        <v>17</v>
      </c>
      <c r="F29" s="12"/>
      <c r="G29" s="168">
        <v>136.715622909698</v>
      </c>
      <c r="H29" s="163">
        <v>136.497577077747</v>
      </c>
      <c r="I29" s="163">
        <v>129.269788021534</v>
      </c>
      <c r="J29" s="163">
        <v>130.378125419181</v>
      </c>
      <c r="K29" s="163">
        <v>148.78077715355801</v>
      </c>
      <c r="L29" s="169">
        <v>136.507742534746</v>
      </c>
      <c r="M29" s="163"/>
      <c r="N29" s="170">
        <v>215.43741525423701</v>
      </c>
      <c r="O29" s="171">
        <v>225.84803065355601</v>
      </c>
      <c r="P29" s="172">
        <v>220.76127033422</v>
      </c>
      <c r="Q29" s="163"/>
      <c r="R29" s="173">
        <v>163.260294891059</v>
      </c>
      <c r="S29" s="146"/>
      <c r="T29" s="147">
        <v>17.694610690556701</v>
      </c>
      <c r="U29" s="141">
        <v>23.603576058110701</v>
      </c>
      <c r="V29" s="141">
        <v>16.1579369089845</v>
      </c>
      <c r="W29" s="141">
        <v>15.471193620080999</v>
      </c>
      <c r="X29" s="141">
        <v>20.9527648322149</v>
      </c>
      <c r="Y29" s="148">
        <v>18.850354490942099</v>
      </c>
      <c r="Z29" s="141"/>
      <c r="AA29" s="149">
        <v>24.048392856168999</v>
      </c>
      <c r="AB29" s="150">
        <v>28.397508187427199</v>
      </c>
      <c r="AC29" s="151">
        <v>26.271011713314699</v>
      </c>
      <c r="AD29" s="141"/>
      <c r="AE29" s="152">
        <v>20.453093241200701</v>
      </c>
      <c r="AF29" s="35"/>
      <c r="AG29" s="168">
        <v>178.31097632271201</v>
      </c>
      <c r="AH29" s="163">
        <v>133.96652485904599</v>
      </c>
      <c r="AI29" s="163">
        <v>131.43243156805499</v>
      </c>
      <c r="AJ29" s="163">
        <v>133.23938149972599</v>
      </c>
      <c r="AK29" s="163">
        <v>163.85215147337499</v>
      </c>
      <c r="AL29" s="169">
        <v>148.380129469906</v>
      </c>
      <c r="AM29" s="163"/>
      <c r="AN29" s="170">
        <v>265.991454259384</v>
      </c>
      <c r="AO29" s="171">
        <v>274.63751772063898</v>
      </c>
      <c r="AP29" s="172">
        <v>270.47704582326799</v>
      </c>
      <c r="AQ29" s="163"/>
      <c r="AR29" s="173">
        <v>190.21379017713701</v>
      </c>
      <c r="AS29" s="146"/>
      <c r="AT29" s="147">
        <v>28.359569203515299</v>
      </c>
      <c r="AU29" s="141">
        <v>22.772736626858201</v>
      </c>
      <c r="AV29" s="141">
        <v>20.388064765976701</v>
      </c>
      <c r="AW29" s="141">
        <v>18.9410818786466</v>
      </c>
      <c r="AX29" s="141">
        <v>21.458046146233901</v>
      </c>
      <c r="AY29" s="148">
        <v>22.297797484514199</v>
      </c>
      <c r="AZ29" s="141"/>
      <c r="BA29" s="149">
        <v>31.5067666397347</v>
      </c>
      <c r="BB29" s="150">
        <v>33.447037304971701</v>
      </c>
      <c r="BC29" s="151">
        <v>32.512149083139398</v>
      </c>
      <c r="BD29" s="141"/>
      <c r="BE29" s="152">
        <v>26.5160207993559</v>
      </c>
    </row>
    <row r="30" spans="1:57" x14ac:dyDescent="0.2">
      <c r="A30" s="24" t="s">
        <v>50</v>
      </c>
      <c r="B30" s="46" t="s">
        <v>73</v>
      </c>
      <c r="C30" s="12"/>
      <c r="D30" s="28" t="s">
        <v>16</v>
      </c>
      <c r="E30" s="31" t="s">
        <v>17</v>
      </c>
      <c r="F30" s="12"/>
      <c r="G30" s="168">
        <v>88.716203223949293</v>
      </c>
      <c r="H30" s="163">
        <v>93.856429961089404</v>
      </c>
      <c r="I30" s="163">
        <v>95.839454503781795</v>
      </c>
      <c r="J30" s="163">
        <v>96.106409257561793</v>
      </c>
      <c r="K30" s="163">
        <v>93.820309454191005</v>
      </c>
      <c r="L30" s="169">
        <v>93.879227604447195</v>
      </c>
      <c r="M30" s="163"/>
      <c r="N30" s="170">
        <v>106.044420382165</v>
      </c>
      <c r="O30" s="171">
        <v>108.65653513187</v>
      </c>
      <c r="P30" s="172">
        <v>107.38516379043</v>
      </c>
      <c r="Q30" s="163"/>
      <c r="R30" s="173">
        <v>98.222184488602295</v>
      </c>
      <c r="S30" s="146"/>
      <c r="T30" s="147">
        <v>12.661427580660201</v>
      </c>
      <c r="U30" s="141">
        <v>12.5576270352788</v>
      </c>
      <c r="V30" s="141">
        <v>12.0493737600651</v>
      </c>
      <c r="W30" s="141">
        <v>13.5796504298161</v>
      </c>
      <c r="X30" s="141">
        <v>10.6420880847781</v>
      </c>
      <c r="Y30" s="148">
        <v>12.254505348246401</v>
      </c>
      <c r="Z30" s="141"/>
      <c r="AA30" s="149">
        <v>12.7315660889456</v>
      </c>
      <c r="AB30" s="150">
        <v>14.826532907854</v>
      </c>
      <c r="AC30" s="151">
        <v>13.8071504135275</v>
      </c>
      <c r="AD30" s="141"/>
      <c r="AE30" s="152">
        <v>12.604808405958901</v>
      </c>
      <c r="AF30" s="35"/>
      <c r="AG30" s="168">
        <v>88.377932597411998</v>
      </c>
      <c r="AH30" s="163">
        <v>92.128335618674498</v>
      </c>
      <c r="AI30" s="163">
        <v>94.506460976881598</v>
      </c>
      <c r="AJ30" s="163">
        <v>94.063167851410199</v>
      </c>
      <c r="AK30" s="163">
        <v>93.093241432928593</v>
      </c>
      <c r="AL30" s="169">
        <v>92.621107214802606</v>
      </c>
      <c r="AM30" s="163"/>
      <c r="AN30" s="170">
        <v>102.65796299267301</v>
      </c>
      <c r="AO30" s="171">
        <v>104.51869373573901</v>
      </c>
      <c r="AP30" s="172">
        <v>103.602657504673</v>
      </c>
      <c r="AQ30" s="163"/>
      <c r="AR30" s="173">
        <v>96.143984763642095</v>
      </c>
      <c r="AS30" s="146"/>
      <c r="AT30" s="147">
        <v>11.3652777238447</v>
      </c>
      <c r="AU30" s="141">
        <v>12.576145426098201</v>
      </c>
      <c r="AV30" s="141">
        <v>12.8539880976604</v>
      </c>
      <c r="AW30" s="141">
        <v>12.0249065675737</v>
      </c>
      <c r="AX30" s="141">
        <v>11.097159158419901</v>
      </c>
      <c r="AY30" s="148">
        <v>12.008203740983999</v>
      </c>
      <c r="AZ30" s="141"/>
      <c r="BA30" s="149">
        <v>10.8623785527679</v>
      </c>
      <c r="BB30" s="150">
        <v>10.6844070247624</v>
      </c>
      <c r="BC30" s="151">
        <v>10.7501897242413</v>
      </c>
      <c r="BD30" s="141"/>
      <c r="BE30" s="152">
        <v>11.3476919256694</v>
      </c>
    </row>
    <row r="31" spans="1:57" x14ac:dyDescent="0.2">
      <c r="A31" s="24" t="s">
        <v>51</v>
      </c>
      <c r="B31" s="44" t="str">
        <f t="shared" si="0"/>
        <v>Staunton &amp; Harrisonburg, VA</v>
      </c>
      <c r="C31" s="12"/>
      <c r="D31" s="28" t="s">
        <v>16</v>
      </c>
      <c r="E31" s="31" t="s">
        <v>17</v>
      </c>
      <c r="F31" s="12"/>
      <c r="G31" s="168">
        <v>89.7687067610062</v>
      </c>
      <c r="H31" s="163">
        <v>92.078653304102701</v>
      </c>
      <c r="I31" s="163">
        <v>94.461602621388096</v>
      </c>
      <c r="J31" s="163">
        <v>95.699948717948701</v>
      </c>
      <c r="K31" s="163">
        <v>96.788137847642005</v>
      </c>
      <c r="L31" s="169">
        <v>93.989964177978806</v>
      </c>
      <c r="M31" s="163"/>
      <c r="N31" s="170">
        <v>117.375139540627</v>
      </c>
      <c r="O31" s="171">
        <v>121.715600095442</v>
      </c>
      <c r="P31" s="172">
        <v>119.58276941747501</v>
      </c>
      <c r="Q31" s="163"/>
      <c r="R31" s="173">
        <v>102.721527409738</v>
      </c>
      <c r="S31" s="146"/>
      <c r="T31" s="147">
        <v>5.4833720812380502</v>
      </c>
      <c r="U31" s="141">
        <v>8.4994145252959594</v>
      </c>
      <c r="V31" s="141">
        <v>7.7622263560444003</v>
      </c>
      <c r="W31" s="141">
        <v>12.136349758258399</v>
      </c>
      <c r="X31" s="141">
        <v>10.660007529425499</v>
      </c>
      <c r="Y31" s="148">
        <v>9.0859312916674604</v>
      </c>
      <c r="Z31" s="141"/>
      <c r="AA31" s="149">
        <v>11.857162191315201</v>
      </c>
      <c r="AB31" s="150">
        <v>12.9306288550468</v>
      </c>
      <c r="AC31" s="151">
        <v>12.3813168483528</v>
      </c>
      <c r="AD31" s="141"/>
      <c r="AE31" s="152">
        <v>9.8427137888592195</v>
      </c>
      <c r="AF31" s="35"/>
      <c r="AG31" s="168">
        <v>94.184900735294093</v>
      </c>
      <c r="AH31" s="163">
        <v>92.361149466192103</v>
      </c>
      <c r="AI31" s="163">
        <v>93.675131289308098</v>
      </c>
      <c r="AJ31" s="163">
        <v>93.703875047330499</v>
      </c>
      <c r="AK31" s="163">
        <v>97.079813849590394</v>
      </c>
      <c r="AL31" s="169">
        <v>94.275075721838107</v>
      </c>
      <c r="AM31" s="163"/>
      <c r="AN31" s="170">
        <v>120.656498917059</v>
      </c>
      <c r="AO31" s="171">
        <v>124.71988330889501</v>
      </c>
      <c r="AP31" s="172">
        <v>122.730642113141</v>
      </c>
      <c r="AQ31" s="163"/>
      <c r="AR31" s="173">
        <v>104.02968805122801</v>
      </c>
      <c r="AS31" s="146"/>
      <c r="AT31" s="147">
        <v>11.4233253683117</v>
      </c>
      <c r="AU31" s="141">
        <v>11.7366810220138</v>
      </c>
      <c r="AV31" s="141">
        <v>10.9306178811701</v>
      </c>
      <c r="AW31" s="141">
        <v>9.77713738794073</v>
      </c>
      <c r="AX31" s="141">
        <v>9.9766371137449195</v>
      </c>
      <c r="AY31" s="148">
        <v>10.6192933675869</v>
      </c>
      <c r="AZ31" s="141"/>
      <c r="BA31" s="149">
        <v>14.0759822704138</v>
      </c>
      <c r="BB31" s="150">
        <v>15.5139477290955</v>
      </c>
      <c r="BC31" s="151">
        <v>14.801599281453001</v>
      </c>
      <c r="BD31" s="141"/>
      <c r="BE31" s="152">
        <v>11.690765577739599</v>
      </c>
    </row>
    <row r="32" spans="1:57" x14ac:dyDescent="0.2">
      <c r="A32" s="24" t="s">
        <v>52</v>
      </c>
      <c r="B32" s="44" t="str">
        <f t="shared" si="0"/>
        <v>Blacksburg &amp; Wytheville, VA</v>
      </c>
      <c r="C32" s="12"/>
      <c r="D32" s="28" t="s">
        <v>16</v>
      </c>
      <c r="E32" s="31" t="s">
        <v>17</v>
      </c>
      <c r="F32" s="12"/>
      <c r="G32" s="168">
        <v>95.908535031847094</v>
      </c>
      <c r="H32" s="163">
        <v>95.671872607030906</v>
      </c>
      <c r="I32" s="163">
        <v>94.695538093611205</v>
      </c>
      <c r="J32" s="163">
        <v>97.364565422026899</v>
      </c>
      <c r="K32" s="163">
        <v>100.192193924516</v>
      </c>
      <c r="L32" s="169">
        <v>96.892744332579895</v>
      </c>
      <c r="M32" s="163"/>
      <c r="N32" s="170">
        <v>129.56480401763801</v>
      </c>
      <c r="O32" s="171">
        <v>126.56645925540199</v>
      </c>
      <c r="P32" s="172">
        <v>128.11123311876801</v>
      </c>
      <c r="Q32" s="163"/>
      <c r="R32" s="173">
        <v>107.87410140294701</v>
      </c>
      <c r="S32" s="146"/>
      <c r="T32" s="147">
        <v>22.884326160635801</v>
      </c>
      <c r="U32" s="141">
        <v>23.5719686484018</v>
      </c>
      <c r="V32" s="141">
        <v>20.9239983574445</v>
      </c>
      <c r="W32" s="141">
        <v>22.4543421986629</v>
      </c>
      <c r="X32" s="141">
        <v>22.203799575149599</v>
      </c>
      <c r="Y32" s="148">
        <v>22.3455739975082</v>
      </c>
      <c r="Z32" s="141"/>
      <c r="AA32" s="149">
        <v>33.137114877277298</v>
      </c>
      <c r="AB32" s="150">
        <v>33.618990674207197</v>
      </c>
      <c r="AC32" s="151">
        <v>33.370171987465902</v>
      </c>
      <c r="AD32" s="141"/>
      <c r="AE32" s="152">
        <v>26.8090358513391</v>
      </c>
      <c r="AF32" s="35"/>
      <c r="AG32" s="168">
        <v>93.393591670773702</v>
      </c>
      <c r="AH32" s="163">
        <v>91.253216976127305</v>
      </c>
      <c r="AI32" s="163">
        <v>91.658515676181494</v>
      </c>
      <c r="AJ32" s="163">
        <v>93.397204004142196</v>
      </c>
      <c r="AK32" s="163">
        <v>96.771364178595704</v>
      </c>
      <c r="AL32" s="169">
        <v>93.412429291949493</v>
      </c>
      <c r="AM32" s="163"/>
      <c r="AN32" s="170">
        <v>120.820170408439</v>
      </c>
      <c r="AO32" s="171">
        <v>119.588120387787</v>
      </c>
      <c r="AP32" s="172">
        <v>120.224945124082</v>
      </c>
      <c r="AQ32" s="163"/>
      <c r="AR32" s="173">
        <v>102.98211589321301</v>
      </c>
      <c r="AS32" s="146"/>
      <c r="AT32" s="147">
        <v>10.5741670646992</v>
      </c>
      <c r="AU32" s="141">
        <v>19.484678916881901</v>
      </c>
      <c r="AV32" s="141">
        <v>18.5995616117808</v>
      </c>
      <c r="AW32" s="141">
        <v>20.272431669755701</v>
      </c>
      <c r="AX32" s="141">
        <v>21.094876507163502</v>
      </c>
      <c r="AY32" s="148">
        <v>18.260392183254499</v>
      </c>
      <c r="AZ32" s="141"/>
      <c r="BA32" s="149">
        <v>28.5459756247465</v>
      </c>
      <c r="BB32" s="150">
        <v>28.462123619042998</v>
      </c>
      <c r="BC32" s="151">
        <v>28.5184822868789</v>
      </c>
      <c r="BD32" s="141"/>
      <c r="BE32" s="152">
        <v>22.4841966505473</v>
      </c>
    </row>
    <row r="33" spans="1:64" x14ac:dyDescent="0.2">
      <c r="A33" s="24" t="s">
        <v>53</v>
      </c>
      <c r="B33" s="44" t="str">
        <f t="shared" si="0"/>
        <v>Lynchburg, VA</v>
      </c>
      <c r="C33" s="12"/>
      <c r="D33" s="28" t="s">
        <v>16</v>
      </c>
      <c r="E33" s="31" t="s">
        <v>17</v>
      </c>
      <c r="F33" s="12"/>
      <c r="G33" s="168">
        <v>97.927739520957999</v>
      </c>
      <c r="H33" s="163">
        <v>100.086144927536</v>
      </c>
      <c r="I33" s="163">
        <v>101.33497291440899</v>
      </c>
      <c r="J33" s="163">
        <v>102.24089791555301</v>
      </c>
      <c r="K33" s="163">
        <v>101.809788263762</v>
      </c>
      <c r="L33" s="169">
        <v>100.83367572055499</v>
      </c>
      <c r="M33" s="163"/>
      <c r="N33" s="170">
        <v>112.72296067415699</v>
      </c>
      <c r="O33" s="171">
        <v>114.611484042553</v>
      </c>
      <c r="P33" s="172">
        <v>113.693021857923</v>
      </c>
      <c r="Q33" s="163"/>
      <c r="R33" s="173">
        <v>104.726257546935</v>
      </c>
      <c r="S33" s="146"/>
      <c r="T33" s="147">
        <v>7.4023531807475598</v>
      </c>
      <c r="U33" s="141">
        <v>7.0756344363632104</v>
      </c>
      <c r="V33" s="141">
        <v>7.5024955056669</v>
      </c>
      <c r="W33" s="141">
        <v>10.1521159899685</v>
      </c>
      <c r="X33" s="141">
        <v>5.8501410097044699</v>
      </c>
      <c r="Y33" s="148">
        <v>7.5773931668316798</v>
      </c>
      <c r="Z33" s="141"/>
      <c r="AA33" s="149">
        <v>3.9546620399292798</v>
      </c>
      <c r="AB33" s="150">
        <v>4.5460858870205998</v>
      </c>
      <c r="AC33" s="151">
        <v>4.2687747513889498</v>
      </c>
      <c r="AD33" s="141"/>
      <c r="AE33" s="152">
        <v>5.96123412212593</v>
      </c>
      <c r="AF33" s="35"/>
      <c r="AG33" s="168">
        <v>99.721645047169801</v>
      </c>
      <c r="AH33" s="163">
        <v>101.50265445462099</v>
      </c>
      <c r="AI33" s="163">
        <v>102.416952701713</v>
      </c>
      <c r="AJ33" s="163">
        <v>105.21807974396501</v>
      </c>
      <c r="AK33" s="163">
        <v>108.088514293567</v>
      </c>
      <c r="AL33" s="169">
        <v>103.734133100896</v>
      </c>
      <c r="AM33" s="163"/>
      <c r="AN33" s="170">
        <v>120.46323984178299</v>
      </c>
      <c r="AO33" s="171">
        <v>118.466789973229</v>
      </c>
      <c r="AP33" s="172">
        <v>119.472549362961</v>
      </c>
      <c r="AQ33" s="163"/>
      <c r="AR33" s="173">
        <v>109.025535750537</v>
      </c>
      <c r="AS33" s="146"/>
      <c r="AT33" s="147">
        <v>5.3981310811847596</v>
      </c>
      <c r="AU33" s="141">
        <v>11.231844924618001</v>
      </c>
      <c r="AV33" s="141">
        <v>11.101774968160001</v>
      </c>
      <c r="AW33" s="141">
        <v>11.9327003478367</v>
      </c>
      <c r="AX33" s="141">
        <v>11.5859040099391</v>
      </c>
      <c r="AY33" s="148">
        <v>10.5411323833036</v>
      </c>
      <c r="AZ33" s="141"/>
      <c r="BA33" s="149">
        <v>10.7742527356683</v>
      </c>
      <c r="BB33" s="150">
        <v>7.9194588811339903</v>
      </c>
      <c r="BC33" s="151">
        <v>9.3231055028602192</v>
      </c>
      <c r="BD33" s="141"/>
      <c r="BE33" s="152">
        <v>10.029738307176601</v>
      </c>
    </row>
    <row r="34" spans="1:64" x14ac:dyDescent="0.2">
      <c r="A34" s="24" t="s">
        <v>78</v>
      </c>
      <c r="B34" s="44" t="str">
        <f t="shared" si="0"/>
        <v>Central Virginia</v>
      </c>
      <c r="C34" s="12"/>
      <c r="D34" s="28" t="s">
        <v>16</v>
      </c>
      <c r="E34" s="31" t="s">
        <v>17</v>
      </c>
      <c r="F34" s="12"/>
      <c r="G34" s="168">
        <v>101.137489394523</v>
      </c>
      <c r="H34" s="163">
        <v>105.275580703432</v>
      </c>
      <c r="I34" s="163">
        <v>106.74530565223699</v>
      </c>
      <c r="J34" s="163">
        <v>107.63589760959999</v>
      </c>
      <c r="K34" s="163">
        <v>111.510802937224</v>
      </c>
      <c r="L34" s="169">
        <v>106.774276129246</v>
      </c>
      <c r="M34" s="163"/>
      <c r="N34" s="170">
        <v>133.170019335559</v>
      </c>
      <c r="O34" s="171">
        <v>135.498439951194</v>
      </c>
      <c r="P34" s="172">
        <v>134.33912042709599</v>
      </c>
      <c r="Q34" s="163"/>
      <c r="R34" s="173">
        <v>115.64721090256</v>
      </c>
      <c r="S34" s="146"/>
      <c r="T34" s="147">
        <v>11.294695336600199</v>
      </c>
      <c r="U34" s="141">
        <v>19.123825673865401</v>
      </c>
      <c r="V34" s="141">
        <v>19.0609433010911</v>
      </c>
      <c r="W34" s="141">
        <v>20.273758356670001</v>
      </c>
      <c r="X34" s="141">
        <v>21.095903281823102</v>
      </c>
      <c r="Y34" s="148">
        <v>18.5201893372179</v>
      </c>
      <c r="Z34" s="141"/>
      <c r="AA34" s="149">
        <v>21.2540292515156</v>
      </c>
      <c r="AB34" s="150">
        <v>19.007112692557399</v>
      </c>
      <c r="AC34" s="151">
        <v>20.046664335370998</v>
      </c>
      <c r="AD34" s="141"/>
      <c r="AE34" s="152">
        <v>18.671657741832998</v>
      </c>
      <c r="AF34" s="35"/>
      <c r="AG34" s="168">
        <v>114.530687321423</v>
      </c>
      <c r="AH34" s="163">
        <v>105.48550366786699</v>
      </c>
      <c r="AI34" s="163">
        <v>107.770090590899</v>
      </c>
      <c r="AJ34" s="163">
        <v>107.400478942918</v>
      </c>
      <c r="AK34" s="163">
        <v>112.02434088002001</v>
      </c>
      <c r="AL34" s="169">
        <v>109.407853461503</v>
      </c>
      <c r="AM34" s="163"/>
      <c r="AN34" s="170">
        <v>143.457910198337</v>
      </c>
      <c r="AO34" s="171">
        <v>147.528149480037</v>
      </c>
      <c r="AP34" s="172">
        <v>145.53838986558</v>
      </c>
      <c r="AQ34" s="163"/>
      <c r="AR34" s="173">
        <v>121.40905220969501</v>
      </c>
      <c r="AS34" s="146"/>
      <c r="AT34" s="147">
        <v>19.358229737331499</v>
      </c>
      <c r="AU34" s="141">
        <v>22.759661351884699</v>
      </c>
      <c r="AV34" s="141">
        <v>22.742937940854201</v>
      </c>
      <c r="AW34" s="141">
        <v>21.3329522722645</v>
      </c>
      <c r="AX34" s="141">
        <v>19.416562703160299</v>
      </c>
      <c r="AY34" s="148">
        <v>20.963012537276001</v>
      </c>
      <c r="AZ34" s="141"/>
      <c r="BA34" s="149">
        <v>23.3336792056508</v>
      </c>
      <c r="BB34" s="150">
        <v>22.452066943710602</v>
      </c>
      <c r="BC34" s="151">
        <v>22.837709379301401</v>
      </c>
      <c r="BD34" s="141"/>
      <c r="BE34" s="152">
        <v>21.106676861710099</v>
      </c>
    </row>
    <row r="35" spans="1:64" x14ac:dyDescent="0.2">
      <c r="A35" s="24" t="s">
        <v>79</v>
      </c>
      <c r="B35" s="44" t="str">
        <f t="shared" si="0"/>
        <v>Chesapeake Bay</v>
      </c>
      <c r="C35" s="12"/>
      <c r="D35" s="28" t="s">
        <v>16</v>
      </c>
      <c r="E35" s="31" t="s">
        <v>17</v>
      </c>
      <c r="F35" s="12"/>
      <c r="G35" s="168">
        <v>117.569459459459</v>
      </c>
      <c r="H35" s="163">
        <v>121.65301369863001</v>
      </c>
      <c r="I35" s="163">
        <v>108.244593437945</v>
      </c>
      <c r="J35" s="163">
        <v>108.106361071932</v>
      </c>
      <c r="K35" s="163">
        <v>108.789807121661</v>
      </c>
      <c r="L35" s="169">
        <v>112.512491561828</v>
      </c>
      <c r="M35" s="163"/>
      <c r="N35" s="170">
        <v>135.84828828828799</v>
      </c>
      <c r="O35" s="171">
        <v>139.20129870129799</v>
      </c>
      <c r="P35" s="172">
        <v>137.597056650246</v>
      </c>
      <c r="Q35" s="163"/>
      <c r="R35" s="173">
        <v>120.855177145197</v>
      </c>
      <c r="S35" s="146"/>
      <c r="T35" s="147">
        <v>5.1559906566162796</v>
      </c>
      <c r="U35" s="141">
        <v>8.7105856844632399</v>
      </c>
      <c r="V35" s="141">
        <v>0.25699420730049199</v>
      </c>
      <c r="W35" s="141">
        <v>6.5870141734354197</v>
      </c>
      <c r="X35" s="141">
        <v>-1.6518302980997701</v>
      </c>
      <c r="Y35" s="148">
        <v>3.5767034281043899</v>
      </c>
      <c r="Z35" s="141"/>
      <c r="AA35" s="149">
        <v>7.9654809369510904</v>
      </c>
      <c r="AB35" s="150">
        <v>6.2860495371674601</v>
      </c>
      <c r="AC35" s="151">
        <v>7.1012008878265904</v>
      </c>
      <c r="AD35" s="141"/>
      <c r="AE35" s="152">
        <v>5.0698248977016496</v>
      </c>
      <c r="AF35" s="35"/>
      <c r="AG35" s="168">
        <v>123.250833710919</v>
      </c>
      <c r="AH35" s="163">
        <v>110.827597066436</v>
      </c>
      <c r="AI35" s="163">
        <v>105.889361459521</v>
      </c>
      <c r="AJ35" s="163">
        <v>104.815720539948</v>
      </c>
      <c r="AK35" s="163">
        <v>110.74979999999999</v>
      </c>
      <c r="AL35" s="169">
        <v>110.64713451228199</v>
      </c>
      <c r="AM35" s="163"/>
      <c r="AN35" s="170">
        <v>140.227885587863</v>
      </c>
      <c r="AO35" s="171">
        <v>147.390751577739</v>
      </c>
      <c r="AP35" s="172">
        <v>143.98273533834501</v>
      </c>
      <c r="AQ35" s="163"/>
      <c r="AR35" s="173">
        <v>122.225018540763</v>
      </c>
      <c r="AS35" s="146"/>
      <c r="AT35" s="147">
        <v>8.1359079971822492</v>
      </c>
      <c r="AU35" s="141">
        <v>5.8130855497119596</v>
      </c>
      <c r="AV35" s="141">
        <v>4.32526931012577</v>
      </c>
      <c r="AW35" s="141">
        <v>5.7042485496293001</v>
      </c>
      <c r="AX35" s="141">
        <v>7.4180112600536701</v>
      </c>
      <c r="AY35" s="148">
        <v>6.1821926238125302</v>
      </c>
      <c r="AZ35" s="141"/>
      <c r="BA35" s="149">
        <v>12.1984282444734</v>
      </c>
      <c r="BB35" s="150">
        <v>12.7235176013663</v>
      </c>
      <c r="BC35" s="151">
        <v>12.509490251273601</v>
      </c>
      <c r="BD35" s="141"/>
      <c r="BE35" s="152">
        <v>9.0214619272848804</v>
      </c>
    </row>
    <row r="36" spans="1:64" x14ac:dyDescent="0.2">
      <c r="A36" s="24" t="s">
        <v>80</v>
      </c>
      <c r="B36" s="44" t="str">
        <f t="shared" si="0"/>
        <v>Coastal Virginia - Eastern Shore</v>
      </c>
      <c r="C36" s="12"/>
      <c r="D36" s="28" t="s">
        <v>16</v>
      </c>
      <c r="E36" s="31" t="s">
        <v>17</v>
      </c>
      <c r="F36" s="12"/>
      <c r="G36" s="168">
        <v>125.856445427728</v>
      </c>
      <c r="H36" s="163">
        <v>122.11189520624301</v>
      </c>
      <c r="I36" s="163">
        <v>122.732874316939</v>
      </c>
      <c r="J36" s="163">
        <v>122.213568281938</v>
      </c>
      <c r="K36" s="163">
        <v>127.03531659388599</v>
      </c>
      <c r="L36" s="169">
        <v>123.898908205841</v>
      </c>
      <c r="M36" s="163"/>
      <c r="N36" s="170">
        <v>163.38731660231599</v>
      </c>
      <c r="O36" s="171">
        <v>169.24576415094299</v>
      </c>
      <c r="P36" s="172">
        <v>166.35008110686999</v>
      </c>
      <c r="Q36" s="163"/>
      <c r="R36" s="173">
        <v>137.77997815912599</v>
      </c>
      <c r="S36" s="146"/>
      <c r="T36" s="147">
        <v>8.4248497306075105</v>
      </c>
      <c r="U36" s="141">
        <v>7.9379589053329704</v>
      </c>
      <c r="V36" s="141">
        <v>7.2480613316701499</v>
      </c>
      <c r="W36" s="141">
        <v>5.5813105682295898</v>
      </c>
      <c r="X36" s="141">
        <v>10.732154392309999</v>
      </c>
      <c r="Y36" s="148">
        <v>7.9235690029884704</v>
      </c>
      <c r="Z36" s="141"/>
      <c r="AA36" s="149">
        <v>13.598784872168199</v>
      </c>
      <c r="AB36" s="150">
        <v>14.3701576949769</v>
      </c>
      <c r="AC36" s="151">
        <v>13.957890350023501</v>
      </c>
      <c r="AD36" s="141"/>
      <c r="AE36" s="152">
        <v>9.8835420190996608</v>
      </c>
      <c r="AF36" s="35"/>
      <c r="AG36" s="168">
        <v>135.17166380789001</v>
      </c>
      <c r="AH36" s="163">
        <v>118.023726829268</v>
      </c>
      <c r="AI36" s="163">
        <v>116.487616565305</v>
      </c>
      <c r="AJ36" s="163">
        <v>117.151679218967</v>
      </c>
      <c r="AK36" s="163">
        <v>121.248971528181</v>
      </c>
      <c r="AL36" s="169">
        <v>121.220876138433</v>
      </c>
      <c r="AM36" s="163"/>
      <c r="AN36" s="170">
        <v>160.61131270276999</v>
      </c>
      <c r="AO36" s="171">
        <v>169.030296007342</v>
      </c>
      <c r="AP36" s="172">
        <v>164.99743693962901</v>
      </c>
      <c r="AQ36" s="163"/>
      <c r="AR36" s="173">
        <v>135.965830078518</v>
      </c>
      <c r="AS36" s="146"/>
      <c r="AT36" s="147">
        <v>10.565036137446</v>
      </c>
      <c r="AU36" s="141">
        <v>9.9676485742351009</v>
      </c>
      <c r="AV36" s="141">
        <v>8.8073030712548004</v>
      </c>
      <c r="AW36" s="141">
        <v>7.9022997555296799</v>
      </c>
      <c r="AX36" s="141">
        <v>10.1683315692222</v>
      </c>
      <c r="AY36" s="148">
        <v>9.3409989970578007</v>
      </c>
      <c r="AZ36" s="141"/>
      <c r="BA36" s="149">
        <v>11.357617777602799</v>
      </c>
      <c r="BB36" s="150">
        <v>11.546959887803199</v>
      </c>
      <c r="BC36" s="151">
        <v>11.4488577253769</v>
      </c>
      <c r="BD36" s="141"/>
      <c r="BE36" s="152">
        <v>9.7318907256408593</v>
      </c>
    </row>
    <row r="37" spans="1:64" x14ac:dyDescent="0.2">
      <c r="A37" s="24" t="s">
        <v>81</v>
      </c>
      <c r="B37" s="44" t="str">
        <f t="shared" si="0"/>
        <v>Coastal Virginia - Hampton Roads</v>
      </c>
      <c r="C37" s="12"/>
      <c r="D37" s="28" t="s">
        <v>16</v>
      </c>
      <c r="E37" s="31" t="s">
        <v>17</v>
      </c>
      <c r="F37" s="12"/>
      <c r="G37" s="168">
        <v>124.85830949508799</v>
      </c>
      <c r="H37" s="163">
        <v>127.35420339744</v>
      </c>
      <c r="I37" s="163">
        <v>127.700003242775</v>
      </c>
      <c r="J37" s="163">
        <v>130.081578452299</v>
      </c>
      <c r="K37" s="163">
        <v>128.825333679371</v>
      </c>
      <c r="L37" s="169">
        <v>127.858563319602</v>
      </c>
      <c r="M37" s="163"/>
      <c r="N37" s="170">
        <v>174.72369485530501</v>
      </c>
      <c r="O37" s="171">
        <v>182.376312828777</v>
      </c>
      <c r="P37" s="172">
        <v>178.656863269101</v>
      </c>
      <c r="Q37" s="163"/>
      <c r="R37" s="173">
        <v>144.417724257738</v>
      </c>
      <c r="S37" s="146"/>
      <c r="T37" s="147">
        <v>7.7297900900547498</v>
      </c>
      <c r="U37" s="141">
        <v>11.769871081446301</v>
      </c>
      <c r="V37" s="141">
        <v>9.78876282523672</v>
      </c>
      <c r="W37" s="141">
        <v>12.181641745321899</v>
      </c>
      <c r="X37" s="141">
        <v>9.54580883044218</v>
      </c>
      <c r="Y37" s="148">
        <v>10.261596327776999</v>
      </c>
      <c r="Z37" s="141"/>
      <c r="AA37" s="149">
        <v>6.3843617125409198</v>
      </c>
      <c r="AB37" s="150">
        <v>6.3864408407234503</v>
      </c>
      <c r="AC37" s="151">
        <v>6.3926179895536803</v>
      </c>
      <c r="AD37" s="141"/>
      <c r="AE37" s="152">
        <v>7.6453271915429903</v>
      </c>
      <c r="AF37" s="35"/>
      <c r="AG37" s="168">
        <v>133.69022066693199</v>
      </c>
      <c r="AH37" s="163">
        <v>113.818208306556</v>
      </c>
      <c r="AI37" s="163">
        <v>114.664916452574</v>
      </c>
      <c r="AJ37" s="163">
        <v>117.463978848838</v>
      </c>
      <c r="AK37" s="163">
        <v>119.677398230967</v>
      </c>
      <c r="AL37" s="169">
        <v>119.861841736001</v>
      </c>
      <c r="AM37" s="163"/>
      <c r="AN37" s="170">
        <v>169.13154079433201</v>
      </c>
      <c r="AO37" s="171">
        <v>182.76763231067901</v>
      </c>
      <c r="AP37" s="172">
        <v>176.19799648216099</v>
      </c>
      <c r="AQ37" s="163"/>
      <c r="AR37" s="173">
        <v>138.95534206117901</v>
      </c>
      <c r="AS37" s="146"/>
      <c r="AT37" s="147">
        <v>10.011873109511701</v>
      </c>
      <c r="AU37" s="141">
        <v>9.7157179597847794</v>
      </c>
      <c r="AV37" s="141">
        <v>9.3400711761816009</v>
      </c>
      <c r="AW37" s="141">
        <v>11.854960146419799</v>
      </c>
      <c r="AX37" s="141">
        <v>9.1988728815685707</v>
      </c>
      <c r="AY37" s="148">
        <v>9.8725052789417305</v>
      </c>
      <c r="AZ37" s="141"/>
      <c r="BA37" s="149">
        <v>7.9272803129626999</v>
      </c>
      <c r="BB37" s="150">
        <v>8.3442180466316902</v>
      </c>
      <c r="BC37" s="151">
        <v>8.1571093150464495</v>
      </c>
      <c r="BD37" s="141"/>
      <c r="BE37" s="152">
        <v>8.1951971809986297</v>
      </c>
    </row>
    <row r="38" spans="1:64" x14ac:dyDescent="0.2">
      <c r="A38" s="25" t="s">
        <v>82</v>
      </c>
      <c r="B38" s="44" t="str">
        <f t="shared" si="0"/>
        <v>Northern Virginia</v>
      </c>
      <c r="C38" s="12"/>
      <c r="D38" s="28" t="s">
        <v>16</v>
      </c>
      <c r="E38" s="31" t="s">
        <v>17</v>
      </c>
      <c r="F38" s="13"/>
      <c r="G38" s="168">
        <v>132.644464228114</v>
      </c>
      <c r="H38" s="163">
        <v>151.99624798711699</v>
      </c>
      <c r="I38" s="163">
        <v>157.69092732741399</v>
      </c>
      <c r="J38" s="163">
        <v>155.11925652982799</v>
      </c>
      <c r="K38" s="163">
        <v>143.95416288771901</v>
      </c>
      <c r="L38" s="169">
        <v>149.122430729087</v>
      </c>
      <c r="M38" s="163"/>
      <c r="N38" s="170">
        <v>134.64204628594601</v>
      </c>
      <c r="O38" s="171">
        <v>136.26261592344099</v>
      </c>
      <c r="P38" s="172">
        <v>135.46429656605</v>
      </c>
      <c r="Q38" s="163"/>
      <c r="R38" s="173">
        <v>145.080155188059</v>
      </c>
      <c r="S38" s="146"/>
      <c r="T38" s="147">
        <v>35.708382015588597</v>
      </c>
      <c r="U38" s="141">
        <v>46.305463043585299</v>
      </c>
      <c r="V38" s="141">
        <v>49.255297613344503</v>
      </c>
      <c r="W38" s="141">
        <v>46.564846178622901</v>
      </c>
      <c r="X38" s="141">
        <v>38.582034350343598</v>
      </c>
      <c r="Y38" s="148">
        <v>43.9867445577976</v>
      </c>
      <c r="Z38" s="141"/>
      <c r="AA38" s="149">
        <v>28.820773771172401</v>
      </c>
      <c r="AB38" s="150">
        <v>29.235444665838799</v>
      </c>
      <c r="AC38" s="151">
        <v>29.023840015172102</v>
      </c>
      <c r="AD38" s="141"/>
      <c r="AE38" s="152">
        <v>39.444155402596401</v>
      </c>
      <c r="AF38" s="35"/>
      <c r="AG38" s="168">
        <v>132.36938755496701</v>
      </c>
      <c r="AH38" s="163">
        <v>144.99684687910201</v>
      </c>
      <c r="AI38" s="163">
        <v>150.559630078835</v>
      </c>
      <c r="AJ38" s="163">
        <v>148.97267236538701</v>
      </c>
      <c r="AK38" s="163">
        <v>138.942719164311</v>
      </c>
      <c r="AL38" s="169">
        <v>143.481741002798</v>
      </c>
      <c r="AM38" s="163"/>
      <c r="AN38" s="170">
        <v>133.43937382061799</v>
      </c>
      <c r="AO38" s="171">
        <v>136.86584547718999</v>
      </c>
      <c r="AP38" s="172">
        <v>135.20794328641799</v>
      </c>
      <c r="AQ38" s="163"/>
      <c r="AR38" s="173">
        <v>140.89284313735001</v>
      </c>
      <c r="AS38" s="146"/>
      <c r="AT38" s="147">
        <v>37.993806290937599</v>
      </c>
      <c r="AU38" s="141">
        <v>48.388117883888803</v>
      </c>
      <c r="AV38" s="141">
        <v>50.207811691006697</v>
      </c>
      <c r="AW38" s="141">
        <v>48.5099033265342</v>
      </c>
      <c r="AX38" s="141">
        <v>40.909319999625303</v>
      </c>
      <c r="AY38" s="148">
        <v>45.5143730304207</v>
      </c>
      <c r="AZ38" s="141"/>
      <c r="BA38" s="149">
        <v>30.990022964026899</v>
      </c>
      <c r="BB38" s="150">
        <v>31.671694752311399</v>
      </c>
      <c r="BC38" s="151">
        <v>31.329873189031801</v>
      </c>
      <c r="BD38" s="141"/>
      <c r="BE38" s="152">
        <v>40.7551385875826</v>
      </c>
    </row>
    <row r="39" spans="1:64" x14ac:dyDescent="0.2">
      <c r="A39" s="26" t="s">
        <v>83</v>
      </c>
      <c r="B39" s="44" t="str">
        <f t="shared" si="0"/>
        <v>Shenandoah Valley</v>
      </c>
      <c r="C39" s="12"/>
      <c r="D39" s="29" t="s">
        <v>16</v>
      </c>
      <c r="E39" s="32" t="s">
        <v>17</v>
      </c>
      <c r="F39" s="12"/>
      <c r="G39" s="174">
        <v>94.531420370370299</v>
      </c>
      <c r="H39" s="175">
        <v>96.693409373060206</v>
      </c>
      <c r="I39" s="175">
        <v>98.649899595384298</v>
      </c>
      <c r="J39" s="175">
        <v>99.040536893886099</v>
      </c>
      <c r="K39" s="175">
        <v>101.591148514851</v>
      </c>
      <c r="L39" s="176">
        <v>98.305168491223696</v>
      </c>
      <c r="M39" s="163"/>
      <c r="N39" s="177">
        <v>122.127792068595</v>
      </c>
      <c r="O39" s="178">
        <v>125.431997433204</v>
      </c>
      <c r="P39" s="179">
        <v>123.79683639792501</v>
      </c>
      <c r="Q39" s="163"/>
      <c r="R39" s="180">
        <v>107.01349587276</v>
      </c>
      <c r="S39" s="146"/>
      <c r="T39" s="153">
        <v>6.4798630529277004</v>
      </c>
      <c r="U39" s="154">
        <v>8.5051105255381394</v>
      </c>
      <c r="V39" s="154">
        <v>9.1717151525821698</v>
      </c>
      <c r="W39" s="154">
        <v>9.3017639921930009</v>
      </c>
      <c r="X39" s="154">
        <v>9.2425304856073005</v>
      </c>
      <c r="Y39" s="155">
        <v>8.6529090960878108</v>
      </c>
      <c r="Z39" s="141"/>
      <c r="AA39" s="156">
        <v>13.111037030657799</v>
      </c>
      <c r="AB39" s="157">
        <v>14.5860952834449</v>
      </c>
      <c r="AC39" s="158">
        <v>13.846200075825401</v>
      </c>
      <c r="AD39" s="141"/>
      <c r="AE39" s="159">
        <v>10.3770571189911</v>
      </c>
      <c r="AF39" s="36"/>
      <c r="AG39" s="174">
        <v>98.8673125841038</v>
      </c>
      <c r="AH39" s="175">
        <v>95.429745572790694</v>
      </c>
      <c r="AI39" s="175">
        <v>97.614792966756895</v>
      </c>
      <c r="AJ39" s="175">
        <v>98.788846733575895</v>
      </c>
      <c r="AK39" s="175">
        <v>102.803165290142</v>
      </c>
      <c r="AL39" s="176">
        <v>98.849959744707107</v>
      </c>
      <c r="AM39" s="163"/>
      <c r="AN39" s="177">
        <v>124.52682140239401</v>
      </c>
      <c r="AO39" s="178">
        <v>128.365084878331</v>
      </c>
      <c r="AP39" s="179">
        <v>126.49662479186399</v>
      </c>
      <c r="AQ39" s="163"/>
      <c r="AR39" s="180">
        <v>108.450156318563</v>
      </c>
      <c r="AS39" s="146"/>
      <c r="AT39" s="153">
        <v>10.841457019754699</v>
      </c>
      <c r="AU39" s="154">
        <v>11.7003915852417</v>
      </c>
      <c r="AV39" s="154">
        <v>11.3849886041062</v>
      </c>
      <c r="AW39" s="154">
        <v>10.183870151590201</v>
      </c>
      <c r="AX39" s="154">
        <v>10.8704443898446</v>
      </c>
      <c r="AY39" s="155">
        <v>10.934278996980099</v>
      </c>
      <c r="AZ39" s="141"/>
      <c r="BA39" s="156">
        <v>14.2437848398838</v>
      </c>
      <c r="BB39" s="157">
        <v>15.009697711942099</v>
      </c>
      <c r="BC39" s="158">
        <v>14.629049227049</v>
      </c>
      <c r="BD39" s="141"/>
      <c r="BE39" s="159">
        <v>12.022377991116601</v>
      </c>
    </row>
    <row r="40" spans="1:64" x14ac:dyDescent="0.2">
      <c r="A40" s="22" t="s">
        <v>84</v>
      </c>
      <c r="B40" s="44" t="str">
        <f t="shared" si="0"/>
        <v>Southern Virginia</v>
      </c>
      <c r="C40" s="10"/>
      <c r="D40" s="27" t="s">
        <v>16</v>
      </c>
      <c r="E40" s="30" t="s">
        <v>17</v>
      </c>
      <c r="F40" s="3"/>
      <c r="G40" s="160">
        <v>87.773514689880301</v>
      </c>
      <c r="H40" s="161">
        <v>91.310321649484493</v>
      </c>
      <c r="I40" s="161">
        <v>90.975030352084104</v>
      </c>
      <c r="J40" s="161">
        <v>92.8707156901297</v>
      </c>
      <c r="K40" s="161">
        <v>94.8635607321131</v>
      </c>
      <c r="L40" s="162">
        <v>91.753854978169599</v>
      </c>
      <c r="M40" s="163"/>
      <c r="N40" s="164">
        <v>105.628699376947</v>
      </c>
      <c r="O40" s="165">
        <v>105.996892367906</v>
      </c>
      <c r="P40" s="166">
        <v>105.81232871364401</v>
      </c>
      <c r="Q40" s="163"/>
      <c r="R40" s="167">
        <v>96.039832182813598</v>
      </c>
      <c r="S40" s="146"/>
      <c r="T40" s="138">
        <v>3.47790169702624</v>
      </c>
      <c r="U40" s="139">
        <v>9.6560186962641197</v>
      </c>
      <c r="V40" s="139">
        <v>9.8687513062031194</v>
      </c>
      <c r="W40" s="139">
        <v>12.7841688245228</v>
      </c>
      <c r="X40" s="139">
        <v>13.3531553740797</v>
      </c>
      <c r="Y40" s="140">
        <v>10.115446037555699</v>
      </c>
      <c r="Z40" s="141"/>
      <c r="AA40" s="142">
        <v>15.688043446672101</v>
      </c>
      <c r="AB40" s="143">
        <v>14.5152225352647</v>
      </c>
      <c r="AC40" s="144">
        <v>15.084321867458501</v>
      </c>
      <c r="AD40" s="141"/>
      <c r="AE40" s="145">
        <v>11.6098132324679</v>
      </c>
      <c r="AF40" s="33"/>
      <c r="AG40" s="160">
        <v>90.237869751270296</v>
      </c>
      <c r="AH40" s="161">
        <v>90.575316649042406</v>
      </c>
      <c r="AI40" s="161">
        <v>91.819580634886904</v>
      </c>
      <c r="AJ40" s="161">
        <v>93.493046237533903</v>
      </c>
      <c r="AK40" s="161">
        <v>96.391453359974705</v>
      </c>
      <c r="AL40" s="162">
        <v>92.659569619123999</v>
      </c>
      <c r="AM40" s="163"/>
      <c r="AN40" s="164">
        <v>110.84040069184201</v>
      </c>
      <c r="AO40" s="165">
        <v>112.61230953698499</v>
      </c>
      <c r="AP40" s="166">
        <v>111.74449197609199</v>
      </c>
      <c r="AQ40" s="163"/>
      <c r="AR40" s="167">
        <v>98.795401177129094</v>
      </c>
      <c r="AS40" s="146"/>
      <c r="AT40" s="138">
        <v>8.3839844800065606</v>
      </c>
      <c r="AU40" s="139">
        <v>10.9184622207137</v>
      </c>
      <c r="AV40" s="139">
        <v>9.8638615273922703</v>
      </c>
      <c r="AW40" s="139">
        <v>9.6226537728959904</v>
      </c>
      <c r="AX40" s="139">
        <v>9.9424778501907696</v>
      </c>
      <c r="AY40" s="140">
        <v>9.7993915893617203</v>
      </c>
      <c r="AZ40" s="141"/>
      <c r="BA40" s="142">
        <v>13.972298863673201</v>
      </c>
      <c r="BB40" s="143">
        <v>13.1716649632839</v>
      </c>
      <c r="BC40" s="144">
        <v>13.5393902061275</v>
      </c>
      <c r="BD40" s="141"/>
      <c r="BE40" s="145">
        <v>11.069623315664099</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68">
        <v>100.299358689616</v>
      </c>
      <c r="H41" s="163">
        <v>103.68094575799699</v>
      </c>
      <c r="I41" s="163">
        <v>105.142314773237</v>
      </c>
      <c r="J41" s="163">
        <v>104.156580672446</v>
      </c>
      <c r="K41" s="163">
        <v>108.657081939799</v>
      </c>
      <c r="L41" s="169">
        <v>104.612425627199</v>
      </c>
      <c r="M41" s="163"/>
      <c r="N41" s="170">
        <v>132.07979550102201</v>
      </c>
      <c r="O41" s="171">
        <v>128.89256054130999</v>
      </c>
      <c r="P41" s="172">
        <v>130.52114768373301</v>
      </c>
      <c r="Q41" s="163"/>
      <c r="R41" s="173">
        <v>113.52949231276401</v>
      </c>
      <c r="S41" s="146"/>
      <c r="T41" s="147">
        <v>15.2029537213204</v>
      </c>
      <c r="U41" s="141">
        <v>19.545367556564301</v>
      </c>
      <c r="V41" s="141">
        <v>21.037839855773001</v>
      </c>
      <c r="W41" s="141">
        <v>19.3727714309804</v>
      </c>
      <c r="X41" s="141">
        <v>21.8817374665092</v>
      </c>
      <c r="Y41" s="148">
        <v>19.621465847824499</v>
      </c>
      <c r="Z41" s="141"/>
      <c r="AA41" s="149">
        <v>26.702044474580902</v>
      </c>
      <c r="AB41" s="150">
        <v>23.7362021476876</v>
      </c>
      <c r="AC41" s="151">
        <v>25.252970641207401</v>
      </c>
      <c r="AD41" s="141"/>
      <c r="AE41" s="152">
        <v>21.799507986695499</v>
      </c>
      <c r="AF41" s="34"/>
      <c r="AG41" s="168">
        <v>102.80405226817101</v>
      </c>
      <c r="AH41" s="163">
        <v>101.048362413425</v>
      </c>
      <c r="AI41" s="163">
        <v>99.998140727208394</v>
      </c>
      <c r="AJ41" s="163">
        <v>100.800895225464</v>
      </c>
      <c r="AK41" s="163">
        <v>105.520860009816</v>
      </c>
      <c r="AL41" s="169">
        <v>102.066353023068</v>
      </c>
      <c r="AM41" s="163"/>
      <c r="AN41" s="170">
        <v>125.485682653518</v>
      </c>
      <c r="AO41" s="171">
        <v>124.32966969368999</v>
      </c>
      <c r="AP41" s="172">
        <v>124.921700755228</v>
      </c>
      <c r="AQ41" s="163"/>
      <c r="AR41" s="173">
        <v>110.002961339178</v>
      </c>
      <c r="AS41" s="146"/>
      <c r="AT41" s="147">
        <v>13.510851984893399</v>
      </c>
      <c r="AU41" s="141">
        <v>18.413344857509699</v>
      </c>
      <c r="AV41" s="141">
        <v>17.124090943436698</v>
      </c>
      <c r="AW41" s="141">
        <v>18.0668744718207</v>
      </c>
      <c r="AX41" s="141">
        <v>20.558019492783501</v>
      </c>
      <c r="AY41" s="148">
        <v>17.686725228117901</v>
      </c>
      <c r="AZ41" s="141"/>
      <c r="BA41" s="149">
        <v>23.374413900184098</v>
      </c>
      <c r="BB41" s="150">
        <v>21.693254652703999</v>
      </c>
      <c r="BC41" s="151">
        <v>22.5468165910588</v>
      </c>
      <c r="BD41" s="141"/>
      <c r="BE41" s="152">
        <v>19.567201480573601</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68">
        <v>84.544142857142802</v>
      </c>
      <c r="H42" s="163">
        <v>88.375833333333304</v>
      </c>
      <c r="I42" s="163">
        <v>88.978471659918995</v>
      </c>
      <c r="J42" s="163">
        <v>88.523215725806395</v>
      </c>
      <c r="K42" s="163">
        <v>90.182925531914805</v>
      </c>
      <c r="L42" s="169">
        <v>88.322876532399206</v>
      </c>
      <c r="M42" s="163"/>
      <c r="N42" s="170">
        <v>101.46389177939599</v>
      </c>
      <c r="O42" s="171">
        <v>102.210883280757</v>
      </c>
      <c r="P42" s="172">
        <v>101.835434100418</v>
      </c>
      <c r="Q42" s="163"/>
      <c r="R42" s="173">
        <v>92.309915123456705</v>
      </c>
      <c r="S42" s="146"/>
      <c r="T42" s="147">
        <v>5.8836093083637504</v>
      </c>
      <c r="U42" s="141">
        <v>7.8502230692022996</v>
      </c>
      <c r="V42" s="141">
        <v>9.6154477175275197</v>
      </c>
      <c r="W42" s="141">
        <v>8.7534427729070394</v>
      </c>
      <c r="X42" s="141">
        <v>7.7821285534852596</v>
      </c>
      <c r="Y42" s="148">
        <v>8.1042253441992305</v>
      </c>
      <c r="Z42" s="141"/>
      <c r="AA42" s="149">
        <v>13.185660782810301</v>
      </c>
      <c r="AB42" s="150">
        <v>13.3964416973635</v>
      </c>
      <c r="AC42" s="151">
        <v>13.2777916766115</v>
      </c>
      <c r="AD42" s="141"/>
      <c r="AE42" s="152">
        <v>9.2863961194152207</v>
      </c>
      <c r="AF42" s="35"/>
      <c r="AG42" s="168">
        <v>86.935192857142795</v>
      </c>
      <c r="AH42" s="163">
        <v>86.135777909738707</v>
      </c>
      <c r="AI42" s="163">
        <v>88.309493136219601</v>
      </c>
      <c r="AJ42" s="163">
        <v>87.3390463850738</v>
      </c>
      <c r="AK42" s="163">
        <v>89.148271002710004</v>
      </c>
      <c r="AL42" s="169">
        <v>87.634315909739996</v>
      </c>
      <c r="AM42" s="163"/>
      <c r="AN42" s="170">
        <v>102.06202531645501</v>
      </c>
      <c r="AO42" s="171">
        <v>103.72635377239401</v>
      </c>
      <c r="AP42" s="172">
        <v>102.895556678882</v>
      </c>
      <c r="AQ42" s="163"/>
      <c r="AR42" s="173">
        <v>92.385366275867398</v>
      </c>
      <c r="AS42" s="146"/>
      <c r="AT42" s="147">
        <v>7.7730815438158603</v>
      </c>
      <c r="AU42" s="141">
        <v>9.8830536663069104</v>
      </c>
      <c r="AV42" s="141">
        <v>11.3277474480221</v>
      </c>
      <c r="AW42" s="141">
        <v>9.8594007992766102</v>
      </c>
      <c r="AX42" s="141">
        <v>9.8484605601759991</v>
      </c>
      <c r="AY42" s="148">
        <v>9.8113095402800905</v>
      </c>
      <c r="AZ42" s="141"/>
      <c r="BA42" s="149">
        <v>13.2669017172521</v>
      </c>
      <c r="BB42" s="150">
        <v>13.533039268364901</v>
      </c>
      <c r="BC42" s="151">
        <v>13.3859039195032</v>
      </c>
      <c r="BD42" s="141"/>
      <c r="BE42" s="152">
        <v>10.6359678027207</v>
      </c>
      <c r="BF42" s="98"/>
      <c r="BG42" s="98"/>
      <c r="BH42" s="98"/>
      <c r="BI42" s="98"/>
      <c r="BJ42" s="98"/>
      <c r="BK42" s="98"/>
      <c r="BL42" s="98"/>
    </row>
    <row r="43" spans="1:64" x14ac:dyDescent="0.2">
      <c r="A43" s="26" t="s">
        <v>87</v>
      </c>
      <c r="B43" s="44" t="str">
        <f t="shared" si="0"/>
        <v>Virginia Mountains</v>
      </c>
      <c r="C43" s="12"/>
      <c r="D43" s="29" t="s">
        <v>16</v>
      </c>
      <c r="E43" s="32" t="s">
        <v>17</v>
      </c>
      <c r="F43" s="12"/>
      <c r="G43" s="174">
        <v>117.521969476744</v>
      </c>
      <c r="H43" s="175">
        <v>106.569141835518</v>
      </c>
      <c r="I43" s="175">
        <v>104.052996331957</v>
      </c>
      <c r="J43" s="175">
        <v>107.315814675238</v>
      </c>
      <c r="K43" s="175">
        <v>108.72674134871301</v>
      </c>
      <c r="L43" s="176">
        <v>108.74996314043401</v>
      </c>
      <c r="M43" s="163"/>
      <c r="N43" s="177">
        <v>125.32452441613501</v>
      </c>
      <c r="O43" s="178">
        <v>124.351422711571</v>
      </c>
      <c r="P43" s="179">
        <v>124.842035966602</v>
      </c>
      <c r="Q43" s="163"/>
      <c r="R43" s="180">
        <v>113.59220189396299</v>
      </c>
      <c r="S43" s="146"/>
      <c r="T43" s="153">
        <v>7.1746329851906996</v>
      </c>
      <c r="U43" s="154">
        <v>20.5880662201272</v>
      </c>
      <c r="V43" s="154">
        <v>16.1047538059068</v>
      </c>
      <c r="W43" s="154">
        <v>17.970799141547801</v>
      </c>
      <c r="X43" s="154">
        <v>15.043213849226101</v>
      </c>
      <c r="Y43" s="155">
        <v>15.0526520220048</v>
      </c>
      <c r="Z43" s="141"/>
      <c r="AA43" s="156">
        <v>13.2552625948952</v>
      </c>
      <c r="AB43" s="157">
        <v>11.2837313659284</v>
      </c>
      <c r="AC43" s="158">
        <v>12.2602399050953</v>
      </c>
      <c r="AD43" s="141"/>
      <c r="AE43" s="159">
        <v>13.478529135262701</v>
      </c>
      <c r="AF43" s="36"/>
      <c r="AG43" s="174">
        <v>107.027744897285</v>
      </c>
      <c r="AH43" s="175">
        <v>99.755418922402598</v>
      </c>
      <c r="AI43" s="175">
        <v>102.57274751764901</v>
      </c>
      <c r="AJ43" s="175">
        <v>103.629101300963</v>
      </c>
      <c r="AK43" s="175">
        <v>105.480456713235</v>
      </c>
      <c r="AL43" s="176">
        <v>103.69958574615499</v>
      </c>
      <c r="AM43" s="163"/>
      <c r="AN43" s="177">
        <v>128.192898027653</v>
      </c>
      <c r="AO43" s="178">
        <v>134.449871763734</v>
      </c>
      <c r="AP43" s="179">
        <v>131.392488636081</v>
      </c>
      <c r="AQ43" s="163"/>
      <c r="AR43" s="180">
        <v>112.652284892918</v>
      </c>
      <c r="AS43" s="146"/>
      <c r="AT43" s="153">
        <v>6.7701036287905101</v>
      </c>
      <c r="AU43" s="154">
        <v>16.547373224769402</v>
      </c>
      <c r="AV43" s="154">
        <v>17.118931818663601</v>
      </c>
      <c r="AW43" s="154">
        <v>16.854666935905399</v>
      </c>
      <c r="AX43" s="154">
        <v>14.538061838460701</v>
      </c>
      <c r="AY43" s="155">
        <v>14.2294016077931</v>
      </c>
      <c r="AZ43" s="141"/>
      <c r="BA43" s="156">
        <v>10.2705662605428</v>
      </c>
      <c r="BB43" s="157">
        <v>13.069128647024099</v>
      </c>
      <c r="BC43" s="158">
        <v>11.717500196647</v>
      </c>
      <c r="BD43" s="141"/>
      <c r="BE43" s="159">
        <v>12.395433051433599</v>
      </c>
      <c r="BF43" s="98"/>
      <c r="BG43" s="98"/>
      <c r="BH43" s="98"/>
      <c r="BI43" s="98"/>
      <c r="BJ43" s="98"/>
      <c r="BK43" s="98"/>
      <c r="BL43" s="98"/>
    </row>
  </sheetData>
  <sheetProtection algorithmName="SHA-512" hashValue="TkQrkh8Dd4hWWwPOlR5EOXiEIm6LEUy4IopwK6W/flzwwWWU5KwNrUqMsuFlDSPvwI5kcKvq8WXcz/eFk/JnVQ==" saltValue="eAPvypgNYcguhtbxDYZxr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9" activePane="bottomRight" state="frozen"/>
      <selection activeCell="R35" sqref="R35"/>
      <selection pane="topRight" activeCell="R35" sqref="R35"/>
      <selection pane="bottomLeft" activeCell="R35" sqref="R35"/>
      <selection pane="bottomRight" activeCell="R35" sqref="R35"/>
    </sheetView>
  </sheetViews>
  <sheetFormatPr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123</v>
      </c>
      <c r="H2" s="200"/>
      <c r="I2" s="200"/>
      <c r="J2" s="200"/>
      <c r="K2" s="200"/>
      <c r="L2" s="200"/>
      <c r="M2" s="200"/>
      <c r="N2" s="200"/>
      <c r="O2" s="200"/>
      <c r="P2" s="200"/>
      <c r="Q2" s="200"/>
      <c r="R2" s="200"/>
      <c r="T2" s="199" t="s">
        <v>40</v>
      </c>
      <c r="U2" s="200"/>
      <c r="V2" s="200"/>
      <c r="W2" s="200"/>
      <c r="X2" s="200"/>
      <c r="Y2" s="200"/>
      <c r="Z2" s="200"/>
      <c r="AA2" s="200"/>
      <c r="AB2" s="200"/>
      <c r="AC2" s="200"/>
      <c r="AD2" s="200"/>
      <c r="AE2" s="200"/>
      <c r="AF2" s="4"/>
      <c r="AG2" s="199" t="s">
        <v>41</v>
      </c>
      <c r="AH2" s="200"/>
      <c r="AI2" s="200"/>
      <c r="AJ2" s="200"/>
      <c r="AK2" s="200"/>
      <c r="AL2" s="200"/>
      <c r="AM2" s="200"/>
      <c r="AN2" s="200"/>
      <c r="AO2" s="200"/>
      <c r="AP2" s="200"/>
      <c r="AQ2" s="200"/>
      <c r="AR2" s="200"/>
      <c r="AT2" s="199" t="s">
        <v>42</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81.971264469886407</v>
      </c>
      <c r="H6" s="161">
        <v>99.701513979088503</v>
      </c>
      <c r="I6" s="161">
        <v>108.626327363386</v>
      </c>
      <c r="J6" s="161">
        <v>109.322838461095</v>
      </c>
      <c r="K6" s="161">
        <v>105.550371723834</v>
      </c>
      <c r="L6" s="162">
        <v>101.034416705602</v>
      </c>
      <c r="M6" s="163"/>
      <c r="N6" s="164">
        <v>127.060886300983</v>
      </c>
      <c r="O6" s="165">
        <v>136.07232293604901</v>
      </c>
      <c r="P6" s="166">
        <v>131.56660461851601</v>
      </c>
      <c r="Q6" s="163"/>
      <c r="R6" s="167">
        <v>109.75789963665601</v>
      </c>
      <c r="S6" s="146"/>
      <c r="T6" s="138">
        <v>30.942871293031398</v>
      </c>
      <c r="U6" s="139">
        <v>46.457976102192497</v>
      </c>
      <c r="V6" s="139">
        <v>51.024715035614797</v>
      </c>
      <c r="W6" s="139">
        <v>47.532195387336998</v>
      </c>
      <c r="X6" s="139">
        <v>33.833890134284701</v>
      </c>
      <c r="Y6" s="140">
        <v>42.0739446178425</v>
      </c>
      <c r="Z6" s="141"/>
      <c r="AA6" s="142">
        <v>18.3396306049369</v>
      </c>
      <c r="AB6" s="143">
        <v>16.1148630601691</v>
      </c>
      <c r="AC6" s="144">
        <v>17.178611649175799</v>
      </c>
      <c r="AD6" s="141"/>
      <c r="AE6" s="145">
        <v>32.437399734064797</v>
      </c>
      <c r="AF6" s="97"/>
      <c r="AG6" s="160">
        <v>85.224989306074306</v>
      </c>
      <c r="AH6" s="161">
        <v>84.804688684217197</v>
      </c>
      <c r="AI6" s="161">
        <v>93.924880503906607</v>
      </c>
      <c r="AJ6" s="161">
        <v>95.786804544239402</v>
      </c>
      <c r="AK6" s="161">
        <v>95.137300610742201</v>
      </c>
      <c r="AL6" s="162">
        <v>90.976500224378597</v>
      </c>
      <c r="AM6" s="163"/>
      <c r="AN6" s="164">
        <v>122.626166304443</v>
      </c>
      <c r="AO6" s="165">
        <v>136.93045504421201</v>
      </c>
      <c r="AP6" s="166">
        <v>129.778310674328</v>
      </c>
      <c r="AQ6" s="163"/>
      <c r="AR6" s="167">
        <v>102.065053475052</v>
      </c>
      <c r="AS6" s="146"/>
      <c r="AT6" s="138">
        <v>29.141598045290301</v>
      </c>
      <c r="AU6" s="139">
        <v>46.186960551165001</v>
      </c>
      <c r="AV6" s="139">
        <v>50.9364479499311</v>
      </c>
      <c r="AW6" s="139">
        <v>47.648447278424797</v>
      </c>
      <c r="AX6" s="139">
        <v>35.768509409869701</v>
      </c>
      <c r="AY6" s="140">
        <v>41.625034244118602</v>
      </c>
      <c r="AZ6" s="141"/>
      <c r="BA6" s="142">
        <v>22.6900964987619</v>
      </c>
      <c r="BB6" s="143">
        <v>20.800388360634599</v>
      </c>
      <c r="BC6" s="144">
        <v>21.685833124447502</v>
      </c>
      <c r="BD6" s="141"/>
      <c r="BE6" s="145">
        <v>33.6609286507218</v>
      </c>
    </row>
    <row r="7" spans="1:57" x14ac:dyDescent="0.2">
      <c r="A7" s="23" t="s">
        <v>18</v>
      </c>
      <c r="B7" s="44" t="str">
        <f>TRIM(A7)</f>
        <v>Virginia</v>
      </c>
      <c r="C7" s="11"/>
      <c r="D7" s="28" t="s">
        <v>16</v>
      </c>
      <c r="E7" s="31" t="s">
        <v>17</v>
      </c>
      <c r="F7" s="12"/>
      <c r="G7" s="168">
        <v>67.741451283304599</v>
      </c>
      <c r="H7" s="163">
        <v>86.652280482850102</v>
      </c>
      <c r="I7" s="163">
        <v>94.473282605079802</v>
      </c>
      <c r="J7" s="163">
        <v>95.217072575433406</v>
      </c>
      <c r="K7" s="163">
        <v>89.644101933685803</v>
      </c>
      <c r="L7" s="169">
        <v>86.745637776070694</v>
      </c>
      <c r="M7" s="163"/>
      <c r="N7" s="170">
        <v>110.957648133923</v>
      </c>
      <c r="O7" s="171">
        <v>116.768664256013</v>
      </c>
      <c r="P7" s="172">
        <v>113.863156194968</v>
      </c>
      <c r="Q7" s="163"/>
      <c r="R7" s="173">
        <v>94.493500181469997</v>
      </c>
      <c r="S7" s="146"/>
      <c r="T7" s="147">
        <v>29.106743602563299</v>
      </c>
      <c r="U7" s="141">
        <v>50.857887640055203</v>
      </c>
      <c r="V7" s="141">
        <v>54.858815639058101</v>
      </c>
      <c r="W7" s="141">
        <v>53.578752776588402</v>
      </c>
      <c r="X7" s="141">
        <v>43.449569584477302</v>
      </c>
      <c r="Y7" s="148">
        <v>46.824622955278301</v>
      </c>
      <c r="Z7" s="141"/>
      <c r="AA7" s="149">
        <v>22.928473068709099</v>
      </c>
      <c r="AB7" s="150">
        <v>19.500653493443298</v>
      </c>
      <c r="AC7" s="151">
        <v>21.1466192502022</v>
      </c>
      <c r="AD7" s="141"/>
      <c r="AE7" s="152">
        <v>36.8390988159884</v>
      </c>
      <c r="AF7" s="97"/>
      <c r="AG7" s="168">
        <v>73.186229171378102</v>
      </c>
      <c r="AH7" s="163">
        <v>72.686012298942899</v>
      </c>
      <c r="AI7" s="163">
        <v>82.021029979894195</v>
      </c>
      <c r="AJ7" s="163">
        <v>84.333464293947998</v>
      </c>
      <c r="AK7" s="163">
        <v>81.669119024883599</v>
      </c>
      <c r="AL7" s="169">
        <v>78.779546415531698</v>
      </c>
      <c r="AM7" s="163"/>
      <c r="AN7" s="170">
        <v>109.066890055127</v>
      </c>
      <c r="AO7" s="171">
        <v>120.552605507992</v>
      </c>
      <c r="AP7" s="172">
        <v>114.80974778156001</v>
      </c>
      <c r="AQ7" s="163"/>
      <c r="AR7" s="173">
        <v>89.074870462703601</v>
      </c>
      <c r="AS7" s="146"/>
      <c r="AT7" s="147">
        <v>34.803479321908704</v>
      </c>
      <c r="AU7" s="141">
        <v>51.229003370923998</v>
      </c>
      <c r="AV7" s="141">
        <v>55.322112928282898</v>
      </c>
      <c r="AW7" s="141">
        <v>53.454752612386599</v>
      </c>
      <c r="AX7" s="141">
        <v>41.766142330235901</v>
      </c>
      <c r="AY7" s="148">
        <v>47.126454249438801</v>
      </c>
      <c r="AZ7" s="141"/>
      <c r="BA7" s="149">
        <v>25.409807340527902</v>
      </c>
      <c r="BB7" s="150">
        <v>23.498525944859999</v>
      </c>
      <c r="BC7" s="151">
        <v>24.399048012532202</v>
      </c>
      <c r="BD7" s="141"/>
      <c r="BE7" s="152">
        <v>37.852051805625003</v>
      </c>
    </row>
    <row r="8" spans="1:57" x14ac:dyDescent="0.2">
      <c r="A8" s="24" t="s">
        <v>19</v>
      </c>
      <c r="B8" s="44" t="str">
        <f t="shared" ref="B8:B43" si="0">TRIM(A8)</f>
        <v>Norfolk/Virginia Beach, VA</v>
      </c>
      <c r="C8" s="12"/>
      <c r="D8" s="28" t="s">
        <v>16</v>
      </c>
      <c r="E8" s="31" t="s">
        <v>17</v>
      </c>
      <c r="F8" s="12"/>
      <c r="G8" s="168">
        <v>77.716064002402206</v>
      </c>
      <c r="H8" s="163">
        <v>91.294638893385894</v>
      </c>
      <c r="I8" s="163">
        <v>95.112936827949895</v>
      </c>
      <c r="J8" s="163">
        <v>96.461082387654301</v>
      </c>
      <c r="K8" s="163">
        <v>93.142692396271201</v>
      </c>
      <c r="L8" s="169">
        <v>90.745482901532696</v>
      </c>
      <c r="M8" s="163"/>
      <c r="N8" s="170">
        <v>145.469004726218</v>
      </c>
      <c r="O8" s="171">
        <v>160.44680286445401</v>
      </c>
      <c r="P8" s="172">
        <v>152.95790379533599</v>
      </c>
      <c r="Q8" s="163"/>
      <c r="R8" s="173">
        <v>108.52046029976199</v>
      </c>
      <c r="S8" s="146"/>
      <c r="T8" s="147">
        <v>9.3188081957791695</v>
      </c>
      <c r="U8" s="141">
        <v>22.813080445623999</v>
      </c>
      <c r="V8" s="141">
        <v>20.474408795237199</v>
      </c>
      <c r="W8" s="141">
        <v>23.175121944844499</v>
      </c>
      <c r="X8" s="141">
        <v>16.883143342278299</v>
      </c>
      <c r="Y8" s="148">
        <v>18.6597028820293</v>
      </c>
      <c r="Z8" s="141"/>
      <c r="AA8" s="149">
        <v>2.5100819055769299</v>
      </c>
      <c r="AB8" s="150">
        <v>3.0881589456834799</v>
      </c>
      <c r="AC8" s="151">
        <v>2.8124610547840101</v>
      </c>
      <c r="AD8" s="141"/>
      <c r="AE8" s="152">
        <v>11.724658907426999</v>
      </c>
      <c r="AF8" s="97"/>
      <c r="AG8" s="168">
        <v>85.0744453635578</v>
      </c>
      <c r="AH8" s="163">
        <v>70.036390753299102</v>
      </c>
      <c r="AI8" s="163">
        <v>74.791409578576605</v>
      </c>
      <c r="AJ8" s="163">
        <v>78.401611935935307</v>
      </c>
      <c r="AK8" s="163">
        <v>80.638638243257304</v>
      </c>
      <c r="AL8" s="169">
        <v>77.789133702559795</v>
      </c>
      <c r="AM8" s="163"/>
      <c r="AN8" s="170">
        <v>135.277950926047</v>
      </c>
      <c r="AO8" s="171">
        <v>157.13871434980501</v>
      </c>
      <c r="AP8" s="172">
        <v>146.20833263792599</v>
      </c>
      <c r="AQ8" s="163"/>
      <c r="AR8" s="173">
        <v>97.345149895694604</v>
      </c>
      <c r="AS8" s="146"/>
      <c r="AT8" s="147">
        <v>9.9923780216994995</v>
      </c>
      <c r="AU8" s="141">
        <v>15.572084548705901</v>
      </c>
      <c r="AV8" s="141">
        <v>16.260927646664602</v>
      </c>
      <c r="AW8" s="141">
        <v>19.7277303000449</v>
      </c>
      <c r="AX8" s="141">
        <v>13.421765346906801</v>
      </c>
      <c r="AY8" s="148">
        <v>14.7821017966335</v>
      </c>
      <c r="AZ8" s="141"/>
      <c r="BA8" s="149">
        <v>3.0134129397172602</v>
      </c>
      <c r="BB8" s="150">
        <v>3.7162613810142702</v>
      </c>
      <c r="BC8" s="151">
        <v>3.3899208550900402</v>
      </c>
      <c r="BD8" s="141"/>
      <c r="BE8" s="152">
        <v>9.6079876057196394</v>
      </c>
    </row>
    <row r="9" spans="1:57" ht="14.25" x14ac:dyDescent="0.25">
      <c r="A9" s="24" t="s">
        <v>20</v>
      </c>
      <c r="B9" s="79" t="s">
        <v>72</v>
      </c>
      <c r="C9" s="12"/>
      <c r="D9" s="28" t="s">
        <v>16</v>
      </c>
      <c r="E9" s="31" t="s">
        <v>17</v>
      </c>
      <c r="F9" s="12"/>
      <c r="G9" s="168">
        <v>47.985175759459899</v>
      </c>
      <c r="H9" s="163">
        <v>60.679261538461503</v>
      </c>
      <c r="I9" s="163">
        <v>70.081048769763697</v>
      </c>
      <c r="J9" s="163">
        <v>71.501080169657101</v>
      </c>
      <c r="K9" s="163">
        <v>72.468206084561999</v>
      </c>
      <c r="L9" s="169">
        <v>64.542954464380799</v>
      </c>
      <c r="M9" s="163"/>
      <c r="N9" s="170">
        <v>91.156030511636104</v>
      </c>
      <c r="O9" s="171">
        <v>90.859530569372794</v>
      </c>
      <c r="P9" s="172">
        <v>91.007780540504498</v>
      </c>
      <c r="Q9" s="163"/>
      <c r="R9" s="173">
        <v>72.104333343273296</v>
      </c>
      <c r="S9" s="146"/>
      <c r="T9" s="147">
        <v>6.2365088798215904</v>
      </c>
      <c r="U9" s="141">
        <v>27.658058492839</v>
      </c>
      <c r="V9" s="141">
        <v>37.062244045063203</v>
      </c>
      <c r="W9" s="141">
        <v>37.2869163125117</v>
      </c>
      <c r="X9" s="141">
        <v>41.547824070138503</v>
      </c>
      <c r="Y9" s="148">
        <v>30.5954890668243</v>
      </c>
      <c r="Z9" s="141"/>
      <c r="AA9" s="149">
        <v>30.7952475977633</v>
      </c>
      <c r="AB9" s="150">
        <v>16.362959514895401</v>
      </c>
      <c r="AC9" s="151">
        <v>23.169447870247598</v>
      </c>
      <c r="AD9" s="141"/>
      <c r="AE9" s="152">
        <v>27.816477733549501</v>
      </c>
      <c r="AF9" s="97"/>
      <c r="AG9" s="168">
        <v>61.2024049065109</v>
      </c>
      <c r="AH9" s="163">
        <v>59.130770715269101</v>
      </c>
      <c r="AI9" s="163">
        <v>68.580695738585803</v>
      </c>
      <c r="AJ9" s="163">
        <v>68.065940397939201</v>
      </c>
      <c r="AK9" s="163">
        <v>65.365884979569998</v>
      </c>
      <c r="AL9" s="169">
        <v>64.469139347574995</v>
      </c>
      <c r="AM9" s="163"/>
      <c r="AN9" s="170">
        <v>90.875462106946102</v>
      </c>
      <c r="AO9" s="171">
        <v>98.031368764434106</v>
      </c>
      <c r="AP9" s="172">
        <v>94.453415435690104</v>
      </c>
      <c r="AQ9" s="163"/>
      <c r="AR9" s="173">
        <v>73.036075372750801</v>
      </c>
      <c r="AS9" s="146"/>
      <c r="AT9" s="147">
        <v>23.887391960374799</v>
      </c>
      <c r="AU9" s="141">
        <v>39.071309124152101</v>
      </c>
      <c r="AV9" s="141">
        <v>43.799425840970002</v>
      </c>
      <c r="AW9" s="141">
        <v>38.626465723965197</v>
      </c>
      <c r="AX9" s="141">
        <v>29.383556596087502</v>
      </c>
      <c r="AY9" s="148">
        <v>34.741246149486201</v>
      </c>
      <c r="AZ9" s="141"/>
      <c r="BA9" s="149">
        <v>21.414814026567999</v>
      </c>
      <c r="BB9" s="150">
        <v>15.9264804467581</v>
      </c>
      <c r="BC9" s="151">
        <v>18.503386297574199</v>
      </c>
      <c r="BD9" s="141"/>
      <c r="BE9" s="152">
        <v>28.2480148485119</v>
      </c>
    </row>
    <row r="10" spans="1:57" x14ac:dyDescent="0.2">
      <c r="A10" s="24" t="s">
        <v>21</v>
      </c>
      <c r="B10" s="44" t="str">
        <f t="shared" si="0"/>
        <v>Virginia Area</v>
      </c>
      <c r="C10" s="12"/>
      <c r="D10" s="28" t="s">
        <v>16</v>
      </c>
      <c r="E10" s="31" t="s">
        <v>17</v>
      </c>
      <c r="F10" s="12"/>
      <c r="G10" s="168">
        <v>52.806151804795498</v>
      </c>
      <c r="H10" s="163">
        <v>62.998767760268599</v>
      </c>
      <c r="I10" s="163">
        <v>64.759993424297207</v>
      </c>
      <c r="J10" s="163">
        <v>67.712984429675203</v>
      </c>
      <c r="K10" s="163">
        <v>70.400656865738199</v>
      </c>
      <c r="L10" s="169">
        <v>63.735710856954903</v>
      </c>
      <c r="M10" s="163"/>
      <c r="N10" s="170">
        <v>96.908351847067905</v>
      </c>
      <c r="O10" s="171">
        <v>98.698676404969305</v>
      </c>
      <c r="P10" s="172">
        <v>97.803514126018598</v>
      </c>
      <c r="Q10" s="163"/>
      <c r="R10" s="173">
        <v>73.469368933830296</v>
      </c>
      <c r="S10" s="146"/>
      <c r="T10" s="147">
        <v>11.521332097230999</v>
      </c>
      <c r="U10" s="141">
        <v>23.5301557998724</v>
      </c>
      <c r="V10" s="141">
        <v>20.566490005707902</v>
      </c>
      <c r="W10" s="141">
        <v>21.5488286312296</v>
      </c>
      <c r="X10" s="141">
        <v>20.993540245604201</v>
      </c>
      <c r="Y10" s="148">
        <v>19.8235903679481</v>
      </c>
      <c r="Z10" s="141"/>
      <c r="AA10" s="149">
        <v>17.932356831991498</v>
      </c>
      <c r="AB10" s="150">
        <v>14.061612508358699</v>
      </c>
      <c r="AC10" s="151">
        <v>15.946987444097999</v>
      </c>
      <c r="AD10" s="141"/>
      <c r="AE10" s="152">
        <v>18.31897205524</v>
      </c>
      <c r="AF10" s="97"/>
      <c r="AG10" s="168">
        <v>55.777821211338299</v>
      </c>
      <c r="AH10" s="163">
        <v>53.531783307108803</v>
      </c>
      <c r="AI10" s="163">
        <v>60.475412860195803</v>
      </c>
      <c r="AJ10" s="163">
        <v>64.815508853713993</v>
      </c>
      <c r="AK10" s="163">
        <v>69.110890890303097</v>
      </c>
      <c r="AL10" s="169">
        <v>60.742283424531998</v>
      </c>
      <c r="AM10" s="163"/>
      <c r="AN10" s="170">
        <v>101.851058394589</v>
      </c>
      <c r="AO10" s="171">
        <v>108.201993905732</v>
      </c>
      <c r="AP10" s="172">
        <v>105.02652615016</v>
      </c>
      <c r="AQ10" s="163"/>
      <c r="AR10" s="173">
        <v>73.394924203283097</v>
      </c>
      <c r="AS10" s="146"/>
      <c r="AT10" s="147">
        <v>17.591240138803698</v>
      </c>
      <c r="AU10" s="141">
        <v>22.183318092727099</v>
      </c>
      <c r="AV10" s="141">
        <v>21.6521750986116</v>
      </c>
      <c r="AW10" s="141">
        <v>21.782744891088701</v>
      </c>
      <c r="AX10" s="141">
        <v>20.275905414442999</v>
      </c>
      <c r="AY10" s="148">
        <v>20.6926368415856</v>
      </c>
      <c r="AZ10" s="141"/>
      <c r="BA10" s="149">
        <v>21.8843072332044</v>
      </c>
      <c r="BB10" s="150">
        <v>19.676233585759601</v>
      </c>
      <c r="BC10" s="151">
        <v>20.736810107005802</v>
      </c>
      <c r="BD10" s="141"/>
      <c r="BE10" s="152">
        <v>20.71083465813</v>
      </c>
    </row>
    <row r="11" spans="1:57" x14ac:dyDescent="0.2">
      <c r="A11" s="41" t="s">
        <v>22</v>
      </c>
      <c r="B11" s="44" t="str">
        <f t="shared" si="0"/>
        <v>Washington, DC</v>
      </c>
      <c r="C11" s="12"/>
      <c r="D11" s="28" t="s">
        <v>16</v>
      </c>
      <c r="E11" s="31" t="s">
        <v>17</v>
      </c>
      <c r="F11" s="12"/>
      <c r="G11" s="168">
        <v>97.7340438995451</v>
      </c>
      <c r="H11" s="163">
        <v>136.54480369245101</v>
      </c>
      <c r="I11" s="163">
        <v>154.655613820626</v>
      </c>
      <c r="J11" s="163">
        <v>155.02349776187799</v>
      </c>
      <c r="K11" s="163">
        <v>138.00210032897601</v>
      </c>
      <c r="L11" s="169">
        <v>136.392011900695</v>
      </c>
      <c r="M11" s="163"/>
      <c r="N11" s="170">
        <v>128.997368454167</v>
      </c>
      <c r="O11" s="171">
        <v>135.55848670609501</v>
      </c>
      <c r="P11" s="172">
        <v>132.27792758013101</v>
      </c>
      <c r="Q11" s="163"/>
      <c r="R11" s="173">
        <v>135.21655923767699</v>
      </c>
      <c r="S11" s="146"/>
      <c r="T11" s="147">
        <v>117.792807711718</v>
      </c>
      <c r="U11" s="141">
        <v>167.903132364057</v>
      </c>
      <c r="V11" s="141">
        <v>184.071290673622</v>
      </c>
      <c r="W11" s="141">
        <v>183.87768618324</v>
      </c>
      <c r="X11" s="141">
        <v>151.51735488469001</v>
      </c>
      <c r="Y11" s="148">
        <v>162.532323262695</v>
      </c>
      <c r="Z11" s="141"/>
      <c r="AA11" s="149">
        <v>85.582237049338602</v>
      </c>
      <c r="AB11" s="150">
        <v>75.611679577740006</v>
      </c>
      <c r="AC11" s="151">
        <v>80.335883775699699</v>
      </c>
      <c r="AD11" s="141"/>
      <c r="AE11" s="152">
        <v>132.86593584705099</v>
      </c>
      <c r="AF11" s="97"/>
      <c r="AG11" s="168">
        <v>105.668511569252</v>
      </c>
      <c r="AH11" s="163">
        <v>118.352723880512</v>
      </c>
      <c r="AI11" s="163">
        <v>134.233738168961</v>
      </c>
      <c r="AJ11" s="163">
        <v>133.929137161271</v>
      </c>
      <c r="AK11" s="163">
        <v>119.10839082141</v>
      </c>
      <c r="AL11" s="169">
        <v>122.259716464824</v>
      </c>
      <c r="AM11" s="163"/>
      <c r="AN11" s="170">
        <v>126.804622171915</v>
      </c>
      <c r="AO11" s="171">
        <v>138.264969643234</v>
      </c>
      <c r="AP11" s="172">
        <v>132.53479590757499</v>
      </c>
      <c r="AQ11" s="163"/>
      <c r="AR11" s="173">
        <v>125.19635124093</v>
      </c>
      <c r="AS11" s="146"/>
      <c r="AT11" s="147">
        <v>118.174890809619</v>
      </c>
      <c r="AU11" s="141">
        <v>169.44640094499201</v>
      </c>
      <c r="AV11" s="141">
        <v>186.375118018845</v>
      </c>
      <c r="AW11" s="141">
        <v>175.91671293950901</v>
      </c>
      <c r="AX11" s="141">
        <v>137.24572696053801</v>
      </c>
      <c r="AY11" s="148">
        <v>156.87027821297701</v>
      </c>
      <c r="AZ11" s="141"/>
      <c r="BA11" s="149">
        <v>90.954220837771601</v>
      </c>
      <c r="BB11" s="150">
        <v>81.178037837485704</v>
      </c>
      <c r="BC11" s="151">
        <v>85.726763295169604</v>
      </c>
      <c r="BD11" s="141"/>
      <c r="BE11" s="152">
        <v>130.18823026955599</v>
      </c>
    </row>
    <row r="12" spans="1:57" x14ac:dyDescent="0.2">
      <c r="A12" s="24" t="s">
        <v>23</v>
      </c>
      <c r="B12" s="44" t="str">
        <f t="shared" si="0"/>
        <v>Arlington, VA</v>
      </c>
      <c r="C12" s="12"/>
      <c r="D12" s="28" t="s">
        <v>16</v>
      </c>
      <c r="E12" s="31" t="s">
        <v>17</v>
      </c>
      <c r="F12" s="12"/>
      <c r="G12" s="168">
        <v>108.898371087314</v>
      </c>
      <c r="H12" s="163">
        <v>172.876278830313</v>
      </c>
      <c r="I12" s="163">
        <v>189.622239497528</v>
      </c>
      <c r="J12" s="163">
        <v>186.78645387149899</v>
      </c>
      <c r="K12" s="163">
        <v>154.18647343492501</v>
      </c>
      <c r="L12" s="169">
        <v>162.47396334431599</v>
      </c>
      <c r="M12" s="163"/>
      <c r="N12" s="170">
        <v>121.08347199341</v>
      </c>
      <c r="O12" s="171">
        <v>121.78131692751199</v>
      </c>
      <c r="P12" s="172">
        <v>121.432394460461</v>
      </c>
      <c r="Q12" s="163"/>
      <c r="R12" s="173">
        <v>150.74780080607201</v>
      </c>
      <c r="S12" s="146"/>
      <c r="T12" s="147">
        <v>169.172860043263</v>
      </c>
      <c r="U12" s="141">
        <v>257.11899395805102</v>
      </c>
      <c r="V12" s="141">
        <v>275.10649986573799</v>
      </c>
      <c r="W12" s="141">
        <v>235.52244143998999</v>
      </c>
      <c r="X12" s="141">
        <v>179.80256211108599</v>
      </c>
      <c r="Y12" s="148">
        <v>224.69775321424001</v>
      </c>
      <c r="Z12" s="141"/>
      <c r="AA12" s="149">
        <v>122.654377304511</v>
      </c>
      <c r="AB12" s="150">
        <v>100.14828381930501</v>
      </c>
      <c r="AC12" s="151">
        <v>110.770084864277</v>
      </c>
      <c r="AD12" s="141"/>
      <c r="AE12" s="152">
        <v>188.77310598992199</v>
      </c>
      <c r="AF12" s="97"/>
      <c r="AG12" s="168">
        <v>125.67934102141599</v>
      </c>
      <c r="AH12" s="163">
        <v>146.80581368410199</v>
      </c>
      <c r="AI12" s="163">
        <v>164.89474773476101</v>
      </c>
      <c r="AJ12" s="163">
        <v>165.44946947075701</v>
      </c>
      <c r="AK12" s="163">
        <v>138.04652131383801</v>
      </c>
      <c r="AL12" s="169">
        <v>148.17517864497501</v>
      </c>
      <c r="AM12" s="163"/>
      <c r="AN12" s="170">
        <v>122.735152903624</v>
      </c>
      <c r="AO12" s="171">
        <v>126.89187628706701</v>
      </c>
      <c r="AP12" s="172">
        <v>124.813514595345</v>
      </c>
      <c r="AQ12" s="163"/>
      <c r="AR12" s="173">
        <v>141.50041748793799</v>
      </c>
      <c r="AS12" s="146"/>
      <c r="AT12" s="147">
        <v>199.028571745927</v>
      </c>
      <c r="AU12" s="141">
        <v>262.66274798002303</v>
      </c>
      <c r="AV12" s="141">
        <v>273.89530341900399</v>
      </c>
      <c r="AW12" s="141">
        <v>249.796468856145</v>
      </c>
      <c r="AX12" s="141">
        <v>185.48895359562101</v>
      </c>
      <c r="AY12" s="148">
        <v>233.33112547548799</v>
      </c>
      <c r="AZ12" s="141"/>
      <c r="BA12" s="149">
        <v>134.68170544481001</v>
      </c>
      <c r="BB12" s="150">
        <v>116.567349525301</v>
      </c>
      <c r="BC12" s="151">
        <v>125.110473778589</v>
      </c>
      <c r="BD12" s="141"/>
      <c r="BE12" s="152">
        <v>197.309812935997</v>
      </c>
    </row>
    <row r="13" spans="1:57" x14ac:dyDescent="0.2">
      <c r="A13" s="24" t="s">
        <v>24</v>
      </c>
      <c r="B13" s="44" t="str">
        <f t="shared" si="0"/>
        <v>Suburban Virginia Area</v>
      </c>
      <c r="C13" s="12"/>
      <c r="D13" s="28" t="s">
        <v>16</v>
      </c>
      <c r="E13" s="31" t="s">
        <v>17</v>
      </c>
      <c r="F13" s="12"/>
      <c r="G13" s="168">
        <v>73.544603397444803</v>
      </c>
      <c r="H13" s="163">
        <v>90.720422574757805</v>
      </c>
      <c r="I13" s="163">
        <v>91.324395619823093</v>
      </c>
      <c r="J13" s="163">
        <v>94.441138565211205</v>
      </c>
      <c r="K13" s="163">
        <v>98.917675136880504</v>
      </c>
      <c r="L13" s="169">
        <v>89.789647058823505</v>
      </c>
      <c r="M13" s="163"/>
      <c r="N13" s="170">
        <v>135.36113154569699</v>
      </c>
      <c r="O13" s="171">
        <v>150.48859469324699</v>
      </c>
      <c r="P13" s="172">
        <v>142.92486311947201</v>
      </c>
      <c r="Q13" s="163"/>
      <c r="R13" s="173">
        <v>104.971137361865</v>
      </c>
      <c r="S13" s="146"/>
      <c r="T13" s="147">
        <v>17.030990647163598</v>
      </c>
      <c r="U13" s="141">
        <v>17.769351144084901</v>
      </c>
      <c r="V13" s="141">
        <v>17.8956953149501</v>
      </c>
      <c r="W13" s="141">
        <v>16.435914538924099</v>
      </c>
      <c r="X13" s="141">
        <v>14.608165613593</v>
      </c>
      <c r="Y13" s="148">
        <v>16.683965464236401</v>
      </c>
      <c r="Z13" s="141"/>
      <c r="AA13" s="149">
        <v>20.497009191823299</v>
      </c>
      <c r="AB13" s="150">
        <v>28.2848802512699</v>
      </c>
      <c r="AC13" s="151">
        <v>24.475259695097701</v>
      </c>
      <c r="AD13" s="141"/>
      <c r="AE13" s="152">
        <v>19.596113642613599</v>
      </c>
      <c r="AF13" s="97"/>
      <c r="AG13" s="168">
        <v>76.503635757405505</v>
      </c>
      <c r="AH13" s="163">
        <v>75.805726870700497</v>
      </c>
      <c r="AI13" s="163">
        <v>83.254393864944504</v>
      </c>
      <c r="AJ13" s="163">
        <v>83.553046118208599</v>
      </c>
      <c r="AK13" s="163">
        <v>88.453539941035999</v>
      </c>
      <c r="AL13" s="169">
        <v>81.514068510458998</v>
      </c>
      <c r="AM13" s="163"/>
      <c r="AN13" s="170">
        <v>128.939556717675</v>
      </c>
      <c r="AO13" s="171">
        <v>153.935070546118</v>
      </c>
      <c r="AP13" s="172">
        <v>141.43731363189599</v>
      </c>
      <c r="AQ13" s="163"/>
      <c r="AR13" s="173">
        <v>98.634995688012594</v>
      </c>
      <c r="AS13" s="146"/>
      <c r="AT13" s="147">
        <v>17.635556499168501</v>
      </c>
      <c r="AU13" s="141">
        <v>30.475366122396899</v>
      </c>
      <c r="AV13" s="141">
        <v>34.571513387075697</v>
      </c>
      <c r="AW13" s="141">
        <v>28.856548000230902</v>
      </c>
      <c r="AX13" s="141">
        <v>28.7211795308083</v>
      </c>
      <c r="AY13" s="148">
        <v>27.9349585889994</v>
      </c>
      <c r="AZ13" s="141"/>
      <c r="BA13" s="149">
        <v>19.987910734384698</v>
      </c>
      <c r="BB13" s="150">
        <v>25.187148705053801</v>
      </c>
      <c r="BC13" s="151">
        <v>22.762438233794398</v>
      </c>
      <c r="BD13" s="141"/>
      <c r="BE13" s="152">
        <v>25.737646617549199</v>
      </c>
    </row>
    <row r="14" spans="1:57" x14ac:dyDescent="0.2">
      <c r="A14" s="24" t="s">
        <v>25</v>
      </c>
      <c r="B14" s="44" t="str">
        <f t="shared" si="0"/>
        <v>Alexandria, VA</v>
      </c>
      <c r="C14" s="12"/>
      <c r="D14" s="28" t="s">
        <v>16</v>
      </c>
      <c r="E14" s="31" t="s">
        <v>17</v>
      </c>
      <c r="F14" s="12"/>
      <c r="G14" s="168">
        <v>92.453987341772105</v>
      </c>
      <c r="H14" s="163">
        <v>128.51402436111701</v>
      </c>
      <c r="I14" s="163">
        <v>148.61859923572899</v>
      </c>
      <c r="J14" s="163">
        <v>142.57121566754199</v>
      </c>
      <c r="K14" s="163">
        <v>122.17765464532999</v>
      </c>
      <c r="L14" s="169">
        <v>126.867096250298</v>
      </c>
      <c r="M14" s="163"/>
      <c r="N14" s="170">
        <v>117.58459278719801</v>
      </c>
      <c r="O14" s="171">
        <v>123.212926916646</v>
      </c>
      <c r="P14" s="172">
        <v>120.39875985192199</v>
      </c>
      <c r="Q14" s="163"/>
      <c r="R14" s="173">
        <v>125.019000136476</v>
      </c>
      <c r="S14" s="146"/>
      <c r="T14" s="147">
        <v>95.944167760997999</v>
      </c>
      <c r="U14" s="141">
        <v>145.197401908194</v>
      </c>
      <c r="V14" s="141">
        <v>159.213753381093</v>
      </c>
      <c r="W14" s="141">
        <v>140.89546574074399</v>
      </c>
      <c r="X14" s="141">
        <v>102.253632416293</v>
      </c>
      <c r="Y14" s="148">
        <v>129.39726489204801</v>
      </c>
      <c r="Z14" s="141"/>
      <c r="AA14" s="149">
        <v>66.878346694699999</v>
      </c>
      <c r="AB14" s="150">
        <v>55.367065152679899</v>
      </c>
      <c r="AC14" s="151">
        <v>60.782855388855197</v>
      </c>
      <c r="AD14" s="141"/>
      <c r="AE14" s="152">
        <v>105.29132155127201</v>
      </c>
      <c r="AF14" s="97"/>
      <c r="AG14" s="168">
        <v>90.547854967757303</v>
      </c>
      <c r="AH14" s="163">
        <v>100.81048841652699</v>
      </c>
      <c r="AI14" s="163">
        <v>114.99770360639999</v>
      </c>
      <c r="AJ14" s="163">
        <v>115.640248387867</v>
      </c>
      <c r="AK14" s="163">
        <v>105.10401958442699</v>
      </c>
      <c r="AL14" s="169">
        <v>105.420062992596</v>
      </c>
      <c r="AM14" s="163"/>
      <c r="AN14" s="170">
        <v>112.473646704084</v>
      </c>
      <c r="AO14" s="171">
        <v>125.751507045617</v>
      </c>
      <c r="AP14" s="172">
        <v>119.11257687485001</v>
      </c>
      <c r="AQ14" s="163"/>
      <c r="AR14" s="173">
        <v>109.33220981609701</v>
      </c>
      <c r="AS14" s="146"/>
      <c r="AT14" s="147">
        <v>99.638613926183098</v>
      </c>
      <c r="AU14" s="141">
        <v>135.95879196918</v>
      </c>
      <c r="AV14" s="141">
        <v>145.95963906666699</v>
      </c>
      <c r="AW14" s="141">
        <v>138.075543728996</v>
      </c>
      <c r="AX14" s="141">
        <v>111.85650619020301</v>
      </c>
      <c r="AY14" s="148">
        <v>126.205617189352</v>
      </c>
      <c r="AZ14" s="141"/>
      <c r="BA14" s="149">
        <v>82.755925824940903</v>
      </c>
      <c r="BB14" s="150">
        <v>73.2523056983852</v>
      </c>
      <c r="BC14" s="151">
        <v>77.612998649796197</v>
      </c>
      <c r="BD14" s="141"/>
      <c r="BE14" s="152">
        <v>108.453649116679</v>
      </c>
    </row>
    <row r="15" spans="1:57" x14ac:dyDescent="0.2">
      <c r="A15" s="24" t="s">
        <v>26</v>
      </c>
      <c r="B15" s="44" t="str">
        <f t="shared" si="0"/>
        <v>Fairfax/Tysons Corner, VA</v>
      </c>
      <c r="C15" s="12"/>
      <c r="D15" s="28" t="s">
        <v>16</v>
      </c>
      <c r="E15" s="31" t="s">
        <v>17</v>
      </c>
      <c r="F15" s="12"/>
      <c r="G15" s="168">
        <v>76.019054578670904</v>
      </c>
      <c r="H15" s="163">
        <v>111.64242406942201</v>
      </c>
      <c r="I15" s="163">
        <v>138.417317880794</v>
      </c>
      <c r="J15" s="163">
        <v>135.25198218771399</v>
      </c>
      <c r="K15" s="163">
        <v>111.95110641699</v>
      </c>
      <c r="L15" s="169">
        <v>114.656377026718</v>
      </c>
      <c r="M15" s="163"/>
      <c r="N15" s="170">
        <v>91.900411052751707</v>
      </c>
      <c r="O15" s="171">
        <v>96.751633934688201</v>
      </c>
      <c r="P15" s="172">
        <v>94.326022493720004</v>
      </c>
      <c r="Q15" s="163"/>
      <c r="R15" s="173">
        <v>108.84770430300399</v>
      </c>
      <c r="S15" s="146"/>
      <c r="T15" s="147">
        <v>72.841065124405702</v>
      </c>
      <c r="U15" s="141">
        <v>104.377214125652</v>
      </c>
      <c r="V15" s="141">
        <v>127.526290937924</v>
      </c>
      <c r="W15" s="141">
        <v>134.325456216118</v>
      </c>
      <c r="X15" s="141">
        <v>120.861525436611</v>
      </c>
      <c r="Y15" s="148">
        <v>114.029700530862</v>
      </c>
      <c r="Z15" s="141"/>
      <c r="AA15" s="149">
        <v>62.424360735255</v>
      </c>
      <c r="AB15" s="150">
        <v>58.724244711053899</v>
      </c>
      <c r="AC15" s="151">
        <v>60.505433080314603</v>
      </c>
      <c r="AD15" s="141"/>
      <c r="AE15" s="152">
        <v>97.705776797415098</v>
      </c>
      <c r="AF15" s="97"/>
      <c r="AG15" s="168">
        <v>79.747603334094507</v>
      </c>
      <c r="AH15" s="163">
        <v>95.582987554236098</v>
      </c>
      <c r="AI15" s="163">
        <v>118.015523235898</v>
      </c>
      <c r="AJ15" s="163">
        <v>117.877592201415</v>
      </c>
      <c r="AK15" s="163">
        <v>99.559471625941896</v>
      </c>
      <c r="AL15" s="169">
        <v>102.15663559031699</v>
      </c>
      <c r="AM15" s="163"/>
      <c r="AN15" s="170">
        <v>93.330466145238603</v>
      </c>
      <c r="AO15" s="171">
        <v>101.733170529801</v>
      </c>
      <c r="AP15" s="172">
        <v>97.531818337519894</v>
      </c>
      <c r="AQ15" s="163"/>
      <c r="AR15" s="173">
        <v>100.83525923237499</v>
      </c>
      <c r="AS15" s="146"/>
      <c r="AT15" s="147">
        <v>81.019030803847201</v>
      </c>
      <c r="AU15" s="141">
        <v>104.948140525029</v>
      </c>
      <c r="AV15" s="141">
        <v>126.54158547214899</v>
      </c>
      <c r="AW15" s="141">
        <v>125.69392069163101</v>
      </c>
      <c r="AX15" s="141">
        <v>105.709058282314</v>
      </c>
      <c r="AY15" s="148">
        <v>109.841297180727</v>
      </c>
      <c r="AZ15" s="141"/>
      <c r="BA15" s="149">
        <v>71.474061302686906</v>
      </c>
      <c r="BB15" s="150">
        <v>65.8548351407468</v>
      </c>
      <c r="BC15" s="151">
        <v>68.496737064959703</v>
      </c>
      <c r="BD15" s="141"/>
      <c r="BE15" s="152">
        <v>96.515604891505603</v>
      </c>
    </row>
    <row r="16" spans="1:57" x14ac:dyDescent="0.2">
      <c r="A16" s="24" t="s">
        <v>27</v>
      </c>
      <c r="B16" s="44" t="str">
        <f t="shared" si="0"/>
        <v>I-95 Fredericksburg, VA</v>
      </c>
      <c r="C16" s="12"/>
      <c r="D16" s="28" t="s">
        <v>16</v>
      </c>
      <c r="E16" s="31" t="s">
        <v>17</v>
      </c>
      <c r="F16" s="12"/>
      <c r="G16" s="168">
        <v>57.853177592091299</v>
      </c>
      <c r="H16" s="163">
        <v>61.699858773684802</v>
      </c>
      <c r="I16" s="163">
        <v>67.686934212074803</v>
      </c>
      <c r="J16" s="163">
        <v>74.637920442509099</v>
      </c>
      <c r="K16" s="163">
        <v>75.622024243850703</v>
      </c>
      <c r="L16" s="169">
        <v>67.499983052842097</v>
      </c>
      <c r="M16" s="163"/>
      <c r="N16" s="170">
        <v>95.509166764740399</v>
      </c>
      <c r="O16" s="171">
        <v>96.610334235612498</v>
      </c>
      <c r="P16" s="172">
        <v>96.059750500176506</v>
      </c>
      <c r="Q16" s="163"/>
      <c r="R16" s="173">
        <v>75.659916609223401</v>
      </c>
      <c r="S16" s="146"/>
      <c r="T16" s="147">
        <v>21.5013939150918</v>
      </c>
      <c r="U16" s="141">
        <v>26.660728396983</v>
      </c>
      <c r="V16" s="141">
        <v>32.083814127573298</v>
      </c>
      <c r="W16" s="141">
        <v>43.7933699475143</v>
      </c>
      <c r="X16" s="141">
        <v>40.6634666871402</v>
      </c>
      <c r="Y16" s="148">
        <v>33.2726515173675</v>
      </c>
      <c r="Z16" s="141"/>
      <c r="AA16" s="149">
        <v>25.169502932437599</v>
      </c>
      <c r="AB16" s="150">
        <v>21.431125737482599</v>
      </c>
      <c r="AC16" s="151">
        <v>23.261267907540901</v>
      </c>
      <c r="AD16" s="141"/>
      <c r="AE16" s="152">
        <v>29.459307979306701</v>
      </c>
      <c r="AF16" s="97"/>
      <c r="AG16" s="168">
        <v>55.183180828527703</v>
      </c>
      <c r="AH16" s="163">
        <v>52.724345062963302</v>
      </c>
      <c r="AI16" s="163">
        <v>59.487056313993101</v>
      </c>
      <c r="AJ16" s="163">
        <v>63.364582793927198</v>
      </c>
      <c r="AK16" s="163">
        <v>67.868764858185202</v>
      </c>
      <c r="AL16" s="169">
        <v>59.725585971519301</v>
      </c>
      <c r="AM16" s="163"/>
      <c r="AN16" s="170">
        <v>91.326822702130102</v>
      </c>
      <c r="AO16" s="171">
        <v>99.709947334353302</v>
      </c>
      <c r="AP16" s="172">
        <v>95.518385018241702</v>
      </c>
      <c r="AQ16" s="163"/>
      <c r="AR16" s="173">
        <v>69.952099984868596</v>
      </c>
      <c r="AS16" s="146"/>
      <c r="AT16" s="147">
        <v>25.304714358100501</v>
      </c>
      <c r="AU16" s="141">
        <v>25.152102583713901</v>
      </c>
      <c r="AV16" s="141">
        <v>29.459450547664702</v>
      </c>
      <c r="AW16" s="141">
        <v>34.065013784557998</v>
      </c>
      <c r="AX16" s="141">
        <v>34.606411775191603</v>
      </c>
      <c r="AY16" s="148">
        <v>29.950213378075301</v>
      </c>
      <c r="AZ16" s="141"/>
      <c r="BA16" s="149">
        <v>34.062784375362298</v>
      </c>
      <c r="BB16" s="150">
        <v>36.180946758223001</v>
      </c>
      <c r="BC16" s="151">
        <v>35.160052527004503</v>
      </c>
      <c r="BD16" s="141"/>
      <c r="BE16" s="152">
        <v>31.934481385555699</v>
      </c>
    </row>
    <row r="17" spans="1:58" x14ac:dyDescent="0.2">
      <c r="A17" s="24" t="s">
        <v>28</v>
      </c>
      <c r="B17" s="44" t="str">
        <f t="shared" si="0"/>
        <v>Dulles Airport Area, VA</v>
      </c>
      <c r="C17" s="12"/>
      <c r="D17" s="28" t="s">
        <v>16</v>
      </c>
      <c r="E17" s="31" t="s">
        <v>17</v>
      </c>
      <c r="F17" s="12"/>
      <c r="G17" s="168">
        <v>78.400287581699303</v>
      </c>
      <c r="H17" s="163">
        <v>110.20925770308099</v>
      </c>
      <c r="I17" s="163">
        <v>126.158345471521</v>
      </c>
      <c r="J17" s="163">
        <v>120.918242763772</v>
      </c>
      <c r="K17" s="163">
        <v>100.48047152194199</v>
      </c>
      <c r="L17" s="169">
        <v>107.233321008403</v>
      </c>
      <c r="M17" s="163"/>
      <c r="N17" s="170">
        <v>92.357356676003704</v>
      </c>
      <c r="O17" s="171">
        <v>97.567902894491098</v>
      </c>
      <c r="P17" s="172">
        <v>94.962629785247401</v>
      </c>
      <c r="Q17" s="163"/>
      <c r="R17" s="173">
        <v>103.72740923035801</v>
      </c>
      <c r="S17" s="146"/>
      <c r="T17" s="147">
        <v>77.147531858408598</v>
      </c>
      <c r="U17" s="141">
        <v>103.035533973296</v>
      </c>
      <c r="V17" s="141">
        <v>114.188309601548</v>
      </c>
      <c r="W17" s="141">
        <v>101.816081727615</v>
      </c>
      <c r="X17" s="141">
        <v>83.638306904815707</v>
      </c>
      <c r="Y17" s="148">
        <v>97.069302646569895</v>
      </c>
      <c r="Z17" s="141"/>
      <c r="AA17" s="149">
        <v>55.722566934389803</v>
      </c>
      <c r="AB17" s="150">
        <v>58.187131849927397</v>
      </c>
      <c r="AC17" s="151">
        <v>56.978987030236503</v>
      </c>
      <c r="AD17" s="141"/>
      <c r="AE17" s="152">
        <v>84.7290431711411</v>
      </c>
      <c r="AF17" s="97"/>
      <c r="AG17" s="168">
        <v>76.835097805788905</v>
      </c>
      <c r="AH17" s="163">
        <v>96.597650793650701</v>
      </c>
      <c r="AI17" s="163">
        <v>111.92557516339799</v>
      </c>
      <c r="AJ17" s="163">
        <v>113.234442810457</v>
      </c>
      <c r="AK17" s="163">
        <v>96.542317693744096</v>
      </c>
      <c r="AL17" s="169">
        <v>99.027016853408</v>
      </c>
      <c r="AM17" s="163"/>
      <c r="AN17" s="170">
        <v>90.618241596638597</v>
      </c>
      <c r="AO17" s="171">
        <v>98.249270308123201</v>
      </c>
      <c r="AP17" s="172">
        <v>94.433755952380906</v>
      </c>
      <c r="AQ17" s="163"/>
      <c r="AR17" s="173">
        <v>97.714656595971704</v>
      </c>
      <c r="AS17" s="146"/>
      <c r="AT17" s="147">
        <v>87.949130078554504</v>
      </c>
      <c r="AU17" s="141">
        <v>117.335447487569</v>
      </c>
      <c r="AV17" s="141">
        <v>127.081240734475</v>
      </c>
      <c r="AW17" s="141">
        <v>115.227624455078</v>
      </c>
      <c r="AX17" s="141">
        <v>102.46468729947701</v>
      </c>
      <c r="AY17" s="148">
        <v>110.775668326876</v>
      </c>
      <c r="AZ17" s="141"/>
      <c r="BA17" s="149">
        <v>72.761358210717702</v>
      </c>
      <c r="BB17" s="150">
        <v>76.091777917424693</v>
      </c>
      <c r="BC17" s="151">
        <v>74.477971887102896</v>
      </c>
      <c r="BD17" s="141"/>
      <c r="BE17" s="152">
        <v>99.3257752593193</v>
      </c>
    </row>
    <row r="18" spans="1:58" x14ac:dyDescent="0.2">
      <c r="A18" s="24" t="s">
        <v>29</v>
      </c>
      <c r="B18" s="44" t="str">
        <f t="shared" si="0"/>
        <v>Williamsburg, VA</v>
      </c>
      <c r="C18" s="12"/>
      <c r="D18" s="28" t="s">
        <v>16</v>
      </c>
      <c r="E18" s="31" t="s">
        <v>17</v>
      </c>
      <c r="F18" s="12"/>
      <c r="G18" s="168">
        <v>72.2849665507091</v>
      </c>
      <c r="H18" s="163">
        <v>83.036717955579306</v>
      </c>
      <c r="I18" s="163">
        <v>75.657651859780501</v>
      </c>
      <c r="J18" s="163">
        <v>74.740520470966004</v>
      </c>
      <c r="K18" s="163">
        <v>75.757488627241102</v>
      </c>
      <c r="L18" s="169">
        <v>76.2954690928552</v>
      </c>
      <c r="M18" s="163"/>
      <c r="N18" s="170">
        <v>112.372270537864</v>
      </c>
      <c r="O18" s="171">
        <v>122.723941664436</v>
      </c>
      <c r="P18" s="172">
        <v>117.54810610115</v>
      </c>
      <c r="Q18" s="163"/>
      <c r="R18" s="173">
        <v>88.081936809511006</v>
      </c>
      <c r="S18" s="146"/>
      <c r="T18" s="147">
        <v>38.772288472580698</v>
      </c>
      <c r="U18" s="141">
        <v>54.804642949922503</v>
      </c>
      <c r="V18" s="141">
        <v>34.132796115789397</v>
      </c>
      <c r="W18" s="141">
        <v>24.0710105884821</v>
      </c>
      <c r="X18" s="141">
        <v>10.883185879065</v>
      </c>
      <c r="Y18" s="148">
        <v>31.2291299017771</v>
      </c>
      <c r="Z18" s="141"/>
      <c r="AA18" s="149">
        <v>-6.2116844301756098</v>
      </c>
      <c r="AB18" s="150">
        <v>-5.2005636842324696</v>
      </c>
      <c r="AC18" s="151">
        <v>-5.6865693719352599</v>
      </c>
      <c r="AD18" s="141"/>
      <c r="AE18" s="152">
        <v>14.1873044025564</v>
      </c>
      <c r="AF18" s="97"/>
      <c r="AG18" s="168">
        <v>74.763508496119798</v>
      </c>
      <c r="AH18" s="163">
        <v>57.135900789403202</v>
      </c>
      <c r="AI18" s="163">
        <v>56.309171461064999</v>
      </c>
      <c r="AJ18" s="163">
        <v>61.434308268664701</v>
      </c>
      <c r="AK18" s="163">
        <v>72.064955512443106</v>
      </c>
      <c r="AL18" s="169">
        <v>64.341568905539205</v>
      </c>
      <c r="AM18" s="163"/>
      <c r="AN18" s="170">
        <v>130.427192601016</v>
      </c>
      <c r="AO18" s="171">
        <v>153.85759298902801</v>
      </c>
      <c r="AP18" s="172">
        <v>142.142392795022</v>
      </c>
      <c r="AQ18" s="163"/>
      <c r="AR18" s="173">
        <v>86.570375731105898</v>
      </c>
      <c r="AS18" s="146"/>
      <c r="AT18" s="147">
        <v>19.5659829417285</v>
      </c>
      <c r="AU18" s="141">
        <v>34.355963002381799</v>
      </c>
      <c r="AV18" s="141">
        <v>24.441668059451899</v>
      </c>
      <c r="AW18" s="141">
        <v>30.040470529823001</v>
      </c>
      <c r="AX18" s="141">
        <v>24.610282554376301</v>
      </c>
      <c r="AY18" s="148">
        <v>25.972699843841198</v>
      </c>
      <c r="AZ18" s="141"/>
      <c r="BA18" s="149">
        <v>9.5246482246703099</v>
      </c>
      <c r="BB18" s="150">
        <v>10.3968244329204</v>
      </c>
      <c r="BC18" s="151">
        <v>9.99495989599707</v>
      </c>
      <c r="BD18" s="141"/>
      <c r="BE18" s="152">
        <v>17.936043602913401</v>
      </c>
    </row>
    <row r="19" spans="1:58" x14ac:dyDescent="0.2">
      <c r="A19" s="24" t="s">
        <v>30</v>
      </c>
      <c r="B19" s="44" t="str">
        <f t="shared" si="0"/>
        <v>Virginia Beach, VA</v>
      </c>
      <c r="C19" s="12"/>
      <c r="D19" s="28" t="s">
        <v>16</v>
      </c>
      <c r="E19" s="31" t="s">
        <v>17</v>
      </c>
      <c r="F19" s="12"/>
      <c r="G19" s="168">
        <v>102.483042588996</v>
      </c>
      <c r="H19" s="163">
        <v>115.412216019417</v>
      </c>
      <c r="I19" s="163">
        <v>123.62384385113199</v>
      </c>
      <c r="J19" s="163">
        <v>129.34718739482199</v>
      </c>
      <c r="K19" s="163">
        <v>124.47637276699</v>
      </c>
      <c r="L19" s="169">
        <v>119.06853252427101</v>
      </c>
      <c r="M19" s="163"/>
      <c r="N19" s="170">
        <v>226.567850590614</v>
      </c>
      <c r="O19" s="171">
        <v>250.330798357605</v>
      </c>
      <c r="P19" s="172">
        <v>238.44932447411</v>
      </c>
      <c r="Q19" s="163"/>
      <c r="R19" s="173">
        <v>153.17733022422499</v>
      </c>
      <c r="S19" s="146"/>
      <c r="T19" s="147">
        <v>-7.0618079007600496</v>
      </c>
      <c r="U19" s="141">
        <v>2.7686603763227899</v>
      </c>
      <c r="V19" s="141">
        <v>4.2825666439381402</v>
      </c>
      <c r="W19" s="141">
        <v>12.0659662580383</v>
      </c>
      <c r="X19" s="141">
        <v>8.6794432678124505</v>
      </c>
      <c r="Y19" s="148">
        <v>4.2492974700307498</v>
      </c>
      <c r="Z19" s="141"/>
      <c r="AA19" s="149">
        <v>3.3165861516660802</v>
      </c>
      <c r="AB19" s="150">
        <v>4.5678071358214698</v>
      </c>
      <c r="AC19" s="151">
        <v>3.9696123967800299</v>
      </c>
      <c r="AD19" s="141"/>
      <c r="AE19" s="152">
        <v>4.12471691717524</v>
      </c>
      <c r="AF19" s="97"/>
      <c r="AG19" s="168">
        <v>121.623978614851</v>
      </c>
      <c r="AH19" s="163">
        <v>86.125886819665396</v>
      </c>
      <c r="AI19" s="163">
        <v>91.380891617706993</v>
      </c>
      <c r="AJ19" s="163">
        <v>98.354421173718407</v>
      </c>
      <c r="AK19" s="163">
        <v>102.08509980268499</v>
      </c>
      <c r="AL19" s="169">
        <v>99.914404441682194</v>
      </c>
      <c r="AM19" s="163"/>
      <c r="AN19" s="170">
        <v>191.82688441008901</v>
      </c>
      <c r="AO19" s="171">
        <v>228.50355551871399</v>
      </c>
      <c r="AP19" s="172">
        <v>210.16521996440099</v>
      </c>
      <c r="AQ19" s="163"/>
      <c r="AR19" s="173">
        <v>131.45313060459699</v>
      </c>
      <c r="AS19" s="146"/>
      <c r="AT19" s="147">
        <v>1.8666457987787</v>
      </c>
      <c r="AU19" s="141">
        <v>0.80924392850351301</v>
      </c>
      <c r="AV19" s="141">
        <v>2.6081690401405999</v>
      </c>
      <c r="AW19" s="141">
        <v>8.9525536903872993</v>
      </c>
      <c r="AX19" s="141">
        <v>3.5465012731955401</v>
      </c>
      <c r="AY19" s="148">
        <v>3.4847802850898502</v>
      </c>
      <c r="AZ19" s="141"/>
      <c r="BA19" s="149">
        <v>-2.7344231852991099</v>
      </c>
      <c r="BB19" s="150">
        <v>0.33296834702453798</v>
      </c>
      <c r="BC19" s="151">
        <v>-1.0905609752034899</v>
      </c>
      <c r="BD19" s="141"/>
      <c r="BE19" s="152">
        <v>1.3724255415438</v>
      </c>
    </row>
    <row r="20" spans="1:58" x14ac:dyDescent="0.2">
      <c r="A20" s="41" t="s">
        <v>31</v>
      </c>
      <c r="B20" s="44" t="str">
        <f t="shared" si="0"/>
        <v>Norfolk/Portsmouth, VA</v>
      </c>
      <c r="C20" s="12"/>
      <c r="D20" s="28" t="s">
        <v>16</v>
      </c>
      <c r="E20" s="31" t="s">
        <v>17</v>
      </c>
      <c r="F20" s="12"/>
      <c r="G20" s="168">
        <v>64.8951968371112</v>
      </c>
      <c r="H20" s="163">
        <v>80.007259233878003</v>
      </c>
      <c r="I20" s="163">
        <v>87.465329854155598</v>
      </c>
      <c r="J20" s="163">
        <v>88.577201651730803</v>
      </c>
      <c r="K20" s="163">
        <v>88.917884220699307</v>
      </c>
      <c r="L20" s="169">
        <v>81.972574359514994</v>
      </c>
      <c r="M20" s="163"/>
      <c r="N20" s="170">
        <v>117.88881082410801</v>
      </c>
      <c r="O20" s="171">
        <v>137.52315292567201</v>
      </c>
      <c r="P20" s="172">
        <v>127.70598187489</v>
      </c>
      <c r="Q20" s="163"/>
      <c r="R20" s="173">
        <v>95.039262221050706</v>
      </c>
      <c r="S20" s="146"/>
      <c r="T20" s="147">
        <v>8.7375212924011603</v>
      </c>
      <c r="U20" s="141">
        <v>33.490741190455097</v>
      </c>
      <c r="V20" s="141">
        <v>33.924967483073601</v>
      </c>
      <c r="W20" s="141">
        <v>43.123149812236299</v>
      </c>
      <c r="X20" s="141">
        <v>33.212214763255901</v>
      </c>
      <c r="Y20" s="148">
        <v>30.711768992197701</v>
      </c>
      <c r="Z20" s="141"/>
      <c r="AA20" s="149">
        <v>7.5277495042991402</v>
      </c>
      <c r="AB20" s="150">
        <v>7.2490307955139297</v>
      </c>
      <c r="AC20" s="151">
        <v>7.3774973846466096</v>
      </c>
      <c r="AD20" s="141"/>
      <c r="AE20" s="152">
        <v>20.6462764055136</v>
      </c>
      <c r="AF20" s="97"/>
      <c r="AG20" s="168">
        <v>78.164606857318503</v>
      </c>
      <c r="AH20" s="163">
        <v>71.239500193287597</v>
      </c>
      <c r="AI20" s="163">
        <v>79.573710617641794</v>
      </c>
      <c r="AJ20" s="163">
        <v>80.7329171323141</v>
      </c>
      <c r="AK20" s="163">
        <v>77.263639404322603</v>
      </c>
      <c r="AL20" s="169">
        <v>77.394874840976897</v>
      </c>
      <c r="AM20" s="163"/>
      <c r="AN20" s="170">
        <v>110.739838912317</v>
      </c>
      <c r="AO20" s="171">
        <v>127.51468902214</v>
      </c>
      <c r="AP20" s="172">
        <v>119.127263967228</v>
      </c>
      <c r="AQ20" s="163"/>
      <c r="AR20" s="173">
        <v>89.318414591334601</v>
      </c>
      <c r="AS20" s="146"/>
      <c r="AT20" s="147">
        <v>21.750457849230799</v>
      </c>
      <c r="AU20" s="141">
        <v>26.719752586416298</v>
      </c>
      <c r="AV20" s="141">
        <v>31.3624305384355</v>
      </c>
      <c r="AW20" s="141">
        <v>30.9005772119794</v>
      </c>
      <c r="AX20" s="141">
        <v>17.007526206048698</v>
      </c>
      <c r="AY20" s="148">
        <v>25.3550920312912</v>
      </c>
      <c r="AZ20" s="141"/>
      <c r="BA20" s="149">
        <v>5.5300582907159797</v>
      </c>
      <c r="BB20" s="150">
        <v>2.5784330067035999</v>
      </c>
      <c r="BC20" s="151">
        <v>3.9295306433198198</v>
      </c>
      <c r="BD20" s="141"/>
      <c r="BE20" s="152">
        <v>16.2246148193416</v>
      </c>
    </row>
    <row r="21" spans="1:58" x14ac:dyDescent="0.2">
      <c r="A21" s="42" t="s">
        <v>32</v>
      </c>
      <c r="B21" s="44" t="str">
        <f t="shared" si="0"/>
        <v>Newport News/Hampton, VA</v>
      </c>
      <c r="C21" s="12"/>
      <c r="D21" s="28" t="s">
        <v>16</v>
      </c>
      <c r="E21" s="31" t="s">
        <v>17</v>
      </c>
      <c r="F21" s="13"/>
      <c r="G21" s="168">
        <v>64.8271015751383</v>
      </c>
      <c r="H21" s="163">
        <v>77.586350134809095</v>
      </c>
      <c r="I21" s="163">
        <v>80.019480147580495</v>
      </c>
      <c r="J21" s="163">
        <v>78.2506924364978</v>
      </c>
      <c r="K21" s="163">
        <v>69.664736625514394</v>
      </c>
      <c r="L21" s="169">
        <v>74.069672183907997</v>
      </c>
      <c r="M21" s="163"/>
      <c r="N21" s="170">
        <v>87.335275564069804</v>
      </c>
      <c r="O21" s="171">
        <v>94.593284574996403</v>
      </c>
      <c r="P21" s="172">
        <v>90.964280069533103</v>
      </c>
      <c r="Q21" s="163"/>
      <c r="R21" s="173">
        <v>78.896703008372299</v>
      </c>
      <c r="S21" s="146"/>
      <c r="T21" s="147">
        <v>46.602659557691197</v>
      </c>
      <c r="U21" s="141">
        <v>63.954117904433502</v>
      </c>
      <c r="V21" s="141">
        <v>56.780999953207697</v>
      </c>
      <c r="W21" s="141">
        <v>50.7083404600425</v>
      </c>
      <c r="X21" s="141">
        <v>36.198753852181198</v>
      </c>
      <c r="Y21" s="148">
        <v>50.761472850273996</v>
      </c>
      <c r="Z21" s="141"/>
      <c r="AA21" s="149">
        <v>-4.1893188993517398</v>
      </c>
      <c r="AB21" s="150">
        <v>-5.1468706469476997</v>
      </c>
      <c r="AC21" s="151">
        <v>-4.6895956555044096</v>
      </c>
      <c r="AD21" s="141"/>
      <c r="AE21" s="152">
        <v>26.514669988371399</v>
      </c>
      <c r="AF21" s="97"/>
      <c r="AG21" s="168">
        <v>53.303218553994597</v>
      </c>
      <c r="AH21" s="163">
        <v>54.7223653966226</v>
      </c>
      <c r="AI21" s="163">
        <v>58.671127433659699</v>
      </c>
      <c r="AJ21" s="163">
        <v>59.676180090818697</v>
      </c>
      <c r="AK21" s="163">
        <v>60.188561267205898</v>
      </c>
      <c r="AL21" s="169">
        <v>57.312290548460297</v>
      </c>
      <c r="AM21" s="163"/>
      <c r="AN21" s="170">
        <v>90.219769114516794</v>
      </c>
      <c r="AO21" s="171">
        <v>98.5334210479636</v>
      </c>
      <c r="AP21" s="172">
        <v>94.376595081240197</v>
      </c>
      <c r="AQ21" s="163"/>
      <c r="AR21" s="173">
        <v>67.902091843540305</v>
      </c>
      <c r="AS21" s="146"/>
      <c r="AT21" s="147">
        <v>17.1429670905741</v>
      </c>
      <c r="AU21" s="141">
        <v>33.067306415756001</v>
      </c>
      <c r="AV21" s="141">
        <v>31.011578749226199</v>
      </c>
      <c r="AW21" s="141">
        <v>30.266877773151698</v>
      </c>
      <c r="AX21" s="141">
        <v>24.853700973121999</v>
      </c>
      <c r="AY21" s="148">
        <v>27.119023249937399</v>
      </c>
      <c r="AZ21" s="141"/>
      <c r="BA21" s="149">
        <v>7.3262891277169704</v>
      </c>
      <c r="BB21" s="150">
        <v>4.16559479065823</v>
      </c>
      <c r="BC21" s="151">
        <v>5.6527788433083002</v>
      </c>
      <c r="BD21" s="141"/>
      <c r="BE21" s="152">
        <v>17.628284564523302</v>
      </c>
    </row>
    <row r="22" spans="1:58" x14ac:dyDescent="0.2">
      <c r="A22" s="43" t="s">
        <v>33</v>
      </c>
      <c r="B22" s="44" t="str">
        <f t="shared" si="0"/>
        <v>Chesapeake/Suffolk, VA</v>
      </c>
      <c r="C22" s="12"/>
      <c r="D22" s="29" t="s">
        <v>16</v>
      </c>
      <c r="E22" s="32" t="s">
        <v>17</v>
      </c>
      <c r="F22" s="12"/>
      <c r="G22" s="174">
        <v>59.945625624454102</v>
      </c>
      <c r="H22" s="175">
        <v>78.100793711790303</v>
      </c>
      <c r="I22" s="175">
        <v>85.139156838427894</v>
      </c>
      <c r="J22" s="175">
        <v>84.0703409257641</v>
      </c>
      <c r="K22" s="175">
        <v>81.290336279475895</v>
      </c>
      <c r="L22" s="176">
        <v>77.709250675982503</v>
      </c>
      <c r="M22" s="163"/>
      <c r="N22" s="177">
        <v>112.56254696943201</v>
      </c>
      <c r="O22" s="178">
        <v>119.486578497816</v>
      </c>
      <c r="P22" s="179">
        <v>116.02456273362399</v>
      </c>
      <c r="Q22" s="163"/>
      <c r="R22" s="180">
        <v>88.656482692451604</v>
      </c>
      <c r="S22" s="146"/>
      <c r="T22" s="153">
        <v>4.0016149642791898</v>
      </c>
      <c r="U22" s="154">
        <v>13.490404722992499</v>
      </c>
      <c r="V22" s="154">
        <v>17.030486273173398</v>
      </c>
      <c r="W22" s="154">
        <v>16.1128949154343</v>
      </c>
      <c r="X22" s="154">
        <v>17.902733328076</v>
      </c>
      <c r="Y22" s="155">
        <v>14.0915059807859</v>
      </c>
      <c r="Z22" s="141"/>
      <c r="AA22" s="156">
        <v>10.4818601600976</v>
      </c>
      <c r="AB22" s="157">
        <v>9.5671339626676097</v>
      </c>
      <c r="AC22" s="158">
        <v>10.008950672380699</v>
      </c>
      <c r="AD22" s="141"/>
      <c r="AE22" s="159">
        <v>12.529999572876999</v>
      </c>
      <c r="AF22" s="97"/>
      <c r="AG22" s="174">
        <v>66.273596179039302</v>
      </c>
      <c r="AH22" s="175">
        <v>70.090980895196495</v>
      </c>
      <c r="AI22" s="175">
        <v>78.497208419213905</v>
      </c>
      <c r="AJ22" s="175">
        <v>78.451264759825307</v>
      </c>
      <c r="AK22" s="175">
        <v>74.319250122270702</v>
      </c>
      <c r="AL22" s="176">
        <v>73.5264600751091</v>
      </c>
      <c r="AM22" s="163"/>
      <c r="AN22" s="177">
        <v>100.07089029694301</v>
      </c>
      <c r="AO22" s="178">
        <v>109.807890441048</v>
      </c>
      <c r="AP22" s="179">
        <v>104.93939036899501</v>
      </c>
      <c r="AQ22" s="163"/>
      <c r="AR22" s="180">
        <v>82.501583016219499</v>
      </c>
      <c r="AS22" s="146"/>
      <c r="AT22" s="153">
        <v>10.1288153646698</v>
      </c>
      <c r="AU22" s="154">
        <v>16.513757315848402</v>
      </c>
      <c r="AV22" s="154">
        <v>20.948147112733501</v>
      </c>
      <c r="AW22" s="154">
        <v>20.6435533090789</v>
      </c>
      <c r="AX22" s="154">
        <v>16.846593435618502</v>
      </c>
      <c r="AY22" s="155">
        <v>17.1295682220427</v>
      </c>
      <c r="AZ22" s="141"/>
      <c r="BA22" s="156">
        <v>8.1907916920866608</v>
      </c>
      <c r="BB22" s="157">
        <v>6.1927886107406804</v>
      </c>
      <c r="BC22" s="158">
        <v>7.1361566281408102</v>
      </c>
      <c r="BD22" s="141"/>
      <c r="BE22" s="159">
        <v>13.289186608505799</v>
      </c>
    </row>
    <row r="23" spans="1:58" x14ac:dyDescent="0.2">
      <c r="A23" s="22" t="s">
        <v>43</v>
      </c>
      <c r="B23" s="44" t="str">
        <f t="shared" si="0"/>
        <v>Richmond CBD/Airport, VA</v>
      </c>
      <c r="C23" s="10"/>
      <c r="D23" s="27" t="s">
        <v>16</v>
      </c>
      <c r="E23" s="30" t="s">
        <v>17</v>
      </c>
      <c r="F23" s="3"/>
      <c r="G23" s="160">
        <v>55.661767307692301</v>
      </c>
      <c r="H23" s="161">
        <v>68.496201923076896</v>
      </c>
      <c r="I23" s="161">
        <v>85.321261538461499</v>
      </c>
      <c r="J23" s="161">
        <v>93.173632692307606</v>
      </c>
      <c r="K23" s="161">
        <v>105.535444230769</v>
      </c>
      <c r="L23" s="162">
        <v>81.637661538461501</v>
      </c>
      <c r="M23" s="163"/>
      <c r="N23" s="164">
        <v>124.722459615384</v>
      </c>
      <c r="O23" s="165">
        <v>116.032363461538</v>
      </c>
      <c r="P23" s="166">
        <v>120.377411538461</v>
      </c>
      <c r="Q23" s="163"/>
      <c r="R23" s="167">
        <v>92.706161538461501</v>
      </c>
      <c r="S23" s="146"/>
      <c r="T23" s="138">
        <v>-7.1229781795866396</v>
      </c>
      <c r="U23" s="139">
        <v>33.284634951642801</v>
      </c>
      <c r="V23" s="139">
        <v>60.381667184735598</v>
      </c>
      <c r="W23" s="139">
        <v>64.253167439968394</v>
      </c>
      <c r="X23" s="139">
        <v>85.330669482241404</v>
      </c>
      <c r="Y23" s="140">
        <v>46.729807918516897</v>
      </c>
      <c r="Z23" s="141"/>
      <c r="AA23" s="142">
        <v>48.262801413542398</v>
      </c>
      <c r="AB23" s="143">
        <v>15.745837543141601</v>
      </c>
      <c r="AC23" s="144">
        <v>30.582354309373901</v>
      </c>
      <c r="AD23" s="141"/>
      <c r="AE23" s="145">
        <v>40.293660903411897</v>
      </c>
      <c r="AF23" s="136"/>
      <c r="AG23" s="160">
        <v>79.717439903846099</v>
      </c>
      <c r="AH23" s="161">
        <v>76.365500961538402</v>
      </c>
      <c r="AI23" s="161">
        <v>91.758647115384605</v>
      </c>
      <c r="AJ23" s="161">
        <v>89.471726442307599</v>
      </c>
      <c r="AK23" s="161">
        <v>85.098182692307603</v>
      </c>
      <c r="AL23" s="162">
        <v>84.482299423076896</v>
      </c>
      <c r="AM23" s="163"/>
      <c r="AN23" s="164">
        <v>122.960334134615</v>
      </c>
      <c r="AO23" s="165">
        <v>127.536490865384</v>
      </c>
      <c r="AP23" s="166">
        <v>125.2484125</v>
      </c>
      <c r="AQ23" s="163"/>
      <c r="AR23" s="167">
        <v>96.129760302197795</v>
      </c>
      <c r="AS23" s="146"/>
      <c r="AT23" s="138">
        <v>36.681048896312099</v>
      </c>
      <c r="AU23" s="139">
        <v>71.770203473345703</v>
      </c>
      <c r="AV23" s="139">
        <v>82.187648004913299</v>
      </c>
      <c r="AW23" s="139">
        <v>69.377952093771299</v>
      </c>
      <c r="AX23" s="139">
        <v>41.733642313647103</v>
      </c>
      <c r="AY23" s="140">
        <v>58.794636757656598</v>
      </c>
      <c r="AZ23" s="141"/>
      <c r="BA23" s="142">
        <v>27.398773443914401</v>
      </c>
      <c r="BB23" s="143">
        <v>13.7130423191098</v>
      </c>
      <c r="BC23" s="144">
        <v>20.043024610897099</v>
      </c>
      <c r="BD23" s="141"/>
      <c r="BE23" s="145">
        <v>41.759299705820098</v>
      </c>
      <c r="BF23" s="96"/>
    </row>
    <row r="24" spans="1:58" x14ac:dyDescent="0.2">
      <c r="A24" s="23" t="s">
        <v>44</v>
      </c>
      <c r="B24" s="44" t="str">
        <f t="shared" si="0"/>
        <v>Richmond North/Glen Allen, VA</v>
      </c>
      <c r="C24" s="11"/>
      <c r="D24" s="28" t="s">
        <v>16</v>
      </c>
      <c r="E24" s="31" t="s">
        <v>17</v>
      </c>
      <c r="F24" s="12"/>
      <c r="G24" s="168">
        <v>43.991274235243402</v>
      </c>
      <c r="H24" s="163">
        <v>58.792575398535099</v>
      </c>
      <c r="I24" s="163">
        <v>69.515495476087807</v>
      </c>
      <c r="J24" s="163">
        <v>67.692222102542004</v>
      </c>
      <c r="K24" s="163">
        <v>63.623185049547601</v>
      </c>
      <c r="L24" s="169">
        <v>60.722950452391203</v>
      </c>
      <c r="M24" s="163"/>
      <c r="N24" s="170">
        <v>88.590910168031002</v>
      </c>
      <c r="O24" s="171">
        <v>90.446006031882803</v>
      </c>
      <c r="P24" s="172">
        <v>89.518458099956902</v>
      </c>
      <c r="Q24" s="163"/>
      <c r="R24" s="173">
        <v>68.950238351695603</v>
      </c>
      <c r="S24" s="146"/>
      <c r="T24" s="147">
        <v>8.5825741122229893</v>
      </c>
      <c r="U24" s="141">
        <v>28.970032941085702</v>
      </c>
      <c r="V24" s="141">
        <v>34.384841161536499</v>
      </c>
      <c r="W24" s="141">
        <v>31.4698964040711</v>
      </c>
      <c r="X24" s="141">
        <v>25.5601010057092</v>
      </c>
      <c r="Y24" s="148">
        <v>26.5117957094003</v>
      </c>
      <c r="Z24" s="141"/>
      <c r="AA24" s="149">
        <v>30.8931836374901</v>
      </c>
      <c r="AB24" s="150">
        <v>21.513366423595102</v>
      </c>
      <c r="AC24" s="151">
        <v>25.980481954970301</v>
      </c>
      <c r="AD24" s="141"/>
      <c r="AE24" s="152">
        <v>26.3141858098247</v>
      </c>
      <c r="AF24" s="136"/>
      <c r="AG24" s="168">
        <v>55.933067643257203</v>
      </c>
      <c r="AH24" s="163">
        <v>54.399686018957297</v>
      </c>
      <c r="AI24" s="163">
        <v>63.835467470917699</v>
      </c>
      <c r="AJ24" s="163">
        <v>63.706783175355397</v>
      </c>
      <c r="AK24" s="163">
        <v>61.658928802240403</v>
      </c>
      <c r="AL24" s="169">
        <v>59.906786622145603</v>
      </c>
      <c r="AM24" s="163"/>
      <c r="AN24" s="170">
        <v>89.301394334338596</v>
      </c>
      <c r="AO24" s="171">
        <v>98.427476841878502</v>
      </c>
      <c r="AP24" s="172">
        <v>93.864435588108506</v>
      </c>
      <c r="AQ24" s="163"/>
      <c r="AR24" s="173">
        <v>69.6089720409921</v>
      </c>
      <c r="AS24" s="146"/>
      <c r="AT24" s="147">
        <v>18.512693463436701</v>
      </c>
      <c r="AU24" s="141">
        <v>33.958634864205102</v>
      </c>
      <c r="AV24" s="141">
        <v>36.079242997975797</v>
      </c>
      <c r="AW24" s="141">
        <v>32.088414225934699</v>
      </c>
      <c r="AX24" s="141">
        <v>26.7554426495348</v>
      </c>
      <c r="AY24" s="148">
        <v>29.3379747019478</v>
      </c>
      <c r="AZ24" s="141"/>
      <c r="BA24" s="149">
        <v>22.418819449286101</v>
      </c>
      <c r="BB24" s="150">
        <v>21.6470425441656</v>
      </c>
      <c r="BC24" s="151">
        <v>22.012954589816101</v>
      </c>
      <c r="BD24" s="141"/>
      <c r="BE24" s="152">
        <v>26.414051006887998</v>
      </c>
      <c r="BF24" s="96"/>
    </row>
    <row r="25" spans="1:58" x14ac:dyDescent="0.2">
      <c r="A25" s="24" t="s">
        <v>45</v>
      </c>
      <c r="B25" s="44" t="str">
        <f t="shared" si="0"/>
        <v>Richmond West/Midlothian, VA</v>
      </c>
      <c r="C25" s="12"/>
      <c r="D25" s="28" t="s">
        <v>16</v>
      </c>
      <c r="E25" s="31" t="s">
        <v>17</v>
      </c>
      <c r="F25" s="12"/>
      <c r="G25" s="168">
        <v>45.370775389948001</v>
      </c>
      <c r="H25" s="163">
        <v>55.737584506065801</v>
      </c>
      <c r="I25" s="163">
        <v>58.792699064124697</v>
      </c>
      <c r="J25" s="163">
        <v>61.157252235701897</v>
      </c>
      <c r="K25" s="163">
        <v>67.478745684575301</v>
      </c>
      <c r="L25" s="169">
        <v>57.707411376083101</v>
      </c>
      <c r="M25" s="163"/>
      <c r="N25" s="170">
        <v>90.6005332409012</v>
      </c>
      <c r="O25" s="171">
        <v>99.497490987868204</v>
      </c>
      <c r="P25" s="172">
        <v>95.049012114384695</v>
      </c>
      <c r="Q25" s="163"/>
      <c r="R25" s="173">
        <v>68.376440158454997</v>
      </c>
      <c r="S25" s="146"/>
      <c r="T25" s="147">
        <v>15.148484957599999</v>
      </c>
      <c r="U25" s="141">
        <v>20.314714435705699</v>
      </c>
      <c r="V25" s="141">
        <v>21.9842607587251</v>
      </c>
      <c r="W25" s="141">
        <v>25.222105331291001</v>
      </c>
      <c r="X25" s="141">
        <v>39.999581992226801</v>
      </c>
      <c r="Y25" s="148">
        <v>24.927454230807701</v>
      </c>
      <c r="Z25" s="141"/>
      <c r="AA25" s="149">
        <v>37.6153232969031</v>
      </c>
      <c r="AB25" s="150">
        <v>34.303162213989701</v>
      </c>
      <c r="AC25" s="151">
        <v>35.861618372635498</v>
      </c>
      <c r="AD25" s="141"/>
      <c r="AE25" s="152">
        <v>29.052495413114499</v>
      </c>
      <c r="AF25" s="136"/>
      <c r="AG25" s="168">
        <v>58.661119913344798</v>
      </c>
      <c r="AH25" s="163">
        <v>53.021751152512898</v>
      </c>
      <c r="AI25" s="163">
        <v>59.359261013864803</v>
      </c>
      <c r="AJ25" s="163">
        <v>59.1508661958405</v>
      </c>
      <c r="AK25" s="163">
        <v>59.097299237435003</v>
      </c>
      <c r="AL25" s="169">
        <v>57.858059502599602</v>
      </c>
      <c r="AM25" s="163"/>
      <c r="AN25" s="170">
        <v>86.285652599653304</v>
      </c>
      <c r="AO25" s="171">
        <v>97.412364774696698</v>
      </c>
      <c r="AP25" s="172">
        <v>91.849008687175001</v>
      </c>
      <c r="AQ25" s="163"/>
      <c r="AR25" s="173">
        <v>67.569759269621102</v>
      </c>
      <c r="AS25" s="146"/>
      <c r="AT25" s="147">
        <v>20.9623210511573</v>
      </c>
      <c r="AU25" s="141">
        <v>30.968211599694602</v>
      </c>
      <c r="AV25" s="141">
        <v>32.517711922270102</v>
      </c>
      <c r="AW25" s="141">
        <v>29.593551944739101</v>
      </c>
      <c r="AX25" s="141">
        <v>30.7782736507002</v>
      </c>
      <c r="AY25" s="148">
        <v>28.799258002143201</v>
      </c>
      <c r="AZ25" s="141"/>
      <c r="BA25" s="149">
        <v>23.292024597773899</v>
      </c>
      <c r="BB25" s="150">
        <v>18.534144370227899</v>
      </c>
      <c r="BC25" s="151">
        <v>20.722412553380099</v>
      </c>
      <c r="BD25" s="141"/>
      <c r="BE25" s="152">
        <v>25.537282849266099</v>
      </c>
      <c r="BF25" s="96"/>
    </row>
    <row r="26" spans="1:58" x14ac:dyDescent="0.2">
      <c r="A26" s="24" t="s">
        <v>46</v>
      </c>
      <c r="B26" s="44" t="str">
        <f t="shared" si="0"/>
        <v>Petersburg/Chester, VA</v>
      </c>
      <c r="C26" s="12"/>
      <c r="D26" s="28" t="s">
        <v>16</v>
      </c>
      <c r="E26" s="31" t="s">
        <v>17</v>
      </c>
      <c r="F26" s="12"/>
      <c r="G26" s="168">
        <v>48.899038352438303</v>
      </c>
      <c r="H26" s="163">
        <v>58.954886632989997</v>
      </c>
      <c r="I26" s="163">
        <v>62.031384748397102</v>
      </c>
      <c r="J26" s="163">
        <v>62.273590130172899</v>
      </c>
      <c r="K26" s="163">
        <v>57.811538158150299</v>
      </c>
      <c r="L26" s="169">
        <v>57.994087604429701</v>
      </c>
      <c r="M26" s="163"/>
      <c r="N26" s="170">
        <v>62.182211890421598</v>
      </c>
      <c r="O26" s="171">
        <v>61.331633728385398</v>
      </c>
      <c r="P26" s="172">
        <v>61.756922809403498</v>
      </c>
      <c r="Q26" s="163"/>
      <c r="R26" s="173">
        <v>59.069183377279401</v>
      </c>
      <c r="S26" s="146"/>
      <c r="T26" s="147">
        <v>17.951517837200299</v>
      </c>
      <c r="U26" s="141">
        <v>23.664984511066798</v>
      </c>
      <c r="V26" s="141">
        <v>25.031158140985902</v>
      </c>
      <c r="W26" s="141">
        <v>24.081138879599301</v>
      </c>
      <c r="X26" s="141">
        <v>20.642094502478098</v>
      </c>
      <c r="Y26" s="148">
        <v>22.4276902258574</v>
      </c>
      <c r="Z26" s="141"/>
      <c r="AA26" s="149">
        <v>2.5702306636144199</v>
      </c>
      <c r="AB26" s="150">
        <v>-4.2450019386377402</v>
      </c>
      <c r="AC26" s="151">
        <v>-0.93104030845639096</v>
      </c>
      <c r="AD26" s="141"/>
      <c r="AE26" s="152">
        <v>14.3722559516314</v>
      </c>
      <c r="AF26" s="136"/>
      <c r="AG26" s="168">
        <v>53.425826777734599</v>
      </c>
      <c r="AH26" s="163">
        <v>53.676586623275597</v>
      </c>
      <c r="AI26" s="163">
        <v>58.892176457159501</v>
      </c>
      <c r="AJ26" s="163">
        <v>59.299730430347701</v>
      </c>
      <c r="AK26" s="163">
        <v>55.630563998445602</v>
      </c>
      <c r="AL26" s="169">
        <v>56.184976857392599</v>
      </c>
      <c r="AM26" s="163"/>
      <c r="AN26" s="170">
        <v>63.872141937050699</v>
      </c>
      <c r="AO26" s="171">
        <v>67.854901734019805</v>
      </c>
      <c r="AP26" s="172">
        <v>65.863521835535195</v>
      </c>
      <c r="AQ26" s="163"/>
      <c r="AR26" s="173">
        <v>58.950275422576198</v>
      </c>
      <c r="AS26" s="146"/>
      <c r="AT26" s="147">
        <v>19.656024135610998</v>
      </c>
      <c r="AU26" s="141">
        <v>19.230071328729199</v>
      </c>
      <c r="AV26" s="141">
        <v>22.815152529069099</v>
      </c>
      <c r="AW26" s="141">
        <v>21.630913429340801</v>
      </c>
      <c r="AX26" s="141">
        <v>18.206644532310101</v>
      </c>
      <c r="AY26" s="148">
        <v>20.343073669650899</v>
      </c>
      <c r="AZ26" s="141"/>
      <c r="BA26" s="149">
        <v>8.7383298352593499</v>
      </c>
      <c r="BB26" s="150">
        <v>5.8982688890967196</v>
      </c>
      <c r="BC26" s="151">
        <v>7.2565997306957799</v>
      </c>
      <c r="BD26" s="141"/>
      <c r="BE26" s="152">
        <v>15.831616849574599</v>
      </c>
      <c r="BF26" s="96"/>
    </row>
    <row r="27" spans="1:58" x14ac:dyDescent="0.2">
      <c r="A27" s="99" t="s">
        <v>99</v>
      </c>
      <c r="B27" s="45" t="s">
        <v>71</v>
      </c>
      <c r="C27" s="12"/>
      <c r="D27" s="28" t="s">
        <v>16</v>
      </c>
      <c r="E27" s="31" t="s">
        <v>17</v>
      </c>
      <c r="F27" s="12"/>
      <c r="G27" s="168">
        <v>49.303030720555199</v>
      </c>
      <c r="H27" s="163">
        <v>62.211218616044</v>
      </c>
      <c r="I27" s="163">
        <v>62.968910491937102</v>
      </c>
      <c r="J27" s="163">
        <v>65.647218309859099</v>
      </c>
      <c r="K27" s="163">
        <v>68.222756174729497</v>
      </c>
      <c r="L27" s="169">
        <v>61.670626862624999</v>
      </c>
      <c r="M27" s="163"/>
      <c r="N27" s="170">
        <v>91.761215554194706</v>
      </c>
      <c r="O27" s="171">
        <v>92.255266891202197</v>
      </c>
      <c r="P27" s="172">
        <v>92.008241222698501</v>
      </c>
      <c r="Q27" s="163"/>
      <c r="R27" s="173">
        <v>70.338516679788796</v>
      </c>
      <c r="S27" s="146"/>
      <c r="T27" s="147">
        <v>1.4462769428391899</v>
      </c>
      <c r="U27" s="141">
        <v>15.467323940809001</v>
      </c>
      <c r="V27" s="141">
        <v>11.798492304916699</v>
      </c>
      <c r="W27" s="141">
        <v>13.1467013374416</v>
      </c>
      <c r="X27" s="141">
        <v>15.711840153451799</v>
      </c>
      <c r="Y27" s="148">
        <v>11.811182327858599</v>
      </c>
      <c r="Z27" s="141"/>
      <c r="AA27" s="149">
        <v>12.481967169760299</v>
      </c>
      <c r="AB27" s="150">
        <v>7.2544209830145396</v>
      </c>
      <c r="AC27" s="151">
        <v>9.7989991126285592</v>
      </c>
      <c r="AD27" s="141"/>
      <c r="AE27" s="152">
        <v>11.050583825419301</v>
      </c>
      <c r="AF27" s="136"/>
      <c r="AG27" s="168">
        <v>53.160978260869499</v>
      </c>
      <c r="AH27" s="163">
        <v>52.616796284956102</v>
      </c>
      <c r="AI27" s="163">
        <v>58.721784420289801</v>
      </c>
      <c r="AJ27" s="163">
        <v>63.282718411920797</v>
      </c>
      <c r="AK27" s="163">
        <v>66.338881659522301</v>
      </c>
      <c r="AL27" s="169">
        <v>58.824231807511701</v>
      </c>
      <c r="AM27" s="163"/>
      <c r="AN27" s="170">
        <v>92.617895871606393</v>
      </c>
      <c r="AO27" s="171">
        <v>98.893869029393699</v>
      </c>
      <c r="AP27" s="172">
        <v>95.755882450500096</v>
      </c>
      <c r="AQ27" s="163"/>
      <c r="AR27" s="173">
        <v>69.376131991222607</v>
      </c>
      <c r="AS27" s="146"/>
      <c r="AT27" s="147">
        <v>10.2471454159282</v>
      </c>
      <c r="AU27" s="141">
        <v>13.6039765641526</v>
      </c>
      <c r="AV27" s="141">
        <v>12.6523092151187</v>
      </c>
      <c r="AW27" s="141">
        <v>14.4802802717772</v>
      </c>
      <c r="AX27" s="141">
        <v>15.800976458266</v>
      </c>
      <c r="AY27" s="148">
        <v>13.4607827899878</v>
      </c>
      <c r="AZ27" s="141"/>
      <c r="BA27" s="149">
        <v>13.8263368368074</v>
      </c>
      <c r="BB27" s="150">
        <v>11.875809095721401</v>
      </c>
      <c r="BC27" s="151">
        <v>12.810696056131301</v>
      </c>
      <c r="BD27" s="141"/>
      <c r="BE27" s="152">
        <v>13.203779954367</v>
      </c>
      <c r="BF27" s="96"/>
    </row>
    <row r="28" spans="1:58" x14ac:dyDescent="0.2">
      <c r="A28" s="24" t="s">
        <v>48</v>
      </c>
      <c r="B28" s="44" t="str">
        <f t="shared" si="0"/>
        <v>Roanoke, VA</v>
      </c>
      <c r="C28" s="12"/>
      <c r="D28" s="28" t="s">
        <v>16</v>
      </c>
      <c r="E28" s="31" t="s">
        <v>17</v>
      </c>
      <c r="F28" s="12"/>
      <c r="G28" s="168">
        <v>65.022851624231706</v>
      </c>
      <c r="H28" s="163">
        <v>55.246653204565398</v>
      </c>
      <c r="I28" s="163">
        <v>62.874609306409099</v>
      </c>
      <c r="J28" s="163">
        <v>65.070363476733903</v>
      </c>
      <c r="K28" s="163">
        <v>64.820110623353798</v>
      </c>
      <c r="L28" s="169">
        <v>62.6069176470588</v>
      </c>
      <c r="M28" s="163"/>
      <c r="N28" s="170">
        <v>72.293975417032399</v>
      </c>
      <c r="O28" s="171">
        <v>70.614609306409093</v>
      </c>
      <c r="P28" s="172">
        <v>71.454292361720803</v>
      </c>
      <c r="Q28" s="163"/>
      <c r="R28" s="173">
        <v>65.134738994105106</v>
      </c>
      <c r="S28" s="146"/>
      <c r="T28" s="147">
        <v>13.5006820413019</v>
      </c>
      <c r="U28" s="141">
        <v>26.658500127155801</v>
      </c>
      <c r="V28" s="141">
        <v>33.916648292353401</v>
      </c>
      <c r="W28" s="141">
        <v>35.4451184708768</v>
      </c>
      <c r="X28" s="141">
        <v>28.494937136706</v>
      </c>
      <c r="Y28" s="148">
        <v>27.071530658647902</v>
      </c>
      <c r="Z28" s="141"/>
      <c r="AA28" s="149">
        <v>13.793252190387101</v>
      </c>
      <c r="AB28" s="150">
        <v>4.2877417601880401</v>
      </c>
      <c r="AC28" s="151">
        <v>8.8891119857636802</v>
      </c>
      <c r="AD28" s="141"/>
      <c r="AE28" s="152">
        <v>20.7516638947723</v>
      </c>
      <c r="AF28" s="136"/>
      <c r="AG28" s="168">
        <v>53.258477172958699</v>
      </c>
      <c r="AH28" s="163">
        <v>51.749987708516201</v>
      </c>
      <c r="AI28" s="163">
        <v>62.773635206321302</v>
      </c>
      <c r="AJ28" s="163">
        <v>66.287848112379194</v>
      </c>
      <c r="AK28" s="163">
        <v>63.376898595258901</v>
      </c>
      <c r="AL28" s="169">
        <v>59.489369359086901</v>
      </c>
      <c r="AM28" s="163"/>
      <c r="AN28" s="170">
        <v>81.297250658472294</v>
      </c>
      <c r="AO28" s="171">
        <v>90.331140035118494</v>
      </c>
      <c r="AP28" s="172">
        <v>85.814195346795401</v>
      </c>
      <c r="AQ28" s="163"/>
      <c r="AR28" s="173">
        <v>67.0107482127179</v>
      </c>
      <c r="AS28" s="146"/>
      <c r="AT28" s="147">
        <v>20.842852721319801</v>
      </c>
      <c r="AU28" s="141">
        <v>34.530133850824797</v>
      </c>
      <c r="AV28" s="141">
        <v>39.348745130123199</v>
      </c>
      <c r="AW28" s="141">
        <v>36.80108119418</v>
      </c>
      <c r="AX28" s="141">
        <v>21.675153842918199</v>
      </c>
      <c r="AY28" s="148">
        <v>30.384688005606499</v>
      </c>
      <c r="AZ28" s="141"/>
      <c r="BA28" s="149">
        <v>10.1540997963119</v>
      </c>
      <c r="BB28" s="150">
        <v>12.678147186785299</v>
      </c>
      <c r="BC28" s="151">
        <v>11.468287801534901</v>
      </c>
      <c r="BD28" s="141"/>
      <c r="BE28" s="152">
        <v>22.7621719139985</v>
      </c>
      <c r="BF28" s="96"/>
    </row>
    <row r="29" spans="1:58" x14ac:dyDescent="0.2">
      <c r="A29" s="24" t="s">
        <v>49</v>
      </c>
      <c r="B29" s="44" t="str">
        <f t="shared" si="0"/>
        <v>Charlottesville, VA</v>
      </c>
      <c r="C29" s="12"/>
      <c r="D29" s="28" t="s">
        <v>16</v>
      </c>
      <c r="E29" s="31" t="s">
        <v>17</v>
      </c>
      <c r="F29" s="12"/>
      <c r="G29" s="168">
        <v>79.548472391145694</v>
      </c>
      <c r="H29" s="163">
        <v>99.077783994162004</v>
      </c>
      <c r="I29" s="163">
        <v>93.454101191924096</v>
      </c>
      <c r="J29" s="163">
        <v>94.572505473120799</v>
      </c>
      <c r="K29" s="163">
        <v>115.955633665774</v>
      </c>
      <c r="L29" s="169">
        <v>96.521699343225407</v>
      </c>
      <c r="M29" s="163"/>
      <c r="N29" s="170">
        <v>173.146489905132</v>
      </c>
      <c r="O29" s="171">
        <v>189.97384821211301</v>
      </c>
      <c r="P29" s="172">
        <v>181.56016905862299</v>
      </c>
      <c r="Q29" s="163"/>
      <c r="R29" s="173">
        <v>120.81840497619601</v>
      </c>
      <c r="S29" s="146"/>
      <c r="T29" s="147">
        <v>30.6088368647351</v>
      </c>
      <c r="U29" s="141">
        <v>48.177912315857903</v>
      </c>
      <c r="V29" s="141">
        <v>38.282675101475697</v>
      </c>
      <c r="W29" s="141">
        <v>31.549823925968798</v>
      </c>
      <c r="X29" s="141">
        <v>42.220113010028101</v>
      </c>
      <c r="Y29" s="148">
        <v>38.372278900944401</v>
      </c>
      <c r="Z29" s="141"/>
      <c r="AA29" s="149">
        <v>30.196566048378799</v>
      </c>
      <c r="AB29" s="150">
        <v>29.7226493119406</v>
      </c>
      <c r="AC29" s="151">
        <v>29.948195705813799</v>
      </c>
      <c r="AD29" s="141"/>
      <c r="AE29" s="152">
        <v>34.625155064153297</v>
      </c>
      <c r="AF29" s="136"/>
      <c r="AG29" s="168">
        <v>111.28712904402801</v>
      </c>
      <c r="AH29" s="163">
        <v>79.472357698856698</v>
      </c>
      <c r="AI29" s="163">
        <v>84.970699343225405</v>
      </c>
      <c r="AJ29" s="163">
        <v>88.8208525906105</v>
      </c>
      <c r="AK29" s="163">
        <v>115.645102773047</v>
      </c>
      <c r="AL29" s="169">
        <v>96.039228289953698</v>
      </c>
      <c r="AM29" s="163"/>
      <c r="AN29" s="170">
        <v>215.89564217951801</v>
      </c>
      <c r="AO29" s="171">
        <v>240.33288007783901</v>
      </c>
      <c r="AP29" s="172">
        <v>228.114261128679</v>
      </c>
      <c r="AQ29" s="163"/>
      <c r="AR29" s="173">
        <v>133.77495195816101</v>
      </c>
      <c r="AS29" s="146"/>
      <c r="AT29" s="147">
        <v>42.965481576196403</v>
      </c>
      <c r="AU29" s="141">
        <v>41.497870395797797</v>
      </c>
      <c r="AV29" s="141">
        <v>38.420542732426298</v>
      </c>
      <c r="AW29" s="141">
        <v>37.1584332249315</v>
      </c>
      <c r="AX29" s="141">
        <v>34.689116225195399</v>
      </c>
      <c r="AY29" s="148">
        <v>38.780387938380599</v>
      </c>
      <c r="AZ29" s="141"/>
      <c r="BA29" s="149">
        <v>45.370868205377498</v>
      </c>
      <c r="BB29" s="150">
        <v>45.0584064083898</v>
      </c>
      <c r="BC29" s="151">
        <v>45.206101427982198</v>
      </c>
      <c r="BD29" s="141"/>
      <c r="BE29" s="152">
        <v>41.838405113084598</v>
      </c>
      <c r="BF29" s="96"/>
    </row>
    <row r="30" spans="1:58" x14ac:dyDescent="0.2">
      <c r="A30" s="24" t="s">
        <v>50</v>
      </c>
      <c r="B30" s="46" t="s">
        <v>73</v>
      </c>
      <c r="C30" s="12"/>
      <c r="D30" s="28" t="s">
        <v>16</v>
      </c>
      <c r="E30" s="31" t="s">
        <v>17</v>
      </c>
      <c r="F30" s="12"/>
      <c r="G30" s="168">
        <v>45.544567755282898</v>
      </c>
      <c r="H30" s="163">
        <v>57.032309738436503</v>
      </c>
      <c r="I30" s="163">
        <v>61.792159006945397</v>
      </c>
      <c r="J30" s="163">
        <v>61.978479385251902</v>
      </c>
      <c r="K30" s="163">
        <v>56.899445840106303</v>
      </c>
      <c r="L30" s="169">
        <v>56.649392345204603</v>
      </c>
      <c r="M30" s="163"/>
      <c r="N30" s="170">
        <v>73.809549283286501</v>
      </c>
      <c r="O30" s="171">
        <v>79.754250036943901</v>
      </c>
      <c r="P30" s="172">
        <v>76.781899660115201</v>
      </c>
      <c r="Q30" s="163"/>
      <c r="R30" s="173">
        <v>62.401537292321898</v>
      </c>
      <c r="S30" s="146"/>
      <c r="T30" s="147">
        <v>16.2682168534417</v>
      </c>
      <c r="U30" s="141">
        <v>12.3964882284344</v>
      </c>
      <c r="V30" s="141">
        <v>13.243730728480701</v>
      </c>
      <c r="W30" s="141">
        <v>12.1513842185529</v>
      </c>
      <c r="X30" s="141">
        <v>8.2920259659183007</v>
      </c>
      <c r="Y30" s="148">
        <v>12.2723798753014</v>
      </c>
      <c r="Z30" s="141"/>
      <c r="AA30" s="149">
        <v>6.8534259125304899</v>
      </c>
      <c r="AB30" s="150">
        <v>7.0327237637497504</v>
      </c>
      <c r="AC30" s="151">
        <v>6.9464702504210001</v>
      </c>
      <c r="AD30" s="141"/>
      <c r="AE30" s="152">
        <v>10.3405975490078</v>
      </c>
      <c r="AF30" s="136"/>
      <c r="AG30" s="168">
        <v>44.662396187379898</v>
      </c>
      <c r="AH30" s="163">
        <v>52.125959066055799</v>
      </c>
      <c r="AI30" s="163">
        <v>60.2588669277375</v>
      </c>
      <c r="AJ30" s="163">
        <v>60.619103738732001</v>
      </c>
      <c r="AK30" s="163">
        <v>57.507466011526503</v>
      </c>
      <c r="AL30" s="169">
        <v>55.034758386286299</v>
      </c>
      <c r="AM30" s="163"/>
      <c r="AN30" s="170">
        <v>70.9177349637948</v>
      </c>
      <c r="AO30" s="171">
        <v>74.462039677848296</v>
      </c>
      <c r="AP30" s="172">
        <v>72.689887320821597</v>
      </c>
      <c r="AQ30" s="163"/>
      <c r="AR30" s="173">
        <v>60.079080939010701</v>
      </c>
      <c r="AS30" s="146"/>
      <c r="AT30" s="147">
        <v>15.266187543649201</v>
      </c>
      <c r="AU30" s="141">
        <v>20.0220373544784</v>
      </c>
      <c r="AV30" s="141">
        <v>19.673270255943699</v>
      </c>
      <c r="AW30" s="141">
        <v>18.063255790209499</v>
      </c>
      <c r="AX30" s="141">
        <v>13.086280477645101</v>
      </c>
      <c r="AY30" s="148">
        <v>17.231091287843299</v>
      </c>
      <c r="AZ30" s="141"/>
      <c r="BA30" s="149">
        <v>10.1494882005638</v>
      </c>
      <c r="BB30" s="150">
        <v>5.7959493130537103</v>
      </c>
      <c r="BC30" s="151">
        <v>7.8758130915461599</v>
      </c>
      <c r="BD30" s="141"/>
      <c r="BE30" s="152">
        <v>13.818928150988601</v>
      </c>
      <c r="BF30" s="96"/>
    </row>
    <row r="31" spans="1:58" x14ac:dyDescent="0.2">
      <c r="A31" s="24" t="s">
        <v>51</v>
      </c>
      <c r="B31" s="44" t="str">
        <f t="shared" si="0"/>
        <v>Staunton &amp; Harrisonburg, VA</v>
      </c>
      <c r="C31" s="12"/>
      <c r="D31" s="28" t="s">
        <v>16</v>
      </c>
      <c r="E31" s="31" t="s">
        <v>17</v>
      </c>
      <c r="F31" s="12"/>
      <c r="G31" s="168">
        <v>44.822686947988203</v>
      </c>
      <c r="H31" s="163">
        <v>57.705032384690803</v>
      </c>
      <c r="I31" s="163">
        <v>62.238979391560299</v>
      </c>
      <c r="J31" s="163">
        <v>65.928718351324804</v>
      </c>
      <c r="K31" s="163">
        <v>62.841052011776199</v>
      </c>
      <c r="L31" s="169">
        <v>58.707293817468098</v>
      </c>
      <c r="M31" s="163"/>
      <c r="N31" s="170">
        <v>93.278104023552501</v>
      </c>
      <c r="O31" s="171">
        <v>100.119740922473</v>
      </c>
      <c r="P31" s="172">
        <v>96.698922473012701</v>
      </c>
      <c r="Q31" s="163"/>
      <c r="R31" s="173">
        <v>69.562044861909399</v>
      </c>
      <c r="S31" s="146"/>
      <c r="T31" s="147">
        <v>10.253641935934199</v>
      </c>
      <c r="U31" s="141">
        <v>26.0422632255999</v>
      </c>
      <c r="V31" s="141">
        <v>23.559529931983299</v>
      </c>
      <c r="W31" s="141">
        <v>31.167340912643901</v>
      </c>
      <c r="X31" s="141">
        <v>13.1147957637401</v>
      </c>
      <c r="Y31" s="148">
        <v>20.982970706990301</v>
      </c>
      <c r="Z31" s="141"/>
      <c r="AA31" s="149">
        <v>14.844542184351299</v>
      </c>
      <c r="AB31" s="150">
        <v>11.5542983147814</v>
      </c>
      <c r="AC31" s="151">
        <v>13.117356170417301</v>
      </c>
      <c r="AD31" s="141"/>
      <c r="AE31" s="152">
        <v>17.731518248261501</v>
      </c>
      <c r="AF31" s="136"/>
      <c r="AG31" s="168">
        <v>50.281242394504403</v>
      </c>
      <c r="AH31" s="163">
        <v>50.939122669283599</v>
      </c>
      <c r="AI31" s="163">
        <v>58.466519627085297</v>
      </c>
      <c r="AJ31" s="163">
        <v>60.7144097154072</v>
      </c>
      <c r="AK31" s="163">
        <v>63.973596663395398</v>
      </c>
      <c r="AL31" s="169">
        <v>56.874978213935201</v>
      </c>
      <c r="AM31" s="163"/>
      <c r="AN31" s="170">
        <v>92.937473994111798</v>
      </c>
      <c r="AO31" s="171">
        <v>100.16756869479801</v>
      </c>
      <c r="AP31" s="172">
        <v>96.5525213444553</v>
      </c>
      <c r="AQ31" s="163"/>
      <c r="AR31" s="173">
        <v>68.211419108369498</v>
      </c>
      <c r="AS31" s="146"/>
      <c r="AT31" s="147">
        <v>23.409930544003402</v>
      </c>
      <c r="AU31" s="141">
        <v>27.070175231047699</v>
      </c>
      <c r="AV31" s="141">
        <v>27.065455661314498</v>
      </c>
      <c r="AW31" s="141">
        <v>20.634821511475</v>
      </c>
      <c r="AX31" s="141">
        <v>14.7170769410469</v>
      </c>
      <c r="AY31" s="148">
        <v>22.081227256688301</v>
      </c>
      <c r="AZ31" s="141"/>
      <c r="BA31" s="149">
        <v>15.7771915781343</v>
      </c>
      <c r="BB31" s="150">
        <v>14.143772160154599</v>
      </c>
      <c r="BC31" s="151">
        <v>14.924110786919</v>
      </c>
      <c r="BD31" s="141"/>
      <c r="BE31" s="152">
        <v>19.0819853930638</v>
      </c>
      <c r="BF31" s="96"/>
    </row>
    <row r="32" spans="1:58" x14ac:dyDescent="0.2">
      <c r="A32" s="24" t="s">
        <v>52</v>
      </c>
      <c r="B32" s="44" t="str">
        <f t="shared" si="0"/>
        <v>Blacksburg &amp; Wytheville, VA</v>
      </c>
      <c r="C32" s="12"/>
      <c r="D32" s="28" t="s">
        <v>16</v>
      </c>
      <c r="E32" s="31" t="s">
        <v>17</v>
      </c>
      <c r="F32" s="12"/>
      <c r="G32" s="168">
        <v>44.002454704850898</v>
      </c>
      <c r="H32" s="163">
        <v>53.5486635495811</v>
      </c>
      <c r="I32" s="163">
        <v>53.998410286382203</v>
      </c>
      <c r="J32" s="163">
        <v>60.4521468926553</v>
      </c>
      <c r="K32" s="163">
        <v>63.613161893629403</v>
      </c>
      <c r="L32" s="169">
        <v>55.122967465419798</v>
      </c>
      <c r="M32" s="163"/>
      <c r="N32" s="170">
        <v>103.03594973699499</v>
      </c>
      <c r="O32" s="171">
        <v>94.709092148840796</v>
      </c>
      <c r="P32" s="172">
        <v>98.8725209429183</v>
      </c>
      <c r="Q32" s="163"/>
      <c r="R32" s="173">
        <v>67.622839887562193</v>
      </c>
      <c r="S32" s="146"/>
      <c r="T32" s="147">
        <v>34.528257846476798</v>
      </c>
      <c r="U32" s="141">
        <v>32.633741753541699</v>
      </c>
      <c r="V32" s="141">
        <v>29.129638021550601</v>
      </c>
      <c r="W32" s="141">
        <v>24.6921743121909</v>
      </c>
      <c r="X32" s="141">
        <v>28.378473369011001</v>
      </c>
      <c r="Y32" s="148">
        <v>29.438187361211199</v>
      </c>
      <c r="Z32" s="141"/>
      <c r="AA32" s="149">
        <v>43.238405258902901</v>
      </c>
      <c r="AB32" s="150">
        <v>43.326285812688198</v>
      </c>
      <c r="AC32" s="151">
        <v>43.280481801033503</v>
      </c>
      <c r="AD32" s="141"/>
      <c r="AE32" s="152">
        <v>34.881817588658201</v>
      </c>
      <c r="AF32" s="136"/>
      <c r="AG32" s="168">
        <v>36.917124001558498</v>
      </c>
      <c r="AH32" s="163">
        <v>41.888835476329596</v>
      </c>
      <c r="AI32" s="163">
        <v>47.699748684979497</v>
      </c>
      <c r="AJ32" s="163">
        <v>52.712195597116597</v>
      </c>
      <c r="AK32" s="163">
        <v>55.314081920903902</v>
      </c>
      <c r="AL32" s="169">
        <v>46.906397136177603</v>
      </c>
      <c r="AM32" s="163"/>
      <c r="AN32" s="170">
        <v>87.019709721410393</v>
      </c>
      <c r="AO32" s="171">
        <v>80.505893239820693</v>
      </c>
      <c r="AP32" s="172">
        <v>83.762801480615593</v>
      </c>
      <c r="AQ32" s="163"/>
      <c r="AR32" s="173">
        <v>57.436798377445598</v>
      </c>
      <c r="AS32" s="146"/>
      <c r="AT32" s="147">
        <v>4.0847553244982304</v>
      </c>
      <c r="AU32" s="141">
        <v>20.632448980464801</v>
      </c>
      <c r="AV32" s="141">
        <v>19.0839710606955</v>
      </c>
      <c r="AW32" s="141">
        <v>20.129323802344</v>
      </c>
      <c r="AX32" s="141">
        <v>21.142305650236001</v>
      </c>
      <c r="AY32" s="148">
        <v>17.390311338920199</v>
      </c>
      <c r="AZ32" s="141"/>
      <c r="BA32" s="149">
        <v>34.468578310549702</v>
      </c>
      <c r="BB32" s="150">
        <v>28.906044648588999</v>
      </c>
      <c r="BC32" s="151">
        <v>31.736753720169698</v>
      </c>
      <c r="BD32" s="141"/>
      <c r="BE32" s="152">
        <v>22.970261014316701</v>
      </c>
      <c r="BF32" s="96"/>
    </row>
    <row r="33" spans="1:58" x14ac:dyDescent="0.2">
      <c r="A33" s="24" t="s">
        <v>53</v>
      </c>
      <c r="B33" s="44" t="str">
        <f t="shared" si="0"/>
        <v>Lynchburg, VA</v>
      </c>
      <c r="C33" s="12"/>
      <c r="D33" s="28" t="s">
        <v>16</v>
      </c>
      <c r="E33" s="31" t="s">
        <v>17</v>
      </c>
      <c r="F33" s="12"/>
      <c r="G33" s="168">
        <v>44.334618773297102</v>
      </c>
      <c r="H33" s="163">
        <v>58.505116909522101</v>
      </c>
      <c r="I33" s="163">
        <v>63.390159268044698</v>
      </c>
      <c r="J33" s="163">
        <v>64.823015926804402</v>
      </c>
      <c r="K33" s="163">
        <v>57.028661470687901</v>
      </c>
      <c r="L33" s="169">
        <v>57.616314469671202</v>
      </c>
      <c r="M33" s="163"/>
      <c r="N33" s="170">
        <v>67.992839715350698</v>
      </c>
      <c r="O33" s="171">
        <v>73.015787868519098</v>
      </c>
      <c r="P33" s="172">
        <v>70.504313791934905</v>
      </c>
      <c r="Q33" s="163"/>
      <c r="R33" s="173">
        <v>61.298599990318003</v>
      </c>
      <c r="S33" s="146"/>
      <c r="T33" s="147">
        <v>16.468785592109299</v>
      </c>
      <c r="U33" s="141">
        <v>12.7628018331663</v>
      </c>
      <c r="V33" s="141">
        <v>11.4259442467496</v>
      </c>
      <c r="W33" s="141">
        <v>17.701090243992599</v>
      </c>
      <c r="X33" s="141">
        <v>1.6087590528696201</v>
      </c>
      <c r="Y33" s="148">
        <v>11.6426639327373</v>
      </c>
      <c r="Z33" s="141"/>
      <c r="AA33" s="149">
        <v>-7.8030401439590698</v>
      </c>
      <c r="AB33" s="150">
        <v>-4.4033845001951599</v>
      </c>
      <c r="AC33" s="151">
        <v>-6.0734148190786099</v>
      </c>
      <c r="AD33" s="141"/>
      <c r="AE33" s="152">
        <v>5.1265513884159004</v>
      </c>
      <c r="AF33" s="136"/>
      <c r="AG33" s="168">
        <v>42.984050321924698</v>
      </c>
      <c r="AH33" s="163">
        <v>51.637024737377097</v>
      </c>
      <c r="AI33" s="163">
        <v>59.251556252117901</v>
      </c>
      <c r="AJ33" s="163">
        <v>66.844322263639398</v>
      </c>
      <c r="AK33" s="163">
        <v>66.625892070484497</v>
      </c>
      <c r="AL33" s="169">
        <v>57.468569129108701</v>
      </c>
      <c r="AM33" s="163"/>
      <c r="AN33" s="170">
        <v>85.1427321247034</v>
      </c>
      <c r="AO33" s="171">
        <v>82.477133175194794</v>
      </c>
      <c r="AP33" s="172">
        <v>83.809932649949104</v>
      </c>
      <c r="AQ33" s="163"/>
      <c r="AR33" s="173">
        <v>64.994672992206006</v>
      </c>
      <c r="AS33" s="146"/>
      <c r="AT33" s="147">
        <v>7.6622547562875098</v>
      </c>
      <c r="AU33" s="141">
        <v>20.5680918361608</v>
      </c>
      <c r="AV33" s="141">
        <v>18.9206929870791</v>
      </c>
      <c r="AW33" s="141">
        <v>23.275564680338899</v>
      </c>
      <c r="AX33" s="141">
        <v>22.7546171116294</v>
      </c>
      <c r="AY33" s="148">
        <v>19.1915118565122</v>
      </c>
      <c r="AZ33" s="141"/>
      <c r="BA33" s="149">
        <v>24.285851341269598</v>
      </c>
      <c r="BB33" s="150">
        <v>8.6465898671026693</v>
      </c>
      <c r="BC33" s="151">
        <v>16.065129189875499</v>
      </c>
      <c r="BD33" s="141"/>
      <c r="BE33" s="152">
        <v>18.020269789319201</v>
      </c>
      <c r="BF33" s="96"/>
    </row>
    <row r="34" spans="1:58" x14ac:dyDescent="0.2">
      <c r="A34" s="24" t="s">
        <v>78</v>
      </c>
      <c r="B34" s="44" t="str">
        <f t="shared" si="0"/>
        <v>Central Virginia</v>
      </c>
      <c r="C34" s="12"/>
      <c r="D34" s="28" t="s">
        <v>16</v>
      </c>
      <c r="E34" s="31" t="s">
        <v>17</v>
      </c>
      <c r="F34" s="12"/>
      <c r="G34" s="168">
        <v>52.331284421976797</v>
      </c>
      <c r="H34" s="163">
        <v>65.900524810429602</v>
      </c>
      <c r="I34" s="163">
        <v>72.419099707330005</v>
      </c>
      <c r="J34" s="163">
        <v>73.979096048955697</v>
      </c>
      <c r="K34" s="163">
        <v>77.272817945989004</v>
      </c>
      <c r="L34" s="169">
        <v>68.380564586936202</v>
      </c>
      <c r="M34" s="163"/>
      <c r="N34" s="170">
        <v>100.78545164294199</v>
      </c>
      <c r="O34" s="171">
        <v>103.412870826127</v>
      </c>
      <c r="P34" s="172">
        <v>102.099161234535</v>
      </c>
      <c r="Q34" s="163"/>
      <c r="R34" s="173">
        <v>78.014449343392997</v>
      </c>
      <c r="S34" s="146"/>
      <c r="T34" s="147">
        <v>10.7655836960868</v>
      </c>
      <c r="U34" s="141">
        <v>28.274501350916498</v>
      </c>
      <c r="V34" s="141">
        <v>32.857084574061503</v>
      </c>
      <c r="W34" s="141">
        <v>32.507725990100298</v>
      </c>
      <c r="X34" s="141">
        <v>36.6539287868898</v>
      </c>
      <c r="Y34" s="148">
        <v>28.774488436812899</v>
      </c>
      <c r="Z34" s="141"/>
      <c r="AA34" s="149">
        <v>26.2434613948618</v>
      </c>
      <c r="AB34" s="150">
        <v>17.328146317469901</v>
      </c>
      <c r="AC34" s="151">
        <v>21.5653898562127</v>
      </c>
      <c r="AD34" s="141"/>
      <c r="AE34" s="152">
        <v>25.980947940221402</v>
      </c>
      <c r="AF34" s="136"/>
      <c r="AG34" s="168">
        <v>65.989985782226896</v>
      </c>
      <c r="AH34" s="163">
        <v>61.094973892510303</v>
      </c>
      <c r="AI34" s="163">
        <v>69.634073433550597</v>
      </c>
      <c r="AJ34" s="163">
        <v>70.757048606491907</v>
      </c>
      <c r="AK34" s="163">
        <v>72.818802131834502</v>
      </c>
      <c r="AL34" s="169">
        <v>68.058976769322797</v>
      </c>
      <c r="AM34" s="163"/>
      <c r="AN34" s="170">
        <v>108.490402421178</v>
      </c>
      <c r="AO34" s="171">
        <v>116.65532792337299</v>
      </c>
      <c r="AP34" s="172">
        <v>112.572865172276</v>
      </c>
      <c r="AQ34" s="163"/>
      <c r="AR34" s="173">
        <v>80.777230598738001</v>
      </c>
      <c r="AS34" s="146"/>
      <c r="AT34" s="147">
        <v>25.831611737573901</v>
      </c>
      <c r="AU34" s="141">
        <v>35.703860892258398</v>
      </c>
      <c r="AV34" s="141">
        <v>38.064958442095097</v>
      </c>
      <c r="AW34" s="141">
        <v>34.833975121514797</v>
      </c>
      <c r="AX34" s="141">
        <v>29.115096926500499</v>
      </c>
      <c r="AY34" s="148">
        <v>32.526403166306203</v>
      </c>
      <c r="AZ34" s="141"/>
      <c r="BA34" s="149">
        <v>27.259784071675899</v>
      </c>
      <c r="BB34" s="150">
        <v>22.018681246854101</v>
      </c>
      <c r="BC34" s="151">
        <v>24.489215229381301</v>
      </c>
      <c r="BD34" s="141"/>
      <c r="BE34" s="152">
        <v>29.2049490334079</v>
      </c>
      <c r="BF34" s="96"/>
    </row>
    <row r="35" spans="1:58" x14ac:dyDescent="0.2">
      <c r="A35" s="24" t="s">
        <v>79</v>
      </c>
      <c r="B35" s="44" t="str">
        <f t="shared" si="0"/>
        <v>Chesapeake Bay</v>
      </c>
      <c r="C35" s="12"/>
      <c r="D35" s="28" t="s">
        <v>16</v>
      </c>
      <c r="E35" s="31" t="s">
        <v>17</v>
      </c>
      <c r="F35" s="12"/>
      <c r="G35" s="168">
        <v>56.704823091247597</v>
      </c>
      <c r="H35" s="163">
        <v>74.419022346368706</v>
      </c>
      <c r="I35" s="163">
        <v>70.651266294227099</v>
      </c>
      <c r="J35" s="163">
        <v>71.366303538175003</v>
      </c>
      <c r="K35" s="163">
        <v>68.272188081936605</v>
      </c>
      <c r="L35" s="169">
        <v>68.282720670391001</v>
      </c>
      <c r="M35" s="163"/>
      <c r="N35" s="170">
        <v>98.281303538174996</v>
      </c>
      <c r="O35" s="171">
        <v>109.77979515828601</v>
      </c>
      <c r="P35" s="172">
        <v>104.03054934823</v>
      </c>
      <c r="Q35" s="163"/>
      <c r="R35" s="173">
        <v>78.496386006916694</v>
      </c>
      <c r="S35" s="146"/>
      <c r="T35" s="147">
        <v>-18.8214557971278</v>
      </c>
      <c r="U35" s="141">
        <v>-3.6128815186337899</v>
      </c>
      <c r="V35" s="141">
        <v>-8.1305190335716997</v>
      </c>
      <c r="W35" s="141">
        <v>-0.95649665928477901</v>
      </c>
      <c r="X35" s="141">
        <v>-8.3171972626822193</v>
      </c>
      <c r="Y35" s="148">
        <v>-7.8469897700812803</v>
      </c>
      <c r="Z35" s="141"/>
      <c r="AA35" s="149">
        <v>-0.72286545797515001</v>
      </c>
      <c r="AB35" s="150">
        <v>0.36152057745913102</v>
      </c>
      <c r="AC35" s="151">
        <v>-0.15364509653823499</v>
      </c>
      <c r="AD35" s="141"/>
      <c r="AE35" s="152">
        <v>-5.0775291442225301</v>
      </c>
      <c r="AF35" s="136"/>
      <c r="AG35" s="168">
        <v>63.318107541899401</v>
      </c>
      <c r="AH35" s="163">
        <v>59.799434357541799</v>
      </c>
      <c r="AI35" s="163">
        <v>64.849839385474795</v>
      </c>
      <c r="AJ35" s="163">
        <v>66.876138268156396</v>
      </c>
      <c r="AK35" s="163">
        <v>67.027346368715001</v>
      </c>
      <c r="AL35" s="169">
        <v>64.374173184357502</v>
      </c>
      <c r="AM35" s="163"/>
      <c r="AN35" s="170">
        <v>103.27770716945901</v>
      </c>
      <c r="AO35" s="171">
        <v>119.600595903165</v>
      </c>
      <c r="AP35" s="172">
        <v>111.439151536312</v>
      </c>
      <c r="AQ35" s="163"/>
      <c r="AR35" s="173">
        <v>77.821309856344698</v>
      </c>
      <c r="AS35" s="146"/>
      <c r="AT35" s="147">
        <v>-6.3359697999288596</v>
      </c>
      <c r="AU35" s="141">
        <v>-7.9299052912040704</v>
      </c>
      <c r="AV35" s="141">
        <v>-6.3208929846617998</v>
      </c>
      <c r="AW35" s="141">
        <v>-4.0929012662913102</v>
      </c>
      <c r="AX35" s="141">
        <v>-2.2789260755284899</v>
      </c>
      <c r="AY35" s="148">
        <v>-5.3591854204560798</v>
      </c>
      <c r="AZ35" s="141"/>
      <c r="BA35" s="149">
        <v>5.4651892351497597</v>
      </c>
      <c r="BB35" s="150">
        <v>8.4909393590179896</v>
      </c>
      <c r="BC35" s="151">
        <v>7.0675601274999202</v>
      </c>
      <c r="BD35" s="141"/>
      <c r="BE35" s="152">
        <v>-0.64096665611291503</v>
      </c>
      <c r="BF35" s="96"/>
    </row>
    <row r="36" spans="1:58" x14ac:dyDescent="0.2">
      <c r="A36" s="24" t="s">
        <v>80</v>
      </c>
      <c r="B36" s="44" t="str">
        <f t="shared" si="0"/>
        <v>Coastal Virginia - Eastern Shore</v>
      </c>
      <c r="C36" s="12"/>
      <c r="D36" s="28" t="s">
        <v>16</v>
      </c>
      <c r="E36" s="31" t="s">
        <v>17</v>
      </c>
      <c r="F36" s="12"/>
      <c r="G36" s="168">
        <v>59.9653338018271</v>
      </c>
      <c r="H36" s="163">
        <v>76.974258608573393</v>
      </c>
      <c r="I36" s="163">
        <v>78.918186929023094</v>
      </c>
      <c r="J36" s="163">
        <v>77.983078004216395</v>
      </c>
      <c r="K36" s="163">
        <v>81.773963457484101</v>
      </c>
      <c r="L36" s="169">
        <v>75.122964160224797</v>
      </c>
      <c r="M36" s="163"/>
      <c r="N36" s="170">
        <v>118.952396345748</v>
      </c>
      <c r="O36" s="171">
        <v>126.072037947997</v>
      </c>
      <c r="P36" s="172">
        <v>122.512217146872</v>
      </c>
      <c r="Q36" s="163"/>
      <c r="R36" s="173">
        <v>88.6627507278385</v>
      </c>
      <c r="S36" s="146"/>
      <c r="T36" s="147">
        <v>-5.5379392517230199</v>
      </c>
      <c r="U36" s="141">
        <v>8.5359709403329003</v>
      </c>
      <c r="V36" s="141">
        <v>4.8514775986021101</v>
      </c>
      <c r="W36" s="141">
        <v>-0.15588636237275899</v>
      </c>
      <c r="X36" s="141">
        <v>9.7991485271676009</v>
      </c>
      <c r="Y36" s="148">
        <v>3.6897350111648</v>
      </c>
      <c r="Z36" s="141"/>
      <c r="AA36" s="149">
        <v>5.54325396550907</v>
      </c>
      <c r="AB36" s="150">
        <v>1.581117052165</v>
      </c>
      <c r="AC36" s="151">
        <v>3.4667785204539698</v>
      </c>
      <c r="AD36" s="141"/>
      <c r="AE36" s="152">
        <v>3.6015985105489099</v>
      </c>
      <c r="AF36" s="136"/>
      <c r="AG36" s="168">
        <v>69.224420238931799</v>
      </c>
      <c r="AH36" s="163">
        <v>63.760182712579002</v>
      </c>
      <c r="AI36" s="163">
        <v>70.666152494729403</v>
      </c>
      <c r="AJ36" s="163">
        <v>73.785799367533301</v>
      </c>
      <c r="AK36" s="163">
        <v>73.320267041461705</v>
      </c>
      <c r="AL36" s="169">
        <v>70.151364371046995</v>
      </c>
      <c r="AM36" s="163"/>
      <c r="AN36" s="170">
        <v>113.06562368236099</v>
      </c>
      <c r="AO36" s="171">
        <v>129.41567638791199</v>
      </c>
      <c r="AP36" s="172">
        <v>121.24065003513699</v>
      </c>
      <c r="AQ36" s="163"/>
      <c r="AR36" s="173">
        <v>84.748303132215597</v>
      </c>
      <c r="AS36" s="146"/>
      <c r="AT36" s="147">
        <v>5.2084039308739101</v>
      </c>
      <c r="AU36" s="141">
        <v>8.6623677689202605</v>
      </c>
      <c r="AV36" s="141">
        <v>10.7986949009318</v>
      </c>
      <c r="AW36" s="141">
        <v>8.9507297608281107</v>
      </c>
      <c r="AX36" s="141">
        <v>8.0798509336407598</v>
      </c>
      <c r="AY36" s="148">
        <v>8.31958820189816</v>
      </c>
      <c r="AZ36" s="141"/>
      <c r="BA36" s="149">
        <v>4.0910110399664399</v>
      </c>
      <c r="BB36" s="150">
        <v>3.5307298317257501</v>
      </c>
      <c r="BC36" s="151">
        <v>3.79122868368965</v>
      </c>
      <c r="BD36" s="141"/>
      <c r="BE36" s="152">
        <v>6.4217471729678701</v>
      </c>
      <c r="BF36" s="96"/>
    </row>
    <row r="37" spans="1:58" x14ac:dyDescent="0.2">
      <c r="A37" s="24" t="s">
        <v>81</v>
      </c>
      <c r="B37" s="44" t="str">
        <f t="shared" si="0"/>
        <v>Coastal Virginia - Hampton Roads</v>
      </c>
      <c r="C37" s="12"/>
      <c r="D37" s="28" t="s">
        <v>16</v>
      </c>
      <c r="E37" s="31" t="s">
        <v>17</v>
      </c>
      <c r="F37" s="12"/>
      <c r="G37" s="168">
        <v>77.620951309657698</v>
      </c>
      <c r="H37" s="163">
        <v>91.158295570196501</v>
      </c>
      <c r="I37" s="163">
        <v>94.921685414323207</v>
      </c>
      <c r="J37" s="163">
        <v>96.298272805184993</v>
      </c>
      <c r="K37" s="163">
        <v>93.060070169800198</v>
      </c>
      <c r="L37" s="169">
        <v>90.6118550538325</v>
      </c>
      <c r="M37" s="163"/>
      <c r="N37" s="170">
        <v>145.53288633563599</v>
      </c>
      <c r="O37" s="171">
        <v>160.635540200332</v>
      </c>
      <c r="P37" s="172">
        <v>153.08421326798401</v>
      </c>
      <c r="Q37" s="163"/>
      <c r="R37" s="173">
        <v>108.461100257875</v>
      </c>
      <c r="S37" s="146"/>
      <c r="T37" s="147">
        <v>9.0848630127098708</v>
      </c>
      <c r="U37" s="141">
        <v>22.613116051733002</v>
      </c>
      <c r="V37" s="141">
        <v>20.137266401620799</v>
      </c>
      <c r="W37" s="141">
        <v>22.8357888449823</v>
      </c>
      <c r="X37" s="141">
        <v>16.608587276223901</v>
      </c>
      <c r="Y37" s="148">
        <v>18.380255784902801</v>
      </c>
      <c r="Z37" s="141"/>
      <c r="AA37" s="149">
        <v>2.1320687107643002</v>
      </c>
      <c r="AB37" s="150">
        <v>2.7791837240088899</v>
      </c>
      <c r="AC37" s="151">
        <v>2.4705671630719301</v>
      </c>
      <c r="AD37" s="141"/>
      <c r="AE37" s="152">
        <v>11.4050689009533</v>
      </c>
      <c r="AF37" s="136"/>
      <c r="AG37" s="168">
        <v>85.308167349616994</v>
      </c>
      <c r="AH37" s="163">
        <v>69.964300779366795</v>
      </c>
      <c r="AI37" s="163">
        <v>74.709699367936096</v>
      </c>
      <c r="AJ37" s="163">
        <v>78.3101057233917</v>
      </c>
      <c r="AK37" s="163">
        <v>80.627911310193298</v>
      </c>
      <c r="AL37" s="169">
        <v>77.784036906100994</v>
      </c>
      <c r="AM37" s="163"/>
      <c r="AN37" s="170">
        <v>135.55029172692599</v>
      </c>
      <c r="AO37" s="171">
        <v>157.55619382398601</v>
      </c>
      <c r="AP37" s="172">
        <v>146.553242775456</v>
      </c>
      <c r="AQ37" s="163"/>
      <c r="AR37" s="173">
        <v>97.432381440202604</v>
      </c>
      <c r="AS37" s="146"/>
      <c r="AT37" s="147">
        <v>10.017975647415501</v>
      </c>
      <c r="AU37" s="141">
        <v>15.4389751025002</v>
      </c>
      <c r="AV37" s="141">
        <v>16.095429964827499</v>
      </c>
      <c r="AW37" s="141">
        <v>19.620037763958301</v>
      </c>
      <c r="AX37" s="141">
        <v>13.3417840660781</v>
      </c>
      <c r="AY37" s="148">
        <v>14.691197676697101</v>
      </c>
      <c r="AZ37" s="141"/>
      <c r="BA37" s="149">
        <v>2.8155728366158299</v>
      </c>
      <c r="BB37" s="150">
        <v>3.5306662488594802</v>
      </c>
      <c r="BC37" s="151">
        <v>3.1987310841408401</v>
      </c>
      <c r="BD37" s="141"/>
      <c r="BE37" s="152">
        <v>9.4528992916013497</v>
      </c>
      <c r="BF37" s="96"/>
    </row>
    <row r="38" spans="1:58" x14ac:dyDescent="0.2">
      <c r="A38" s="25" t="s">
        <v>82</v>
      </c>
      <c r="B38" s="44" t="str">
        <f t="shared" si="0"/>
        <v>Northern Virginia</v>
      </c>
      <c r="C38" s="12"/>
      <c r="D38" s="28" t="s">
        <v>16</v>
      </c>
      <c r="E38" s="31" t="s">
        <v>17</v>
      </c>
      <c r="F38" s="13"/>
      <c r="G38" s="168">
        <v>82.713029346098907</v>
      </c>
      <c r="H38" s="163">
        <v>115.810887020536</v>
      </c>
      <c r="I38" s="163">
        <v>130.75942172697401</v>
      </c>
      <c r="J38" s="163">
        <v>129.12928515397101</v>
      </c>
      <c r="K38" s="163">
        <v>111.739145563891</v>
      </c>
      <c r="L38" s="169">
        <v>114.030353762294</v>
      </c>
      <c r="M38" s="163"/>
      <c r="N38" s="170">
        <v>106.604370939517</v>
      </c>
      <c r="O38" s="171">
        <v>111.121578132228</v>
      </c>
      <c r="P38" s="172">
        <v>108.86297453587299</v>
      </c>
      <c r="Q38" s="163"/>
      <c r="R38" s="173">
        <v>112.553959697602</v>
      </c>
      <c r="S38" s="146"/>
      <c r="T38" s="147">
        <v>79.740945134028095</v>
      </c>
      <c r="U38" s="141">
        <v>114.670040576601</v>
      </c>
      <c r="V38" s="141">
        <v>127.00034535939599</v>
      </c>
      <c r="W38" s="141">
        <v>118.82257133235601</v>
      </c>
      <c r="X38" s="141">
        <v>93.465727728288002</v>
      </c>
      <c r="Y38" s="148">
        <v>107.829133483734</v>
      </c>
      <c r="Z38" s="141"/>
      <c r="AA38" s="149">
        <v>58.668511412741701</v>
      </c>
      <c r="AB38" s="150">
        <v>54.598046404933697</v>
      </c>
      <c r="AC38" s="151">
        <v>56.5646269813437</v>
      </c>
      <c r="AD38" s="141"/>
      <c r="AE38" s="152">
        <v>90.584319976480998</v>
      </c>
      <c r="AF38" s="136"/>
      <c r="AG38" s="168">
        <v>85.521455236639298</v>
      </c>
      <c r="AH38" s="163">
        <v>97.747537462035098</v>
      </c>
      <c r="AI38" s="163">
        <v>112.358723877144</v>
      </c>
      <c r="AJ38" s="163">
        <v>113.398506396202</v>
      </c>
      <c r="AK38" s="163">
        <v>101.12731057787001</v>
      </c>
      <c r="AL38" s="169">
        <v>102.03070670997801</v>
      </c>
      <c r="AM38" s="163"/>
      <c r="AN38" s="170">
        <v>104.54231610917699</v>
      </c>
      <c r="AO38" s="171">
        <v>114.3843013959</v>
      </c>
      <c r="AP38" s="172">
        <v>109.46330875253901</v>
      </c>
      <c r="AQ38" s="163"/>
      <c r="AR38" s="173">
        <v>104.154307293567</v>
      </c>
      <c r="AS38" s="146"/>
      <c r="AT38" s="147">
        <v>90.598887444377894</v>
      </c>
      <c r="AU38" s="141">
        <v>120.355275421512</v>
      </c>
      <c r="AV38" s="141">
        <v>131.030843913995</v>
      </c>
      <c r="AW38" s="141">
        <v>123.410561348288</v>
      </c>
      <c r="AX38" s="141">
        <v>100.57461477904999</v>
      </c>
      <c r="AY38" s="148">
        <v>113.418321069326</v>
      </c>
      <c r="AZ38" s="141"/>
      <c r="BA38" s="149">
        <v>69.155027817120299</v>
      </c>
      <c r="BB38" s="150">
        <v>66.112135754918199</v>
      </c>
      <c r="BC38" s="151">
        <v>67.551409063069698</v>
      </c>
      <c r="BD38" s="141"/>
      <c r="BE38" s="152">
        <v>97.207777041664698</v>
      </c>
      <c r="BF38" s="96"/>
    </row>
    <row r="39" spans="1:58" x14ac:dyDescent="0.2">
      <c r="A39" s="26" t="s">
        <v>83</v>
      </c>
      <c r="B39" s="44" t="str">
        <f t="shared" si="0"/>
        <v>Shenandoah Valley</v>
      </c>
      <c r="C39" s="12"/>
      <c r="D39" s="29" t="s">
        <v>16</v>
      </c>
      <c r="E39" s="32" t="s">
        <v>17</v>
      </c>
      <c r="F39" s="12"/>
      <c r="G39" s="174">
        <v>47.370979027468401</v>
      </c>
      <c r="H39" s="175">
        <v>57.822228099480299</v>
      </c>
      <c r="I39" s="175">
        <v>61.088602449888597</v>
      </c>
      <c r="J39" s="175">
        <v>65.392856347438695</v>
      </c>
      <c r="K39" s="175">
        <v>66.652693021529302</v>
      </c>
      <c r="L39" s="176">
        <v>59.665471789161003</v>
      </c>
      <c r="M39" s="163"/>
      <c r="N39" s="177">
        <v>95.165837973273895</v>
      </c>
      <c r="O39" s="178">
        <v>99.7659289161098</v>
      </c>
      <c r="P39" s="179">
        <v>97.465883444691897</v>
      </c>
      <c r="Q39" s="163"/>
      <c r="R39" s="180">
        <v>70.465589405027004</v>
      </c>
      <c r="S39" s="146"/>
      <c r="T39" s="153">
        <v>7.6864397789521197</v>
      </c>
      <c r="U39" s="154">
        <v>16.446043746467701</v>
      </c>
      <c r="V39" s="154">
        <v>15.716481495401201</v>
      </c>
      <c r="W39" s="154">
        <v>19.485230921003101</v>
      </c>
      <c r="X39" s="154">
        <v>13.938184990170001</v>
      </c>
      <c r="Y39" s="155">
        <v>14.8893320250613</v>
      </c>
      <c r="Z39" s="141"/>
      <c r="AA39" s="156">
        <v>15.1855959065067</v>
      </c>
      <c r="AB39" s="157">
        <v>12.2957442360395</v>
      </c>
      <c r="AC39" s="158">
        <v>13.688231871313301</v>
      </c>
      <c r="AD39" s="141"/>
      <c r="AE39" s="159">
        <v>14.4116472065454</v>
      </c>
      <c r="AF39" s="136"/>
      <c r="AG39" s="174">
        <v>52.8397893466963</v>
      </c>
      <c r="AH39" s="175">
        <v>50.382672605790603</v>
      </c>
      <c r="AI39" s="175">
        <v>57.7006150241276</v>
      </c>
      <c r="AJ39" s="175">
        <v>62.341207776540401</v>
      </c>
      <c r="AK39" s="175">
        <v>66.706146297327294</v>
      </c>
      <c r="AL39" s="176">
        <v>57.994086210096498</v>
      </c>
      <c r="AM39" s="163"/>
      <c r="AN39" s="177">
        <v>94.596933927245701</v>
      </c>
      <c r="AO39" s="178">
        <v>102.801659474758</v>
      </c>
      <c r="AP39" s="179">
        <v>98.699296701002197</v>
      </c>
      <c r="AQ39" s="163"/>
      <c r="AR39" s="180">
        <v>69.624146350355204</v>
      </c>
      <c r="AS39" s="146"/>
      <c r="AT39" s="153">
        <v>17.222243597908999</v>
      </c>
      <c r="AU39" s="154">
        <v>19.977810710288701</v>
      </c>
      <c r="AV39" s="154">
        <v>20.805226208815501</v>
      </c>
      <c r="AW39" s="154">
        <v>18.789968432325299</v>
      </c>
      <c r="AX39" s="154">
        <v>16.268475176703301</v>
      </c>
      <c r="AY39" s="155">
        <v>18.507176583298701</v>
      </c>
      <c r="AZ39" s="141"/>
      <c r="BA39" s="156">
        <v>15.190051402458201</v>
      </c>
      <c r="BB39" s="157">
        <v>13.870872044801599</v>
      </c>
      <c r="BC39" s="158">
        <v>14.4992552123795</v>
      </c>
      <c r="BD39" s="141"/>
      <c r="BE39" s="159">
        <v>16.850516915428599</v>
      </c>
      <c r="BF39" s="96"/>
    </row>
    <row r="40" spans="1:58" x14ac:dyDescent="0.2">
      <c r="A40" s="22" t="s">
        <v>84</v>
      </c>
      <c r="B40" s="44" t="str">
        <f t="shared" si="0"/>
        <v>Southern Virginia</v>
      </c>
      <c r="C40" s="10"/>
      <c r="D40" s="27" t="s">
        <v>16</v>
      </c>
      <c r="E40" s="30" t="s">
        <v>17</v>
      </c>
      <c r="F40" s="3"/>
      <c r="G40" s="160">
        <v>40.749613538772401</v>
      </c>
      <c r="H40" s="161">
        <v>55.930166708764801</v>
      </c>
      <c r="I40" s="161">
        <v>56.7818388481939</v>
      </c>
      <c r="J40" s="161">
        <v>59.654011113917598</v>
      </c>
      <c r="K40" s="161">
        <v>57.603435210911798</v>
      </c>
      <c r="L40" s="162">
        <v>54.143813084112097</v>
      </c>
      <c r="M40" s="163"/>
      <c r="N40" s="164">
        <v>68.515913109370999</v>
      </c>
      <c r="O40" s="165">
        <v>68.406683505935803</v>
      </c>
      <c r="P40" s="166">
        <v>68.461298307653394</v>
      </c>
      <c r="Q40" s="163"/>
      <c r="R40" s="167">
        <v>58.234523147981001</v>
      </c>
      <c r="S40" s="146"/>
      <c r="T40" s="138">
        <v>-6.9375974094678803</v>
      </c>
      <c r="U40" s="139">
        <v>12.663373695837601</v>
      </c>
      <c r="V40" s="139">
        <v>7.7944751057555504</v>
      </c>
      <c r="W40" s="139">
        <v>14.0143067183255</v>
      </c>
      <c r="X40" s="139">
        <v>16.287144957372799</v>
      </c>
      <c r="Y40" s="140">
        <v>9.1767327096820299</v>
      </c>
      <c r="Z40" s="141"/>
      <c r="AA40" s="142">
        <v>10.902129931583399</v>
      </c>
      <c r="AB40" s="143">
        <v>5.7254200208723303</v>
      </c>
      <c r="AC40" s="144">
        <v>8.2539852325045295</v>
      </c>
      <c r="AD40" s="141"/>
      <c r="AE40" s="145">
        <v>8.8650419121448607</v>
      </c>
      <c r="AF40" s="137"/>
      <c r="AG40" s="160">
        <v>42.611694240969904</v>
      </c>
      <c r="AH40" s="161">
        <v>48.679371053296201</v>
      </c>
      <c r="AI40" s="161">
        <v>54.612820788077698</v>
      </c>
      <c r="AJ40" s="161">
        <v>58.607316872947699</v>
      </c>
      <c r="AK40" s="161">
        <v>57.879914751199699</v>
      </c>
      <c r="AL40" s="162">
        <v>52.478223541298298</v>
      </c>
      <c r="AM40" s="163"/>
      <c r="AN40" s="164">
        <v>72.841377241727699</v>
      </c>
      <c r="AO40" s="165">
        <v>77.099182874463196</v>
      </c>
      <c r="AP40" s="166">
        <v>74.970280058095398</v>
      </c>
      <c r="AQ40" s="163"/>
      <c r="AR40" s="167">
        <v>58.904525403240299</v>
      </c>
      <c r="AS40" s="146"/>
      <c r="AT40" s="138">
        <v>4.704274261908</v>
      </c>
      <c r="AU40" s="139">
        <v>8.7521958476589194</v>
      </c>
      <c r="AV40" s="139">
        <v>4.8635701845337396</v>
      </c>
      <c r="AW40" s="139">
        <v>7.5956502497566696</v>
      </c>
      <c r="AX40" s="139">
        <v>9.2361385396137994</v>
      </c>
      <c r="AY40" s="140">
        <v>7.1006794354439604</v>
      </c>
      <c r="AZ40" s="141"/>
      <c r="BA40" s="142">
        <v>11.147619764637</v>
      </c>
      <c r="BB40" s="143">
        <v>7.0510600759237398</v>
      </c>
      <c r="BC40" s="144">
        <v>9.0027718494657805</v>
      </c>
      <c r="BD40" s="141"/>
      <c r="BE40" s="145">
        <v>7.7846278162768998</v>
      </c>
      <c r="BF40" s="137"/>
    </row>
    <row r="41" spans="1:58" x14ac:dyDescent="0.2">
      <c r="A41" s="23" t="s">
        <v>85</v>
      </c>
      <c r="B41" s="44" t="str">
        <f t="shared" si="0"/>
        <v>Southwest Virginia - Blue Ridge Highlands</v>
      </c>
      <c r="C41" s="11"/>
      <c r="D41" s="28" t="s">
        <v>16</v>
      </c>
      <c r="E41" s="31" t="s">
        <v>17</v>
      </c>
      <c r="F41" s="12"/>
      <c r="G41" s="168">
        <v>45.621706023487803</v>
      </c>
      <c r="H41" s="163">
        <v>56.481828513701203</v>
      </c>
      <c r="I41" s="163">
        <v>59.136743275666099</v>
      </c>
      <c r="J41" s="163">
        <v>62.199326935218998</v>
      </c>
      <c r="K41" s="163">
        <v>65.641555751988804</v>
      </c>
      <c r="L41" s="169">
        <v>57.816232100012598</v>
      </c>
      <c r="M41" s="163"/>
      <c r="N41" s="170">
        <v>97.8714787220608</v>
      </c>
      <c r="O41" s="171">
        <v>91.408084354085105</v>
      </c>
      <c r="P41" s="172">
        <v>94.639781538072896</v>
      </c>
      <c r="Q41" s="163"/>
      <c r="R41" s="173">
        <v>68.337246225172706</v>
      </c>
      <c r="S41" s="146"/>
      <c r="T41" s="147">
        <v>17.5194107346917</v>
      </c>
      <c r="U41" s="141">
        <v>20.523186641509302</v>
      </c>
      <c r="V41" s="141">
        <v>21.9965011807225</v>
      </c>
      <c r="W41" s="141">
        <v>16.7074294184632</v>
      </c>
      <c r="X41" s="141">
        <v>23.273199162744199</v>
      </c>
      <c r="Y41" s="148">
        <v>20.098941876855498</v>
      </c>
      <c r="Z41" s="141"/>
      <c r="AA41" s="149">
        <v>29.5726031678007</v>
      </c>
      <c r="AB41" s="150">
        <v>22.471362576914601</v>
      </c>
      <c r="AC41" s="151">
        <v>26.043210203612499</v>
      </c>
      <c r="AD41" s="141"/>
      <c r="AE41" s="152">
        <v>22.382684383042299</v>
      </c>
      <c r="AF41" s="137"/>
      <c r="AG41" s="168">
        <v>43.713466978153797</v>
      </c>
      <c r="AH41" s="163">
        <v>47.901951319611001</v>
      </c>
      <c r="AI41" s="163">
        <v>53.569530559413998</v>
      </c>
      <c r="AJ41" s="163">
        <v>57.585964136885899</v>
      </c>
      <c r="AK41" s="163">
        <v>61.085238350801802</v>
      </c>
      <c r="AL41" s="169">
        <v>52.771230268973298</v>
      </c>
      <c r="AM41" s="163"/>
      <c r="AN41" s="170">
        <v>88.381916277307695</v>
      </c>
      <c r="AO41" s="171">
        <v>83.418943995453901</v>
      </c>
      <c r="AP41" s="172">
        <v>85.900430136380805</v>
      </c>
      <c r="AQ41" s="163"/>
      <c r="AR41" s="173">
        <v>62.236715945375401</v>
      </c>
      <c r="AS41" s="146"/>
      <c r="AT41" s="147">
        <v>9.5599469085109998</v>
      </c>
      <c r="AU41" s="141">
        <v>18.957292328229801</v>
      </c>
      <c r="AV41" s="141">
        <v>16.782039074038401</v>
      </c>
      <c r="AW41" s="141">
        <v>17.875221092753399</v>
      </c>
      <c r="AX41" s="141">
        <v>20.627937621580301</v>
      </c>
      <c r="AY41" s="148">
        <v>16.993744243807399</v>
      </c>
      <c r="AZ41" s="141"/>
      <c r="BA41" s="149">
        <v>25.412396182497101</v>
      </c>
      <c r="BB41" s="150">
        <v>18.795056319632302</v>
      </c>
      <c r="BC41" s="151">
        <v>22.1096558247066</v>
      </c>
      <c r="BD41" s="141"/>
      <c r="BE41" s="152">
        <v>18.9597381345984</v>
      </c>
      <c r="BF41" s="137"/>
    </row>
    <row r="42" spans="1:58" x14ac:dyDescent="0.2">
      <c r="A42" s="24" t="s">
        <v>86</v>
      </c>
      <c r="B42" s="44" t="str">
        <f t="shared" si="0"/>
        <v>Southwest Virginia - Heart of Appalachia</v>
      </c>
      <c r="C42" s="12"/>
      <c r="D42" s="28" t="s">
        <v>16</v>
      </c>
      <c r="E42" s="31" t="s">
        <v>17</v>
      </c>
      <c r="F42" s="12"/>
      <c r="G42" s="168">
        <v>38.960434496379101</v>
      </c>
      <c r="H42" s="163">
        <v>55.1548979591836</v>
      </c>
      <c r="I42" s="163">
        <v>57.874081632653002</v>
      </c>
      <c r="J42" s="163">
        <v>57.811079657669502</v>
      </c>
      <c r="K42" s="163">
        <v>55.807735352205299</v>
      </c>
      <c r="L42" s="169">
        <v>53.121645819618102</v>
      </c>
      <c r="M42" s="163"/>
      <c r="N42" s="170">
        <v>64.1914417379855</v>
      </c>
      <c r="O42" s="171">
        <v>63.991145490454201</v>
      </c>
      <c r="P42" s="172">
        <v>64.091293614219794</v>
      </c>
      <c r="Q42" s="163"/>
      <c r="R42" s="173">
        <v>56.255830903789999</v>
      </c>
      <c r="S42" s="146"/>
      <c r="T42" s="147">
        <v>15.2698701646261</v>
      </c>
      <c r="U42" s="141">
        <v>23.480690180680799</v>
      </c>
      <c r="V42" s="141">
        <v>21.822342345238599</v>
      </c>
      <c r="W42" s="141">
        <v>21.764577009846199</v>
      </c>
      <c r="X42" s="141">
        <v>15.261889465615599</v>
      </c>
      <c r="Y42" s="148">
        <v>19.713963969042901</v>
      </c>
      <c r="Z42" s="141"/>
      <c r="AA42" s="149">
        <v>7.58795253440229</v>
      </c>
      <c r="AB42" s="150">
        <v>-0.88233818548466003</v>
      </c>
      <c r="AC42" s="151">
        <v>3.18586835906682</v>
      </c>
      <c r="AD42" s="141"/>
      <c r="AE42" s="152">
        <v>13.781466396820401</v>
      </c>
      <c r="AF42" s="137"/>
      <c r="AG42" s="168">
        <v>40.062300855826201</v>
      </c>
      <c r="AH42" s="163">
        <v>47.7460994075049</v>
      </c>
      <c r="AI42" s="163">
        <v>55.055358788676699</v>
      </c>
      <c r="AJ42" s="163">
        <v>55.470931533903801</v>
      </c>
      <c r="AK42" s="163">
        <v>54.140408163265299</v>
      </c>
      <c r="AL42" s="169">
        <v>50.4950197498354</v>
      </c>
      <c r="AM42" s="163"/>
      <c r="AN42" s="170">
        <v>66.350394996708303</v>
      </c>
      <c r="AO42" s="171">
        <v>67.654302172481806</v>
      </c>
      <c r="AP42" s="172">
        <v>67.002348584595097</v>
      </c>
      <c r="AQ42" s="163"/>
      <c r="AR42" s="173">
        <v>55.2113994169096</v>
      </c>
      <c r="AS42" s="146"/>
      <c r="AT42" s="147">
        <v>13.959451783491</v>
      </c>
      <c r="AU42" s="141">
        <v>25.922465038489801</v>
      </c>
      <c r="AV42" s="141">
        <v>26.1847717932698</v>
      </c>
      <c r="AW42" s="141">
        <v>23.061662607955999</v>
      </c>
      <c r="AX42" s="141">
        <v>20.780935478858499</v>
      </c>
      <c r="AY42" s="148">
        <v>22.2026047999111</v>
      </c>
      <c r="AZ42" s="141"/>
      <c r="BA42" s="149">
        <v>13.7854175440351</v>
      </c>
      <c r="BB42" s="150">
        <v>9.7126151232700195</v>
      </c>
      <c r="BC42" s="151">
        <v>11.692102292422399</v>
      </c>
      <c r="BD42" s="141"/>
      <c r="BE42" s="152">
        <v>18.341330202817701</v>
      </c>
      <c r="BF42" s="137"/>
    </row>
    <row r="43" spans="1:58" x14ac:dyDescent="0.2">
      <c r="A43" s="26" t="s">
        <v>87</v>
      </c>
      <c r="B43" s="44" t="str">
        <f t="shared" si="0"/>
        <v>Virginia Mountains</v>
      </c>
      <c r="C43" s="12"/>
      <c r="D43" s="29" t="s">
        <v>16</v>
      </c>
      <c r="E43" s="32" t="s">
        <v>17</v>
      </c>
      <c r="F43" s="12"/>
      <c r="G43" s="174">
        <v>66.510925418151899</v>
      </c>
      <c r="H43" s="175">
        <v>61.291136550589499</v>
      </c>
      <c r="I43" s="175">
        <v>62.2263737318343</v>
      </c>
      <c r="J43" s="175">
        <v>66.369843707156505</v>
      </c>
      <c r="K43" s="175">
        <v>67.197717301891899</v>
      </c>
      <c r="L43" s="176">
        <v>64.719199341924806</v>
      </c>
      <c r="M43" s="163"/>
      <c r="N43" s="177">
        <v>80.926584864272002</v>
      </c>
      <c r="O43" s="178">
        <v>78.968438442555495</v>
      </c>
      <c r="P43" s="179">
        <v>79.947511653413699</v>
      </c>
      <c r="Q43" s="163"/>
      <c r="R43" s="180">
        <v>69.070145716635906</v>
      </c>
      <c r="S43" s="146"/>
      <c r="T43" s="153">
        <v>18.1560119004853</v>
      </c>
      <c r="U43" s="154">
        <v>35.38600380095</v>
      </c>
      <c r="V43" s="154">
        <v>28.5397321892587</v>
      </c>
      <c r="W43" s="154">
        <v>32.0032311024884</v>
      </c>
      <c r="X43" s="154">
        <v>24.482275660134199</v>
      </c>
      <c r="Y43" s="155">
        <v>27.2831892089694</v>
      </c>
      <c r="Z43" s="141"/>
      <c r="AA43" s="156">
        <v>9.9069655518599191</v>
      </c>
      <c r="AB43" s="157">
        <v>3.1135545179892299</v>
      </c>
      <c r="AC43" s="158">
        <v>6.44350763420577</v>
      </c>
      <c r="AD43" s="141"/>
      <c r="AE43" s="159">
        <v>19.543150494188101</v>
      </c>
      <c r="AF43" s="137"/>
      <c r="AG43" s="174">
        <v>55.535132643268398</v>
      </c>
      <c r="AH43" s="175">
        <v>53.050626542363503</v>
      </c>
      <c r="AI43" s="175">
        <v>61.253255415409903</v>
      </c>
      <c r="AJ43" s="175">
        <v>65.251241431313403</v>
      </c>
      <c r="AK43" s="175">
        <v>64.435775294762806</v>
      </c>
      <c r="AL43" s="176">
        <v>59.905206265423601</v>
      </c>
      <c r="AM43" s="163"/>
      <c r="AN43" s="177">
        <v>86.434421785028704</v>
      </c>
      <c r="AO43" s="178">
        <v>94.869739169180093</v>
      </c>
      <c r="AP43" s="179">
        <v>90.652080477104406</v>
      </c>
      <c r="AQ43" s="163"/>
      <c r="AR43" s="180">
        <v>68.690027468761002</v>
      </c>
      <c r="AS43" s="146"/>
      <c r="AT43" s="153">
        <v>17.907883820689001</v>
      </c>
      <c r="AU43" s="154">
        <v>34.593930952239802</v>
      </c>
      <c r="AV43" s="154">
        <v>35.178040784858801</v>
      </c>
      <c r="AW43" s="154">
        <v>34.2866407539194</v>
      </c>
      <c r="AX43" s="154">
        <v>21.8521210114084</v>
      </c>
      <c r="AY43" s="155">
        <v>28.3865837079213</v>
      </c>
      <c r="AZ43" s="141"/>
      <c r="BA43" s="156">
        <v>8.9442122533544808</v>
      </c>
      <c r="BB43" s="157">
        <v>11.7190472060646</v>
      </c>
      <c r="BC43" s="158">
        <v>10.3787612438765</v>
      </c>
      <c r="BD43" s="141"/>
      <c r="BE43" s="159">
        <v>20.9463836529109</v>
      </c>
      <c r="BF43" s="137"/>
    </row>
  </sheetData>
  <sheetProtection algorithmName="SHA-512" hashValue="d/2qznfQTi9PJfn4jgGeDVSJlp67gkih2MiCqs84IxiiqUWm6jJb3JNi4xFwc7HbRkve6xz6jdS0AcLYVilRKg==" saltValue="noJkuWVqZvkcCQVLOYOEvg=="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A15" sqref="AA15"/>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181"/>
      <c r="E1" s="181"/>
      <c r="F1" s="181"/>
      <c r="G1" s="181"/>
      <c r="H1" s="181"/>
      <c r="I1" s="181"/>
      <c r="J1" s="181"/>
      <c r="K1" s="181"/>
      <c r="L1" s="181"/>
      <c r="M1" s="181"/>
      <c r="N1" s="181"/>
      <c r="O1" s="181"/>
      <c r="P1" s="181"/>
      <c r="Q1" s="181"/>
      <c r="R1" s="181"/>
      <c r="S1" s="181"/>
      <c r="T1" s="181"/>
      <c r="U1" s="181"/>
      <c r="V1" s="181"/>
      <c r="W1" s="181"/>
      <c r="X1" s="181"/>
      <c r="Y1" s="182"/>
      <c r="Z1" s="182"/>
      <c r="AA1" s="182"/>
      <c r="AB1" s="182"/>
      <c r="AC1" s="182"/>
      <c r="AD1" s="182"/>
      <c r="AE1" s="182"/>
      <c r="AF1" s="182"/>
      <c r="AG1" s="182"/>
      <c r="AH1" s="182"/>
      <c r="AI1" s="182"/>
      <c r="AJ1" s="182"/>
      <c r="AK1" s="182"/>
      <c r="AL1" s="182"/>
    </row>
    <row r="2" spans="1:50" ht="15" customHeight="1" x14ac:dyDescent="0.2">
      <c r="A2" s="181"/>
      <c r="B2" s="97" t="s">
        <v>117</v>
      </c>
      <c r="C2" s="181"/>
      <c r="D2" s="181"/>
      <c r="E2" s="181"/>
      <c r="F2" s="181"/>
      <c r="G2" s="181"/>
      <c r="H2" s="181"/>
      <c r="I2" s="181"/>
      <c r="J2" s="181"/>
      <c r="K2" s="181"/>
      <c r="L2" s="181"/>
      <c r="M2" s="181"/>
      <c r="N2" s="181"/>
      <c r="O2" s="181"/>
      <c r="P2" s="181"/>
      <c r="Q2" s="181"/>
      <c r="R2" s="181"/>
      <c r="S2" s="181"/>
      <c r="T2" s="181"/>
      <c r="U2" s="181"/>
      <c r="V2" s="181"/>
      <c r="W2" s="181"/>
      <c r="X2" s="181"/>
      <c r="Y2" s="182"/>
      <c r="Z2" s="182"/>
      <c r="AA2" s="182"/>
      <c r="AB2" s="182"/>
      <c r="AC2" s="182"/>
      <c r="AD2" s="182"/>
      <c r="AE2" s="182"/>
      <c r="AF2" s="182"/>
      <c r="AG2" s="182"/>
      <c r="AH2" s="182"/>
      <c r="AI2" s="182"/>
      <c r="AJ2" s="182"/>
      <c r="AK2" s="182"/>
      <c r="AL2" s="182"/>
    </row>
    <row r="3" spans="1:50" x14ac:dyDescent="0.2">
      <c r="A3" s="181"/>
      <c r="B3" s="181"/>
      <c r="C3" s="181"/>
      <c r="D3" s="181"/>
      <c r="E3" s="181"/>
      <c r="F3" s="181"/>
      <c r="G3" s="181"/>
      <c r="H3" s="181"/>
      <c r="I3" s="181"/>
      <c r="J3" s="181"/>
      <c r="K3" s="181"/>
      <c r="L3" s="181"/>
      <c r="M3" s="181"/>
      <c r="N3" s="181"/>
      <c r="O3" s="181"/>
      <c r="P3" s="181"/>
      <c r="Q3" s="181"/>
      <c r="R3" s="181"/>
      <c r="S3" s="181"/>
      <c r="T3" s="181"/>
      <c r="U3" s="181"/>
      <c r="V3" s="181"/>
      <c r="W3" s="181"/>
      <c r="X3" s="181"/>
      <c r="Y3" s="182"/>
      <c r="Z3" s="182"/>
      <c r="AA3" s="182"/>
      <c r="AB3" s="182"/>
      <c r="AC3" s="182"/>
      <c r="AD3" s="182"/>
      <c r="AE3" s="182"/>
      <c r="AF3" s="182"/>
      <c r="AG3" s="182"/>
      <c r="AH3" s="182"/>
      <c r="AI3" s="182"/>
      <c r="AJ3" s="182"/>
      <c r="AK3" s="182"/>
      <c r="AL3" s="182"/>
    </row>
    <row r="4" spans="1:50" x14ac:dyDescent="0.2">
      <c r="A4" s="181"/>
      <c r="B4" s="181"/>
      <c r="C4" s="181"/>
      <c r="D4" s="181"/>
      <c r="E4" s="181"/>
      <c r="F4" s="181"/>
      <c r="G4" s="181"/>
      <c r="H4" s="181"/>
      <c r="I4" s="181"/>
      <c r="J4" s="181"/>
      <c r="K4" s="181"/>
      <c r="L4" s="181"/>
      <c r="M4" s="181"/>
      <c r="N4" s="181"/>
      <c r="O4" s="181"/>
      <c r="P4" s="181"/>
      <c r="Q4" s="181"/>
      <c r="R4" s="181"/>
      <c r="S4" s="181"/>
      <c r="T4" s="181"/>
      <c r="U4" s="181"/>
      <c r="V4" s="181"/>
      <c r="W4" s="181"/>
      <c r="X4" s="181"/>
      <c r="Y4" s="182"/>
      <c r="Z4" s="182"/>
      <c r="AA4" s="182"/>
      <c r="AB4" s="182"/>
      <c r="AC4" s="182"/>
      <c r="AD4" s="182"/>
      <c r="AE4" s="182"/>
      <c r="AF4" s="182"/>
      <c r="AG4" s="182"/>
      <c r="AH4" s="182"/>
      <c r="AI4" s="182"/>
      <c r="AJ4" s="182"/>
      <c r="AK4" s="182"/>
      <c r="AL4" s="182"/>
    </row>
    <row r="5" spans="1:50" x14ac:dyDescent="0.2">
      <c r="A5" s="181"/>
      <c r="B5" s="181"/>
      <c r="C5" s="181"/>
      <c r="D5" s="181"/>
      <c r="E5" s="181"/>
      <c r="F5" s="181"/>
      <c r="G5" s="181"/>
      <c r="H5" s="181"/>
      <c r="I5" s="181"/>
      <c r="J5" s="181"/>
      <c r="K5" s="181"/>
      <c r="L5" s="181"/>
      <c r="M5" s="181"/>
      <c r="N5" s="181"/>
      <c r="O5" s="181"/>
      <c r="P5" s="181"/>
      <c r="Q5" s="181"/>
      <c r="R5" s="181"/>
      <c r="S5" s="181"/>
      <c r="T5" s="181"/>
      <c r="U5" s="181"/>
      <c r="V5" s="181"/>
      <c r="W5" s="181"/>
      <c r="X5" s="181"/>
      <c r="Y5" s="182"/>
      <c r="Z5" s="182"/>
      <c r="AA5" s="182"/>
      <c r="AB5" s="182"/>
      <c r="AC5" s="182"/>
      <c r="AD5" s="182"/>
      <c r="AE5" s="182"/>
      <c r="AF5" s="182"/>
      <c r="AG5" s="182"/>
      <c r="AH5" s="182"/>
      <c r="AI5" s="182"/>
      <c r="AJ5" s="182"/>
      <c r="AK5" s="182"/>
      <c r="AL5" s="182"/>
    </row>
    <row r="6" spans="1:50"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2"/>
      <c r="Z6" s="182"/>
      <c r="AA6" s="182"/>
      <c r="AB6" s="182"/>
      <c r="AC6" s="182"/>
      <c r="AD6" s="182"/>
      <c r="AE6" s="182"/>
      <c r="AF6" s="182"/>
      <c r="AG6" s="182"/>
      <c r="AH6" s="182"/>
      <c r="AI6" s="182"/>
      <c r="AJ6" s="182"/>
      <c r="AK6" s="182"/>
      <c r="AL6" s="182"/>
    </row>
    <row r="7" spans="1:50" x14ac:dyDescent="0.2">
      <c r="A7" s="181"/>
      <c r="B7" s="181"/>
      <c r="C7" s="181"/>
      <c r="D7" s="181"/>
      <c r="E7" s="181"/>
      <c r="F7" s="181"/>
      <c r="G7" s="181"/>
      <c r="H7" s="181"/>
      <c r="I7" s="181"/>
      <c r="J7" s="181"/>
      <c r="K7" s="181"/>
      <c r="L7" s="181"/>
      <c r="M7" s="181"/>
      <c r="N7" s="181"/>
      <c r="O7" s="181"/>
      <c r="P7" s="181"/>
      <c r="Q7" s="181"/>
      <c r="R7" s="181"/>
      <c r="S7" s="181"/>
      <c r="T7" s="181"/>
      <c r="U7" s="181"/>
      <c r="V7" s="181"/>
      <c r="W7" s="181"/>
      <c r="X7" s="181"/>
      <c r="Y7" s="182"/>
      <c r="Z7" s="182"/>
      <c r="AA7" s="182"/>
      <c r="AB7" s="182"/>
      <c r="AC7" s="182"/>
      <c r="AD7" s="182"/>
      <c r="AE7" s="182"/>
      <c r="AF7" s="182"/>
      <c r="AG7" s="182"/>
      <c r="AH7" s="182"/>
      <c r="AI7" s="182"/>
      <c r="AJ7" s="182"/>
      <c r="AK7" s="182"/>
      <c r="AL7" s="182"/>
    </row>
    <row r="8" spans="1:50" ht="18" customHeight="1" x14ac:dyDescent="0.25">
      <c r="A8" s="102"/>
      <c r="B8" s="181"/>
      <c r="C8" s="181"/>
      <c r="D8" s="215">
        <v>2022</v>
      </c>
      <c r="E8" s="215"/>
      <c r="F8" s="215"/>
      <c r="G8" s="215"/>
      <c r="H8" s="215"/>
      <c r="I8" s="215"/>
      <c r="J8" s="215"/>
      <c r="K8" s="102"/>
      <c r="L8" s="102"/>
      <c r="M8" s="102"/>
      <c r="N8" s="102"/>
      <c r="O8" s="181"/>
      <c r="P8" s="215">
        <v>2021</v>
      </c>
      <c r="Q8" s="215"/>
      <c r="R8" s="215"/>
      <c r="S8" s="215"/>
      <c r="T8" s="215"/>
      <c r="U8" s="215"/>
      <c r="V8" s="215"/>
      <c r="W8" s="102"/>
      <c r="X8" s="102"/>
      <c r="Y8" s="182"/>
      <c r="Z8" s="182"/>
      <c r="AA8" s="182"/>
      <c r="AB8" s="182"/>
      <c r="AC8" s="182"/>
      <c r="AD8" s="182"/>
      <c r="AE8" s="182"/>
      <c r="AF8" s="182"/>
      <c r="AG8" s="182"/>
      <c r="AH8" s="182"/>
      <c r="AI8" s="182"/>
      <c r="AJ8" s="182"/>
      <c r="AK8" s="182"/>
      <c r="AL8" s="182"/>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83"/>
      <c r="B10" s="181"/>
      <c r="C10" s="108" t="s">
        <v>109</v>
      </c>
      <c r="D10" s="109">
        <v>1</v>
      </c>
      <c r="E10" s="110">
        <v>2</v>
      </c>
      <c r="F10" s="110">
        <v>3</v>
      </c>
      <c r="G10" s="110">
        <v>4</v>
      </c>
      <c r="H10" s="110">
        <v>5</v>
      </c>
      <c r="I10" s="110">
        <v>6</v>
      </c>
      <c r="J10" s="111">
        <v>7</v>
      </c>
      <c r="K10" s="183"/>
      <c r="L10" s="183"/>
      <c r="M10" s="212" t="s">
        <v>104</v>
      </c>
      <c r="N10" s="213"/>
      <c r="O10" s="108" t="s">
        <v>109</v>
      </c>
      <c r="P10" s="109">
        <v>2</v>
      </c>
      <c r="Q10" s="110">
        <v>3</v>
      </c>
      <c r="R10" s="110">
        <v>4</v>
      </c>
      <c r="S10" s="110">
        <v>5</v>
      </c>
      <c r="T10" s="110">
        <v>6</v>
      </c>
      <c r="U10" s="110">
        <v>7</v>
      </c>
      <c r="V10" s="111">
        <v>8</v>
      </c>
      <c r="W10" s="183"/>
      <c r="X10" s="183"/>
      <c r="Y10" s="182"/>
      <c r="Z10" s="182"/>
      <c r="AA10" s="182"/>
      <c r="AB10" s="182"/>
      <c r="AC10" s="182"/>
      <c r="AD10" s="182"/>
      <c r="AE10" s="182"/>
      <c r="AF10" s="182"/>
      <c r="AG10" s="182"/>
      <c r="AH10" s="182"/>
      <c r="AI10" s="182"/>
      <c r="AJ10" s="182"/>
      <c r="AK10" s="182"/>
      <c r="AL10" s="182"/>
    </row>
    <row r="11" spans="1:50" ht="20.100000000000001" customHeight="1" x14ac:dyDescent="0.2">
      <c r="A11" s="183"/>
      <c r="B11" s="181"/>
      <c r="C11" s="108" t="s">
        <v>109</v>
      </c>
      <c r="D11" s="112">
        <v>8</v>
      </c>
      <c r="E11" s="113">
        <v>9</v>
      </c>
      <c r="F11" s="113">
        <v>10</v>
      </c>
      <c r="G11" s="113">
        <v>11</v>
      </c>
      <c r="H11" s="113">
        <v>12</v>
      </c>
      <c r="I11" s="113">
        <v>13</v>
      </c>
      <c r="J11" s="114">
        <v>14</v>
      </c>
      <c r="K11" s="183"/>
      <c r="L11" s="183"/>
      <c r="M11" s="212" t="s">
        <v>104</v>
      </c>
      <c r="N11" s="213"/>
      <c r="O11" s="108" t="s">
        <v>109</v>
      </c>
      <c r="P11" s="112">
        <v>9</v>
      </c>
      <c r="Q11" s="113">
        <v>10</v>
      </c>
      <c r="R11" s="113">
        <v>11</v>
      </c>
      <c r="S11" s="113">
        <v>12</v>
      </c>
      <c r="T11" s="113">
        <v>13</v>
      </c>
      <c r="U11" s="113">
        <v>14</v>
      </c>
      <c r="V11" s="114">
        <v>15</v>
      </c>
      <c r="W11" s="183"/>
      <c r="X11" s="183"/>
      <c r="Y11" s="182"/>
      <c r="Z11" s="182"/>
      <c r="AA11" s="182"/>
      <c r="AB11" s="182"/>
      <c r="AC11" s="182"/>
      <c r="AD11" s="182"/>
      <c r="AE11" s="182"/>
      <c r="AF11" s="182"/>
      <c r="AG11" s="182"/>
      <c r="AH11" s="182"/>
      <c r="AI11" s="182"/>
      <c r="AJ11" s="182"/>
      <c r="AK11" s="182"/>
      <c r="AL11" s="182"/>
    </row>
    <row r="12" spans="1:50" ht="20.100000000000001" customHeight="1" x14ac:dyDescent="0.2">
      <c r="A12" s="183"/>
      <c r="B12" s="181"/>
      <c r="C12" s="108" t="s">
        <v>109</v>
      </c>
      <c r="D12" s="115">
        <v>15</v>
      </c>
      <c r="E12" s="116">
        <v>16</v>
      </c>
      <c r="F12" s="116">
        <v>17</v>
      </c>
      <c r="G12" s="116">
        <v>18</v>
      </c>
      <c r="H12" s="116">
        <v>19</v>
      </c>
      <c r="I12" s="116">
        <v>20</v>
      </c>
      <c r="J12" s="117">
        <v>21</v>
      </c>
      <c r="K12" s="183"/>
      <c r="L12" s="183"/>
      <c r="M12" s="212" t="s">
        <v>104</v>
      </c>
      <c r="N12" s="213"/>
      <c r="O12" s="108" t="s">
        <v>109</v>
      </c>
      <c r="P12" s="115">
        <v>16</v>
      </c>
      <c r="Q12" s="116">
        <v>17</v>
      </c>
      <c r="R12" s="116">
        <v>18</v>
      </c>
      <c r="S12" s="116">
        <v>19</v>
      </c>
      <c r="T12" s="116">
        <v>20</v>
      </c>
      <c r="U12" s="116">
        <v>21</v>
      </c>
      <c r="V12" s="117">
        <v>22</v>
      </c>
      <c r="W12" s="183"/>
      <c r="X12" s="183"/>
      <c r="Y12" s="182"/>
      <c r="Z12" s="182"/>
      <c r="AA12" s="182"/>
      <c r="AB12" s="182"/>
      <c r="AC12" s="182"/>
      <c r="AD12" s="182"/>
      <c r="AE12" s="182"/>
      <c r="AF12" s="182"/>
      <c r="AG12" s="182"/>
      <c r="AH12" s="182"/>
      <c r="AI12" s="182"/>
      <c r="AJ12" s="182"/>
      <c r="AK12" s="182"/>
      <c r="AL12" s="182"/>
    </row>
    <row r="13" spans="1:50" ht="20.100000000000001" customHeight="1" x14ac:dyDescent="0.2">
      <c r="A13" s="183"/>
      <c r="B13" s="181"/>
      <c r="C13" s="108" t="s">
        <v>109</v>
      </c>
      <c r="D13" s="118">
        <v>22</v>
      </c>
      <c r="E13" s="119">
        <v>23</v>
      </c>
      <c r="F13" s="119">
        <v>24</v>
      </c>
      <c r="G13" s="119">
        <v>25</v>
      </c>
      <c r="H13" s="119">
        <v>26</v>
      </c>
      <c r="I13" s="119">
        <v>27</v>
      </c>
      <c r="J13" s="120">
        <v>28</v>
      </c>
      <c r="K13" s="183"/>
      <c r="L13" s="183"/>
      <c r="M13" s="212" t="s">
        <v>104</v>
      </c>
      <c r="N13" s="213"/>
      <c r="O13" s="108" t="s">
        <v>109</v>
      </c>
      <c r="P13" s="118">
        <v>23</v>
      </c>
      <c r="Q13" s="119">
        <v>24</v>
      </c>
      <c r="R13" s="119">
        <v>25</v>
      </c>
      <c r="S13" s="119">
        <v>26</v>
      </c>
      <c r="T13" s="119">
        <v>27</v>
      </c>
      <c r="U13" s="119">
        <v>28</v>
      </c>
      <c r="V13" s="120">
        <v>29</v>
      </c>
      <c r="W13" s="183"/>
      <c r="X13" s="183"/>
      <c r="Y13" s="182"/>
      <c r="Z13" s="182"/>
      <c r="AA13" s="182"/>
      <c r="AB13" s="182"/>
      <c r="AC13" s="182"/>
      <c r="AD13" s="182"/>
      <c r="AE13" s="182"/>
      <c r="AF13" s="182"/>
      <c r="AG13" s="182"/>
      <c r="AH13" s="182"/>
      <c r="AI13" s="182"/>
      <c r="AJ13" s="182"/>
      <c r="AK13" s="182"/>
      <c r="AL13" s="182"/>
    </row>
    <row r="14" spans="1:50" ht="20.100000000000001" customHeight="1" x14ac:dyDescent="0.2">
      <c r="A14" s="183"/>
      <c r="B14" s="181"/>
      <c r="C14" s="108" t="s">
        <v>113</v>
      </c>
      <c r="D14" s="121">
        <v>29</v>
      </c>
      <c r="E14" s="122">
        <v>30</v>
      </c>
      <c r="F14" s="122">
        <v>31</v>
      </c>
      <c r="G14" s="122">
        <v>1</v>
      </c>
      <c r="H14" s="122">
        <v>2</v>
      </c>
      <c r="I14" s="122">
        <v>3</v>
      </c>
      <c r="J14" s="123">
        <v>4</v>
      </c>
      <c r="K14" s="183"/>
      <c r="L14" s="183"/>
      <c r="M14" s="212" t="s">
        <v>104</v>
      </c>
      <c r="N14" s="213"/>
      <c r="O14" s="108" t="s">
        <v>113</v>
      </c>
      <c r="P14" s="121">
        <v>30</v>
      </c>
      <c r="Q14" s="122">
        <v>31</v>
      </c>
      <c r="R14" s="122">
        <v>1</v>
      </c>
      <c r="S14" s="122">
        <v>2</v>
      </c>
      <c r="T14" s="122">
        <v>3</v>
      </c>
      <c r="U14" s="122">
        <v>4</v>
      </c>
      <c r="V14" s="123">
        <v>5</v>
      </c>
      <c r="W14" s="183"/>
      <c r="X14" s="183"/>
      <c r="Y14" s="182"/>
      <c r="Z14" s="182"/>
      <c r="AA14" s="182"/>
      <c r="AB14" s="182"/>
      <c r="AC14" s="182"/>
      <c r="AD14" s="182"/>
      <c r="AE14" s="182"/>
      <c r="AF14" s="182"/>
      <c r="AG14" s="182"/>
      <c r="AH14" s="182"/>
      <c r="AI14" s="182"/>
      <c r="AJ14" s="182"/>
      <c r="AK14" s="182"/>
      <c r="AL14" s="182"/>
    </row>
    <row r="15" spans="1:50" ht="20.100000000000001" customHeight="1" x14ac:dyDescent="0.2">
      <c r="A15" s="183"/>
      <c r="B15" s="181"/>
      <c r="C15" s="108" t="s">
        <v>118</v>
      </c>
      <c r="D15" s="124">
        <v>5</v>
      </c>
      <c r="E15" s="125">
        <v>6</v>
      </c>
      <c r="F15" s="125">
        <v>7</v>
      </c>
      <c r="G15" s="125">
        <v>8</v>
      </c>
      <c r="H15" s="125">
        <v>9</v>
      </c>
      <c r="I15" s="125">
        <v>10</v>
      </c>
      <c r="J15" s="126">
        <v>11</v>
      </c>
      <c r="K15" s="183"/>
      <c r="L15" s="183"/>
      <c r="M15" s="212" t="s">
        <v>104</v>
      </c>
      <c r="N15" s="213"/>
      <c r="O15" s="108" t="s">
        <v>118</v>
      </c>
      <c r="P15" s="124">
        <v>6</v>
      </c>
      <c r="Q15" s="125">
        <v>7</v>
      </c>
      <c r="R15" s="125">
        <v>8</v>
      </c>
      <c r="S15" s="125">
        <v>9</v>
      </c>
      <c r="T15" s="125">
        <v>10</v>
      </c>
      <c r="U15" s="125">
        <v>11</v>
      </c>
      <c r="V15" s="126">
        <v>12</v>
      </c>
      <c r="W15" s="183"/>
      <c r="X15" s="183"/>
      <c r="Y15" s="182"/>
      <c r="Z15" s="182"/>
      <c r="AA15" s="182"/>
      <c r="AB15" s="182"/>
      <c r="AC15" s="182"/>
      <c r="AD15" s="182"/>
      <c r="AE15" s="182"/>
      <c r="AF15" s="182"/>
      <c r="AG15" s="182"/>
      <c r="AH15" s="182"/>
      <c r="AI15" s="182"/>
      <c r="AJ15" s="182"/>
      <c r="AK15" s="182"/>
      <c r="AL15" s="182"/>
    </row>
    <row r="16" spans="1:50" x14ac:dyDescent="0.2">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2"/>
      <c r="Z16" s="182"/>
      <c r="AA16" s="182"/>
      <c r="AB16" s="182"/>
      <c r="AC16" s="182"/>
      <c r="AD16" s="182"/>
      <c r="AE16" s="182"/>
      <c r="AF16" s="182"/>
      <c r="AG16" s="182"/>
      <c r="AH16" s="182"/>
      <c r="AI16" s="182"/>
      <c r="AJ16" s="182"/>
      <c r="AK16" s="182"/>
      <c r="AL16" s="182"/>
    </row>
    <row r="17" spans="1:50" x14ac:dyDescent="0.2">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2"/>
      <c r="Z17" s="182"/>
      <c r="AA17" s="182"/>
      <c r="AB17" s="182"/>
      <c r="AC17" s="182"/>
      <c r="AD17" s="182"/>
      <c r="AE17" s="182"/>
      <c r="AF17" s="182"/>
      <c r="AG17" s="182"/>
      <c r="AH17" s="182"/>
      <c r="AI17" s="182"/>
      <c r="AJ17" s="182"/>
      <c r="AK17" s="182"/>
      <c r="AL17" s="182"/>
    </row>
    <row r="18" spans="1:50" x14ac:dyDescent="0.2">
      <c r="A18" s="181"/>
      <c r="B18" s="181"/>
      <c r="C18" s="181"/>
      <c r="D18" s="214" t="s">
        <v>105</v>
      </c>
      <c r="E18" s="214"/>
      <c r="F18" s="214"/>
      <c r="G18" s="214"/>
      <c r="H18" s="214"/>
      <c r="I18" s="214"/>
      <c r="J18" s="214"/>
      <c r="K18" s="181"/>
      <c r="L18" s="181"/>
      <c r="M18" s="181"/>
      <c r="N18" s="181"/>
      <c r="O18" s="181"/>
      <c r="P18" s="214" t="s">
        <v>106</v>
      </c>
      <c r="Q18" s="214"/>
      <c r="R18" s="214"/>
      <c r="S18" s="214"/>
      <c r="T18" s="214"/>
      <c r="U18" s="214"/>
      <c r="V18" s="214"/>
      <c r="W18" s="181"/>
      <c r="X18" s="181"/>
      <c r="Y18" s="182"/>
      <c r="Z18" s="182"/>
      <c r="AA18" s="182"/>
      <c r="AB18" s="182"/>
      <c r="AC18" s="182"/>
      <c r="AD18" s="182"/>
      <c r="AE18" s="182"/>
      <c r="AF18" s="182"/>
      <c r="AG18" s="182"/>
      <c r="AH18" s="182"/>
      <c r="AI18" s="182"/>
      <c r="AJ18" s="182"/>
      <c r="AK18" s="182"/>
      <c r="AL18" s="182"/>
    </row>
    <row r="19" spans="1:50" ht="13.15" customHeight="1" x14ac:dyDescent="0.2">
      <c r="A19" s="181"/>
      <c r="B19" s="181"/>
      <c r="C19" s="211" t="s">
        <v>112</v>
      </c>
      <c r="D19" s="211"/>
      <c r="E19" s="211"/>
      <c r="F19" s="211"/>
      <c r="G19" s="181"/>
      <c r="H19" s="181" t="s">
        <v>111</v>
      </c>
      <c r="I19" s="181"/>
      <c r="J19" s="181"/>
      <c r="K19" s="181"/>
      <c r="L19" s="181"/>
      <c r="M19" s="181"/>
      <c r="N19" s="181"/>
      <c r="O19" s="211" t="s">
        <v>110</v>
      </c>
      <c r="P19" s="211"/>
      <c r="Q19" s="211"/>
      <c r="R19" s="211"/>
      <c r="S19" s="181"/>
      <c r="T19" s="181" t="s">
        <v>111</v>
      </c>
      <c r="U19" s="181"/>
      <c r="V19" s="181"/>
      <c r="W19" s="181"/>
      <c r="X19" s="181"/>
      <c r="Y19" s="182"/>
      <c r="Z19" s="182"/>
      <c r="AA19" s="182"/>
      <c r="AB19" s="182"/>
      <c r="AC19" s="182"/>
      <c r="AD19" s="182"/>
      <c r="AE19" s="182"/>
      <c r="AF19" s="182"/>
      <c r="AG19" s="182"/>
      <c r="AH19" s="182"/>
      <c r="AI19" s="182"/>
      <c r="AJ19" s="182"/>
      <c r="AK19" s="182"/>
      <c r="AL19" s="182"/>
    </row>
    <row r="20" spans="1:50" x14ac:dyDescent="0.2">
      <c r="A20" s="127"/>
      <c r="B20" s="127"/>
      <c r="C20" s="211" t="s">
        <v>114</v>
      </c>
      <c r="D20" s="211"/>
      <c r="E20" s="211"/>
      <c r="F20" s="211"/>
      <c r="G20" s="39"/>
      <c r="H20" s="39" t="s">
        <v>115</v>
      </c>
      <c r="I20" s="39"/>
      <c r="J20" s="39"/>
      <c r="K20" s="127"/>
      <c r="L20" s="127"/>
      <c r="M20" s="127"/>
      <c r="N20" s="127"/>
      <c r="O20" s="211" t="s">
        <v>116</v>
      </c>
      <c r="P20" s="211"/>
      <c r="Q20" s="211"/>
      <c r="R20" s="211"/>
      <c r="S20" s="39"/>
      <c r="T20" s="39" t="s">
        <v>115</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1"/>
      <c r="D21" s="211"/>
      <c r="E21" s="211"/>
      <c r="F21" s="211"/>
      <c r="G21" s="39"/>
      <c r="H21" s="39"/>
      <c r="I21" s="39"/>
      <c r="J21" s="39"/>
      <c r="K21" s="127"/>
      <c r="L21" s="127"/>
      <c r="M21" s="127"/>
      <c r="N21" s="127"/>
      <c r="O21" s="211"/>
      <c r="P21" s="211"/>
      <c r="Q21" s="211"/>
      <c r="R21" s="211"/>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1"/>
      <c r="D22" s="211"/>
      <c r="E22" s="211"/>
      <c r="F22" s="211"/>
      <c r="G22" s="39"/>
      <c r="H22" s="39"/>
      <c r="I22" s="39"/>
      <c r="J22" s="39"/>
      <c r="K22" s="127"/>
      <c r="L22" s="127"/>
      <c r="M22" s="127"/>
      <c r="N22" s="127"/>
      <c r="O22" s="211"/>
      <c r="P22" s="211"/>
      <c r="Q22" s="211"/>
      <c r="R22" s="211"/>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1"/>
      <c r="D23" s="211"/>
      <c r="E23" s="211"/>
      <c r="F23" s="211"/>
      <c r="G23" s="39"/>
      <c r="H23" s="39"/>
      <c r="I23" s="39"/>
      <c r="J23" s="127"/>
      <c r="K23" s="127"/>
      <c r="L23" s="127"/>
      <c r="M23" s="127"/>
      <c r="N23" s="127"/>
      <c r="O23" s="211"/>
      <c r="P23" s="211"/>
      <c r="Q23" s="211"/>
      <c r="R23" s="211"/>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81"/>
      <c r="B24" s="181"/>
      <c r="C24" s="211"/>
      <c r="D24" s="211"/>
      <c r="E24" s="211"/>
      <c r="F24" s="211"/>
      <c r="G24" s="39"/>
      <c r="H24" s="39"/>
      <c r="I24" s="39"/>
      <c r="J24" s="181"/>
      <c r="K24" s="181"/>
      <c r="L24" s="181"/>
      <c r="M24" s="181"/>
      <c r="N24" s="181"/>
      <c r="O24" s="211"/>
      <c r="P24" s="211"/>
      <c r="Q24" s="211"/>
      <c r="R24" s="211"/>
      <c r="S24" s="39"/>
      <c r="T24" s="39"/>
      <c r="U24" s="39"/>
      <c r="V24" s="39"/>
      <c r="W24" s="39"/>
      <c r="X24" s="181"/>
      <c r="Y24" s="182"/>
      <c r="Z24" s="182"/>
      <c r="AA24" s="182"/>
      <c r="AB24" s="182"/>
      <c r="AC24" s="182"/>
      <c r="AD24" s="182"/>
      <c r="AE24" s="182"/>
      <c r="AF24" s="182"/>
      <c r="AG24" s="182"/>
      <c r="AH24" s="182"/>
      <c r="AI24" s="182"/>
      <c r="AJ24" s="182"/>
      <c r="AK24" s="182"/>
      <c r="AL24" s="182"/>
    </row>
    <row r="25" spans="1:50" ht="12.75" customHeight="1" x14ac:dyDescent="0.2">
      <c r="Y25" s="182"/>
      <c r="Z25" s="182"/>
      <c r="AA25" s="182"/>
      <c r="AB25" s="182"/>
      <c r="AC25" s="182"/>
      <c r="AD25" s="182"/>
      <c r="AE25" s="182"/>
      <c r="AF25" s="182"/>
      <c r="AG25" s="182"/>
      <c r="AH25" s="182"/>
      <c r="AI25" s="182"/>
      <c r="AJ25" s="182"/>
      <c r="AK25" s="182"/>
      <c r="AL25" s="182"/>
    </row>
    <row r="26" spans="1:50" x14ac:dyDescent="0.2">
      <c r="A26" s="181"/>
      <c r="B26" s="181"/>
      <c r="C26" s="211"/>
      <c r="D26" s="211"/>
      <c r="E26" s="211"/>
      <c r="F26" s="211"/>
      <c r="G26" s="39"/>
      <c r="H26" s="39"/>
      <c r="I26" s="39"/>
      <c r="J26" s="181"/>
      <c r="K26" s="181"/>
      <c r="L26" s="181"/>
      <c r="M26" s="181"/>
      <c r="N26" s="181"/>
      <c r="O26" s="211"/>
      <c r="P26" s="211"/>
      <c r="Q26" s="211"/>
      <c r="R26" s="211"/>
      <c r="S26" s="39"/>
      <c r="T26" s="39"/>
      <c r="U26" s="39"/>
      <c r="V26" s="39"/>
      <c r="W26" s="39"/>
      <c r="X26" s="181"/>
      <c r="Y26" s="182"/>
      <c r="Z26" s="182"/>
      <c r="AA26" s="182"/>
      <c r="AB26" s="182"/>
      <c r="AC26" s="182"/>
      <c r="AD26" s="182"/>
      <c r="AE26" s="182"/>
      <c r="AF26" s="182"/>
      <c r="AG26" s="182"/>
      <c r="AH26" s="182"/>
      <c r="AI26" s="182"/>
      <c r="AJ26" s="182"/>
      <c r="AK26" s="182"/>
      <c r="AL26" s="182"/>
    </row>
    <row r="27" spans="1:50" x14ac:dyDescent="0.2">
      <c r="A27" s="181"/>
      <c r="B27" s="181"/>
      <c r="C27" s="211"/>
      <c r="D27" s="217"/>
      <c r="E27" s="217"/>
      <c r="F27" s="39"/>
      <c r="G27" s="39"/>
      <c r="H27" s="39"/>
      <c r="I27" s="39"/>
      <c r="J27" s="181"/>
      <c r="K27" s="181"/>
      <c r="L27" s="181"/>
      <c r="M27" s="181"/>
      <c r="N27" s="181"/>
      <c r="O27" s="211"/>
      <c r="P27" s="217"/>
      <c r="Q27" s="217"/>
      <c r="R27" s="39"/>
      <c r="S27" s="39"/>
      <c r="T27" s="39"/>
      <c r="U27" s="39"/>
      <c r="V27" s="39"/>
      <c r="W27" s="39"/>
      <c r="X27" s="181"/>
      <c r="Y27" s="182"/>
      <c r="Z27" s="182"/>
      <c r="AA27" s="182"/>
      <c r="AB27" s="182"/>
      <c r="AC27" s="182"/>
      <c r="AD27" s="182"/>
      <c r="AE27" s="182"/>
      <c r="AF27" s="182"/>
      <c r="AG27" s="182"/>
      <c r="AH27" s="182"/>
      <c r="AI27" s="182"/>
      <c r="AJ27" s="182"/>
      <c r="AK27" s="182"/>
      <c r="AL27" s="182"/>
    </row>
    <row r="28" spans="1:50" x14ac:dyDescent="0.2">
      <c r="A28" s="181"/>
      <c r="B28" s="181"/>
      <c r="C28" s="211"/>
      <c r="D28" s="217"/>
      <c r="E28" s="217"/>
      <c r="F28" s="181"/>
      <c r="G28" s="181"/>
      <c r="H28" s="181"/>
      <c r="I28" s="181"/>
      <c r="J28" s="181"/>
      <c r="K28" s="181"/>
      <c r="L28" s="181"/>
      <c r="M28" s="181"/>
      <c r="N28" s="181"/>
      <c r="O28" s="211"/>
      <c r="P28" s="217"/>
      <c r="Q28" s="217"/>
      <c r="R28" s="181"/>
      <c r="S28" s="181"/>
      <c r="T28" s="181"/>
      <c r="U28" s="181"/>
      <c r="V28" s="181"/>
      <c r="W28" s="181"/>
      <c r="X28" s="181"/>
      <c r="Y28" s="182"/>
      <c r="Z28" s="182"/>
      <c r="AA28" s="182"/>
      <c r="AB28" s="182"/>
      <c r="AC28" s="182"/>
      <c r="AD28" s="182"/>
      <c r="AE28" s="182"/>
      <c r="AF28" s="182"/>
      <c r="AG28" s="182"/>
      <c r="AH28" s="182"/>
      <c r="AI28" s="182"/>
      <c r="AJ28" s="182"/>
      <c r="AK28" s="182"/>
      <c r="AL28" s="182"/>
    </row>
    <row r="29" spans="1:50" x14ac:dyDescent="0.2">
      <c r="A29" s="181"/>
      <c r="B29" s="181"/>
      <c r="C29" s="211"/>
      <c r="D29" s="217"/>
      <c r="E29" s="217"/>
      <c r="F29" s="181"/>
      <c r="G29" s="181"/>
      <c r="H29" s="181"/>
      <c r="I29" s="181"/>
      <c r="J29" s="181"/>
      <c r="K29" s="181"/>
      <c r="L29" s="181"/>
      <c r="M29" s="181"/>
      <c r="N29" s="181"/>
      <c r="O29" s="211"/>
      <c r="P29" s="217"/>
      <c r="Q29" s="217"/>
      <c r="R29" s="181"/>
      <c r="T29" s="181"/>
      <c r="U29" s="181"/>
      <c r="V29" s="181"/>
      <c r="W29" s="181"/>
      <c r="X29" s="181"/>
      <c r="Y29" s="182"/>
      <c r="Z29" s="182"/>
      <c r="AA29" s="182"/>
      <c r="AB29" s="182"/>
      <c r="AC29" s="182"/>
      <c r="AD29" s="182"/>
      <c r="AE29" s="182"/>
      <c r="AF29" s="182"/>
      <c r="AG29" s="182"/>
      <c r="AH29" s="182"/>
      <c r="AI29" s="182"/>
      <c r="AJ29" s="182"/>
      <c r="AK29" s="182"/>
      <c r="AL29" s="182"/>
    </row>
    <row r="30" spans="1:50" x14ac:dyDescent="0.2">
      <c r="A30" s="181"/>
      <c r="B30" s="181"/>
      <c r="C30" s="184"/>
      <c r="D30" s="181"/>
      <c r="E30" s="181"/>
      <c r="F30" s="181"/>
      <c r="G30" s="132" t="s">
        <v>107</v>
      </c>
      <c r="H30" s="181">
        <v>30</v>
      </c>
      <c r="I30" s="181"/>
      <c r="J30" s="181"/>
      <c r="K30" s="181"/>
      <c r="L30" s="181"/>
      <c r="M30" s="181"/>
      <c r="N30" s="181"/>
      <c r="O30" s="184"/>
      <c r="P30" s="181"/>
      <c r="Q30" s="181"/>
      <c r="R30" s="181"/>
      <c r="S30" s="132" t="s">
        <v>107</v>
      </c>
      <c r="T30" s="181">
        <v>30</v>
      </c>
      <c r="U30" s="181"/>
      <c r="V30" s="181"/>
      <c r="W30" s="181"/>
      <c r="X30" s="181"/>
      <c r="Y30" s="182"/>
      <c r="Z30" s="182"/>
      <c r="AA30" s="182"/>
      <c r="AB30" s="182"/>
      <c r="AC30" s="182"/>
      <c r="AD30" s="182"/>
      <c r="AE30" s="182"/>
      <c r="AF30" s="182"/>
      <c r="AG30" s="182"/>
      <c r="AH30" s="182"/>
      <c r="AI30" s="182"/>
      <c r="AJ30" s="182"/>
      <c r="AK30" s="182"/>
      <c r="AL30" s="182"/>
    </row>
    <row r="31" spans="1:50" x14ac:dyDescent="0.2">
      <c r="A31" s="181"/>
      <c r="B31" s="181"/>
      <c r="C31" s="184"/>
      <c r="D31" s="181"/>
      <c r="E31" s="181"/>
      <c r="F31" s="181"/>
      <c r="G31" s="132" t="s">
        <v>108</v>
      </c>
      <c r="H31" s="181">
        <v>12</v>
      </c>
      <c r="I31" s="181"/>
      <c r="J31" s="181"/>
      <c r="K31" s="181"/>
      <c r="L31" s="181"/>
      <c r="M31" s="181"/>
      <c r="N31" s="181"/>
      <c r="O31" s="184"/>
      <c r="P31" s="181"/>
      <c r="Q31" s="181"/>
      <c r="R31" s="181"/>
      <c r="S31" s="132" t="s">
        <v>108</v>
      </c>
      <c r="T31" s="181">
        <v>12</v>
      </c>
      <c r="U31" s="181"/>
      <c r="V31" s="181"/>
      <c r="W31" s="181"/>
      <c r="X31" s="181"/>
      <c r="Y31" s="182"/>
      <c r="Z31" s="182"/>
      <c r="AA31" s="182"/>
      <c r="AB31" s="182"/>
      <c r="AC31" s="182"/>
      <c r="AD31" s="182"/>
      <c r="AE31" s="182"/>
      <c r="AF31" s="182"/>
      <c r="AG31" s="182"/>
      <c r="AH31" s="182"/>
      <c r="AI31" s="182"/>
      <c r="AJ31" s="182"/>
      <c r="AK31" s="182"/>
      <c r="AL31" s="182"/>
    </row>
    <row r="32" spans="1:50" x14ac:dyDescent="0.2">
      <c r="A32" s="181"/>
      <c r="B32" s="181"/>
      <c r="C32" s="184"/>
      <c r="D32" s="181"/>
      <c r="E32" s="181"/>
      <c r="F32" s="181"/>
      <c r="G32" s="181"/>
      <c r="H32" s="181"/>
      <c r="I32" s="181"/>
      <c r="J32" s="181"/>
      <c r="K32" s="181"/>
      <c r="L32" s="181"/>
      <c r="M32" s="181"/>
      <c r="N32" s="181"/>
      <c r="O32" s="184"/>
      <c r="P32" s="181"/>
      <c r="Q32" s="181"/>
      <c r="R32" s="181"/>
      <c r="S32" s="181"/>
      <c r="T32" s="181"/>
      <c r="U32" s="181"/>
      <c r="V32" s="181"/>
      <c r="W32" s="181"/>
      <c r="X32" s="181"/>
      <c r="Y32" s="182"/>
      <c r="Z32" s="182"/>
      <c r="AA32" s="182"/>
      <c r="AB32" s="182"/>
      <c r="AC32" s="182"/>
      <c r="AD32" s="182"/>
      <c r="AE32" s="182"/>
      <c r="AF32" s="182"/>
      <c r="AG32" s="182"/>
      <c r="AH32" s="182"/>
      <c r="AI32" s="182"/>
      <c r="AJ32" s="182"/>
      <c r="AK32" s="182"/>
      <c r="AL32" s="182"/>
    </row>
    <row r="33" spans="1:38" x14ac:dyDescent="0.2">
      <c r="A33" s="181"/>
      <c r="B33" s="181"/>
      <c r="C33" s="184"/>
      <c r="D33" s="181"/>
      <c r="E33" s="181"/>
      <c r="F33" s="181"/>
      <c r="G33" s="181"/>
      <c r="H33" s="181"/>
      <c r="I33" s="181"/>
      <c r="J33" s="181"/>
      <c r="K33" s="181"/>
      <c r="L33" s="181"/>
      <c r="M33" s="181"/>
      <c r="N33" s="181"/>
      <c r="O33" s="184"/>
      <c r="P33" s="181"/>
      <c r="Q33" s="181"/>
      <c r="R33" s="181"/>
      <c r="S33" s="181"/>
      <c r="T33" s="181"/>
      <c r="U33" s="181"/>
      <c r="V33" s="181"/>
      <c r="W33" s="181"/>
      <c r="X33" s="181"/>
      <c r="Y33" s="182"/>
      <c r="Z33" s="182"/>
      <c r="AA33" s="182"/>
      <c r="AB33" s="182"/>
      <c r="AC33" s="182"/>
      <c r="AD33" s="182"/>
      <c r="AE33" s="182"/>
      <c r="AF33" s="182"/>
      <c r="AG33" s="182"/>
      <c r="AH33" s="182"/>
      <c r="AI33" s="182"/>
      <c r="AJ33" s="182"/>
      <c r="AK33" s="182"/>
      <c r="AL33" s="182"/>
    </row>
    <row r="34" spans="1:38" x14ac:dyDescent="0.2">
      <c r="A34" s="181"/>
      <c r="B34" s="133"/>
      <c r="C34" s="134"/>
      <c r="D34" s="181"/>
      <c r="E34" s="181"/>
      <c r="F34" s="181"/>
      <c r="G34" s="181"/>
      <c r="H34" s="181"/>
      <c r="I34" s="181"/>
      <c r="J34" s="181"/>
      <c r="K34" s="181"/>
      <c r="L34" s="181"/>
      <c r="M34" s="181"/>
      <c r="N34" s="181"/>
      <c r="O34" s="184"/>
      <c r="P34" s="181"/>
      <c r="Q34" s="181"/>
      <c r="R34" s="181"/>
      <c r="S34" s="181"/>
      <c r="T34" s="181"/>
      <c r="U34" s="181"/>
      <c r="V34" s="181"/>
      <c r="W34" s="181"/>
      <c r="X34" s="181"/>
      <c r="Y34" s="182"/>
      <c r="Z34" s="182"/>
      <c r="AA34" s="182"/>
      <c r="AB34" s="182"/>
      <c r="AC34" s="182"/>
      <c r="AD34" s="182"/>
      <c r="AE34" s="182"/>
      <c r="AF34" s="182"/>
      <c r="AG34" s="182"/>
      <c r="AH34" s="182"/>
      <c r="AI34" s="182"/>
      <c r="AJ34" s="182"/>
      <c r="AK34" s="182"/>
      <c r="AL34" s="182"/>
    </row>
    <row r="35" spans="1:38" x14ac:dyDescent="0.2">
      <c r="A35" s="181"/>
      <c r="B35" s="133"/>
      <c r="C35" s="134"/>
      <c r="D35" s="181"/>
      <c r="E35" s="181"/>
      <c r="F35" s="181"/>
      <c r="G35" s="181"/>
      <c r="H35" s="181"/>
      <c r="I35" s="181"/>
      <c r="J35" s="181"/>
      <c r="K35" s="181"/>
      <c r="L35" s="181"/>
      <c r="M35" s="181"/>
      <c r="N35" s="181"/>
      <c r="O35" s="181"/>
      <c r="P35" s="181"/>
      <c r="Q35" s="181"/>
      <c r="R35" s="181"/>
      <c r="S35" s="181"/>
      <c r="T35" s="181"/>
      <c r="U35" s="181"/>
      <c r="V35" s="181"/>
      <c r="W35" s="181"/>
      <c r="X35" s="181"/>
      <c r="Y35" s="182"/>
      <c r="Z35" s="182"/>
      <c r="AA35" s="182"/>
      <c r="AB35" s="182"/>
      <c r="AC35" s="182"/>
      <c r="AD35" s="182"/>
      <c r="AE35" s="182"/>
      <c r="AF35" s="182"/>
      <c r="AG35" s="182"/>
      <c r="AH35" s="182"/>
      <c r="AI35" s="182"/>
      <c r="AJ35" s="182"/>
      <c r="AK35" s="182"/>
      <c r="AL35" s="182"/>
    </row>
    <row r="36" spans="1:38" x14ac:dyDescent="0.2">
      <c r="A36" s="181"/>
      <c r="B36" s="181"/>
      <c r="C36" s="134"/>
      <c r="D36" s="181"/>
      <c r="E36" s="181"/>
      <c r="F36" s="181"/>
      <c r="G36" s="181"/>
      <c r="H36" s="181"/>
      <c r="I36" s="181"/>
      <c r="J36" s="181"/>
      <c r="K36" s="181"/>
      <c r="L36" s="181"/>
      <c r="M36" s="181"/>
      <c r="N36" s="181"/>
      <c r="O36" s="181"/>
      <c r="P36" s="181"/>
      <c r="Q36" s="181"/>
      <c r="R36" s="181"/>
      <c r="S36" s="181"/>
      <c r="T36" s="181"/>
      <c r="U36" s="181"/>
      <c r="V36" s="181"/>
      <c r="W36" s="181"/>
      <c r="X36" s="181"/>
      <c r="Y36" s="182"/>
      <c r="Z36" s="182"/>
      <c r="AA36" s="182"/>
      <c r="AB36" s="182"/>
      <c r="AC36" s="182"/>
      <c r="AD36" s="182"/>
      <c r="AE36" s="182"/>
      <c r="AF36" s="182"/>
      <c r="AG36" s="182"/>
      <c r="AH36" s="182"/>
      <c r="AI36" s="182"/>
      <c r="AJ36" s="182"/>
      <c r="AK36" s="182"/>
      <c r="AL36" s="182"/>
    </row>
    <row r="37" spans="1:38" x14ac:dyDescent="0.2">
      <c r="A37" s="181"/>
      <c r="C37" s="135" t="s">
        <v>119</v>
      </c>
      <c r="D37" s="181"/>
      <c r="E37" s="181"/>
      <c r="F37" s="181"/>
      <c r="G37" s="181"/>
      <c r="H37" s="181"/>
      <c r="I37" s="181"/>
      <c r="J37" s="181"/>
      <c r="K37" s="181"/>
      <c r="L37" s="181"/>
      <c r="M37" s="181"/>
      <c r="N37" s="181"/>
      <c r="O37" s="181"/>
      <c r="P37" s="181"/>
      <c r="Q37" s="181"/>
      <c r="R37" s="181"/>
      <c r="S37" s="181"/>
      <c r="T37" s="181"/>
      <c r="U37" s="181"/>
      <c r="V37" s="181"/>
      <c r="W37" s="181"/>
      <c r="X37" s="181"/>
      <c r="Y37" s="182"/>
      <c r="Z37" s="182"/>
      <c r="AA37" s="182"/>
      <c r="AB37" s="182"/>
      <c r="AC37" s="182"/>
      <c r="AD37" s="182"/>
      <c r="AE37" s="182"/>
      <c r="AF37" s="182"/>
      <c r="AG37" s="182"/>
      <c r="AH37" s="182"/>
      <c r="AI37" s="182"/>
      <c r="AJ37" s="182"/>
      <c r="AK37" s="182"/>
      <c r="AL37" s="182"/>
    </row>
    <row r="38" spans="1:38" x14ac:dyDescent="0.2">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2"/>
      <c r="Z38" s="182"/>
      <c r="AA38" s="182"/>
      <c r="AB38" s="182"/>
      <c r="AC38" s="182"/>
      <c r="AD38" s="182"/>
      <c r="AE38" s="182"/>
      <c r="AF38" s="182"/>
      <c r="AG38" s="182"/>
      <c r="AH38" s="182"/>
      <c r="AI38" s="182"/>
      <c r="AJ38" s="182"/>
      <c r="AK38" s="182"/>
      <c r="AL38" s="182"/>
    </row>
    <row r="39" spans="1:38" x14ac:dyDescent="0.2">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2"/>
      <c r="Z39" s="182"/>
      <c r="AA39" s="182"/>
      <c r="AB39" s="182"/>
      <c r="AC39" s="182"/>
      <c r="AD39" s="182"/>
      <c r="AE39" s="182"/>
      <c r="AF39" s="182"/>
      <c r="AG39" s="182"/>
      <c r="AH39" s="182"/>
      <c r="AI39" s="182"/>
      <c r="AJ39" s="182"/>
      <c r="AK39" s="182"/>
      <c r="AL39" s="182"/>
    </row>
    <row r="40" spans="1:38" x14ac:dyDescent="0.2">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2"/>
      <c r="Z40" s="182"/>
      <c r="AA40" s="182"/>
      <c r="AB40" s="182"/>
      <c r="AC40" s="182"/>
      <c r="AD40" s="182"/>
      <c r="AE40" s="182"/>
      <c r="AF40" s="182"/>
      <c r="AG40" s="182"/>
      <c r="AH40" s="182"/>
      <c r="AI40" s="182"/>
      <c r="AJ40" s="182"/>
      <c r="AK40" s="182"/>
      <c r="AL40" s="182"/>
    </row>
    <row r="41" spans="1:38" x14ac:dyDescent="0.2">
      <c r="A41" s="181"/>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2"/>
      <c r="Z41" s="182"/>
      <c r="AA41" s="182"/>
      <c r="AB41" s="182"/>
      <c r="AC41" s="182"/>
      <c r="AD41" s="182"/>
      <c r="AE41" s="182"/>
      <c r="AF41" s="182"/>
      <c r="AG41" s="182"/>
      <c r="AH41" s="182"/>
      <c r="AI41" s="182"/>
      <c r="AJ41" s="182"/>
      <c r="AK41" s="182"/>
      <c r="AL41" s="182"/>
    </row>
    <row r="42" spans="1:38" x14ac:dyDescent="0.2">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2"/>
      <c r="Z42" s="182"/>
      <c r="AA42" s="182"/>
      <c r="AB42" s="182"/>
      <c r="AC42" s="182"/>
      <c r="AD42" s="182"/>
      <c r="AE42" s="182"/>
      <c r="AF42" s="182"/>
      <c r="AG42" s="182"/>
      <c r="AH42" s="182"/>
      <c r="AI42" s="182"/>
      <c r="AJ42" s="182"/>
      <c r="AK42" s="182"/>
      <c r="AL42" s="182"/>
    </row>
    <row r="43" spans="1:38" ht="12.75" customHeight="1" x14ac:dyDescent="0.2">
      <c r="A43" s="181"/>
      <c r="X43" s="181"/>
      <c r="Y43" s="182"/>
      <c r="Z43" s="182"/>
      <c r="AA43" s="182"/>
      <c r="AB43" s="182"/>
      <c r="AC43" s="182"/>
      <c r="AD43" s="182"/>
      <c r="AE43" s="182"/>
      <c r="AF43" s="182"/>
      <c r="AG43" s="182"/>
      <c r="AH43" s="182"/>
      <c r="AI43" s="182"/>
      <c r="AJ43" s="182"/>
      <c r="AK43" s="182"/>
      <c r="AL43" s="182"/>
    </row>
    <row r="44" spans="1:38" ht="41.25" customHeight="1" x14ac:dyDescent="0.2">
      <c r="A44" s="181"/>
      <c r="B44" s="216" t="s">
        <v>100</v>
      </c>
      <c r="C44" s="216"/>
      <c r="D44" s="216"/>
      <c r="E44" s="216"/>
      <c r="F44" s="216"/>
      <c r="G44" s="216"/>
      <c r="H44" s="216"/>
      <c r="I44" s="216"/>
      <c r="J44" s="216"/>
      <c r="K44" s="216"/>
      <c r="L44" s="216"/>
      <c r="M44" s="216"/>
      <c r="N44" s="216"/>
      <c r="O44" s="216"/>
      <c r="P44" s="216"/>
      <c r="Q44" s="216"/>
      <c r="R44" s="216"/>
      <c r="S44" s="216"/>
      <c r="T44" s="216"/>
      <c r="U44" s="216"/>
      <c r="V44" s="216"/>
      <c r="W44" s="216"/>
      <c r="X44" s="181"/>
      <c r="Y44" s="182"/>
      <c r="Z44" s="182"/>
      <c r="AA44" s="182"/>
      <c r="AB44" s="182"/>
      <c r="AC44" s="182"/>
      <c r="AD44" s="182"/>
      <c r="AE44" s="182"/>
      <c r="AF44" s="182"/>
      <c r="AG44" s="182"/>
      <c r="AH44" s="182"/>
      <c r="AI44" s="182"/>
      <c r="AJ44" s="182"/>
      <c r="AK44" s="182"/>
      <c r="AL44" s="182"/>
    </row>
    <row r="45" spans="1:38" x14ac:dyDescent="0.2">
      <c r="A45" s="181"/>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2"/>
      <c r="Z45" s="182"/>
      <c r="AA45" s="182"/>
      <c r="AB45" s="182"/>
      <c r="AC45" s="182"/>
      <c r="AD45" s="182"/>
      <c r="AE45" s="182"/>
      <c r="AF45" s="182"/>
      <c r="AG45" s="182"/>
      <c r="AH45" s="182"/>
      <c r="AI45" s="182"/>
      <c r="AJ45" s="182"/>
      <c r="AK45" s="182"/>
      <c r="AL45" s="182"/>
    </row>
    <row r="46" spans="1:38" x14ac:dyDescent="0.2">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row>
    <row r="47" spans="1:38" x14ac:dyDescent="0.2">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row>
    <row r="48" spans="1:38" x14ac:dyDescent="0.2">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row>
    <row r="49" spans="1:38" x14ac:dyDescent="0.2">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row>
    <row r="50" spans="1:38" x14ac:dyDescent="0.2">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row>
    <row r="51" spans="1:38" x14ac:dyDescent="0.2">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row>
    <row r="52" spans="1:38" x14ac:dyDescent="0.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row>
    <row r="53" spans="1:38" x14ac:dyDescent="0.2">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row>
    <row r="54" spans="1:38" x14ac:dyDescent="0.2">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row>
    <row r="55" spans="1:38" x14ac:dyDescent="0.2">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row>
    <row r="56" spans="1:38" x14ac:dyDescent="0.2">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row>
    <row r="57" spans="1:38" x14ac:dyDescent="0.2">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row>
    <row r="58" spans="1:38" x14ac:dyDescent="0.2">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19" t="str">
        <f>HYPERLINK("http://www.str.com/data-insights/resources/glossary", "For all STR definitions, please visit www.str.com/data-insights/resources/glossary")</f>
        <v>For all STR definitions, please visit www.str.com/data-insights/resources/glossary</v>
      </c>
      <c r="B5" s="219"/>
      <c r="C5" s="219"/>
      <c r="D5" s="219"/>
      <c r="E5" s="219"/>
      <c r="F5" s="219"/>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19" t="str">
        <f>HYPERLINK("http://www.str.com/data-insights/resources/FAQ", "For all STR FAQs, please click here or visit http://www.str.com/data-insights/resources/FAQ")</f>
        <v>For all STR FAQs, please click here or visit http://www.str.com/data-insights/resources/FAQ</v>
      </c>
      <c r="B9" s="219"/>
      <c r="C9" s="219"/>
      <c r="D9" s="219"/>
      <c r="E9" s="219"/>
      <c r="F9" s="219"/>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19" t="str">
        <f>HYPERLINK("http://www.str.com/contact", "For additional support, please contact your regional office")</f>
        <v>For additional support, please contact your regional office</v>
      </c>
      <c r="B12" s="219"/>
      <c r="C12" s="219"/>
      <c r="D12" s="219"/>
      <c r="E12" s="219"/>
      <c r="F12" s="219"/>
      <c r="G12" s="219"/>
      <c r="H12" s="219"/>
      <c r="I12" s="219"/>
      <c r="J12" s="219"/>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18" t="str">
        <f>HYPERLINK("http://www.hotelnewsnow.com/", "For the latest in industry news, visit HotelNewsNow.com.")</f>
        <v>For the latest in industry news, visit HotelNewsNow.com.</v>
      </c>
      <c r="B14" s="218"/>
      <c r="C14" s="218"/>
      <c r="D14" s="218"/>
      <c r="E14" s="218"/>
      <c r="F14" s="218"/>
      <c r="G14" s="218"/>
      <c r="H14" s="218"/>
      <c r="I14" s="218"/>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18" t="str">
        <f>HYPERLINK("http://www.hoteldataconference.com/", "To learn more about the Hotel Data Conference, visit HotelDataConference.com.")</f>
        <v>To learn more about the Hotel Data Conference, visit HotelDataConference.com.</v>
      </c>
      <c r="B15" s="218"/>
      <c r="C15" s="218"/>
      <c r="D15" s="218"/>
      <c r="E15" s="218"/>
      <c r="F15" s="218"/>
      <c r="G15" s="218"/>
      <c r="H15" s="218"/>
      <c r="I15" s="218"/>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63A6A12-3706-4E97-8EB7-82D6A5549DE6}"/>
</file>

<file path=customXml/itemProps2.xml><?xml version="1.0" encoding="utf-8"?>
<ds:datastoreItem xmlns:ds="http://schemas.openxmlformats.org/officeDocument/2006/customXml" ds:itemID="{804D5663-9DD3-41F4-AF40-761807E4962F}"/>
</file>

<file path=customXml/itemProps3.xml><?xml version="1.0" encoding="utf-8"?>
<ds:datastoreItem xmlns:ds="http://schemas.openxmlformats.org/officeDocument/2006/customXml" ds:itemID="{61AE4777-F345-4698-A622-4692BFFAE9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2022-06-17T16:45:29Z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