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heckCompatibility="1"/>
  <xr:revisionPtr revIDLastSave="0" documentId="13_ncr:1_{042BA75B-BA45-447C-9440-5B12D9727464}" xr6:coauthVersionLast="47" xr6:coauthVersionMax="47" xr10:uidLastSave="{00000000-0000-0000-0000-000000000000}"/>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<sst xmlns="http://schemas.openxmlformats.org/spreadsheetml/2006/main" count="762" uniqueCount="127">
  <si>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</si>
  <si>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</si>
  <si>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</si>
  <si>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</si>
  <si>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</si>
  <si>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</si>
  <si>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</si>
  <si>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</si>
  <si>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</si>
  <si>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</si>
  <si>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</si>
  <si>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</si>
  <si>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</si>
  <si>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</si>
  <si>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</si>
  <si>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</si>
  <si>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</si>
  <si>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</si>
  <si>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</si>
  <si>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</si>
  <si>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</si>
  <si>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</si>
  <si>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</si>
  <si>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</si>
  <si>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</si>
  <si>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</si>
  <si>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</si>
  <si>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</si>
  <si>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</si>
  <si>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</si>
  <si>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</si>
  <si>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</si>
  <si>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</si>
  <si>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</si>
  <si>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</si>
  <si>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</si>
  <si>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</si>
  <si>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</si>
  <si>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</si>
  <si>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</si>
  <si>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</si>
  <si>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</si>
  <si>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</si>
  <si>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</si>
  <si>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</si>
  <si>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</si>
  <si>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</si>
  <si>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</si>
  <si>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</si>
  <si>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</si>
  <si>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</si>
  <si>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</si>
  <si>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</si>
  <si>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</si>
  <si>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</si>
  <si>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</si>
  <si>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</si>
  <si>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</si>
  <si>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</si>
  <si>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</si>
  <si>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</si>
  <si>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</si>
  <si>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</si>
  <si>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</si>
  <si>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</si>
  <si>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</si>
  <si>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</si>
  <si>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</si>
  <si>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</si>
  <si>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</si>
  <si>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</si>
  <si>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</si>
  <si>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</si>
  <si>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</si>
  <si>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</si>
  <si>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</si>
  <si>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</si>
  <si>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</si>
  <si>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</si>
  <si>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</si>
  <si>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</si>
  <si>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</si>
  <si>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</si>
  <si>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</si>
  <si>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</si>
  <si>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</si>
  <si>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</si>
  <si>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</si>
  <si>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</si>
  <si>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</si>
  <si>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</si>
  <si>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</si>
  <si>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</si>
  <si>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</si>
  <si>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</si>
  <si>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</si>
  <si>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</si>
  <si>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</si>
  <si>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</si>
  <si>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</si>
  <si>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</si>
  <si>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</si>
  <si>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</si>
  <si>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</si>
  <si>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</si>
  <si>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</si>
  <si>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</si>
  <si>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</si>
  <si>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</si>
  <si>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</si>
  <si>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Feb</t>
  </si>
  <si>
    <t xml:space="preserve"> - Presidents' Day</t>
  </si>
  <si>
    <t>Monday, Feb 21th</t>
  </si>
  <si>
    <t>Feb / Mar</t>
  </si>
  <si>
    <t>Mar</t>
  </si>
  <si>
    <t>Thursday, Mar 17th</t>
  </si>
  <si>
    <t xml:space="preserve"> - St. Patrick's Day</t>
  </si>
  <si>
    <t>Wednesday, Mar 17th</t>
  </si>
  <si>
    <t>For the Week of March 13, 2022 to March 19, 2022</t>
  </si>
  <si>
    <t>Mar / Apr</t>
  </si>
  <si>
    <t>Sunday, Mar 28th</t>
  </si>
  <si>
    <t xml:space="preserve"> - First Day of Passover</t>
  </si>
  <si>
    <t>Friday, Apr 2th</t>
  </si>
  <si>
    <t xml:space="preserve"> - Good Friday</t>
  </si>
  <si>
    <r>
      <t>Note:</t>
    </r>
    <r>
      <rPr>
        <sz val="10"/>
        <rFont val="Arial"/>
      </rPr>
      <t xml:space="preserve"> Weekdays - Sunday through Thursday,  Weekends - Friday and Saturday</t>
    </r>
  </si>
  <si>
    <t>Week of March 13, 2022 - March 19, 2022</t>
  </si>
  <si>
    <t>February 20, 2022 - March 19,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</si>
</sst>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9"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1">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165" fontId="20" fillId="0" borderId="2" xfId="0" applyNumberFormat="1" applyFont="1" applyBorder="1" applyAlignment="1">
      <alignment horizontal="center"/>
    </xf>
    <xf numFmtId="165" fontId="20" fillId="0" borderId="0" xfId="0" applyNumberFormat="1" applyFont="1" applyAlignment="1">
      <alignment horizontal="center"/>
    </xf>
    <xf numFmtId="165" fontId="20" fillId="0" borderId="16" xfId="0" applyNumberFormat="1" applyFont="1" applyBorder="1" applyAlignment="1">
      <alignment horizontal="center"/>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165" fontId="27" fillId="0" borderId="1" xfId="0" applyNumberFormat="1" applyFont="1" applyBorder="1" applyAlignment="1">
      <alignment horizontal="center"/>
    </xf>
    <xf numFmtId="165" fontId="27" fillId="0" borderId="2" xfId="0" applyNumberFormat="1" applyFont="1" applyBorder="1" applyAlignment="1">
      <alignment horizontal="center"/>
    </xf>
    <xf numFmtId="165" fontId="27" fillId="0" borderId="3" xfId="0" applyNumberFormat="1" applyFont="1" applyBorder="1" applyAlignment="1">
      <alignment horizontal="center"/>
    </xf>
    <xf numFmtId="165" fontId="27" fillId="0" borderId="0" xfId="0" applyNumberFormat="1" applyFont="1" applyAlignment="1">
      <alignment horizontal="center"/>
    </xf>
    <xf numFmtId="165" fontId="27" fillId="4" borderId="1" xfId="0" applyNumberFormat="1" applyFont="1" applyFill="1" applyBorder="1" applyAlignment="1">
      <alignment horizontal="center"/>
    </xf>
    <xf numFmtId="165" fontId="27" fillId="4" borderId="2" xfId="0" applyNumberFormat="1" applyFont="1" applyFill="1" applyBorder="1" applyAlignment="1">
      <alignment horizontal="center"/>
    </xf>
    <xf numFmtId="165" fontId="27" fillId="4" borderId="3" xfId="0" applyNumberFormat="1" applyFont="1" applyFill="1" applyBorder="1" applyAlignment="1">
      <alignment horizontal="center"/>
    </xf>
    <xf numFmtId="165" fontId="27" fillId="0" borderId="10" xfId="0" applyNumberFormat="1" applyFont="1" applyBorder="1" applyAlignment="1">
      <alignment horizontal="center"/>
    </xf>
    <xf numFmtId="0" fontId="27" fillId="0" borderId="0" xfId="0" applyFont="1" applyAlignment="1">
      <alignment horizontal="center"/>
    </xf>
    <xf numFmtId="165" fontId="27" fillId="0" borderId="4" xfId="0" applyNumberFormat="1" applyFont="1" applyBorder="1" applyAlignment="1">
      <alignment horizontal="center"/>
    </xf>
    <xf numFmtId="165" fontId="27" fillId="0" borderId="5" xfId="0" applyNumberFormat="1" applyFont="1" applyBorder="1" applyAlignment="1">
      <alignment horizontal="center"/>
    </xf>
    <xf numFmtId="165" fontId="27" fillId="4" borderId="4" xfId="0" applyNumberFormat="1" applyFont="1" applyFill="1" applyBorder="1" applyAlignment="1">
      <alignment horizontal="center"/>
    </xf>
    <xf numFmtId="165" fontId="27" fillId="4" borderId="0" xfId="0" applyNumberFormat="1" applyFont="1" applyFill="1" applyAlignment="1">
      <alignment horizontal="center"/>
    </xf>
    <xf numFmtId="165" fontId="27" fillId="4" borderId="5" xfId="0" applyNumberFormat="1" applyFont="1" applyFill="1" applyBorder="1" applyAlignment="1">
      <alignment horizontal="center"/>
    </xf>
    <xf numFmtId="165" fontId="27" fillId="0" borderId="14" xfId="0" applyNumberFormat="1" applyFont="1" applyBorder="1" applyAlignment="1">
      <alignment horizontal="center"/>
    </xf>
    <xf numFmtId="165" fontId="27" fillId="0" borderId="15" xfId="0" applyNumberFormat="1" applyFont="1" applyBorder="1" applyAlignment="1">
      <alignment horizontal="center"/>
    </xf>
    <xf numFmtId="165" fontId="27" fillId="0" borderId="16" xfId="0" applyNumberFormat="1" applyFont="1" applyBorder="1" applyAlignment="1">
      <alignment horizontal="center"/>
    </xf>
    <xf numFmtId="165" fontId="27" fillId="0" borderId="17" xfId="0" applyNumberFormat="1" applyFont="1" applyBorder="1" applyAlignment="1">
      <alignment horizontal="center"/>
    </xf>
    <xf numFmtId="165" fontId="27" fillId="4" borderId="15" xfId="0" applyNumberFormat="1" applyFont="1" applyFill="1" applyBorder="1" applyAlignment="1">
      <alignment horizontal="center"/>
    </xf>
    <xf numFmtId="165" fontId="27" fillId="4" borderId="16" xfId="0" applyNumberFormat="1" applyFont="1" applyFill="1" applyBorder="1" applyAlignment="1">
      <alignment horizontal="center"/>
    </xf>
    <xf numFmtId="165" fontId="27" fillId="4" borderId="17" xfId="0" applyNumberFormat="1" applyFont="1" applyFill="1" applyBorder="1" applyAlignment="1">
      <alignment horizontal="center"/>
    </xf>
    <xf numFmtId="165" fontId="27" fillId="0" borderId="11" xfId="0" applyNumberFormat="1" applyFont="1" applyBorder="1" applyAlignment="1">
      <alignment horizontal="center"/>
    </xf>
    <xf numFmtId="2" fontId="27" fillId="0" borderId="1" xfId="0" applyNumberFormat="1" applyFont="1" applyBorder="1" applyAlignment="1">
      <alignment horizontal="center"/>
    </xf>
    <xf numFmtId="2" fontId="27" fillId="0" borderId="2" xfId="0" applyNumberFormat="1" applyFont="1" applyBorder="1" applyAlignment="1">
      <alignment horizontal="center"/>
    </xf>
    <xf numFmtId="2" fontId="27" fillId="0" borderId="3" xfId="0" applyNumberFormat="1" applyFont="1" applyBorder="1" applyAlignment="1">
      <alignment horizontal="center"/>
    </xf>
    <xf numFmtId="2" fontId="27" fillId="0" borderId="0" xfId="0" applyNumberFormat="1" applyFont="1" applyAlignment="1">
      <alignment horizontal="center"/>
    </xf>
    <xf numFmtId="2" fontId="27" fillId="4" borderId="1" xfId="0" applyNumberFormat="1" applyFont="1" applyFill="1" applyBorder="1" applyAlignment="1">
      <alignment horizontal="center"/>
    </xf>
    <xf numFmtId="2" fontId="27" fillId="4" borderId="2" xfId="0" applyNumberFormat="1" applyFont="1" applyFill="1" applyBorder="1" applyAlignment="1">
      <alignment horizontal="center"/>
    </xf>
    <xf numFmtId="2" fontId="27" fillId="4" borderId="3" xfId="0" applyNumberFormat="1" applyFont="1" applyFill="1" applyBorder="1" applyAlignment="1">
      <alignment horizontal="center"/>
    </xf>
    <xf numFmtId="2" fontId="27" fillId="0" borderId="10" xfId="0" applyNumberFormat="1" applyFont="1" applyBorder="1" applyAlignment="1">
      <alignment horizontal="center"/>
    </xf>
    <xf numFmtId="2" fontId="27" fillId="0" borderId="4" xfId="0" applyNumberFormat="1" applyFont="1" applyBorder="1" applyAlignment="1">
      <alignment horizontal="center"/>
    </xf>
    <xf numFmtId="2" fontId="27" fillId="0" borderId="5" xfId="0" applyNumberFormat="1" applyFont="1" applyBorder="1" applyAlignment="1">
      <alignment horizontal="center"/>
    </xf>
    <xf numFmtId="2" fontId="27" fillId="4" borderId="4" xfId="0" applyNumberFormat="1" applyFont="1" applyFill="1" applyBorder="1" applyAlignment="1">
      <alignment horizontal="center"/>
    </xf>
    <xf numFmtId="2" fontId="27" fillId="4" borderId="0" xfId="0" applyNumberFormat="1" applyFont="1" applyFill="1" applyAlignment="1">
      <alignment horizontal="center"/>
    </xf>
    <xf numFmtId="2" fontId="27" fillId="4" borderId="5" xfId="0" applyNumberFormat="1" applyFont="1" applyFill="1" applyBorder="1" applyAlignment="1">
      <alignment horizontal="center"/>
    </xf>
    <xf numFmtId="2" fontId="27" fillId="0" borderId="14" xfId="0" applyNumberFormat="1" applyFont="1" applyBorder="1" applyAlignment="1">
      <alignment horizontal="center"/>
    </xf>
    <xf numFmtId="2" fontId="27" fillId="0" borderId="15" xfId="0" applyNumberFormat="1" applyFont="1" applyBorder="1" applyAlignment="1">
      <alignment horizontal="center"/>
    </xf>
    <xf numFmtId="2" fontId="27" fillId="0" borderId="16" xfId="0" applyNumberFormat="1" applyFont="1" applyBorder="1" applyAlignment="1">
      <alignment horizontal="center"/>
    </xf>
    <xf numFmtId="2" fontId="27" fillId="0" borderId="17" xfId="0" applyNumberFormat="1" applyFont="1" applyBorder="1" applyAlignment="1">
      <alignment horizontal="center"/>
    </xf>
    <xf numFmtId="2" fontId="27" fillId="4" borderId="15" xfId="0" applyNumberFormat="1" applyFont="1" applyFill="1" applyBorder="1" applyAlignment="1">
      <alignment horizontal="center"/>
    </xf>
    <xf numFmtId="2" fontId="27" fillId="4" borderId="16" xfId="0" applyNumberFormat="1" applyFont="1" applyFill="1" applyBorder="1" applyAlignment="1">
      <alignment horizontal="center"/>
    </xf>
    <xf numFmtId="2" fontId="27" fillId="4" borderId="17" xfId="0" applyNumberFormat="1" applyFont="1" applyFill="1" applyBorder="1" applyAlignment="1">
      <alignment horizontal="center"/>
    </xf>
    <xf numFmtId="2" fontId="27" fillId="0" borderId="11" xfId="0" applyNumberFormat="1" applyFont="1" applyBorder="1" applyAlignment="1">
      <alignment horizontal="center"/>
    </xf>
    <xf numFmtId="0" fontId="27" fillId="3" borderId="0" xfId="0" applyFont="1" applyFill="1"/>
    <xf numFmtId="0" fontId="27" fillId="7" borderId="0" xfId="0" applyFont="1" applyFill="1"/>
    <xf numFmtId="0" fontId="27" fillId="3" borderId="0" xfId="0" applyFont="1" applyFill="1" applyAlignment="1">
      <alignment horizontal="center"/>
    </xf>
    <xf numFmtId="0" fontId="28" fillId="3" borderId="0" xfId="0" applyFont="1" applyFill="1" applyAlignment="1">
      <alignment horizontal="center" vertical="center"/>
    </xf>
    <xf numFmtId="0" fontId="27" fillId="3" borderId="0" xfId="0" applyFont="1" applyFill="1" applyAlignment="1">
      <alignment horizontal="center" vertical="center"/>
    </xf>
    <xf numFmtId="0" fontId="27" fillId="0" borderId="0" xfId="0" applyFont="1" applyAlignment="1">
      <alignment horizontal="right"/>
    </xf>
    <xf numFmtId="0" fontId="27" fillId="3" borderId="0" xfId="0" applyFont="1" applyFill="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42.3320312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0" t="s">
        <v>125</v>
      </c>
      <c r="B1" s="143" t="s">
        <v>67</v>
      </c>
      <c r="C1" s="144"/>
      <c r="D1" s="144"/>
      <c r="E1" s="144"/>
      <c r="F1" s="144"/>
      <c r="G1" s="144"/>
      <c r="H1" s="144"/>
      <c r="I1" s="144"/>
      <c r="J1" s="144"/>
      <c r="K1" s="145"/>
      <c r="L1" s="49"/>
      <c r="M1" s="143" t="s">
        <v>74</v>
      </c>
      <c r="N1" s="144"/>
      <c r="O1" s="144"/>
      <c r="P1" s="144"/>
      <c r="Q1" s="144"/>
      <c r="R1" s="144"/>
      <c r="S1" s="144"/>
      <c r="T1" s="144"/>
      <c r="U1" s="144"/>
      <c r="V1" s="145"/>
      <c r="W1" s="49"/>
      <c r="X1" s="143" t="s">
        <v>68</v>
      </c>
      <c r="Y1" s="144"/>
      <c r="Z1" s="144"/>
      <c r="AA1" s="144"/>
      <c r="AB1" s="144"/>
      <c r="AC1" s="144"/>
      <c r="AD1" s="144"/>
      <c r="AE1" s="144"/>
      <c r="AF1" s="144"/>
      <c r="AG1" s="145"/>
      <c r="AH1" s="49"/>
      <c r="AI1" s="143" t="s">
        <v>75</v>
      </c>
      <c r="AJ1" s="144"/>
      <c r="AK1" s="144"/>
      <c r="AL1" s="144"/>
      <c r="AM1" s="144"/>
      <c r="AN1" s="144"/>
      <c r="AO1" s="144"/>
      <c r="AP1" s="144"/>
      <c r="AQ1" s="144"/>
      <c r="AR1" s="145"/>
      <c r="AS1" s="50"/>
      <c r="AT1" s="143" t="s">
        <v>69</v>
      </c>
      <c r="AU1" s="144"/>
      <c r="AV1" s="144"/>
      <c r="AW1" s="144"/>
      <c r="AX1" s="144"/>
      <c r="AY1" s="144"/>
      <c r="AZ1" s="144"/>
      <c r="BA1" s="144"/>
      <c r="BB1" s="144"/>
      <c r="BC1" s="145"/>
      <c r="BD1" s="50"/>
      <c r="BE1" s="143" t="s">
        <v>76</v>
      </c>
      <c r="BF1" s="144"/>
      <c r="BG1" s="144"/>
      <c r="BH1" s="144"/>
      <c r="BI1" s="144"/>
      <c r="BJ1" s="144"/>
      <c r="BK1" s="144"/>
      <c r="BL1" s="144"/>
      <c r="BM1" s="144"/>
      <c r="BN1" s="145"/>
    </row>
    <row r="2" spans="1:66" x14ac:dyDescent="0.35">
      <c r="A2" s="140"/>
      <c r="B2" s="52"/>
      <c r="C2" s="53"/>
      <c r="D2" s="53"/>
      <c r="E2" s="53"/>
      <c r="F2" s="53"/>
      <c r="G2" s="141" t="s">
        <v>65</v>
      </c>
      <c r="H2" s="53"/>
      <c r="I2" s="53"/>
      <c r="J2" s="141" t="s">
        <v>66</v>
      </c>
      <c r="K2" s="142" t="s">
        <v>57</v>
      </c>
      <c r="L2" s="54"/>
      <c r="M2" s="52"/>
      <c r="N2" s="53"/>
      <c r="O2" s="53"/>
      <c r="P2" s="53"/>
      <c r="Q2" s="53"/>
      <c r="R2" s="141" t="s">
        <v>65</v>
      </c>
      <c r="S2" s="53"/>
      <c r="T2" s="53"/>
      <c r="U2" s="141" t="s">
        <v>66</v>
      </c>
      <c r="V2" s="142" t="s">
        <v>57</v>
      </c>
      <c r="W2" s="54"/>
      <c r="X2" s="52"/>
      <c r="Y2" s="53"/>
      <c r="Z2" s="53"/>
      <c r="AA2" s="53"/>
      <c r="AB2" s="53"/>
      <c r="AC2" s="141" t="s">
        <v>65</v>
      </c>
      <c r="AD2" s="53"/>
      <c r="AE2" s="53"/>
      <c r="AF2" s="141" t="s">
        <v>66</v>
      </c>
      <c r="AG2" s="142" t="s">
        <v>57</v>
      </c>
      <c r="AH2" s="54"/>
      <c r="AI2" s="52"/>
      <c r="AJ2" s="53"/>
      <c r="AK2" s="53"/>
      <c r="AL2" s="53"/>
      <c r="AM2" s="53"/>
      <c r="AN2" s="141" t="s">
        <v>65</v>
      </c>
      <c r="AO2" s="53"/>
      <c r="AP2" s="53"/>
      <c r="AQ2" s="141" t="s">
        <v>66</v>
      </c>
      <c r="AR2" s="142" t="s">
        <v>57</v>
      </c>
      <c r="AS2" s="50"/>
      <c r="AT2" s="52"/>
      <c r="AU2" s="53"/>
      <c r="AV2" s="53"/>
      <c r="AW2" s="53"/>
      <c r="AX2" s="53"/>
      <c r="AY2" s="141" t="s">
        <v>65</v>
      </c>
      <c r="AZ2" s="53"/>
      <c r="BA2" s="53"/>
      <c r="BB2" s="141" t="s">
        <v>66</v>
      </c>
      <c r="BC2" s="142" t="s">
        <v>57</v>
      </c>
      <c r="BD2" s="54"/>
      <c r="BE2" s="52"/>
      <c r="BF2" s="53"/>
      <c r="BG2" s="53"/>
      <c r="BH2" s="53"/>
      <c r="BI2" s="53"/>
      <c r="BJ2" s="141" t="s">
        <v>65</v>
      </c>
      <c r="BK2" s="53"/>
      <c r="BL2" s="53"/>
      <c r="BM2" s="141" t="s">
        <v>66</v>
      </c>
      <c r="BN2" s="142" t="s">
        <v>57</v>
      </c>
    </row>
    <row r="3" spans="1:66" x14ac:dyDescent="0.35">
      <c r="A3" s="140"/>
      <c r="B3" s="56" t="s">
        <v>58</v>
      </c>
      <c r="C3" s="57" t="s">
        <v>59</v>
      </c>
      <c r="D3" s="57" t="s">
        <v>60</v>
      </c>
      <c r="E3" s="57" t="s">
        <v>61</v>
      </c>
      <c r="F3" s="57" t="s">
        <v>62</v>
      </c>
      <c r="G3" s="141"/>
      <c r="H3" s="57" t="s">
        <v>63</v>
      </c>
      <c r="I3" s="57" t="s">
        <v>64</v>
      </c>
      <c r="J3" s="141"/>
      <c r="K3" s="142"/>
      <c r="L3" s="54"/>
      <c r="M3" s="56" t="s">
        <v>58</v>
      </c>
      <c r="N3" s="57" t="s">
        <v>59</v>
      </c>
      <c r="O3" s="57" t="s">
        <v>60</v>
      </c>
      <c r="P3" s="57" t="s">
        <v>61</v>
      </c>
      <c r="Q3" s="57" t="s">
        <v>62</v>
      </c>
      <c r="R3" s="141"/>
      <c r="S3" s="57" t="s">
        <v>63</v>
      </c>
      <c r="T3" s="57" t="s">
        <v>64</v>
      </c>
      <c r="U3" s="141"/>
      <c r="V3" s="142"/>
      <c r="W3" s="54"/>
      <c r="X3" s="56" t="s">
        <v>58</v>
      </c>
      <c r="Y3" s="57" t="s">
        <v>59</v>
      </c>
      <c r="Z3" s="57" t="s">
        <v>60</v>
      </c>
      <c r="AA3" s="57" t="s">
        <v>61</v>
      </c>
      <c r="AB3" s="57" t="s">
        <v>62</v>
      </c>
      <c r="AC3" s="141"/>
      <c r="AD3" s="57" t="s">
        <v>63</v>
      </c>
      <c r="AE3" s="57" t="s">
        <v>64</v>
      </c>
      <c r="AF3" s="141"/>
      <c r="AG3" s="142"/>
      <c r="AH3" s="54"/>
      <c r="AI3" s="56" t="s">
        <v>58</v>
      </c>
      <c r="AJ3" s="57" t="s">
        <v>59</v>
      </c>
      <c r="AK3" s="57" t="s">
        <v>60</v>
      </c>
      <c r="AL3" s="57" t="s">
        <v>61</v>
      </c>
      <c r="AM3" s="57" t="s">
        <v>62</v>
      </c>
      <c r="AN3" s="141"/>
      <c r="AO3" s="57" t="s">
        <v>63</v>
      </c>
      <c r="AP3" s="57" t="s">
        <v>64</v>
      </c>
      <c r="AQ3" s="141"/>
      <c r="AR3" s="142"/>
      <c r="AS3" s="50"/>
      <c r="AT3" s="56" t="s">
        <v>58</v>
      </c>
      <c r="AU3" s="57" t="s">
        <v>59</v>
      </c>
      <c r="AV3" s="57" t="s">
        <v>60</v>
      </c>
      <c r="AW3" s="57" t="s">
        <v>61</v>
      </c>
      <c r="AX3" s="57" t="s">
        <v>62</v>
      </c>
      <c r="AY3" s="141"/>
      <c r="AZ3" s="57" t="s">
        <v>63</v>
      </c>
      <c r="BA3" s="57" t="s">
        <v>64</v>
      </c>
      <c r="BB3" s="141"/>
      <c r="BC3" s="142"/>
      <c r="BD3" s="54"/>
      <c r="BE3" s="56" t="s">
        <v>58</v>
      </c>
      <c r="BF3" s="57" t="s">
        <v>59</v>
      </c>
      <c r="BG3" s="57" t="s">
        <v>60</v>
      </c>
      <c r="BH3" s="57" t="s">
        <v>61</v>
      </c>
      <c r="BI3" s="57" t="s">
        <v>62</v>
      </c>
      <c r="BJ3" s="141"/>
      <c r="BK3" s="57" t="s">
        <v>63</v>
      </c>
      <c r="BL3" s="57" t="s">
        <v>64</v>
      </c>
      <c r="BM3" s="141"/>
      <c r="BN3" s="142"/>
    </row>
    <row r="4" spans="1:66" x14ac:dyDescent="0.35">
      <c r="A4" s="58" t="s">
        <v>15</v>
      </c>
      <c r="B4" s="59">
        <f>VLOOKUP($A4,'Occupancy Raw Data'!$B$6:$BE$43,'Occupancy Raw Data'!G$1,FALSE)</f>
        <v>54.612518016583202</v>
      </c>
      <c r="C4" s="60">
        <f>VLOOKUP($A4,'Occupancy Raw Data'!$B$6:$BE$43,'Occupancy Raw Data'!H$1,FALSE)</f>
        <v>62.179496036651798</v>
      </c>
      <c r="D4" s="60">
        <f>VLOOKUP($A4,'Occupancy Raw Data'!$B$6:$BE$43,'Occupancy Raw Data'!I$1,FALSE)</f>
        <v>65.264056583397704</v>
      </c>
      <c r="E4" s="60">
        <f>VLOOKUP($A4,'Occupancy Raw Data'!$B$6:$BE$43,'Occupancy Raw Data'!J$1,FALSE)</f>
        <v>66.290441630973007</v>
      </c>
      <c r="F4" s="60">
        <f>VLOOKUP($A4,'Occupancy Raw Data'!$B$6:$BE$43,'Occupancy Raw Data'!K$1,FALSE)</f>
        <v>67.321458114036204</v>
      </c>
      <c r="G4" s="61">
        <f>VLOOKUP($A4,'Occupancy Raw Data'!$B$6:$BE$43,'Occupancy Raw Data'!L$1,FALSE)</f>
        <v>63.133601308352098</v>
      </c>
      <c r="H4" s="60">
        <f>VLOOKUP($A4,'Occupancy Raw Data'!$B$6:$BE$43,'Occupancy Raw Data'!N$1,FALSE)</f>
        <v>75.588774364463902</v>
      </c>
      <c r="I4" s="60">
        <f>VLOOKUP($A4,'Occupancy Raw Data'!$B$6:$BE$43,'Occupancy Raw Data'!O$1,FALSE)</f>
        <v>77.044954839741706</v>
      </c>
      <c r="J4" s="61">
        <f>VLOOKUP($A4,'Occupancy Raw Data'!$B$6:$BE$43,'Occupancy Raw Data'!P$1,FALSE)</f>
        <v>76.316870953457894</v>
      </c>
      <c r="K4" s="62">
        <f>VLOOKUP($A4,'Occupancy Raw Data'!$B$6:$BE$43,'Occupancy Raw Data'!R$1,FALSE)</f>
        <v>66.900468353000207</v>
      </c>
      <c r="L4" s="63"/>
      <c r="M4" s="59">
        <f>VLOOKUP($A4,'Occupancy Raw Data'!$B$6:$BE$43,'Occupancy Raw Data'!T$1,FALSE)</f>
        <v>12.9146770078061</v>
      </c>
      <c r="N4" s="60">
        <f>VLOOKUP($A4,'Occupancy Raw Data'!$B$6:$BE$43,'Occupancy Raw Data'!U$1,FALSE)</f>
        <v>19.854225141554899</v>
      </c>
      <c r="O4" s="60">
        <f>VLOOKUP($A4,'Occupancy Raw Data'!$B$6:$BE$43,'Occupancy Raw Data'!V$1,FALSE)</f>
        <v>21.970718067443801</v>
      </c>
      <c r="P4" s="60">
        <f>VLOOKUP($A4,'Occupancy Raw Data'!$B$6:$BE$43,'Occupancy Raw Data'!W$1,FALSE)</f>
        <v>18.4773060075795</v>
      </c>
      <c r="Q4" s="60">
        <f>VLOOKUP($A4,'Occupancy Raw Data'!$B$6:$BE$43,'Occupancy Raw Data'!X$1,FALSE)</f>
        <v>15.143292651183</v>
      </c>
      <c r="R4" s="61">
        <f>VLOOKUP($A4,'Occupancy Raw Data'!$B$6:$BE$43,'Occupancy Raw Data'!Y$1,FALSE)</f>
        <v>17.710520442895699</v>
      </c>
      <c r="S4" s="60">
        <f>VLOOKUP($A4,'Occupancy Raw Data'!$B$6:$BE$43,'Occupancy Raw Data'!AA$1,FALSE)</f>
        <v>8.2204103500312602</v>
      </c>
      <c r="T4" s="60">
        <f>VLOOKUP($A4,'Occupancy Raw Data'!$B$6:$BE$43,'Occupancy Raw Data'!AB$1,FALSE)</f>
        <v>5.09248575089463</v>
      </c>
      <c r="U4" s="61">
        <f>VLOOKUP($A4,'Occupancy Raw Data'!$B$6:$BE$43,'Occupancy Raw Data'!AC$1,FALSE)</f>
        <v>6.6186067586385802</v>
      </c>
      <c r="V4" s="62">
        <f>VLOOKUP($A4,'Occupancy Raw Data'!$B$6:$BE$43,'Occupancy Raw Data'!AE$1,FALSE)</f>
        <v>13.850284798704999</v>
      </c>
      <c r="W4" s="63"/>
      <c r="X4" s="64">
        <f>VLOOKUP($A4,'ADR Raw Data'!$B$6:$BE$43,'ADR Raw Data'!G$1,FALSE)</f>
        <v>144.596273349667</v>
      </c>
      <c r="Y4" s="65">
        <f>VLOOKUP($A4,'ADR Raw Data'!$B$6:$BE$43,'ADR Raw Data'!H$1,FALSE)</f>
        <v>145.71853082124801</v>
      </c>
      <c r="Z4" s="65">
        <f>VLOOKUP($A4,'ADR Raw Data'!$B$6:$BE$43,'ADR Raw Data'!I$1,FALSE)</f>
        <v>146.609596625319</v>
      </c>
      <c r="AA4" s="65">
        <f>VLOOKUP($A4,'ADR Raw Data'!$B$6:$BE$43,'ADR Raw Data'!J$1,FALSE)</f>
        <v>146.71285908262499</v>
      </c>
      <c r="AB4" s="65">
        <f>VLOOKUP($A4,'ADR Raw Data'!$B$6:$BE$43,'ADR Raw Data'!K$1,FALSE)</f>
        <v>149.30278326095501</v>
      </c>
      <c r="AC4" s="66">
        <f>VLOOKUP($A4,'ADR Raw Data'!$B$6:$BE$43,'ADR Raw Data'!L$1,FALSE)</f>
        <v>146.68181893798601</v>
      </c>
      <c r="AD4" s="65">
        <f>VLOOKUP($A4,'ADR Raw Data'!$B$6:$BE$43,'ADR Raw Data'!N$1,FALSE)</f>
        <v>161.16917715386199</v>
      </c>
      <c r="AE4" s="65">
        <f>VLOOKUP($A4,'ADR Raw Data'!$B$6:$BE$43,'ADR Raw Data'!O$1,FALSE)</f>
        <v>162.54188007338399</v>
      </c>
      <c r="AF4" s="66">
        <f>VLOOKUP($A4,'ADR Raw Data'!$B$6:$BE$43,'ADR Raw Data'!P$1,FALSE)</f>
        <v>161.86208263922401</v>
      </c>
      <c r="AG4" s="67">
        <f>VLOOKUP($A4,'ADR Raw Data'!$B$6:$BE$43,'ADR Raw Data'!R$1,FALSE)</f>
        <v>151.629798191216</v>
      </c>
      <c r="AH4" s="63"/>
      <c r="AI4" s="59">
        <f>VLOOKUP($A4,'ADR Raw Data'!$B$6:$BE$43,'ADR Raw Data'!T$1,FALSE)</f>
        <v>39.294349174489099</v>
      </c>
      <c r="AJ4" s="60">
        <f>VLOOKUP($A4,'ADR Raw Data'!$B$6:$BE$43,'ADR Raw Data'!U$1,FALSE)</f>
        <v>43.443748005809503</v>
      </c>
      <c r="AK4" s="60">
        <f>VLOOKUP($A4,'ADR Raw Data'!$B$6:$BE$43,'ADR Raw Data'!V$1,FALSE)</f>
        <v>43.746544276845697</v>
      </c>
      <c r="AL4" s="60">
        <f>VLOOKUP($A4,'ADR Raw Data'!$B$6:$BE$43,'ADR Raw Data'!W$1,FALSE)</f>
        <v>42.569953228431302</v>
      </c>
      <c r="AM4" s="60">
        <f>VLOOKUP($A4,'ADR Raw Data'!$B$6:$BE$43,'ADR Raw Data'!X$1,FALSE)</f>
        <v>40.756369271732801</v>
      </c>
      <c r="AN4" s="61">
        <f>VLOOKUP($A4,'ADR Raw Data'!$B$6:$BE$43,'ADR Raw Data'!Y$1,FALSE)</f>
        <v>41.9674435574222</v>
      </c>
      <c r="AO4" s="60">
        <f>VLOOKUP($A4,'ADR Raw Data'!$B$6:$BE$43,'ADR Raw Data'!AA$1,FALSE)</f>
        <v>36.9691153292694</v>
      </c>
      <c r="AP4" s="60">
        <f>VLOOKUP($A4,'ADR Raw Data'!$B$6:$BE$43,'ADR Raw Data'!AB$1,FALSE)</f>
        <v>34.232469523901202</v>
      </c>
      <c r="AQ4" s="61">
        <f>VLOOKUP($A4,'ADR Raw Data'!$B$6:$BE$43,'ADR Raw Data'!AC$1,FALSE)</f>
        <v>35.539665718745702</v>
      </c>
      <c r="AR4" s="62">
        <f>VLOOKUP($A4,'ADR Raw Data'!$B$6:$BE$43,'ADR Raw Data'!AE$1,FALSE)</f>
        <v>39.206781707204598</v>
      </c>
      <c r="AS4" s="50"/>
      <c r="AT4" s="64">
        <f>VLOOKUP($A4,'RevPAR Raw Data'!$B$6:$BE$43,'RevPAR Raw Data'!G$1,FALSE)</f>
        <v>78.967665834395007</v>
      </c>
      <c r="AU4" s="65">
        <f>VLOOKUP($A4,'RevPAR Raw Data'!$B$6:$BE$43,'RevPAR Raw Data'!H$1,FALSE)</f>
        <v>90.607048096665594</v>
      </c>
      <c r="AV4" s="65">
        <f>VLOOKUP($A4,'RevPAR Raw Data'!$B$6:$BE$43,'RevPAR Raw Data'!I$1,FALSE)</f>
        <v>95.683370098239905</v>
      </c>
      <c r="AW4" s="65">
        <f>VLOOKUP($A4,'RevPAR Raw Data'!$B$6:$BE$43,'RevPAR Raw Data'!J$1,FALSE)</f>
        <v>97.256602215299594</v>
      </c>
      <c r="AX4" s="65">
        <f>VLOOKUP($A4,'RevPAR Raw Data'!$B$6:$BE$43,'RevPAR Raw Data'!K$1,FALSE)</f>
        <v>100.512810696114</v>
      </c>
      <c r="AY4" s="66">
        <f>VLOOKUP($A4,'RevPAR Raw Data'!$B$6:$BE$43,'RevPAR Raw Data'!L$1,FALSE)</f>
        <v>92.605514760147003</v>
      </c>
      <c r="AZ4" s="65">
        <f>VLOOKUP($A4,'RevPAR Raw Data'!$B$6:$BE$43,'RevPAR Raw Data'!N$1,FALSE)</f>
        <v>121.82580566389601</v>
      </c>
      <c r="BA4" s="65">
        <f>VLOOKUP($A4,'RevPAR Raw Data'!$B$6:$BE$43,'RevPAR Raw Data'!O$1,FALSE)</f>
        <v>125.230318098206</v>
      </c>
      <c r="BB4" s="66">
        <f>VLOOKUP($A4,'RevPAR Raw Data'!$B$6:$BE$43,'RevPAR Raw Data'!P$1,FALSE)</f>
        <v>123.52807673035601</v>
      </c>
      <c r="BC4" s="67">
        <f>VLOOKUP($A4,'RevPAR Raw Data'!$B$6:$BE$43,'RevPAR Raw Data'!R$1,FALSE)</f>
        <v>101.441045152633</v>
      </c>
      <c r="BD4" s="63"/>
      <c r="BE4" s="59">
        <f>VLOOKUP($A4,'RevPAR Raw Data'!$B$6:$BE$43,'RevPAR Raw Data'!T$1,FALSE)</f>
        <v>57.283764460500102</v>
      </c>
      <c r="BF4" s="60">
        <f>VLOOKUP($A4,'RevPAR Raw Data'!$B$6:$BE$43,'RevPAR Raw Data'!U$1,FALSE)</f>
        <v>71.923392686367706</v>
      </c>
      <c r="BG4" s="60">
        <f>VLOOKUP($A4,'RevPAR Raw Data'!$B$6:$BE$43,'RevPAR Raw Data'!V$1,FALSE)</f>
        <v>75.328692251604807</v>
      </c>
      <c r="BH4" s="60">
        <f>VLOOKUP($A4,'RevPAR Raw Data'!$B$6:$BE$43,'RevPAR Raw Data'!W$1,FALSE)</f>
        <v>68.913039761311595</v>
      </c>
      <c r="BI4" s="60">
        <f>VLOOKUP($A4,'RevPAR Raw Data'!$B$6:$BE$43,'RevPAR Raw Data'!X$1,FALSE)</f>
        <v>62.071518195731201</v>
      </c>
      <c r="BJ4" s="61">
        <f>VLOOKUP($A4,'RevPAR Raw Data'!$B$6:$BE$43,'RevPAR Raw Data'!Y$1,FALSE)</f>
        <v>67.110616670915903</v>
      </c>
      <c r="BK4" s="60">
        <f>VLOOKUP($A4,'RevPAR Raw Data'!$B$6:$BE$43,'RevPAR Raw Data'!AA$1,FALSE)</f>
        <v>48.228538662143002</v>
      </c>
      <c r="BL4" s="60">
        <f>VLOOKUP($A4,'RevPAR Raw Data'!$B$6:$BE$43,'RevPAR Raw Data'!AB$1,FALSE)</f>
        <v>41.068238907479802</v>
      </c>
      <c r="BM4" s="61">
        <f>VLOOKUP($A4,'RevPAR Raw Data'!$B$6:$BE$43,'RevPAR Raw Data'!AC$1,FALSE)</f>
        <v>44.510503194642801</v>
      </c>
      <c r="BN4" s="62">
        <f>VLOOKUP($A4,'RevPAR Raw Data'!$B$6:$BE$43,'RevPAR Raw Data'!AE$1,FALSE)</f>
        <v>58.487317432764101</v>
      </c>
    </row>
    <row r="5" spans="1:66" x14ac:dyDescent="0.35">
      <c r="A5" s="58" t="s">
        <v>70</v>
      </c>
      <c r="B5" s="59">
        <f>VLOOKUP($A5,'Occupancy Raw Data'!$B$6:$BE$43,'Occupancy Raw Data'!G$1,FALSE)</f>
        <v>47.537277969715198</v>
      </c>
      <c r="C5" s="60">
        <f>VLOOKUP($A5,'Occupancy Raw Data'!$B$6:$BE$43,'Occupancy Raw Data'!H$1,FALSE)</f>
        <v>55.514670468337599</v>
      </c>
      <c r="D5" s="60">
        <f>VLOOKUP($A5,'Occupancy Raw Data'!$B$6:$BE$43,'Occupancy Raw Data'!I$1,FALSE)</f>
        <v>59.220015283744601</v>
      </c>
      <c r="E5" s="60">
        <f>VLOOKUP($A5,'Occupancy Raw Data'!$B$6:$BE$43,'Occupancy Raw Data'!J$1,FALSE)</f>
        <v>59.218088761310199</v>
      </c>
      <c r="F5" s="60">
        <f>VLOOKUP($A5,'Occupancy Raw Data'!$B$6:$BE$43,'Occupancy Raw Data'!K$1,FALSE)</f>
        <v>59.320836624475803</v>
      </c>
      <c r="G5" s="61">
        <f>VLOOKUP($A5,'Occupancy Raw Data'!$B$6:$BE$43,'Occupancy Raw Data'!L$1,FALSE)</f>
        <v>56.162166755170603</v>
      </c>
      <c r="H5" s="60">
        <f>VLOOKUP($A5,'Occupancy Raw Data'!$B$6:$BE$43,'Occupancy Raw Data'!N$1,FALSE)</f>
        <v>71.558749301635601</v>
      </c>
      <c r="I5" s="60">
        <f>VLOOKUP($A5,'Occupancy Raw Data'!$B$6:$BE$43,'Occupancy Raw Data'!O$1,FALSE)</f>
        <v>75.039975340512797</v>
      </c>
      <c r="J5" s="61">
        <f>VLOOKUP($A5,'Occupancy Raw Data'!$B$6:$BE$43,'Occupancy Raw Data'!P$1,FALSE)</f>
        <v>73.299362321074199</v>
      </c>
      <c r="K5" s="62">
        <f>VLOOKUP($A5,'Occupancy Raw Data'!$B$6:$BE$43,'Occupancy Raw Data'!R$1,FALSE)</f>
        <v>61.058503858036701</v>
      </c>
      <c r="L5" s="63"/>
      <c r="M5" s="59">
        <f>VLOOKUP($A5,'Occupancy Raw Data'!$B$6:$BE$43,'Occupancy Raw Data'!T$1,FALSE)</f>
        <v>15.3412277501948</v>
      </c>
      <c r="N5" s="60">
        <f>VLOOKUP($A5,'Occupancy Raw Data'!$B$6:$BE$43,'Occupancy Raw Data'!U$1,FALSE)</f>
        <v>22.2925896073675</v>
      </c>
      <c r="O5" s="60">
        <f>VLOOKUP($A5,'Occupancy Raw Data'!$B$6:$BE$43,'Occupancy Raw Data'!V$1,FALSE)</f>
        <v>24.396791968104001</v>
      </c>
      <c r="P5" s="60">
        <f>VLOOKUP($A5,'Occupancy Raw Data'!$B$6:$BE$43,'Occupancy Raw Data'!W$1,FALSE)</f>
        <v>21.9855616188939</v>
      </c>
      <c r="Q5" s="60">
        <f>VLOOKUP($A5,'Occupancy Raw Data'!$B$6:$BE$43,'Occupancy Raw Data'!X$1,FALSE)</f>
        <v>18.5448354512618</v>
      </c>
      <c r="R5" s="61">
        <f>VLOOKUP($A5,'Occupancy Raw Data'!$B$6:$BE$43,'Occupancy Raw Data'!Y$1,FALSE)</f>
        <v>20.621342512804102</v>
      </c>
      <c r="S5" s="60">
        <f>VLOOKUP($A5,'Occupancy Raw Data'!$B$6:$BE$43,'Occupancy Raw Data'!AA$1,FALSE)</f>
        <v>17.4327878208477</v>
      </c>
      <c r="T5" s="60">
        <f>VLOOKUP($A5,'Occupancy Raw Data'!$B$6:$BE$43,'Occupancy Raw Data'!AB$1,FALSE)</f>
        <v>13.889401218373299</v>
      </c>
      <c r="U5" s="61">
        <f>VLOOKUP($A5,'Occupancy Raw Data'!$B$6:$BE$43,'Occupancy Raw Data'!AC$1,FALSE)</f>
        <v>15.591909189309501</v>
      </c>
      <c r="V5" s="62">
        <f>VLOOKUP($A5,'Occupancy Raw Data'!$B$6:$BE$43,'Occupancy Raw Data'!AE$1,FALSE)</f>
        <v>18.8469599840681</v>
      </c>
      <c r="W5" s="63"/>
      <c r="X5" s="64">
        <f>VLOOKUP($A5,'ADR Raw Data'!$B$6:$BE$43,'ADR Raw Data'!G$1,FALSE)</f>
        <v>100.42898560640801</v>
      </c>
      <c r="Y5" s="65">
        <f>VLOOKUP($A5,'ADR Raw Data'!$B$6:$BE$43,'ADR Raw Data'!H$1,FALSE)</f>
        <v>105.942101561632</v>
      </c>
      <c r="Z5" s="65">
        <f>VLOOKUP($A5,'ADR Raw Data'!$B$6:$BE$43,'ADR Raw Data'!I$1,FALSE)</f>
        <v>107.969907360818</v>
      </c>
      <c r="AA5" s="65">
        <f>VLOOKUP($A5,'ADR Raw Data'!$B$6:$BE$43,'ADR Raw Data'!J$1,FALSE)</f>
        <v>108.005275098411</v>
      </c>
      <c r="AB5" s="65">
        <f>VLOOKUP($A5,'ADR Raw Data'!$B$6:$BE$43,'ADR Raw Data'!K$1,FALSE)</f>
        <v>106.77744683843</v>
      </c>
      <c r="AC5" s="66">
        <f>VLOOKUP($A5,'ADR Raw Data'!$B$6:$BE$43,'ADR Raw Data'!L$1,FALSE)</f>
        <v>106.047998542945</v>
      </c>
      <c r="AD5" s="65">
        <f>VLOOKUP($A5,'ADR Raw Data'!$B$6:$BE$43,'ADR Raw Data'!N$1,FALSE)</f>
        <v>121.092805254325</v>
      </c>
      <c r="AE5" s="65">
        <f>VLOOKUP($A5,'ADR Raw Data'!$B$6:$BE$43,'ADR Raw Data'!O$1,FALSE)</f>
        <v>124.554017837796</v>
      </c>
      <c r="AF5" s="66">
        <f>VLOOKUP($A5,'ADR Raw Data'!$B$6:$BE$43,'ADR Raw Data'!P$1,FALSE)</f>
        <v>122.86450761767</v>
      </c>
      <c r="AG5" s="67">
        <f>VLOOKUP($A5,'ADR Raw Data'!$B$6:$BE$43,'ADR Raw Data'!R$1,FALSE)</f>
        <v>111.815947940752</v>
      </c>
      <c r="AH5" s="63"/>
      <c r="AI5" s="59">
        <f>VLOOKUP($A5,'ADR Raw Data'!$B$6:$BE$43,'ADR Raw Data'!T$1,FALSE)</f>
        <v>27.373194438923601</v>
      </c>
      <c r="AJ5" s="60">
        <f>VLOOKUP($A5,'ADR Raw Data'!$B$6:$BE$43,'ADR Raw Data'!U$1,FALSE)</f>
        <v>33.690411556583697</v>
      </c>
      <c r="AK5" s="60">
        <f>VLOOKUP($A5,'ADR Raw Data'!$B$6:$BE$43,'ADR Raw Data'!V$1,FALSE)</f>
        <v>34.893064640225901</v>
      </c>
      <c r="AL5" s="60">
        <f>VLOOKUP($A5,'ADR Raw Data'!$B$6:$BE$43,'ADR Raw Data'!W$1,FALSE)</f>
        <v>35.075124341887097</v>
      </c>
      <c r="AM5" s="60">
        <f>VLOOKUP($A5,'ADR Raw Data'!$B$6:$BE$43,'ADR Raw Data'!X$1,FALSE)</f>
        <v>27.951235566287199</v>
      </c>
      <c r="AN5" s="61">
        <f>VLOOKUP($A5,'ADR Raw Data'!$B$6:$BE$43,'ADR Raw Data'!Y$1,FALSE)</f>
        <v>31.916240721322801</v>
      </c>
      <c r="AO5" s="60">
        <f>VLOOKUP($A5,'ADR Raw Data'!$B$6:$BE$43,'ADR Raw Data'!AA$1,FALSE)</f>
        <v>27.885502184016499</v>
      </c>
      <c r="AP5" s="60">
        <f>VLOOKUP($A5,'ADR Raw Data'!$B$6:$BE$43,'ADR Raw Data'!AB$1,FALSE)</f>
        <v>26.676610729559499</v>
      </c>
      <c r="AQ5" s="61">
        <f>VLOOKUP($A5,'ADR Raw Data'!$B$6:$BE$43,'ADR Raw Data'!AC$1,FALSE)</f>
        <v>27.218668494696701</v>
      </c>
      <c r="AR5" s="62">
        <f>VLOOKUP($A5,'ADR Raw Data'!$B$6:$BE$43,'ADR Raw Data'!AE$1,FALSE)</f>
        <v>29.8688005657411</v>
      </c>
      <c r="AS5" s="50"/>
      <c r="AT5" s="64">
        <f>VLOOKUP($A5,'RevPAR Raw Data'!$B$6:$BE$43,'RevPAR Raw Data'!G$1,FALSE)</f>
        <v>47.741206049883701</v>
      </c>
      <c r="AU5" s="65">
        <f>VLOOKUP($A5,'RevPAR Raw Data'!$B$6:$BE$43,'RevPAR Raw Data'!H$1,FALSE)</f>
        <v>58.813408569171699</v>
      </c>
      <c r="AV5" s="65">
        <f>VLOOKUP($A5,'RevPAR Raw Data'!$B$6:$BE$43,'RevPAR Raw Data'!I$1,FALSE)</f>
        <v>63.939795640921901</v>
      </c>
      <c r="AW5" s="65">
        <f>VLOOKUP($A5,'RevPAR Raw Data'!$B$6:$BE$43,'RevPAR Raw Data'!J$1,FALSE)</f>
        <v>63.9586596746745</v>
      </c>
      <c r="AX5" s="65">
        <f>VLOOKUP($A5,'RevPAR Raw Data'!$B$6:$BE$43,'RevPAR Raw Data'!K$1,FALSE)</f>
        <v>63.341274790811703</v>
      </c>
      <c r="AY5" s="66">
        <f>VLOOKUP($A5,'RevPAR Raw Data'!$B$6:$BE$43,'RevPAR Raw Data'!L$1,FALSE)</f>
        <v>59.558853782209702</v>
      </c>
      <c r="AZ5" s="65">
        <f>VLOOKUP($A5,'RevPAR Raw Data'!$B$6:$BE$43,'RevPAR Raw Data'!N$1,FALSE)</f>
        <v>86.652496934260597</v>
      </c>
      <c r="BA5" s="65">
        <f>VLOOKUP($A5,'RevPAR Raw Data'!$B$6:$BE$43,'RevPAR Raw Data'!O$1,FALSE)</f>
        <v>93.465304271100194</v>
      </c>
      <c r="BB5" s="66">
        <f>VLOOKUP($A5,'RevPAR Raw Data'!$B$6:$BE$43,'RevPAR Raw Data'!P$1,FALSE)</f>
        <v>90.058900602680396</v>
      </c>
      <c r="BC5" s="67">
        <f>VLOOKUP($A5,'RevPAR Raw Data'!$B$6:$BE$43,'RevPAR Raw Data'!R$1,FALSE)</f>
        <v>68.273144887304497</v>
      </c>
      <c r="BD5" s="63"/>
      <c r="BE5" s="59">
        <f>VLOOKUP($A5,'RevPAR Raw Data'!$B$6:$BE$43,'RevPAR Raw Data'!T$1,FALSE)</f>
        <v>46.913806290497398</v>
      </c>
      <c r="BF5" s="60">
        <f>VLOOKUP($A5,'RevPAR Raw Data'!$B$6:$BE$43,'RevPAR Raw Data'!U$1,FALSE)</f>
        <v>63.493466349293499</v>
      </c>
      <c r="BG5" s="60">
        <f>VLOOKUP($A5,'RevPAR Raw Data'!$B$6:$BE$43,'RevPAR Raw Data'!V$1,FALSE)</f>
        <v>67.802644999901901</v>
      </c>
      <c r="BH5" s="60">
        <f>VLOOKUP($A5,'RevPAR Raw Data'!$B$6:$BE$43,'RevPAR Raw Data'!W$1,FALSE)</f>
        <v>64.772149035870299</v>
      </c>
      <c r="BI5" s="60">
        <f>VLOOKUP($A5,'RevPAR Raw Data'!$B$6:$BE$43,'RevPAR Raw Data'!X$1,FALSE)</f>
        <v>51.679581659911697</v>
      </c>
      <c r="BJ5" s="61">
        <f>VLOOKUP($A5,'RevPAR Raw Data'!$B$6:$BE$43,'RevPAR Raw Data'!Y$1,FALSE)</f>
        <v>59.119140550482001</v>
      </c>
      <c r="BK5" s="60">
        <f>VLOOKUP($A5,'RevPAR Raw Data'!$B$6:$BE$43,'RevPAR Raw Data'!AA$1,FALSE)</f>
        <v>50.1795104333818</v>
      </c>
      <c r="BL5" s="60">
        <f>VLOOKUP($A5,'RevPAR Raw Data'!$B$6:$BE$43,'RevPAR Raw Data'!AB$1,FALSE)</f>
        <v>44.271233443625</v>
      </c>
      <c r="BM5" s="61">
        <f>VLOOKUP($A5,'RevPAR Raw Data'!$B$6:$BE$43,'RevPAR Raw Data'!AC$1,FALSE)</f>
        <v>47.054487758238601</v>
      </c>
      <c r="BN5" s="62">
        <f>VLOOKUP($A5,'RevPAR Raw Data'!$B$6:$BE$43,'RevPAR Raw Data'!AE$1,FALSE)</f>
        <v>54.345121440155701</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49.293222181949901</v>
      </c>
      <c r="C7" s="60">
        <f>VLOOKUP($A7,'Occupancy Raw Data'!$B$6:$BE$43,'Occupancy Raw Data'!H$1,FALSE)</f>
        <v>57.528089887640398</v>
      </c>
      <c r="D7" s="60">
        <f>VLOOKUP($A7,'Occupancy Raw Data'!$B$6:$BE$43,'Occupancy Raw Data'!I$1,FALSE)</f>
        <v>61.921891989851297</v>
      </c>
      <c r="E7" s="60">
        <f>VLOOKUP($A7,'Occupancy Raw Data'!$B$6:$BE$43,'Occupancy Raw Data'!J$1,FALSE)</f>
        <v>60.775643349039498</v>
      </c>
      <c r="F7" s="60">
        <f>VLOOKUP($A7,'Occupancy Raw Data'!$B$6:$BE$43,'Occupancy Raw Data'!K$1,FALSE)</f>
        <v>58.000181225081498</v>
      </c>
      <c r="G7" s="61">
        <f>VLOOKUP($A7,'Occupancy Raw Data'!$B$6:$BE$43,'Occupancy Raw Data'!L$1,FALSE)</f>
        <v>57.5038057267125</v>
      </c>
      <c r="H7" s="60">
        <f>VLOOKUP($A7,'Occupancy Raw Data'!$B$6:$BE$43,'Occupancy Raw Data'!N$1,FALSE)</f>
        <v>66.026640086987996</v>
      </c>
      <c r="I7" s="60">
        <f>VLOOKUP($A7,'Occupancy Raw Data'!$B$6:$BE$43,'Occupancy Raw Data'!O$1,FALSE)</f>
        <v>71.966292134831406</v>
      </c>
      <c r="J7" s="61">
        <f>VLOOKUP($A7,'Occupancy Raw Data'!$B$6:$BE$43,'Occupancy Raw Data'!P$1,FALSE)</f>
        <v>68.996466110909694</v>
      </c>
      <c r="K7" s="62">
        <f>VLOOKUP($A7,'Occupancy Raw Data'!$B$6:$BE$43,'Occupancy Raw Data'!R$1,FALSE)</f>
        <v>60.787422979340299</v>
      </c>
      <c r="L7" s="63"/>
      <c r="M7" s="59">
        <f>VLOOKUP($A7,'Occupancy Raw Data'!$B$6:$BE$43,'Occupancy Raw Data'!T$1,FALSE)</f>
        <v>46.683298666477498</v>
      </c>
      <c r="N7" s="60">
        <f>VLOOKUP($A7,'Occupancy Raw Data'!$B$6:$BE$43,'Occupancy Raw Data'!U$1,FALSE)</f>
        <v>61.401843201615897</v>
      </c>
      <c r="O7" s="60">
        <f>VLOOKUP($A7,'Occupancy Raw Data'!$B$6:$BE$43,'Occupancy Raw Data'!V$1,FALSE)</f>
        <v>75.140278932617306</v>
      </c>
      <c r="P7" s="60">
        <f>VLOOKUP($A7,'Occupancy Raw Data'!$B$6:$BE$43,'Occupancy Raw Data'!W$1,FALSE)</f>
        <v>67.646387862925494</v>
      </c>
      <c r="Q7" s="60">
        <f>VLOOKUP($A7,'Occupancy Raw Data'!$B$6:$BE$43,'Occupancy Raw Data'!X$1,FALSE)</f>
        <v>58.267619630048799</v>
      </c>
      <c r="R7" s="61">
        <f>VLOOKUP($A7,'Occupancy Raw Data'!$B$6:$BE$43,'Occupancy Raw Data'!Y$1,FALSE)</f>
        <v>61.980033206866899</v>
      </c>
      <c r="S7" s="60">
        <f>VLOOKUP($A7,'Occupancy Raw Data'!$B$6:$BE$43,'Occupancy Raw Data'!AA$1,FALSE)</f>
        <v>46.109487553725799</v>
      </c>
      <c r="T7" s="60">
        <f>VLOOKUP($A7,'Occupancy Raw Data'!$B$6:$BE$43,'Occupancy Raw Data'!AB$1,FALSE)</f>
        <v>42.987037667390602</v>
      </c>
      <c r="U7" s="61">
        <f>VLOOKUP($A7,'Occupancy Raw Data'!$B$6:$BE$43,'Occupancy Raw Data'!AC$1,FALSE)</f>
        <v>44.4642392661207</v>
      </c>
      <c r="V7" s="62">
        <f>VLOOKUP($A7,'Occupancy Raw Data'!$B$6:$BE$43,'Occupancy Raw Data'!AE$1,FALSE)</f>
        <v>55.851921078774403</v>
      </c>
      <c r="W7" s="63"/>
      <c r="X7" s="64">
        <f>VLOOKUP($A7,'ADR Raw Data'!$B$6:$BE$43,'ADR Raw Data'!G$1,FALSE)</f>
        <v>150.18190992647001</v>
      </c>
      <c r="Y7" s="65">
        <f>VLOOKUP($A7,'ADR Raw Data'!$B$6:$BE$43,'ADR Raw Data'!H$1,FALSE)</f>
        <v>162.01479129914301</v>
      </c>
      <c r="Z7" s="65">
        <f>VLOOKUP($A7,'ADR Raw Data'!$B$6:$BE$43,'ADR Raw Data'!I$1,FALSE)</f>
        <v>166.0428599441</v>
      </c>
      <c r="AA7" s="65">
        <f>VLOOKUP($A7,'ADR Raw Data'!$B$6:$BE$43,'ADR Raw Data'!J$1,FALSE)</f>
        <v>159.674132424856</v>
      </c>
      <c r="AB7" s="65">
        <f>VLOOKUP($A7,'ADR Raw Data'!$B$6:$BE$43,'ADR Raw Data'!K$1,FALSE)</f>
        <v>147.82848771266501</v>
      </c>
      <c r="AC7" s="66">
        <f>VLOOKUP($A7,'ADR Raw Data'!$B$6:$BE$43,'ADR Raw Data'!L$1,FALSE)</f>
        <v>157.49711310217799</v>
      </c>
      <c r="AD7" s="65">
        <f>VLOOKUP($A7,'ADR Raw Data'!$B$6:$BE$43,'ADR Raw Data'!N$1,FALSE)</f>
        <v>142.72551566552701</v>
      </c>
      <c r="AE7" s="65">
        <f>VLOOKUP($A7,'ADR Raw Data'!$B$6:$BE$43,'ADR Raw Data'!O$1,FALSE)</f>
        <v>146.63185150210199</v>
      </c>
      <c r="AF7" s="66">
        <f>VLOOKUP($A7,'ADR Raw Data'!$B$6:$BE$43,'ADR Raw Data'!P$1,FALSE)</f>
        <v>144.76275410567999</v>
      </c>
      <c r="AG7" s="67">
        <f>VLOOKUP($A7,'ADR Raw Data'!$B$6:$BE$43,'ADR Raw Data'!R$1,FALSE)</f>
        <v>153.367378336651</v>
      </c>
      <c r="AH7" s="63"/>
      <c r="AI7" s="59">
        <f>VLOOKUP($A7,'ADR Raw Data'!$B$6:$BE$43,'ADR Raw Data'!T$1,FALSE)</f>
        <v>58.046477487821697</v>
      </c>
      <c r="AJ7" s="60">
        <f>VLOOKUP($A7,'ADR Raw Data'!$B$6:$BE$43,'ADR Raw Data'!U$1,FALSE)</f>
        <v>68.701394751317594</v>
      </c>
      <c r="AK7" s="60">
        <f>VLOOKUP($A7,'ADR Raw Data'!$B$6:$BE$43,'ADR Raw Data'!V$1,FALSE)</f>
        <v>74.538051641540804</v>
      </c>
      <c r="AL7" s="60">
        <f>VLOOKUP($A7,'ADR Raw Data'!$B$6:$BE$43,'ADR Raw Data'!W$1,FALSE)</f>
        <v>69.155392441123993</v>
      </c>
      <c r="AM7" s="60">
        <f>VLOOKUP($A7,'ADR Raw Data'!$B$6:$BE$43,'ADR Raw Data'!X$1,FALSE)</f>
        <v>57.839361499169101</v>
      </c>
      <c r="AN7" s="61">
        <f>VLOOKUP($A7,'ADR Raw Data'!$B$6:$BE$43,'ADR Raw Data'!Y$1,FALSE)</f>
        <v>66.069017068638601</v>
      </c>
      <c r="AO7" s="60">
        <f>VLOOKUP($A7,'ADR Raw Data'!$B$6:$BE$43,'ADR Raw Data'!AA$1,FALSE)</f>
        <v>44.958307561985499</v>
      </c>
      <c r="AP7" s="60">
        <f>VLOOKUP($A7,'ADR Raw Data'!$B$6:$BE$43,'ADR Raw Data'!AB$1,FALSE)</f>
        <v>45.0040025243431</v>
      </c>
      <c r="AQ7" s="61">
        <f>VLOOKUP($A7,'ADR Raw Data'!$B$6:$BE$43,'ADR Raw Data'!AC$1,FALSE)</f>
        <v>44.961612751716302</v>
      </c>
      <c r="AR7" s="62">
        <f>VLOOKUP($A7,'ADR Raw Data'!$B$6:$BE$43,'ADR Raw Data'!AE$1,FALSE)</f>
        <v>58.771614047732399</v>
      </c>
      <c r="AS7" s="50"/>
      <c r="AT7" s="64">
        <f>VLOOKUP($A7,'RevPAR Raw Data'!$B$6:$BE$43,'RevPAR Raw Data'!G$1,FALSE)</f>
        <v>74.029502537151103</v>
      </c>
      <c r="AU7" s="65">
        <f>VLOOKUP($A7,'RevPAR Raw Data'!$B$6:$BE$43,'RevPAR Raw Data'!H$1,FALSE)</f>
        <v>93.204014769844093</v>
      </c>
      <c r="AV7" s="65">
        <f>VLOOKUP($A7,'RevPAR Raw Data'!$B$6:$BE$43,'RevPAR Raw Data'!I$1,FALSE)</f>
        <v>102.81688039144601</v>
      </c>
      <c r="AW7" s="65">
        <f>VLOOKUP($A7,'RevPAR Raw Data'!$B$6:$BE$43,'RevPAR Raw Data'!J$1,FALSE)</f>
        <v>97.042981243203997</v>
      </c>
      <c r="AX7" s="65">
        <f>VLOOKUP($A7,'RevPAR Raw Data'!$B$6:$BE$43,'RevPAR Raw Data'!K$1,FALSE)</f>
        <v>85.740790775643305</v>
      </c>
      <c r="AY7" s="66">
        <f>VLOOKUP($A7,'RevPAR Raw Data'!$B$6:$BE$43,'RevPAR Raw Data'!L$1,FALSE)</f>
        <v>90.566833943457695</v>
      </c>
      <c r="AZ7" s="65">
        <f>VLOOKUP($A7,'RevPAR Raw Data'!$B$6:$BE$43,'RevPAR Raw Data'!N$1,FALSE)</f>
        <v>94.236862540775604</v>
      </c>
      <c r="BA7" s="65">
        <f>VLOOKUP($A7,'RevPAR Raw Data'!$B$6:$BE$43,'RevPAR Raw Data'!O$1,FALSE)</f>
        <v>105.525506614715</v>
      </c>
      <c r="BB7" s="66">
        <f>VLOOKUP($A7,'RevPAR Raw Data'!$B$6:$BE$43,'RevPAR Raw Data'!P$1,FALSE)</f>
        <v>99.881184577745501</v>
      </c>
      <c r="BC7" s="67">
        <f>VLOOKUP($A7,'RevPAR Raw Data'!$B$6:$BE$43,'RevPAR Raw Data'!R$1,FALSE)</f>
        <v>93.228076981825694</v>
      </c>
      <c r="BD7" s="63"/>
      <c r="BE7" s="59">
        <f>VLOOKUP($A7,'RevPAR Raw Data'!$B$6:$BE$43,'RevPAR Raw Data'!T$1,FALSE)</f>
        <v>131.82778660530801</v>
      </c>
      <c r="BF7" s="60">
        <f>VLOOKUP($A7,'RevPAR Raw Data'!$B$6:$BE$43,'RevPAR Raw Data'!U$1,FALSE)</f>
        <v>172.28716063546</v>
      </c>
      <c r="BG7" s="60">
        <f>VLOOKUP($A7,'RevPAR Raw Data'!$B$6:$BE$43,'RevPAR Raw Data'!V$1,FALSE)</f>
        <v>205.68643048855</v>
      </c>
      <c r="BH7" s="60">
        <f>VLOOKUP($A7,'RevPAR Raw Data'!$B$6:$BE$43,'RevPAR Raw Data'!W$1,FALSE)</f>
        <v>183.5829053029</v>
      </c>
      <c r="BI7" s="60">
        <f>VLOOKUP($A7,'RevPAR Raw Data'!$B$6:$BE$43,'RevPAR Raw Data'!X$1,FALSE)</f>
        <v>149.80860028400201</v>
      </c>
      <c r="BJ7" s="61">
        <f>VLOOKUP($A7,'RevPAR Raw Data'!$B$6:$BE$43,'RevPAR Raw Data'!Y$1,FALSE)</f>
        <v>168.99864899409801</v>
      </c>
      <c r="BK7" s="60">
        <f>VLOOKUP($A7,'RevPAR Raw Data'!$B$6:$BE$43,'RevPAR Raw Data'!AA$1,FALSE)</f>
        <v>111.797840345371</v>
      </c>
      <c r="BL7" s="60">
        <f>VLOOKUP($A7,'RevPAR Raw Data'!$B$6:$BE$43,'RevPAR Raw Data'!AB$1,FALSE)</f>
        <v>107.336927708706</v>
      </c>
      <c r="BM7" s="61">
        <f>VLOOKUP($A7,'RevPAR Raw Data'!$B$6:$BE$43,'RevPAR Raw Data'!AC$1,FALSE)</f>
        <v>109.41769108966599</v>
      </c>
      <c r="BN7" s="62">
        <f>VLOOKUP($A7,'RevPAR Raw Data'!$B$6:$BE$43,'RevPAR Raw Data'!AE$1,FALSE)</f>
        <v>147.448610621168</v>
      </c>
    </row>
    <row r="8" spans="1:66" x14ac:dyDescent="0.35">
      <c r="A8" s="76" t="s">
        <v>89</v>
      </c>
      <c r="B8" s="59">
        <f>VLOOKUP($A8,'Occupancy Raw Data'!$B$6:$BE$43,'Occupancy Raw Data'!G$1,FALSE)</f>
        <v>56.630971993410199</v>
      </c>
      <c r="C8" s="60">
        <f>VLOOKUP($A8,'Occupancy Raw Data'!$B$6:$BE$43,'Occupancy Raw Data'!H$1,FALSE)</f>
        <v>61.830724876441501</v>
      </c>
      <c r="D8" s="60">
        <f>VLOOKUP($A8,'Occupancy Raw Data'!$B$6:$BE$43,'Occupancy Raw Data'!I$1,FALSE)</f>
        <v>66.052306425041095</v>
      </c>
      <c r="E8" s="60">
        <f>VLOOKUP($A8,'Occupancy Raw Data'!$B$6:$BE$43,'Occupancy Raw Data'!J$1,FALSE)</f>
        <v>66.721581548599602</v>
      </c>
      <c r="F8" s="60">
        <f>VLOOKUP($A8,'Occupancy Raw Data'!$B$6:$BE$43,'Occupancy Raw Data'!K$1,FALSE)</f>
        <v>70.170922570016401</v>
      </c>
      <c r="G8" s="61">
        <f>VLOOKUP($A8,'Occupancy Raw Data'!$B$6:$BE$43,'Occupancy Raw Data'!L$1,FALSE)</f>
        <v>64.281301482701807</v>
      </c>
      <c r="H8" s="60">
        <f>VLOOKUP($A8,'Occupancy Raw Data'!$B$6:$BE$43,'Occupancy Raw Data'!N$1,FALSE)</f>
        <v>74.629324546952205</v>
      </c>
      <c r="I8" s="60">
        <f>VLOOKUP($A8,'Occupancy Raw Data'!$B$6:$BE$43,'Occupancy Raw Data'!O$1,FALSE)</f>
        <v>74.413097199340996</v>
      </c>
      <c r="J8" s="61">
        <f>VLOOKUP($A8,'Occupancy Raw Data'!$B$6:$BE$43,'Occupancy Raw Data'!P$1,FALSE)</f>
        <v>74.5212108731466</v>
      </c>
      <c r="K8" s="62">
        <f>VLOOKUP($A8,'Occupancy Raw Data'!$B$6:$BE$43,'Occupancy Raw Data'!R$1,FALSE)</f>
        <v>67.206989879971701</v>
      </c>
      <c r="L8" s="63"/>
      <c r="M8" s="59">
        <f>VLOOKUP($A8,'Occupancy Raw Data'!$B$6:$BE$43,'Occupancy Raw Data'!T$1,FALSE)</f>
        <v>187.897218542405</v>
      </c>
      <c r="N8" s="60">
        <f>VLOOKUP($A8,'Occupancy Raw Data'!$B$6:$BE$43,'Occupancy Raw Data'!U$1,FALSE)</f>
        <v>188.86802652670499</v>
      </c>
      <c r="O8" s="60">
        <f>VLOOKUP($A8,'Occupancy Raw Data'!$B$6:$BE$43,'Occupancy Raw Data'!V$1,FALSE)</f>
        <v>196.06605915300099</v>
      </c>
      <c r="P8" s="60">
        <f>VLOOKUP($A8,'Occupancy Raw Data'!$B$6:$BE$43,'Occupancy Raw Data'!W$1,FALSE)</f>
        <v>193.117536206522</v>
      </c>
      <c r="Q8" s="60">
        <f>VLOOKUP($A8,'Occupancy Raw Data'!$B$6:$BE$43,'Occupancy Raw Data'!X$1,FALSE)</f>
        <v>186.67624840587899</v>
      </c>
      <c r="R8" s="61">
        <f>VLOOKUP($A8,'Occupancy Raw Data'!$B$6:$BE$43,'Occupancy Raw Data'!Y$1,FALSE)</f>
        <v>190.536481492479</v>
      </c>
      <c r="S8" s="60">
        <f>VLOOKUP($A8,'Occupancy Raw Data'!$B$6:$BE$43,'Occupancy Raw Data'!AA$1,FALSE)</f>
        <v>131.81538543444299</v>
      </c>
      <c r="T8" s="60">
        <f>VLOOKUP($A8,'Occupancy Raw Data'!$B$6:$BE$43,'Occupancy Raw Data'!AB$1,FALSE)</f>
        <v>112.981075827504</v>
      </c>
      <c r="U8" s="61">
        <f>VLOOKUP($A8,'Occupancy Raw Data'!$B$6:$BE$43,'Occupancy Raw Data'!AC$1,FALSE)</f>
        <v>122.013112375989</v>
      </c>
      <c r="V8" s="62">
        <f>VLOOKUP($A8,'Occupancy Raw Data'!$B$6:$BE$43,'Occupancy Raw Data'!AE$1,FALSE)</f>
        <v>164.65779730168001</v>
      </c>
      <c r="W8" s="63"/>
      <c r="X8" s="64">
        <f>VLOOKUP($A8,'ADR Raw Data'!$B$6:$BE$43,'ADR Raw Data'!G$1,FALSE)</f>
        <v>156.26159636363599</v>
      </c>
      <c r="Y8" s="65">
        <f>VLOOKUP($A8,'ADR Raw Data'!$B$6:$BE$43,'ADR Raw Data'!H$1,FALSE)</f>
        <v>180.247112406328</v>
      </c>
      <c r="Z8" s="65">
        <f>VLOOKUP($A8,'ADR Raw Data'!$B$6:$BE$43,'ADR Raw Data'!I$1,FALSE)</f>
        <v>184.61043491816</v>
      </c>
      <c r="AA8" s="65">
        <f>VLOOKUP($A8,'ADR Raw Data'!$B$6:$BE$43,'ADR Raw Data'!J$1,FALSE)</f>
        <v>182.464942901234</v>
      </c>
      <c r="AB8" s="65">
        <f>VLOOKUP($A8,'ADR Raw Data'!$B$6:$BE$43,'ADR Raw Data'!K$1,FALSE)</f>
        <v>166.78519589141499</v>
      </c>
      <c r="AC8" s="66">
        <f>VLOOKUP($A8,'ADR Raw Data'!$B$6:$BE$43,'ADR Raw Data'!L$1,FALSE)</f>
        <v>174.43897389075701</v>
      </c>
      <c r="AD8" s="65">
        <f>VLOOKUP($A8,'ADR Raw Data'!$B$6:$BE$43,'ADR Raw Data'!N$1,FALSE)</f>
        <v>141.70240342163299</v>
      </c>
      <c r="AE8" s="65">
        <f>VLOOKUP($A8,'ADR Raw Data'!$B$6:$BE$43,'ADR Raw Data'!O$1,FALSE)</f>
        <v>136.32773211567701</v>
      </c>
      <c r="AF8" s="66">
        <f>VLOOKUP($A8,'ADR Raw Data'!$B$6:$BE$43,'ADR Raw Data'!P$1,FALSE)</f>
        <v>139.01896649395499</v>
      </c>
      <c r="AG8" s="67">
        <f>VLOOKUP($A8,'ADR Raw Data'!$B$6:$BE$43,'ADR Raw Data'!R$1,FALSE)</f>
        <v>163.217599255854</v>
      </c>
      <c r="AH8" s="63"/>
      <c r="AI8" s="59">
        <f>VLOOKUP($A8,'ADR Raw Data'!$B$6:$BE$43,'ADR Raw Data'!T$1,FALSE)</f>
        <v>47.6600786137924</v>
      </c>
      <c r="AJ8" s="60">
        <f>VLOOKUP($A8,'ADR Raw Data'!$B$6:$BE$43,'ADR Raw Data'!U$1,FALSE)</f>
        <v>55.465396464979797</v>
      </c>
      <c r="AK8" s="60">
        <f>VLOOKUP($A8,'ADR Raw Data'!$B$6:$BE$43,'ADR Raw Data'!V$1,FALSE)</f>
        <v>60.700292228467497</v>
      </c>
      <c r="AL8" s="60">
        <f>VLOOKUP($A8,'ADR Raw Data'!$B$6:$BE$43,'ADR Raw Data'!W$1,FALSE)</f>
        <v>61.526882353804801</v>
      </c>
      <c r="AM8" s="60">
        <f>VLOOKUP($A8,'ADR Raw Data'!$B$6:$BE$43,'ADR Raw Data'!X$1,FALSE)</f>
        <v>55.786308524361097</v>
      </c>
      <c r="AN8" s="61">
        <f>VLOOKUP($A8,'ADR Raw Data'!$B$6:$BE$43,'ADR Raw Data'!Y$1,FALSE)</f>
        <v>56.658150981510502</v>
      </c>
      <c r="AO8" s="60">
        <f>VLOOKUP($A8,'ADR Raw Data'!$B$6:$BE$43,'ADR Raw Data'!AA$1,FALSE)</f>
        <v>51.3449952035621</v>
      </c>
      <c r="AP8" s="60">
        <f>VLOOKUP($A8,'ADR Raw Data'!$B$6:$BE$43,'ADR Raw Data'!AB$1,FALSE)</f>
        <v>46.807483324464698</v>
      </c>
      <c r="AQ8" s="61">
        <f>VLOOKUP($A8,'ADR Raw Data'!$B$6:$BE$43,'ADR Raw Data'!AC$1,FALSE)</f>
        <v>49.1148392121477</v>
      </c>
      <c r="AR8" s="62">
        <f>VLOOKUP($A8,'ADR Raw Data'!$B$6:$BE$43,'ADR Raw Data'!AE$1,FALSE)</f>
        <v>56.179214081689203</v>
      </c>
      <c r="AS8" s="50"/>
      <c r="AT8" s="64">
        <f>VLOOKUP($A8,'RevPAR Raw Data'!$B$6:$BE$43,'RevPAR Raw Data'!G$1,FALSE)</f>
        <v>88.492460873146598</v>
      </c>
      <c r="AU8" s="65">
        <f>VLOOKUP($A8,'RevPAR Raw Data'!$B$6:$BE$43,'RevPAR Raw Data'!H$1,FALSE)</f>
        <v>111.448096169686</v>
      </c>
      <c r="AV8" s="65">
        <f>VLOOKUP($A8,'RevPAR Raw Data'!$B$6:$BE$43,'RevPAR Raw Data'!I$1,FALSE)</f>
        <v>121.939450164744</v>
      </c>
      <c r="AW8" s="65">
        <f>VLOOKUP($A8,'RevPAR Raw Data'!$B$6:$BE$43,'RevPAR Raw Data'!J$1,FALSE)</f>
        <v>121.743495675453</v>
      </c>
      <c r="AX8" s="65">
        <f>VLOOKUP($A8,'RevPAR Raw Data'!$B$6:$BE$43,'RevPAR Raw Data'!K$1,FALSE)</f>
        <v>117.03471066721499</v>
      </c>
      <c r="AY8" s="66">
        <f>VLOOKUP($A8,'RevPAR Raw Data'!$B$6:$BE$43,'RevPAR Raw Data'!L$1,FALSE)</f>
        <v>112.13164271004899</v>
      </c>
      <c r="AZ8" s="65">
        <f>VLOOKUP($A8,'RevPAR Raw Data'!$B$6:$BE$43,'RevPAR Raw Data'!N$1,FALSE)</f>
        <v>105.751546540362</v>
      </c>
      <c r="BA8" s="65">
        <f>VLOOKUP($A8,'RevPAR Raw Data'!$B$6:$BE$43,'RevPAR Raw Data'!O$1,FALSE)</f>
        <v>101.445687808896</v>
      </c>
      <c r="BB8" s="66">
        <f>VLOOKUP($A8,'RevPAR Raw Data'!$B$6:$BE$43,'RevPAR Raw Data'!P$1,FALSE)</f>
        <v>103.598617174629</v>
      </c>
      <c r="BC8" s="67">
        <f>VLOOKUP($A8,'RevPAR Raw Data'!$B$6:$BE$43,'RevPAR Raw Data'!R$1,FALSE)</f>
        <v>109.693635414215</v>
      </c>
      <c r="BD8" s="63"/>
      <c r="BE8" s="59">
        <f>VLOOKUP($A8,'RevPAR Raw Data'!$B$6:$BE$43,'RevPAR Raw Data'!T$1,FALSE)</f>
        <v>325.10925922663699</v>
      </c>
      <c r="BF8" s="60">
        <f>VLOOKUP($A8,'RevPAR Raw Data'!$B$6:$BE$43,'RevPAR Raw Data'!U$1,FALSE)</f>
        <v>349.08982270030498</v>
      </c>
      <c r="BG8" s="60">
        <f>VLOOKUP($A8,'RevPAR Raw Data'!$B$6:$BE$43,'RevPAR Raw Data'!V$1,FALSE)</f>
        <v>375.77902224818098</v>
      </c>
      <c r="BH8" s="60">
        <f>VLOOKUP($A8,'RevPAR Raw Data'!$B$6:$BE$43,'RevPAR Raw Data'!W$1,FALSE)</f>
        <v>373.46361786668098</v>
      </c>
      <c r="BI8" s="60">
        <f>VLOOKUP($A8,'RevPAR Raw Data'!$B$6:$BE$43,'RevPAR Raw Data'!X$1,FALSE)</f>
        <v>346.60234480764802</v>
      </c>
      <c r="BJ8" s="61">
        <f>VLOOKUP($A8,'RevPAR Raw Data'!$B$6:$BE$43,'RevPAR Raw Data'!Y$1,FALSE)</f>
        <v>355.14907983285701</v>
      </c>
      <c r="BK8" s="60">
        <f>VLOOKUP($A8,'RevPAR Raw Data'!$B$6:$BE$43,'RevPAR Raw Data'!AA$1,FALSE)</f>
        <v>250.84098396687801</v>
      </c>
      <c r="BL8" s="60">
        <f>VLOOKUP($A8,'RevPAR Raw Data'!$B$6:$BE$43,'RevPAR Raw Data'!AB$1,FALSE)</f>
        <v>212.67215737972899</v>
      </c>
      <c r="BM8" s="61">
        <f>VLOOKUP($A8,'RevPAR Raw Data'!$B$6:$BE$43,'RevPAR Raw Data'!AC$1,FALSE)</f>
        <v>231.054495549341</v>
      </c>
      <c r="BN8" s="62">
        <f>VLOOKUP($A8,'RevPAR Raw Data'!$B$6:$BE$43,'RevPAR Raw Data'!AE$1,FALSE)</f>
        <v>313.340467831674</v>
      </c>
    </row>
    <row r="9" spans="1:66" x14ac:dyDescent="0.35">
      <c r="A9" s="76" t="s">
        <v>90</v>
      </c>
      <c r="B9" s="59">
        <f>VLOOKUP($A9,'Occupancy Raw Data'!$B$6:$BE$43,'Occupancy Raw Data'!G$1,FALSE)</f>
        <v>51.268665776374803</v>
      </c>
      <c r="C9" s="60">
        <f>VLOOKUP($A9,'Occupancy Raw Data'!$B$6:$BE$43,'Occupancy Raw Data'!H$1,FALSE)</f>
        <v>58.055117154303701</v>
      </c>
      <c r="D9" s="60">
        <f>VLOOKUP($A9,'Occupancy Raw Data'!$B$6:$BE$43,'Occupancy Raw Data'!I$1,FALSE)</f>
        <v>58.431467767390998</v>
      </c>
      <c r="E9" s="60">
        <f>VLOOKUP($A9,'Occupancy Raw Data'!$B$6:$BE$43,'Occupancy Raw Data'!J$1,FALSE)</f>
        <v>61.187325482578601</v>
      </c>
      <c r="F9" s="60">
        <f>VLOOKUP($A9,'Occupancy Raw Data'!$B$6:$BE$43,'Occupancy Raw Data'!K$1,FALSE)</f>
        <v>58.055117154303701</v>
      </c>
      <c r="G9" s="61">
        <f>VLOOKUP($A9,'Occupancy Raw Data'!$B$6:$BE$43,'Occupancy Raw Data'!L$1,FALSE)</f>
        <v>57.399538666990402</v>
      </c>
      <c r="H9" s="60">
        <f>VLOOKUP($A9,'Occupancy Raw Data'!$B$6:$BE$43,'Occupancy Raw Data'!N$1,FALSE)</f>
        <v>65.035814009955004</v>
      </c>
      <c r="I9" s="60">
        <f>VLOOKUP($A9,'Occupancy Raw Data'!$B$6:$BE$43,'Occupancy Raw Data'!O$1,FALSE)</f>
        <v>74.213912832341805</v>
      </c>
      <c r="J9" s="61">
        <f>VLOOKUP($A9,'Occupancy Raw Data'!$B$6:$BE$43,'Occupancy Raw Data'!P$1,FALSE)</f>
        <v>69.624863421148405</v>
      </c>
      <c r="K9" s="62">
        <f>VLOOKUP($A9,'Occupancy Raw Data'!$B$6:$BE$43,'Occupancy Raw Data'!R$1,FALSE)</f>
        <v>60.8924885967498</v>
      </c>
      <c r="L9" s="63"/>
      <c r="M9" s="59">
        <f>VLOOKUP($A9,'Occupancy Raw Data'!$B$6:$BE$43,'Occupancy Raw Data'!T$1,FALSE)</f>
        <v>56.669652534651902</v>
      </c>
      <c r="N9" s="60">
        <f>VLOOKUP($A9,'Occupancy Raw Data'!$B$6:$BE$43,'Occupancy Raw Data'!U$1,FALSE)</f>
        <v>68.713979941225404</v>
      </c>
      <c r="O9" s="60">
        <f>VLOOKUP($A9,'Occupancy Raw Data'!$B$6:$BE$43,'Occupancy Raw Data'!V$1,FALSE)</f>
        <v>70.626324610012404</v>
      </c>
      <c r="P9" s="60">
        <f>VLOOKUP($A9,'Occupancy Raw Data'!$B$6:$BE$43,'Occupancy Raw Data'!W$1,FALSE)</f>
        <v>72.840946066710998</v>
      </c>
      <c r="Q9" s="60">
        <f>VLOOKUP($A9,'Occupancy Raw Data'!$B$6:$BE$43,'Occupancy Raw Data'!X$1,FALSE)</f>
        <v>64.266731220719294</v>
      </c>
      <c r="R9" s="61">
        <f>VLOOKUP($A9,'Occupancy Raw Data'!$B$6:$BE$43,'Occupancy Raw Data'!Y$1,FALSE)</f>
        <v>66.740232904932398</v>
      </c>
      <c r="S9" s="60">
        <f>VLOOKUP($A9,'Occupancy Raw Data'!$B$6:$BE$43,'Occupancy Raw Data'!AA$1,FALSE)</f>
        <v>45.056207996953901</v>
      </c>
      <c r="T9" s="60">
        <f>VLOOKUP($A9,'Occupancy Raw Data'!$B$6:$BE$43,'Occupancy Raw Data'!AB$1,FALSE)</f>
        <v>38.345566238350997</v>
      </c>
      <c r="U9" s="61">
        <f>VLOOKUP($A9,'Occupancy Raw Data'!$B$6:$BE$43,'Occupancy Raw Data'!AC$1,FALSE)</f>
        <v>41.4007524395495</v>
      </c>
      <c r="V9" s="62">
        <f>VLOOKUP($A9,'Occupancy Raw Data'!$B$6:$BE$43,'Occupancy Raw Data'!AE$1,FALSE)</f>
        <v>57.518548093566501</v>
      </c>
      <c r="W9" s="63"/>
      <c r="X9" s="64">
        <f>VLOOKUP($A9,'ADR Raw Data'!$B$6:$BE$43,'ADR Raw Data'!G$1,FALSE)</f>
        <v>122.913303338858</v>
      </c>
      <c r="Y9" s="65">
        <f>VLOOKUP($A9,'ADR Raw Data'!$B$6:$BE$43,'ADR Raw Data'!H$1,FALSE)</f>
        <v>136.74913425344999</v>
      </c>
      <c r="Z9" s="65">
        <f>VLOOKUP($A9,'ADR Raw Data'!$B$6:$BE$43,'ADR Raw Data'!I$1,FALSE)</f>
        <v>136.018813629752</v>
      </c>
      <c r="AA9" s="65">
        <f>VLOOKUP($A9,'ADR Raw Data'!$B$6:$BE$43,'ADR Raw Data'!J$1,FALSE)</f>
        <v>137.07833531745999</v>
      </c>
      <c r="AB9" s="65">
        <f>VLOOKUP($A9,'ADR Raw Data'!$B$6:$BE$43,'ADR Raw Data'!K$1,FALSE)</f>
        <v>126.703592639063</v>
      </c>
      <c r="AC9" s="66">
        <f>VLOOKUP($A9,'ADR Raw Data'!$B$6:$BE$43,'ADR Raw Data'!L$1,FALSE)</f>
        <v>132.16697038916999</v>
      </c>
      <c r="AD9" s="65">
        <f>VLOOKUP($A9,'ADR Raw Data'!$B$6:$BE$43,'ADR Raw Data'!N$1,FALSE)</f>
        <v>120.173966772447</v>
      </c>
      <c r="AE9" s="65">
        <f>VLOOKUP($A9,'ADR Raw Data'!$B$6:$BE$43,'ADR Raw Data'!O$1,FALSE)</f>
        <v>124.63995419597499</v>
      </c>
      <c r="AF9" s="66">
        <f>VLOOKUP($A9,'ADR Raw Data'!$B$6:$BE$43,'ADR Raw Data'!P$1,FALSE)</f>
        <v>122.554139494333</v>
      </c>
      <c r="AG9" s="67">
        <f>VLOOKUP($A9,'ADR Raw Data'!$B$6:$BE$43,'ADR Raw Data'!R$1,FALSE)</f>
        <v>129.026578182853</v>
      </c>
      <c r="AH9" s="63"/>
      <c r="AI9" s="59">
        <f>VLOOKUP($A9,'ADR Raw Data'!$B$6:$BE$43,'ADR Raw Data'!T$1,FALSE)</f>
        <v>42.752990495938299</v>
      </c>
      <c r="AJ9" s="60">
        <f>VLOOKUP($A9,'ADR Raw Data'!$B$6:$BE$43,'ADR Raw Data'!U$1,FALSE)</f>
        <v>54.251296161691798</v>
      </c>
      <c r="AK9" s="60">
        <f>VLOOKUP($A9,'ADR Raw Data'!$B$6:$BE$43,'ADR Raw Data'!V$1,FALSE)</f>
        <v>53.5363428118455</v>
      </c>
      <c r="AL9" s="60">
        <f>VLOOKUP($A9,'ADR Raw Data'!$B$6:$BE$43,'ADR Raw Data'!W$1,FALSE)</f>
        <v>51.650392204884902</v>
      </c>
      <c r="AM9" s="60">
        <f>VLOOKUP($A9,'ADR Raw Data'!$B$6:$BE$43,'ADR Raw Data'!X$1,FALSE)</f>
        <v>44.799484216575898</v>
      </c>
      <c r="AN9" s="61">
        <f>VLOOKUP($A9,'ADR Raw Data'!$B$6:$BE$43,'ADR Raw Data'!Y$1,FALSE)</f>
        <v>49.718473383577802</v>
      </c>
      <c r="AO9" s="60">
        <f>VLOOKUP($A9,'ADR Raw Data'!$B$6:$BE$43,'ADR Raw Data'!AA$1,FALSE)</f>
        <v>39.322112871918797</v>
      </c>
      <c r="AP9" s="60">
        <f>VLOOKUP($A9,'ADR Raw Data'!$B$6:$BE$43,'ADR Raw Data'!AB$1,FALSE)</f>
        <v>42.0497658549655</v>
      </c>
      <c r="AQ9" s="61">
        <f>VLOOKUP($A9,'ADR Raw Data'!$B$6:$BE$43,'ADR Raw Data'!AC$1,FALSE)</f>
        <v>40.759121247015102</v>
      </c>
      <c r="AR9" s="62">
        <f>VLOOKUP($A9,'ADR Raw Data'!$B$6:$BE$43,'ADR Raw Data'!AE$1,FALSE)</f>
        <v>46.894048986277298</v>
      </c>
      <c r="AS9" s="50"/>
      <c r="AT9" s="64">
        <f>VLOOKUP($A9,'RevPAR Raw Data'!$B$6:$BE$43,'RevPAR Raw Data'!G$1,FALSE)</f>
        <v>63.0160106835012</v>
      </c>
      <c r="AU9" s="65">
        <f>VLOOKUP($A9,'RevPAR Raw Data'!$B$6:$BE$43,'RevPAR Raw Data'!H$1,FALSE)</f>
        <v>79.389870098336701</v>
      </c>
      <c r="AV9" s="65">
        <f>VLOOKUP($A9,'RevPAR Raw Data'!$B$6:$BE$43,'RevPAR Raw Data'!I$1,FALSE)</f>
        <v>79.477789243656602</v>
      </c>
      <c r="AW9" s="65">
        <f>VLOOKUP($A9,'RevPAR Raw Data'!$B$6:$BE$43,'RevPAR Raw Data'!J$1,FALSE)</f>
        <v>83.874567196794899</v>
      </c>
      <c r="AX9" s="65">
        <f>VLOOKUP($A9,'RevPAR Raw Data'!$B$6:$BE$43,'RevPAR Raw Data'!K$1,FALSE)</f>
        <v>73.557919145319801</v>
      </c>
      <c r="AY9" s="66">
        <f>VLOOKUP($A9,'RevPAR Raw Data'!$B$6:$BE$43,'RevPAR Raw Data'!L$1,FALSE)</f>
        <v>75.863231273521905</v>
      </c>
      <c r="AZ9" s="65">
        <f>VLOOKUP($A9,'RevPAR Raw Data'!$B$6:$BE$43,'RevPAR Raw Data'!N$1,FALSE)</f>
        <v>78.156117518513994</v>
      </c>
      <c r="BA9" s="65">
        <f>VLOOKUP($A9,'RevPAR Raw Data'!$B$6:$BE$43,'RevPAR Raw Data'!O$1,FALSE)</f>
        <v>92.500186961272306</v>
      </c>
      <c r="BB9" s="66">
        <f>VLOOKUP($A9,'RevPAR Raw Data'!$B$6:$BE$43,'RevPAR Raw Data'!P$1,FALSE)</f>
        <v>85.3281522398931</v>
      </c>
      <c r="BC9" s="67">
        <f>VLOOKUP($A9,'RevPAR Raw Data'!$B$6:$BE$43,'RevPAR Raw Data'!R$1,FALSE)</f>
        <v>78.567494406770805</v>
      </c>
      <c r="BD9" s="63"/>
      <c r="BE9" s="59">
        <f>VLOOKUP($A9,'RevPAR Raw Data'!$B$6:$BE$43,'RevPAR Raw Data'!T$1,FALSE)</f>
        <v>123.65061419281101</v>
      </c>
      <c r="BF9" s="60">
        <f>VLOOKUP($A9,'RevPAR Raw Data'!$B$6:$BE$43,'RevPAR Raw Data'!U$1,FALSE)</f>
        <v>160.243500865317</v>
      </c>
      <c r="BG9" s="60">
        <f>VLOOKUP($A9,'RevPAR Raw Data'!$B$6:$BE$43,'RevPAR Raw Data'!V$1,FALSE)</f>
        <v>161.97341868048099</v>
      </c>
      <c r="BH9" s="60">
        <f>VLOOKUP($A9,'RevPAR Raw Data'!$B$6:$BE$43,'RevPAR Raw Data'!W$1,FALSE)</f>
        <v>162.1139726008</v>
      </c>
      <c r="BI9" s="60">
        <f>VLOOKUP($A9,'RevPAR Raw Data'!$B$6:$BE$43,'RevPAR Raw Data'!X$1,FALSE)</f>
        <v>137.85737954703001</v>
      </c>
      <c r="BJ9" s="61">
        <f>VLOOKUP($A9,'RevPAR Raw Data'!$B$6:$BE$43,'RevPAR Raw Data'!Y$1,FALSE)</f>
        <v>149.640931221486</v>
      </c>
      <c r="BK9" s="60">
        <f>VLOOKUP($A9,'RevPAR Raw Data'!$B$6:$BE$43,'RevPAR Raw Data'!AA$1,FALSE)</f>
        <v>102.095373833241</v>
      </c>
      <c r="BL9" s="60">
        <f>VLOOKUP($A9,'RevPAR Raw Data'!$B$6:$BE$43,'RevPAR Raw Data'!AB$1,FALSE)</f>
        <v>96.519552912303894</v>
      </c>
      <c r="BM9" s="61">
        <f>VLOOKUP($A9,'RevPAR Raw Data'!$B$6:$BE$43,'RevPAR Raw Data'!AC$1,FALSE)</f>
        <v>99.034456570577305</v>
      </c>
      <c r="BN9" s="62">
        <f>VLOOKUP($A9,'RevPAR Raw Data'!$B$6:$BE$43,'RevPAR Raw Data'!AE$1,FALSE)</f>
        <v>131.385373199036</v>
      </c>
    </row>
    <row r="10" spans="1:66" x14ac:dyDescent="0.35">
      <c r="A10" s="76" t="s">
        <v>26</v>
      </c>
      <c r="B10" s="59">
        <f>VLOOKUP($A10,'Occupancy Raw Data'!$B$6:$BE$43,'Occupancy Raw Data'!G$1,FALSE)</f>
        <v>44.301895515487701</v>
      </c>
      <c r="C10" s="60">
        <f>VLOOKUP($A10,'Occupancy Raw Data'!$B$6:$BE$43,'Occupancy Raw Data'!H$1,FALSE)</f>
        <v>49.479889042995801</v>
      </c>
      <c r="D10" s="60">
        <f>VLOOKUP($A10,'Occupancy Raw Data'!$B$6:$BE$43,'Occupancy Raw Data'!I$1,FALSE)</f>
        <v>56.877022653721603</v>
      </c>
      <c r="E10" s="60">
        <f>VLOOKUP($A10,'Occupancy Raw Data'!$B$6:$BE$43,'Occupancy Raw Data'!J$1,FALSE)</f>
        <v>55.247341655108599</v>
      </c>
      <c r="F10" s="60">
        <f>VLOOKUP($A10,'Occupancy Raw Data'!$B$6:$BE$43,'Occupancy Raw Data'!K$1,FALSE)</f>
        <v>52.3693943596856</v>
      </c>
      <c r="G10" s="61">
        <f>VLOOKUP($A10,'Occupancy Raw Data'!$B$6:$BE$43,'Occupancy Raw Data'!L$1,FALSE)</f>
        <v>51.655108645399899</v>
      </c>
      <c r="H10" s="60">
        <f>VLOOKUP($A10,'Occupancy Raw Data'!$B$6:$BE$43,'Occupancy Raw Data'!N$1,FALSE)</f>
        <v>58.3333333333333</v>
      </c>
      <c r="I10" s="60">
        <f>VLOOKUP($A10,'Occupancy Raw Data'!$B$6:$BE$43,'Occupancy Raw Data'!O$1,FALSE)</f>
        <v>64.227924179380395</v>
      </c>
      <c r="J10" s="61">
        <f>VLOOKUP($A10,'Occupancy Raw Data'!$B$6:$BE$43,'Occupancy Raw Data'!P$1,FALSE)</f>
        <v>61.280628756356897</v>
      </c>
      <c r="K10" s="62">
        <f>VLOOKUP($A10,'Occupancy Raw Data'!$B$6:$BE$43,'Occupancy Raw Data'!R$1,FALSE)</f>
        <v>54.405257248530397</v>
      </c>
      <c r="L10" s="63"/>
      <c r="M10" s="59">
        <f>VLOOKUP($A10,'Occupancy Raw Data'!$B$6:$BE$43,'Occupancy Raw Data'!T$1,FALSE)</f>
        <v>40.072169644556801</v>
      </c>
      <c r="N10" s="60">
        <f>VLOOKUP($A10,'Occupancy Raw Data'!$B$6:$BE$43,'Occupancy Raw Data'!U$1,FALSE)</f>
        <v>43.912671228649302</v>
      </c>
      <c r="O10" s="60">
        <f>VLOOKUP($A10,'Occupancy Raw Data'!$B$6:$BE$43,'Occupancy Raw Data'!V$1,FALSE)</f>
        <v>58.002473675928599</v>
      </c>
      <c r="P10" s="60">
        <f>VLOOKUP($A10,'Occupancy Raw Data'!$B$6:$BE$43,'Occupancy Raw Data'!W$1,FALSE)</f>
        <v>54.579034699396402</v>
      </c>
      <c r="Q10" s="60">
        <f>VLOOKUP($A10,'Occupancy Raw Data'!$B$6:$BE$43,'Occupancy Raw Data'!X$1,FALSE)</f>
        <v>50.336595895513497</v>
      </c>
      <c r="R10" s="61">
        <f>VLOOKUP($A10,'Occupancy Raw Data'!$B$6:$BE$43,'Occupancy Raw Data'!Y$1,FALSE)</f>
        <v>49.653275756353601</v>
      </c>
      <c r="S10" s="60">
        <f>VLOOKUP($A10,'Occupancy Raw Data'!$B$6:$BE$43,'Occupancy Raw Data'!AA$1,FALSE)</f>
        <v>42.775114839224997</v>
      </c>
      <c r="T10" s="60">
        <f>VLOOKUP($A10,'Occupancy Raw Data'!$B$6:$BE$43,'Occupancy Raw Data'!AB$1,FALSE)</f>
        <v>39.078224369344902</v>
      </c>
      <c r="U10" s="61">
        <f>VLOOKUP($A10,'Occupancy Raw Data'!$B$6:$BE$43,'Occupancy Raw Data'!AC$1,FALSE)</f>
        <v>40.813594976637802</v>
      </c>
      <c r="V10" s="62">
        <f>VLOOKUP($A10,'Occupancy Raw Data'!$B$6:$BE$43,'Occupancy Raw Data'!AE$1,FALSE)</f>
        <v>46.689767669768401</v>
      </c>
      <c r="W10" s="63"/>
      <c r="X10" s="64">
        <f>VLOOKUP($A10,'ADR Raw Data'!$B$6:$BE$43,'ADR Raw Data'!G$1,FALSE)</f>
        <v>120.246399686929</v>
      </c>
      <c r="Y10" s="65">
        <f>VLOOKUP($A10,'ADR Raw Data'!$B$6:$BE$43,'ADR Raw Data'!H$1,FALSE)</f>
        <v>135.30851436580201</v>
      </c>
      <c r="Z10" s="65">
        <f>VLOOKUP($A10,'ADR Raw Data'!$B$6:$BE$43,'ADR Raw Data'!I$1,FALSE)</f>
        <v>142.20447673237101</v>
      </c>
      <c r="AA10" s="65">
        <f>VLOOKUP($A10,'ADR Raw Data'!$B$6:$BE$43,'ADR Raw Data'!J$1,FALSE)</f>
        <v>140.159817991631</v>
      </c>
      <c r="AB10" s="65">
        <f>VLOOKUP($A10,'ADR Raw Data'!$B$6:$BE$43,'ADR Raw Data'!K$1,FALSE)</f>
        <v>127.698905318914</v>
      </c>
      <c r="AC10" s="66">
        <f>VLOOKUP($A10,'ADR Raw Data'!$B$6:$BE$43,'ADR Raw Data'!L$1,FALSE)</f>
        <v>133.73830215698499</v>
      </c>
      <c r="AD10" s="65">
        <f>VLOOKUP($A10,'ADR Raw Data'!$B$6:$BE$43,'ADR Raw Data'!N$1,FALSE)</f>
        <v>115.627132950267</v>
      </c>
      <c r="AE10" s="65">
        <f>VLOOKUP($A10,'ADR Raw Data'!$B$6:$BE$43,'ADR Raw Data'!O$1,FALSE)</f>
        <v>117.59944574410601</v>
      </c>
      <c r="AF10" s="66">
        <f>VLOOKUP($A10,'ADR Raw Data'!$B$6:$BE$43,'ADR Raw Data'!P$1,FALSE)</f>
        <v>116.660718596755</v>
      </c>
      <c r="AG10" s="67">
        <f>VLOOKUP($A10,'ADR Raw Data'!$B$6:$BE$43,'ADR Raw Data'!R$1,FALSE)</f>
        <v>128.24237814871</v>
      </c>
      <c r="AH10" s="63"/>
      <c r="AI10" s="59">
        <f>VLOOKUP($A10,'ADR Raw Data'!$B$6:$BE$43,'ADR Raw Data'!T$1,FALSE)</f>
        <v>33.962263987633698</v>
      </c>
      <c r="AJ10" s="60">
        <f>VLOOKUP($A10,'ADR Raw Data'!$B$6:$BE$43,'ADR Raw Data'!U$1,FALSE)</f>
        <v>44.332480063530198</v>
      </c>
      <c r="AK10" s="60">
        <f>VLOOKUP($A10,'ADR Raw Data'!$B$6:$BE$43,'ADR Raw Data'!V$1,FALSE)</f>
        <v>49.798711104577102</v>
      </c>
      <c r="AL10" s="60">
        <f>VLOOKUP($A10,'ADR Raw Data'!$B$6:$BE$43,'ADR Raw Data'!W$1,FALSE)</f>
        <v>49.101745851338599</v>
      </c>
      <c r="AM10" s="60">
        <f>VLOOKUP($A10,'ADR Raw Data'!$B$6:$BE$43,'ADR Raw Data'!X$1,FALSE)</f>
        <v>40.692685569114801</v>
      </c>
      <c r="AN10" s="61">
        <f>VLOOKUP($A10,'ADR Raw Data'!$B$6:$BE$43,'ADR Raw Data'!Y$1,FALSE)</f>
        <v>44.247393862229004</v>
      </c>
      <c r="AO10" s="60">
        <f>VLOOKUP($A10,'ADR Raw Data'!$B$6:$BE$43,'ADR Raw Data'!AA$1,FALSE)</f>
        <v>25.155707921760101</v>
      </c>
      <c r="AP10" s="60">
        <f>VLOOKUP($A10,'ADR Raw Data'!$B$6:$BE$43,'ADR Raw Data'!AB$1,FALSE)</f>
        <v>23.8345359636835</v>
      </c>
      <c r="AQ10" s="61">
        <f>VLOOKUP($A10,'ADR Raw Data'!$B$6:$BE$43,'ADR Raw Data'!AC$1,FALSE)</f>
        <v>24.431906763773199</v>
      </c>
      <c r="AR10" s="62">
        <f>VLOOKUP($A10,'ADR Raw Data'!$B$6:$BE$43,'ADR Raw Data'!AE$1,FALSE)</f>
        <v>37.801324922193302</v>
      </c>
      <c r="AS10" s="50"/>
      <c r="AT10" s="64">
        <f>VLOOKUP($A10,'RevPAR Raw Data'!$B$6:$BE$43,'RevPAR Raw Data'!G$1,FALSE)</f>
        <v>53.271434350439201</v>
      </c>
      <c r="AU10" s="65">
        <f>VLOOKUP($A10,'RevPAR Raw Data'!$B$6:$BE$43,'RevPAR Raw Data'!H$1,FALSE)</f>
        <v>66.950502773925095</v>
      </c>
      <c r="AV10" s="65">
        <f>VLOOKUP($A10,'RevPAR Raw Data'!$B$6:$BE$43,'RevPAR Raw Data'!I$1,FALSE)</f>
        <v>80.881672445677296</v>
      </c>
      <c r="AW10" s="65">
        <f>VLOOKUP($A10,'RevPAR Raw Data'!$B$6:$BE$43,'RevPAR Raw Data'!J$1,FALSE)</f>
        <v>77.434573509015195</v>
      </c>
      <c r="AX10" s="65">
        <f>VLOOKUP($A10,'RevPAR Raw Data'!$B$6:$BE$43,'RevPAR Raw Data'!K$1,FALSE)</f>
        <v>66.875143319463703</v>
      </c>
      <c r="AY10" s="66">
        <f>VLOOKUP($A10,'RevPAR Raw Data'!$B$6:$BE$43,'RevPAR Raw Data'!L$1,FALSE)</f>
        <v>69.082665279704102</v>
      </c>
      <c r="AZ10" s="65">
        <f>VLOOKUP($A10,'RevPAR Raw Data'!$B$6:$BE$43,'RevPAR Raw Data'!N$1,FALSE)</f>
        <v>67.449160887656006</v>
      </c>
      <c r="BA10" s="65">
        <f>VLOOKUP($A10,'RevPAR Raw Data'!$B$6:$BE$43,'RevPAR Raw Data'!O$1,FALSE)</f>
        <v>75.531682847896406</v>
      </c>
      <c r="BB10" s="66">
        <f>VLOOKUP($A10,'RevPAR Raw Data'!$B$6:$BE$43,'RevPAR Raw Data'!P$1,FALSE)</f>
        <v>71.490421867776206</v>
      </c>
      <c r="BC10" s="67">
        <f>VLOOKUP($A10,'RevPAR Raw Data'!$B$6:$BE$43,'RevPAR Raw Data'!R$1,FALSE)</f>
        <v>69.770595733438995</v>
      </c>
      <c r="BD10" s="63"/>
      <c r="BE10" s="59">
        <f>VLOOKUP($A10,'RevPAR Raw Data'!$B$6:$BE$43,'RevPAR Raw Data'!T$1,FALSE)</f>
        <v>87.643849672447402</v>
      </c>
      <c r="BF10" s="60">
        <f>VLOOKUP($A10,'RevPAR Raw Data'!$B$6:$BE$43,'RevPAR Raw Data'!U$1,FALSE)</f>
        <v>107.71272750998401</v>
      </c>
      <c r="BG10" s="60">
        <f>VLOOKUP($A10,'RevPAR Raw Data'!$B$6:$BE$43,'RevPAR Raw Data'!V$1,FALSE)</f>
        <v>136.68566907988901</v>
      </c>
      <c r="BH10" s="60">
        <f>VLOOKUP($A10,'RevPAR Raw Data'!$B$6:$BE$43,'RevPAR Raw Data'!W$1,FALSE)</f>
        <v>130.480039456946</v>
      </c>
      <c r="BI10" s="60">
        <f>VLOOKUP($A10,'RevPAR Raw Data'!$B$6:$BE$43,'RevPAR Raw Data'!X$1,FALSE)</f>
        <v>111.512594158585</v>
      </c>
      <c r="BJ10" s="61">
        <f>VLOOKUP($A10,'RevPAR Raw Data'!$B$6:$BE$43,'RevPAR Raw Data'!Y$1,FALSE)</f>
        <v>115.870950107995</v>
      </c>
      <c r="BK10" s="60">
        <f>VLOOKUP($A10,'RevPAR Raw Data'!$B$6:$BE$43,'RevPAR Raw Data'!AA$1,FALSE)</f>
        <v>78.691205713138203</v>
      </c>
      <c r="BL10" s="60">
        <f>VLOOKUP($A10,'RevPAR Raw Data'!$B$6:$BE$43,'RevPAR Raw Data'!AB$1,FALSE)</f>
        <v>72.226873774308999</v>
      </c>
      <c r="BM10" s="61">
        <f>VLOOKUP($A10,'RevPAR Raw Data'!$B$6:$BE$43,'RevPAR Raw Data'!AC$1,FALSE)</f>
        <v>75.217041212047306</v>
      </c>
      <c r="BN10" s="62">
        <f>VLOOKUP($A10,'RevPAR Raw Data'!$B$6:$BE$43,'RevPAR Raw Data'!AE$1,FALSE)</f>
        <v>102.140443374228</v>
      </c>
    </row>
    <row r="11" spans="1:66" x14ac:dyDescent="0.35">
      <c r="A11" s="76" t="s">
        <v>24</v>
      </c>
      <c r="B11" s="59">
        <f>VLOOKUP($A11,'Occupancy Raw Data'!$B$6:$BE$43,'Occupancy Raw Data'!G$1,FALSE)</f>
        <v>48.376436781609101</v>
      </c>
      <c r="C11" s="60">
        <f>VLOOKUP($A11,'Occupancy Raw Data'!$B$6:$BE$43,'Occupancy Raw Data'!H$1,FALSE)</f>
        <v>59.137931034482698</v>
      </c>
      <c r="D11" s="60">
        <f>VLOOKUP($A11,'Occupancy Raw Data'!$B$6:$BE$43,'Occupancy Raw Data'!I$1,FALSE)</f>
        <v>63.031609195402197</v>
      </c>
      <c r="E11" s="60">
        <f>VLOOKUP($A11,'Occupancy Raw Data'!$B$6:$BE$43,'Occupancy Raw Data'!J$1,FALSE)</f>
        <v>63.448275862068897</v>
      </c>
      <c r="F11" s="60">
        <f>VLOOKUP($A11,'Occupancy Raw Data'!$B$6:$BE$43,'Occupancy Raw Data'!K$1,FALSE)</f>
        <v>61.853448275862</v>
      </c>
      <c r="G11" s="61">
        <f>VLOOKUP($A11,'Occupancy Raw Data'!$B$6:$BE$43,'Occupancy Raw Data'!L$1,FALSE)</f>
        <v>59.169540229885001</v>
      </c>
      <c r="H11" s="60">
        <f>VLOOKUP($A11,'Occupancy Raw Data'!$B$6:$BE$43,'Occupancy Raw Data'!N$1,FALSE)</f>
        <v>70.818965517241296</v>
      </c>
      <c r="I11" s="60">
        <f>VLOOKUP($A11,'Occupancy Raw Data'!$B$6:$BE$43,'Occupancy Raw Data'!O$1,FALSE)</f>
        <v>76.781609195402197</v>
      </c>
      <c r="J11" s="61">
        <f>VLOOKUP($A11,'Occupancy Raw Data'!$B$6:$BE$43,'Occupancy Raw Data'!P$1,FALSE)</f>
        <v>73.800287356321803</v>
      </c>
      <c r="K11" s="62">
        <f>VLOOKUP($A11,'Occupancy Raw Data'!$B$6:$BE$43,'Occupancy Raw Data'!R$1,FALSE)</f>
        <v>63.349753694581203</v>
      </c>
      <c r="L11" s="63"/>
      <c r="M11" s="59">
        <f>VLOOKUP($A11,'Occupancy Raw Data'!$B$6:$BE$43,'Occupancy Raw Data'!T$1,FALSE)</f>
        <v>22.684225077282999</v>
      </c>
      <c r="N11" s="60">
        <f>VLOOKUP($A11,'Occupancy Raw Data'!$B$6:$BE$43,'Occupancy Raw Data'!U$1,FALSE)</f>
        <v>26.6817242461292</v>
      </c>
      <c r="O11" s="60">
        <f>VLOOKUP($A11,'Occupancy Raw Data'!$B$6:$BE$43,'Occupancy Raw Data'!V$1,FALSE)</f>
        <v>24.693363076502798</v>
      </c>
      <c r="P11" s="60">
        <f>VLOOKUP($A11,'Occupancy Raw Data'!$B$6:$BE$43,'Occupancy Raw Data'!W$1,FALSE)</f>
        <v>28.002771663813402</v>
      </c>
      <c r="Q11" s="60">
        <f>VLOOKUP($A11,'Occupancy Raw Data'!$B$6:$BE$43,'Occupancy Raw Data'!X$1,FALSE)</f>
        <v>27.652204165450499</v>
      </c>
      <c r="R11" s="61">
        <f>VLOOKUP($A11,'Occupancy Raw Data'!$B$6:$BE$43,'Occupancy Raw Data'!Y$1,FALSE)</f>
        <v>26.061181859139001</v>
      </c>
      <c r="S11" s="60">
        <f>VLOOKUP($A11,'Occupancy Raw Data'!$B$6:$BE$43,'Occupancy Raw Data'!AA$1,FALSE)</f>
        <v>23.8424891358111</v>
      </c>
      <c r="T11" s="60">
        <f>VLOOKUP($A11,'Occupancy Raw Data'!$B$6:$BE$43,'Occupancy Raw Data'!AB$1,FALSE)</f>
        <v>21.087559708249302</v>
      </c>
      <c r="U11" s="61">
        <f>VLOOKUP($A11,'Occupancy Raw Data'!$B$6:$BE$43,'Occupancy Raw Data'!AC$1,FALSE)</f>
        <v>22.393917595435202</v>
      </c>
      <c r="V11" s="62">
        <f>VLOOKUP($A11,'Occupancy Raw Data'!$B$6:$BE$43,'Occupancy Raw Data'!AE$1,FALSE)</f>
        <v>24.816383397664101</v>
      </c>
      <c r="W11" s="63"/>
      <c r="X11" s="64">
        <f>VLOOKUP($A11,'ADR Raw Data'!$B$6:$BE$43,'ADR Raw Data'!G$1,FALSE)</f>
        <v>96.195758835758795</v>
      </c>
      <c r="Y11" s="65">
        <f>VLOOKUP($A11,'ADR Raw Data'!$B$6:$BE$43,'ADR Raw Data'!H$1,FALSE)</f>
        <v>100.76338921282699</v>
      </c>
      <c r="Z11" s="65">
        <f>VLOOKUP($A11,'ADR Raw Data'!$B$6:$BE$43,'ADR Raw Data'!I$1,FALSE)</f>
        <v>106.145165260998</v>
      </c>
      <c r="AA11" s="65">
        <f>VLOOKUP($A11,'ADR Raw Data'!$B$6:$BE$43,'ADR Raw Data'!J$1,FALSE)</f>
        <v>103.649386322463</v>
      </c>
      <c r="AB11" s="65">
        <f>VLOOKUP($A11,'ADR Raw Data'!$B$6:$BE$43,'ADR Raw Data'!K$1,FALSE)</f>
        <v>105.935869918699</v>
      </c>
      <c r="AC11" s="66">
        <f>VLOOKUP($A11,'ADR Raw Data'!$B$6:$BE$43,'ADR Raw Data'!L$1,FALSE)</f>
        <v>102.863468505657</v>
      </c>
      <c r="AD11" s="65">
        <f>VLOOKUP($A11,'ADR Raw Data'!$B$6:$BE$43,'ADR Raw Data'!N$1,FALSE)</f>
        <v>132.909287888009</v>
      </c>
      <c r="AE11" s="65">
        <f>VLOOKUP($A11,'ADR Raw Data'!$B$6:$BE$43,'ADR Raw Data'!O$1,FALSE)</f>
        <v>141.02447417664601</v>
      </c>
      <c r="AF11" s="66">
        <f>VLOOKUP($A11,'ADR Raw Data'!$B$6:$BE$43,'ADR Raw Data'!P$1,FALSE)</f>
        <v>137.130796262046</v>
      </c>
      <c r="AG11" s="67">
        <f>VLOOKUP($A11,'ADR Raw Data'!$B$6:$BE$43,'ADR Raw Data'!R$1,FALSE)</f>
        <v>114.26925706324501</v>
      </c>
      <c r="AH11" s="63"/>
      <c r="AI11" s="59">
        <f>VLOOKUP($A11,'ADR Raw Data'!$B$6:$BE$43,'ADR Raw Data'!T$1,FALSE)</f>
        <v>3.1641688693897199</v>
      </c>
      <c r="AJ11" s="60">
        <f>VLOOKUP($A11,'ADR Raw Data'!$B$6:$BE$43,'ADR Raw Data'!U$1,FALSE)</f>
        <v>16.449190123351599</v>
      </c>
      <c r="AK11" s="60">
        <f>VLOOKUP($A11,'ADR Raw Data'!$B$6:$BE$43,'ADR Raw Data'!V$1,FALSE)</f>
        <v>20.267208534845</v>
      </c>
      <c r="AL11" s="60">
        <f>VLOOKUP($A11,'ADR Raw Data'!$B$6:$BE$43,'ADR Raw Data'!W$1,FALSE)</f>
        <v>23.2891904057003</v>
      </c>
      <c r="AM11" s="60">
        <f>VLOOKUP($A11,'ADR Raw Data'!$B$6:$BE$43,'ADR Raw Data'!X$1,FALSE)</f>
        <v>25.3143785970985</v>
      </c>
      <c r="AN11" s="61">
        <f>VLOOKUP($A11,'ADR Raw Data'!$B$6:$BE$43,'ADR Raw Data'!Y$1,FALSE)</f>
        <v>18.0991982576876</v>
      </c>
      <c r="AO11" s="60">
        <f>VLOOKUP($A11,'ADR Raw Data'!$B$6:$BE$43,'ADR Raw Data'!AA$1,FALSE)</f>
        <v>16.616811151926299</v>
      </c>
      <c r="AP11" s="60">
        <f>VLOOKUP($A11,'ADR Raw Data'!$B$6:$BE$43,'ADR Raw Data'!AB$1,FALSE)</f>
        <v>15.933630022835899</v>
      </c>
      <c r="AQ11" s="61">
        <f>VLOOKUP($A11,'ADR Raw Data'!$B$6:$BE$43,'ADR Raw Data'!AC$1,FALSE)</f>
        <v>16.207918371761298</v>
      </c>
      <c r="AR11" s="62">
        <f>VLOOKUP($A11,'ADR Raw Data'!$B$6:$BE$43,'ADR Raw Data'!AE$1,FALSE)</f>
        <v>17.091612929134499</v>
      </c>
      <c r="AS11" s="50"/>
      <c r="AT11" s="64">
        <f>VLOOKUP($A11,'RevPAR Raw Data'!$B$6:$BE$43,'RevPAR Raw Data'!G$1,FALSE)</f>
        <v>46.536080459770098</v>
      </c>
      <c r="AU11" s="65">
        <f>VLOOKUP($A11,'RevPAR Raw Data'!$B$6:$BE$43,'RevPAR Raw Data'!H$1,FALSE)</f>
        <v>59.589383620689603</v>
      </c>
      <c r="AV11" s="65">
        <f>VLOOKUP($A11,'RevPAR Raw Data'!$B$6:$BE$43,'RevPAR Raw Data'!I$1,FALSE)</f>
        <v>66.905005747126395</v>
      </c>
      <c r="AW11" s="65">
        <f>VLOOKUP($A11,'RevPAR Raw Data'!$B$6:$BE$43,'RevPAR Raw Data'!J$1,FALSE)</f>
        <v>65.7637485632183</v>
      </c>
      <c r="AX11" s="65">
        <f>VLOOKUP($A11,'RevPAR Raw Data'!$B$6:$BE$43,'RevPAR Raw Data'!K$1,FALSE)</f>
        <v>65.524988505747103</v>
      </c>
      <c r="AY11" s="66">
        <f>VLOOKUP($A11,'RevPAR Raw Data'!$B$6:$BE$43,'RevPAR Raw Data'!L$1,FALSE)</f>
        <v>60.863841379310301</v>
      </c>
      <c r="AZ11" s="65">
        <f>VLOOKUP($A11,'RevPAR Raw Data'!$B$6:$BE$43,'RevPAR Raw Data'!N$1,FALSE)</f>
        <v>94.124982758620604</v>
      </c>
      <c r="BA11" s="65">
        <f>VLOOKUP($A11,'RevPAR Raw Data'!$B$6:$BE$43,'RevPAR Raw Data'!O$1,FALSE)</f>
        <v>108.28086063218301</v>
      </c>
      <c r="BB11" s="66">
        <f>VLOOKUP($A11,'RevPAR Raw Data'!$B$6:$BE$43,'RevPAR Raw Data'!P$1,FALSE)</f>
        <v>101.202921695402</v>
      </c>
      <c r="BC11" s="67">
        <f>VLOOKUP($A11,'RevPAR Raw Data'!$B$6:$BE$43,'RevPAR Raw Data'!R$1,FALSE)</f>
        <v>72.389292898193702</v>
      </c>
      <c r="BD11" s="63"/>
      <c r="BE11" s="59">
        <f>VLOOKUP($A11,'RevPAR Raw Data'!$B$6:$BE$43,'RevPAR Raw Data'!T$1,FALSE)</f>
        <v>26.566161134830399</v>
      </c>
      <c r="BF11" s="60">
        <f>VLOOKUP($A11,'RevPAR Raw Data'!$B$6:$BE$43,'RevPAR Raw Data'!U$1,FALSE)</f>
        <v>47.519841918914999</v>
      </c>
      <c r="BG11" s="60">
        <f>VLOOKUP($A11,'RevPAR Raw Data'!$B$6:$BE$43,'RevPAR Raw Data'!V$1,FALSE)</f>
        <v>49.9652270003292</v>
      </c>
      <c r="BH11" s="60">
        <f>VLOOKUP($A11,'RevPAR Raw Data'!$B$6:$BE$43,'RevPAR Raw Data'!W$1,FALSE)</f>
        <v>57.813580881172797</v>
      </c>
      <c r="BI11" s="60">
        <f>VLOOKUP($A11,'RevPAR Raw Data'!$B$6:$BE$43,'RevPAR Raw Data'!X$1,FALSE)</f>
        <v>59.966566415433803</v>
      </c>
      <c r="BJ11" s="61">
        <f>VLOOKUP($A11,'RevPAR Raw Data'!$B$6:$BE$43,'RevPAR Raw Data'!Y$1,FALSE)</f>
        <v>48.877245089808802</v>
      </c>
      <c r="BK11" s="60">
        <f>VLOOKUP($A11,'RevPAR Raw Data'!$B$6:$BE$43,'RevPAR Raw Data'!AA$1,FALSE)</f>
        <v>44.421161681353801</v>
      </c>
      <c r="BL11" s="60">
        <f>VLOOKUP($A11,'RevPAR Raw Data'!$B$6:$BE$43,'RevPAR Raw Data'!AB$1,FALSE)</f>
        <v>40.381203475842298</v>
      </c>
      <c r="BM11" s="61">
        <f>VLOOKUP($A11,'RevPAR Raw Data'!$B$6:$BE$43,'RevPAR Raw Data'!AC$1,FALSE)</f>
        <v>42.2314238513042</v>
      </c>
      <c r="BN11" s="62">
        <f>VLOOKUP($A11,'RevPAR Raw Data'!$B$6:$BE$43,'RevPAR Raw Data'!AE$1,FALSE)</f>
        <v>46.149516520137503</v>
      </c>
    </row>
    <row r="12" spans="1:66" x14ac:dyDescent="0.35">
      <c r="A12" s="76" t="s">
        <v>27</v>
      </c>
      <c r="B12" s="59">
        <f>VLOOKUP($A12,'Occupancy Raw Data'!$B$6:$BE$43,'Occupancy Raw Data'!G$1,FALSE)</f>
        <v>54.087677725118397</v>
      </c>
      <c r="C12" s="60">
        <f>VLOOKUP($A12,'Occupancy Raw Data'!$B$6:$BE$43,'Occupancy Raw Data'!H$1,FALSE)</f>
        <v>60.0829383886255</v>
      </c>
      <c r="D12" s="60">
        <f>VLOOKUP($A12,'Occupancy Raw Data'!$B$6:$BE$43,'Occupancy Raw Data'!I$1,FALSE)</f>
        <v>61.2677725118483</v>
      </c>
      <c r="E12" s="60">
        <f>VLOOKUP($A12,'Occupancy Raw Data'!$B$6:$BE$43,'Occupancy Raw Data'!J$1,FALSE)</f>
        <v>64.928909952606602</v>
      </c>
      <c r="F12" s="60">
        <f>VLOOKUP($A12,'Occupancy Raw Data'!$B$6:$BE$43,'Occupancy Raw Data'!K$1,FALSE)</f>
        <v>61.623222748815103</v>
      </c>
      <c r="G12" s="61">
        <f>VLOOKUP($A12,'Occupancy Raw Data'!$B$6:$BE$43,'Occupancy Raw Data'!L$1,FALSE)</f>
        <v>60.3981042654028</v>
      </c>
      <c r="H12" s="60">
        <f>VLOOKUP($A12,'Occupancy Raw Data'!$B$6:$BE$43,'Occupancy Raw Data'!N$1,FALSE)</f>
        <v>72.772511848341196</v>
      </c>
      <c r="I12" s="60">
        <f>VLOOKUP($A12,'Occupancy Raw Data'!$B$6:$BE$43,'Occupancy Raw Data'!O$1,FALSE)</f>
        <v>77.440758293838797</v>
      </c>
      <c r="J12" s="61">
        <f>VLOOKUP($A12,'Occupancy Raw Data'!$B$6:$BE$43,'Occupancy Raw Data'!P$1,FALSE)</f>
        <v>75.106635071089997</v>
      </c>
      <c r="K12" s="62">
        <f>VLOOKUP($A12,'Occupancy Raw Data'!$B$6:$BE$43,'Occupancy Raw Data'!R$1,FALSE)</f>
        <v>64.600541638456306</v>
      </c>
      <c r="L12" s="63"/>
      <c r="M12" s="59">
        <f>VLOOKUP($A12,'Occupancy Raw Data'!$B$6:$BE$43,'Occupancy Raw Data'!T$1,FALSE)</f>
        <v>10.717542506105399</v>
      </c>
      <c r="N12" s="60">
        <f>VLOOKUP($A12,'Occupancy Raw Data'!$B$6:$BE$43,'Occupancy Raw Data'!U$1,FALSE)</f>
        <v>16.488182426544601</v>
      </c>
      <c r="O12" s="60">
        <f>VLOOKUP($A12,'Occupancy Raw Data'!$B$6:$BE$43,'Occupancy Raw Data'!V$1,FALSE)</f>
        <v>14.8702048753533</v>
      </c>
      <c r="P12" s="60">
        <f>VLOOKUP($A12,'Occupancy Raw Data'!$B$6:$BE$43,'Occupancy Raw Data'!W$1,FALSE)</f>
        <v>19.6684031350444</v>
      </c>
      <c r="Q12" s="60">
        <f>VLOOKUP($A12,'Occupancy Raw Data'!$B$6:$BE$43,'Occupancy Raw Data'!X$1,FALSE)</f>
        <v>11.7773077278942</v>
      </c>
      <c r="R12" s="61">
        <f>VLOOKUP($A12,'Occupancy Raw Data'!$B$6:$BE$43,'Occupancy Raw Data'!Y$1,FALSE)</f>
        <v>14.7577704765504</v>
      </c>
      <c r="S12" s="60">
        <f>VLOOKUP($A12,'Occupancy Raw Data'!$B$6:$BE$43,'Occupancy Raw Data'!AA$1,FALSE)</f>
        <v>7.6652059582146803</v>
      </c>
      <c r="T12" s="60">
        <f>VLOOKUP($A12,'Occupancy Raw Data'!$B$6:$BE$43,'Occupancy Raw Data'!AB$1,FALSE)</f>
        <v>2.5430911881362701</v>
      </c>
      <c r="U12" s="61">
        <f>VLOOKUP($A12,'Occupancy Raw Data'!$B$6:$BE$43,'Occupancy Raw Data'!AC$1,FALSE)</f>
        <v>4.9622599589629699</v>
      </c>
      <c r="V12" s="62">
        <f>VLOOKUP($A12,'Occupancy Raw Data'!$B$6:$BE$43,'Occupancy Raw Data'!AE$1,FALSE)</f>
        <v>11.307197229053401</v>
      </c>
      <c r="W12" s="63"/>
      <c r="X12" s="64">
        <f>VLOOKUP($A12,'ADR Raw Data'!$B$6:$BE$43,'ADR Raw Data'!G$1,FALSE)</f>
        <v>85.230440306681203</v>
      </c>
      <c r="Y12" s="65">
        <f>VLOOKUP($A12,'ADR Raw Data'!$B$6:$BE$43,'ADR Raw Data'!H$1,FALSE)</f>
        <v>86.810252415697093</v>
      </c>
      <c r="Z12" s="65">
        <f>VLOOKUP($A12,'ADR Raw Data'!$B$6:$BE$43,'ADR Raw Data'!I$1,FALSE)</f>
        <v>87.059949719589994</v>
      </c>
      <c r="AA12" s="65">
        <f>VLOOKUP($A12,'ADR Raw Data'!$B$6:$BE$43,'ADR Raw Data'!J$1,FALSE)</f>
        <v>88.786076642335701</v>
      </c>
      <c r="AB12" s="65">
        <f>VLOOKUP($A12,'ADR Raw Data'!$B$6:$BE$43,'ADR Raw Data'!K$1,FALSE)</f>
        <v>87.434595270140306</v>
      </c>
      <c r="AC12" s="66">
        <f>VLOOKUP($A12,'ADR Raw Data'!$B$6:$BE$43,'ADR Raw Data'!L$1,FALSE)</f>
        <v>87.130170276208403</v>
      </c>
      <c r="AD12" s="65">
        <f>VLOOKUP($A12,'ADR Raw Data'!$B$6:$BE$43,'ADR Raw Data'!N$1,FALSE)</f>
        <v>98.906691631390402</v>
      </c>
      <c r="AE12" s="65">
        <f>VLOOKUP($A12,'ADR Raw Data'!$B$6:$BE$43,'ADR Raw Data'!O$1,FALSE)</f>
        <v>102.986819155446</v>
      </c>
      <c r="AF12" s="66">
        <f>VLOOKUP($A12,'ADR Raw Data'!$B$6:$BE$43,'ADR Raw Data'!P$1,FALSE)</f>
        <v>101.010155387285</v>
      </c>
      <c r="AG12" s="67">
        <f>VLOOKUP($A12,'ADR Raw Data'!$B$6:$BE$43,'ADR Raw Data'!R$1,FALSE)</f>
        <v>91.740830320180194</v>
      </c>
      <c r="AH12" s="63"/>
      <c r="AI12" s="59">
        <f>VLOOKUP($A12,'ADR Raw Data'!$B$6:$BE$43,'ADR Raw Data'!T$1,FALSE)</f>
        <v>18.467636223743099</v>
      </c>
      <c r="AJ12" s="60">
        <f>VLOOKUP($A12,'ADR Raw Data'!$B$6:$BE$43,'ADR Raw Data'!U$1,FALSE)</f>
        <v>20.097770747081299</v>
      </c>
      <c r="AK12" s="60">
        <f>VLOOKUP($A12,'ADR Raw Data'!$B$6:$BE$43,'ADR Raw Data'!V$1,FALSE)</f>
        <v>20.0626757282059</v>
      </c>
      <c r="AL12" s="60">
        <f>VLOOKUP($A12,'ADR Raw Data'!$B$6:$BE$43,'ADR Raw Data'!W$1,FALSE)</f>
        <v>22.921738831444699</v>
      </c>
      <c r="AM12" s="60">
        <f>VLOOKUP($A12,'ADR Raw Data'!$B$6:$BE$43,'ADR Raw Data'!X$1,FALSE)</f>
        <v>17.898870628072</v>
      </c>
      <c r="AN12" s="61">
        <f>VLOOKUP($A12,'ADR Raw Data'!$B$6:$BE$43,'ADR Raw Data'!Y$1,FALSE)</f>
        <v>19.933226010877402</v>
      </c>
      <c r="AO12" s="60">
        <f>VLOOKUP($A12,'ADR Raw Data'!$B$6:$BE$43,'ADR Raw Data'!AA$1,FALSE)</f>
        <v>21.0431047395458</v>
      </c>
      <c r="AP12" s="60">
        <f>VLOOKUP($A12,'ADR Raw Data'!$B$6:$BE$43,'ADR Raw Data'!AB$1,FALSE)</f>
        <v>21.835000489063301</v>
      </c>
      <c r="AQ12" s="61">
        <f>VLOOKUP($A12,'ADR Raw Data'!$B$6:$BE$43,'ADR Raw Data'!AC$1,FALSE)</f>
        <v>21.4080280534391</v>
      </c>
      <c r="AR12" s="62">
        <f>VLOOKUP($A12,'ADR Raw Data'!$B$6:$BE$43,'ADR Raw Data'!AE$1,FALSE)</f>
        <v>20.1342567142602</v>
      </c>
      <c r="AS12" s="50"/>
      <c r="AT12" s="64">
        <f>VLOOKUP($A12,'RevPAR Raw Data'!$B$6:$BE$43,'RevPAR Raw Data'!G$1,FALSE)</f>
        <v>46.099165876777199</v>
      </c>
      <c r="AU12" s="65">
        <f>VLOOKUP($A12,'RevPAR Raw Data'!$B$6:$BE$43,'RevPAR Raw Data'!H$1,FALSE)</f>
        <v>52.158150473933603</v>
      </c>
      <c r="AV12" s="65">
        <f>VLOOKUP($A12,'RevPAR Raw Data'!$B$6:$BE$43,'RevPAR Raw Data'!I$1,FALSE)</f>
        <v>53.339691943127903</v>
      </c>
      <c r="AW12" s="65">
        <f>VLOOKUP($A12,'RevPAR Raw Data'!$B$6:$BE$43,'RevPAR Raw Data'!J$1,FALSE)</f>
        <v>57.647831753554499</v>
      </c>
      <c r="AX12" s="65">
        <f>VLOOKUP($A12,'RevPAR Raw Data'!$B$6:$BE$43,'RevPAR Raw Data'!K$1,FALSE)</f>
        <v>53.880015402843597</v>
      </c>
      <c r="AY12" s="66">
        <f>VLOOKUP($A12,'RevPAR Raw Data'!$B$6:$BE$43,'RevPAR Raw Data'!L$1,FALSE)</f>
        <v>52.624971090047303</v>
      </c>
      <c r="AZ12" s="65">
        <f>VLOOKUP($A12,'RevPAR Raw Data'!$B$6:$BE$43,'RevPAR Raw Data'!N$1,FALSE)</f>
        <v>71.976883886255905</v>
      </c>
      <c r="BA12" s="65">
        <f>VLOOKUP($A12,'RevPAR Raw Data'!$B$6:$BE$43,'RevPAR Raw Data'!O$1,FALSE)</f>
        <v>79.753773696682401</v>
      </c>
      <c r="BB12" s="66">
        <f>VLOOKUP($A12,'RevPAR Raw Data'!$B$6:$BE$43,'RevPAR Raw Data'!P$1,FALSE)</f>
        <v>75.865328791469096</v>
      </c>
      <c r="BC12" s="67">
        <f>VLOOKUP($A12,'RevPAR Raw Data'!$B$6:$BE$43,'RevPAR Raw Data'!R$1,FALSE)</f>
        <v>59.2650732904536</v>
      </c>
      <c r="BD12" s="63"/>
      <c r="BE12" s="59">
        <f>VLOOKUP($A12,'RevPAR Raw Data'!$B$6:$BE$43,'RevPAR Raw Data'!T$1,FALSE)</f>
        <v>31.164455492001199</v>
      </c>
      <c r="BF12" s="60">
        <f>VLOOKUP($A12,'RevPAR Raw Data'!$B$6:$BE$43,'RevPAR Raw Data'!U$1,FALSE)</f>
        <v>39.8997102780734</v>
      </c>
      <c r="BG12" s="60">
        <f>VLOOKUP($A12,'RevPAR Raw Data'!$B$6:$BE$43,'RevPAR Raw Data'!V$1,FALSE)</f>
        <v>37.916241587821297</v>
      </c>
      <c r="BH12" s="60">
        <f>VLOOKUP($A12,'RevPAR Raw Data'!$B$6:$BE$43,'RevPAR Raw Data'!W$1,FALSE)</f>
        <v>47.098481965419701</v>
      </c>
      <c r="BI12" s="60">
        <f>VLOOKUP($A12,'RevPAR Raw Data'!$B$6:$BE$43,'RevPAR Raw Data'!X$1,FALSE)</f>
        <v>31.7841834296519</v>
      </c>
      <c r="BJ12" s="61">
        <f>VLOOKUP($A12,'RevPAR Raw Data'!$B$6:$BE$43,'RevPAR Raw Data'!Y$1,FALSE)</f>
        <v>37.632696230685198</v>
      </c>
      <c r="BK12" s="60">
        <f>VLOOKUP($A12,'RevPAR Raw Data'!$B$6:$BE$43,'RevPAR Raw Data'!AA$1,FALSE)</f>
        <v>30.321308016049599</v>
      </c>
      <c r="BL12" s="60">
        <f>VLOOKUP($A12,'RevPAR Raw Data'!$B$6:$BE$43,'RevPAR Raw Data'!AB$1,FALSE)</f>
        <v>24.933375650566401</v>
      </c>
      <c r="BM12" s="61">
        <f>VLOOKUP($A12,'RevPAR Raw Data'!$B$6:$BE$43,'RevPAR Raw Data'!AC$1,FALSE)</f>
        <v>27.432610016501499</v>
      </c>
      <c r="BN12" s="62">
        <f>VLOOKUP($A12,'RevPAR Raw Data'!$B$6:$BE$43,'RevPAR Raw Data'!AE$1,FALSE)</f>
        <v>33.718074060599001</v>
      </c>
    </row>
    <row r="13" spans="1:66" x14ac:dyDescent="0.35">
      <c r="A13" s="76" t="s">
        <v>91</v>
      </c>
      <c r="B13" s="59">
        <f>VLOOKUP($A13,'Occupancy Raw Data'!$B$6:$BE$43,'Occupancy Raw Data'!G$1,FALSE)</f>
        <v>47.749766573295901</v>
      </c>
      <c r="C13" s="60">
        <f>VLOOKUP($A13,'Occupancy Raw Data'!$B$6:$BE$43,'Occupancy Raw Data'!H$1,FALSE)</f>
        <v>61.792717086834699</v>
      </c>
      <c r="D13" s="60">
        <f>VLOOKUP($A13,'Occupancy Raw Data'!$B$6:$BE$43,'Occupancy Raw Data'!I$1,FALSE)</f>
        <v>68.870214752567605</v>
      </c>
      <c r="E13" s="60">
        <f>VLOOKUP($A13,'Occupancy Raw Data'!$B$6:$BE$43,'Occupancy Raw Data'!J$1,FALSE)</f>
        <v>66.984126984126902</v>
      </c>
      <c r="F13" s="60">
        <f>VLOOKUP($A13,'Occupancy Raw Data'!$B$6:$BE$43,'Occupancy Raw Data'!K$1,FALSE)</f>
        <v>64.267040149392997</v>
      </c>
      <c r="G13" s="61">
        <f>VLOOKUP($A13,'Occupancy Raw Data'!$B$6:$BE$43,'Occupancy Raw Data'!L$1,FALSE)</f>
        <v>61.932773109243598</v>
      </c>
      <c r="H13" s="60">
        <f>VLOOKUP($A13,'Occupancy Raw Data'!$B$6:$BE$43,'Occupancy Raw Data'!N$1,FALSE)</f>
        <v>60.513538748832801</v>
      </c>
      <c r="I13" s="60">
        <f>VLOOKUP($A13,'Occupancy Raw Data'!$B$6:$BE$43,'Occupancy Raw Data'!O$1,FALSE)</f>
        <v>64.724556489262298</v>
      </c>
      <c r="J13" s="61">
        <f>VLOOKUP($A13,'Occupancy Raw Data'!$B$6:$BE$43,'Occupancy Raw Data'!P$1,FALSE)</f>
        <v>62.619047619047599</v>
      </c>
      <c r="K13" s="62">
        <f>VLOOKUP($A13,'Occupancy Raw Data'!$B$6:$BE$43,'Occupancy Raw Data'!R$1,FALSE)</f>
        <v>62.128851540616203</v>
      </c>
      <c r="L13" s="63"/>
      <c r="M13" s="59">
        <f>VLOOKUP($A13,'Occupancy Raw Data'!$B$6:$BE$43,'Occupancy Raw Data'!T$1,FALSE)</f>
        <v>44.146535498129502</v>
      </c>
      <c r="N13" s="60">
        <f>VLOOKUP($A13,'Occupancy Raw Data'!$B$6:$BE$43,'Occupancy Raw Data'!U$1,FALSE)</f>
        <v>60.159495106335903</v>
      </c>
      <c r="O13" s="60">
        <f>VLOOKUP($A13,'Occupancy Raw Data'!$B$6:$BE$43,'Occupancy Raw Data'!V$1,FALSE)</f>
        <v>75.018177974765393</v>
      </c>
      <c r="P13" s="60">
        <f>VLOOKUP($A13,'Occupancy Raw Data'!$B$6:$BE$43,'Occupancy Raw Data'!W$1,FALSE)</f>
        <v>65.361535090226496</v>
      </c>
      <c r="Q13" s="60">
        <f>VLOOKUP($A13,'Occupancy Raw Data'!$B$6:$BE$43,'Occupancy Raw Data'!X$1,FALSE)</f>
        <v>64.458364065719195</v>
      </c>
      <c r="R13" s="61">
        <f>VLOOKUP($A13,'Occupancy Raw Data'!$B$6:$BE$43,'Occupancy Raw Data'!Y$1,FALSE)</f>
        <v>62.430561450169201</v>
      </c>
      <c r="S13" s="60">
        <f>VLOOKUP($A13,'Occupancy Raw Data'!$B$6:$BE$43,'Occupancy Raw Data'!AA$1,FALSE)</f>
        <v>53.440247944636099</v>
      </c>
      <c r="T13" s="60">
        <f>VLOOKUP($A13,'Occupancy Raw Data'!$B$6:$BE$43,'Occupancy Raw Data'!AB$1,FALSE)</f>
        <v>57.365308541639997</v>
      </c>
      <c r="U13" s="61">
        <f>VLOOKUP($A13,'Occupancy Raw Data'!$B$6:$BE$43,'Occupancy Raw Data'!AC$1,FALSE)</f>
        <v>55.443999908026903</v>
      </c>
      <c r="V13" s="62">
        <f>VLOOKUP($A13,'Occupancy Raw Data'!$B$6:$BE$43,'Occupancy Raw Data'!AE$1,FALSE)</f>
        <v>60.355087168626298</v>
      </c>
      <c r="W13" s="63"/>
      <c r="X13" s="64">
        <f>VLOOKUP($A13,'ADR Raw Data'!$B$6:$BE$43,'ADR Raw Data'!G$1,FALSE)</f>
        <v>100.20297223308501</v>
      </c>
      <c r="Y13" s="65">
        <f>VLOOKUP($A13,'ADR Raw Data'!$B$6:$BE$43,'ADR Raw Data'!H$1,FALSE)</f>
        <v>111.353977032336</v>
      </c>
      <c r="Z13" s="65">
        <f>VLOOKUP($A13,'ADR Raw Data'!$B$6:$BE$43,'ADR Raw Data'!I$1,FALSE)</f>
        <v>113.092630151843</v>
      </c>
      <c r="AA13" s="65">
        <f>VLOOKUP($A13,'ADR Raw Data'!$B$6:$BE$43,'ADR Raw Data'!J$1,FALSE)</f>
        <v>113.615340117089</v>
      </c>
      <c r="AB13" s="65">
        <f>VLOOKUP($A13,'ADR Raw Data'!$B$6:$BE$43,'ADR Raw Data'!K$1,FALSE)</f>
        <v>104.24725991573401</v>
      </c>
      <c r="AC13" s="66">
        <f>VLOOKUP($A13,'ADR Raw Data'!$B$6:$BE$43,'ADR Raw Data'!L$1,FALSE)</f>
        <v>109.035434946479</v>
      </c>
      <c r="AD13" s="65">
        <f>VLOOKUP($A13,'ADR Raw Data'!$B$6:$BE$43,'ADR Raw Data'!N$1,FALSE)</f>
        <v>95.978387594506998</v>
      </c>
      <c r="AE13" s="65">
        <f>VLOOKUP($A13,'ADR Raw Data'!$B$6:$BE$43,'ADR Raw Data'!O$1,FALSE)</f>
        <v>95.431914310444299</v>
      </c>
      <c r="AF13" s="66">
        <f>VLOOKUP($A13,'ADR Raw Data'!$B$6:$BE$43,'ADR Raw Data'!P$1,FALSE)</f>
        <v>95.695963617386099</v>
      </c>
      <c r="AG13" s="67">
        <f>VLOOKUP($A13,'ADR Raw Data'!$B$6:$BE$43,'ADR Raw Data'!R$1,FALSE)</f>
        <v>105.194086478595</v>
      </c>
      <c r="AH13" s="63"/>
      <c r="AI13" s="59">
        <f>VLOOKUP($A13,'ADR Raw Data'!$B$6:$BE$43,'ADR Raw Data'!T$1,FALSE)</f>
        <v>36.395175854494603</v>
      </c>
      <c r="AJ13" s="60">
        <f>VLOOKUP($A13,'ADR Raw Data'!$B$6:$BE$43,'ADR Raw Data'!U$1,FALSE)</f>
        <v>44.027818637115701</v>
      </c>
      <c r="AK13" s="60">
        <f>VLOOKUP($A13,'ADR Raw Data'!$B$6:$BE$43,'ADR Raw Data'!V$1,FALSE)</f>
        <v>45.250083110895801</v>
      </c>
      <c r="AL13" s="60">
        <f>VLOOKUP($A13,'ADR Raw Data'!$B$6:$BE$43,'ADR Raw Data'!W$1,FALSE)</f>
        <v>45.701917933524797</v>
      </c>
      <c r="AM13" s="60">
        <f>VLOOKUP($A13,'ADR Raw Data'!$B$6:$BE$43,'ADR Raw Data'!X$1,FALSE)</f>
        <v>38.948163103029103</v>
      </c>
      <c r="AN13" s="61">
        <f>VLOOKUP($A13,'ADR Raw Data'!$B$6:$BE$43,'ADR Raw Data'!Y$1,FALSE)</f>
        <v>42.6601622760559</v>
      </c>
      <c r="AO13" s="60">
        <f>VLOOKUP($A13,'ADR Raw Data'!$B$6:$BE$43,'ADR Raw Data'!AA$1,FALSE)</f>
        <v>30.2916057335209</v>
      </c>
      <c r="AP13" s="60">
        <f>VLOOKUP($A13,'ADR Raw Data'!$B$6:$BE$43,'ADR Raw Data'!AB$1,FALSE)</f>
        <v>30.202919556009999</v>
      </c>
      <c r="AQ13" s="61">
        <f>VLOOKUP($A13,'ADR Raw Data'!$B$6:$BE$43,'ADR Raw Data'!AC$1,FALSE)</f>
        <v>30.241749751985001</v>
      </c>
      <c r="AR13" s="62">
        <f>VLOOKUP($A13,'ADR Raw Data'!$B$6:$BE$43,'ADR Raw Data'!AE$1,FALSE)</f>
        <v>39.233109713429798</v>
      </c>
      <c r="AS13" s="50"/>
      <c r="AT13" s="64">
        <f>VLOOKUP($A13,'RevPAR Raw Data'!$B$6:$BE$43,'RevPAR Raw Data'!G$1,FALSE)</f>
        <v>47.8466853408029</v>
      </c>
      <c r="AU13" s="65">
        <f>VLOOKUP($A13,'RevPAR Raw Data'!$B$6:$BE$43,'RevPAR Raw Data'!H$1,FALSE)</f>
        <v>68.808647992530297</v>
      </c>
      <c r="AV13" s="65">
        <f>VLOOKUP($A13,'RevPAR Raw Data'!$B$6:$BE$43,'RevPAR Raw Data'!I$1,FALSE)</f>
        <v>77.887137254901901</v>
      </c>
      <c r="AW13" s="65">
        <f>VLOOKUP($A13,'RevPAR Raw Data'!$B$6:$BE$43,'RevPAR Raw Data'!J$1,FALSE)</f>
        <v>76.104243697478907</v>
      </c>
      <c r="AX13" s="65">
        <f>VLOOKUP($A13,'RevPAR Raw Data'!$B$6:$BE$43,'RevPAR Raw Data'!K$1,FALSE)</f>
        <v>66.996628384687199</v>
      </c>
      <c r="AY13" s="66">
        <f>VLOOKUP($A13,'RevPAR Raw Data'!$B$6:$BE$43,'RevPAR Raw Data'!L$1,FALSE)</f>
        <v>67.528668534080197</v>
      </c>
      <c r="AZ13" s="65">
        <f>VLOOKUP($A13,'RevPAR Raw Data'!$B$6:$BE$43,'RevPAR Raw Data'!N$1,FALSE)</f>
        <v>58.079918767507003</v>
      </c>
      <c r="BA13" s="65">
        <f>VLOOKUP($A13,'RevPAR Raw Data'!$B$6:$BE$43,'RevPAR Raw Data'!O$1,FALSE)</f>
        <v>61.767883286647901</v>
      </c>
      <c r="BB13" s="66">
        <f>VLOOKUP($A13,'RevPAR Raw Data'!$B$6:$BE$43,'RevPAR Raw Data'!P$1,FALSE)</f>
        <v>59.923901027077399</v>
      </c>
      <c r="BC13" s="67">
        <f>VLOOKUP($A13,'RevPAR Raw Data'!$B$6:$BE$43,'RevPAR Raw Data'!R$1,FALSE)</f>
        <v>65.355877817793697</v>
      </c>
      <c r="BD13" s="63"/>
      <c r="BE13" s="59">
        <f>VLOOKUP($A13,'RevPAR Raw Data'!$B$6:$BE$43,'RevPAR Raw Data'!T$1,FALSE)</f>
        <v>96.608920580835303</v>
      </c>
      <c r="BF13" s="60">
        <f>VLOOKUP($A13,'RevPAR Raw Data'!$B$6:$BE$43,'RevPAR Raw Data'!U$1,FALSE)</f>
        <v>130.67422714187299</v>
      </c>
      <c r="BG13" s="60">
        <f>VLOOKUP($A13,'RevPAR Raw Data'!$B$6:$BE$43,'RevPAR Raw Data'!V$1,FALSE)</f>
        <v>154.21404896752199</v>
      </c>
      <c r="BH13" s="60">
        <f>VLOOKUP($A13,'RevPAR Raw Data'!$B$6:$BE$43,'RevPAR Raw Data'!W$1,FALSE)</f>
        <v>140.93492815077801</v>
      </c>
      <c r="BI13" s="60">
        <f>VLOOKUP($A13,'RevPAR Raw Data'!$B$6:$BE$43,'RevPAR Raw Data'!X$1,FALSE)</f>
        <v>128.511875938608</v>
      </c>
      <c r="BJ13" s="61">
        <f>VLOOKUP($A13,'RevPAR Raw Data'!$B$6:$BE$43,'RevPAR Raw Data'!Y$1,FALSE)</f>
        <v>131.72370255071999</v>
      </c>
      <c r="BK13" s="60">
        <f>VLOOKUP($A13,'RevPAR Raw Data'!$B$6:$BE$43,'RevPAR Raw Data'!AA$1,FALSE)</f>
        <v>99.919762888562303</v>
      </c>
      <c r="BL13" s="60">
        <f>VLOOKUP($A13,'RevPAR Raw Data'!$B$6:$BE$43,'RevPAR Raw Data'!AB$1,FALSE)</f>
        <v>104.89422608953799</v>
      </c>
      <c r="BM13" s="61">
        <f>VLOOKUP($A13,'RevPAR Raw Data'!$B$6:$BE$43,'RevPAR Raw Data'!AC$1,FALSE)</f>
        <v>102.452985364688</v>
      </c>
      <c r="BN13" s="62">
        <f>VLOOKUP($A13,'RevPAR Raw Data'!$B$6:$BE$43,'RevPAR Raw Data'!AE$1,FALSE)</f>
        <v>123.267374448559</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47.799462179504197</v>
      </c>
      <c r="C15" s="60">
        <f>VLOOKUP($A15,'Occupancy Raw Data'!$B$6:$BE$43,'Occupancy Raw Data'!H$1,FALSE)</f>
        <v>52.633260557005102</v>
      </c>
      <c r="D15" s="60">
        <f>VLOOKUP($A15,'Occupancy Raw Data'!$B$6:$BE$43,'Occupancy Raw Data'!I$1,FALSE)</f>
        <v>56.680334416103001</v>
      </c>
      <c r="E15" s="60">
        <f>VLOOKUP($A15,'Occupancy Raw Data'!$B$6:$BE$43,'Occupancy Raw Data'!J$1,FALSE)</f>
        <v>56.682996964694603</v>
      </c>
      <c r="F15" s="60">
        <f>VLOOKUP($A15,'Occupancy Raw Data'!$B$6:$BE$43,'Occupancy Raw Data'!K$1,FALSE)</f>
        <v>59.526598860429203</v>
      </c>
      <c r="G15" s="61">
        <f>VLOOKUP($A15,'Occupancy Raw Data'!$B$6:$BE$43,'Occupancy Raw Data'!L$1,FALSE)</f>
        <v>54.664494038585403</v>
      </c>
      <c r="H15" s="60">
        <f>VLOOKUP($A15,'Occupancy Raw Data'!$B$6:$BE$43,'Occupancy Raw Data'!N$1,FALSE)</f>
        <v>77.482826561584702</v>
      </c>
      <c r="I15" s="60">
        <f>VLOOKUP($A15,'Occupancy Raw Data'!$B$6:$BE$43,'Occupancy Raw Data'!O$1,FALSE)</f>
        <v>81.732254113637495</v>
      </c>
      <c r="J15" s="61">
        <f>VLOOKUP($A15,'Occupancy Raw Data'!$B$6:$BE$43,'Occupancy Raw Data'!P$1,FALSE)</f>
        <v>79.607540337611098</v>
      </c>
      <c r="K15" s="62">
        <f>VLOOKUP($A15,'Occupancy Raw Data'!$B$6:$BE$43,'Occupancy Raw Data'!R$1,FALSE)</f>
        <v>61.791051588584502</v>
      </c>
      <c r="L15" s="63"/>
      <c r="M15" s="59">
        <f>VLOOKUP($A15,'Occupancy Raw Data'!$B$6:$BE$43,'Occupancy Raw Data'!T$1,FALSE)</f>
        <v>-3.4298238695647099</v>
      </c>
      <c r="N15" s="60">
        <f>VLOOKUP($A15,'Occupancy Raw Data'!$B$6:$BE$43,'Occupancy Raw Data'!U$1,FALSE)</f>
        <v>8.5593494004215795</v>
      </c>
      <c r="O15" s="60">
        <f>VLOOKUP($A15,'Occupancy Raw Data'!$B$6:$BE$43,'Occupancy Raw Data'!V$1,FALSE)</f>
        <v>12.5104937517069</v>
      </c>
      <c r="P15" s="60">
        <f>VLOOKUP($A15,'Occupancy Raw Data'!$B$6:$BE$43,'Occupancy Raw Data'!W$1,FALSE)</f>
        <v>7.25877343274</v>
      </c>
      <c r="Q15" s="60">
        <f>VLOOKUP($A15,'Occupancy Raw Data'!$B$6:$BE$43,'Occupancy Raw Data'!X$1,FALSE)</f>
        <v>8.5199695173831493</v>
      </c>
      <c r="R15" s="61">
        <f>VLOOKUP($A15,'Occupancy Raw Data'!$B$6:$BE$43,'Occupancy Raw Data'!Y$1,FALSE)</f>
        <v>6.7422272071134497</v>
      </c>
      <c r="S15" s="60">
        <f>VLOOKUP($A15,'Occupancy Raw Data'!$B$6:$BE$43,'Occupancy Raw Data'!AA$1,FALSE)</f>
        <v>5.4617228657009802</v>
      </c>
      <c r="T15" s="60">
        <f>VLOOKUP($A15,'Occupancy Raw Data'!$B$6:$BE$43,'Occupancy Raw Data'!AB$1,FALSE)</f>
        <v>1.94560728152643</v>
      </c>
      <c r="U15" s="61">
        <f>VLOOKUP($A15,'Occupancy Raw Data'!$B$6:$BE$43,'Occupancy Raw Data'!AC$1,FALSE)</f>
        <v>3.6269736271115298</v>
      </c>
      <c r="V15" s="62">
        <f>VLOOKUP($A15,'Occupancy Raw Data'!$B$6:$BE$43,'Occupancy Raw Data'!AE$1,FALSE)</f>
        <v>5.5739253960692396</v>
      </c>
      <c r="W15" s="63"/>
      <c r="X15" s="64">
        <f>VLOOKUP($A15,'ADR Raw Data'!$B$6:$BE$43,'ADR Raw Data'!G$1,FALSE)</f>
        <v>94.412196340444396</v>
      </c>
      <c r="Y15" s="65">
        <f>VLOOKUP($A15,'ADR Raw Data'!$B$6:$BE$43,'ADR Raw Data'!H$1,FALSE)</f>
        <v>94.8641200981384</v>
      </c>
      <c r="Z15" s="65">
        <f>VLOOKUP($A15,'ADR Raw Data'!$B$6:$BE$43,'ADR Raw Data'!I$1,FALSE)</f>
        <v>95.899770927282901</v>
      </c>
      <c r="AA15" s="65">
        <f>VLOOKUP($A15,'ADR Raw Data'!$B$6:$BE$43,'ADR Raw Data'!J$1,FALSE)</f>
        <v>96.667256259100895</v>
      </c>
      <c r="AB15" s="65">
        <f>VLOOKUP($A15,'ADR Raw Data'!$B$6:$BE$43,'ADR Raw Data'!K$1,FALSE)</f>
        <v>98.855701100326499</v>
      </c>
      <c r="AC15" s="66">
        <f>VLOOKUP($A15,'ADR Raw Data'!$B$6:$BE$43,'ADR Raw Data'!L$1,FALSE)</f>
        <v>96.243110793434298</v>
      </c>
      <c r="AD15" s="65">
        <f>VLOOKUP($A15,'ADR Raw Data'!$B$6:$BE$43,'ADR Raw Data'!N$1,FALSE)</f>
        <v>130.71295682966201</v>
      </c>
      <c r="AE15" s="65">
        <f>VLOOKUP($A15,'ADR Raw Data'!$B$6:$BE$43,'ADR Raw Data'!O$1,FALSE)</f>
        <v>140.07781869237999</v>
      </c>
      <c r="AF15" s="66">
        <f>VLOOKUP($A15,'ADR Raw Data'!$B$6:$BE$43,'ADR Raw Data'!P$1,FALSE)</f>
        <v>135.520361167597</v>
      </c>
      <c r="AG15" s="67">
        <f>VLOOKUP($A15,'ADR Raw Data'!$B$6:$BE$43,'ADR Raw Data'!R$1,FALSE)</f>
        <v>110.700837138126</v>
      </c>
      <c r="AH15" s="63"/>
      <c r="AI15" s="59">
        <f>VLOOKUP($A15,'ADR Raw Data'!$B$6:$BE$43,'ADR Raw Data'!T$1,FALSE)</f>
        <v>22.2727491107592</v>
      </c>
      <c r="AJ15" s="60">
        <f>VLOOKUP($A15,'ADR Raw Data'!$B$6:$BE$43,'ADR Raw Data'!U$1,FALSE)</f>
        <v>25.222968973938599</v>
      </c>
      <c r="AK15" s="60">
        <f>VLOOKUP($A15,'ADR Raw Data'!$B$6:$BE$43,'ADR Raw Data'!V$1,FALSE)</f>
        <v>25.709563760288901</v>
      </c>
      <c r="AL15" s="60">
        <f>VLOOKUP($A15,'ADR Raw Data'!$B$6:$BE$43,'ADR Raw Data'!W$1,FALSE)</f>
        <v>24.518528401985201</v>
      </c>
      <c r="AM15" s="60">
        <f>VLOOKUP($A15,'ADR Raw Data'!$B$6:$BE$43,'ADR Raw Data'!X$1,FALSE)</f>
        <v>23.5091195327329</v>
      </c>
      <c r="AN15" s="61">
        <f>VLOOKUP($A15,'ADR Raw Data'!$B$6:$BE$43,'ADR Raw Data'!Y$1,FALSE)</f>
        <v>24.269196393337999</v>
      </c>
      <c r="AO15" s="60">
        <f>VLOOKUP($A15,'ADR Raw Data'!$B$6:$BE$43,'ADR Raw Data'!AA$1,FALSE)</f>
        <v>32.983878455760397</v>
      </c>
      <c r="AP15" s="60">
        <f>VLOOKUP($A15,'ADR Raw Data'!$B$6:$BE$43,'ADR Raw Data'!AB$1,FALSE)</f>
        <v>32.489952489556302</v>
      </c>
      <c r="AQ15" s="61">
        <f>VLOOKUP($A15,'ADR Raw Data'!$B$6:$BE$43,'ADR Raw Data'!AC$1,FALSE)</f>
        <v>32.639571886530902</v>
      </c>
      <c r="AR15" s="62">
        <f>VLOOKUP($A15,'ADR Raw Data'!$B$6:$BE$43,'ADR Raw Data'!AE$1,FALSE)</f>
        <v>27.6542245916247</v>
      </c>
      <c r="AS15" s="50"/>
      <c r="AT15" s="64">
        <f>VLOOKUP($A15,'RevPAR Raw Data'!$B$6:$BE$43,'RevPAR Raw Data'!G$1,FALSE)</f>
        <v>45.128522082590003</v>
      </c>
      <c r="AU15" s="65">
        <f>VLOOKUP($A15,'RevPAR Raw Data'!$B$6:$BE$43,'RevPAR Raw Data'!H$1,FALSE)</f>
        <v>49.930079506363398</v>
      </c>
      <c r="AV15" s="65">
        <f>VLOOKUP($A15,'RevPAR Raw Data'!$B$6:$BE$43,'RevPAR Raw Data'!I$1,FALSE)</f>
        <v>54.356310865860799</v>
      </c>
      <c r="AW15" s="65">
        <f>VLOOKUP($A15,'RevPAR Raw Data'!$B$6:$BE$43,'RevPAR Raw Data'!J$1,FALSE)</f>
        <v>54.793897931199702</v>
      </c>
      <c r="AX15" s="65">
        <f>VLOOKUP($A15,'RevPAR Raw Data'!$B$6:$BE$43,'RevPAR Raw Data'!K$1,FALSE)</f>
        <v>58.845436644656203</v>
      </c>
      <c r="AY15" s="66">
        <f>VLOOKUP($A15,'RevPAR Raw Data'!$B$6:$BE$43,'RevPAR Raw Data'!L$1,FALSE)</f>
        <v>52.610809562226002</v>
      </c>
      <c r="AZ15" s="65">
        <f>VLOOKUP($A15,'RevPAR Raw Data'!$B$6:$BE$43,'RevPAR Raw Data'!N$1,FALSE)</f>
        <v>101.28009363384599</v>
      </c>
      <c r="BA15" s="65">
        <f>VLOOKUP($A15,'RevPAR Raw Data'!$B$6:$BE$43,'RevPAR Raw Data'!O$1,FALSE)</f>
        <v>114.488758730496</v>
      </c>
      <c r="BB15" s="66">
        <f>VLOOKUP($A15,'RevPAR Raw Data'!$B$6:$BE$43,'RevPAR Raw Data'!P$1,FALSE)</f>
        <v>107.884426182171</v>
      </c>
      <c r="BC15" s="67">
        <f>VLOOKUP($A15,'RevPAR Raw Data'!$B$6:$BE$43,'RevPAR Raw Data'!R$1,FALSE)</f>
        <v>68.403211385014401</v>
      </c>
      <c r="BD15" s="63"/>
      <c r="BE15" s="59">
        <f>VLOOKUP($A15,'RevPAR Raw Data'!$B$6:$BE$43,'RevPAR Raw Data'!T$1,FALSE)</f>
        <v>18.079009175785401</v>
      </c>
      <c r="BF15" s="60">
        <f>VLOOKUP($A15,'RevPAR Raw Data'!$B$6:$BE$43,'RevPAR Raw Data'!U$1,FALSE)</f>
        <v>35.941240417999602</v>
      </c>
      <c r="BG15" s="60">
        <f>VLOOKUP($A15,'RevPAR Raw Data'!$B$6:$BE$43,'RevPAR Raw Data'!V$1,FALSE)</f>
        <v>41.436450879817798</v>
      </c>
      <c r="BH15" s="60">
        <f>VLOOKUP($A15,'RevPAR Raw Data'!$B$6:$BE$43,'RevPAR Raw Data'!W$1,FALSE)</f>
        <v>33.557046260467303</v>
      </c>
      <c r="BI15" s="60">
        <f>VLOOKUP($A15,'RevPAR Raw Data'!$B$6:$BE$43,'RevPAR Raw Data'!X$1,FALSE)</f>
        <v>34.032058868110099</v>
      </c>
      <c r="BJ15" s="61">
        <f>VLOOKUP($A15,'RevPAR Raw Data'!$B$6:$BE$43,'RevPAR Raw Data'!Y$1,FALSE)</f>
        <v>32.647707962630903</v>
      </c>
      <c r="BK15" s="60">
        <f>VLOOKUP($A15,'RevPAR Raw Data'!$B$6:$BE$43,'RevPAR Raw Data'!AA$1,FALSE)</f>
        <v>40.247089353074699</v>
      </c>
      <c r="BL15" s="60">
        <f>VLOOKUP($A15,'RevPAR Raw Data'!$B$6:$BE$43,'RevPAR Raw Data'!AB$1,FALSE)</f>
        <v>35.067686652483999</v>
      </c>
      <c r="BM15" s="61">
        <f>VLOOKUP($A15,'RevPAR Raw Data'!$B$6:$BE$43,'RevPAR Raw Data'!AC$1,FALSE)</f>
        <v>37.450374177969003</v>
      </c>
      <c r="BN15" s="62">
        <f>VLOOKUP($A15,'RevPAR Raw Data'!$B$6:$BE$43,'RevPAR Raw Data'!AE$1,FALSE)</f>
        <v>34.7695758352925</v>
      </c>
    </row>
    <row r="16" spans="1:66" x14ac:dyDescent="0.35">
      <c r="A16" s="76" t="s">
        <v>92</v>
      </c>
      <c r="B16" s="59">
        <f>VLOOKUP($A16,'Occupancy Raw Data'!$B$6:$BE$43,'Occupancy Raw Data'!G$1,FALSE)</f>
        <v>65.152838427947501</v>
      </c>
      <c r="C16" s="60">
        <f>VLOOKUP($A16,'Occupancy Raw Data'!$B$6:$BE$43,'Occupancy Raw Data'!H$1,FALSE)</f>
        <v>75.860262008733599</v>
      </c>
      <c r="D16" s="60">
        <f>VLOOKUP($A16,'Occupancy Raw Data'!$B$6:$BE$43,'Occupancy Raw Data'!I$1,FALSE)</f>
        <v>78.986899563318701</v>
      </c>
      <c r="E16" s="60">
        <f>VLOOKUP($A16,'Occupancy Raw Data'!$B$6:$BE$43,'Occupancy Raw Data'!J$1,FALSE)</f>
        <v>78.340611353711694</v>
      </c>
      <c r="F16" s="60">
        <f>VLOOKUP($A16,'Occupancy Raw Data'!$B$6:$BE$43,'Occupancy Raw Data'!K$1,FALSE)</f>
        <v>77.956331877729198</v>
      </c>
      <c r="G16" s="61">
        <f>VLOOKUP($A16,'Occupancy Raw Data'!$B$6:$BE$43,'Occupancy Raw Data'!L$1,FALSE)</f>
        <v>75.259388646288201</v>
      </c>
      <c r="H16" s="60">
        <f>VLOOKUP($A16,'Occupancy Raw Data'!$B$6:$BE$43,'Occupancy Raw Data'!N$1,FALSE)</f>
        <v>85.117903930131007</v>
      </c>
      <c r="I16" s="60">
        <f>VLOOKUP($A16,'Occupancy Raw Data'!$B$6:$BE$43,'Occupancy Raw Data'!O$1,FALSE)</f>
        <v>86.585152838427902</v>
      </c>
      <c r="J16" s="61">
        <f>VLOOKUP($A16,'Occupancy Raw Data'!$B$6:$BE$43,'Occupancy Raw Data'!P$1,FALSE)</f>
        <v>85.851528384279405</v>
      </c>
      <c r="K16" s="62">
        <f>VLOOKUP($A16,'Occupancy Raw Data'!$B$6:$BE$43,'Occupancy Raw Data'!R$1,FALSE)</f>
        <v>78.285714285714207</v>
      </c>
      <c r="L16" s="63"/>
      <c r="M16" s="59">
        <f>VLOOKUP($A16,'Occupancy Raw Data'!$B$6:$BE$43,'Occupancy Raw Data'!T$1,FALSE)</f>
        <v>-0.95592140201805598</v>
      </c>
      <c r="N16" s="60">
        <f>VLOOKUP($A16,'Occupancy Raw Data'!$B$6:$BE$43,'Occupancy Raw Data'!U$1,FALSE)</f>
        <v>3.8995215311004698</v>
      </c>
      <c r="O16" s="60">
        <f>VLOOKUP($A16,'Occupancy Raw Data'!$B$6:$BE$43,'Occupancy Raw Data'!V$1,FALSE)</f>
        <v>4.48243992606284</v>
      </c>
      <c r="P16" s="60">
        <f>VLOOKUP($A16,'Occupancy Raw Data'!$B$6:$BE$43,'Occupancy Raw Data'!W$1,FALSE)</f>
        <v>-4.2689434364994598</v>
      </c>
      <c r="Q16" s="60">
        <f>VLOOKUP($A16,'Occupancy Raw Data'!$B$6:$BE$43,'Occupancy Raw Data'!X$1,FALSE)</f>
        <v>-8.3008013149784201</v>
      </c>
      <c r="R16" s="61">
        <f>VLOOKUP($A16,'Occupancy Raw Data'!$B$6:$BE$43,'Occupancy Raw Data'!Y$1,FALSE)</f>
        <v>-1.2966187116283301</v>
      </c>
      <c r="S16" s="60">
        <f>VLOOKUP($A16,'Occupancy Raw Data'!$B$6:$BE$43,'Occupancy Raw Data'!AA$1,FALSE)</f>
        <v>-4.0559165189998003</v>
      </c>
      <c r="T16" s="60">
        <f>VLOOKUP($A16,'Occupancy Raw Data'!$B$6:$BE$43,'Occupancy Raw Data'!AB$1,FALSE)</f>
        <v>-1.8804433887569201</v>
      </c>
      <c r="U16" s="61">
        <f>VLOOKUP($A16,'Occupancy Raw Data'!$B$6:$BE$43,'Occupancy Raw Data'!AC$1,FALSE)</f>
        <v>-2.97107886684433</v>
      </c>
      <c r="V16" s="62">
        <f>VLOOKUP($A16,'Occupancy Raw Data'!$B$6:$BE$43,'Occupancy Raw Data'!AE$1,FALSE)</f>
        <v>-1.8274556435209801</v>
      </c>
      <c r="W16" s="63"/>
      <c r="X16" s="64">
        <f>VLOOKUP($A16,'ADR Raw Data'!$B$6:$BE$43,'ADR Raw Data'!G$1,FALSE)</f>
        <v>79.560728016085704</v>
      </c>
      <c r="Y16" s="65">
        <f>VLOOKUP($A16,'ADR Raw Data'!$B$6:$BE$43,'ADR Raw Data'!H$1,FALSE)</f>
        <v>82.992047340547998</v>
      </c>
      <c r="Z16" s="65">
        <f>VLOOKUP($A16,'ADR Raw Data'!$B$6:$BE$43,'ADR Raw Data'!I$1,FALSE)</f>
        <v>85.339169504643905</v>
      </c>
      <c r="AA16" s="65">
        <f>VLOOKUP($A16,'ADR Raw Data'!$B$6:$BE$43,'ADR Raw Data'!J$1,FALSE)</f>
        <v>85.634999130434693</v>
      </c>
      <c r="AB16" s="65">
        <f>VLOOKUP($A16,'ADR Raw Data'!$B$6:$BE$43,'ADR Raw Data'!K$1,FALSE)</f>
        <v>84.211976585256494</v>
      </c>
      <c r="AC16" s="66">
        <f>VLOOKUP($A16,'ADR Raw Data'!$B$6:$BE$43,'ADR Raw Data'!L$1,FALSE)</f>
        <v>83.693576762753494</v>
      </c>
      <c r="AD16" s="65">
        <f>VLOOKUP($A16,'ADR Raw Data'!$B$6:$BE$43,'ADR Raw Data'!N$1,FALSE)</f>
        <v>98.487509296121402</v>
      </c>
      <c r="AE16" s="65">
        <f>VLOOKUP($A16,'ADR Raw Data'!$B$6:$BE$43,'ADR Raw Data'!O$1,FALSE)</f>
        <v>99.781346560419607</v>
      </c>
      <c r="AF16" s="66">
        <f>VLOOKUP($A16,'ADR Raw Data'!$B$6:$BE$43,'ADR Raw Data'!P$1,FALSE)</f>
        <v>99.139956022380403</v>
      </c>
      <c r="AG16" s="67">
        <f>VLOOKUP($A16,'ADR Raw Data'!$B$6:$BE$43,'ADR Raw Data'!R$1,FALSE)</f>
        <v>88.533340512542594</v>
      </c>
      <c r="AH16" s="63"/>
      <c r="AI16" s="59">
        <f>VLOOKUP($A16,'ADR Raw Data'!$B$6:$BE$43,'ADR Raw Data'!T$1,FALSE)</f>
        <v>16.990189923031899</v>
      </c>
      <c r="AJ16" s="60">
        <f>VLOOKUP($A16,'ADR Raw Data'!$B$6:$BE$43,'ADR Raw Data'!U$1,FALSE)</f>
        <v>19.020946428145098</v>
      </c>
      <c r="AK16" s="60">
        <f>VLOOKUP($A16,'ADR Raw Data'!$B$6:$BE$43,'ADR Raw Data'!V$1,FALSE)</f>
        <v>19.102563114226001</v>
      </c>
      <c r="AL16" s="60">
        <f>VLOOKUP($A16,'ADR Raw Data'!$B$6:$BE$43,'ADR Raw Data'!W$1,FALSE)</f>
        <v>15.9105733400052</v>
      </c>
      <c r="AM16" s="60">
        <f>VLOOKUP($A16,'ADR Raw Data'!$B$6:$BE$43,'ADR Raw Data'!X$1,FALSE)</f>
        <v>10.247251549674299</v>
      </c>
      <c r="AN16" s="61">
        <f>VLOOKUP($A16,'ADR Raw Data'!$B$6:$BE$43,'ADR Raw Data'!Y$1,FALSE)</f>
        <v>15.937937949868701</v>
      </c>
      <c r="AO16" s="60">
        <f>VLOOKUP($A16,'ADR Raw Data'!$B$6:$BE$43,'ADR Raw Data'!AA$1,FALSE)</f>
        <v>21.792045672744699</v>
      </c>
      <c r="AP16" s="60">
        <f>VLOOKUP($A16,'ADR Raw Data'!$B$6:$BE$43,'ADR Raw Data'!AB$1,FALSE)</f>
        <v>21.891059075203</v>
      </c>
      <c r="AQ16" s="61">
        <f>VLOOKUP($A16,'ADR Raw Data'!$B$6:$BE$43,'ADR Raw Data'!AC$1,FALSE)</f>
        <v>21.8506368849498</v>
      </c>
      <c r="AR16" s="62">
        <f>VLOOKUP($A16,'ADR Raw Data'!$B$6:$BE$43,'ADR Raw Data'!AE$1,FALSE)</f>
        <v>17.8928071600963</v>
      </c>
      <c r="AS16" s="50"/>
      <c r="AT16" s="64">
        <f>VLOOKUP($A16,'RevPAR Raw Data'!$B$6:$BE$43,'RevPAR Raw Data'!G$1,FALSE)</f>
        <v>51.836072576419198</v>
      </c>
      <c r="AU16" s="65">
        <f>VLOOKUP($A16,'RevPAR Raw Data'!$B$6:$BE$43,'RevPAR Raw Data'!H$1,FALSE)</f>
        <v>62.9579845589519</v>
      </c>
      <c r="AV16" s="65">
        <f>VLOOKUP($A16,'RevPAR Raw Data'!$B$6:$BE$43,'RevPAR Raw Data'!I$1,FALSE)</f>
        <v>67.406764104803401</v>
      </c>
      <c r="AW16" s="65">
        <f>VLOOKUP($A16,'RevPAR Raw Data'!$B$6:$BE$43,'RevPAR Raw Data'!J$1,FALSE)</f>
        <v>67.086981851528293</v>
      </c>
      <c r="AX16" s="65">
        <f>VLOOKUP($A16,'RevPAR Raw Data'!$B$6:$BE$43,'RevPAR Raw Data'!K$1,FALSE)</f>
        <v>65.648567947598195</v>
      </c>
      <c r="AY16" s="66">
        <f>VLOOKUP($A16,'RevPAR Raw Data'!$B$6:$BE$43,'RevPAR Raw Data'!L$1,FALSE)</f>
        <v>62.987274207860203</v>
      </c>
      <c r="AZ16" s="65">
        <f>VLOOKUP($A16,'RevPAR Raw Data'!$B$6:$BE$43,'RevPAR Raw Data'!N$1,FALSE)</f>
        <v>83.830503545851499</v>
      </c>
      <c r="BA16" s="65">
        <f>VLOOKUP($A16,'RevPAR Raw Data'!$B$6:$BE$43,'RevPAR Raw Data'!O$1,FALSE)</f>
        <v>86.395831423580702</v>
      </c>
      <c r="BB16" s="66">
        <f>VLOOKUP($A16,'RevPAR Raw Data'!$B$6:$BE$43,'RevPAR Raw Data'!P$1,FALSE)</f>
        <v>85.113167484716101</v>
      </c>
      <c r="BC16" s="67">
        <f>VLOOKUP($A16,'RevPAR Raw Data'!$B$6:$BE$43,'RevPAR Raw Data'!R$1,FALSE)</f>
        <v>69.308958001247603</v>
      </c>
      <c r="BD16" s="63"/>
      <c r="BE16" s="59">
        <f>VLOOKUP($A16,'RevPAR Raw Data'!$B$6:$BE$43,'RevPAR Raw Data'!T$1,FALSE)</f>
        <v>15.8718556592961</v>
      </c>
      <c r="BF16" s="60">
        <f>VLOOKUP($A16,'RevPAR Raw Data'!$B$6:$BE$43,'RevPAR Raw Data'!U$1,FALSE)</f>
        <v>23.6621938606302</v>
      </c>
      <c r="BG16" s="60">
        <f>VLOOKUP($A16,'RevPAR Raw Data'!$B$6:$BE$43,'RevPAR Raw Data'!V$1,FALSE)</f>
        <v>24.441263956222301</v>
      </c>
      <c r="BH16" s="60">
        <f>VLOOKUP($A16,'RevPAR Raw Data'!$B$6:$BE$43,'RevPAR Raw Data'!W$1,FALSE)</f>
        <v>10.962416527198201</v>
      </c>
      <c r="BI16" s="60">
        <f>VLOOKUP($A16,'RevPAR Raw Data'!$B$6:$BE$43,'RevPAR Raw Data'!X$1,FALSE)</f>
        <v>1.09584624331145</v>
      </c>
      <c r="BJ16" s="61">
        <f>VLOOKUP($A16,'RevPAR Raw Data'!$B$6:$BE$43,'RevPAR Raw Data'!Y$1,FALSE)</f>
        <v>14.4346649525346</v>
      </c>
      <c r="BK16" s="60">
        <f>VLOOKUP($A16,'RevPAR Raw Data'!$B$6:$BE$43,'RevPAR Raw Data'!AA$1,FALSE)</f>
        <v>16.8522619734761</v>
      </c>
      <c r="BL16" s="60">
        <f>VLOOKUP($A16,'RevPAR Raw Data'!$B$6:$BE$43,'RevPAR Raw Data'!AB$1,FALSE)</f>
        <v>19.5989667133376</v>
      </c>
      <c r="BM16" s="61">
        <f>VLOOKUP($A16,'RevPAR Raw Data'!$B$6:$BE$43,'RevPAR Raw Data'!AC$1,FALSE)</f>
        <v>18.2303583633458</v>
      </c>
      <c r="BN16" s="62">
        <f>VLOOKUP($A16,'RevPAR Raw Data'!$B$6:$BE$43,'RevPAR Raw Data'!AE$1,FALSE)</f>
        <v>15.7383684023438</v>
      </c>
    </row>
    <row r="17" spans="1:66" x14ac:dyDescent="0.35">
      <c r="A17" s="78" t="s">
        <v>32</v>
      </c>
      <c r="B17" s="59">
        <f>VLOOKUP($A17,'Occupancy Raw Data'!$B$6:$BE$43,'Occupancy Raw Data'!G$1,FALSE)</f>
        <v>52.085106382978701</v>
      </c>
      <c r="C17" s="60">
        <f>VLOOKUP($A17,'Occupancy Raw Data'!$B$6:$BE$43,'Occupancy Raw Data'!H$1,FALSE)</f>
        <v>60.368794326241101</v>
      </c>
      <c r="D17" s="60">
        <f>VLOOKUP($A17,'Occupancy Raw Data'!$B$6:$BE$43,'Occupancy Raw Data'!I$1,FALSE)</f>
        <v>61.460992907801398</v>
      </c>
      <c r="E17" s="60">
        <f>VLOOKUP($A17,'Occupancy Raw Data'!$B$6:$BE$43,'Occupancy Raw Data'!J$1,FALSE)</f>
        <v>60.453900709219802</v>
      </c>
      <c r="F17" s="60">
        <f>VLOOKUP($A17,'Occupancy Raw Data'!$B$6:$BE$43,'Occupancy Raw Data'!K$1,FALSE)</f>
        <v>62.2836879432624</v>
      </c>
      <c r="G17" s="61">
        <f>VLOOKUP($A17,'Occupancy Raw Data'!$B$6:$BE$43,'Occupancy Raw Data'!L$1,FALSE)</f>
        <v>59.3304964539007</v>
      </c>
      <c r="H17" s="60">
        <f>VLOOKUP($A17,'Occupancy Raw Data'!$B$6:$BE$43,'Occupancy Raw Data'!N$1,FALSE)</f>
        <v>81.446808510638206</v>
      </c>
      <c r="I17" s="60">
        <f>VLOOKUP($A17,'Occupancy Raw Data'!$B$6:$BE$43,'Occupancy Raw Data'!O$1,FALSE)</f>
        <v>75.858156028368697</v>
      </c>
      <c r="J17" s="61">
        <f>VLOOKUP($A17,'Occupancy Raw Data'!$B$6:$BE$43,'Occupancy Raw Data'!P$1,FALSE)</f>
        <v>78.652482269503494</v>
      </c>
      <c r="K17" s="62">
        <f>VLOOKUP($A17,'Occupancy Raw Data'!$B$6:$BE$43,'Occupancy Raw Data'!R$1,FALSE)</f>
        <v>64.851063829787194</v>
      </c>
      <c r="L17" s="63"/>
      <c r="M17" s="59">
        <f>VLOOKUP($A17,'Occupancy Raw Data'!$B$6:$BE$43,'Occupancy Raw Data'!T$1,FALSE)</f>
        <v>-8.3863664119705401</v>
      </c>
      <c r="N17" s="60">
        <f>VLOOKUP($A17,'Occupancy Raw Data'!$B$6:$BE$43,'Occupancy Raw Data'!U$1,FALSE)</f>
        <v>2.2540885391366299</v>
      </c>
      <c r="O17" s="60">
        <f>VLOOKUP($A17,'Occupancy Raw Data'!$B$6:$BE$43,'Occupancy Raw Data'!V$1,FALSE)</f>
        <v>2.3091823368408999</v>
      </c>
      <c r="P17" s="60">
        <f>VLOOKUP($A17,'Occupancy Raw Data'!$B$6:$BE$43,'Occupancy Raw Data'!W$1,FALSE)</f>
        <v>-1.89290992434226</v>
      </c>
      <c r="Q17" s="60">
        <f>VLOOKUP($A17,'Occupancy Raw Data'!$B$6:$BE$43,'Occupancy Raw Data'!X$1,FALSE)</f>
        <v>-0.63933168308884603</v>
      </c>
      <c r="R17" s="61">
        <f>VLOOKUP($A17,'Occupancy Raw Data'!$B$6:$BE$43,'Occupancy Raw Data'!Y$1,FALSE)</f>
        <v>-1.20461678233421</v>
      </c>
      <c r="S17" s="60">
        <f>VLOOKUP($A17,'Occupancy Raw Data'!$B$6:$BE$43,'Occupancy Raw Data'!AA$1,FALSE)</f>
        <v>4.2945324096981601</v>
      </c>
      <c r="T17" s="60">
        <f>VLOOKUP($A17,'Occupancy Raw Data'!$B$6:$BE$43,'Occupancy Raw Data'!AB$1,FALSE)</f>
        <v>-8.1991271140207296</v>
      </c>
      <c r="U17" s="61">
        <f>VLOOKUP($A17,'Occupancy Raw Data'!$B$6:$BE$43,'Occupancy Raw Data'!AC$1,FALSE)</f>
        <v>-2.1287614697279298</v>
      </c>
      <c r="V17" s="62">
        <f>VLOOKUP($A17,'Occupancy Raw Data'!$B$6:$BE$43,'Occupancy Raw Data'!AE$1,FALSE)</f>
        <v>-1.52682019308784</v>
      </c>
      <c r="W17" s="63"/>
      <c r="X17" s="64">
        <f>VLOOKUP($A17,'ADR Raw Data'!$B$6:$BE$43,'ADR Raw Data'!G$1,FALSE)</f>
        <v>70.798447194989095</v>
      </c>
      <c r="Y17" s="65">
        <f>VLOOKUP($A17,'ADR Raw Data'!$B$6:$BE$43,'ADR Raw Data'!H$1,FALSE)</f>
        <v>76.789709515977407</v>
      </c>
      <c r="Z17" s="65">
        <f>VLOOKUP($A17,'ADR Raw Data'!$B$6:$BE$43,'ADR Raw Data'!I$1,FALSE)</f>
        <v>77.643225525040293</v>
      </c>
      <c r="AA17" s="65">
        <f>VLOOKUP($A17,'ADR Raw Data'!$B$6:$BE$43,'ADR Raw Data'!J$1,FALSE)</f>
        <v>76.189237259502505</v>
      </c>
      <c r="AB17" s="65">
        <f>VLOOKUP($A17,'ADR Raw Data'!$B$6:$BE$43,'ADR Raw Data'!K$1,FALSE)</f>
        <v>77.142742905943905</v>
      </c>
      <c r="AC17" s="66">
        <f>VLOOKUP($A17,'ADR Raw Data'!$B$6:$BE$43,'ADR Raw Data'!L$1,FALSE)</f>
        <v>75.866372348665905</v>
      </c>
      <c r="AD17" s="65">
        <f>VLOOKUP($A17,'ADR Raw Data'!$B$6:$BE$43,'ADR Raw Data'!N$1,FALSE)</f>
        <v>105.89946882619201</v>
      </c>
      <c r="AE17" s="65">
        <f>VLOOKUP($A17,'ADR Raw Data'!$B$6:$BE$43,'ADR Raw Data'!O$1,FALSE)</f>
        <v>99.169255590874997</v>
      </c>
      <c r="AF17" s="66">
        <f>VLOOKUP($A17,'ADR Raw Data'!$B$6:$BE$43,'ADR Raw Data'!P$1,FALSE)</f>
        <v>102.653916041478</v>
      </c>
      <c r="AG17" s="67">
        <f>VLOOKUP($A17,'ADR Raw Data'!$B$6:$BE$43,'ADR Raw Data'!R$1,FALSE)</f>
        <v>85.148770159980003</v>
      </c>
      <c r="AH17" s="63"/>
      <c r="AI17" s="59">
        <f>VLOOKUP($A17,'ADR Raw Data'!$B$6:$BE$43,'ADR Raw Data'!T$1,FALSE)</f>
        <v>16.404958222610901</v>
      </c>
      <c r="AJ17" s="60">
        <f>VLOOKUP($A17,'ADR Raw Data'!$B$6:$BE$43,'ADR Raw Data'!U$1,FALSE)</f>
        <v>24.9863048376919</v>
      </c>
      <c r="AK17" s="60">
        <f>VLOOKUP($A17,'ADR Raw Data'!$B$6:$BE$43,'ADR Raw Data'!V$1,FALSE)</f>
        <v>25.8207324597305</v>
      </c>
      <c r="AL17" s="60">
        <f>VLOOKUP($A17,'ADR Raw Data'!$B$6:$BE$43,'ADR Raw Data'!W$1,FALSE)</f>
        <v>23.336374106621399</v>
      </c>
      <c r="AM17" s="60">
        <f>VLOOKUP($A17,'ADR Raw Data'!$B$6:$BE$43,'ADR Raw Data'!X$1,FALSE)</f>
        <v>24.54292307643</v>
      </c>
      <c r="AN17" s="61">
        <f>VLOOKUP($A17,'ADR Raw Data'!$B$6:$BE$43,'ADR Raw Data'!Y$1,FALSE)</f>
        <v>23.261068867776</v>
      </c>
      <c r="AO17" s="60">
        <f>VLOOKUP($A17,'ADR Raw Data'!$B$6:$BE$43,'ADR Raw Data'!AA$1,FALSE)</f>
        <v>47.802608693000103</v>
      </c>
      <c r="AP17" s="60">
        <f>VLOOKUP($A17,'ADR Raw Data'!$B$6:$BE$43,'ADR Raw Data'!AB$1,FALSE)</f>
        <v>33.878381903897697</v>
      </c>
      <c r="AQ17" s="61">
        <f>VLOOKUP($A17,'ADR Raw Data'!$B$6:$BE$43,'ADR Raw Data'!AC$1,FALSE)</f>
        <v>40.822531134063702</v>
      </c>
      <c r="AR17" s="62">
        <f>VLOOKUP($A17,'ADR Raw Data'!$B$6:$BE$43,'ADR Raw Data'!AE$1,FALSE)</f>
        <v>29.987529783306201</v>
      </c>
      <c r="AS17" s="50"/>
      <c r="AT17" s="64">
        <f>VLOOKUP($A17,'RevPAR Raw Data'!$B$6:$BE$43,'RevPAR Raw Data'!G$1,FALSE)</f>
        <v>36.875446539007001</v>
      </c>
      <c r="AU17" s="65">
        <f>VLOOKUP($A17,'RevPAR Raw Data'!$B$6:$BE$43,'RevPAR Raw Data'!H$1,FALSE)</f>
        <v>46.357021801418398</v>
      </c>
      <c r="AV17" s="65">
        <f>VLOOKUP($A17,'RevPAR Raw Data'!$B$6:$BE$43,'RevPAR Raw Data'!I$1,FALSE)</f>
        <v>47.720297333333299</v>
      </c>
      <c r="AW17" s="65">
        <f>VLOOKUP($A17,'RevPAR Raw Data'!$B$6:$BE$43,'RevPAR Raw Data'!J$1,FALSE)</f>
        <v>46.059365843971598</v>
      </c>
      <c r="AX17" s="65">
        <f>VLOOKUP($A17,'RevPAR Raw Data'!$B$6:$BE$43,'RevPAR Raw Data'!K$1,FALSE)</f>
        <v>48.047345262411298</v>
      </c>
      <c r="AY17" s="66">
        <f>VLOOKUP($A17,'RevPAR Raw Data'!$B$6:$BE$43,'RevPAR Raw Data'!L$1,FALSE)</f>
        <v>45.011895356028297</v>
      </c>
      <c r="AZ17" s="65">
        <f>VLOOKUP($A17,'RevPAR Raw Data'!$B$6:$BE$43,'RevPAR Raw Data'!N$1,FALSE)</f>
        <v>86.251737588652404</v>
      </c>
      <c r="BA17" s="65">
        <f>VLOOKUP($A17,'RevPAR Raw Data'!$B$6:$BE$43,'RevPAR Raw Data'!O$1,FALSE)</f>
        <v>75.227968638297796</v>
      </c>
      <c r="BB17" s="66">
        <f>VLOOKUP($A17,'RevPAR Raw Data'!$B$6:$BE$43,'RevPAR Raw Data'!P$1,FALSE)</f>
        <v>80.739853113475107</v>
      </c>
      <c r="BC17" s="67">
        <f>VLOOKUP($A17,'RevPAR Raw Data'!$B$6:$BE$43,'RevPAR Raw Data'!R$1,FALSE)</f>
        <v>55.219883286727402</v>
      </c>
      <c r="BD17" s="63"/>
      <c r="BE17" s="59">
        <f>VLOOKUP($A17,'RevPAR Raw Data'!$B$6:$BE$43,'RevPAR Raw Data'!T$1,FALSE)</f>
        <v>6.6428119043615599</v>
      </c>
      <c r="BF17" s="60">
        <f>VLOOKUP($A17,'RevPAR Raw Data'!$B$6:$BE$43,'RevPAR Raw Data'!U$1,FALSE)</f>
        <v>27.803606810528699</v>
      </c>
      <c r="BG17" s="60">
        <f>VLOOKUP($A17,'RevPAR Raw Data'!$B$6:$BE$43,'RevPAR Raw Data'!V$1,FALSE)</f>
        <v>28.7261625897745</v>
      </c>
      <c r="BH17" s="60">
        <f>VLOOKUP($A17,'RevPAR Raw Data'!$B$6:$BE$43,'RevPAR Raw Data'!W$1,FALSE)</f>
        <v>21.001727640833298</v>
      </c>
      <c r="BI17" s="60">
        <f>VLOOKUP($A17,'RevPAR Raw Data'!$B$6:$BE$43,'RevPAR Raw Data'!X$1,FALSE)</f>
        <v>23.746680710157499</v>
      </c>
      <c r="BJ17" s="61">
        <f>VLOOKUP($A17,'RevPAR Raw Data'!$B$6:$BE$43,'RevPAR Raw Data'!Y$1,FALSE)</f>
        <v>21.776245346110301</v>
      </c>
      <c r="BK17" s="60">
        <f>VLOOKUP($A17,'RevPAR Raw Data'!$B$6:$BE$43,'RevPAR Raw Data'!AA$1,FALSE)</f>
        <v>54.150039625700401</v>
      </c>
      <c r="BL17" s="60">
        <f>VLOOKUP($A17,'RevPAR Raw Data'!$B$6:$BE$43,'RevPAR Raw Data'!AB$1,FALSE)</f>
        <v>22.901523193403001</v>
      </c>
      <c r="BM17" s="61">
        <f>VLOOKUP($A17,'RevPAR Raw Data'!$B$6:$BE$43,'RevPAR Raw Data'!AC$1,FALSE)</f>
        <v>37.824755350586102</v>
      </c>
      <c r="BN17" s="62">
        <f>VLOOKUP($A17,'RevPAR Raw Data'!$B$6:$BE$43,'RevPAR Raw Data'!AE$1,FALSE)</f>
        <v>28.002853930078601</v>
      </c>
    </row>
    <row r="18" spans="1:66" x14ac:dyDescent="0.35">
      <c r="A18" s="78" t="s">
        <v>93</v>
      </c>
      <c r="B18" s="59">
        <f>VLOOKUP($A18,'Occupancy Raw Data'!$B$6:$BE$43,'Occupancy Raw Data'!G$1,FALSE)</f>
        <v>57.343640196767304</v>
      </c>
      <c r="C18" s="60">
        <f>VLOOKUP($A18,'Occupancy Raw Data'!$B$6:$BE$43,'Occupancy Raw Data'!H$1,FALSE)</f>
        <v>63.082059392022401</v>
      </c>
      <c r="D18" s="60">
        <f>VLOOKUP($A18,'Occupancy Raw Data'!$B$6:$BE$43,'Occupancy Raw Data'!I$1,FALSE)</f>
        <v>71.059567738534497</v>
      </c>
      <c r="E18" s="60">
        <f>VLOOKUP($A18,'Occupancy Raw Data'!$B$6:$BE$43,'Occupancy Raw Data'!J$1,FALSE)</f>
        <v>71.534001054296198</v>
      </c>
      <c r="F18" s="60">
        <f>VLOOKUP($A18,'Occupancy Raw Data'!$B$6:$BE$43,'Occupancy Raw Data'!K$1,FALSE)</f>
        <v>72.219293621507603</v>
      </c>
      <c r="G18" s="61">
        <f>VLOOKUP($A18,'Occupancy Raw Data'!$B$6:$BE$43,'Occupancy Raw Data'!L$1,FALSE)</f>
        <v>67.047371380376703</v>
      </c>
      <c r="H18" s="60">
        <f>VLOOKUP($A18,'Occupancy Raw Data'!$B$6:$BE$43,'Occupancy Raw Data'!N$1,FALSE)</f>
        <v>75.575470040414601</v>
      </c>
      <c r="I18" s="60">
        <f>VLOOKUP($A18,'Occupancy Raw Data'!$B$6:$BE$43,'Occupancy Raw Data'!O$1,FALSE)</f>
        <v>81.356527850992705</v>
      </c>
      <c r="J18" s="61">
        <f>VLOOKUP($A18,'Occupancy Raw Data'!$B$6:$BE$43,'Occupancy Raw Data'!P$1,FALSE)</f>
        <v>78.465998945703703</v>
      </c>
      <c r="K18" s="62">
        <f>VLOOKUP($A18,'Occupancy Raw Data'!$B$6:$BE$43,'Occupancy Raw Data'!R$1,FALSE)</f>
        <v>70.309754505748202</v>
      </c>
      <c r="L18" s="63"/>
      <c r="M18" s="59">
        <f>VLOOKUP($A18,'Occupancy Raw Data'!$B$6:$BE$43,'Occupancy Raw Data'!T$1,FALSE)</f>
        <v>-1.0230676336742399</v>
      </c>
      <c r="N18" s="60">
        <f>VLOOKUP($A18,'Occupancy Raw Data'!$B$6:$BE$43,'Occupancy Raw Data'!U$1,FALSE)</f>
        <v>5.86248846053567</v>
      </c>
      <c r="O18" s="60">
        <f>VLOOKUP($A18,'Occupancy Raw Data'!$B$6:$BE$43,'Occupancy Raw Data'!V$1,FALSE)</f>
        <v>15.3703997901035</v>
      </c>
      <c r="P18" s="60">
        <f>VLOOKUP($A18,'Occupancy Raw Data'!$B$6:$BE$43,'Occupancy Raw Data'!W$1,FALSE)</f>
        <v>11.9551394767239</v>
      </c>
      <c r="Q18" s="60">
        <f>VLOOKUP($A18,'Occupancy Raw Data'!$B$6:$BE$43,'Occupancy Raw Data'!X$1,FALSE)</f>
        <v>12.1943095064874</v>
      </c>
      <c r="R18" s="61">
        <f>VLOOKUP($A18,'Occupancy Raw Data'!$B$6:$BE$43,'Occupancy Raw Data'!Y$1,FALSE)</f>
        <v>9.0617303662615498</v>
      </c>
      <c r="S18" s="60">
        <f>VLOOKUP($A18,'Occupancy Raw Data'!$B$6:$BE$43,'Occupancy Raw Data'!AA$1,FALSE)</f>
        <v>0.64345717694737103</v>
      </c>
      <c r="T18" s="60">
        <f>VLOOKUP($A18,'Occupancy Raw Data'!$B$6:$BE$43,'Occupancy Raw Data'!AB$1,FALSE)</f>
        <v>1.1445120070581301</v>
      </c>
      <c r="U18" s="61">
        <f>VLOOKUP($A18,'Occupancy Raw Data'!$B$6:$BE$43,'Occupancy Raw Data'!AC$1,FALSE)</f>
        <v>0.90259222470808997</v>
      </c>
      <c r="V18" s="62">
        <f>VLOOKUP($A18,'Occupancy Raw Data'!$B$6:$BE$43,'Occupancy Raw Data'!AE$1,FALSE)</f>
        <v>6.3203096139135599</v>
      </c>
      <c r="W18" s="63"/>
      <c r="X18" s="64">
        <f>VLOOKUP($A18,'ADR Raw Data'!$B$6:$BE$43,'ADR Raw Data'!G$1,FALSE)</f>
        <v>93.108623988970507</v>
      </c>
      <c r="Y18" s="65">
        <f>VLOOKUP($A18,'ADR Raw Data'!$B$6:$BE$43,'ADR Raw Data'!H$1,FALSE)</f>
        <v>96.497785125348102</v>
      </c>
      <c r="Z18" s="65">
        <f>VLOOKUP($A18,'ADR Raw Data'!$B$6:$BE$43,'ADR Raw Data'!I$1,FALSE)</f>
        <v>95.750095771513301</v>
      </c>
      <c r="AA18" s="65">
        <f>VLOOKUP($A18,'ADR Raw Data'!$B$6:$BE$43,'ADR Raw Data'!J$1,FALSE)</f>
        <v>96.9886329403095</v>
      </c>
      <c r="AB18" s="65">
        <f>VLOOKUP($A18,'ADR Raw Data'!$B$6:$BE$43,'ADR Raw Data'!K$1,FALSE)</f>
        <v>95.175496131386794</v>
      </c>
      <c r="AC18" s="66">
        <f>VLOOKUP($A18,'ADR Raw Data'!$B$6:$BE$43,'ADR Raw Data'!L$1,FALSE)</f>
        <v>95.579380386812701</v>
      </c>
      <c r="AD18" s="65">
        <f>VLOOKUP($A18,'ADR Raw Data'!$B$6:$BE$43,'ADR Raw Data'!N$1,FALSE)</f>
        <v>107.500574773308</v>
      </c>
      <c r="AE18" s="65">
        <f>VLOOKUP($A18,'ADR Raw Data'!$B$6:$BE$43,'ADR Raw Data'!O$1,FALSE)</f>
        <v>111.468367883369</v>
      </c>
      <c r="AF18" s="66">
        <f>VLOOKUP($A18,'ADR Raw Data'!$B$6:$BE$43,'ADR Raw Data'!P$1,FALSE)</f>
        <v>109.557554070092</v>
      </c>
      <c r="AG18" s="67">
        <f>VLOOKUP($A18,'ADR Raw Data'!$B$6:$BE$43,'ADR Raw Data'!R$1,FALSE)</f>
        <v>100.036326804712</v>
      </c>
      <c r="AH18" s="63"/>
      <c r="AI18" s="59">
        <f>VLOOKUP($A18,'ADR Raw Data'!$B$6:$BE$43,'ADR Raw Data'!T$1,FALSE)</f>
        <v>25.9874461917647</v>
      </c>
      <c r="AJ18" s="60">
        <f>VLOOKUP($A18,'ADR Raw Data'!$B$6:$BE$43,'ADR Raw Data'!U$1,FALSE)</f>
        <v>28.701405067351299</v>
      </c>
      <c r="AK18" s="60">
        <f>VLOOKUP($A18,'ADR Raw Data'!$B$6:$BE$43,'ADR Raw Data'!V$1,FALSE)</f>
        <v>26.477498005275201</v>
      </c>
      <c r="AL18" s="60">
        <f>VLOOKUP($A18,'ADR Raw Data'!$B$6:$BE$43,'ADR Raw Data'!W$1,FALSE)</f>
        <v>27.832676263446199</v>
      </c>
      <c r="AM18" s="60">
        <f>VLOOKUP($A18,'ADR Raw Data'!$B$6:$BE$43,'ADR Raw Data'!X$1,FALSE)</f>
        <v>22.567594430837001</v>
      </c>
      <c r="AN18" s="61">
        <f>VLOOKUP($A18,'ADR Raw Data'!$B$6:$BE$43,'ADR Raw Data'!Y$1,FALSE)</f>
        <v>26.316270681628101</v>
      </c>
      <c r="AO18" s="60">
        <f>VLOOKUP($A18,'ADR Raw Data'!$B$6:$BE$43,'ADR Raw Data'!AA$1,FALSE)</f>
        <v>25.668536623477301</v>
      </c>
      <c r="AP18" s="60">
        <f>VLOOKUP($A18,'ADR Raw Data'!$B$6:$BE$43,'ADR Raw Data'!AB$1,FALSE)</f>
        <v>19.636436596284799</v>
      </c>
      <c r="AQ18" s="61">
        <f>VLOOKUP($A18,'ADR Raw Data'!$B$6:$BE$43,'ADR Raw Data'!AC$1,FALSE)</f>
        <v>22.4259394077717</v>
      </c>
      <c r="AR18" s="62">
        <f>VLOOKUP($A18,'ADR Raw Data'!$B$6:$BE$43,'ADR Raw Data'!AE$1,FALSE)</f>
        <v>24.561705056985101</v>
      </c>
      <c r="AS18" s="50"/>
      <c r="AT18" s="64">
        <f>VLOOKUP($A18,'RevPAR Raw Data'!$B$6:$BE$43,'RevPAR Raw Data'!G$1,FALSE)</f>
        <v>53.391874332396299</v>
      </c>
      <c r="AU18" s="65">
        <f>VLOOKUP($A18,'RevPAR Raw Data'!$B$6:$BE$43,'RevPAR Raw Data'!H$1,FALSE)</f>
        <v>60.872790124758303</v>
      </c>
      <c r="AV18" s="65">
        <f>VLOOKUP($A18,'RevPAR Raw Data'!$B$6:$BE$43,'RevPAR Raw Data'!I$1,FALSE)</f>
        <v>68.039604164470205</v>
      </c>
      <c r="AW18" s="65">
        <f>VLOOKUP($A18,'RevPAR Raw Data'!$B$6:$BE$43,'RevPAR Raw Data'!J$1,FALSE)</f>
        <v>69.379849710068498</v>
      </c>
      <c r="AX18" s="65">
        <f>VLOOKUP($A18,'RevPAR Raw Data'!$B$6:$BE$43,'RevPAR Raw Data'!K$1,FALSE)</f>
        <v>68.735071006852905</v>
      </c>
      <c r="AY18" s="66">
        <f>VLOOKUP($A18,'RevPAR Raw Data'!$B$6:$BE$43,'RevPAR Raw Data'!L$1,FALSE)</f>
        <v>64.083462131009199</v>
      </c>
      <c r="AZ18" s="65">
        <f>VLOOKUP($A18,'RevPAR Raw Data'!$B$6:$BE$43,'RevPAR Raw Data'!N$1,FALSE)</f>
        <v>81.244064681075301</v>
      </c>
      <c r="BA18" s="65">
        <f>VLOOKUP($A18,'RevPAR Raw Data'!$B$6:$BE$43,'RevPAR Raw Data'!O$1,FALSE)</f>
        <v>90.686793762080399</v>
      </c>
      <c r="BB18" s="66">
        <f>VLOOKUP($A18,'RevPAR Raw Data'!$B$6:$BE$43,'RevPAR Raw Data'!P$1,FALSE)</f>
        <v>85.965429221577907</v>
      </c>
      <c r="BC18" s="67">
        <f>VLOOKUP($A18,'RevPAR Raw Data'!$B$6:$BE$43,'RevPAR Raw Data'!R$1,FALSE)</f>
        <v>70.335295792961404</v>
      </c>
      <c r="BD18" s="63"/>
      <c r="BE18" s="59">
        <f>VLOOKUP($A18,'RevPAR Raw Data'!$B$6:$BE$43,'RevPAR Raw Data'!T$1,FALSE)</f>
        <v>24.698509407284</v>
      </c>
      <c r="BF18" s="60">
        <f>VLOOKUP($A18,'RevPAR Raw Data'!$B$6:$BE$43,'RevPAR Raw Data'!U$1,FALSE)</f>
        <v>36.246510087971998</v>
      </c>
      <c r="BG18" s="60">
        <f>VLOOKUP($A18,'RevPAR Raw Data'!$B$6:$BE$43,'RevPAR Raw Data'!V$1,FALSE)</f>
        <v>45.917595093206202</v>
      </c>
      <c r="BH18" s="60">
        <f>VLOOKUP($A18,'RevPAR Raw Data'!$B$6:$BE$43,'RevPAR Raw Data'!W$1,FALSE)</f>
        <v>43.115251007570102</v>
      </c>
      <c r="BI18" s="60">
        <f>VLOOKUP($A18,'RevPAR Raw Data'!$B$6:$BE$43,'RevPAR Raw Data'!X$1,FALSE)</f>
        <v>37.513866250389597</v>
      </c>
      <c r="BJ18" s="61">
        <f>VLOOKUP($A18,'RevPAR Raw Data'!$B$6:$BE$43,'RevPAR Raw Data'!Y$1,FALSE)</f>
        <v>37.762710539514401</v>
      </c>
      <c r="BK18" s="60">
        <f>VLOOKUP($A18,'RevPAR Raw Data'!$B$6:$BE$43,'RevPAR Raw Data'!AA$1,FALSE)</f>
        <v>26.477159841545799</v>
      </c>
      <c r="BL18" s="60">
        <f>VLOOKUP($A18,'RevPAR Raw Data'!$B$6:$BE$43,'RevPAR Raw Data'!AB$1,FALSE)</f>
        <v>21.005689977945799</v>
      </c>
      <c r="BM18" s="61">
        <f>VLOOKUP($A18,'RevPAR Raw Data'!$B$6:$BE$43,'RevPAR Raw Data'!AC$1,FALSE)</f>
        <v>23.530946417892</v>
      </c>
      <c r="BN18" s="62">
        <f>VLOOKUP($A18,'RevPAR Raw Data'!$B$6:$BE$43,'RevPAR Raw Data'!AE$1,FALSE)</f>
        <v>32.434390476956402</v>
      </c>
    </row>
    <row r="19" spans="1:66" x14ac:dyDescent="0.35">
      <c r="A19" s="78" t="s">
        <v>94</v>
      </c>
      <c r="B19" s="59">
        <f>VLOOKUP($A19,'Occupancy Raw Data'!$B$6:$BE$43,'Occupancy Raw Data'!G$1,FALSE)</f>
        <v>41.568562427458097</v>
      </c>
      <c r="C19" s="60">
        <f>VLOOKUP($A19,'Occupancy Raw Data'!$B$6:$BE$43,'Occupancy Raw Data'!H$1,FALSE)</f>
        <v>41.212070966672101</v>
      </c>
      <c r="D19" s="60">
        <f>VLOOKUP($A19,'Occupancy Raw Data'!$B$6:$BE$43,'Occupancy Raw Data'!I$1,FALSE)</f>
        <v>47.247554302768997</v>
      </c>
      <c r="E19" s="60">
        <f>VLOOKUP($A19,'Occupancy Raw Data'!$B$6:$BE$43,'Occupancy Raw Data'!J$1,FALSE)</f>
        <v>45.705521472392597</v>
      </c>
      <c r="F19" s="60">
        <f>VLOOKUP($A19,'Occupancy Raw Data'!$B$6:$BE$43,'Occupancy Raw Data'!K$1,FALSE)</f>
        <v>48.8310396285856</v>
      </c>
      <c r="G19" s="61">
        <f>VLOOKUP($A19,'Occupancy Raw Data'!$B$6:$BE$43,'Occupancy Raw Data'!L$1,FALSE)</f>
        <v>44.912949759575497</v>
      </c>
      <c r="H19" s="60">
        <f>VLOOKUP($A19,'Occupancy Raw Data'!$B$6:$BE$43,'Occupancy Raw Data'!N$1,FALSE)</f>
        <v>76.355496600895293</v>
      </c>
      <c r="I19" s="60">
        <f>VLOOKUP($A19,'Occupancy Raw Data'!$B$6:$BE$43,'Occupancy Raw Data'!O$1,FALSE)</f>
        <v>87.812966340573695</v>
      </c>
      <c r="J19" s="61">
        <f>VLOOKUP($A19,'Occupancy Raw Data'!$B$6:$BE$43,'Occupancy Raw Data'!P$1,FALSE)</f>
        <v>82.084231470734494</v>
      </c>
      <c r="K19" s="62">
        <f>VLOOKUP($A19,'Occupancy Raw Data'!$B$6:$BE$43,'Occupancy Raw Data'!R$1,FALSE)</f>
        <v>55.533315962763801</v>
      </c>
      <c r="L19" s="63"/>
      <c r="M19" s="59">
        <f>VLOOKUP($A19,'Occupancy Raw Data'!$B$6:$BE$43,'Occupancy Raw Data'!T$1,FALSE)</f>
        <v>-15.175668146506</v>
      </c>
      <c r="N19" s="60">
        <f>VLOOKUP($A19,'Occupancy Raw Data'!$B$6:$BE$43,'Occupancy Raw Data'!U$1,FALSE)</f>
        <v>-4.7266676609710699E-2</v>
      </c>
      <c r="O19" s="60">
        <f>VLOOKUP($A19,'Occupancy Raw Data'!$B$6:$BE$43,'Occupancy Raw Data'!V$1,FALSE)</f>
        <v>8.4025461527307606</v>
      </c>
      <c r="P19" s="60">
        <f>VLOOKUP($A19,'Occupancy Raw Data'!$B$6:$BE$43,'Occupancy Raw Data'!W$1,FALSE)</f>
        <v>-0.52618649244416105</v>
      </c>
      <c r="Q19" s="60">
        <f>VLOOKUP($A19,'Occupancy Raw Data'!$B$6:$BE$43,'Occupancy Raw Data'!X$1,FALSE)</f>
        <v>0.27149832513858702</v>
      </c>
      <c r="R19" s="61">
        <f>VLOOKUP($A19,'Occupancy Raw Data'!$B$6:$BE$43,'Occupancy Raw Data'!Y$1,FALSE)</f>
        <v>-1.70862774349071</v>
      </c>
      <c r="S19" s="60">
        <f>VLOOKUP($A19,'Occupancy Raw Data'!$B$6:$BE$43,'Occupancy Raw Data'!AA$1,FALSE)</f>
        <v>-1.8216728488487199</v>
      </c>
      <c r="T19" s="60">
        <f>VLOOKUP($A19,'Occupancy Raw Data'!$B$6:$BE$43,'Occupancy Raw Data'!AB$1,FALSE)</f>
        <v>1.31490264537792</v>
      </c>
      <c r="U19" s="61">
        <f>VLOOKUP($A19,'Occupancy Raw Data'!$B$6:$BE$43,'Occupancy Raw Data'!AC$1,FALSE)</f>
        <v>-0.16849743716531199</v>
      </c>
      <c r="V19" s="62">
        <f>VLOOKUP($A19,'Occupancy Raw Data'!$B$6:$BE$43,'Occupancy Raw Data'!AE$1,FALSE)</f>
        <v>-1.0640398901694299</v>
      </c>
      <c r="W19" s="63"/>
      <c r="X19" s="64">
        <f>VLOOKUP($A19,'ADR Raw Data'!$B$6:$BE$43,'ADR Raw Data'!G$1,FALSE)</f>
        <v>105.128956641404</v>
      </c>
      <c r="Y19" s="65">
        <f>VLOOKUP($A19,'ADR Raw Data'!$B$6:$BE$43,'ADR Raw Data'!H$1,FALSE)</f>
        <v>102.759968255884</v>
      </c>
      <c r="Z19" s="65">
        <f>VLOOKUP($A19,'ADR Raw Data'!$B$6:$BE$43,'ADR Raw Data'!I$1,FALSE)</f>
        <v>103.860071152833</v>
      </c>
      <c r="AA19" s="65">
        <f>VLOOKUP($A19,'ADR Raw Data'!$B$6:$BE$43,'ADR Raw Data'!J$1,FALSE)</f>
        <v>106.487279793216</v>
      </c>
      <c r="AB19" s="65">
        <f>VLOOKUP($A19,'ADR Raw Data'!$B$6:$BE$43,'ADR Raw Data'!K$1,FALSE)</f>
        <v>111.56883103565301</v>
      </c>
      <c r="AC19" s="66">
        <f>VLOOKUP($A19,'ADR Raw Data'!$B$6:$BE$43,'ADR Raw Data'!L$1,FALSE)</f>
        <v>106.104024978772</v>
      </c>
      <c r="AD19" s="65">
        <f>VLOOKUP($A19,'ADR Raw Data'!$B$6:$BE$43,'ADR Raw Data'!N$1,FALSE)</f>
        <v>163.51499802388699</v>
      </c>
      <c r="AE19" s="65">
        <f>VLOOKUP($A19,'ADR Raw Data'!$B$6:$BE$43,'ADR Raw Data'!O$1,FALSE)</f>
        <v>181.731980107628</v>
      </c>
      <c r="AF19" s="66">
        <f>VLOOKUP($A19,'ADR Raw Data'!$B$6:$BE$43,'ADR Raw Data'!P$1,FALSE)</f>
        <v>173.25917912836999</v>
      </c>
      <c r="AG19" s="67">
        <f>VLOOKUP($A19,'ADR Raw Data'!$B$6:$BE$43,'ADR Raw Data'!R$1,FALSE)</f>
        <v>134.46475697285001</v>
      </c>
      <c r="AH19" s="63"/>
      <c r="AI19" s="59">
        <f>VLOOKUP($A19,'ADR Raw Data'!$B$6:$BE$43,'ADR Raw Data'!T$1,FALSE)</f>
        <v>19.0727090150313</v>
      </c>
      <c r="AJ19" s="60">
        <f>VLOOKUP($A19,'ADR Raw Data'!$B$6:$BE$43,'ADR Raw Data'!U$1,FALSE)</f>
        <v>22.5233839321753</v>
      </c>
      <c r="AK19" s="60">
        <f>VLOOKUP($A19,'ADR Raw Data'!$B$6:$BE$43,'ADR Raw Data'!V$1,FALSE)</f>
        <v>23.493421315715199</v>
      </c>
      <c r="AL19" s="60">
        <f>VLOOKUP($A19,'ADR Raw Data'!$B$6:$BE$43,'ADR Raw Data'!W$1,FALSE)</f>
        <v>23.104780884475499</v>
      </c>
      <c r="AM19" s="60">
        <f>VLOOKUP($A19,'ADR Raw Data'!$B$6:$BE$43,'ADR Raw Data'!X$1,FALSE)</f>
        <v>25.392189690844798</v>
      </c>
      <c r="AN19" s="61">
        <f>VLOOKUP($A19,'ADR Raw Data'!$B$6:$BE$43,'ADR Raw Data'!Y$1,FALSE)</f>
        <v>22.6924314856332</v>
      </c>
      <c r="AO19" s="60">
        <f>VLOOKUP($A19,'ADR Raw Data'!$B$6:$BE$43,'ADR Raw Data'!AA$1,FALSE)</f>
        <v>36.436215490790502</v>
      </c>
      <c r="AP19" s="60">
        <f>VLOOKUP($A19,'ADR Raw Data'!$B$6:$BE$43,'ADR Raw Data'!AB$1,FALSE)</f>
        <v>39.552997856705304</v>
      </c>
      <c r="AQ19" s="61">
        <f>VLOOKUP($A19,'ADR Raw Data'!$B$6:$BE$43,'ADR Raw Data'!AC$1,FALSE)</f>
        <v>38.257139748709299</v>
      </c>
      <c r="AR19" s="62">
        <f>VLOOKUP($A19,'ADR Raw Data'!$B$6:$BE$43,'ADR Raw Data'!AE$1,FALSE)</f>
        <v>30.8862808385114</v>
      </c>
      <c r="AS19" s="50"/>
      <c r="AT19" s="64">
        <f>VLOOKUP($A19,'RevPAR Raw Data'!$B$6:$BE$43,'RevPAR Raw Data'!G$1,FALSE)</f>
        <v>43.700595970817403</v>
      </c>
      <c r="AU19" s="65">
        <f>VLOOKUP($A19,'RevPAR Raw Data'!$B$6:$BE$43,'RevPAR Raw Data'!H$1,FALSE)</f>
        <v>42.349511042944698</v>
      </c>
      <c r="AV19" s="65">
        <f>VLOOKUP($A19,'RevPAR Raw Data'!$B$6:$BE$43,'RevPAR Raw Data'!I$1,FALSE)</f>
        <v>49.0713435168297</v>
      </c>
      <c r="AW19" s="65">
        <f>VLOOKUP($A19,'RevPAR Raw Data'!$B$6:$BE$43,'RevPAR Raw Data'!J$1,FALSE)</f>
        <v>48.670566531255098</v>
      </c>
      <c r="AX19" s="65">
        <f>VLOOKUP($A19,'RevPAR Raw Data'!$B$6:$BE$43,'RevPAR Raw Data'!K$1,FALSE)</f>
        <v>54.480220096169703</v>
      </c>
      <c r="AY19" s="66">
        <f>VLOOKUP($A19,'RevPAR Raw Data'!$B$6:$BE$43,'RevPAR Raw Data'!L$1,FALSE)</f>
        <v>47.654447431603302</v>
      </c>
      <c r="AZ19" s="65">
        <f>VLOOKUP($A19,'RevPAR Raw Data'!$B$6:$BE$43,'RevPAR Raw Data'!N$1,FALSE)</f>
        <v>124.852688758083</v>
      </c>
      <c r="BA19" s="65">
        <f>VLOOKUP($A19,'RevPAR Raw Data'!$B$6:$BE$43,'RevPAR Raw Data'!O$1,FALSE)</f>
        <v>159.584242521969</v>
      </c>
      <c r="BB19" s="66">
        <f>VLOOKUP($A19,'RevPAR Raw Data'!$B$6:$BE$43,'RevPAR Raw Data'!P$1,FALSE)</f>
        <v>142.21846564002601</v>
      </c>
      <c r="BC19" s="67">
        <f>VLOOKUP($A19,'RevPAR Raw Data'!$B$6:$BE$43,'RevPAR Raw Data'!R$1,FALSE)</f>
        <v>74.672738348295695</v>
      </c>
      <c r="BD19" s="63"/>
      <c r="BE19" s="59">
        <f>VLOOKUP($A19,'RevPAR Raw Data'!$B$6:$BE$43,'RevPAR Raw Data'!T$1,FALSE)</f>
        <v>1.00262984185546</v>
      </c>
      <c r="BF19" s="60">
        <f>VLOOKUP($A19,'RevPAR Raw Data'!$B$6:$BE$43,'RevPAR Raw Data'!U$1,FALSE)</f>
        <v>22.465471200520799</v>
      </c>
      <c r="BG19" s="60">
        <f>VLOOKUP($A19,'RevPAR Raw Data'!$B$6:$BE$43,'RevPAR Raw Data'!V$1,FALSE)</f>
        <v>33.870013037354497</v>
      </c>
      <c r="BH19" s="60">
        <f>VLOOKUP($A19,'RevPAR Raw Data'!$B$6:$BE$43,'RevPAR Raw Data'!W$1,FALSE)</f>
        <v>22.457020155908399</v>
      </c>
      <c r="BI19" s="60">
        <f>VLOOKUP($A19,'RevPAR Raw Data'!$B$6:$BE$43,'RevPAR Raw Data'!X$1,FALSE)</f>
        <v>25.73262738571</v>
      </c>
      <c r="BJ19" s="61">
        <f>VLOOKUP($A19,'RevPAR Raw Data'!$B$6:$BE$43,'RevPAR Raw Data'!Y$1,FALSE)</f>
        <v>20.596074562106299</v>
      </c>
      <c r="BK19" s="60">
        <f>VLOOKUP($A19,'RevPAR Raw Data'!$B$6:$BE$43,'RevPAR Raw Data'!AA$1,FALSE)</f>
        <v>33.950793997197998</v>
      </c>
      <c r="BL19" s="60">
        <f>VLOOKUP($A19,'RevPAR Raw Data'!$B$6:$BE$43,'RevPAR Raw Data'!AB$1,FALSE)</f>
        <v>41.387983917227302</v>
      </c>
      <c r="BM19" s="61">
        <f>VLOOKUP($A19,'RevPAR Raw Data'!$B$6:$BE$43,'RevPAR Raw Data'!AC$1,FALSE)</f>
        <v>38.024180011534597</v>
      </c>
      <c r="BN19" s="62">
        <f>VLOOKUP($A19,'RevPAR Raw Data'!$B$6:$BE$43,'RevPAR Raw Data'!AE$1,FALSE)</f>
        <v>29.493598599630499</v>
      </c>
    </row>
    <row r="20" spans="1:66" x14ac:dyDescent="0.35">
      <c r="A20" s="78" t="s">
        <v>29</v>
      </c>
      <c r="B20" s="59">
        <f>VLOOKUP($A20,'Occupancy Raw Data'!$B$6:$BE$43,'Occupancy Raw Data'!G$1,FALSE)</f>
        <v>32.332859174964398</v>
      </c>
      <c r="C20" s="60">
        <f>VLOOKUP($A20,'Occupancy Raw Data'!$B$6:$BE$43,'Occupancy Raw Data'!H$1,FALSE)</f>
        <v>37.098150782361301</v>
      </c>
      <c r="D20" s="60">
        <f>VLOOKUP($A20,'Occupancy Raw Data'!$B$6:$BE$43,'Occupancy Raw Data'!I$1,FALSE)</f>
        <v>38.2645803698435</v>
      </c>
      <c r="E20" s="60">
        <f>VLOOKUP($A20,'Occupancy Raw Data'!$B$6:$BE$43,'Occupancy Raw Data'!J$1,FALSE)</f>
        <v>42.076813655761001</v>
      </c>
      <c r="F20" s="60">
        <f>VLOOKUP($A20,'Occupancy Raw Data'!$B$6:$BE$43,'Occupancy Raw Data'!K$1,FALSE)</f>
        <v>49.8293029871977</v>
      </c>
      <c r="G20" s="61">
        <f>VLOOKUP($A20,'Occupancy Raw Data'!$B$6:$BE$43,'Occupancy Raw Data'!L$1,FALSE)</f>
        <v>39.920341394025598</v>
      </c>
      <c r="H20" s="60">
        <f>VLOOKUP($A20,'Occupancy Raw Data'!$B$6:$BE$43,'Occupancy Raw Data'!N$1,FALSE)</f>
        <v>70.768136557610205</v>
      </c>
      <c r="I20" s="60">
        <f>VLOOKUP($A20,'Occupancy Raw Data'!$B$6:$BE$43,'Occupancy Raw Data'!O$1,FALSE)</f>
        <v>73.541963015647198</v>
      </c>
      <c r="J20" s="61">
        <f>VLOOKUP($A20,'Occupancy Raw Data'!$B$6:$BE$43,'Occupancy Raw Data'!P$1,FALSE)</f>
        <v>72.155049786628695</v>
      </c>
      <c r="K20" s="62">
        <f>VLOOKUP($A20,'Occupancy Raw Data'!$B$6:$BE$43,'Occupancy Raw Data'!R$1,FALSE)</f>
        <v>49.130258077626401</v>
      </c>
      <c r="L20" s="63"/>
      <c r="M20" s="59">
        <f>VLOOKUP($A20,'Occupancy Raw Data'!$B$6:$BE$43,'Occupancy Raw Data'!T$1,FALSE)</f>
        <v>40.740687438956797</v>
      </c>
      <c r="N20" s="60">
        <f>VLOOKUP($A20,'Occupancy Raw Data'!$B$6:$BE$43,'Occupancy Raw Data'!U$1,FALSE)</f>
        <v>72.667910237692197</v>
      </c>
      <c r="O20" s="60">
        <f>VLOOKUP($A20,'Occupancy Raw Data'!$B$6:$BE$43,'Occupancy Raw Data'!V$1,FALSE)</f>
        <v>67.802908073098706</v>
      </c>
      <c r="P20" s="60">
        <f>VLOOKUP($A20,'Occupancy Raw Data'!$B$6:$BE$43,'Occupancy Raw Data'!W$1,FALSE)</f>
        <v>79.392143296102503</v>
      </c>
      <c r="Q20" s="60">
        <f>VLOOKUP($A20,'Occupancy Raw Data'!$B$6:$BE$43,'Occupancy Raw Data'!X$1,FALSE)</f>
        <v>96.093453361777506</v>
      </c>
      <c r="R20" s="61">
        <f>VLOOKUP($A20,'Occupancy Raw Data'!$B$6:$BE$43,'Occupancy Raw Data'!Y$1,FALSE)</f>
        <v>71.880600974032603</v>
      </c>
      <c r="S20" s="60">
        <f>VLOOKUP($A20,'Occupancy Raw Data'!$B$6:$BE$43,'Occupancy Raw Data'!AA$1,FALSE)</f>
        <v>47.996434958653701</v>
      </c>
      <c r="T20" s="60">
        <f>VLOOKUP($A20,'Occupancy Raw Data'!$B$6:$BE$43,'Occupancy Raw Data'!AB$1,FALSE)</f>
        <v>22.906700861773199</v>
      </c>
      <c r="U20" s="61">
        <f>VLOOKUP($A20,'Occupancy Raw Data'!$B$6:$BE$43,'Occupancy Raw Data'!AC$1,FALSE)</f>
        <v>34.051087755253299</v>
      </c>
      <c r="V20" s="62">
        <f>VLOOKUP($A20,'Occupancy Raw Data'!$B$6:$BE$43,'Occupancy Raw Data'!AE$1,FALSE)</f>
        <v>53.682185368595803</v>
      </c>
      <c r="W20" s="63"/>
      <c r="X20" s="64">
        <f>VLOOKUP($A20,'ADR Raw Data'!$B$6:$BE$43,'ADR Raw Data'!G$1,FALSE)</f>
        <v>135.163048834139</v>
      </c>
      <c r="Y20" s="65">
        <f>VLOOKUP($A20,'ADR Raw Data'!$B$6:$BE$43,'ADR Raw Data'!H$1,FALSE)</f>
        <v>126.83113880368001</v>
      </c>
      <c r="Z20" s="65">
        <f>VLOOKUP($A20,'ADR Raw Data'!$B$6:$BE$43,'ADR Raw Data'!I$1,FALSE)</f>
        <v>126.420286245353</v>
      </c>
      <c r="AA20" s="65">
        <f>VLOOKUP($A20,'ADR Raw Data'!$B$6:$BE$43,'ADR Raw Data'!J$1,FALSE)</f>
        <v>124.155720081135</v>
      </c>
      <c r="AB20" s="65">
        <f>VLOOKUP($A20,'ADR Raw Data'!$B$6:$BE$43,'ADR Raw Data'!K$1,FALSE)</f>
        <v>127.671530117042</v>
      </c>
      <c r="AC20" s="66">
        <f>VLOOKUP($A20,'ADR Raw Data'!$B$6:$BE$43,'ADR Raw Data'!L$1,FALSE)</f>
        <v>127.747846351197</v>
      </c>
      <c r="AD20" s="65">
        <f>VLOOKUP($A20,'ADR Raw Data'!$B$6:$BE$43,'ADR Raw Data'!N$1,FALSE)</f>
        <v>150.25935075376799</v>
      </c>
      <c r="AE20" s="65">
        <f>VLOOKUP($A20,'ADR Raw Data'!$B$6:$BE$43,'ADR Raw Data'!O$1,FALSE)</f>
        <v>161.313696324951</v>
      </c>
      <c r="AF20" s="66">
        <f>VLOOKUP($A20,'ADR Raw Data'!$B$6:$BE$43,'ADR Raw Data'!P$1,FALSE)</f>
        <v>155.89276293740701</v>
      </c>
      <c r="AG20" s="67">
        <f>VLOOKUP($A20,'ADR Raw Data'!$B$6:$BE$43,'ADR Raw Data'!R$1,FALSE)</f>
        <v>139.557838441493</v>
      </c>
      <c r="AH20" s="63"/>
      <c r="AI20" s="59">
        <f>VLOOKUP($A20,'ADR Raw Data'!$B$6:$BE$43,'ADR Raw Data'!T$1,FALSE)</f>
        <v>28.160204486160001</v>
      </c>
      <c r="AJ20" s="60">
        <f>VLOOKUP($A20,'ADR Raw Data'!$B$6:$BE$43,'ADR Raw Data'!U$1,FALSE)</f>
        <v>18.770206458248801</v>
      </c>
      <c r="AK20" s="60">
        <f>VLOOKUP($A20,'ADR Raw Data'!$B$6:$BE$43,'ADR Raw Data'!V$1,FALSE)</f>
        <v>22.932487576691798</v>
      </c>
      <c r="AL20" s="60">
        <f>VLOOKUP($A20,'ADR Raw Data'!$B$6:$BE$43,'ADR Raw Data'!W$1,FALSE)</f>
        <v>19.342073760749301</v>
      </c>
      <c r="AM20" s="60">
        <f>VLOOKUP($A20,'ADR Raw Data'!$B$6:$BE$43,'ADR Raw Data'!X$1,FALSE)</f>
        <v>15.9134107806749</v>
      </c>
      <c r="AN20" s="61">
        <f>VLOOKUP($A20,'ADR Raw Data'!$B$6:$BE$43,'ADR Raw Data'!Y$1,FALSE)</f>
        <v>20.598638658909302</v>
      </c>
      <c r="AO20" s="60">
        <f>VLOOKUP($A20,'ADR Raw Data'!$B$6:$BE$43,'ADR Raw Data'!AA$1,FALSE)</f>
        <v>20.999868359797301</v>
      </c>
      <c r="AP20" s="60">
        <f>VLOOKUP($A20,'ADR Raw Data'!$B$6:$BE$43,'ADR Raw Data'!AB$1,FALSE)</f>
        <v>23.257499579444399</v>
      </c>
      <c r="AQ20" s="61">
        <f>VLOOKUP($A20,'ADR Raw Data'!$B$6:$BE$43,'ADR Raw Data'!AC$1,FALSE)</f>
        <v>21.8845040185934</v>
      </c>
      <c r="AR20" s="62">
        <f>VLOOKUP($A20,'ADR Raw Data'!$B$6:$BE$43,'ADR Raw Data'!AE$1,FALSE)</f>
        <v>19.793196178573801</v>
      </c>
      <c r="AS20" s="50"/>
      <c r="AT20" s="64">
        <f>VLOOKUP($A20,'RevPAR Raw Data'!$B$6:$BE$43,'RevPAR Raw Data'!G$1,FALSE)</f>
        <v>43.702078236130802</v>
      </c>
      <c r="AU20" s="65">
        <f>VLOOKUP($A20,'RevPAR Raw Data'!$B$6:$BE$43,'RevPAR Raw Data'!H$1,FALSE)</f>
        <v>47.052007112375499</v>
      </c>
      <c r="AV20" s="65">
        <f>VLOOKUP($A20,'RevPAR Raw Data'!$B$6:$BE$43,'RevPAR Raw Data'!I$1,FALSE)</f>
        <v>48.374192034139398</v>
      </c>
      <c r="AW20" s="65">
        <f>VLOOKUP($A20,'RevPAR Raw Data'!$B$6:$BE$43,'RevPAR Raw Data'!J$1,FALSE)</f>
        <v>52.240770981507801</v>
      </c>
      <c r="AX20" s="65">
        <f>VLOOKUP($A20,'RevPAR Raw Data'!$B$6:$BE$43,'RevPAR Raw Data'!K$1,FALSE)</f>
        <v>63.6178335704125</v>
      </c>
      <c r="AY20" s="66">
        <f>VLOOKUP($A20,'RevPAR Raw Data'!$B$6:$BE$43,'RevPAR Raw Data'!L$1,FALSE)</f>
        <v>50.997376386913203</v>
      </c>
      <c r="AZ20" s="65">
        <f>VLOOKUP($A20,'RevPAR Raw Data'!$B$6:$BE$43,'RevPAR Raw Data'!N$1,FALSE)</f>
        <v>106.335742532005</v>
      </c>
      <c r="BA20" s="65">
        <f>VLOOKUP($A20,'RevPAR Raw Data'!$B$6:$BE$43,'RevPAR Raw Data'!O$1,FALSE)</f>
        <v>118.63325889046899</v>
      </c>
      <c r="BB20" s="66">
        <f>VLOOKUP($A20,'RevPAR Raw Data'!$B$6:$BE$43,'RevPAR Raw Data'!P$1,FALSE)</f>
        <v>112.484500711237</v>
      </c>
      <c r="BC20" s="67">
        <f>VLOOKUP($A20,'RevPAR Raw Data'!$B$6:$BE$43,'RevPAR Raw Data'!R$1,FALSE)</f>
        <v>68.565126193862994</v>
      </c>
      <c r="BD20" s="63"/>
      <c r="BE20" s="59">
        <f>VLOOKUP($A20,'RevPAR Raw Data'!$B$6:$BE$43,'RevPAR Raw Data'!T$1,FALSE)</f>
        <v>80.373552816994405</v>
      </c>
      <c r="BF20" s="60">
        <f>VLOOKUP($A20,'RevPAR Raw Data'!$B$6:$BE$43,'RevPAR Raw Data'!U$1,FALSE)</f>
        <v>105.07803347645</v>
      </c>
      <c r="BG20" s="60">
        <f>VLOOKUP($A20,'RevPAR Raw Data'!$B$6:$BE$43,'RevPAR Raw Data'!V$1,FALSE)</f>
        <v>106.284289120289</v>
      </c>
      <c r="BH20" s="60">
        <f>VLOOKUP($A20,'RevPAR Raw Data'!$B$6:$BE$43,'RevPAR Raw Data'!W$1,FALSE)</f>
        <v>114.090303973423</v>
      </c>
      <c r="BI20" s="60">
        <f>VLOOKUP($A20,'RevPAR Raw Data'!$B$6:$BE$43,'RevPAR Raw Data'!X$1,FALSE)</f>
        <v>127.298610109248</v>
      </c>
      <c r="BJ20" s="61">
        <f>VLOOKUP($A20,'RevPAR Raw Data'!$B$6:$BE$43,'RevPAR Raw Data'!Y$1,FALSE)</f>
        <v>107.285664893435</v>
      </c>
      <c r="BK20" s="60">
        <f>VLOOKUP($A20,'RevPAR Raw Data'!$B$6:$BE$43,'RevPAR Raw Data'!AA$1,FALSE)</f>
        <v>79.075491477164107</v>
      </c>
      <c r="BL20" s="60">
        <f>VLOOKUP($A20,'RevPAR Raw Data'!$B$6:$BE$43,'RevPAR Raw Data'!AB$1,FALSE)</f>
        <v>51.491726297809201</v>
      </c>
      <c r="BM20" s="61">
        <f>VLOOKUP($A20,'RevPAR Raw Data'!$B$6:$BE$43,'RevPAR Raw Data'!AC$1,FALSE)</f>
        <v>63.387503442019998</v>
      </c>
      <c r="BN20" s="62">
        <f>VLOOKUP($A20,'RevPAR Raw Data'!$B$6:$BE$43,'RevPAR Raw Data'!AE$1,FALSE)</f>
        <v>84.100801810121396</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42.188757872803897</v>
      </c>
      <c r="C22" s="60">
        <f>VLOOKUP($A22,'Occupancy Raw Data'!$B$6:$BE$43,'Occupancy Raw Data'!H$1,FALSE)</f>
        <v>52.374863853767103</v>
      </c>
      <c r="D22" s="60">
        <f>VLOOKUP($A22,'Occupancy Raw Data'!$B$6:$BE$43,'Occupancy Raw Data'!I$1,FALSE)</f>
        <v>55.1285693990623</v>
      </c>
      <c r="E22" s="60">
        <f>VLOOKUP($A22,'Occupancy Raw Data'!$B$6:$BE$43,'Occupancy Raw Data'!J$1,FALSE)</f>
        <v>54.721314580669599</v>
      </c>
      <c r="F22" s="60">
        <f>VLOOKUP($A22,'Occupancy Raw Data'!$B$6:$BE$43,'Occupancy Raw Data'!K$1,FALSE)</f>
        <v>54.112800113652497</v>
      </c>
      <c r="G22" s="61">
        <f>VLOOKUP($A22,'Occupancy Raw Data'!$B$6:$BE$43,'Occupancy Raw Data'!L$1,FALSE)</f>
        <v>51.705261163990997</v>
      </c>
      <c r="H22" s="60">
        <f>VLOOKUP($A22,'Occupancy Raw Data'!$B$6:$BE$43,'Occupancy Raw Data'!N$1,FALSE)</f>
        <v>65.317043140597605</v>
      </c>
      <c r="I22" s="60">
        <f>VLOOKUP($A22,'Occupancy Raw Data'!$B$6:$BE$43,'Occupancy Raw Data'!O$1,FALSE)</f>
        <v>66.183643509968206</v>
      </c>
      <c r="J22" s="61">
        <f>VLOOKUP($A22,'Occupancy Raw Data'!$B$6:$BE$43,'Occupancy Raw Data'!P$1,FALSE)</f>
        <v>65.750343325282898</v>
      </c>
      <c r="K22" s="62">
        <f>VLOOKUP($A22,'Occupancy Raw Data'!$B$6:$BE$43,'Occupancy Raw Data'!R$1,FALSE)</f>
        <v>55.718141781503</v>
      </c>
      <c r="L22" s="63"/>
      <c r="M22" s="59">
        <f>VLOOKUP($A22,'Occupancy Raw Data'!$B$6:$BE$43,'Occupancy Raw Data'!T$1,FALSE)</f>
        <v>8.0970371519012705</v>
      </c>
      <c r="N22" s="60">
        <f>VLOOKUP($A22,'Occupancy Raw Data'!$B$6:$BE$43,'Occupancy Raw Data'!U$1,FALSE)</f>
        <v>8.3801893338983309</v>
      </c>
      <c r="O22" s="60">
        <f>VLOOKUP($A22,'Occupancy Raw Data'!$B$6:$BE$43,'Occupancy Raw Data'!V$1,FALSE)</f>
        <v>8.0426664106837809</v>
      </c>
      <c r="P22" s="60">
        <f>VLOOKUP($A22,'Occupancy Raw Data'!$B$6:$BE$43,'Occupancy Raw Data'!W$1,FALSE)</f>
        <v>6.6311687014825198</v>
      </c>
      <c r="Q22" s="60">
        <f>VLOOKUP($A22,'Occupancy Raw Data'!$B$6:$BE$43,'Occupancy Raw Data'!X$1,FALSE)</f>
        <v>11.134223885899701</v>
      </c>
      <c r="R22" s="61">
        <f>VLOOKUP($A22,'Occupancy Raw Data'!$B$6:$BE$43,'Occupancy Raw Data'!Y$1,FALSE)</f>
        <v>8.4409090995473406</v>
      </c>
      <c r="S22" s="60">
        <f>VLOOKUP($A22,'Occupancy Raw Data'!$B$6:$BE$43,'Occupancy Raw Data'!AA$1,FALSE)</f>
        <v>13.8615533850916</v>
      </c>
      <c r="T22" s="60">
        <f>VLOOKUP($A22,'Occupancy Raw Data'!$B$6:$BE$43,'Occupancy Raw Data'!AB$1,FALSE)</f>
        <v>7.74148355322653</v>
      </c>
      <c r="U22" s="61">
        <f>VLOOKUP($A22,'Occupancy Raw Data'!$B$6:$BE$43,'Occupancy Raw Data'!AC$1,FALSE)</f>
        <v>10.6968618385478</v>
      </c>
      <c r="V22" s="62">
        <f>VLOOKUP($A22,'Occupancy Raw Data'!$B$6:$BE$43,'Occupancy Raw Data'!AE$1,FALSE)</f>
        <v>9.1894378016238694</v>
      </c>
      <c r="W22" s="63"/>
      <c r="X22" s="64">
        <f>VLOOKUP($A22,'ADR Raw Data'!$B$6:$BE$43,'ADR Raw Data'!G$1,FALSE)</f>
        <v>91.690995510158203</v>
      </c>
      <c r="Y22" s="65">
        <f>VLOOKUP($A22,'ADR Raw Data'!$B$6:$BE$43,'ADR Raw Data'!H$1,FALSE)</f>
        <v>94.549768444846194</v>
      </c>
      <c r="Z22" s="65">
        <f>VLOOKUP($A22,'ADR Raw Data'!$B$6:$BE$43,'ADR Raw Data'!I$1,FALSE)</f>
        <v>94.970352832538694</v>
      </c>
      <c r="AA22" s="65">
        <f>VLOOKUP($A22,'ADR Raw Data'!$B$6:$BE$43,'ADR Raw Data'!J$1,FALSE)</f>
        <v>94.805051923326502</v>
      </c>
      <c r="AB22" s="65">
        <f>VLOOKUP($A22,'ADR Raw Data'!$B$6:$BE$43,'ADR Raw Data'!K$1,FALSE)</f>
        <v>98.5143941979522</v>
      </c>
      <c r="AC22" s="66">
        <f>VLOOKUP($A22,'ADR Raw Data'!$B$6:$BE$43,'ADR Raw Data'!L$1,FALSE)</f>
        <v>95.056813886395602</v>
      </c>
      <c r="AD22" s="65">
        <f>VLOOKUP($A22,'ADR Raw Data'!$B$6:$BE$43,'ADR Raw Data'!N$1,FALSE)</f>
        <v>113.805137207279</v>
      </c>
      <c r="AE22" s="65">
        <f>VLOOKUP($A22,'ADR Raw Data'!$B$6:$BE$43,'ADR Raw Data'!O$1,FALSE)</f>
        <v>114.70901921150499</v>
      </c>
      <c r="AF22" s="66">
        <f>VLOOKUP($A22,'ADR Raw Data'!$B$6:$BE$43,'ADR Raw Data'!P$1,FALSE)</f>
        <v>114.260056537865</v>
      </c>
      <c r="AG22" s="67">
        <f>VLOOKUP($A22,'ADR Raw Data'!$B$6:$BE$43,'ADR Raw Data'!R$1,FALSE)</f>
        <v>101.53133909448501</v>
      </c>
      <c r="AH22" s="63"/>
      <c r="AI22" s="59">
        <f>VLOOKUP($A22,'ADR Raw Data'!$B$6:$BE$43,'ADR Raw Data'!T$1,FALSE)</f>
        <v>17.6164221577524</v>
      </c>
      <c r="AJ22" s="60">
        <f>VLOOKUP($A22,'ADR Raw Data'!$B$6:$BE$43,'ADR Raw Data'!U$1,FALSE)</f>
        <v>20.928165670228001</v>
      </c>
      <c r="AK22" s="60">
        <f>VLOOKUP($A22,'ADR Raw Data'!$B$6:$BE$43,'ADR Raw Data'!V$1,FALSE)</f>
        <v>20.162076056468699</v>
      </c>
      <c r="AL22" s="60">
        <f>VLOOKUP($A22,'ADR Raw Data'!$B$6:$BE$43,'ADR Raw Data'!W$1,FALSE)</f>
        <v>21.0102136665495</v>
      </c>
      <c r="AM22" s="60">
        <f>VLOOKUP($A22,'ADR Raw Data'!$B$6:$BE$43,'ADR Raw Data'!X$1,FALSE)</f>
        <v>24.117947448061599</v>
      </c>
      <c r="AN22" s="61">
        <f>VLOOKUP($A22,'ADR Raw Data'!$B$6:$BE$43,'ADR Raw Data'!Y$1,FALSE)</f>
        <v>20.9266138525198</v>
      </c>
      <c r="AO22" s="60">
        <f>VLOOKUP($A22,'ADR Raw Data'!$B$6:$BE$43,'ADR Raw Data'!AA$1,FALSE)</f>
        <v>28.363080776142102</v>
      </c>
      <c r="AP22" s="60">
        <f>VLOOKUP($A22,'ADR Raw Data'!$B$6:$BE$43,'ADR Raw Data'!AB$1,FALSE)</f>
        <v>25.832666152195099</v>
      </c>
      <c r="AQ22" s="61">
        <f>VLOOKUP($A22,'ADR Raw Data'!$B$6:$BE$43,'ADR Raw Data'!AC$1,FALSE)</f>
        <v>27.023160028318301</v>
      </c>
      <c r="AR22" s="62">
        <f>VLOOKUP($A22,'ADR Raw Data'!$B$6:$BE$43,'ADR Raw Data'!AE$1,FALSE)</f>
        <v>23.246139497153901</v>
      </c>
      <c r="AS22" s="50"/>
      <c r="AT22" s="64">
        <f>VLOOKUP($A22,'RevPAR Raw Data'!$B$6:$BE$43,'RevPAR Raw Data'!G$1,FALSE)</f>
        <v>38.6832920869441</v>
      </c>
      <c r="AU22" s="65">
        <f>VLOOKUP($A22,'RevPAR Raw Data'!$B$6:$BE$43,'RevPAR Raw Data'!H$1,FALSE)</f>
        <v>49.520312497040202</v>
      </c>
      <c r="AV22" s="65">
        <f>VLOOKUP($A22,'RevPAR Raw Data'!$B$6:$BE$43,'RevPAR Raw Data'!I$1,FALSE)</f>
        <v>52.355796869820502</v>
      </c>
      <c r="AW22" s="65">
        <f>VLOOKUP($A22,'RevPAR Raw Data'!$B$6:$BE$43,'RevPAR Raw Data'!J$1,FALSE)</f>
        <v>51.878570701330602</v>
      </c>
      <c r="AX22" s="65">
        <f>VLOOKUP($A22,'RevPAR Raw Data'!$B$6:$BE$43,'RevPAR Raw Data'!K$1,FALSE)</f>
        <v>53.308897215513497</v>
      </c>
      <c r="AY22" s="66">
        <f>VLOOKUP($A22,'RevPAR Raw Data'!$B$6:$BE$43,'RevPAR Raw Data'!L$1,FALSE)</f>
        <v>49.1493738741298</v>
      </c>
      <c r="AZ22" s="65">
        <f>VLOOKUP($A22,'RevPAR Raw Data'!$B$6:$BE$43,'RevPAR Raw Data'!N$1,FALSE)</f>
        <v>74.334150565894703</v>
      </c>
      <c r="BA22" s="65">
        <f>VLOOKUP($A22,'RevPAR Raw Data'!$B$6:$BE$43,'RevPAR Raw Data'!O$1,FALSE)</f>
        <v>75.918608348723694</v>
      </c>
      <c r="BB22" s="66">
        <f>VLOOKUP($A22,'RevPAR Raw Data'!$B$6:$BE$43,'RevPAR Raw Data'!P$1,FALSE)</f>
        <v>75.126379457309199</v>
      </c>
      <c r="BC22" s="67">
        <f>VLOOKUP($A22,'RevPAR Raw Data'!$B$6:$BE$43,'RevPAR Raw Data'!R$1,FALSE)</f>
        <v>56.571375469323897</v>
      </c>
      <c r="BD22" s="63"/>
      <c r="BE22" s="59">
        <f>VLOOKUP($A22,'RevPAR Raw Data'!$B$6:$BE$43,'RevPAR Raw Data'!T$1,FALSE)</f>
        <v>27.139867556602599</v>
      </c>
      <c r="BF22" s="60">
        <f>VLOOKUP($A22,'RevPAR Raw Data'!$B$6:$BE$43,'RevPAR Raw Data'!U$1,FALSE)</f>
        <v>31.0621749114034</v>
      </c>
      <c r="BG22" s="60">
        <f>VLOOKUP($A22,'RevPAR Raw Data'!$B$6:$BE$43,'RevPAR Raw Data'!V$1,FALSE)</f>
        <v>29.826310985842699</v>
      </c>
      <c r="BH22" s="60">
        <f>VLOOKUP($A22,'RevPAR Raw Data'!$B$6:$BE$43,'RevPAR Raw Data'!W$1,FALSE)</f>
        <v>29.034605080802901</v>
      </c>
      <c r="BI22" s="60">
        <f>VLOOKUP($A22,'RevPAR Raw Data'!$B$6:$BE$43,'RevPAR Raw Data'!X$1,FALSE)</f>
        <v>37.937517599512198</v>
      </c>
      <c r="BJ22" s="61">
        <f>VLOOKUP($A22,'RevPAR Raw Data'!$B$6:$BE$43,'RevPAR Raw Data'!Y$1,FALSE)</f>
        <v>31.133919404971699</v>
      </c>
      <c r="BK22" s="60">
        <f>VLOOKUP($A22,'RevPAR Raw Data'!$B$6:$BE$43,'RevPAR Raw Data'!AA$1,FALSE)</f>
        <v>46.156197744675403</v>
      </c>
      <c r="BL22" s="60">
        <f>VLOOKUP($A22,'RevPAR Raw Data'!$B$6:$BE$43,'RevPAR Raw Data'!AB$1,FALSE)</f>
        <v>35.573981306953698</v>
      </c>
      <c r="BM22" s="61">
        <f>VLOOKUP($A22,'RevPAR Raw Data'!$B$6:$BE$43,'RevPAR Raw Data'!AC$1,FALSE)</f>
        <v>40.610651959504999</v>
      </c>
      <c r="BN22" s="62">
        <f>VLOOKUP($A22,'RevPAR Raw Data'!$B$6:$BE$43,'RevPAR Raw Data'!AE$1,FALSE)</f>
        <v>34.571766829147499</v>
      </c>
    </row>
    <row r="23" spans="1:66" x14ac:dyDescent="0.35">
      <c r="A23" s="78" t="s">
        <v>71</v>
      </c>
      <c r="B23" s="59">
        <f>VLOOKUP($A23,'Occupancy Raw Data'!$B$6:$BE$43,'Occupancy Raw Data'!G$1,FALSE)</f>
        <v>39.357030841609998</v>
      </c>
      <c r="C23" s="60">
        <f>VLOOKUP($A23,'Occupancy Raw Data'!$B$6:$BE$43,'Occupancy Raw Data'!H$1,FALSE)</f>
        <v>50.308416100365903</v>
      </c>
      <c r="D23" s="60">
        <f>VLOOKUP($A23,'Occupancy Raw Data'!$B$6:$BE$43,'Occupancy Raw Data'!I$1,FALSE)</f>
        <v>51.923680083638203</v>
      </c>
      <c r="E23" s="60">
        <f>VLOOKUP($A23,'Occupancy Raw Data'!$B$6:$BE$43,'Occupancy Raw Data'!J$1,FALSE)</f>
        <v>51.604809200208997</v>
      </c>
      <c r="F23" s="60">
        <f>VLOOKUP($A23,'Occupancy Raw Data'!$B$6:$BE$43,'Occupancy Raw Data'!K$1,FALSE)</f>
        <v>50.507056978567597</v>
      </c>
      <c r="G23" s="61">
        <f>VLOOKUP($A23,'Occupancy Raw Data'!$B$6:$BE$43,'Occupancy Raw Data'!L$1,FALSE)</f>
        <v>48.740198640878198</v>
      </c>
      <c r="H23" s="60">
        <f>VLOOKUP($A23,'Occupancy Raw Data'!$B$6:$BE$43,'Occupancy Raw Data'!N$1,FALSE)</f>
        <v>62.9116570831155</v>
      </c>
      <c r="I23" s="60">
        <f>VLOOKUP($A23,'Occupancy Raw Data'!$B$6:$BE$43,'Occupancy Raw Data'!O$1,FALSE)</f>
        <v>63.335075797177197</v>
      </c>
      <c r="J23" s="61">
        <f>VLOOKUP($A23,'Occupancy Raw Data'!$B$6:$BE$43,'Occupancy Raw Data'!P$1,FALSE)</f>
        <v>63.123366440146299</v>
      </c>
      <c r="K23" s="62">
        <f>VLOOKUP($A23,'Occupancy Raw Data'!$B$6:$BE$43,'Occupancy Raw Data'!R$1,FALSE)</f>
        <v>52.849675154954802</v>
      </c>
      <c r="L23" s="63"/>
      <c r="M23" s="59">
        <f>VLOOKUP($A23,'Occupancy Raw Data'!$B$6:$BE$43,'Occupancy Raw Data'!T$1,FALSE)</f>
        <v>4.7186083325211596</v>
      </c>
      <c r="N23" s="60">
        <f>VLOOKUP($A23,'Occupancy Raw Data'!$B$6:$BE$43,'Occupancy Raw Data'!U$1,FALSE)</f>
        <v>4.91138542249021</v>
      </c>
      <c r="O23" s="60">
        <f>VLOOKUP($A23,'Occupancy Raw Data'!$B$6:$BE$43,'Occupancy Raw Data'!V$1,FALSE)</f>
        <v>3.2032947567993499</v>
      </c>
      <c r="P23" s="60">
        <f>VLOOKUP($A23,'Occupancy Raw Data'!$B$6:$BE$43,'Occupancy Raw Data'!W$1,FALSE)</f>
        <v>1.4919630078587001</v>
      </c>
      <c r="Q23" s="60">
        <f>VLOOKUP($A23,'Occupancy Raw Data'!$B$6:$BE$43,'Occupancy Raw Data'!X$1,FALSE)</f>
        <v>8.2629444905065093</v>
      </c>
      <c r="R23" s="61">
        <f>VLOOKUP($A23,'Occupancy Raw Data'!$B$6:$BE$43,'Occupancy Raw Data'!Y$1,FALSE)</f>
        <v>4.4219654292723298</v>
      </c>
      <c r="S23" s="60">
        <f>VLOOKUP($A23,'Occupancy Raw Data'!$B$6:$BE$43,'Occupancy Raw Data'!AA$1,FALSE)</f>
        <v>14.092999436749301</v>
      </c>
      <c r="T23" s="60">
        <f>VLOOKUP($A23,'Occupancy Raw Data'!$B$6:$BE$43,'Occupancy Raw Data'!AB$1,FALSE)</f>
        <v>7.01873218704438</v>
      </c>
      <c r="U23" s="61">
        <f>VLOOKUP($A23,'Occupancy Raw Data'!$B$6:$BE$43,'Occupancy Raw Data'!AC$1,FALSE)</f>
        <v>10.430848690811199</v>
      </c>
      <c r="V23" s="62">
        <f>VLOOKUP($A23,'Occupancy Raw Data'!$B$6:$BE$43,'Occupancy Raw Data'!AE$1,FALSE)</f>
        <v>6.3942433922532498</v>
      </c>
      <c r="W23" s="63"/>
      <c r="X23" s="64">
        <f>VLOOKUP($A23,'ADR Raw Data'!$B$6:$BE$43,'ADR Raw Data'!G$1,FALSE)</f>
        <v>89.286793730907107</v>
      </c>
      <c r="Y23" s="65">
        <f>VLOOKUP($A23,'ADR Raw Data'!$B$6:$BE$43,'ADR Raw Data'!H$1,FALSE)</f>
        <v>91.674182252701499</v>
      </c>
      <c r="Z23" s="65">
        <f>VLOOKUP($A23,'ADR Raw Data'!$B$6:$BE$43,'ADR Raw Data'!I$1,FALSE)</f>
        <v>92.794482029598299</v>
      </c>
      <c r="AA23" s="65">
        <f>VLOOKUP($A23,'ADR Raw Data'!$B$6:$BE$43,'ADR Raw Data'!J$1,FALSE)</f>
        <v>92.627295380875196</v>
      </c>
      <c r="AB23" s="65">
        <f>VLOOKUP($A23,'ADR Raw Data'!$B$6:$BE$43,'ADR Raw Data'!K$1,FALSE)</f>
        <v>94.010072448768298</v>
      </c>
      <c r="AC23" s="66">
        <f>VLOOKUP($A23,'ADR Raw Data'!$B$6:$BE$43,'ADR Raw Data'!L$1,FALSE)</f>
        <v>92.213259759759694</v>
      </c>
      <c r="AD23" s="65">
        <f>VLOOKUP($A23,'ADR Raw Data'!$B$6:$BE$43,'ADR Raw Data'!N$1,FALSE)</f>
        <v>104.933213128375</v>
      </c>
      <c r="AE23" s="65">
        <f>VLOOKUP($A23,'ADR Raw Data'!$B$6:$BE$43,'ADR Raw Data'!O$1,FALSE)</f>
        <v>106.26510812149201</v>
      </c>
      <c r="AF23" s="66">
        <f>VLOOKUP($A23,'ADR Raw Data'!$B$6:$BE$43,'ADR Raw Data'!P$1,FALSE)</f>
        <v>105.601394145169</v>
      </c>
      <c r="AG23" s="67">
        <f>VLOOKUP($A23,'ADR Raw Data'!$B$6:$BE$43,'ADR Raw Data'!R$1,FALSE)</f>
        <v>96.782035579545195</v>
      </c>
      <c r="AH23" s="63"/>
      <c r="AI23" s="59">
        <f>VLOOKUP($A23,'ADR Raw Data'!$B$6:$BE$43,'ADR Raw Data'!T$1,FALSE)</f>
        <v>15.780485796479599</v>
      </c>
      <c r="AJ23" s="60">
        <f>VLOOKUP($A23,'ADR Raw Data'!$B$6:$BE$43,'ADR Raw Data'!U$1,FALSE)</f>
        <v>17.988704487142499</v>
      </c>
      <c r="AK23" s="60">
        <f>VLOOKUP($A23,'ADR Raw Data'!$B$6:$BE$43,'ADR Raw Data'!V$1,FALSE)</f>
        <v>17.964769955360399</v>
      </c>
      <c r="AL23" s="60">
        <f>VLOOKUP($A23,'ADR Raw Data'!$B$6:$BE$43,'ADR Raw Data'!W$1,FALSE)</f>
        <v>19.4378727079289</v>
      </c>
      <c r="AM23" s="60">
        <f>VLOOKUP($A23,'ADR Raw Data'!$B$6:$BE$43,'ADR Raw Data'!X$1,FALSE)</f>
        <v>19.314735419999099</v>
      </c>
      <c r="AN23" s="61">
        <f>VLOOKUP($A23,'ADR Raw Data'!$B$6:$BE$43,'ADR Raw Data'!Y$1,FALSE)</f>
        <v>18.2222653884597</v>
      </c>
      <c r="AO23" s="60">
        <f>VLOOKUP($A23,'ADR Raw Data'!$B$6:$BE$43,'ADR Raw Data'!AA$1,FALSE)</f>
        <v>18.773730478072199</v>
      </c>
      <c r="AP23" s="60">
        <f>VLOOKUP($A23,'ADR Raw Data'!$B$6:$BE$43,'ADR Raw Data'!AB$1,FALSE)</f>
        <v>18.753254486790301</v>
      </c>
      <c r="AQ23" s="61">
        <f>VLOOKUP($A23,'ADR Raw Data'!$B$6:$BE$43,'ADR Raw Data'!AC$1,FALSE)</f>
        <v>18.7391110421588</v>
      </c>
      <c r="AR23" s="62">
        <f>VLOOKUP($A23,'ADR Raw Data'!$B$6:$BE$43,'ADR Raw Data'!AE$1,FALSE)</f>
        <v>18.6093886552149</v>
      </c>
      <c r="AS23" s="50"/>
      <c r="AT23" s="64">
        <f>VLOOKUP($A23,'RevPAR Raw Data'!$B$6:$BE$43,'RevPAR Raw Data'!G$1,FALSE)</f>
        <v>35.140630946157799</v>
      </c>
      <c r="AU23" s="65">
        <f>VLOOKUP($A23,'RevPAR Raw Data'!$B$6:$BE$43,'RevPAR Raw Data'!H$1,FALSE)</f>
        <v>46.119829064296901</v>
      </c>
      <c r="AV23" s="65">
        <f>VLOOKUP($A23,'RevPAR Raw Data'!$B$6:$BE$43,'RevPAR Raw Data'!I$1,FALSE)</f>
        <v>48.182309984317797</v>
      </c>
      <c r="AW23" s="65">
        <f>VLOOKUP($A23,'RevPAR Raw Data'!$B$6:$BE$43,'RevPAR Raw Data'!J$1,FALSE)</f>
        <v>47.800139048614703</v>
      </c>
      <c r="AX23" s="65">
        <f>VLOOKUP($A23,'RevPAR Raw Data'!$B$6:$BE$43,'RevPAR Raw Data'!K$1,FALSE)</f>
        <v>47.481720857292203</v>
      </c>
      <c r="AY23" s="66">
        <f>VLOOKUP($A23,'RevPAR Raw Data'!$B$6:$BE$43,'RevPAR Raw Data'!L$1,FALSE)</f>
        <v>44.944925980135899</v>
      </c>
      <c r="AZ23" s="65">
        <f>VLOOKUP($A23,'RevPAR Raw Data'!$B$6:$BE$43,'RevPAR Raw Data'!N$1,FALSE)</f>
        <v>66.015223209618398</v>
      </c>
      <c r="BA23" s="65">
        <f>VLOOKUP($A23,'RevPAR Raw Data'!$B$6:$BE$43,'RevPAR Raw Data'!O$1,FALSE)</f>
        <v>67.303086774699395</v>
      </c>
      <c r="BB23" s="66">
        <f>VLOOKUP($A23,'RevPAR Raw Data'!$B$6:$BE$43,'RevPAR Raw Data'!P$1,FALSE)</f>
        <v>66.659154992158903</v>
      </c>
      <c r="BC23" s="67">
        <f>VLOOKUP($A23,'RevPAR Raw Data'!$B$6:$BE$43,'RevPAR Raw Data'!R$1,FALSE)</f>
        <v>51.148991412142401</v>
      </c>
      <c r="BD23" s="63"/>
      <c r="BE23" s="59">
        <f>VLOOKUP($A23,'RevPAR Raw Data'!$B$6:$BE$43,'RevPAR Raw Data'!T$1,FALSE)</f>
        <v>21.243713446705801</v>
      </c>
      <c r="BF23" s="60">
        <f>VLOOKUP($A23,'RevPAR Raw Data'!$B$6:$BE$43,'RevPAR Raw Data'!U$1,FALSE)</f>
        <v>23.783584519509098</v>
      </c>
      <c r="BG23" s="60">
        <f>VLOOKUP($A23,'RevPAR Raw Data'!$B$6:$BE$43,'RevPAR Raw Data'!V$1,FALSE)</f>
        <v>21.743529246210901</v>
      </c>
      <c r="BH23" s="60">
        <f>VLOOKUP($A23,'RevPAR Raw Data'!$B$6:$BE$43,'RevPAR Raw Data'!W$1,FALSE)</f>
        <v>21.219841586104501</v>
      </c>
      <c r="BI23" s="60">
        <f>VLOOKUP($A23,'RevPAR Raw Data'!$B$6:$BE$43,'RevPAR Raw Data'!X$1,FALSE)</f>
        <v>29.173645776748401</v>
      </c>
      <c r="BJ23" s="61">
        <f>VLOOKUP($A23,'RevPAR Raw Data'!$B$6:$BE$43,'RevPAR Raw Data'!Y$1,FALSE)</f>
        <v>23.4500130936399</v>
      </c>
      <c r="BK23" s="60">
        <f>VLOOKUP($A23,'RevPAR Raw Data'!$B$6:$BE$43,'RevPAR Raw Data'!AA$1,FALSE)</f>
        <v>35.512511645353001</v>
      </c>
      <c r="BL23" s="60">
        <f>VLOOKUP($A23,'RevPAR Raw Data'!$B$6:$BE$43,'RevPAR Raw Data'!AB$1,FALSE)</f>
        <v>27.088227382617301</v>
      </c>
      <c r="BM23" s="61">
        <f>VLOOKUP($A23,'RevPAR Raw Data'!$B$6:$BE$43,'RevPAR Raw Data'!AC$1,FALSE)</f>
        <v>31.124608051780701</v>
      </c>
      <c r="BN23" s="62">
        <f>VLOOKUP($A23,'RevPAR Raw Data'!$B$6:$BE$43,'RevPAR Raw Data'!AE$1,FALSE)</f>
        <v>26.1935616518929</v>
      </c>
    </row>
    <row r="24" spans="1:66" x14ac:dyDescent="0.35">
      <c r="A24" s="78" t="s">
        <v>53</v>
      </c>
      <c r="B24" s="59">
        <f>VLOOKUP($A24,'Occupancy Raw Data'!$B$6:$BE$43,'Occupancy Raw Data'!G$1,FALSE)</f>
        <v>41.200406917599103</v>
      </c>
      <c r="C24" s="60">
        <f>VLOOKUP($A24,'Occupancy Raw Data'!$B$6:$BE$43,'Occupancy Raw Data'!H$1,FALSE)</f>
        <v>59.511698880976603</v>
      </c>
      <c r="D24" s="60">
        <f>VLOOKUP($A24,'Occupancy Raw Data'!$B$6:$BE$43,'Occupancy Raw Data'!I$1,FALSE)</f>
        <v>63.140047473719903</v>
      </c>
      <c r="E24" s="60">
        <f>VLOOKUP($A24,'Occupancy Raw Data'!$B$6:$BE$43,'Occupancy Raw Data'!J$1,FALSE)</f>
        <v>61.546286876907402</v>
      </c>
      <c r="F24" s="60">
        <f>VLOOKUP($A24,'Occupancy Raw Data'!$B$6:$BE$43,'Occupancy Raw Data'!K$1,FALSE)</f>
        <v>55.883350288233203</v>
      </c>
      <c r="G24" s="61">
        <f>VLOOKUP($A24,'Occupancy Raw Data'!$B$6:$BE$43,'Occupancy Raw Data'!L$1,FALSE)</f>
        <v>56.2563580874872</v>
      </c>
      <c r="H24" s="60">
        <f>VLOOKUP($A24,'Occupancy Raw Data'!$B$6:$BE$43,'Occupancy Raw Data'!N$1,FALSE)</f>
        <v>55.849440488301099</v>
      </c>
      <c r="I24" s="60">
        <f>VLOOKUP($A24,'Occupancy Raw Data'!$B$6:$BE$43,'Occupancy Raw Data'!O$1,FALSE)</f>
        <v>59.274330281451299</v>
      </c>
      <c r="J24" s="61">
        <f>VLOOKUP($A24,'Occupancy Raw Data'!$B$6:$BE$43,'Occupancy Raw Data'!P$1,FALSE)</f>
        <v>57.561885384876199</v>
      </c>
      <c r="K24" s="62">
        <f>VLOOKUP($A24,'Occupancy Raw Data'!$B$6:$BE$43,'Occupancy Raw Data'!R$1,FALSE)</f>
        <v>56.629365886741198</v>
      </c>
      <c r="L24" s="63"/>
      <c r="M24" s="59">
        <f>VLOOKUP($A24,'Occupancy Raw Data'!$B$6:$BE$43,'Occupancy Raw Data'!T$1,FALSE)</f>
        <v>10.403318815404999</v>
      </c>
      <c r="N24" s="60">
        <f>VLOOKUP($A24,'Occupancy Raw Data'!$B$6:$BE$43,'Occupancy Raw Data'!U$1,FALSE)</f>
        <v>15.268968436576101</v>
      </c>
      <c r="O24" s="60">
        <f>VLOOKUP($A24,'Occupancy Raw Data'!$B$6:$BE$43,'Occupancy Raw Data'!V$1,FALSE)</f>
        <v>17.4868968466509</v>
      </c>
      <c r="P24" s="60">
        <f>VLOOKUP($A24,'Occupancy Raw Data'!$B$6:$BE$43,'Occupancy Raw Data'!W$1,FALSE)</f>
        <v>15.1897431431613</v>
      </c>
      <c r="Q24" s="60">
        <f>VLOOKUP($A24,'Occupancy Raw Data'!$B$6:$BE$43,'Occupancy Raw Data'!X$1,FALSE)</f>
        <v>14.382516972936999</v>
      </c>
      <c r="R24" s="61">
        <f>VLOOKUP($A24,'Occupancy Raw Data'!$B$6:$BE$43,'Occupancy Raw Data'!Y$1,FALSE)</f>
        <v>14.820261273329701</v>
      </c>
      <c r="S24" s="60">
        <f>VLOOKUP($A24,'Occupancy Raw Data'!$B$6:$BE$43,'Occupancy Raw Data'!AA$1,FALSE)</f>
        <v>-4.2865289493841798</v>
      </c>
      <c r="T24" s="60">
        <f>VLOOKUP($A24,'Occupancy Raw Data'!$B$6:$BE$43,'Occupancy Raw Data'!AB$1,FALSE)</f>
        <v>-0.716356823988064</v>
      </c>
      <c r="U24" s="61">
        <f>VLOOKUP($A24,'Occupancy Raw Data'!$B$6:$BE$43,'Occupancy Raw Data'!AC$1,FALSE)</f>
        <v>-2.4810089693262101</v>
      </c>
      <c r="V24" s="62">
        <f>VLOOKUP($A24,'Occupancy Raw Data'!$B$6:$BE$43,'Occupancy Raw Data'!AE$1,FALSE)</f>
        <v>9.1940870138347908</v>
      </c>
      <c r="W24" s="63"/>
      <c r="X24" s="64">
        <f>VLOOKUP($A24,'ADR Raw Data'!$B$6:$BE$43,'ADR Raw Data'!G$1,FALSE)</f>
        <v>97.638386831275696</v>
      </c>
      <c r="Y24" s="65">
        <f>VLOOKUP($A24,'ADR Raw Data'!$B$6:$BE$43,'ADR Raw Data'!H$1,FALSE)</f>
        <v>104.324153846153</v>
      </c>
      <c r="Z24" s="65">
        <f>VLOOKUP($A24,'ADR Raw Data'!$B$6:$BE$43,'ADR Raw Data'!I$1,FALSE)</f>
        <v>103.44602577873199</v>
      </c>
      <c r="AA24" s="65">
        <f>VLOOKUP($A24,'ADR Raw Data'!$B$6:$BE$43,'ADR Raw Data'!J$1,FALSE)</f>
        <v>102.39681542699699</v>
      </c>
      <c r="AB24" s="65">
        <f>VLOOKUP($A24,'ADR Raw Data'!$B$6:$BE$43,'ADR Raw Data'!K$1,FALSE)</f>
        <v>98.400533980582495</v>
      </c>
      <c r="AC24" s="66">
        <f>VLOOKUP($A24,'ADR Raw Data'!$B$6:$BE$43,'ADR Raw Data'!L$1,FALSE)</f>
        <v>101.549165762507</v>
      </c>
      <c r="AD24" s="65">
        <f>VLOOKUP($A24,'ADR Raw Data'!$B$6:$BE$43,'ADR Raw Data'!N$1,FALSE)</f>
        <v>107.920255009107</v>
      </c>
      <c r="AE24" s="65">
        <f>VLOOKUP($A24,'ADR Raw Data'!$B$6:$BE$43,'ADR Raw Data'!O$1,FALSE)</f>
        <v>110.162557208237</v>
      </c>
      <c r="AF24" s="66">
        <f>VLOOKUP($A24,'ADR Raw Data'!$B$6:$BE$43,'ADR Raw Data'!P$1,FALSE)</f>
        <v>109.074759941089</v>
      </c>
      <c r="AG24" s="67">
        <f>VLOOKUP($A24,'ADR Raw Data'!$B$6:$BE$43,'ADR Raw Data'!R$1,FALSE)</f>
        <v>103.73474251496999</v>
      </c>
      <c r="AH24" s="63"/>
      <c r="AI24" s="59">
        <f>VLOOKUP($A24,'ADR Raw Data'!$B$6:$BE$43,'ADR Raw Data'!T$1,FALSE)</f>
        <v>14.2423138037129</v>
      </c>
      <c r="AJ24" s="60">
        <f>VLOOKUP($A24,'ADR Raw Data'!$B$6:$BE$43,'ADR Raw Data'!U$1,FALSE)</f>
        <v>19.781774834297</v>
      </c>
      <c r="AK24" s="60">
        <f>VLOOKUP($A24,'ADR Raw Data'!$B$6:$BE$43,'ADR Raw Data'!V$1,FALSE)</f>
        <v>18.294188800132101</v>
      </c>
      <c r="AL24" s="60">
        <f>VLOOKUP($A24,'ADR Raw Data'!$B$6:$BE$43,'ADR Raw Data'!W$1,FALSE)</f>
        <v>16.611715483070999</v>
      </c>
      <c r="AM24" s="60">
        <f>VLOOKUP($A24,'ADR Raw Data'!$B$6:$BE$43,'ADR Raw Data'!X$1,FALSE)</f>
        <v>13.196810162644301</v>
      </c>
      <c r="AN24" s="61">
        <f>VLOOKUP($A24,'ADR Raw Data'!$B$6:$BE$43,'ADR Raw Data'!Y$1,FALSE)</f>
        <v>16.659952904765898</v>
      </c>
      <c r="AO24" s="60">
        <f>VLOOKUP($A24,'ADR Raw Data'!$B$6:$BE$43,'ADR Raw Data'!AA$1,FALSE)</f>
        <v>16.375732911148599</v>
      </c>
      <c r="AP24" s="60">
        <f>VLOOKUP($A24,'ADR Raw Data'!$B$6:$BE$43,'ADR Raw Data'!AB$1,FALSE)</f>
        <v>15.538919067153699</v>
      </c>
      <c r="AQ24" s="61">
        <f>VLOOKUP($A24,'ADR Raw Data'!$B$6:$BE$43,'ADR Raw Data'!AC$1,FALSE)</f>
        <v>15.968543539539199</v>
      </c>
      <c r="AR24" s="62">
        <f>VLOOKUP($A24,'ADR Raw Data'!$B$6:$BE$43,'ADR Raw Data'!AE$1,FALSE)</f>
        <v>16.130284213976999</v>
      </c>
      <c r="AS24" s="50"/>
      <c r="AT24" s="64">
        <f>VLOOKUP($A24,'RevPAR Raw Data'!$B$6:$BE$43,'RevPAR Raw Data'!G$1,FALSE)</f>
        <v>40.227412682265097</v>
      </c>
      <c r="AU24" s="65">
        <f>VLOOKUP($A24,'RevPAR Raw Data'!$B$6:$BE$43,'RevPAR Raw Data'!H$1,FALSE)</f>
        <v>62.085076297049802</v>
      </c>
      <c r="AV24" s="65">
        <f>VLOOKUP($A24,'RevPAR Raw Data'!$B$6:$BE$43,'RevPAR Raw Data'!I$1,FALSE)</f>
        <v>65.315869786368197</v>
      </c>
      <c r="AW24" s="65">
        <f>VLOOKUP($A24,'RevPAR Raw Data'!$B$6:$BE$43,'RevPAR Raw Data'!J$1,FALSE)</f>
        <v>63.0214377755171</v>
      </c>
      <c r="AX24" s="65">
        <f>VLOOKUP($A24,'RevPAR Raw Data'!$B$6:$BE$43,'RevPAR Raw Data'!K$1,FALSE)</f>
        <v>54.989515089860902</v>
      </c>
      <c r="AY24" s="66">
        <f>VLOOKUP($A24,'RevPAR Raw Data'!$B$6:$BE$43,'RevPAR Raw Data'!L$1,FALSE)</f>
        <v>57.127862326212203</v>
      </c>
      <c r="AZ24" s="65">
        <f>VLOOKUP($A24,'RevPAR Raw Data'!$B$6:$BE$43,'RevPAR Raw Data'!N$1,FALSE)</f>
        <v>60.272858596134199</v>
      </c>
      <c r="BA24" s="65">
        <f>VLOOKUP($A24,'RevPAR Raw Data'!$B$6:$BE$43,'RevPAR Raw Data'!O$1,FALSE)</f>
        <v>65.298118006103707</v>
      </c>
      <c r="BB24" s="66">
        <f>VLOOKUP($A24,'RevPAR Raw Data'!$B$6:$BE$43,'RevPAR Raw Data'!P$1,FALSE)</f>
        <v>62.785488301119003</v>
      </c>
      <c r="BC24" s="67">
        <f>VLOOKUP($A24,'RevPAR Raw Data'!$B$6:$BE$43,'RevPAR Raw Data'!R$1,FALSE)</f>
        <v>58.744326890471299</v>
      </c>
      <c r="BD24" s="63"/>
      <c r="BE24" s="59">
        <f>VLOOKUP($A24,'RevPAR Raw Data'!$B$6:$BE$43,'RevPAR Raw Data'!T$1,FALSE)</f>
        <v>26.1273059308086</v>
      </c>
      <c r="BF24" s="60">
        <f>VLOOKUP($A24,'RevPAR Raw Data'!$B$6:$BE$43,'RevPAR Raw Data'!U$1,FALSE)</f>
        <v>38.071216226516498</v>
      </c>
      <c r="BG24" s="60">
        <f>VLOOKUP($A24,'RevPAR Raw Data'!$B$6:$BE$43,'RevPAR Raw Data'!V$1,FALSE)</f>
        <v>38.9801715711938</v>
      </c>
      <c r="BH24" s="60">
        <f>VLOOKUP($A24,'RevPAR Raw Data'!$B$6:$BE$43,'RevPAR Raw Data'!W$1,FALSE)</f>
        <v>34.324735539783703</v>
      </c>
      <c r="BI24" s="60">
        <f>VLOOKUP($A24,'RevPAR Raw Data'!$B$6:$BE$43,'RevPAR Raw Data'!X$1,FALSE)</f>
        <v>29.47736059711</v>
      </c>
      <c r="BJ24" s="61">
        <f>VLOOKUP($A24,'RevPAR Raw Data'!$B$6:$BE$43,'RevPAR Raw Data'!Y$1,FALSE)</f>
        <v>33.949262726595698</v>
      </c>
      <c r="BK24" s="60">
        <f>VLOOKUP($A24,'RevPAR Raw Data'!$B$6:$BE$43,'RevPAR Raw Data'!AA$1,FALSE)</f>
        <v>11.3872534298542</v>
      </c>
      <c r="BL24" s="60">
        <f>VLOOKUP($A24,'RevPAR Raw Data'!$B$6:$BE$43,'RevPAR Raw Data'!AB$1,FALSE)</f>
        <v>14.711248136054101</v>
      </c>
      <c r="BM24" s="61">
        <f>VLOOKUP($A24,'RevPAR Raw Data'!$B$6:$BE$43,'RevPAR Raw Data'!AC$1,FALSE)</f>
        <v>13.0913535727263</v>
      </c>
      <c r="BN24" s="62">
        <f>VLOOKUP($A24,'RevPAR Raw Data'!$B$6:$BE$43,'RevPAR Raw Data'!AE$1,FALSE)</f>
        <v>26.807403594023601</v>
      </c>
    </row>
    <row r="25" spans="1:66" x14ac:dyDescent="0.35">
      <c r="A25" s="78" t="s">
        <v>52</v>
      </c>
      <c r="B25" s="59">
        <f>VLOOKUP($A25,'Occupancy Raw Data'!$B$6:$BE$43,'Occupancy Raw Data'!G$1,FALSE)</f>
        <v>39.840249366842002</v>
      </c>
      <c r="C25" s="60">
        <f>VLOOKUP($A25,'Occupancy Raw Data'!$B$6:$BE$43,'Occupancy Raw Data'!H$1,FALSE)</f>
        <v>44.4574323007987</v>
      </c>
      <c r="D25" s="60">
        <f>VLOOKUP($A25,'Occupancy Raw Data'!$B$6:$BE$43,'Occupancy Raw Data'!I$1,FALSE)</f>
        <v>50.301967660237601</v>
      </c>
      <c r="E25" s="60">
        <f>VLOOKUP($A25,'Occupancy Raw Data'!$B$6:$BE$43,'Occupancy Raw Data'!J$1,FALSE)</f>
        <v>49.620105201636399</v>
      </c>
      <c r="F25" s="60">
        <f>VLOOKUP($A25,'Occupancy Raw Data'!$B$6:$BE$43,'Occupancy Raw Data'!K$1,FALSE)</f>
        <v>47.418663549581098</v>
      </c>
      <c r="G25" s="61">
        <f>VLOOKUP($A25,'Occupancy Raw Data'!$B$6:$BE$43,'Occupancy Raw Data'!L$1,FALSE)</f>
        <v>46.327683615819197</v>
      </c>
      <c r="H25" s="60">
        <f>VLOOKUP($A25,'Occupancy Raw Data'!$B$6:$BE$43,'Occupancy Raw Data'!N$1,FALSE)</f>
        <v>66.842002727449795</v>
      </c>
      <c r="I25" s="60">
        <f>VLOOKUP($A25,'Occupancy Raw Data'!$B$6:$BE$43,'Occupancy Raw Data'!O$1,FALSE)</f>
        <v>68.264172998246593</v>
      </c>
      <c r="J25" s="61">
        <f>VLOOKUP($A25,'Occupancy Raw Data'!$B$6:$BE$43,'Occupancy Raw Data'!P$1,FALSE)</f>
        <v>67.553087862848201</v>
      </c>
      <c r="K25" s="62">
        <f>VLOOKUP($A25,'Occupancy Raw Data'!$B$6:$BE$43,'Occupancy Raw Data'!R$1,FALSE)</f>
        <v>52.392084829256</v>
      </c>
      <c r="L25" s="63"/>
      <c r="M25" s="59">
        <f>VLOOKUP($A25,'Occupancy Raw Data'!$B$6:$BE$43,'Occupancy Raw Data'!T$1,FALSE)</f>
        <v>22.566638724902301</v>
      </c>
      <c r="N25" s="60">
        <f>VLOOKUP($A25,'Occupancy Raw Data'!$B$6:$BE$43,'Occupancy Raw Data'!U$1,FALSE)</f>
        <v>13.283122833342301</v>
      </c>
      <c r="O25" s="60">
        <f>VLOOKUP($A25,'Occupancy Raw Data'!$B$6:$BE$43,'Occupancy Raw Data'!V$1,FALSE)</f>
        <v>21.119625337958599</v>
      </c>
      <c r="P25" s="60">
        <f>VLOOKUP($A25,'Occupancy Raw Data'!$B$6:$BE$43,'Occupancy Raw Data'!W$1,FALSE)</f>
        <v>13.9676388877769</v>
      </c>
      <c r="Q25" s="60">
        <f>VLOOKUP($A25,'Occupancy Raw Data'!$B$6:$BE$43,'Occupancy Raw Data'!X$1,FALSE)</f>
        <v>8.5149579865300904</v>
      </c>
      <c r="R25" s="61">
        <f>VLOOKUP($A25,'Occupancy Raw Data'!$B$6:$BE$43,'Occupancy Raw Data'!Y$1,FALSE)</f>
        <v>15.520646731891</v>
      </c>
      <c r="S25" s="60">
        <f>VLOOKUP($A25,'Occupancy Raw Data'!$B$6:$BE$43,'Occupancy Raw Data'!AA$1,FALSE)</f>
        <v>17.722434775585601</v>
      </c>
      <c r="T25" s="60">
        <f>VLOOKUP($A25,'Occupancy Raw Data'!$B$6:$BE$43,'Occupancy Raw Data'!AB$1,FALSE)</f>
        <v>19.765884262706798</v>
      </c>
      <c r="U25" s="61">
        <f>VLOOKUP($A25,'Occupancy Raw Data'!$B$6:$BE$43,'Occupancy Raw Data'!AC$1,FALSE)</f>
        <v>18.746123344444001</v>
      </c>
      <c r="V25" s="62">
        <f>VLOOKUP($A25,'Occupancy Raw Data'!$B$6:$BE$43,'Occupancy Raw Data'!AE$1,FALSE)</f>
        <v>16.6882982375929</v>
      </c>
      <c r="W25" s="63"/>
      <c r="X25" s="64">
        <f>VLOOKUP($A25,'ADR Raw Data'!$B$6:$BE$43,'ADR Raw Data'!G$1,FALSE)</f>
        <v>85.272869437652801</v>
      </c>
      <c r="Y25" s="65">
        <f>VLOOKUP($A25,'ADR Raw Data'!$B$6:$BE$43,'ADR Raw Data'!H$1,FALSE)</f>
        <v>87.165283961437297</v>
      </c>
      <c r="Z25" s="65">
        <f>VLOOKUP($A25,'ADR Raw Data'!$B$6:$BE$43,'ADR Raw Data'!I$1,FALSE)</f>
        <v>87.052953137103003</v>
      </c>
      <c r="AA25" s="65">
        <f>VLOOKUP($A25,'ADR Raw Data'!$B$6:$BE$43,'ADR Raw Data'!J$1,FALSE)</f>
        <v>87.883841774636807</v>
      </c>
      <c r="AB25" s="65">
        <f>VLOOKUP($A25,'ADR Raw Data'!$B$6:$BE$43,'ADR Raw Data'!K$1,FALSE)</f>
        <v>90.585462202136398</v>
      </c>
      <c r="AC25" s="66">
        <f>VLOOKUP($A25,'ADR Raw Data'!$B$6:$BE$43,'ADR Raw Data'!L$1,FALSE)</f>
        <v>87.669476955424699</v>
      </c>
      <c r="AD25" s="65">
        <f>VLOOKUP($A25,'ADR Raw Data'!$B$6:$BE$43,'ADR Raw Data'!N$1,FALSE)</f>
        <v>118.941190614981</v>
      </c>
      <c r="AE25" s="65">
        <f>VLOOKUP($A25,'ADR Raw Data'!$B$6:$BE$43,'ADR Raw Data'!O$1,FALSE)</f>
        <v>123.655061358447</v>
      </c>
      <c r="AF25" s="66">
        <f>VLOOKUP($A25,'ADR Raw Data'!$B$6:$BE$43,'ADR Raw Data'!P$1,FALSE)</f>
        <v>121.322935832732</v>
      </c>
      <c r="AG25" s="67">
        <f>VLOOKUP($A25,'ADR Raw Data'!$B$6:$BE$43,'ADR Raw Data'!R$1,FALSE)</f>
        <v>100.06717880478</v>
      </c>
      <c r="AH25" s="63"/>
      <c r="AI25" s="59">
        <f>VLOOKUP($A25,'ADR Raw Data'!$B$6:$BE$43,'ADR Raw Data'!T$1,FALSE)</f>
        <v>20.912490991097801</v>
      </c>
      <c r="AJ25" s="60">
        <f>VLOOKUP($A25,'ADR Raw Data'!$B$6:$BE$43,'ADR Raw Data'!U$1,FALSE)</f>
        <v>25.2218769021901</v>
      </c>
      <c r="AK25" s="60">
        <f>VLOOKUP($A25,'ADR Raw Data'!$B$6:$BE$43,'ADR Raw Data'!V$1,FALSE)</f>
        <v>23.526772411500399</v>
      </c>
      <c r="AL25" s="60">
        <f>VLOOKUP($A25,'ADR Raw Data'!$B$6:$BE$43,'ADR Raw Data'!W$1,FALSE)</f>
        <v>25.594626151838099</v>
      </c>
      <c r="AM25" s="60">
        <f>VLOOKUP($A25,'ADR Raw Data'!$B$6:$BE$43,'ADR Raw Data'!X$1,FALSE)</f>
        <v>27.5516391297393</v>
      </c>
      <c r="AN25" s="61">
        <f>VLOOKUP($A25,'ADR Raw Data'!$B$6:$BE$43,'ADR Raw Data'!Y$1,FALSE)</f>
        <v>24.667263220820999</v>
      </c>
      <c r="AO25" s="60">
        <f>VLOOKUP($A25,'ADR Raw Data'!$B$6:$BE$43,'ADR Raw Data'!AA$1,FALSE)</f>
        <v>53.6855140581971</v>
      </c>
      <c r="AP25" s="60">
        <f>VLOOKUP($A25,'ADR Raw Data'!$B$6:$BE$43,'ADR Raw Data'!AB$1,FALSE)</f>
        <v>57.151020223060399</v>
      </c>
      <c r="AQ25" s="61">
        <f>VLOOKUP($A25,'ADR Raw Data'!$B$6:$BE$43,'ADR Raw Data'!AC$1,FALSE)</f>
        <v>55.461937172267298</v>
      </c>
      <c r="AR25" s="62">
        <f>VLOOKUP($A25,'ADR Raw Data'!$B$6:$BE$43,'ADR Raw Data'!AE$1,FALSE)</f>
        <v>36.859761738009901</v>
      </c>
      <c r="AS25" s="50"/>
      <c r="AT25" s="64">
        <f>VLOOKUP($A25,'RevPAR Raw Data'!$B$6:$BE$43,'RevPAR Raw Data'!G$1,FALSE)</f>
        <v>33.972923826222399</v>
      </c>
      <c r="AU25" s="65">
        <f>VLOOKUP($A25,'RevPAR Raw Data'!$B$6:$BE$43,'RevPAR Raw Data'!H$1,FALSE)</f>
        <v>38.751447106954899</v>
      </c>
      <c r="AV25" s="65">
        <f>VLOOKUP($A25,'RevPAR Raw Data'!$B$6:$BE$43,'RevPAR Raw Data'!I$1,FALSE)</f>
        <v>43.789348334307398</v>
      </c>
      <c r="AW25" s="65">
        <f>VLOOKUP($A25,'RevPAR Raw Data'!$B$6:$BE$43,'RevPAR Raw Data'!J$1,FALSE)</f>
        <v>43.608054743814499</v>
      </c>
      <c r="AX25" s="65">
        <f>VLOOKUP($A25,'RevPAR Raw Data'!$B$6:$BE$43,'RevPAR Raw Data'!K$1,FALSE)</f>
        <v>42.954415546463999</v>
      </c>
      <c r="AY25" s="66">
        <f>VLOOKUP($A25,'RevPAR Raw Data'!$B$6:$BE$43,'RevPAR Raw Data'!L$1,FALSE)</f>
        <v>40.615237911552597</v>
      </c>
      <c r="AZ25" s="65">
        <f>VLOOKUP($A25,'RevPAR Raw Data'!$B$6:$BE$43,'RevPAR Raw Data'!N$1,FALSE)</f>
        <v>79.502673874926899</v>
      </c>
      <c r="BA25" s="65">
        <f>VLOOKUP($A25,'RevPAR Raw Data'!$B$6:$BE$43,'RevPAR Raw Data'!O$1,FALSE)</f>
        <v>84.412105006818607</v>
      </c>
      <c r="BB25" s="66">
        <f>VLOOKUP($A25,'RevPAR Raw Data'!$B$6:$BE$43,'RevPAR Raw Data'!P$1,FALSE)</f>
        <v>81.957389440872703</v>
      </c>
      <c r="BC25" s="67">
        <f>VLOOKUP($A25,'RevPAR Raw Data'!$B$6:$BE$43,'RevPAR Raw Data'!R$1,FALSE)</f>
        <v>52.4272812056441</v>
      </c>
      <c r="BD25" s="63"/>
      <c r="BE25" s="59">
        <f>VLOOKUP($A25,'RevPAR Raw Data'!$B$6:$BE$43,'RevPAR Raw Data'!T$1,FALSE)</f>
        <v>48.198376006338897</v>
      </c>
      <c r="BF25" s="60">
        <f>VLOOKUP($A25,'RevPAR Raw Data'!$B$6:$BE$43,'RevPAR Raw Data'!U$1,FALSE)</f>
        <v>41.855252625324802</v>
      </c>
      <c r="BG25" s="60">
        <f>VLOOKUP($A25,'RevPAR Raw Data'!$B$6:$BE$43,'RevPAR Raw Data'!V$1,FALSE)</f>
        <v>49.615163936882098</v>
      </c>
      <c r="BH25" s="60">
        <f>VLOOKUP($A25,'RevPAR Raw Data'!$B$6:$BE$43,'RevPAR Raw Data'!W$1,FALSE)</f>
        <v>43.137229995180199</v>
      </c>
      <c r="BI25" s="60">
        <f>VLOOKUP($A25,'RevPAR Raw Data'!$B$6:$BE$43,'RevPAR Raw Data'!X$1,FALSE)</f>
        <v>38.412607612767097</v>
      </c>
      <c r="BJ25" s="61">
        <f>VLOOKUP($A25,'RevPAR Raw Data'!$B$6:$BE$43,'RevPAR Raw Data'!Y$1,FALSE)</f>
        <v>44.016428735641398</v>
      </c>
      <c r="BK25" s="60">
        <f>VLOOKUP($A25,'RevPAR Raw Data'!$B$6:$BE$43,'RevPAR Raw Data'!AA$1,FALSE)</f>
        <v>80.922329046684695</v>
      </c>
      <c r="BL25" s="60">
        <f>VLOOKUP($A25,'RevPAR Raw Data'!$B$6:$BE$43,'RevPAR Raw Data'!AB$1,FALSE)</f>
        <v>88.213308998013602</v>
      </c>
      <c r="BM25" s="61">
        <f>VLOOKUP($A25,'RevPAR Raw Data'!$B$6:$BE$43,'RevPAR Raw Data'!AC$1,FALSE)</f>
        <v>84.605023668242694</v>
      </c>
      <c r="BN25" s="62">
        <f>VLOOKUP($A25,'RevPAR Raw Data'!$B$6:$BE$43,'RevPAR Raw Data'!AE$1,FALSE)</f>
        <v>59.699326944108101</v>
      </c>
    </row>
    <row r="26" spans="1:66" x14ac:dyDescent="0.35">
      <c r="A26" s="78" t="s">
        <v>51</v>
      </c>
      <c r="B26" s="59">
        <f>VLOOKUP($A26,'Occupancy Raw Data'!$B$6:$BE$43,'Occupancy Raw Data'!G$1,FALSE)</f>
        <v>44.0039254170755</v>
      </c>
      <c r="C26" s="60">
        <f>VLOOKUP($A26,'Occupancy Raw Data'!$B$6:$BE$43,'Occupancy Raw Data'!H$1,FALSE)</f>
        <v>52.404317958783103</v>
      </c>
      <c r="D26" s="60">
        <f>VLOOKUP($A26,'Occupancy Raw Data'!$B$6:$BE$43,'Occupancy Raw Data'!I$1,FALSE)</f>
        <v>55.858684985279602</v>
      </c>
      <c r="E26" s="60">
        <f>VLOOKUP($A26,'Occupancy Raw Data'!$B$6:$BE$43,'Occupancy Raw Data'!J$1,FALSE)</f>
        <v>54.268891069676101</v>
      </c>
      <c r="F26" s="60">
        <f>VLOOKUP($A26,'Occupancy Raw Data'!$B$6:$BE$43,'Occupancy Raw Data'!K$1,FALSE)</f>
        <v>52.149165848871398</v>
      </c>
      <c r="G26" s="61">
        <f>VLOOKUP($A26,'Occupancy Raw Data'!$B$6:$BE$43,'Occupancy Raw Data'!L$1,FALSE)</f>
        <v>51.736997055937103</v>
      </c>
      <c r="H26" s="60">
        <f>VLOOKUP($A26,'Occupancy Raw Data'!$B$6:$BE$43,'Occupancy Raw Data'!N$1,FALSE)</f>
        <v>64.043179587831204</v>
      </c>
      <c r="I26" s="60">
        <f>VLOOKUP($A26,'Occupancy Raw Data'!$B$6:$BE$43,'Occupancy Raw Data'!O$1,FALSE)</f>
        <v>67.026496565260004</v>
      </c>
      <c r="J26" s="61">
        <f>VLOOKUP($A26,'Occupancy Raw Data'!$B$6:$BE$43,'Occupancy Raw Data'!P$1,FALSE)</f>
        <v>65.534838076545597</v>
      </c>
      <c r="K26" s="62">
        <f>VLOOKUP($A26,'Occupancy Raw Data'!$B$6:$BE$43,'Occupancy Raw Data'!R$1,FALSE)</f>
        <v>55.679237347539598</v>
      </c>
      <c r="L26" s="63"/>
      <c r="M26" s="59">
        <f>VLOOKUP($A26,'Occupancy Raw Data'!$B$6:$BE$43,'Occupancy Raw Data'!T$1,FALSE)</f>
        <v>6.2613310071602504</v>
      </c>
      <c r="N26" s="60">
        <f>VLOOKUP($A26,'Occupancy Raw Data'!$B$6:$BE$43,'Occupancy Raw Data'!U$1,FALSE)</f>
        <v>4.5947407422242597</v>
      </c>
      <c r="O26" s="60">
        <f>VLOOKUP($A26,'Occupancy Raw Data'!$B$6:$BE$43,'Occupancy Raw Data'!V$1,FALSE)</f>
        <v>5.5036576199372904</v>
      </c>
      <c r="P26" s="60">
        <f>VLOOKUP($A26,'Occupancy Raw Data'!$B$6:$BE$43,'Occupancy Raw Data'!W$1,FALSE)</f>
        <v>4.3140241079860004</v>
      </c>
      <c r="Q26" s="60">
        <f>VLOOKUP($A26,'Occupancy Raw Data'!$B$6:$BE$43,'Occupancy Raw Data'!X$1,FALSE)</f>
        <v>4.3837171514454898</v>
      </c>
      <c r="R26" s="61">
        <f>VLOOKUP($A26,'Occupancy Raw Data'!$B$6:$BE$43,'Occupancy Raw Data'!Y$1,FALSE)</f>
        <v>4.9680174274055497</v>
      </c>
      <c r="S26" s="60">
        <f>VLOOKUP($A26,'Occupancy Raw Data'!$B$6:$BE$43,'Occupancy Raw Data'!AA$1,FALSE)</f>
        <v>9.6153826337047903</v>
      </c>
      <c r="T26" s="60">
        <f>VLOOKUP($A26,'Occupancy Raw Data'!$B$6:$BE$43,'Occupancy Raw Data'!AB$1,FALSE)</f>
        <v>5.5926443956577598</v>
      </c>
      <c r="U26" s="61">
        <f>VLOOKUP($A26,'Occupancy Raw Data'!$B$6:$BE$43,'Occupancy Raw Data'!AC$1,FALSE)</f>
        <v>7.5206704225157299</v>
      </c>
      <c r="V26" s="62">
        <f>VLOOKUP($A26,'Occupancy Raw Data'!$B$6:$BE$43,'Occupancy Raw Data'!AE$1,FALSE)</f>
        <v>5.8128078173595696</v>
      </c>
      <c r="W26" s="63"/>
      <c r="X26" s="64">
        <f>VLOOKUP($A26,'ADR Raw Data'!$B$6:$BE$43,'ADR Raw Data'!G$1,FALSE)</f>
        <v>83.0372167707404</v>
      </c>
      <c r="Y26" s="65">
        <f>VLOOKUP($A26,'ADR Raw Data'!$B$6:$BE$43,'ADR Raw Data'!H$1,FALSE)</f>
        <v>87.6727902621722</v>
      </c>
      <c r="Z26" s="65">
        <f>VLOOKUP($A26,'ADR Raw Data'!$B$6:$BE$43,'ADR Raw Data'!I$1,FALSE)</f>
        <v>85.922241742796899</v>
      </c>
      <c r="AA26" s="65">
        <f>VLOOKUP($A26,'ADR Raw Data'!$B$6:$BE$43,'ADR Raw Data'!J$1,FALSE)</f>
        <v>84.699999999999903</v>
      </c>
      <c r="AB26" s="65">
        <f>VLOOKUP($A26,'ADR Raw Data'!$B$6:$BE$43,'ADR Raw Data'!K$1,FALSE)</f>
        <v>84.981825366955206</v>
      </c>
      <c r="AC26" s="66">
        <f>VLOOKUP($A26,'ADR Raw Data'!$B$6:$BE$43,'ADR Raw Data'!L$1,FALSE)</f>
        <v>85.340113808801206</v>
      </c>
      <c r="AD26" s="65">
        <f>VLOOKUP($A26,'ADR Raw Data'!$B$6:$BE$43,'ADR Raw Data'!N$1,FALSE)</f>
        <v>97.627824088262301</v>
      </c>
      <c r="AE26" s="65">
        <f>VLOOKUP($A26,'ADR Raw Data'!$B$6:$BE$43,'ADR Raw Data'!O$1,FALSE)</f>
        <v>99.535467057101002</v>
      </c>
      <c r="AF26" s="66">
        <f>VLOOKUP($A26,'ADR Raw Data'!$B$6:$BE$43,'ADR Raw Data'!P$1,FALSE)</f>
        <v>98.603355795148204</v>
      </c>
      <c r="AG26" s="67">
        <f>VLOOKUP($A26,'ADR Raw Data'!$B$6:$BE$43,'ADR Raw Data'!R$1,FALSE)</f>
        <v>89.800378185114297</v>
      </c>
      <c r="AH26" s="63"/>
      <c r="AI26" s="59">
        <f>VLOOKUP($A26,'ADR Raw Data'!$B$6:$BE$43,'ADR Raw Data'!T$1,FALSE)</f>
        <v>11.0762235306885</v>
      </c>
      <c r="AJ26" s="60">
        <f>VLOOKUP($A26,'ADR Raw Data'!$B$6:$BE$43,'ADR Raw Data'!U$1,FALSE)</f>
        <v>16.146447390238301</v>
      </c>
      <c r="AK26" s="60">
        <f>VLOOKUP($A26,'ADR Raw Data'!$B$6:$BE$43,'ADR Raw Data'!V$1,FALSE)</f>
        <v>12.863362940655101</v>
      </c>
      <c r="AL26" s="60">
        <f>VLOOKUP($A26,'ADR Raw Data'!$B$6:$BE$43,'ADR Raw Data'!W$1,FALSE)</f>
        <v>11.258559634631901</v>
      </c>
      <c r="AM26" s="60">
        <f>VLOOKUP($A26,'ADR Raw Data'!$B$6:$BE$43,'ADR Raw Data'!X$1,FALSE)</f>
        <v>14.1402985185288</v>
      </c>
      <c r="AN26" s="61">
        <f>VLOOKUP($A26,'ADR Raw Data'!$B$6:$BE$43,'ADR Raw Data'!Y$1,FALSE)</f>
        <v>13.141226492967499</v>
      </c>
      <c r="AO26" s="60">
        <f>VLOOKUP($A26,'ADR Raw Data'!$B$6:$BE$43,'ADR Raw Data'!AA$1,FALSE)</f>
        <v>16.038277709452402</v>
      </c>
      <c r="AP26" s="60">
        <f>VLOOKUP($A26,'ADR Raw Data'!$B$6:$BE$43,'ADR Raw Data'!AB$1,FALSE)</f>
        <v>16.278342078440598</v>
      </c>
      <c r="AQ26" s="61">
        <f>VLOOKUP($A26,'ADR Raw Data'!$B$6:$BE$43,'ADR Raw Data'!AC$1,FALSE)</f>
        <v>16.1433378790612</v>
      </c>
      <c r="AR26" s="62">
        <f>VLOOKUP($A26,'ADR Raw Data'!$B$6:$BE$43,'ADR Raw Data'!AE$1,FALSE)</f>
        <v>14.305071003445301</v>
      </c>
      <c r="AS26" s="50"/>
      <c r="AT26" s="64">
        <f>VLOOKUP($A26,'RevPAR Raw Data'!$B$6:$BE$43,'RevPAR Raw Data'!G$1,FALSE)</f>
        <v>36.539634936211897</v>
      </c>
      <c r="AU26" s="65">
        <f>VLOOKUP($A26,'RevPAR Raw Data'!$B$6:$BE$43,'RevPAR Raw Data'!H$1,FALSE)</f>
        <v>45.944327772325799</v>
      </c>
      <c r="AV26" s="65">
        <f>VLOOKUP($A26,'RevPAR Raw Data'!$B$6:$BE$43,'RevPAR Raw Data'!I$1,FALSE)</f>
        <v>47.995034347399397</v>
      </c>
      <c r="AW26" s="65">
        <f>VLOOKUP($A26,'RevPAR Raw Data'!$B$6:$BE$43,'RevPAR Raw Data'!J$1,FALSE)</f>
        <v>45.9657507360157</v>
      </c>
      <c r="AX26" s="65">
        <f>VLOOKUP($A26,'RevPAR Raw Data'!$B$6:$BE$43,'RevPAR Raw Data'!K$1,FALSE)</f>
        <v>44.317313052011698</v>
      </c>
      <c r="AY26" s="66">
        <f>VLOOKUP($A26,'RevPAR Raw Data'!$B$6:$BE$43,'RevPAR Raw Data'!L$1,FALSE)</f>
        <v>44.1524121687929</v>
      </c>
      <c r="AZ26" s="65">
        <f>VLOOKUP($A26,'RevPAR Raw Data'!$B$6:$BE$43,'RevPAR Raw Data'!N$1,FALSE)</f>
        <v>62.523962708537702</v>
      </c>
      <c r="BA26" s="65">
        <f>VLOOKUP($A26,'RevPAR Raw Data'!$B$6:$BE$43,'RevPAR Raw Data'!O$1,FALSE)</f>
        <v>66.715136408243296</v>
      </c>
      <c r="BB26" s="66">
        <f>VLOOKUP($A26,'RevPAR Raw Data'!$B$6:$BE$43,'RevPAR Raw Data'!P$1,FALSE)</f>
        <v>64.619549558390503</v>
      </c>
      <c r="BC26" s="67">
        <f>VLOOKUP($A26,'RevPAR Raw Data'!$B$6:$BE$43,'RevPAR Raw Data'!R$1,FALSE)</f>
        <v>50.000165708677898</v>
      </c>
      <c r="BD26" s="63"/>
      <c r="BE26" s="59">
        <f>VLOOKUP($A26,'RevPAR Raw Data'!$B$6:$BE$43,'RevPAR Raw Data'!T$1,FALSE)</f>
        <v>18.031073556198201</v>
      </c>
      <c r="BF26" s="60">
        <f>VLOOKUP($A26,'RevPAR Raw Data'!$B$6:$BE$43,'RevPAR Raw Data'!U$1,FALSE)</f>
        <v>21.483075529123699</v>
      </c>
      <c r="BG26" s="60">
        <f>VLOOKUP($A26,'RevPAR Raw Data'!$B$6:$BE$43,'RevPAR Raw Data'!V$1,FALSE)</f>
        <v>19.074976015255999</v>
      </c>
      <c r="BH26" s="60">
        <f>VLOOKUP($A26,'RevPAR Raw Data'!$B$6:$BE$43,'RevPAR Raw Data'!W$1,FALSE)</f>
        <v>16.058280719467898</v>
      </c>
      <c r="BI26" s="60">
        <f>VLOOKUP($A26,'RevPAR Raw Data'!$B$6:$BE$43,'RevPAR Raw Data'!X$1,FALSE)</f>
        <v>19.1438863613966</v>
      </c>
      <c r="BJ26" s="61">
        <f>VLOOKUP($A26,'RevPAR Raw Data'!$B$6:$BE$43,'RevPAR Raw Data'!Y$1,FALSE)</f>
        <v>18.762102342718599</v>
      </c>
      <c r="BK26" s="60">
        <f>VLOOKUP($A26,'RevPAR Raw Data'!$B$6:$BE$43,'RevPAR Raw Data'!AA$1,FALSE)</f>
        <v>27.195802112777201</v>
      </c>
      <c r="BL26" s="60">
        <f>VLOOKUP($A26,'RevPAR Raw Data'!$B$6:$BE$43,'RevPAR Raw Data'!AB$1,FALSE)</f>
        <v>22.781376260054301</v>
      </c>
      <c r="BM26" s="61">
        <f>VLOOKUP($A26,'RevPAR Raw Data'!$B$6:$BE$43,'RevPAR Raw Data'!AC$1,FALSE)</f>
        <v>24.8780955386542</v>
      </c>
      <c r="BN26" s="62">
        <f>VLOOKUP($A26,'RevPAR Raw Data'!$B$6:$BE$43,'RevPAR Raw Data'!AE$1,FALSE)</f>
        <v>20.949405106372001</v>
      </c>
    </row>
    <row r="27" spans="1:66" x14ac:dyDescent="0.35">
      <c r="A27" s="78" t="s">
        <v>48</v>
      </c>
      <c r="B27" s="59">
        <f>VLOOKUP($A27,'Occupancy Raw Data'!$B$6:$BE$43,'Occupancy Raw Data'!G$1,FALSE)</f>
        <v>39.714727616428902</v>
      </c>
      <c r="C27" s="60">
        <f>VLOOKUP($A27,'Occupancy Raw Data'!$B$6:$BE$43,'Occupancy Raw Data'!H$1,FALSE)</f>
        <v>49.888296958240197</v>
      </c>
      <c r="D27" s="60">
        <f>VLOOKUP($A27,'Occupancy Raw Data'!$B$6:$BE$43,'Occupancy Raw Data'!I$1,FALSE)</f>
        <v>52.225468293521203</v>
      </c>
      <c r="E27" s="60">
        <f>VLOOKUP($A27,'Occupancy Raw Data'!$B$6:$BE$43,'Occupancy Raw Data'!J$1,FALSE)</f>
        <v>53.7893108781577</v>
      </c>
      <c r="F27" s="60">
        <f>VLOOKUP($A27,'Occupancy Raw Data'!$B$6:$BE$43,'Occupancy Raw Data'!K$1,FALSE)</f>
        <v>52.637910293864898</v>
      </c>
      <c r="G27" s="61">
        <f>VLOOKUP($A27,'Occupancy Raw Data'!$B$6:$BE$43,'Occupancy Raw Data'!L$1,FALSE)</f>
        <v>49.6511428080426</v>
      </c>
      <c r="H27" s="60">
        <f>VLOOKUP($A27,'Occupancy Raw Data'!$B$6:$BE$43,'Occupancy Raw Data'!N$1,FALSE)</f>
        <v>62.794294552328502</v>
      </c>
      <c r="I27" s="60">
        <f>VLOOKUP($A27,'Occupancy Raw Data'!$B$6:$BE$43,'Occupancy Raw Data'!O$1,FALSE)</f>
        <v>64.203471386836199</v>
      </c>
      <c r="J27" s="61">
        <f>VLOOKUP($A27,'Occupancy Raw Data'!$B$6:$BE$43,'Occupancy Raw Data'!P$1,FALSE)</f>
        <v>63.498882969582397</v>
      </c>
      <c r="K27" s="62">
        <f>VLOOKUP($A27,'Occupancy Raw Data'!$B$6:$BE$43,'Occupancy Raw Data'!R$1,FALSE)</f>
        <v>53.607639997053901</v>
      </c>
      <c r="L27" s="63"/>
      <c r="M27" s="59">
        <f>VLOOKUP($A27,'Occupancy Raw Data'!$B$6:$BE$43,'Occupancy Raw Data'!T$1,FALSE)</f>
        <v>14.856114378088099</v>
      </c>
      <c r="N27" s="60">
        <f>VLOOKUP($A27,'Occupancy Raw Data'!$B$6:$BE$43,'Occupancy Raw Data'!U$1,FALSE)</f>
        <v>20.658108930224898</v>
      </c>
      <c r="O27" s="60">
        <f>VLOOKUP($A27,'Occupancy Raw Data'!$B$6:$BE$43,'Occupancy Raw Data'!V$1,FALSE)</f>
        <v>15.004373514584501</v>
      </c>
      <c r="P27" s="60">
        <f>VLOOKUP($A27,'Occupancy Raw Data'!$B$6:$BE$43,'Occupancy Raw Data'!W$1,FALSE)</f>
        <v>18.493593371867799</v>
      </c>
      <c r="Q27" s="60">
        <f>VLOOKUP($A27,'Occupancy Raw Data'!$B$6:$BE$43,'Occupancy Raw Data'!X$1,FALSE)</f>
        <v>16.6745946652876</v>
      </c>
      <c r="R27" s="61">
        <f>VLOOKUP($A27,'Occupancy Raw Data'!$B$6:$BE$43,'Occupancy Raw Data'!Y$1,FALSE)</f>
        <v>17.187000978217998</v>
      </c>
      <c r="S27" s="60">
        <f>VLOOKUP($A27,'Occupancy Raw Data'!$B$6:$BE$43,'Occupancy Raw Data'!AA$1,FALSE)</f>
        <v>30.317486015187299</v>
      </c>
      <c r="T27" s="60">
        <f>VLOOKUP($A27,'Occupancy Raw Data'!$B$6:$BE$43,'Occupancy Raw Data'!AB$1,FALSE)</f>
        <v>24.203273030491101</v>
      </c>
      <c r="U27" s="61">
        <f>VLOOKUP($A27,'Occupancy Raw Data'!$B$6:$BE$43,'Occupancy Raw Data'!AC$1,FALSE)</f>
        <v>27.153047050356701</v>
      </c>
      <c r="V27" s="62">
        <f>VLOOKUP($A27,'Occupancy Raw Data'!$B$6:$BE$43,'Occupancy Raw Data'!AE$1,FALSE)</f>
        <v>20.3801738998093</v>
      </c>
      <c r="W27" s="63"/>
      <c r="X27" s="64">
        <f>VLOOKUP($A27,'ADR Raw Data'!$B$6:$BE$43,'ADR Raw Data'!G$1,FALSE)</f>
        <v>82.492540025962697</v>
      </c>
      <c r="Y27" s="65">
        <f>VLOOKUP($A27,'ADR Raw Data'!$B$6:$BE$43,'ADR Raw Data'!H$1,FALSE)</f>
        <v>88.497158112297598</v>
      </c>
      <c r="Z27" s="65">
        <f>VLOOKUP($A27,'ADR Raw Data'!$B$6:$BE$43,'ADR Raw Data'!I$1,FALSE)</f>
        <v>89.942240868706804</v>
      </c>
      <c r="AA27" s="65">
        <f>VLOOKUP($A27,'ADR Raw Data'!$B$6:$BE$43,'ADR Raw Data'!J$1,FALSE)</f>
        <v>87.860150159744407</v>
      </c>
      <c r="AB27" s="65">
        <f>VLOOKUP($A27,'ADR Raw Data'!$B$6:$BE$43,'ADR Raw Data'!K$1,FALSE)</f>
        <v>84.862435520731296</v>
      </c>
      <c r="AC27" s="66">
        <f>VLOOKUP($A27,'ADR Raw Data'!$B$6:$BE$43,'ADR Raw Data'!L$1,FALSE)</f>
        <v>86.931876644053702</v>
      </c>
      <c r="AD27" s="65">
        <f>VLOOKUP($A27,'ADR Raw Data'!$B$6:$BE$43,'ADR Raw Data'!N$1,FALSE)</f>
        <v>98.917402846195898</v>
      </c>
      <c r="AE27" s="65">
        <f>VLOOKUP($A27,'ADR Raw Data'!$B$6:$BE$43,'ADR Raw Data'!O$1,FALSE)</f>
        <v>103.154536937901</v>
      </c>
      <c r="AF27" s="66">
        <f>VLOOKUP($A27,'ADR Raw Data'!$B$6:$BE$43,'ADR Raw Data'!P$1,FALSE)</f>
        <v>101.05947767252999</v>
      </c>
      <c r="AG27" s="67">
        <f>VLOOKUP($A27,'ADR Raw Data'!$B$6:$BE$43,'ADR Raw Data'!R$1,FALSE)</f>
        <v>91.713108169994499</v>
      </c>
      <c r="AH27" s="63"/>
      <c r="AI27" s="59">
        <f>VLOOKUP($A27,'ADR Raw Data'!$B$6:$BE$43,'ADR Raw Data'!T$1,FALSE)</f>
        <v>20.381940791319401</v>
      </c>
      <c r="AJ27" s="60">
        <f>VLOOKUP($A27,'ADR Raw Data'!$B$6:$BE$43,'ADR Raw Data'!U$1,FALSE)</f>
        <v>26.638673692757202</v>
      </c>
      <c r="AK27" s="60">
        <f>VLOOKUP($A27,'ADR Raw Data'!$B$6:$BE$43,'ADR Raw Data'!V$1,FALSE)</f>
        <v>24.742098569103799</v>
      </c>
      <c r="AL27" s="60">
        <f>VLOOKUP($A27,'ADR Raw Data'!$B$6:$BE$43,'ADR Raw Data'!W$1,FALSE)</f>
        <v>20.965251739034599</v>
      </c>
      <c r="AM27" s="60">
        <f>VLOOKUP($A27,'ADR Raw Data'!$B$6:$BE$43,'ADR Raw Data'!X$1,FALSE)</f>
        <v>18.926819061691699</v>
      </c>
      <c r="AN27" s="61">
        <f>VLOOKUP($A27,'ADR Raw Data'!$B$6:$BE$43,'ADR Raw Data'!Y$1,FALSE)</f>
        <v>22.370280714379501</v>
      </c>
      <c r="AO27" s="60">
        <f>VLOOKUP($A27,'ADR Raw Data'!$B$6:$BE$43,'ADR Raw Data'!AA$1,FALSE)</f>
        <v>30.560666445693101</v>
      </c>
      <c r="AP27" s="60">
        <f>VLOOKUP($A27,'ADR Raw Data'!$B$6:$BE$43,'ADR Raw Data'!AB$1,FALSE)</f>
        <v>34.061152484543598</v>
      </c>
      <c r="AQ27" s="61">
        <f>VLOOKUP($A27,'ADR Raw Data'!$B$6:$BE$43,'ADR Raw Data'!AC$1,FALSE)</f>
        <v>32.319280087886803</v>
      </c>
      <c r="AR27" s="62">
        <f>VLOOKUP($A27,'ADR Raw Data'!$B$6:$BE$43,'ADR Raw Data'!AE$1,FALSE)</f>
        <v>26.066942719665501</v>
      </c>
      <c r="AS27" s="50"/>
      <c r="AT27" s="64">
        <f>VLOOKUP($A27,'RevPAR Raw Data'!$B$6:$BE$43,'RevPAR Raw Data'!G$1,FALSE)</f>
        <v>32.761687575184702</v>
      </c>
      <c r="AU27" s="65">
        <f>VLOOKUP($A27,'RevPAR Raw Data'!$B$6:$BE$43,'RevPAR Raw Data'!H$1,FALSE)</f>
        <v>44.149725038666404</v>
      </c>
      <c r="AV27" s="65">
        <f>VLOOKUP($A27,'RevPAR Raw Data'!$B$6:$BE$43,'RevPAR Raw Data'!I$1,FALSE)</f>
        <v>46.972756487368898</v>
      </c>
      <c r="AW27" s="65">
        <f>VLOOKUP($A27,'RevPAR Raw Data'!$B$6:$BE$43,'RevPAR Raw Data'!J$1,FALSE)</f>
        <v>47.259369307441098</v>
      </c>
      <c r="AX27" s="65">
        <f>VLOOKUP($A27,'RevPAR Raw Data'!$B$6:$BE$43,'RevPAR Raw Data'!K$1,FALSE)</f>
        <v>44.669812682591498</v>
      </c>
      <c r="AY27" s="66">
        <f>VLOOKUP($A27,'RevPAR Raw Data'!$B$6:$BE$43,'RevPAR Raw Data'!L$1,FALSE)</f>
        <v>43.162670218250497</v>
      </c>
      <c r="AZ27" s="65">
        <f>VLOOKUP($A27,'RevPAR Raw Data'!$B$6:$BE$43,'RevPAR Raw Data'!N$1,FALSE)</f>
        <v>62.1144853067537</v>
      </c>
      <c r="BA27" s="65">
        <f>VLOOKUP($A27,'RevPAR Raw Data'!$B$6:$BE$43,'RevPAR Raw Data'!O$1,FALSE)</f>
        <v>66.228793607148901</v>
      </c>
      <c r="BB27" s="66">
        <f>VLOOKUP($A27,'RevPAR Raw Data'!$B$6:$BE$43,'RevPAR Raw Data'!P$1,FALSE)</f>
        <v>64.171639456951297</v>
      </c>
      <c r="BC27" s="67">
        <f>VLOOKUP($A27,'RevPAR Raw Data'!$B$6:$BE$43,'RevPAR Raw Data'!R$1,FALSE)</f>
        <v>49.165232857879303</v>
      </c>
      <c r="BD27" s="63"/>
      <c r="BE27" s="59">
        <f>VLOOKUP($A27,'RevPAR Raw Data'!$B$6:$BE$43,'RevPAR Raw Data'!T$1,FALSE)</f>
        <v>38.266019605840199</v>
      </c>
      <c r="BF27" s="60">
        <f>VLOOKUP($A27,'RevPAR Raw Data'!$B$6:$BE$43,'RevPAR Raw Data'!U$1,FALSE)</f>
        <v>52.799828851999102</v>
      </c>
      <c r="BG27" s="60">
        <f>VLOOKUP($A27,'RevPAR Raw Data'!$B$6:$BE$43,'RevPAR Raw Data'!V$1,FALSE)</f>
        <v>43.458868968343403</v>
      </c>
      <c r="BH27" s="60">
        <f>VLOOKUP($A27,'RevPAR Raw Data'!$B$6:$BE$43,'RevPAR Raw Data'!W$1,FALSE)</f>
        <v>43.336073516908101</v>
      </c>
      <c r="BI27" s="60">
        <f>VLOOKUP($A27,'RevPAR Raw Data'!$B$6:$BE$43,'RevPAR Raw Data'!X$1,FALSE)</f>
        <v>38.757384088548797</v>
      </c>
      <c r="BJ27" s="61">
        <f>VLOOKUP($A27,'RevPAR Raw Data'!$B$6:$BE$43,'RevPAR Raw Data'!Y$1,FALSE)</f>
        <v>43.402062057808003</v>
      </c>
      <c r="BK27" s="60">
        <f>VLOOKUP($A27,'RevPAR Raw Data'!$B$6:$BE$43,'RevPAR Raw Data'!AA$1,FALSE)</f>
        <v>70.143378236701494</v>
      </c>
      <c r="BL27" s="60">
        <f>VLOOKUP($A27,'RevPAR Raw Data'!$B$6:$BE$43,'RevPAR Raw Data'!AB$1,FALSE)</f>
        <v>66.508339248200699</v>
      </c>
      <c r="BM27" s="61">
        <f>VLOOKUP($A27,'RevPAR Raw Data'!$B$6:$BE$43,'RevPAR Raw Data'!AC$1,FALSE)</f>
        <v>68.2479964668441</v>
      </c>
      <c r="BN27" s="62">
        <f>VLOOKUP($A27,'RevPAR Raw Data'!$B$6:$BE$43,'RevPAR Raw Data'!AE$1,FALSE)</f>
        <v>51.759604876106401</v>
      </c>
    </row>
    <row r="28" spans="1:66" x14ac:dyDescent="0.35">
      <c r="A28" s="78" t="s">
        <v>49</v>
      </c>
      <c r="B28" s="59">
        <f>VLOOKUP($A28,'Occupancy Raw Data'!$B$6:$BE$43,'Occupancy Raw Data'!G$1,FALSE)</f>
        <v>60.2726387536514</v>
      </c>
      <c r="C28" s="60">
        <f>VLOOKUP($A28,'Occupancy Raw Data'!$B$6:$BE$43,'Occupancy Raw Data'!H$1,FALSE)</f>
        <v>70.253164556962005</v>
      </c>
      <c r="D28" s="60">
        <f>VLOOKUP($A28,'Occupancy Raw Data'!$B$6:$BE$43,'Occupancy Raw Data'!I$1,FALSE)</f>
        <v>73.539435248296002</v>
      </c>
      <c r="E28" s="60">
        <f>VLOOKUP($A28,'Occupancy Raw Data'!$B$6:$BE$43,'Occupancy Raw Data'!J$1,FALSE)</f>
        <v>72.5900681596884</v>
      </c>
      <c r="F28" s="60">
        <f>VLOOKUP($A28,'Occupancy Raw Data'!$B$6:$BE$43,'Occupancy Raw Data'!K$1,FALSE)</f>
        <v>82.521908471275495</v>
      </c>
      <c r="G28" s="61">
        <f>VLOOKUP($A28,'Occupancy Raw Data'!$B$6:$BE$43,'Occupancy Raw Data'!L$1,FALSE)</f>
        <v>71.835443037974599</v>
      </c>
      <c r="H28" s="60">
        <f>VLOOKUP($A28,'Occupancy Raw Data'!$B$6:$BE$43,'Occupancy Raw Data'!N$1,FALSE)</f>
        <v>86.562804284323207</v>
      </c>
      <c r="I28" s="60">
        <f>VLOOKUP($A28,'Occupancy Raw Data'!$B$6:$BE$43,'Occupancy Raw Data'!O$1,FALSE)</f>
        <v>83.568646543330004</v>
      </c>
      <c r="J28" s="61">
        <f>VLOOKUP($A28,'Occupancy Raw Data'!$B$6:$BE$43,'Occupancy Raw Data'!P$1,FALSE)</f>
        <v>85.065725413826598</v>
      </c>
      <c r="K28" s="62">
        <f>VLOOKUP($A28,'Occupancy Raw Data'!$B$6:$BE$43,'Occupancy Raw Data'!R$1,FALSE)</f>
        <v>75.615523716789497</v>
      </c>
      <c r="L28" s="63"/>
      <c r="M28" s="59">
        <f>VLOOKUP($A28,'Occupancy Raw Data'!$B$6:$BE$43,'Occupancy Raw Data'!T$1,FALSE)</f>
        <v>0.65850138142932302</v>
      </c>
      <c r="N28" s="60">
        <f>VLOOKUP($A28,'Occupancy Raw Data'!$B$6:$BE$43,'Occupancy Raw Data'!U$1,FALSE)</f>
        <v>3.27652223556509</v>
      </c>
      <c r="O28" s="60">
        <f>VLOOKUP($A28,'Occupancy Raw Data'!$B$6:$BE$43,'Occupancy Raw Data'!V$1,FALSE)</f>
        <v>3.3268690723921202</v>
      </c>
      <c r="P28" s="60">
        <f>VLOOKUP($A28,'Occupancy Raw Data'!$B$6:$BE$43,'Occupancy Raw Data'!W$1,FALSE)</f>
        <v>2.9880103984172099</v>
      </c>
      <c r="Q28" s="60">
        <f>VLOOKUP($A28,'Occupancy Raw Data'!$B$6:$BE$43,'Occupancy Raw Data'!X$1,FALSE)</f>
        <v>19.271917404393299</v>
      </c>
      <c r="R28" s="61">
        <f>VLOOKUP($A28,'Occupancy Raw Data'!$B$6:$BE$43,'Occupancy Raw Data'!Y$1,FALSE)</f>
        <v>6.0313125103772096</v>
      </c>
      <c r="S28" s="60">
        <f>VLOOKUP($A28,'Occupancy Raw Data'!$B$6:$BE$43,'Occupancy Raw Data'!AA$1,FALSE)</f>
        <v>6.7843272427491899</v>
      </c>
      <c r="T28" s="60">
        <f>VLOOKUP($A28,'Occupancy Raw Data'!$B$6:$BE$43,'Occupancy Raw Data'!AB$1,FALSE)</f>
        <v>-9.1509337031825506</v>
      </c>
      <c r="U28" s="61">
        <f>VLOOKUP($A28,'Occupancy Raw Data'!$B$6:$BE$43,'Occupancy Raw Data'!AC$1,FALSE)</f>
        <v>-1.68622717723408</v>
      </c>
      <c r="V28" s="62">
        <f>VLOOKUP($A28,'Occupancy Raw Data'!$B$6:$BE$43,'Occupancy Raw Data'!AE$1,FALSE)</f>
        <v>3.4218420863143302</v>
      </c>
      <c r="W28" s="63"/>
      <c r="X28" s="64">
        <f>VLOOKUP($A28,'ADR Raw Data'!$B$6:$BE$43,'ADR Raw Data'!G$1,FALSE)</f>
        <v>117.805545234248</v>
      </c>
      <c r="Y28" s="65">
        <f>VLOOKUP($A28,'ADR Raw Data'!$B$6:$BE$43,'ADR Raw Data'!H$1,FALSE)</f>
        <v>116.484712404712</v>
      </c>
      <c r="Z28" s="65">
        <f>VLOOKUP($A28,'ADR Raw Data'!$B$6:$BE$43,'ADR Raw Data'!I$1,FALSE)</f>
        <v>117.249500165508</v>
      </c>
      <c r="AA28" s="65">
        <f>VLOOKUP($A28,'ADR Raw Data'!$B$6:$BE$43,'ADR Raw Data'!J$1,FALSE)</f>
        <v>119.964708249496</v>
      </c>
      <c r="AB28" s="65">
        <f>VLOOKUP($A28,'ADR Raw Data'!$B$6:$BE$43,'ADR Raw Data'!K$1,FALSE)</f>
        <v>140.04224188790499</v>
      </c>
      <c r="AC28" s="66">
        <f>VLOOKUP($A28,'ADR Raw Data'!$B$6:$BE$43,'ADR Raw Data'!L$1,FALSE)</f>
        <v>122.978658759742</v>
      </c>
      <c r="AD28" s="65">
        <f>VLOOKUP($A28,'ADR Raw Data'!$B$6:$BE$43,'ADR Raw Data'!N$1,FALSE)</f>
        <v>171.74399043869499</v>
      </c>
      <c r="AE28" s="65">
        <f>VLOOKUP($A28,'ADR Raw Data'!$B$6:$BE$43,'ADR Raw Data'!O$1,FALSE)</f>
        <v>165.362073987765</v>
      </c>
      <c r="AF28" s="66">
        <f>VLOOKUP($A28,'ADR Raw Data'!$B$6:$BE$43,'ADR Raw Data'!P$1,FALSE)</f>
        <v>168.609190155959</v>
      </c>
      <c r="AG28" s="67">
        <f>VLOOKUP($A28,'ADR Raw Data'!$B$6:$BE$43,'ADR Raw Data'!R$1,FALSE)</f>
        <v>137.64531548932999</v>
      </c>
      <c r="AH28" s="63"/>
      <c r="AI28" s="59">
        <f>VLOOKUP($A28,'ADR Raw Data'!$B$6:$BE$43,'ADR Raw Data'!T$1,FALSE)</f>
        <v>25.992860724096399</v>
      </c>
      <c r="AJ28" s="60">
        <f>VLOOKUP($A28,'ADR Raw Data'!$B$6:$BE$43,'ADR Raw Data'!U$1,FALSE)</f>
        <v>27.220689294123801</v>
      </c>
      <c r="AK28" s="60">
        <f>VLOOKUP($A28,'ADR Raw Data'!$B$6:$BE$43,'ADR Raw Data'!V$1,FALSE)</f>
        <v>27.9304624947127</v>
      </c>
      <c r="AL28" s="60">
        <f>VLOOKUP($A28,'ADR Raw Data'!$B$6:$BE$43,'ADR Raw Data'!W$1,FALSE)</f>
        <v>32.857697834151999</v>
      </c>
      <c r="AM28" s="60">
        <f>VLOOKUP($A28,'ADR Raw Data'!$B$6:$BE$43,'ADR Raw Data'!X$1,FALSE)</f>
        <v>44.690455971886799</v>
      </c>
      <c r="AN28" s="61">
        <f>VLOOKUP($A28,'ADR Raw Data'!$B$6:$BE$43,'ADR Raw Data'!Y$1,FALSE)</f>
        <v>32.624156444991101</v>
      </c>
      <c r="AO28" s="60">
        <f>VLOOKUP($A28,'ADR Raw Data'!$B$6:$BE$43,'ADR Raw Data'!AA$1,FALSE)</f>
        <v>50.896810775813599</v>
      </c>
      <c r="AP28" s="60">
        <f>VLOOKUP($A28,'ADR Raw Data'!$B$6:$BE$43,'ADR Raw Data'!AB$1,FALSE)</f>
        <v>35.7298801272972</v>
      </c>
      <c r="AQ28" s="61">
        <f>VLOOKUP($A28,'ADR Raw Data'!$B$6:$BE$43,'ADR Raw Data'!AC$1,FALSE)</f>
        <v>42.796416803979099</v>
      </c>
      <c r="AR28" s="62">
        <f>VLOOKUP($A28,'ADR Raw Data'!$B$6:$BE$43,'ADR Raw Data'!AE$1,FALSE)</f>
        <v>35.881041551011897</v>
      </c>
      <c r="AS28" s="50"/>
      <c r="AT28" s="64">
        <f>VLOOKUP($A28,'RevPAR Raw Data'!$B$6:$BE$43,'RevPAR Raw Data'!G$1,FALSE)</f>
        <v>71.004510710808106</v>
      </c>
      <c r="AU28" s="65">
        <f>VLOOKUP($A28,'RevPAR Raw Data'!$B$6:$BE$43,'RevPAR Raw Data'!H$1,FALSE)</f>
        <v>81.834196689386502</v>
      </c>
      <c r="AV28" s="65">
        <f>VLOOKUP($A28,'RevPAR Raw Data'!$B$6:$BE$43,'RevPAR Raw Data'!I$1,FALSE)</f>
        <v>86.224620253164503</v>
      </c>
      <c r="AW28" s="65">
        <f>VLOOKUP($A28,'RevPAR Raw Data'!$B$6:$BE$43,'RevPAR Raw Data'!J$1,FALSE)</f>
        <v>87.082463485881206</v>
      </c>
      <c r="AX28" s="65">
        <f>VLOOKUP($A28,'RevPAR Raw Data'!$B$6:$BE$43,'RevPAR Raw Data'!K$1,FALSE)</f>
        <v>115.56553067185899</v>
      </c>
      <c r="AY28" s="66">
        <f>VLOOKUP($A28,'RevPAR Raw Data'!$B$6:$BE$43,'RevPAR Raw Data'!L$1,FALSE)</f>
        <v>88.342264362220007</v>
      </c>
      <c r="AZ28" s="65">
        <f>VLOOKUP($A28,'RevPAR Raw Data'!$B$6:$BE$43,'RevPAR Raw Data'!N$1,FALSE)</f>
        <v>148.66641431353401</v>
      </c>
      <c r="BA28" s="65">
        <f>VLOOKUP($A28,'RevPAR Raw Data'!$B$6:$BE$43,'RevPAR Raw Data'!O$1,FALSE)</f>
        <v>138.190847127555</v>
      </c>
      <c r="BB28" s="66">
        <f>VLOOKUP($A28,'RevPAR Raw Data'!$B$6:$BE$43,'RevPAR Raw Data'!P$1,FALSE)</f>
        <v>143.42863072054499</v>
      </c>
      <c r="BC28" s="67">
        <f>VLOOKUP($A28,'RevPAR Raw Data'!$B$6:$BE$43,'RevPAR Raw Data'!R$1,FALSE)</f>
        <v>104.08122617888399</v>
      </c>
      <c r="BD28" s="63"/>
      <c r="BE28" s="59">
        <f>VLOOKUP($A28,'RevPAR Raw Data'!$B$6:$BE$43,'RevPAR Raw Data'!T$1,FALSE)</f>
        <v>26.822525452466898</v>
      </c>
      <c r="BF28" s="60">
        <f>VLOOKUP($A28,'RevPAR Raw Data'!$B$6:$BE$43,'RevPAR Raw Data'!U$1,FALSE)</f>
        <v>31.389103467085</v>
      </c>
      <c r="BG28" s="60">
        <f>VLOOKUP($A28,'RevPAR Raw Data'!$B$6:$BE$43,'RevPAR Raw Data'!V$1,FALSE)</f>
        <v>32.186541485617497</v>
      </c>
      <c r="BH28" s="60">
        <f>VLOOKUP($A28,'RevPAR Raw Data'!$B$6:$BE$43,'RevPAR Raw Data'!W$1,FALSE)</f>
        <v>36.827499660534201</v>
      </c>
      <c r="BI28" s="60">
        <f>VLOOKUP($A28,'RevPAR Raw Data'!$B$6:$BE$43,'RevPAR Raw Data'!X$1,FALSE)</f>
        <v>72.575081138828907</v>
      </c>
      <c r="BJ28" s="61">
        <f>VLOOKUP($A28,'RevPAR Raw Data'!$B$6:$BE$43,'RevPAR Raw Data'!Y$1,FALSE)</f>
        <v>40.6231337844401</v>
      </c>
      <c r="BK28" s="60">
        <f>VLOOKUP($A28,'RevPAR Raw Data'!$B$6:$BE$43,'RevPAR Raw Data'!AA$1,FALSE)</f>
        <v>61.134144217716802</v>
      </c>
      <c r="BL28" s="60">
        <f>VLOOKUP($A28,'RevPAR Raw Data'!$B$6:$BE$43,'RevPAR Raw Data'!AB$1,FALSE)</f>
        <v>23.309328781439</v>
      </c>
      <c r="BM28" s="61">
        <f>VLOOKUP($A28,'RevPAR Raw Data'!$B$6:$BE$43,'RevPAR Raw Data'!AC$1,FALSE)</f>
        <v>40.3885448157139</v>
      </c>
      <c r="BN28" s="62">
        <f>VLOOKUP($A28,'RevPAR Raw Data'!$B$6:$BE$43,'RevPAR Raw Data'!AE$1,FALSE)</f>
        <v>40.5306762181267</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47.928538425997203</v>
      </c>
      <c r="C30" s="60">
        <f>VLOOKUP($A30,'Occupancy Raw Data'!$B$6:$BE$43,'Occupancy Raw Data'!H$1,FALSE)</f>
        <v>59.325427383335899</v>
      </c>
      <c r="D30" s="60">
        <f>VLOOKUP($A30,'Occupancy Raw Data'!$B$6:$BE$43,'Occupancy Raw Data'!I$1,FALSE)</f>
        <v>63.406745726166598</v>
      </c>
      <c r="E30" s="60">
        <f>VLOOKUP($A30,'Occupancy Raw Data'!$B$6:$BE$43,'Occupancy Raw Data'!J$1,FALSE)</f>
        <v>61.851224395502797</v>
      </c>
      <c r="F30" s="60">
        <f>VLOOKUP($A30,'Occupancy Raw Data'!$B$6:$BE$43,'Occupancy Raw Data'!K$1,FALSE)</f>
        <v>58.647774526413002</v>
      </c>
      <c r="G30" s="61">
        <f>VLOOKUP($A30,'Occupancy Raw Data'!$B$6:$BE$43,'Occupancy Raw Data'!L$1,FALSE)</f>
        <v>58.231942091483099</v>
      </c>
      <c r="H30" s="60">
        <f>VLOOKUP($A30,'Occupancy Raw Data'!$B$6:$BE$43,'Occupancy Raw Data'!N$1,FALSE)</f>
        <v>70.552903126443795</v>
      </c>
      <c r="I30" s="60">
        <f>VLOOKUP($A30,'Occupancy Raw Data'!$B$6:$BE$43,'Occupancy Raw Data'!O$1,FALSE)</f>
        <v>69.105190204835907</v>
      </c>
      <c r="J30" s="61">
        <f>VLOOKUP($A30,'Occupancy Raw Data'!$B$6:$BE$43,'Occupancy Raw Data'!P$1,FALSE)</f>
        <v>69.829046665639893</v>
      </c>
      <c r="K30" s="62">
        <f>VLOOKUP($A30,'Occupancy Raw Data'!$B$6:$BE$43,'Occupancy Raw Data'!R$1,FALSE)</f>
        <v>61.545400541242202</v>
      </c>
      <c r="L30" s="63"/>
      <c r="M30" s="59">
        <f>VLOOKUP($A30,'Occupancy Raw Data'!$B$6:$BE$43,'Occupancy Raw Data'!T$1,FALSE)</f>
        <v>0.59858947510823202</v>
      </c>
      <c r="N30" s="60">
        <f>VLOOKUP($A30,'Occupancy Raw Data'!$B$6:$BE$43,'Occupancy Raw Data'!U$1,FALSE)</f>
        <v>-1.46447339122818</v>
      </c>
      <c r="O30" s="60">
        <f>VLOOKUP($A30,'Occupancy Raw Data'!$B$6:$BE$43,'Occupancy Raw Data'!V$1,FALSE)</f>
        <v>-0.74818138446377702</v>
      </c>
      <c r="P30" s="60">
        <f>VLOOKUP($A30,'Occupancy Raw Data'!$B$6:$BE$43,'Occupancy Raw Data'!W$1,FALSE)</f>
        <v>-6.1596773120382604</v>
      </c>
      <c r="Q30" s="60">
        <f>VLOOKUP($A30,'Occupancy Raw Data'!$B$6:$BE$43,'Occupancy Raw Data'!X$1,FALSE)</f>
        <v>-22.921390038476201</v>
      </c>
      <c r="R30" s="61">
        <f>VLOOKUP($A30,'Occupancy Raw Data'!$B$6:$BE$43,'Occupancy Raw Data'!Y$1,FALSE)</f>
        <v>-7.1955413105926302</v>
      </c>
      <c r="S30" s="60">
        <f>VLOOKUP($A30,'Occupancy Raw Data'!$B$6:$BE$43,'Occupancy Raw Data'!AA$1,FALSE)</f>
        <v>-25.1793313230867</v>
      </c>
      <c r="T30" s="60">
        <f>VLOOKUP($A30,'Occupancy Raw Data'!$B$6:$BE$43,'Occupancy Raw Data'!AB$1,FALSE)</f>
        <v>-25.396406231629001</v>
      </c>
      <c r="U30" s="61">
        <f>VLOOKUP($A30,'Occupancy Raw Data'!$B$6:$BE$43,'Occupancy Raw Data'!AC$1,FALSE)</f>
        <v>-25.286901327151099</v>
      </c>
      <c r="V30" s="62">
        <f>VLOOKUP($A30,'Occupancy Raw Data'!$B$6:$BE$43,'Occupancy Raw Data'!AE$1,FALSE)</f>
        <v>-13.9501046698959</v>
      </c>
      <c r="W30" s="63"/>
      <c r="X30" s="64">
        <f>VLOOKUP($A30,'ADR Raw Data'!$B$6:$BE$43,'ADR Raw Data'!G$1,FALSE)</f>
        <v>81.187499999999901</v>
      </c>
      <c r="Y30" s="65">
        <f>VLOOKUP($A30,'ADR Raw Data'!$B$6:$BE$43,'ADR Raw Data'!H$1,FALSE)</f>
        <v>86.156440809968799</v>
      </c>
      <c r="Z30" s="65">
        <f>VLOOKUP($A30,'ADR Raw Data'!$B$6:$BE$43,'ADR Raw Data'!I$1,FALSE)</f>
        <v>89.484712169055101</v>
      </c>
      <c r="AA30" s="65">
        <f>VLOOKUP($A30,'ADR Raw Data'!$B$6:$BE$43,'ADR Raw Data'!J$1,FALSE)</f>
        <v>88.979280378485996</v>
      </c>
      <c r="AB30" s="65">
        <f>VLOOKUP($A30,'ADR Raw Data'!$B$6:$BE$43,'ADR Raw Data'!K$1,FALSE)</f>
        <v>87.505262605042006</v>
      </c>
      <c r="AC30" s="66">
        <f>VLOOKUP($A30,'ADR Raw Data'!$B$6:$BE$43,'ADR Raw Data'!L$1,FALSE)</f>
        <v>86.934646918804503</v>
      </c>
      <c r="AD30" s="65">
        <f>VLOOKUP($A30,'ADR Raw Data'!$B$6:$BE$43,'ADR Raw Data'!N$1,FALSE)</f>
        <v>97.108766644837303</v>
      </c>
      <c r="AE30" s="65">
        <f>VLOOKUP($A30,'ADR Raw Data'!$B$6:$BE$43,'ADR Raw Data'!O$1,FALSE)</f>
        <v>98.956806329396002</v>
      </c>
      <c r="AF30" s="66">
        <f>VLOOKUP($A30,'ADR Raw Data'!$B$6:$BE$43,'ADR Raw Data'!P$1,FALSE)</f>
        <v>98.023207984119907</v>
      </c>
      <c r="AG30" s="67">
        <f>VLOOKUP($A30,'ADR Raw Data'!$B$6:$BE$43,'ADR Raw Data'!R$1,FALSE)</f>
        <v>90.529222822006901</v>
      </c>
      <c r="AH30" s="80"/>
      <c r="AI30" s="59">
        <f>VLOOKUP($A30,'ADR Raw Data'!$B$6:$BE$43,'ADR Raw Data'!T$1,FALSE)</f>
        <v>4.98564972603985</v>
      </c>
      <c r="AJ30" s="60">
        <f>VLOOKUP($A30,'ADR Raw Data'!$B$6:$BE$43,'ADR Raw Data'!U$1,FALSE)</f>
        <v>8.2919939404429304</v>
      </c>
      <c r="AK30" s="60">
        <f>VLOOKUP($A30,'ADR Raw Data'!$B$6:$BE$43,'ADR Raw Data'!V$1,FALSE)</f>
        <v>9.9091793940313906</v>
      </c>
      <c r="AL30" s="60">
        <f>VLOOKUP($A30,'ADR Raw Data'!$B$6:$BE$43,'ADR Raw Data'!W$1,FALSE)</f>
        <v>8.3281180922299605</v>
      </c>
      <c r="AM30" s="60">
        <f>VLOOKUP($A30,'ADR Raw Data'!$B$6:$BE$43,'ADR Raw Data'!X$1,FALSE)</f>
        <v>-5.3986467789523598</v>
      </c>
      <c r="AN30" s="61">
        <f>VLOOKUP($A30,'ADR Raw Data'!$B$6:$BE$43,'ADR Raw Data'!Y$1,FALSE)</f>
        <v>4.3891129271057396</v>
      </c>
      <c r="AO30" s="60">
        <f>VLOOKUP($A30,'ADR Raw Data'!$B$6:$BE$43,'ADR Raw Data'!AA$1,FALSE)</f>
        <v>-14.5071779293795</v>
      </c>
      <c r="AP30" s="60">
        <f>VLOOKUP($A30,'ADR Raw Data'!$B$6:$BE$43,'ADR Raw Data'!AB$1,FALSE)</f>
        <v>-13.1549509693925</v>
      </c>
      <c r="AQ30" s="61">
        <f>VLOOKUP($A30,'ADR Raw Data'!$B$6:$BE$43,'ADR Raw Data'!AC$1,FALSE)</f>
        <v>-13.8372030692307</v>
      </c>
      <c r="AR30" s="62">
        <f>VLOOKUP($A30,'ADR Raw Data'!$B$6:$BE$43,'ADR Raw Data'!AE$1,FALSE)</f>
        <v>-4.3653345857666599</v>
      </c>
      <c r="AS30" s="50"/>
      <c r="AT30" s="64">
        <f>VLOOKUP($A30,'RevPAR Raw Data'!$B$6:$BE$43,'RevPAR Raw Data'!G$1,FALSE)</f>
        <v>38.911982134606397</v>
      </c>
      <c r="AU30" s="65">
        <f>VLOOKUP($A30,'RevPAR Raw Data'!$B$6:$BE$43,'RevPAR Raw Data'!H$1,FALSE)</f>
        <v>51.112676728784798</v>
      </c>
      <c r="AV30" s="65">
        <f>VLOOKUP($A30,'RevPAR Raw Data'!$B$6:$BE$43,'RevPAR Raw Data'!I$1,FALSE)</f>
        <v>56.7393439088248</v>
      </c>
      <c r="AW30" s="65">
        <f>VLOOKUP($A30,'RevPAR Raw Data'!$B$6:$BE$43,'RevPAR Raw Data'!J$1,FALSE)</f>
        <v>55.034774372401003</v>
      </c>
      <c r="AX30" s="65">
        <f>VLOOKUP($A30,'RevPAR Raw Data'!$B$6:$BE$43,'RevPAR Raw Data'!K$1,FALSE)</f>
        <v>51.319889111350598</v>
      </c>
      <c r="AY30" s="66">
        <f>VLOOKUP($A30,'RevPAR Raw Data'!$B$6:$BE$43,'RevPAR Raw Data'!L$1,FALSE)</f>
        <v>50.623733251193499</v>
      </c>
      <c r="AZ30" s="65">
        <f>VLOOKUP($A30,'RevPAR Raw Data'!$B$6:$BE$43,'RevPAR Raw Data'!N$1,FALSE)</f>
        <v>68.513054058216497</v>
      </c>
      <c r="BA30" s="65">
        <f>VLOOKUP($A30,'RevPAR Raw Data'!$B$6:$BE$43,'RevPAR Raw Data'!O$1,FALSE)</f>
        <v>68.3842892345602</v>
      </c>
      <c r="BB30" s="66">
        <f>VLOOKUP($A30,'RevPAR Raw Data'!$B$6:$BE$43,'RevPAR Raw Data'!P$1,FALSE)</f>
        <v>68.448671646388405</v>
      </c>
      <c r="BC30" s="67">
        <f>VLOOKUP($A30,'RevPAR Raw Data'!$B$6:$BE$43,'RevPAR Raw Data'!R$1,FALSE)</f>
        <v>55.716572792677802</v>
      </c>
      <c r="BD30" s="63"/>
      <c r="BE30" s="59">
        <f>VLOOKUP($A30,'RevPAR Raw Data'!$B$6:$BE$43,'RevPAR Raw Data'!T$1,FALSE)</f>
        <v>5.6140827756739204</v>
      </c>
      <c r="BF30" s="60">
        <f>VLOOKUP($A30,'RevPAR Raw Data'!$B$6:$BE$43,'RevPAR Raw Data'!U$1,FALSE)</f>
        <v>6.70608650435471</v>
      </c>
      <c r="BG30" s="60">
        <f>VLOOKUP($A30,'RevPAR Raw Data'!$B$6:$BE$43,'RevPAR Raw Data'!V$1,FALSE)</f>
        <v>9.0868593739883501</v>
      </c>
      <c r="BH30" s="60">
        <f>VLOOKUP($A30,'RevPAR Raw Data'!$B$6:$BE$43,'RevPAR Raw Data'!W$1,FALSE)</f>
        <v>1.65545557954485</v>
      </c>
      <c r="BI30" s="60">
        <f>VLOOKUP($A30,'RevPAR Raw Data'!$B$6:$BE$43,'RevPAR Raw Data'!X$1,FALSE)</f>
        <v>-27.082591932425299</v>
      </c>
      <c r="BJ30" s="61">
        <f>VLOOKUP($A30,'RevPAR Raw Data'!$B$6:$BE$43,'RevPAR Raw Data'!Y$1,FALSE)</f>
        <v>-3.12224881732535</v>
      </c>
      <c r="BK30" s="60">
        <f>VLOOKUP($A30,'RevPAR Raw Data'!$B$6:$BE$43,'RevPAR Raw Data'!AA$1,FALSE)</f>
        <v>-36.033698855998097</v>
      </c>
      <c r="BL30" s="60">
        <f>VLOOKUP($A30,'RevPAR Raw Data'!$B$6:$BE$43,'RevPAR Raw Data'!AB$1,FALSE)</f>
        <v>-35.210472413262998</v>
      </c>
      <c r="BM30" s="61">
        <f>VLOOKUP($A30,'RevPAR Raw Data'!$B$6:$BE$43,'RevPAR Raw Data'!AC$1,FALSE)</f>
        <v>-35.625104509827899</v>
      </c>
      <c r="BN30" s="62">
        <f>VLOOKUP($A30,'RevPAR Raw Data'!$B$6:$BE$43,'RevPAR Raw Data'!AE$1,FALSE)</f>
        <v>-17.706470511757001</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50.854530119412203</v>
      </c>
      <c r="C32" s="60">
        <f>VLOOKUP($A32,'Occupancy Raw Data'!$B$6:$BE$43,'Occupancy Raw Data'!H$1,FALSE)</f>
        <v>59.404270431038299</v>
      </c>
      <c r="D32" s="60">
        <f>VLOOKUP($A32,'Occupancy Raw Data'!$B$6:$BE$43,'Occupancy Raw Data'!I$1,FALSE)</f>
        <v>63.199715896479702</v>
      </c>
      <c r="E32" s="60">
        <f>VLOOKUP($A32,'Occupancy Raw Data'!$B$6:$BE$43,'Occupancy Raw Data'!J$1,FALSE)</f>
        <v>62.844586496204499</v>
      </c>
      <c r="F32" s="60">
        <f>VLOOKUP($A32,'Occupancy Raw Data'!$B$6:$BE$43,'Occupancy Raw Data'!K$1,FALSE)</f>
        <v>64.393838504905204</v>
      </c>
      <c r="G32" s="61">
        <f>VLOOKUP($A32,'Occupancy Raw Data'!$B$6:$BE$43,'Occupancy Raw Data'!L$1,FALSE)</f>
        <v>60.139388289608</v>
      </c>
      <c r="H32" s="60">
        <f>VLOOKUP($A32,'Occupancy Raw Data'!$B$6:$BE$43,'Occupancy Raw Data'!N$1,FALSE)</f>
        <v>86.141075154259298</v>
      </c>
      <c r="I32" s="60">
        <f>VLOOKUP($A32,'Occupancy Raw Data'!$B$6:$BE$43,'Occupancy Raw Data'!O$1,FALSE)</f>
        <v>90.779952945354395</v>
      </c>
      <c r="J32" s="61">
        <f>VLOOKUP($A32,'Occupancy Raw Data'!$B$6:$BE$43,'Occupancy Raw Data'!P$1,FALSE)</f>
        <v>88.460514049806804</v>
      </c>
      <c r="K32" s="62">
        <f>VLOOKUP($A32,'Occupancy Raw Data'!$B$6:$BE$43,'Occupancy Raw Data'!R$1,FALSE)</f>
        <v>68.231138506807696</v>
      </c>
      <c r="L32" s="63"/>
      <c r="M32" s="59">
        <f>VLOOKUP($A32,'Occupancy Raw Data'!$B$6:$BE$43,'Occupancy Raw Data'!T$1,FALSE)</f>
        <v>3.1059830229957899</v>
      </c>
      <c r="N32" s="60">
        <f>VLOOKUP($A32,'Occupancy Raw Data'!$B$6:$BE$43,'Occupancy Raw Data'!U$1,FALSE)</f>
        <v>10.9506469314983</v>
      </c>
      <c r="O32" s="60">
        <f>VLOOKUP($A32,'Occupancy Raw Data'!$B$6:$BE$43,'Occupancy Raw Data'!V$1,FALSE)</f>
        <v>10.475606346092</v>
      </c>
      <c r="P32" s="60">
        <f>VLOOKUP($A32,'Occupancy Raw Data'!$B$6:$BE$43,'Occupancy Raw Data'!W$1,FALSE)</f>
        <v>8.7010878113283407</v>
      </c>
      <c r="Q32" s="60">
        <f>VLOOKUP($A32,'Occupancy Raw Data'!$B$6:$BE$43,'Occupancy Raw Data'!X$1,FALSE)</f>
        <v>-6.89808556310577</v>
      </c>
      <c r="R32" s="61">
        <f>VLOOKUP($A32,'Occupancy Raw Data'!$B$6:$BE$43,'Occupancy Raw Data'!Y$1,FALSE)</f>
        <v>4.7543102624634503</v>
      </c>
      <c r="S32" s="60">
        <f>VLOOKUP($A32,'Occupancy Raw Data'!$B$6:$BE$43,'Occupancy Raw Data'!AA$1,FALSE)</f>
        <v>8.2724335106133502</v>
      </c>
      <c r="T32" s="60">
        <f>VLOOKUP($A32,'Occupancy Raw Data'!$B$6:$BE$43,'Occupancy Raw Data'!AB$1,FALSE)</f>
        <v>8.5454180826259698</v>
      </c>
      <c r="U32" s="61">
        <f>VLOOKUP($A32,'Occupancy Raw Data'!$B$6:$BE$43,'Occupancy Raw Data'!AC$1,FALSE)</f>
        <v>8.4123328926940601</v>
      </c>
      <c r="V32" s="62">
        <f>VLOOKUP($A32,'Occupancy Raw Data'!$B$6:$BE$43,'Occupancy Raw Data'!AE$1,FALSE)</f>
        <v>6.08017964199483</v>
      </c>
      <c r="W32" s="63"/>
      <c r="X32" s="64">
        <f>VLOOKUP($A32,'ADR Raw Data'!$B$6:$BE$43,'ADR Raw Data'!G$1,FALSE)</f>
        <v>89.889081668994393</v>
      </c>
      <c r="Y32" s="65">
        <f>VLOOKUP($A32,'ADR Raw Data'!$B$6:$BE$43,'ADR Raw Data'!H$1,FALSE)</f>
        <v>94.160433545060499</v>
      </c>
      <c r="Z32" s="65">
        <f>VLOOKUP($A32,'ADR Raw Data'!$B$6:$BE$43,'ADR Raw Data'!I$1,FALSE)</f>
        <v>97.4842760764205</v>
      </c>
      <c r="AA32" s="65">
        <f>VLOOKUP($A32,'ADR Raw Data'!$B$6:$BE$43,'ADR Raw Data'!J$1,FALSE)</f>
        <v>97.802054086317696</v>
      </c>
      <c r="AB32" s="65">
        <f>VLOOKUP($A32,'ADR Raw Data'!$B$6:$BE$43,'ADR Raw Data'!K$1,FALSE)</f>
        <v>99.796229642906297</v>
      </c>
      <c r="AC32" s="66">
        <f>VLOOKUP($A32,'ADR Raw Data'!$B$6:$BE$43,'ADR Raw Data'!L$1,FALSE)</f>
        <v>96.104633539519895</v>
      </c>
      <c r="AD32" s="65">
        <f>VLOOKUP($A32,'ADR Raw Data'!$B$6:$BE$43,'ADR Raw Data'!N$1,FALSE)</f>
        <v>125.002047070342</v>
      </c>
      <c r="AE32" s="65">
        <f>VLOOKUP($A32,'ADR Raw Data'!$B$6:$BE$43,'ADR Raw Data'!O$1,FALSE)</f>
        <v>126.549591246943</v>
      </c>
      <c r="AF32" s="66">
        <f>VLOOKUP($A32,'ADR Raw Data'!$B$6:$BE$43,'ADR Raw Data'!P$1,FALSE)</f>
        <v>125.796107499686</v>
      </c>
      <c r="AG32" s="67">
        <f>VLOOKUP($A32,'ADR Raw Data'!$B$6:$BE$43,'ADR Raw Data'!R$1,FALSE)</f>
        <v>107.103059967655</v>
      </c>
      <c r="AH32" s="63"/>
      <c r="AI32" s="59">
        <f>VLOOKUP($A32,'ADR Raw Data'!$B$6:$BE$43,'ADR Raw Data'!T$1,FALSE)</f>
        <v>20.566491096961499</v>
      </c>
      <c r="AJ32" s="60">
        <f>VLOOKUP($A32,'ADR Raw Data'!$B$6:$BE$43,'ADR Raw Data'!U$1,FALSE)</f>
        <v>25.278439661542901</v>
      </c>
      <c r="AK32" s="60">
        <f>VLOOKUP($A32,'ADR Raw Data'!$B$6:$BE$43,'ADR Raw Data'!V$1,FALSE)</f>
        <v>27.3308853401401</v>
      </c>
      <c r="AL32" s="60">
        <f>VLOOKUP($A32,'ADR Raw Data'!$B$6:$BE$43,'ADR Raw Data'!W$1,FALSE)</f>
        <v>27.570499062596799</v>
      </c>
      <c r="AM32" s="60">
        <f>VLOOKUP($A32,'ADR Raw Data'!$B$6:$BE$43,'ADR Raw Data'!X$1,FALSE)</f>
        <v>9.8442767401608808</v>
      </c>
      <c r="AN32" s="61">
        <f>VLOOKUP($A32,'ADR Raw Data'!$B$6:$BE$43,'ADR Raw Data'!Y$1,FALSE)</f>
        <v>21.008792013027598</v>
      </c>
      <c r="AO32" s="60">
        <f>VLOOKUP($A32,'ADR Raw Data'!$B$6:$BE$43,'ADR Raw Data'!AA$1,FALSE)</f>
        <v>22.877764165050401</v>
      </c>
      <c r="AP32" s="60">
        <f>VLOOKUP($A32,'ADR Raw Data'!$B$6:$BE$43,'ADR Raw Data'!AB$1,FALSE)</f>
        <v>22.397900100372599</v>
      </c>
      <c r="AQ32" s="61">
        <f>VLOOKUP($A32,'ADR Raw Data'!$B$6:$BE$43,'ADR Raw Data'!AC$1,FALSE)</f>
        <v>22.630848234397</v>
      </c>
      <c r="AR32" s="62">
        <f>VLOOKUP($A32,'ADR Raw Data'!$B$6:$BE$43,'ADR Raw Data'!AE$1,FALSE)</f>
        <v>21.965005204626902</v>
      </c>
      <c r="AS32" s="50"/>
      <c r="AT32" s="64">
        <f>VLOOKUP($A32,'RevPAR Raw Data'!$B$6:$BE$43,'RevPAR Raw Data'!G$1,FALSE)</f>
        <v>45.712670111421801</v>
      </c>
      <c r="AU32" s="65">
        <f>VLOOKUP($A32,'RevPAR Raw Data'!$B$6:$BE$43,'RevPAR Raw Data'!H$1,FALSE)</f>
        <v>55.935318582145797</v>
      </c>
      <c r="AV32" s="65">
        <f>VLOOKUP($A32,'RevPAR Raw Data'!$B$6:$BE$43,'RevPAR Raw Data'!I$1,FALSE)</f>
        <v>61.609785524037797</v>
      </c>
      <c r="AW32" s="65">
        <f>VLOOKUP($A32,'RevPAR Raw Data'!$B$6:$BE$43,'RevPAR Raw Data'!J$1,FALSE)</f>
        <v>61.463296475340698</v>
      </c>
      <c r="AX32" s="65">
        <f>VLOOKUP($A32,'RevPAR Raw Data'!$B$6:$BE$43,'RevPAR Raw Data'!K$1,FALSE)</f>
        <v>64.2626229502374</v>
      </c>
      <c r="AY32" s="66">
        <f>VLOOKUP($A32,'RevPAR Raw Data'!$B$6:$BE$43,'RevPAR Raw Data'!L$1,FALSE)</f>
        <v>57.796738728636697</v>
      </c>
      <c r="AZ32" s="65">
        <f>VLOOKUP($A32,'RevPAR Raw Data'!$B$6:$BE$43,'RevPAR Raw Data'!N$1,FALSE)</f>
        <v>107.678107311226</v>
      </c>
      <c r="BA32" s="65">
        <f>VLOOKUP($A32,'RevPAR Raw Data'!$B$6:$BE$43,'RevPAR Raw Data'!O$1,FALSE)</f>
        <v>114.88165938651299</v>
      </c>
      <c r="BB32" s="66">
        <f>VLOOKUP($A32,'RevPAR Raw Data'!$B$6:$BE$43,'RevPAR Raw Data'!P$1,FALSE)</f>
        <v>111.27988334887</v>
      </c>
      <c r="BC32" s="67">
        <f>VLOOKUP($A32,'RevPAR Raw Data'!$B$6:$BE$43,'RevPAR Raw Data'!R$1,FALSE)</f>
        <v>73.077637191560598</v>
      </c>
      <c r="BD32" s="80"/>
      <c r="BE32" s="59">
        <f>VLOOKUP($A32,'RevPAR Raw Data'!$B$6:$BE$43,'RevPAR Raw Data'!T$1,FALSE)</f>
        <v>24.311265841854802</v>
      </c>
      <c r="BF32" s="60">
        <f>VLOOKUP($A32,'RevPAR Raw Data'!$B$6:$BE$43,'RevPAR Raw Data'!U$1,FALSE)</f>
        <v>38.997239270168699</v>
      </c>
      <c r="BG32" s="60">
        <f>VLOOKUP($A32,'RevPAR Raw Data'!$B$6:$BE$43,'RevPAR Raw Data'!V$1,FALSE)</f>
        <v>40.669567645367003</v>
      </c>
      <c r="BH32" s="60">
        <f>VLOOKUP($A32,'RevPAR Raw Data'!$B$6:$BE$43,'RevPAR Raw Data'!W$1,FALSE)</f>
        <v>38.670520207383099</v>
      </c>
      <c r="BI32" s="60">
        <f>VLOOKUP($A32,'RevPAR Raw Data'!$B$6:$BE$43,'RevPAR Raw Data'!X$1,FALSE)</f>
        <v>2.2671245444498802</v>
      </c>
      <c r="BJ32" s="61">
        <f>VLOOKUP($A32,'RevPAR Raw Data'!$B$6:$BE$43,'RevPAR Raw Data'!Y$1,FALSE)</f>
        <v>26.761925430186</v>
      </c>
      <c r="BK32" s="60">
        <f>VLOOKUP($A32,'RevPAR Raw Data'!$B$6:$BE$43,'RevPAR Raw Data'!AA$1,FALSE)</f>
        <v>33.042745504932498</v>
      </c>
      <c r="BL32" s="60">
        <f>VLOOKUP($A32,'RevPAR Raw Data'!$B$6:$BE$43,'RevPAR Raw Data'!AB$1,FALSE)</f>
        <v>32.857312388304301</v>
      </c>
      <c r="BM32" s="61">
        <f>VLOOKUP($A32,'RevPAR Raw Data'!$B$6:$BE$43,'RevPAR Raw Data'!AC$1,FALSE)</f>
        <v>32.946963417008902</v>
      </c>
      <c r="BN32" s="62">
        <f>VLOOKUP($A32,'RevPAR Raw Data'!$B$6:$BE$43,'RevPAR Raw Data'!AE$1,FALSE)</f>
        <v>29.380696621436499</v>
      </c>
    </row>
    <row r="33" spans="1:66" x14ac:dyDescent="0.35">
      <c r="A33" s="78" t="s">
        <v>46</v>
      </c>
      <c r="B33" s="59">
        <f>VLOOKUP($A33,'Occupancy Raw Data'!$B$6:$BE$43,'Occupancy Raw Data'!G$1,FALSE)</f>
        <v>58.325238002719999</v>
      </c>
      <c r="C33" s="60">
        <f>VLOOKUP($A33,'Occupancy Raw Data'!$B$6:$BE$43,'Occupancy Raw Data'!H$1,FALSE)</f>
        <v>64.445307946376502</v>
      </c>
      <c r="D33" s="60">
        <f>VLOOKUP($A33,'Occupancy Raw Data'!$B$6:$BE$43,'Occupancy Raw Data'!I$1,FALSE)</f>
        <v>66.757334369535599</v>
      </c>
      <c r="E33" s="60">
        <f>VLOOKUP($A33,'Occupancy Raw Data'!$B$6:$BE$43,'Occupancy Raw Data'!J$1,FALSE)</f>
        <v>67.515057314940705</v>
      </c>
      <c r="F33" s="60">
        <f>VLOOKUP($A33,'Occupancy Raw Data'!$B$6:$BE$43,'Occupancy Raw Data'!K$1,FALSE)</f>
        <v>66.621332815232094</v>
      </c>
      <c r="G33" s="61">
        <f>VLOOKUP($A33,'Occupancy Raw Data'!$B$6:$BE$43,'Occupancy Raw Data'!L$1,FALSE)</f>
        <v>64.732854089761005</v>
      </c>
      <c r="H33" s="60">
        <f>VLOOKUP($A33,'Occupancy Raw Data'!$B$6:$BE$43,'Occupancy Raw Data'!N$1,FALSE)</f>
        <v>79.832912376141394</v>
      </c>
      <c r="I33" s="60">
        <f>VLOOKUP($A33,'Occupancy Raw Data'!$B$6:$BE$43,'Occupancy Raw Data'!O$1,FALSE)</f>
        <v>84.340392461628099</v>
      </c>
      <c r="J33" s="61">
        <f>VLOOKUP($A33,'Occupancy Raw Data'!$B$6:$BE$43,'Occupancy Raw Data'!P$1,FALSE)</f>
        <v>82.086652418884697</v>
      </c>
      <c r="K33" s="62">
        <f>VLOOKUP($A33,'Occupancy Raw Data'!$B$6:$BE$43,'Occupancy Raw Data'!R$1,FALSE)</f>
        <v>69.691082183796297</v>
      </c>
      <c r="L33" s="63"/>
      <c r="M33" s="59">
        <f>VLOOKUP($A33,'Occupancy Raw Data'!$B$6:$BE$43,'Occupancy Raw Data'!T$1,FALSE)</f>
        <v>-7.9451668126881003</v>
      </c>
      <c r="N33" s="60">
        <f>VLOOKUP($A33,'Occupancy Raw Data'!$B$6:$BE$43,'Occupancy Raw Data'!U$1,FALSE)</f>
        <v>-6.2732539603408197</v>
      </c>
      <c r="O33" s="60">
        <f>VLOOKUP($A33,'Occupancy Raw Data'!$B$6:$BE$43,'Occupancy Raw Data'!V$1,FALSE)</f>
        <v>-6.7478259947955896</v>
      </c>
      <c r="P33" s="60">
        <f>VLOOKUP($A33,'Occupancy Raw Data'!$B$6:$BE$43,'Occupancy Raw Data'!W$1,FALSE)</f>
        <v>-4.1148634228388197</v>
      </c>
      <c r="Q33" s="60">
        <f>VLOOKUP($A33,'Occupancy Raw Data'!$B$6:$BE$43,'Occupancy Raw Data'!X$1,FALSE)</f>
        <v>-8.9151540725550795</v>
      </c>
      <c r="R33" s="61">
        <f>VLOOKUP($A33,'Occupancy Raw Data'!$B$6:$BE$43,'Occupancy Raw Data'!Y$1,FALSE)</f>
        <v>-6.7949409958946001</v>
      </c>
      <c r="S33" s="60">
        <f>VLOOKUP($A33,'Occupancy Raw Data'!$B$6:$BE$43,'Occupancy Raw Data'!AA$1,FALSE)</f>
        <v>1.6441875230476599</v>
      </c>
      <c r="T33" s="60">
        <f>VLOOKUP($A33,'Occupancy Raw Data'!$B$6:$BE$43,'Occupancy Raw Data'!AB$1,FALSE)</f>
        <v>3.01884394376042</v>
      </c>
      <c r="U33" s="61">
        <f>VLOOKUP($A33,'Occupancy Raw Data'!$B$6:$BE$43,'Occupancy Raw Data'!AC$1,FALSE)</f>
        <v>2.3457728208626798</v>
      </c>
      <c r="V33" s="62">
        <f>VLOOKUP($A33,'Occupancy Raw Data'!$B$6:$BE$43,'Occupancy Raw Data'!AE$1,FALSE)</f>
        <v>-3.9067193734961299</v>
      </c>
      <c r="W33" s="63"/>
      <c r="X33" s="64">
        <f>VLOOKUP($A33,'ADR Raw Data'!$B$6:$BE$43,'ADR Raw Data'!G$1,FALSE)</f>
        <v>80.911447135243094</v>
      </c>
      <c r="Y33" s="65">
        <f>VLOOKUP($A33,'ADR Raw Data'!$B$6:$BE$43,'ADR Raw Data'!H$1,FALSE)</f>
        <v>82.990879378956805</v>
      </c>
      <c r="Z33" s="65">
        <f>VLOOKUP($A33,'ADR Raw Data'!$B$6:$BE$43,'ADR Raw Data'!I$1,FALSE)</f>
        <v>84.925613271245595</v>
      </c>
      <c r="AA33" s="65">
        <f>VLOOKUP($A33,'ADR Raw Data'!$B$6:$BE$43,'ADR Raw Data'!J$1,FALSE)</f>
        <v>85.624717985611497</v>
      </c>
      <c r="AB33" s="65">
        <f>VLOOKUP($A33,'ADR Raw Data'!$B$6:$BE$43,'ADR Raw Data'!K$1,FALSE)</f>
        <v>85.801217935257995</v>
      </c>
      <c r="AC33" s="66">
        <f>VLOOKUP($A33,'ADR Raw Data'!$B$6:$BE$43,'ADR Raw Data'!L$1,FALSE)</f>
        <v>84.143081199351698</v>
      </c>
      <c r="AD33" s="65">
        <f>VLOOKUP($A33,'ADR Raw Data'!$B$6:$BE$43,'ADR Raw Data'!N$1,FALSE)</f>
        <v>94.212928571428506</v>
      </c>
      <c r="AE33" s="65">
        <f>VLOOKUP($A33,'ADR Raw Data'!$B$6:$BE$43,'ADR Raw Data'!O$1,FALSE)</f>
        <v>94.8947120709513</v>
      </c>
      <c r="AF33" s="66">
        <f>VLOOKUP($A33,'ADR Raw Data'!$B$6:$BE$43,'ADR Raw Data'!P$1,FALSE)</f>
        <v>94.563179715976304</v>
      </c>
      <c r="AG33" s="67">
        <f>VLOOKUP($A33,'ADR Raw Data'!$B$6:$BE$43,'ADR Raw Data'!R$1,FALSE)</f>
        <v>87.649785268230502</v>
      </c>
      <c r="AH33" s="63"/>
      <c r="AI33" s="59">
        <f>VLOOKUP($A33,'ADR Raw Data'!$B$6:$BE$43,'ADR Raw Data'!T$1,FALSE)</f>
        <v>15.2877167500661</v>
      </c>
      <c r="AJ33" s="60">
        <f>VLOOKUP($A33,'ADR Raw Data'!$B$6:$BE$43,'ADR Raw Data'!U$1,FALSE)</f>
        <v>14.578812847383</v>
      </c>
      <c r="AK33" s="60">
        <f>VLOOKUP($A33,'ADR Raw Data'!$B$6:$BE$43,'ADR Raw Data'!V$1,FALSE)</f>
        <v>15.586317644122399</v>
      </c>
      <c r="AL33" s="60">
        <f>VLOOKUP($A33,'ADR Raw Data'!$B$6:$BE$43,'ADR Raw Data'!W$1,FALSE)</f>
        <v>19.3791894414822</v>
      </c>
      <c r="AM33" s="60">
        <f>VLOOKUP($A33,'ADR Raw Data'!$B$6:$BE$43,'ADR Raw Data'!X$1,FALSE)</f>
        <v>8.9323559789906994</v>
      </c>
      <c r="AN33" s="61">
        <f>VLOOKUP($A33,'ADR Raw Data'!$B$6:$BE$43,'ADR Raw Data'!Y$1,FALSE)</f>
        <v>14.5945266249171</v>
      </c>
      <c r="AO33" s="60">
        <f>VLOOKUP($A33,'ADR Raw Data'!$B$6:$BE$43,'ADR Raw Data'!AA$1,FALSE)</f>
        <v>14.973640779588999</v>
      </c>
      <c r="AP33" s="60">
        <f>VLOOKUP($A33,'ADR Raw Data'!$B$6:$BE$43,'ADR Raw Data'!AB$1,FALSE)</f>
        <v>14.4572176483293</v>
      </c>
      <c r="AQ33" s="61">
        <f>VLOOKUP($A33,'ADR Raw Data'!$B$6:$BE$43,'ADR Raw Data'!AC$1,FALSE)</f>
        <v>14.711337839308401</v>
      </c>
      <c r="AR33" s="62">
        <f>VLOOKUP($A33,'ADR Raw Data'!$B$6:$BE$43,'ADR Raw Data'!AE$1,FALSE)</f>
        <v>14.915290443391401</v>
      </c>
      <c r="AS33" s="50"/>
      <c r="AT33" s="64">
        <f>VLOOKUP($A33,'RevPAR Raw Data'!$B$6:$BE$43,'RevPAR Raw Data'!G$1,FALSE)</f>
        <v>47.191794113075503</v>
      </c>
      <c r="AU33" s="65">
        <f>VLOOKUP($A33,'RevPAR Raw Data'!$B$6:$BE$43,'RevPAR Raw Data'!H$1,FALSE)</f>
        <v>53.483727783174601</v>
      </c>
      <c r="AV33" s="65">
        <f>VLOOKUP($A33,'RevPAR Raw Data'!$B$6:$BE$43,'RevPAR Raw Data'!I$1,FALSE)</f>
        <v>56.694075616864097</v>
      </c>
      <c r="AW33" s="65">
        <f>VLOOKUP($A33,'RevPAR Raw Data'!$B$6:$BE$43,'RevPAR Raw Data'!J$1,FALSE)</f>
        <v>57.809577423741899</v>
      </c>
      <c r="AX33" s="65">
        <f>VLOOKUP($A33,'RevPAR Raw Data'!$B$6:$BE$43,'RevPAR Raw Data'!K$1,FALSE)</f>
        <v>57.161914960170897</v>
      </c>
      <c r="AY33" s="66">
        <f>VLOOKUP($A33,'RevPAR Raw Data'!$B$6:$BE$43,'RevPAR Raw Data'!L$1,FALSE)</f>
        <v>54.468217979405402</v>
      </c>
      <c r="AZ33" s="65">
        <f>VLOOKUP($A33,'RevPAR Raw Data'!$B$6:$BE$43,'RevPAR Raw Data'!N$1,FALSE)</f>
        <v>75.212924713425195</v>
      </c>
      <c r="BA33" s="65">
        <f>VLOOKUP($A33,'RevPAR Raw Data'!$B$6:$BE$43,'RevPAR Raw Data'!O$1,FALSE)</f>
        <v>80.034572585972398</v>
      </c>
      <c r="BB33" s="66">
        <f>VLOOKUP($A33,'RevPAR Raw Data'!$B$6:$BE$43,'RevPAR Raw Data'!P$1,FALSE)</f>
        <v>77.623748649698797</v>
      </c>
      <c r="BC33" s="67">
        <f>VLOOKUP($A33,'RevPAR Raw Data'!$B$6:$BE$43,'RevPAR Raw Data'!R$1,FALSE)</f>
        <v>61.084083885203498</v>
      </c>
      <c r="BD33" s="63"/>
      <c r="BE33" s="59">
        <f>VLOOKUP($A33,'RevPAR Raw Data'!$B$6:$BE$43,'RevPAR Raw Data'!T$1,FALSE)</f>
        <v>6.1279153397340203</v>
      </c>
      <c r="BF33" s="60">
        <f>VLOOKUP($A33,'RevPAR Raw Data'!$B$6:$BE$43,'RevPAR Raw Data'!U$1,FALSE)</f>
        <v>7.3909929327230897</v>
      </c>
      <c r="BG33" s="60">
        <f>VLOOKUP($A33,'RevPAR Raw Data'!$B$6:$BE$43,'RevPAR Raw Data'!V$1,FALSE)</f>
        <v>7.7867540557053099</v>
      </c>
      <c r="BH33" s="60">
        <f>VLOOKUP($A33,'RevPAR Raw Data'!$B$6:$BE$43,'RevPAR Raw Data'!W$1,FALSE)</f>
        <v>14.466898840673201</v>
      </c>
      <c r="BI33" s="60">
        <f>VLOOKUP($A33,'RevPAR Raw Data'!$B$6:$BE$43,'RevPAR Raw Data'!X$1,FALSE)</f>
        <v>-0.77913139140048904</v>
      </c>
      <c r="BJ33" s="61">
        <f>VLOOKUP($A33,'RevPAR Raw Data'!$B$6:$BE$43,'RevPAR Raw Data'!Y$1,FALSE)</f>
        <v>6.8078961562293001</v>
      </c>
      <c r="BK33" s="60">
        <f>VLOOKUP($A33,'RevPAR Raw Data'!$B$6:$BE$43,'RevPAR Raw Data'!AA$1,FALSE)</f>
        <v>16.864023036080599</v>
      </c>
      <c r="BL33" s="60">
        <f>VLOOKUP($A33,'RevPAR Raw Data'!$B$6:$BE$43,'RevPAR Raw Data'!AB$1,FALSE)</f>
        <v>17.912502431502599</v>
      </c>
      <c r="BM33" s="61">
        <f>VLOOKUP($A33,'RevPAR Raw Data'!$B$6:$BE$43,'RevPAR Raw Data'!AC$1,FALSE)</f>
        <v>17.402205224790901</v>
      </c>
      <c r="BN33" s="62">
        <f>VLOOKUP($A33,'RevPAR Raw Data'!$B$6:$BE$43,'RevPAR Raw Data'!AE$1,FALSE)</f>
        <v>10.4258725285301</v>
      </c>
    </row>
    <row r="34" spans="1:66" x14ac:dyDescent="0.35">
      <c r="A34" s="78" t="s">
        <v>95</v>
      </c>
      <c r="B34" s="59">
        <f>VLOOKUP($A34,'Occupancy Raw Data'!$B$6:$BE$43,'Occupancy Raw Data'!G$1,FALSE)</f>
        <v>46.717850287907801</v>
      </c>
      <c r="C34" s="60">
        <f>VLOOKUP($A34,'Occupancy Raw Data'!$B$6:$BE$43,'Occupancy Raw Data'!H$1,FALSE)</f>
        <v>56.8905950095969</v>
      </c>
      <c r="D34" s="60">
        <f>VLOOKUP($A34,'Occupancy Raw Data'!$B$6:$BE$43,'Occupancy Raw Data'!I$1,FALSE)</f>
        <v>61.573896353166901</v>
      </c>
      <c r="E34" s="60">
        <f>VLOOKUP($A34,'Occupancy Raw Data'!$B$6:$BE$43,'Occupancy Raw Data'!J$1,FALSE)</f>
        <v>60.998080614203403</v>
      </c>
      <c r="F34" s="60">
        <f>VLOOKUP($A34,'Occupancy Raw Data'!$B$6:$BE$43,'Occupancy Raw Data'!K$1,FALSE)</f>
        <v>64.299424184260999</v>
      </c>
      <c r="G34" s="61">
        <f>VLOOKUP($A34,'Occupancy Raw Data'!$B$6:$BE$43,'Occupancy Raw Data'!L$1,FALSE)</f>
        <v>58.095969289827202</v>
      </c>
      <c r="H34" s="60">
        <f>VLOOKUP($A34,'Occupancy Raw Data'!$B$6:$BE$43,'Occupancy Raw Data'!N$1,FALSE)</f>
        <v>90.710172744721604</v>
      </c>
      <c r="I34" s="60">
        <f>VLOOKUP($A34,'Occupancy Raw Data'!$B$6:$BE$43,'Occupancy Raw Data'!O$1,FALSE)</f>
        <v>93.992322456813795</v>
      </c>
      <c r="J34" s="61">
        <f>VLOOKUP($A34,'Occupancy Raw Data'!$B$6:$BE$43,'Occupancy Raw Data'!P$1,FALSE)</f>
        <v>92.351247600767707</v>
      </c>
      <c r="K34" s="62">
        <f>VLOOKUP($A34,'Occupancy Raw Data'!$B$6:$BE$43,'Occupancy Raw Data'!R$1,FALSE)</f>
        <v>67.883191664381599</v>
      </c>
      <c r="L34" s="63"/>
      <c r="M34" s="59">
        <f>VLOOKUP($A34,'Occupancy Raw Data'!$B$6:$BE$43,'Occupancy Raw Data'!T$1,FALSE)</f>
        <v>22.0961062529366</v>
      </c>
      <c r="N34" s="60">
        <f>VLOOKUP($A34,'Occupancy Raw Data'!$B$6:$BE$43,'Occupancy Raw Data'!U$1,FALSE)</f>
        <v>39.294799480322197</v>
      </c>
      <c r="O34" s="60">
        <f>VLOOKUP($A34,'Occupancy Raw Data'!$B$6:$BE$43,'Occupancy Raw Data'!V$1,FALSE)</f>
        <v>40.337393849007199</v>
      </c>
      <c r="P34" s="60">
        <f>VLOOKUP($A34,'Occupancy Raw Data'!$B$6:$BE$43,'Occupancy Raw Data'!W$1,FALSE)</f>
        <v>38.964957736202599</v>
      </c>
      <c r="Q34" s="60">
        <f>VLOOKUP($A34,'Occupancy Raw Data'!$B$6:$BE$43,'Occupancy Raw Data'!X$1,FALSE)</f>
        <v>9.0753178346068495</v>
      </c>
      <c r="R34" s="61">
        <f>VLOOKUP($A34,'Occupancy Raw Data'!$B$6:$BE$43,'Occupancy Raw Data'!Y$1,FALSE)</f>
        <v>28.630622180751001</v>
      </c>
      <c r="S34" s="60">
        <f>VLOOKUP($A34,'Occupancy Raw Data'!$B$6:$BE$43,'Occupancy Raw Data'!AA$1,FALSE)</f>
        <v>29.019808806812801</v>
      </c>
      <c r="T34" s="60">
        <f>VLOOKUP($A34,'Occupancy Raw Data'!$B$6:$BE$43,'Occupancy Raw Data'!AB$1,FALSE)</f>
        <v>21.290802211214999</v>
      </c>
      <c r="U34" s="61">
        <f>VLOOKUP($A34,'Occupancy Raw Data'!$B$6:$BE$43,'Occupancy Raw Data'!AC$1,FALSE)</f>
        <v>24.967409838729701</v>
      </c>
      <c r="V34" s="62">
        <f>VLOOKUP($A34,'Occupancy Raw Data'!$B$6:$BE$43,'Occupancy Raw Data'!AE$1,FALSE)</f>
        <v>27.181510777246501</v>
      </c>
      <c r="W34" s="63"/>
      <c r="X34" s="64">
        <f>VLOOKUP($A34,'ADR Raw Data'!$B$6:$BE$43,'ADR Raw Data'!G$1,FALSE)</f>
        <v>114.119506984387</v>
      </c>
      <c r="Y34" s="65">
        <f>VLOOKUP($A34,'ADR Raw Data'!$B$6:$BE$43,'ADR Raw Data'!H$1,FALSE)</f>
        <v>118.979116059379</v>
      </c>
      <c r="Z34" s="65">
        <f>VLOOKUP($A34,'ADR Raw Data'!$B$6:$BE$43,'ADR Raw Data'!I$1,FALSE)</f>
        <v>125.543980673316</v>
      </c>
      <c r="AA34" s="65">
        <f>VLOOKUP($A34,'ADR Raw Data'!$B$6:$BE$43,'ADR Raw Data'!J$1,FALSE)</f>
        <v>124.12749213341699</v>
      </c>
      <c r="AB34" s="65">
        <f>VLOOKUP($A34,'ADR Raw Data'!$B$6:$BE$43,'ADR Raw Data'!K$1,FALSE)</f>
        <v>129.47450746268601</v>
      </c>
      <c r="AC34" s="66">
        <f>VLOOKUP($A34,'ADR Raw Data'!$B$6:$BE$43,'ADR Raw Data'!L$1,FALSE)</f>
        <v>122.99344786573199</v>
      </c>
      <c r="AD34" s="65">
        <f>VLOOKUP($A34,'ADR Raw Data'!$B$6:$BE$43,'ADR Raw Data'!N$1,FALSE)</f>
        <v>159.600465509944</v>
      </c>
      <c r="AE34" s="65">
        <f>VLOOKUP($A34,'ADR Raw Data'!$B$6:$BE$43,'ADR Raw Data'!O$1,FALSE)</f>
        <v>156.40748213191699</v>
      </c>
      <c r="AF34" s="66">
        <f>VLOOKUP($A34,'ADR Raw Data'!$B$6:$BE$43,'ADR Raw Data'!P$1,FALSE)</f>
        <v>157.97560428140901</v>
      </c>
      <c r="AG34" s="67">
        <f>VLOOKUP($A34,'ADR Raw Data'!$B$6:$BE$43,'ADR Raw Data'!R$1,FALSE)</f>
        <v>136.59094720684999</v>
      </c>
      <c r="AH34" s="63"/>
      <c r="AI34" s="59">
        <f>VLOOKUP($A34,'ADR Raw Data'!$B$6:$BE$43,'ADR Raw Data'!T$1,FALSE)</f>
        <v>24.4712060285494</v>
      </c>
      <c r="AJ34" s="60">
        <f>VLOOKUP($A34,'ADR Raw Data'!$B$6:$BE$43,'ADR Raw Data'!U$1,FALSE)</f>
        <v>31.278625069263299</v>
      </c>
      <c r="AK34" s="60">
        <f>VLOOKUP($A34,'ADR Raw Data'!$B$6:$BE$43,'ADR Raw Data'!V$1,FALSE)</f>
        <v>35.1960622406448</v>
      </c>
      <c r="AL34" s="60">
        <f>VLOOKUP($A34,'ADR Raw Data'!$B$6:$BE$43,'ADR Raw Data'!W$1,FALSE)</f>
        <v>32.266656538231302</v>
      </c>
      <c r="AM34" s="60">
        <f>VLOOKUP($A34,'ADR Raw Data'!$B$6:$BE$43,'ADR Raw Data'!X$1,FALSE)</f>
        <v>19.029857600323499</v>
      </c>
      <c r="AN34" s="61">
        <f>VLOOKUP($A34,'ADR Raw Data'!$B$6:$BE$43,'ADR Raw Data'!Y$1,FALSE)</f>
        <v>27.317397912862901</v>
      </c>
      <c r="AO34" s="60">
        <f>VLOOKUP($A34,'ADR Raw Data'!$B$6:$BE$43,'ADR Raw Data'!AA$1,FALSE)</f>
        <v>30.076430778005601</v>
      </c>
      <c r="AP34" s="60">
        <f>VLOOKUP($A34,'ADR Raw Data'!$B$6:$BE$43,'ADR Raw Data'!AB$1,FALSE)</f>
        <v>23.7789940417893</v>
      </c>
      <c r="AQ34" s="61">
        <f>VLOOKUP($A34,'ADR Raw Data'!$B$6:$BE$43,'ADR Raw Data'!AC$1,FALSE)</f>
        <v>26.767977435455901</v>
      </c>
      <c r="AR34" s="62">
        <f>VLOOKUP($A34,'ADR Raw Data'!$B$6:$BE$43,'ADR Raw Data'!AE$1,FALSE)</f>
        <v>26.842163029120101</v>
      </c>
      <c r="AS34" s="50"/>
      <c r="AT34" s="64">
        <f>VLOOKUP($A34,'RevPAR Raw Data'!$B$6:$BE$43,'RevPAR Raw Data'!G$1,FALSE)</f>
        <v>53.314180422264798</v>
      </c>
      <c r="AU34" s="65">
        <f>VLOOKUP($A34,'RevPAR Raw Data'!$B$6:$BE$43,'RevPAR Raw Data'!H$1,FALSE)</f>
        <v>67.6879270633397</v>
      </c>
      <c r="AV34" s="65">
        <f>VLOOKUP($A34,'RevPAR Raw Data'!$B$6:$BE$43,'RevPAR Raw Data'!I$1,FALSE)</f>
        <v>77.302320537428002</v>
      </c>
      <c r="AW34" s="65">
        <f>VLOOKUP($A34,'RevPAR Raw Data'!$B$6:$BE$43,'RevPAR Raw Data'!J$1,FALSE)</f>
        <v>75.715387715930902</v>
      </c>
      <c r="AX34" s="65">
        <f>VLOOKUP($A34,'RevPAR Raw Data'!$B$6:$BE$43,'RevPAR Raw Data'!K$1,FALSE)</f>
        <v>83.251362763915495</v>
      </c>
      <c r="AY34" s="66">
        <f>VLOOKUP($A34,'RevPAR Raw Data'!$B$6:$BE$43,'RevPAR Raw Data'!L$1,FALSE)</f>
        <v>71.454235700575794</v>
      </c>
      <c r="AZ34" s="65">
        <f>VLOOKUP($A34,'RevPAR Raw Data'!$B$6:$BE$43,'RevPAR Raw Data'!N$1,FALSE)</f>
        <v>144.77385796545099</v>
      </c>
      <c r="BA34" s="65">
        <f>VLOOKUP($A34,'RevPAR Raw Data'!$B$6:$BE$43,'RevPAR Raw Data'!O$1,FALSE)</f>
        <v>147.01102495201499</v>
      </c>
      <c r="BB34" s="66">
        <f>VLOOKUP($A34,'RevPAR Raw Data'!$B$6:$BE$43,'RevPAR Raw Data'!P$1,FALSE)</f>
        <v>145.892441458733</v>
      </c>
      <c r="BC34" s="67">
        <f>VLOOKUP($A34,'RevPAR Raw Data'!$B$6:$BE$43,'RevPAR Raw Data'!R$1,FALSE)</f>
        <v>92.722294488620705</v>
      </c>
      <c r="BD34" s="63"/>
      <c r="BE34" s="59">
        <f>VLOOKUP($A34,'RevPAR Raw Data'!$B$6:$BE$43,'RevPAR Raw Data'!T$1,FALSE)</f>
        <v>51.974495966929403</v>
      </c>
      <c r="BF34" s="60">
        <f>VLOOKUP($A34,'RevPAR Raw Data'!$B$6:$BE$43,'RevPAR Raw Data'!U$1,FALSE)</f>
        <v>82.864297550754401</v>
      </c>
      <c r="BG34" s="60">
        <f>VLOOKUP($A34,'RevPAR Raw Data'!$B$6:$BE$43,'RevPAR Raw Data'!V$1,FALSE)</f>
        <v>89.730630335002601</v>
      </c>
      <c r="BH34" s="60">
        <f>VLOOKUP($A34,'RevPAR Raw Data'!$B$6:$BE$43,'RevPAR Raw Data'!W$1,FALSE)</f>
        <v>83.804303357441398</v>
      </c>
      <c r="BI34" s="60">
        <f>VLOOKUP($A34,'RevPAR Raw Data'!$B$6:$BE$43,'RevPAR Raw Data'!X$1,FALSE)</f>
        <v>29.832195495632799</v>
      </c>
      <c r="BJ34" s="61">
        <f>VLOOKUP($A34,'RevPAR Raw Data'!$B$6:$BE$43,'RevPAR Raw Data'!Y$1,FALSE)</f>
        <v>63.769161079658097</v>
      </c>
      <c r="BK34" s="60">
        <f>VLOOKUP($A34,'RevPAR Raw Data'!$B$6:$BE$43,'RevPAR Raw Data'!AA$1,FALSE)</f>
        <v>67.824362292509093</v>
      </c>
      <c r="BL34" s="60">
        <f>VLOOKUP($A34,'RevPAR Raw Data'!$B$6:$BE$43,'RevPAR Raw Data'!AB$1,FALSE)</f>
        <v>50.132534842258302</v>
      </c>
      <c r="BM34" s="61">
        <f>VLOOKUP($A34,'RevPAR Raw Data'!$B$6:$BE$43,'RevPAR Raw Data'!AC$1,FALSE)</f>
        <v>58.418657906034603</v>
      </c>
      <c r="BN34" s="62">
        <f>VLOOKUP($A34,'RevPAR Raw Data'!$B$6:$BE$43,'RevPAR Raw Data'!AE$1,FALSE)</f>
        <v>61.319779242972999</v>
      </c>
    </row>
    <row r="35" spans="1:66" x14ac:dyDescent="0.35">
      <c r="A35" s="78" t="s">
        <v>96</v>
      </c>
      <c r="B35" s="59">
        <f>VLOOKUP($A35,'Occupancy Raw Data'!$B$6:$BE$43,'Occupancy Raw Data'!G$1,FALSE)</f>
        <v>49.359181475498097</v>
      </c>
      <c r="C35" s="60">
        <f>VLOOKUP($A35,'Occupancy Raw Data'!$B$6:$BE$43,'Occupancy Raw Data'!H$1,FALSE)</f>
        <v>58.416801292407101</v>
      </c>
      <c r="D35" s="60">
        <f>VLOOKUP($A35,'Occupancy Raw Data'!$B$6:$BE$43,'Occupancy Raw Data'!I$1,FALSE)</f>
        <v>62.627894453419401</v>
      </c>
      <c r="E35" s="60">
        <f>VLOOKUP($A35,'Occupancy Raw Data'!$B$6:$BE$43,'Occupancy Raw Data'!J$1,FALSE)</f>
        <v>61.863220247711297</v>
      </c>
      <c r="F35" s="60">
        <f>VLOOKUP($A35,'Occupancy Raw Data'!$B$6:$BE$43,'Occupancy Raw Data'!K$1,FALSE)</f>
        <v>64.017232094776503</v>
      </c>
      <c r="G35" s="61">
        <f>VLOOKUP($A35,'Occupancy Raw Data'!$B$6:$BE$43,'Occupancy Raw Data'!L$1,FALSE)</f>
        <v>59.2568659127625</v>
      </c>
      <c r="H35" s="60">
        <f>VLOOKUP($A35,'Occupancy Raw Data'!$B$6:$BE$43,'Occupancy Raw Data'!N$1,FALSE)</f>
        <v>85.837372105546507</v>
      </c>
      <c r="I35" s="60">
        <f>VLOOKUP($A35,'Occupancy Raw Data'!$B$6:$BE$43,'Occupancy Raw Data'!O$1,FALSE)</f>
        <v>91.437802907915895</v>
      </c>
      <c r="J35" s="61">
        <f>VLOOKUP($A35,'Occupancy Raw Data'!$B$6:$BE$43,'Occupancy Raw Data'!P$1,FALSE)</f>
        <v>88.637587506731194</v>
      </c>
      <c r="K35" s="62">
        <f>VLOOKUP($A35,'Occupancy Raw Data'!$B$6:$BE$43,'Occupancy Raw Data'!R$1,FALSE)</f>
        <v>67.651357796753501</v>
      </c>
      <c r="L35" s="63"/>
      <c r="M35" s="59">
        <f>VLOOKUP($A35,'Occupancy Raw Data'!$B$6:$BE$43,'Occupancy Raw Data'!T$1,FALSE)</f>
        <v>1.9165077795294301</v>
      </c>
      <c r="N35" s="60">
        <f>VLOOKUP($A35,'Occupancy Raw Data'!$B$6:$BE$43,'Occupancy Raw Data'!U$1,FALSE)</f>
        <v>10.742810296544</v>
      </c>
      <c r="O35" s="60">
        <f>VLOOKUP($A35,'Occupancy Raw Data'!$B$6:$BE$43,'Occupancy Raw Data'!V$1,FALSE)</f>
        <v>9.0743603497262892</v>
      </c>
      <c r="P35" s="60">
        <f>VLOOKUP($A35,'Occupancy Raw Data'!$B$6:$BE$43,'Occupancy Raw Data'!W$1,FALSE)</f>
        <v>4.2900817638228501</v>
      </c>
      <c r="Q35" s="60">
        <f>VLOOKUP($A35,'Occupancy Raw Data'!$B$6:$BE$43,'Occupancy Raw Data'!X$1,FALSE)</f>
        <v>-9.6544110230701499</v>
      </c>
      <c r="R35" s="61">
        <f>VLOOKUP($A35,'Occupancy Raw Data'!$B$6:$BE$43,'Occupancy Raw Data'!Y$1,FALSE)</f>
        <v>2.6003495287967899</v>
      </c>
      <c r="S35" s="60">
        <f>VLOOKUP($A35,'Occupancy Raw Data'!$B$6:$BE$43,'Occupancy Raw Data'!AA$1,FALSE)</f>
        <v>3.3419194841455102</v>
      </c>
      <c r="T35" s="60">
        <f>VLOOKUP($A35,'Occupancy Raw Data'!$B$6:$BE$43,'Occupancy Raw Data'!AB$1,FALSE)</f>
        <v>5.8834990432770304</v>
      </c>
      <c r="U35" s="61">
        <f>VLOOKUP($A35,'Occupancy Raw Data'!$B$6:$BE$43,'Occupancy Raw Data'!AC$1,FALSE)</f>
        <v>4.6374282045207202</v>
      </c>
      <c r="V35" s="62">
        <f>VLOOKUP($A35,'Occupancy Raw Data'!$B$6:$BE$43,'Occupancy Raw Data'!AE$1,FALSE)</f>
        <v>3.3535655946917702</v>
      </c>
      <c r="W35" s="63"/>
      <c r="X35" s="64">
        <f>VLOOKUP($A35,'ADR Raw Data'!$B$6:$BE$43,'ADR Raw Data'!G$1,FALSE)</f>
        <v>86.513120226925494</v>
      </c>
      <c r="Y35" s="65">
        <f>VLOOKUP($A35,'ADR Raw Data'!$B$6:$BE$43,'ADR Raw Data'!H$1,FALSE)</f>
        <v>90.522924963126798</v>
      </c>
      <c r="Z35" s="65">
        <f>VLOOKUP($A35,'ADR Raw Data'!$B$6:$BE$43,'ADR Raw Data'!I$1,FALSE)</f>
        <v>92.963855546001696</v>
      </c>
      <c r="AA35" s="65">
        <f>VLOOKUP($A35,'ADR Raw Data'!$B$6:$BE$43,'ADR Raw Data'!J$1,FALSE)</f>
        <v>94.128812848189398</v>
      </c>
      <c r="AB35" s="65">
        <f>VLOOKUP($A35,'ADR Raw Data'!$B$6:$BE$43,'ADR Raw Data'!K$1,FALSE)</f>
        <v>94.599805013458905</v>
      </c>
      <c r="AC35" s="66">
        <f>VLOOKUP($A35,'ADR Raw Data'!$B$6:$BE$43,'ADR Raw Data'!L$1,FALSE)</f>
        <v>92.004650563431397</v>
      </c>
      <c r="AD35" s="65">
        <f>VLOOKUP($A35,'ADR Raw Data'!$B$6:$BE$43,'ADR Raw Data'!N$1,FALSE)</f>
        <v>122.81347929736501</v>
      </c>
      <c r="AE35" s="65">
        <f>VLOOKUP($A35,'ADR Raw Data'!$B$6:$BE$43,'ADR Raw Data'!O$1,FALSE)</f>
        <v>126.78922261484</v>
      </c>
      <c r="AF35" s="66">
        <f>VLOOKUP($A35,'ADR Raw Data'!$B$6:$BE$43,'ADR Raw Data'!P$1,FALSE)</f>
        <v>124.86415127582001</v>
      </c>
      <c r="AG35" s="67">
        <f>VLOOKUP($A35,'ADR Raw Data'!$B$6:$BE$43,'ADR Raw Data'!R$1,FALSE)</f>
        <v>104.305477984989</v>
      </c>
      <c r="AH35" s="63"/>
      <c r="AI35" s="59">
        <f>VLOOKUP($A35,'ADR Raw Data'!$B$6:$BE$43,'ADR Raw Data'!T$1,FALSE)</f>
        <v>21.623589885565998</v>
      </c>
      <c r="AJ35" s="60">
        <f>VLOOKUP($A35,'ADR Raw Data'!$B$6:$BE$43,'ADR Raw Data'!U$1,FALSE)</f>
        <v>25.883865413764699</v>
      </c>
      <c r="AK35" s="60">
        <f>VLOOKUP($A35,'ADR Raw Data'!$B$6:$BE$43,'ADR Raw Data'!V$1,FALSE)</f>
        <v>26.9086684964618</v>
      </c>
      <c r="AL35" s="60">
        <f>VLOOKUP($A35,'ADR Raw Data'!$B$6:$BE$43,'ADR Raw Data'!W$1,FALSE)</f>
        <v>26.618143871032601</v>
      </c>
      <c r="AM35" s="60">
        <f>VLOOKUP($A35,'ADR Raw Data'!$B$6:$BE$43,'ADR Raw Data'!X$1,FALSE)</f>
        <v>7.0541164245089698</v>
      </c>
      <c r="AN35" s="61">
        <f>VLOOKUP($A35,'ADR Raw Data'!$B$6:$BE$43,'ADR Raw Data'!Y$1,FALSE)</f>
        <v>20.1360913378576</v>
      </c>
      <c r="AO35" s="60">
        <f>VLOOKUP($A35,'ADR Raw Data'!$B$6:$BE$43,'ADR Raw Data'!AA$1,FALSE)</f>
        <v>22.4654014504166</v>
      </c>
      <c r="AP35" s="60">
        <f>VLOOKUP($A35,'ADR Raw Data'!$B$6:$BE$43,'ADR Raw Data'!AB$1,FALSE)</f>
        <v>25.660125147422399</v>
      </c>
      <c r="AQ35" s="61">
        <f>VLOOKUP($A35,'ADR Raw Data'!$B$6:$BE$43,'ADR Raw Data'!AC$1,FALSE)</f>
        <v>24.1226996367248</v>
      </c>
      <c r="AR35" s="62">
        <f>VLOOKUP($A35,'ADR Raw Data'!$B$6:$BE$43,'ADR Raw Data'!AE$1,FALSE)</f>
        <v>22.047791263356999</v>
      </c>
      <c r="AS35" s="50"/>
      <c r="AT35" s="64">
        <f>VLOOKUP($A35,'RevPAR Raw Data'!$B$6:$BE$43,'RevPAR Raw Data'!G$1,FALSE)</f>
        <v>42.702168012923998</v>
      </c>
      <c r="AU35" s="65">
        <f>VLOOKUP($A35,'RevPAR Raw Data'!$B$6:$BE$43,'RevPAR Raw Data'!H$1,FALSE)</f>
        <v>52.880597199784503</v>
      </c>
      <c r="AV35" s="65">
        <f>VLOOKUP($A35,'RevPAR Raw Data'!$B$6:$BE$43,'RevPAR Raw Data'!I$1,FALSE)</f>
        <v>58.221305331179302</v>
      </c>
      <c r="AW35" s="65">
        <f>VLOOKUP($A35,'RevPAR Raw Data'!$B$6:$BE$43,'RevPAR Raw Data'!J$1,FALSE)</f>
        <v>58.2311148088314</v>
      </c>
      <c r="AX35" s="65">
        <f>VLOOKUP($A35,'RevPAR Raw Data'!$B$6:$BE$43,'RevPAR Raw Data'!K$1,FALSE)</f>
        <v>60.560176736671998</v>
      </c>
      <c r="AY35" s="66">
        <f>VLOOKUP($A35,'RevPAR Raw Data'!$B$6:$BE$43,'RevPAR Raw Data'!L$1,FALSE)</f>
        <v>54.519072417878199</v>
      </c>
      <c r="AZ35" s="65">
        <f>VLOOKUP($A35,'RevPAR Raw Data'!$B$6:$BE$43,'RevPAR Raw Data'!N$1,FALSE)</f>
        <v>105.419863220247</v>
      </c>
      <c r="BA35" s="65">
        <f>VLOOKUP($A35,'RevPAR Raw Data'!$B$6:$BE$43,'RevPAR Raw Data'!O$1,FALSE)</f>
        <v>115.933279483037</v>
      </c>
      <c r="BB35" s="66">
        <f>VLOOKUP($A35,'RevPAR Raw Data'!$B$6:$BE$43,'RevPAR Raw Data'!P$1,FALSE)</f>
        <v>110.676571351642</v>
      </c>
      <c r="BC35" s="67">
        <f>VLOOKUP($A35,'RevPAR Raw Data'!$B$6:$BE$43,'RevPAR Raw Data'!R$1,FALSE)</f>
        <v>70.564072113239405</v>
      </c>
      <c r="BD35" s="63"/>
      <c r="BE35" s="59">
        <f>VLOOKUP($A35,'RevPAR Raw Data'!$B$6:$BE$43,'RevPAR Raw Data'!T$1,FALSE)</f>
        <v>23.954515447465901</v>
      </c>
      <c r="BF35" s="60">
        <f>VLOOKUP($A35,'RevPAR Raw Data'!$B$6:$BE$43,'RevPAR Raw Data'!U$1,FALSE)</f>
        <v>39.407330269122298</v>
      </c>
      <c r="BG35" s="60">
        <f>VLOOKUP($A35,'RevPAR Raw Data'!$B$6:$BE$43,'RevPAR Raw Data'!V$1,FALSE)</f>
        <v>38.424818390870399</v>
      </c>
      <c r="BH35" s="60">
        <f>VLOOKUP($A35,'RevPAR Raw Data'!$B$6:$BE$43,'RevPAR Raw Data'!W$1,FALSE)</f>
        <v>32.050165770934797</v>
      </c>
      <c r="BI35" s="60">
        <f>VLOOKUP($A35,'RevPAR Raw Data'!$B$6:$BE$43,'RevPAR Raw Data'!X$1,FALSE)</f>
        <v>-3.28132799222917</v>
      </c>
      <c r="BJ35" s="61">
        <f>VLOOKUP($A35,'RevPAR Raw Data'!$B$6:$BE$43,'RevPAR Raw Data'!Y$1,FALSE)</f>
        <v>23.260049622876402</v>
      </c>
      <c r="BK35" s="60">
        <f>VLOOKUP($A35,'RevPAR Raw Data'!$B$6:$BE$43,'RevPAR Raw Data'!AA$1,FALSE)</f>
        <v>26.558096562825099</v>
      </c>
      <c r="BL35" s="60">
        <f>VLOOKUP($A35,'RevPAR Raw Data'!$B$6:$BE$43,'RevPAR Raw Data'!AB$1,FALSE)</f>
        <v>33.053337408251799</v>
      </c>
      <c r="BM35" s="61">
        <f>VLOOKUP($A35,'RevPAR Raw Data'!$B$6:$BE$43,'RevPAR Raw Data'!AC$1,FALSE)</f>
        <v>29.878800717890801</v>
      </c>
      <c r="BN35" s="62">
        <f>VLOOKUP($A35,'RevPAR Raw Data'!$B$6:$BE$43,'RevPAR Raw Data'!AE$1,FALSE)</f>
        <v>26.140744000246201</v>
      </c>
    </row>
    <row r="36" spans="1:66" x14ac:dyDescent="0.35">
      <c r="A36" s="78" t="s">
        <v>45</v>
      </c>
      <c r="B36" s="59">
        <f>VLOOKUP($A36,'Occupancy Raw Data'!$B$6:$BE$43,'Occupancy Raw Data'!G$1,FALSE)</f>
        <v>49.809358752166297</v>
      </c>
      <c r="C36" s="60">
        <f>VLOOKUP($A36,'Occupancy Raw Data'!$B$6:$BE$43,'Occupancy Raw Data'!H$1,FALSE)</f>
        <v>58.128249566724399</v>
      </c>
      <c r="D36" s="60">
        <f>VLOOKUP($A36,'Occupancy Raw Data'!$B$6:$BE$43,'Occupancy Raw Data'!I$1,FALSE)</f>
        <v>61.629116117850899</v>
      </c>
      <c r="E36" s="60">
        <f>VLOOKUP($A36,'Occupancy Raw Data'!$B$6:$BE$43,'Occupancy Raw Data'!J$1,FALSE)</f>
        <v>61.005199306759003</v>
      </c>
      <c r="F36" s="60">
        <f>VLOOKUP($A36,'Occupancy Raw Data'!$B$6:$BE$43,'Occupancy Raw Data'!K$1,FALSE)</f>
        <v>61.802426343154202</v>
      </c>
      <c r="G36" s="61">
        <f>VLOOKUP($A36,'Occupancy Raw Data'!$B$6:$BE$43,'Occupancy Raw Data'!L$1,FALSE)</f>
        <v>58.474870017331</v>
      </c>
      <c r="H36" s="60">
        <f>VLOOKUP($A36,'Occupancy Raw Data'!$B$6:$BE$43,'Occupancy Raw Data'!N$1,FALSE)</f>
        <v>90.121317157712298</v>
      </c>
      <c r="I36" s="60">
        <f>VLOOKUP($A36,'Occupancy Raw Data'!$B$6:$BE$43,'Occupancy Raw Data'!O$1,FALSE)</f>
        <v>94.350086655112605</v>
      </c>
      <c r="J36" s="61">
        <f>VLOOKUP($A36,'Occupancy Raw Data'!$B$6:$BE$43,'Occupancy Raw Data'!P$1,FALSE)</f>
        <v>92.235701906412402</v>
      </c>
      <c r="K36" s="62">
        <f>VLOOKUP($A36,'Occupancy Raw Data'!$B$6:$BE$43,'Occupancy Raw Data'!R$1,FALSE)</f>
        <v>68.120821985640006</v>
      </c>
      <c r="L36" s="63"/>
      <c r="M36" s="59">
        <f>VLOOKUP($A36,'Occupancy Raw Data'!$B$6:$BE$43,'Occupancy Raw Data'!T$1,FALSE)</f>
        <v>4.0550325850832696</v>
      </c>
      <c r="N36" s="60">
        <f>VLOOKUP($A36,'Occupancy Raw Data'!$B$6:$BE$43,'Occupancy Raw Data'!U$1,FALSE)</f>
        <v>10.2564102564102</v>
      </c>
      <c r="O36" s="60">
        <f>VLOOKUP($A36,'Occupancy Raw Data'!$B$6:$BE$43,'Occupancy Raw Data'!V$1,FALSE)</f>
        <v>10.2293862368257</v>
      </c>
      <c r="P36" s="60">
        <f>VLOOKUP($A36,'Occupancy Raw Data'!$B$6:$BE$43,'Occupancy Raw Data'!W$1,FALSE)</f>
        <v>7.5794621026894804</v>
      </c>
      <c r="Q36" s="60">
        <f>VLOOKUP($A36,'Occupancy Raw Data'!$B$6:$BE$43,'Occupancy Raw Data'!X$1,FALSE)</f>
        <v>-18.360805860805801</v>
      </c>
      <c r="R36" s="61">
        <f>VLOOKUP($A36,'Occupancy Raw Data'!$B$6:$BE$43,'Occupancy Raw Data'!Y$1,FALSE)</f>
        <v>1.1997600479904</v>
      </c>
      <c r="S36" s="60">
        <f>VLOOKUP($A36,'Occupancy Raw Data'!$B$6:$BE$43,'Occupancy Raw Data'!AA$1,FALSE)</f>
        <v>3.0519223147047101</v>
      </c>
      <c r="T36" s="60">
        <f>VLOOKUP($A36,'Occupancy Raw Data'!$B$6:$BE$43,'Occupancy Raw Data'!AB$1,FALSE)</f>
        <v>5.3813395276809901</v>
      </c>
      <c r="U36" s="61">
        <f>VLOOKUP($A36,'Occupancy Raw Data'!$B$6:$BE$43,'Occupancy Raw Data'!AC$1,FALSE)</f>
        <v>4.2303172737955297</v>
      </c>
      <c r="V36" s="62">
        <f>VLOOKUP($A36,'Occupancy Raw Data'!$B$6:$BE$43,'Occupancy Raw Data'!AE$1,FALSE)</f>
        <v>2.3510155494382801</v>
      </c>
      <c r="W36" s="63"/>
      <c r="X36" s="64">
        <f>VLOOKUP($A36,'ADR Raw Data'!$B$6:$BE$43,'ADR Raw Data'!G$1,FALSE)</f>
        <v>78.369272999304101</v>
      </c>
      <c r="Y36" s="65">
        <f>VLOOKUP($A36,'ADR Raw Data'!$B$6:$BE$43,'ADR Raw Data'!H$1,FALSE)</f>
        <v>84.152492426952804</v>
      </c>
      <c r="Z36" s="65">
        <f>VLOOKUP($A36,'ADR Raw Data'!$B$6:$BE$43,'ADR Raw Data'!I$1,FALSE)</f>
        <v>85.910754386951595</v>
      </c>
      <c r="AA36" s="65">
        <f>VLOOKUP($A36,'ADR Raw Data'!$B$6:$BE$43,'ADR Raw Data'!J$1,FALSE)</f>
        <v>86.298132784090896</v>
      </c>
      <c r="AB36" s="65">
        <f>VLOOKUP($A36,'ADR Raw Data'!$B$6:$BE$43,'ADR Raw Data'!K$1,FALSE)</f>
        <v>88.273073415591597</v>
      </c>
      <c r="AC36" s="66">
        <f>VLOOKUP($A36,'ADR Raw Data'!$B$6:$BE$43,'ADR Raw Data'!L$1,FALSE)</f>
        <v>84.8565856550088</v>
      </c>
      <c r="AD36" s="65">
        <f>VLOOKUP($A36,'ADR Raw Data'!$B$6:$BE$43,'ADR Raw Data'!N$1,FALSE)</f>
        <v>117.480219192307</v>
      </c>
      <c r="AE36" s="65">
        <f>VLOOKUP($A36,'ADR Raw Data'!$B$6:$BE$43,'ADR Raw Data'!O$1,FALSE)</f>
        <v>122.569160874357</v>
      </c>
      <c r="AF36" s="66">
        <f>VLOOKUP($A36,'ADR Raw Data'!$B$6:$BE$43,'ADR Raw Data'!P$1,FALSE)</f>
        <v>120.083018752348</v>
      </c>
      <c r="AG36" s="67">
        <f>VLOOKUP($A36,'ADR Raw Data'!$B$6:$BE$43,'ADR Raw Data'!R$1,FALSE)</f>
        <v>98.484199011412301</v>
      </c>
      <c r="AH36" s="63"/>
      <c r="AI36" s="59">
        <f>VLOOKUP($A36,'ADR Raw Data'!$B$6:$BE$43,'ADR Raw Data'!T$1,FALSE)</f>
        <v>11.5206947066317</v>
      </c>
      <c r="AJ36" s="60">
        <f>VLOOKUP($A36,'ADR Raw Data'!$B$6:$BE$43,'ADR Raw Data'!U$1,FALSE)</f>
        <v>21.133993514213401</v>
      </c>
      <c r="AK36" s="60">
        <f>VLOOKUP($A36,'ADR Raw Data'!$B$6:$BE$43,'ADR Raw Data'!V$1,FALSE)</f>
        <v>21.831533302345601</v>
      </c>
      <c r="AL36" s="60">
        <f>VLOOKUP($A36,'ADR Raw Data'!$B$6:$BE$43,'ADR Raw Data'!W$1,FALSE)</f>
        <v>22.378293064266899</v>
      </c>
      <c r="AM36" s="60">
        <f>VLOOKUP($A36,'ADR Raw Data'!$B$6:$BE$43,'ADR Raw Data'!X$1,FALSE)</f>
        <v>-4.9060402310841802</v>
      </c>
      <c r="AN36" s="61">
        <f>VLOOKUP($A36,'ADR Raw Data'!$B$6:$BE$43,'ADR Raw Data'!Y$1,FALSE)</f>
        <v>11.460585886181599</v>
      </c>
      <c r="AO36" s="60">
        <f>VLOOKUP($A36,'ADR Raw Data'!$B$6:$BE$43,'ADR Raw Data'!AA$1,FALSE)</f>
        <v>10.7744183431158</v>
      </c>
      <c r="AP36" s="60">
        <f>VLOOKUP($A36,'ADR Raw Data'!$B$6:$BE$43,'ADR Raw Data'!AB$1,FALSE)</f>
        <v>14.5008143155775</v>
      </c>
      <c r="AQ36" s="61">
        <f>VLOOKUP($A36,'ADR Raw Data'!$B$6:$BE$43,'ADR Raw Data'!AC$1,FALSE)</f>
        <v>12.694870606177799</v>
      </c>
      <c r="AR36" s="62">
        <f>VLOOKUP($A36,'ADR Raw Data'!$B$6:$BE$43,'ADR Raw Data'!AE$1,FALSE)</f>
        <v>12.310556515697799</v>
      </c>
      <c r="AS36" s="50"/>
      <c r="AT36" s="64">
        <f>VLOOKUP($A36,'RevPAR Raw Data'!$B$6:$BE$43,'RevPAR Raw Data'!G$1,FALSE)</f>
        <v>39.035232339688001</v>
      </c>
      <c r="AU36" s="65">
        <f>VLOOKUP($A36,'RevPAR Raw Data'!$B$6:$BE$43,'RevPAR Raw Data'!H$1,FALSE)</f>
        <v>48.916370814558</v>
      </c>
      <c r="AV36" s="65">
        <f>VLOOKUP($A36,'RevPAR Raw Data'!$B$6:$BE$43,'RevPAR Raw Data'!I$1,FALSE)</f>
        <v>52.946038578856097</v>
      </c>
      <c r="AW36" s="65">
        <f>VLOOKUP($A36,'RevPAR Raw Data'!$B$6:$BE$43,'RevPAR Raw Data'!J$1,FALSE)</f>
        <v>52.646347902946196</v>
      </c>
      <c r="AX36" s="65">
        <f>VLOOKUP($A36,'RevPAR Raw Data'!$B$6:$BE$43,'RevPAR Raw Data'!K$1,FALSE)</f>
        <v>54.554901178509503</v>
      </c>
      <c r="AY36" s="66">
        <f>VLOOKUP($A36,'RevPAR Raw Data'!$B$6:$BE$43,'RevPAR Raw Data'!L$1,FALSE)</f>
        <v>49.619778162911601</v>
      </c>
      <c r="AZ36" s="65">
        <f>VLOOKUP($A36,'RevPAR Raw Data'!$B$6:$BE$43,'RevPAR Raw Data'!N$1,FALSE)</f>
        <v>105.874720935875</v>
      </c>
      <c r="BA36" s="65">
        <f>VLOOKUP($A36,'RevPAR Raw Data'!$B$6:$BE$43,'RevPAR Raw Data'!O$1,FALSE)</f>
        <v>115.6441094974</v>
      </c>
      <c r="BB36" s="66">
        <f>VLOOKUP($A36,'RevPAR Raw Data'!$B$6:$BE$43,'RevPAR Raw Data'!P$1,FALSE)</f>
        <v>110.759415216637</v>
      </c>
      <c r="BC36" s="67">
        <f>VLOOKUP($A36,'RevPAR Raw Data'!$B$6:$BE$43,'RevPAR Raw Data'!R$1,FALSE)</f>
        <v>67.088245892547604</v>
      </c>
      <c r="BD36" s="63"/>
      <c r="BE36" s="59">
        <f>VLOOKUP($A36,'RevPAR Raw Data'!$B$6:$BE$43,'RevPAR Raw Data'!T$1,FALSE)</f>
        <v>16.042895216096898</v>
      </c>
      <c r="BF36" s="60">
        <f>VLOOKUP($A36,'RevPAR Raw Data'!$B$6:$BE$43,'RevPAR Raw Data'!U$1,FALSE)</f>
        <v>33.557992849004499</v>
      </c>
      <c r="BG36" s="60">
        <f>VLOOKUP($A36,'RevPAR Raw Data'!$B$6:$BE$43,'RevPAR Raw Data'!V$1,FALSE)</f>
        <v>34.294151402089597</v>
      </c>
      <c r="BH36" s="60">
        <f>VLOOKUP($A36,'RevPAR Raw Data'!$B$6:$BE$43,'RevPAR Raw Data'!W$1,FALSE)</f>
        <v>31.6539094089913</v>
      </c>
      <c r="BI36" s="60">
        <f>VLOOKUP($A36,'RevPAR Raw Data'!$B$6:$BE$43,'RevPAR Raw Data'!X$1,FALSE)</f>
        <v>-22.366057569607602</v>
      </c>
      <c r="BJ36" s="61">
        <f>VLOOKUP($A36,'RevPAR Raw Data'!$B$6:$BE$43,'RevPAR Raw Data'!Y$1,FALSE)</f>
        <v>12.7978454649</v>
      </c>
      <c r="BK36" s="60">
        <f>VLOOKUP($A36,'RevPAR Raw Data'!$B$6:$BE$43,'RevPAR Raw Data'!AA$1,FALSE)</f>
        <v>14.1551675355137</v>
      </c>
      <c r="BL36" s="60">
        <f>VLOOKUP($A36,'RevPAR Raw Data'!$B$6:$BE$43,'RevPAR Raw Data'!AB$1,FALSE)</f>
        <v>20.662491895858299</v>
      </c>
      <c r="BM36" s="61">
        <f>VLOOKUP($A36,'RevPAR Raw Data'!$B$6:$BE$43,'RevPAR Raw Data'!AC$1,FALSE)</f>
        <v>17.462221184112401</v>
      </c>
      <c r="BN36" s="62">
        <f>VLOOKUP($A36,'RevPAR Raw Data'!$B$6:$BE$43,'RevPAR Raw Data'!AE$1,FALSE)</f>
        <v>14.950995163042499</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50.922570564180901</v>
      </c>
      <c r="C39" s="60">
        <f>VLOOKUP($A39,'Occupancy Raw Data'!$B$6:$BE$43,'Occupancy Raw Data'!H$1,FALSE)</f>
        <v>60.650287576049699</v>
      </c>
      <c r="D39" s="60">
        <f>VLOOKUP($A39,'Occupancy Raw Data'!$B$6:$BE$43,'Occupancy Raw Data'!I$1,FALSE)</f>
        <v>64.151068852023002</v>
      </c>
      <c r="E39" s="60">
        <f>VLOOKUP($A39,'Occupancy Raw Data'!$B$6:$BE$43,'Occupancy Raw Data'!J$1,FALSE)</f>
        <v>63.868479670201801</v>
      </c>
      <c r="F39" s="60">
        <f>VLOOKUP($A39,'Occupancy Raw Data'!$B$6:$BE$43,'Occupancy Raw Data'!K$1,FALSE)</f>
        <v>65.613883440273895</v>
      </c>
      <c r="G39" s="61">
        <f>VLOOKUP($A39,'Occupancy Raw Data'!$B$6:$BE$43,'Occupancy Raw Data'!L$1,FALSE)</f>
        <v>61.041258020545797</v>
      </c>
      <c r="H39" s="60">
        <f>VLOOKUP($A39,'Occupancy Raw Data'!$B$6:$BE$43,'Occupancy Raw Data'!N$1,FALSE)</f>
        <v>82.678945443665</v>
      </c>
      <c r="I39" s="60">
        <f>VLOOKUP($A39,'Occupancy Raw Data'!$B$6:$BE$43,'Occupancy Raw Data'!O$1,FALSE)</f>
        <v>86.020146946374496</v>
      </c>
      <c r="J39" s="61">
        <f>VLOOKUP($A39,'Occupancy Raw Data'!$B$6:$BE$43,'Occupancy Raw Data'!P$1,FALSE)</f>
        <v>84.349546195019698</v>
      </c>
      <c r="K39" s="62">
        <f>VLOOKUP($A39,'Occupancy Raw Data'!$B$6:$BE$43,'Occupancy Raw Data'!R$1,FALSE)</f>
        <v>67.700768927538405</v>
      </c>
      <c r="L39" s="63"/>
      <c r="M39" s="59">
        <f>VLOOKUP($A39,'Occupancy Raw Data'!$B$6:$BE$43,'Occupancy Raw Data'!T$1,FALSE)</f>
        <v>4.4723898871717198</v>
      </c>
      <c r="N39" s="60">
        <f>VLOOKUP($A39,'Occupancy Raw Data'!$B$6:$BE$43,'Occupancy Raw Data'!U$1,FALSE)</f>
        <v>9.7909171688324292</v>
      </c>
      <c r="O39" s="60">
        <f>VLOOKUP($A39,'Occupancy Raw Data'!$B$6:$BE$43,'Occupancy Raw Data'!V$1,FALSE)</f>
        <v>9.4453566541008893</v>
      </c>
      <c r="P39" s="60">
        <f>VLOOKUP($A39,'Occupancy Raw Data'!$B$6:$BE$43,'Occupancy Raw Data'!W$1,FALSE)</f>
        <v>8.4565239474197504</v>
      </c>
      <c r="Q39" s="60">
        <f>VLOOKUP($A39,'Occupancy Raw Data'!$B$6:$BE$43,'Occupancy Raw Data'!X$1,FALSE)</f>
        <v>-1.01886685212742</v>
      </c>
      <c r="R39" s="61">
        <f>VLOOKUP($A39,'Occupancy Raw Data'!$B$6:$BE$43,'Occupancy Raw Data'!Y$1,FALSE)</f>
        <v>6.0566090420688203</v>
      </c>
      <c r="S39" s="60">
        <f>VLOOKUP($A39,'Occupancy Raw Data'!$B$6:$BE$43,'Occupancy Raw Data'!AA$1,FALSE)</f>
        <v>8.3390513946725093</v>
      </c>
      <c r="T39" s="60">
        <f>VLOOKUP($A39,'Occupancy Raw Data'!$B$6:$BE$43,'Occupancy Raw Data'!AB$1,FALSE)</f>
        <v>6.1313305045651996</v>
      </c>
      <c r="U39" s="61">
        <f>VLOOKUP($A39,'Occupancy Raw Data'!$B$6:$BE$43,'Occupancy Raw Data'!AC$1,FALSE)</f>
        <v>7.2019720593156702</v>
      </c>
      <c r="V39" s="62">
        <f>VLOOKUP($A39,'Occupancy Raw Data'!$B$6:$BE$43,'Occupancy Raw Data'!AE$1,FALSE)</f>
        <v>6.4615149635827596</v>
      </c>
      <c r="W39" s="63"/>
      <c r="X39" s="64">
        <f>VLOOKUP($A39,'ADR Raw Data'!$B$6:$BE$43,'ADR Raw Data'!G$1,FALSE)</f>
        <v>94.650884637983907</v>
      </c>
      <c r="Y39" s="65">
        <f>VLOOKUP($A39,'ADR Raw Data'!$B$6:$BE$43,'ADR Raw Data'!H$1,FALSE)</f>
        <v>98.396286246779496</v>
      </c>
      <c r="Z39" s="65">
        <f>VLOOKUP($A39,'ADR Raw Data'!$B$6:$BE$43,'ADR Raw Data'!I$1,FALSE)</f>
        <v>100.694164075456</v>
      </c>
      <c r="AA39" s="65">
        <f>VLOOKUP($A39,'ADR Raw Data'!$B$6:$BE$43,'ADR Raw Data'!J$1,FALSE)</f>
        <v>101.15149653844099</v>
      </c>
      <c r="AB39" s="65">
        <f>VLOOKUP($A39,'ADR Raw Data'!$B$6:$BE$43,'ADR Raw Data'!K$1,FALSE)</f>
        <v>106.50148206323399</v>
      </c>
      <c r="AC39" s="66">
        <f>VLOOKUP($A39,'ADR Raw Data'!$B$6:$BE$43,'ADR Raw Data'!L$1,FALSE)</f>
        <v>100.57340489962201</v>
      </c>
      <c r="AD39" s="65">
        <f>VLOOKUP($A39,'ADR Raw Data'!$B$6:$BE$43,'ADR Raw Data'!N$1,FALSE)</f>
        <v>129.54535204471401</v>
      </c>
      <c r="AE39" s="65">
        <f>VLOOKUP($A39,'ADR Raw Data'!$B$6:$BE$43,'ADR Raw Data'!O$1,FALSE)</f>
        <v>129.16191659581</v>
      </c>
      <c r="AF39" s="66">
        <f>VLOOKUP($A39,'ADR Raw Data'!$B$6:$BE$43,'ADR Raw Data'!P$1,FALSE)</f>
        <v>129.34983721892601</v>
      </c>
      <c r="AG39" s="67">
        <f>VLOOKUP($A39,'ADR Raw Data'!$B$6:$BE$43,'ADR Raw Data'!R$1,FALSE)</f>
        <v>110.817133276275</v>
      </c>
      <c r="AH39" s="63"/>
      <c r="AI39" s="59">
        <f>VLOOKUP($A39,'ADR Raw Data'!$B$6:$BE$43,'ADR Raw Data'!T$1,FALSE)</f>
        <v>20.458363030880001</v>
      </c>
      <c r="AJ39" s="60">
        <f>VLOOKUP($A39,'ADR Raw Data'!$B$6:$BE$43,'ADR Raw Data'!U$1,FALSE)</f>
        <v>24.478901015686301</v>
      </c>
      <c r="AK39" s="60">
        <f>VLOOKUP($A39,'ADR Raw Data'!$B$6:$BE$43,'ADR Raw Data'!V$1,FALSE)</f>
        <v>25.617840037933199</v>
      </c>
      <c r="AL39" s="60">
        <f>VLOOKUP($A39,'ADR Raw Data'!$B$6:$BE$43,'ADR Raw Data'!W$1,FALSE)</f>
        <v>26.575981999169102</v>
      </c>
      <c r="AM39" s="60">
        <f>VLOOKUP($A39,'ADR Raw Data'!$B$6:$BE$43,'ADR Raw Data'!X$1,FALSE)</f>
        <v>16.984936018379599</v>
      </c>
      <c r="AN39" s="61">
        <f>VLOOKUP($A39,'ADR Raw Data'!$B$6:$BE$43,'ADR Raw Data'!Y$1,FALSE)</f>
        <v>22.451577194629699</v>
      </c>
      <c r="AO39" s="60">
        <f>VLOOKUP($A39,'ADR Raw Data'!$B$6:$BE$43,'ADR Raw Data'!AA$1,FALSE)</f>
        <v>26.631339436160701</v>
      </c>
      <c r="AP39" s="60">
        <f>VLOOKUP($A39,'ADR Raw Data'!$B$6:$BE$43,'ADR Raw Data'!AB$1,FALSE)</f>
        <v>22.988576720926801</v>
      </c>
      <c r="AQ39" s="61">
        <f>VLOOKUP($A39,'ADR Raw Data'!$B$6:$BE$43,'ADR Raw Data'!AC$1,FALSE)</f>
        <v>24.733198675041699</v>
      </c>
      <c r="AR39" s="62">
        <f>VLOOKUP($A39,'ADR Raw Data'!$B$6:$BE$43,'ADR Raw Data'!AE$1,FALSE)</f>
        <v>23.462298132123301</v>
      </c>
      <c r="AS39" s="50"/>
      <c r="AT39" s="64">
        <f>VLOOKUP($A39,'RevPAR Raw Data'!$B$6:$BE$43,'RevPAR Raw Data'!G$1,FALSE)</f>
        <v>48.198663519398899</v>
      </c>
      <c r="AU39" s="65">
        <f>VLOOKUP($A39,'RevPAR Raw Data'!$B$6:$BE$43,'RevPAR Raw Data'!H$1,FALSE)</f>
        <v>59.677630572824803</v>
      </c>
      <c r="AV39" s="65">
        <f>VLOOKUP($A39,'RevPAR Raw Data'!$B$6:$BE$43,'RevPAR Raw Data'!I$1,FALSE)</f>
        <v>64.596382526014807</v>
      </c>
      <c r="AW39" s="65">
        <f>VLOOKUP($A39,'RevPAR Raw Data'!$B$6:$BE$43,'RevPAR Raw Data'!J$1,FALSE)</f>
        <v>64.603923002759402</v>
      </c>
      <c r="AX39" s="65">
        <f>VLOOKUP($A39,'RevPAR Raw Data'!$B$6:$BE$43,'RevPAR Raw Data'!K$1,FALSE)</f>
        <v>69.879758303135006</v>
      </c>
      <c r="AY39" s="66">
        <f>VLOOKUP($A39,'RevPAR Raw Data'!$B$6:$BE$43,'RevPAR Raw Data'!L$1,FALSE)</f>
        <v>61.391271584826598</v>
      </c>
      <c r="AZ39" s="65">
        <f>VLOOKUP($A39,'RevPAR Raw Data'!$B$6:$BE$43,'RevPAR Raw Data'!N$1,FALSE)</f>
        <v>107.106730941853</v>
      </c>
      <c r="BA39" s="65">
        <f>VLOOKUP($A39,'RevPAR Raw Data'!$B$6:$BE$43,'RevPAR Raw Data'!O$1,FALSE)</f>
        <v>111.10527045446899</v>
      </c>
      <c r="BB39" s="66">
        <f>VLOOKUP($A39,'RevPAR Raw Data'!$B$6:$BE$43,'RevPAR Raw Data'!P$1,FALSE)</f>
        <v>109.106000698161</v>
      </c>
      <c r="BC39" s="67">
        <f>VLOOKUP($A39,'RevPAR Raw Data'!$B$6:$BE$43,'RevPAR Raw Data'!R$1,FALSE)</f>
        <v>75.024051331493695</v>
      </c>
      <c r="BD39" s="63"/>
      <c r="BE39" s="59">
        <f>VLOOKUP($A39,'RevPAR Raw Data'!$B$6:$BE$43,'RevPAR Raw Data'!T$1,FALSE)</f>
        <v>25.845730677325701</v>
      </c>
      <c r="BF39" s="60">
        <f>VLOOKUP($A39,'RevPAR Raw Data'!$B$6:$BE$43,'RevPAR Raw Data'!U$1,FALSE)</f>
        <v>36.666527106804999</v>
      </c>
      <c r="BG39" s="60">
        <f>VLOOKUP($A39,'RevPAR Raw Data'!$B$6:$BE$43,'RevPAR Raw Data'!V$1,FALSE)</f>
        <v>37.482893050694003</v>
      </c>
      <c r="BH39" s="60">
        <f>VLOOKUP($A39,'RevPAR Raw Data'!$B$6:$BE$43,'RevPAR Raw Data'!W$1,FALSE)</f>
        <v>37.279910228610603</v>
      </c>
      <c r="BI39" s="60">
        <f>VLOOKUP($A39,'RevPAR Raw Data'!$B$6:$BE$43,'RevPAR Raw Data'!X$1,FALSE)</f>
        <v>15.7930152833059</v>
      </c>
      <c r="BJ39" s="61">
        <f>VLOOKUP($A39,'RevPAR Raw Data'!$B$6:$BE$43,'RevPAR Raw Data'!Y$1,FALSE)</f>
        <v>29.867990491155499</v>
      </c>
      <c r="BK39" s="60">
        <f>VLOOKUP($A39,'RevPAR Raw Data'!$B$6:$BE$43,'RevPAR Raw Data'!AA$1,FALSE)</f>
        <v>37.191191913504298</v>
      </c>
      <c r="BL39" s="60">
        <f>VLOOKUP($A39,'RevPAR Raw Data'!$B$6:$BE$43,'RevPAR Raw Data'!AB$1,FALSE)</f>
        <v>30.5294128425476</v>
      </c>
      <c r="BM39" s="61">
        <f>VLOOKUP($A39,'RevPAR Raw Data'!$B$6:$BE$43,'RevPAR Raw Data'!AC$1,FALSE)</f>
        <v>33.716448792309002</v>
      </c>
      <c r="BN39" s="62">
        <f>VLOOKUP($A39,'RevPAR Raw Data'!$B$6:$BE$43,'RevPAR Raw Data'!AE$1,FALSE)</f>
        <v>31.439833000313602</v>
      </c>
    </row>
    <row r="40" spans="1:66" x14ac:dyDescent="0.35">
      <c r="A40" s="81" t="s">
        <v>79</v>
      </c>
      <c r="B40" s="59">
        <f>VLOOKUP($A40,'Occupancy Raw Data'!$B$6:$BE$43,'Occupancy Raw Data'!G$1,FALSE)</f>
        <v>38.081936685288603</v>
      </c>
      <c r="C40" s="60">
        <f>VLOOKUP($A40,'Occupancy Raw Data'!$B$6:$BE$43,'Occupancy Raw Data'!H$1,FALSE)</f>
        <v>55.5865921787709</v>
      </c>
      <c r="D40" s="60">
        <f>VLOOKUP($A40,'Occupancy Raw Data'!$B$6:$BE$43,'Occupancy Raw Data'!I$1,FALSE)</f>
        <v>58.472998137802598</v>
      </c>
      <c r="E40" s="60">
        <f>VLOOKUP($A40,'Occupancy Raw Data'!$B$6:$BE$43,'Occupancy Raw Data'!J$1,FALSE)</f>
        <v>56.983240223463604</v>
      </c>
      <c r="F40" s="60">
        <f>VLOOKUP($A40,'Occupancy Raw Data'!$B$6:$BE$43,'Occupancy Raw Data'!K$1,FALSE)</f>
        <v>52.700186219739201</v>
      </c>
      <c r="G40" s="61">
        <f>VLOOKUP($A40,'Occupancy Raw Data'!$B$6:$BE$43,'Occupancy Raw Data'!L$1,FALSE)</f>
        <v>52.364990689012998</v>
      </c>
      <c r="H40" s="60">
        <f>VLOOKUP($A40,'Occupancy Raw Data'!$B$6:$BE$43,'Occupancy Raw Data'!N$1,FALSE)</f>
        <v>55.865921787709397</v>
      </c>
      <c r="I40" s="60">
        <f>VLOOKUP($A40,'Occupancy Raw Data'!$B$6:$BE$43,'Occupancy Raw Data'!O$1,FALSE)</f>
        <v>60.242085661079997</v>
      </c>
      <c r="J40" s="61">
        <f>VLOOKUP($A40,'Occupancy Raw Data'!$B$6:$BE$43,'Occupancy Raw Data'!P$1,FALSE)</f>
        <v>58.054003724394697</v>
      </c>
      <c r="K40" s="62">
        <f>VLOOKUP($A40,'Occupancy Raw Data'!$B$6:$BE$43,'Occupancy Raw Data'!R$1,FALSE)</f>
        <v>53.9904229848363</v>
      </c>
      <c r="L40" s="63"/>
      <c r="M40" s="59">
        <f>VLOOKUP($A40,'Occupancy Raw Data'!$B$6:$BE$43,'Occupancy Raw Data'!T$1,FALSE)</f>
        <v>-13.300987682472099</v>
      </c>
      <c r="N40" s="60">
        <f>VLOOKUP($A40,'Occupancy Raw Data'!$B$6:$BE$43,'Occupancy Raw Data'!U$1,FALSE)</f>
        <v>3.6458333333333299</v>
      </c>
      <c r="O40" s="60">
        <f>VLOOKUP($A40,'Occupancy Raw Data'!$B$6:$BE$43,'Occupancy Raw Data'!V$1,FALSE)</f>
        <v>2.1138211382113798</v>
      </c>
      <c r="P40" s="60">
        <f>VLOOKUP($A40,'Occupancy Raw Data'!$B$6:$BE$43,'Occupancy Raw Data'!W$1,FALSE)</f>
        <v>-3.1645569620253098</v>
      </c>
      <c r="Q40" s="60">
        <f>VLOOKUP($A40,'Occupancy Raw Data'!$B$6:$BE$43,'Occupancy Raw Data'!X$1,FALSE)</f>
        <v>-0.70175438596491202</v>
      </c>
      <c r="R40" s="61">
        <f>VLOOKUP($A40,'Occupancy Raw Data'!$B$6:$BE$43,'Occupancy Raw Data'!Y$1,FALSE)</f>
        <v>-2.0697068977526101</v>
      </c>
      <c r="S40" s="60">
        <f>VLOOKUP($A40,'Occupancy Raw Data'!$B$6:$BE$43,'Occupancy Raw Data'!AA$1,FALSE)</f>
        <v>-3.2258064516128999</v>
      </c>
      <c r="T40" s="60">
        <f>VLOOKUP($A40,'Occupancy Raw Data'!$B$6:$BE$43,'Occupancy Raw Data'!AB$1,FALSE)</f>
        <v>-5.8224163027656397</v>
      </c>
      <c r="U40" s="61">
        <f>VLOOKUP($A40,'Occupancy Raw Data'!$B$6:$BE$43,'Occupancy Raw Data'!AC$1,FALSE)</f>
        <v>-4.5906656465187403</v>
      </c>
      <c r="V40" s="62">
        <f>VLOOKUP($A40,'Occupancy Raw Data'!$B$6:$BE$43,'Occupancy Raw Data'!AE$1,FALSE)</f>
        <v>-2.89285911831406</v>
      </c>
      <c r="W40" s="63"/>
      <c r="X40" s="64">
        <f>VLOOKUP($A40,'ADR Raw Data'!$B$6:$BE$43,'ADR Raw Data'!G$1,FALSE)</f>
        <v>89.959364303178404</v>
      </c>
      <c r="Y40" s="65">
        <f>VLOOKUP($A40,'ADR Raw Data'!$B$6:$BE$43,'ADR Raw Data'!H$1,FALSE)</f>
        <v>93.526800670016698</v>
      </c>
      <c r="Z40" s="65">
        <f>VLOOKUP($A40,'ADR Raw Data'!$B$6:$BE$43,'ADR Raw Data'!I$1,FALSE)</f>
        <v>93.953869426751496</v>
      </c>
      <c r="AA40" s="65">
        <f>VLOOKUP($A40,'ADR Raw Data'!$B$6:$BE$43,'ADR Raw Data'!J$1,FALSE)</f>
        <v>95.046601307189505</v>
      </c>
      <c r="AB40" s="65">
        <f>VLOOKUP($A40,'ADR Raw Data'!$B$6:$BE$43,'ADR Raw Data'!K$1,FALSE)</f>
        <v>92.780989399293205</v>
      </c>
      <c r="AC40" s="66">
        <f>VLOOKUP($A40,'ADR Raw Data'!$B$6:$BE$43,'ADR Raw Data'!L$1,FALSE)</f>
        <v>93.283950924608803</v>
      </c>
      <c r="AD40" s="65">
        <f>VLOOKUP($A40,'ADR Raw Data'!$B$6:$BE$43,'ADR Raw Data'!N$1,FALSE)</f>
        <v>109.599666666666</v>
      </c>
      <c r="AE40" s="65">
        <f>VLOOKUP($A40,'ADR Raw Data'!$B$6:$BE$43,'ADR Raw Data'!O$1,FALSE)</f>
        <v>110.953508500772</v>
      </c>
      <c r="AF40" s="66">
        <f>VLOOKUP($A40,'ADR Raw Data'!$B$6:$BE$43,'ADR Raw Data'!P$1,FALSE)</f>
        <v>110.302101042502</v>
      </c>
      <c r="AG40" s="67">
        <f>VLOOKUP($A40,'ADR Raw Data'!$B$6:$BE$43,'ADR Raw Data'!R$1,FALSE)</f>
        <v>98.512241931510204</v>
      </c>
      <c r="AH40" s="63"/>
      <c r="AI40" s="59">
        <f>VLOOKUP($A40,'ADR Raw Data'!$B$6:$BE$43,'ADR Raw Data'!T$1,FALSE)</f>
        <v>19.066365913154499</v>
      </c>
      <c r="AJ40" s="60">
        <f>VLOOKUP($A40,'ADR Raw Data'!$B$6:$BE$43,'ADR Raw Data'!U$1,FALSE)</f>
        <v>17.090896335328001</v>
      </c>
      <c r="AK40" s="60">
        <f>VLOOKUP($A40,'ADR Raw Data'!$B$6:$BE$43,'ADR Raw Data'!V$1,FALSE)</f>
        <v>16.4931308640877</v>
      </c>
      <c r="AL40" s="60">
        <f>VLOOKUP($A40,'ADR Raw Data'!$B$6:$BE$43,'ADR Raw Data'!W$1,FALSE)</f>
        <v>17.405148647070199</v>
      </c>
      <c r="AM40" s="60">
        <f>VLOOKUP($A40,'ADR Raw Data'!$B$6:$BE$43,'ADR Raw Data'!X$1,FALSE)</f>
        <v>11.7826470107871</v>
      </c>
      <c r="AN40" s="61">
        <f>VLOOKUP($A40,'ADR Raw Data'!$B$6:$BE$43,'ADR Raw Data'!Y$1,FALSE)</f>
        <v>16.254534198765299</v>
      </c>
      <c r="AO40" s="60">
        <f>VLOOKUP($A40,'ADR Raw Data'!$B$6:$BE$43,'ADR Raw Data'!AA$1,FALSE)</f>
        <v>13.423748342017699</v>
      </c>
      <c r="AP40" s="60">
        <f>VLOOKUP($A40,'ADR Raw Data'!$B$6:$BE$43,'ADR Raw Data'!AB$1,FALSE)</f>
        <v>11.389939797647999</v>
      </c>
      <c r="AQ40" s="61">
        <f>VLOOKUP($A40,'ADR Raw Data'!$B$6:$BE$43,'ADR Raw Data'!AC$1,FALSE)</f>
        <v>12.3299707127135</v>
      </c>
      <c r="AR40" s="62">
        <f>VLOOKUP($A40,'ADR Raw Data'!$B$6:$BE$43,'ADR Raw Data'!AE$1,FALSE)</f>
        <v>14.6721671706108</v>
      </c>
      <c r="AS40" s="50"/>
      <c r="AT40" s="64">
        <f>VLOOKUP($A40,'RevPAR Raw Data'!$B$6:$BE$43,'RevPAR Raw Data'!G$1,FALSE)</f>
        <v>34.258268156424499</v>
      </c>
      <c r="AU40" s="65">
        <f>VLOOKUP($A40,'RevPAR Raw Data'!$B$6:$BE$43,'RevPAR Raw Data'!H$1,FALSE)</f>
        <v>51.988361266294199</v>
      </c>
      <c r="AV40" s="65">
        <f>VLOOKUP($A40,'RevPAR Raw Data'!$B$6:$BE$43,'RevPAR Raw Data'!I$1,FALSE)</f>
        <v>54.937644320297899</v>
      </c>
      <c r="AW40" s="65">
        <f>VLOOKUP($A40,'RevPAR Raw Data'!$B$6:$BE$43,'RevPAR Raw Data'!J$1,FALSE)</f>
        <v>54.160633147113501</v>
      </c>
      <c r="AX40" s="65">
        <f>VLOOKUP($A40,'RevPAR Raw Data'!$B$6:$BE$43,'RevPAR Raw Data'!K$1,FALSE)</f>
        <v>48.8957541899441</v>
      </c>
      <c r="AY40" s="66">
        <f>VLOOKUP($A40,'RevPAR Raw Data'!$B$6:$BE$43,'RevPAR Raw Data'!L$1,FALSE)</f>
        <v>48.848132216014797</v>
      </c>
      <c r="AZ40" s="65">
        <f>VLOOKUP($A40,'RevPAR Raw Data'!$B$6:$BE$43,'RevPAR Raw Data'!N$1,FALSE)</f>
        <v>61.2288640595903</v>
      </c>
      <c r="BA40" s="65">
        <f>VLOOKUP($A40,'RevPAR Raw Data'!$B$6:$BE$43,'RevPAR Raw Data'!O$1,FALSE)</f>
        <v>66.840707635009295</v>
      </c>
      <c r="BB40" s="66">
        <f>VLOOKUP($A40,'RevPAR Raw Data'!$B$6:$BE$43,'RevPAR Raw Data'!P$1,FALSE)</f>
        <v>64.034785847299801</v>
      </c>
      <c r="BC40" s="67">
        <f>VLOOKUP($A40,'RevPAR Raw Data'!$B$6:$BE$43,'RevPAR Raw Data'!R$1,FALSE)</f>
        <v>53.1871761106677</v>
      </c>
      <c r="BD40" s="63"/>
      <c r="BE40" s="59">
        <f>VLOOKUP($A40,'RevPAR Raw Data'!$B$6:$BE$43,'RevPAR Raw Data'!T$1,FALSE)</f>
        <v>3.2293632490787001</v>
      </c>
      <c r="BF40" s="60">
        <f>VLOOKUP($A40,'RevPAR Raw Data'!$B$6:$BE$43,'RevPAR Raw Data'!U$1,FALSE)</f>
        <v>21.359835264220099</v>
      </c>
      <c r="BG40" s="60">
        <f>VLOOKUP($A40,'RevPAR Raw Data'!$B$6:$BE$43,'RevPAR Raw Data'!V$1,FALSE)</f>
        <v>18.9555872888571</v>
      </c>
      <c r="BH40" s="60">
        <f>VLOOKUP($A40,'RevPAR Raw Data'!$B$6:$BE$43,'RevPAR Raw Data'!W$1,FALSE)</f>
        <v>13.6897958417832</v>
      </c>
      <c r="BI40" s="60">
        <f>VLOOKUP($A40,'RevPAR Raw Data'!$B$6:$BE$43,'RevPAR Raw Data'!X$1,FALSE)</f>
        <v>10.998207382641199</v>
      </c>
      <c r="BJ40" s="61">
        <f>VLOOKUP($A40,'RevPAR Raw Data'!$B$6:$BE$43,'RevPAR Raw Data'!Y$1,FALSE)</f>
        <v>13.8484060855032</v>
      </c>
      <c r="BK40" s="60">
        <f>VLOOKUP($A40,'RevPAR Raw Data'!$B$6:$BE$43,'RevPAR Raw Data'!AA$1,FALSE)</f>
        <v>9.7649177503397997</v>
      </c>
      <c r="BL40" s="60">
        <f>VLOOKUP($A40,'RevPAR Raw Data'!$B$6:$BE$43,'RevPAR Raw Data'!AB$1,FALSE)</f>
        <v>4.9043537832289896</v>
      </c>
      <c r="BM40" s="61">
        <f>VLOOKUP($A40,'RevPAR Raw Data'!$B$6:$BE$43,'RevPAR Raw Data'!AC$1,FALSE)</f>
        <v>7.1732773364604299</v>
      </c>
      <c r="BN40" s="62">
        <f>VLOOKUP($A40,'RevPAR Raw Data'!$B$6:$BE$43,'RevPAR Raw Data'!AE$1,FALSE)</f>
        <v>11.354862926447399</v>
      </c>
    </row>
    <row r="41" spans="1:66" x14ac:dyDescent="0.35">
      <c r="A41" s="81" t="s">
        <v>80</v>
      </c>
      <c r="B41" s="59">
        <f>VLOOKUP($A41,'Occupancy Raw Data'!$B$6:$BE$43,'Occupancy Raw Data'!G$1,FALSE)</f>
        <v>35.558678847505199</v>
      </c>
      <c r="C41" s="60">
        <f>VLOOKUP($A41,'Occupancy Raw Data'!$B$6:$BE$43,'Occupancy Raw Data'!H$1,FALSE)</f>
        <v>45.467322557976097</v>
      </c>
      <c r="D41" s="60">
        <f>VLOOKUP($A41,'Occupancy Raw Data'!$B$6:$BE$43,'Occupancy Raw Data'!I$1,FALSE)</f>
        <v>47.786366830639402</v>
      </c>
      <c r="E41" s="60">
        <f>VLOOKUP($A41,'Occupancy Raw Data'!$B$6:$BE$43,'Occupancy Raw Data'!J$1,FALSE)</f>
        <v>46.591707659873499</v>
      </c>
      <c r="F41" s="60">
        <f>VLOOKUP($A41,'Occupancy Raw Data'!$B$6:$BE$43,'Occupancy Raw Data'!K$1,FALSE)</f>
        <v>47.575544624033697</v>
      </c>
      <c r="G41" s="61">
        <f>VLOOKUP($A41,'Occupancy Raw Data'!$B$6:$BE$43,'Occupancy Raw Data'!L$1,FALSE)</f>
        <v>44.595924104005597</v>
      </c>
      <c r="H41" s="60">
        <f>VLOOKUP($A41,'Occupancy Raw Data'!$B$6:$BE$43,'Occupancy Raw Data'!N$1,FALSE)</f>
        <v>57.203092059030197</v>
      </c>
      <c r="I41" s="60">
        <f>VLOOKUP($A41,'Occupancy Raw Data'!$B$6:$BE$43,'Occupancy Raw Data'!O$1,FALSE)</f>
        <v>58.186929023190402</v>
      </c>
      <c r="J41" s="61">
        <f>VLOOKUP($A41,'Occupancy Raw Data'!$B$6:$BE$43,'Occupancy Raw Data'!P$1,FALSE)</f>
        <v>57.6950105411103</v>
      </c>
      <c r="K41" s="62">
        <f>VLOOKUP($A41,'Occupancy Raw Data'!$B$6:$BE$43,'Occupancy Raw Data'!R$1,FALSE)</f>
        <v>48.338520228892598</v>
      </c>
      <c r="L41" s="63"/>
      <c r="M41" s="59">
        <f>VLOOKUP($A41,'Occupancy Raw Data'!$B$6:$BE$43,'Occupancy Raw Data'!T$1,FALSE)</f>
        <v>-10.6007067137809</v>
      </c>
      <c r="N41" s="60">
        <f>VLOOKUP($A41,'Occupancy Raw Data'!$B$6:$BE$43,'Occupancy Raw Data'!U$1,FALSE)</f>
        <v>-4.7128129602356399</v>
      </c>
      <c r="O41" s="60">
        <f>VLOOKUP($A41,'Occupancy Raw Data'!$B$6:$BE$43,'Occupancy Raw Data'!V$1,FALSE)</f>
        <v>-3.4090909090908998</v>
      </c>
      <c r="P41" s="60">
        <f>VLOOKUP($A41,'Occupancy Raw Data'!$B$6:$BE$43,'Occupancy Raw Data'!W$1,FALSE)</f>
        <v>-1.48588410104011</v>
      </c>
      <c r="Q41" s="60">
        <f>VLOOKUP($A41,'Occupancy Raw Data'!$B$6:$BE$43,'Occupancy Raw Data'!X$1,FALSE)</f>
        <v>6.2794348508634199</v>
      </c>
      <c r="R41" s="61">
        <f>VLOOKUP($A41,'Occupancy Raw Data'!$B$6:$BE$43,'Occupancy Raw Data'!Y$1,FALSE)</f>
        <v>-2.6388462718625298</v>
      </c>
      <c r="S41" s="60">
        <f>VLOOKUP($A41,'Occupancy Raw Data'!$B$6:$BE$43,'Occupancy Raw Data'!AA$1,FALSE)</f>
        <v>4.49293966623876</v>
      </c>
      <c r="T41" s="60">
        <f>VLOOKUP($A41,'Occupancy Raw Data'!$B$6:$BE$43,'Occupancy Raw Data'!AB$1,FALSE)</f>
        <v>-7.2788353863381801</v>
      </c>
      <c r="U41" s="61">
        <f>VLOOKUP($A41,'Occupancy Raw Data'!$B$6:$BE$43,'Occupancy Raw Data'!AC$1,FALSE)</f>
        <v>-1.79425837320574</v>
      </c>
      <c r="V41" s="62">
        <f>VLOOKUP($A41,'Occupancy Raw Data'!$B$6:$BE$43,'Occupancy Raw Data'!AE$1,FALSE)</f>
        <v>-2.3524640032447701</v>
      </c>
      <c r="W41" s="63"/>
      <c r="X41" s="64">
        <f>VLOOKUP($A41,'ADR Raw Data'!$B$6:$BE$43,'ADR Raw Data'!G$1,FALSE)</f>
        <v>94.770810276679796</v>
      </c>
      <c r="Y41" s="65">
        <f>VLOOKUP($A41,'ADR Raw Data'!$B$6:$BE$43,'ADR Raw Data'!H$1,FALSE)</f>
        <v>95.301066460587293</v>
      </c>
      <c r="Z41" s="65">
        <f>VLOOKUP($A41,'ADR Raw Data'!$B$6:$BE$43,'ADR Raw Data'!I$1,FALSE)</f>
        <v>96.141852941176396</v>
      </c>
      <c r="AA41" s="65">
        <f>VLOOKUP($A41,'ADR Raw Data'!$B$6:$BE$43,'ADR Raw Data'!J$1,FALSE)</f>
        <v>95.627119155354407</v>
      </c>
      <c r="AB41" s="65">
        <f>VLOOKUP($A41,'ADR Raw Data'!$B$6:$BE$43,'ADR Raw Data'!K$1,FALSE)</f>
        <v>97.396174298375101</v>
      </c>
      <c r="AC41" s="66">
        <f>VLOOKUP($A41,'ADR Raw Data'!$B$6:$BE$43,'ADR Raw Data'!L$1,FALSE)</f>
        <v>95.911840529467298</v>
      </c>
      <c r="AD41" s="65">
        <f>VLOOKUP($A41,'ADR Raw Data'!$B$6:$BE$43,'ADR Raw Data'!N$1,FALSE)</f>
        <v>109.17001228501201</v>
      </c>
      <c r="AE41" s="65">
        <f>VLOOKUP($A41,'ADR Raw Data'!$B$6:$BE$43,'ADR Raw Data'!O$1,FALSE)</f>
        <v>109.75701690821199</v>
      </c>
      <c r="AF41" s="66">
        <f>VLOOKUP($A41,'ADR Raw Data'!$B$6:$BE$43,'ADR Raw Data'!P$1,FALSE)</f>
        <v>109.46601705237499</v>
      </c>
      <c r="AG41" s="67">
        <f>VLOOKUP($A41,'ADR Raw Data'!$B$6:$BE$43,'ADR Raw Data'!R$1,FALSE)</f>
        <v>100.534053997923</v>
      </c>
      <c r="AH41" s="63"/>
      <c r="AI41" s="59">
        <f>VLOOKUP($A41,'ADR Raw Data'!$B$6:$BE$43,'ADR Raw Data'!T$1,FALSE)</f>
        <v>14.440480094096699</v>
      </c>
      <c r="AJ41" s="60">
        <f>VLOOKUP($A41,'ADR Raw Data'!$B$6:$BE$43,'ADR Raw Data'!U$1,FALSE)</f>
        <v>15.3684480028632</v>
      </c>
      <c r="AK41" s="60">
        <f>VLOOKUP($A41,'ADR Raw Data'!$B$6:$BE$43,'ADR Raw Data'!V$1,FALSE)</f>
        <v>15.664649208342601</v>
      </c>
      <c r="AL41" s="60">
        <f>VLOOKUP($A41,'ADR Raw Data'!$B$6:$BE$43,'ADR Raw Data'!W$1,FALSE)</f>
        <v>19.019753064406199</v>
      </c>
      <c r="AM41" s="60">
        <f>VLOOKUP($A41,'ADR Raw Data'!$B$6:$BE$43,'ADR Raw Data'!X$1,FALSE)</f>
        <v>18.718615370402901</v>
      </c>
      <c r="AN41" s="61">
        <f>VLOOKUP($A41,'ADR Raw Data'!$B$6:$BE$43,'ADR Raw Data'!Y$1,FALSE)</f>
        <v>16.715747426333799</v>
      </c>
      <c r="AO41" s="60">
        <f>VLOOKUP($A41,'ADR Raw Data'!$B$6:$BE$43,'ADR Raw Data'!AA$1,FALSE)</f>
        <v>19.930012964192901</v>
      </c>
      <c r="AP41" s="60">
        <f>VLOOKUP($A41,'ADR Raw Data'!$B$6:$BE$43,'ADR Raw Data'!AB$1,FALSE)</f>
        <v>20.518391552627499</v>
      </c>
      <c r="AQ41" s="61">
        <f>VLOOKUP($A41,'ADR Raw Data'!$B$6:$BE$43,'ADR Raw Data'!AC$1,FALSE)</f>
        <v>20.2250992409807</v>
      </c>
      <c r="AR41" s="62">
        <f>VLOOKUP($A41,'ADR Raw Data'!$B$6:$BE$43,'ADR Raw Data'!AE$1,FALSE)</f>
        <v>18.018478410790099</v>
      </c>
      <c r="AS41" s="50"/>
      <c r="AT41" s="64">
        <f>VLOOKUP($A41,'RevPAR Raw Data'!$B$6:$BE$43,'RevPAR Raw Data'!G$1,FALSE)</f>
        <v>33.699248067463103</v>
      </c>
      <c r="AU41" s="65">
        <f>VLOOKUP($A41,'RevPAR Raw Data'!$B$6:$BE$43,'RevPAR Raw Data'!H$1,FALSE)</f>
        <v>43.330843288826401</v>
      </c>
      <c r="AV41" s="65">
        <f>VLOOKUP($A41,'RevPAR Raw Data'!$B$6:$BE$43,'RevPAR Raw Data'!I$1,FALSE)</f>
        <v>45.942698524244499</v>
      </c>
      <c r="AW41" s="65">
        <f>VLOOKUP($A41,'RevPAR Raw Data'!$B$6:$BE$43,'RevPAR Raw Data'!J$1,FALSE)</f>
        <v>44.554307800421597</v>
      </c>
      <c r="AX41" s="65">
        <f>VLOOKUP($A41,'RevPAR Raw Data'!$B$6:$BE$43,'RevPAR Raw Data'!K$1,FALSE)</f>
        <v>46.3367603654251</v>
      </c>
      <c r="AY41" s="66">
        <f>VLOOKUP($A41,'RevPAR Raw Data'!$B$6:$BE$43,'RevPAR Raw Data'!L$1,FALSE)</f>
        <v>42.772771609276099</v>
      </c>
      <c r="AZ41" s="65">
        <f>VLOOKUP($A41,'RevPAR Raw Data'!$B$6:$BE$43,'RevPAR Raw Data'!N$1,FALSE)</f>
        <v>62.448622628250099</v>
      </c>
      <c r="BA41" s="65">
        <f>VLOOKUP($A41,'RevPAR Raw Data'!$B$6:$BE$43,'RevPAR Raw Data'!O$1,FALSE)</f>
        <v>63.864237526352703</v>
      </c>
      <c r="BB41" s="66">
        <f>VLOOKUP($A41,'RevPAR Raw Data'!$B$6:$BE$43,'RevPAR Raw Data'!P$1,FALSE)</f>
        <v>63.156430077301401</v>
      </c>
      <c r="BC41" s="67">
        <f>VLOOKUP($A41,'RevPAR Raw Data'!$B$6:$BE$43,'RevPAR Raw Data'!R$1,FALSE)</f>
        <v>48.596674028711902</v>
      </c>
      <c r="BD41" s="63"/>
      <c r="BE41" s="59">
        <f>VLOOKUP($A41,'RevPAR Raw Data'!$B$6:$BE$43,'RevPAR Raw Data'!T$1,FALSE)</f>
        <v>2.3089804374786702</v>
      </c>
      <c r="BF41" s="60">
        <f>VLOOKUP($A41,'RevPAR Raw Data'!$B$6:$BE$43,'RevPAR Raw Data'!U$1,FALSE)</f>
        <v>9.9313488333616196</v>
      </c>
      <c r="BG41" s="60">
        <f>VLOOKUP($A41,'RevPAR Raw Data'!$B$6:$BE$43,'RevPAR Raw Data'!V$1,FALSE)</f>
        <v>11.7215361671491</v>
      </c>
      <c r="BH41" s="60">
        <f>VLOOKUP($A41,'RevPAR Raw Data'!$B$6:$BE$43,'RevPAR Raw Data'!W$1,FALSE)</f>
        <v>17.251257476525002</v>
      </c>
      <c r="BI41" s="60">
        <f>VLOOKUP($A41,'RevPAR Raw Data'!$B$6:$BE$43,'RevPAR Raw Data'!X$1,FALSE)</f>
        <v>26.173473478434499</v>
      </c>
      <c r="BJ41" s="61">
        <f>VLOOKUP($A41,'RevPAR Raw Data'!$B$6:$BE$43,'RevPAR Raw Data'!Y$1,FALSE)</f>
        <v>13.6357982766975</v>
      </c>
      <c r="BK41" s="60">
        <f>VLOOKUP($A41,'RevPAR Raw Data'!$B$6:$BE$43,'RevPAR Raw Data'!AA$1,FALSE)</f>
        <v>25.3183960883864</v>
      </c>
      <c r="BL41" s="60">
        <f>VLOOKUP($A41,'RevPAR Raw Data'!$B$6:$BE$43,'RevPAR Raw Data'!AB$1,FALSE)</f>
        <v>11.7460562212492</v>
      </c>
      <c r="BM41" s="61">
        <f>VLOOKUP($A41,'RevPAR Raw Data'!$B$6:$BE$43,'RevPAR Raw Data'!AC$1,FALSE)</f>
        <v>18.067950331154499</v>
      </c>
      <c r="BN41" s="62">
        <f>VLOOKUP($A41,'RevPAR Raw Data'!$B$6:$BE$43,'RevPAR Raw Data'!AE$1,FALSE)</f>
        <v>15.242136188999099</v>
      </c>
    </row>
    <row r="42" spans="1:66" x14ac:dyDescent="0.35">
      <c r="A42" s="81" t="s">
        <v>81</v>
      </c>
      <c r="B42" s="59">
        <f>VLOOKUP($A42,'Occupancy Raw Data'!$B$6:$BE$43,'Occupancy Raw Data'!G$1,FALSE)</f>
        <v>47.645143787303297</v>
      </c>
      <c r="C42" s="60">
        <f>VLOOKUP($A42,'Occupancy Raw Data'!$B$6:$BE$43,'Occupancy Raw Data'!H$1,FALSE)</f>
        <v>52.5082069508125</v>
      </c>
      <c r="D42" s="60">
        <f>VLOOKUP($A42,'Occupancy Raw Data'!$B$6:$BE$43,'Occupancy Raw Data'!I$1,FALSE)</f>
        <v>56.566917170840199</v>
      </c>
      <c r="E42" s="60">
        <f>VLOOKUP($A42,'Occupancy Raw Data'!$B$6:$BE$43,'Occupancy Raw Data'!J$1,FALSE)</f>
        <v>56.599473669931299</v>
      </c>
      <c r="F42" s="60">
        <f>VLOOKUP($A42,'Occupancy Raw Data'!$B$6:$BE$43,'Occupancy Raw Data'!K$1,FALSE)</f>
        <v>59.412897799723197</v>
      </c>
      <c r="G42" s="61">
        <f>VLOOKUP($A42,'Occupancy Raw Data'!$B$6:$BE$43,'Occupancy Raw Data'!L$1,FALSE)</f>
        <v>54.546490428441203</v>
      </c>
      <c r="H42" s="60">
        <f>VLOOKUP($A42,'Occupancy Raw Data'!$B$6:$BE$43,'Occupancy Raw Data'!N$1,FALSE)</f>
        <v>77.546867793483202</v>
      </c>
      <c r="I42" s="60">
        <f>VLOOKUP($A42,'Occupancy Raw Data'!$B$6:$BE$43,'Occupancy Raw Data'!O$1,FALSE)</f>
        <v>81.800917008057695</v>
      </c>
      <c r="J42" s="61">
        <f>VLOOKUP($A42,'Occupancy Raw Data'!$B$6:$BE$43,'Occupancy Raw Data'!P$1,FALSE)</f>
        <v>79.673892400770498</v>
      </c>
      <c r="K42" s="62">
        <f>VLOOKUP($A42,'Occupancy Raw Data'!$B$6:$BE$43,'Occupancy Raw Data'!R$1,FALSE)</f>
        <v>61.725720309750599</v>
      </c>
      <c r="L42" s="63"/>
      <c r="M42" s="59">
        <f>VLOOKUP($A42,'Occupancy Raw Data'!$B$6:$BE$43,'Occupancy Raw Data'!T$1,FALSE)</f>
        <v>-3.5765475632885102</v>
      </c>
      <c r="N42" s="60">
        <f>VLOOKUP($A42,'Occupancy Raw Data'!$B$6:$BE$43,'Occupancy Raw Data'!U$1,FALSE)</f>
        <v>8.7869892114169801</v>
      </c>
      <c r="O42" s="60">
        <f>VLOOKUP($A42,'Occupancy Raw Data'!$B$6:$BE$43,'Occupancy Raw Data'!V$1,FALSE)</f>
        <v>12.785673853748399</v>
      </c>
      <c r="P42" s="60">
        <f>VLOOKUP($A42,'Occupancy Raw Data'!$B$6:$BE$43,'Occupancy Raw Data'!W$1,FALSE)</f>
        <v>7.6988129962162501</v>
      </c>
      <c r="Q42" s="60">
        <f>VLOOKUP($A42,'Occupancy Raw Data'!$B$6:$BE$43,'Occupancy Raw Data'!X$1,FALSE)</f>
        <v>8.6789001804834403</v>
      </c>
      <c r="R42" s="61">
        <f>VLOOKUP($A42,'Occupancy Raw Data'!$B$6:$BE$43,'Occupancy Raw Data'!Y$1,FALSE)</f>
        <v>6.9306252931423904</v>
      </c>
      <c r="S42" s="60">
        <f>VLOOKUP($A42,'Occupancy Raw Data'!$B$6:$BE$43,'Occupancy Raw Data'!AA$1,FALSE)</f>
        <v>5.4575720876910099</v>
      </c>
      <c r="T42" s="60">
        <f>VLOOKUP($A42,'Occupancy Raw Data'!$B$6:$BE$43,'Occupancy Raw Data'!AB$1,FALSE)</f>
        <v>1.8684156165089201</v>
      </c>
      <c r="U42" s="61">
        <f>VLOOKUP($A42,'Occupancy Raw Data'!$B$6:$BE$43,'Occupancy Raw Data'!AC$1,FALSE)</f>
        <v>3.58405401631566</v>
      </c>
      <c r="V42" s="62">
        <f>VLOOKUP($A42,'Occupancy Raw Data'!$B$6:$BE$43,'Occupancy Raw Data'!AE$1,FALSE)</f>
        <v>5.67151617698745</v>
      </c>
      <c r="W42" s="63"/>
      <c r="X42" s="64">
        <f>VLOOKUP($A42,'ADR Raw Data'!$B$6:$BE$43,'ADR Raw Data'!G$1,FALSE)</f>
        <v>94.557677941008905</v>
      </c>
      <c r="Y42" s="65">
        <f>VLOOKUP($A42,'ADR Raw Data'!$B$6:$BE$43,'ADR Raw Data'!H$1,FALSE)</f>
        <v>95.074175364265699</v>
      </c>
      <c r="Z42" s="65">
        <f>VLOOKUP($A42,'ADR Raw Data'!$B$6:$BE$43,'ADR Raw Data'!I$1,FALSE)</f>
        <v>96.102064268585096</v>
      </c>
      <c r="AA42" s="65">
        <f>VLOOKUP($A42,'ADR Raw Data'!$B$6:$BE$43,'ADR Raw Data'!J$1,FALSE)</f>
        <v>96.820973061067903</v>
      </c>
      <c r="AB42" s="65">
        <f>VLOOKUP($A42,'ADR Raw Data'!$B$6:$BE$43,'ADR Raw Data'!K$1,FALSE)</f>
        <v>99.089114571441598</v>
      </c>
      <c r="AC42" s="66">
        <f>VLOOKUP($A42,'ADR Raw Data'!$B$6:$BE$43,'ADR Raw Data'!L$1,FALSE)</f>
        <v>96.434263730142106</v>
      </c>
      <c r="AD42" s="65">
        <f>VLOOKUP($A42,'ADR Raw Data'!$B$6:$BE$43,'ADR Raw Data'!N$1,FALSE)</f>
        <v>131.22081621943099</v>
      </c>
      <c r="AE42" s="65">
        <f>VLOOKUP($A42,'ADR Raw Data'!$B$6:$BE$43,'ADR Raw Data'!O$1,FALSE)</f>
        <v>140.73792610526999</v>
      </c>
      <c r="AF42" s="66">
        <f>VLOOKUP($A42,'ADR Raw Data'!$B$6:$BE$43,'ADR Raw Data'!P$1,FALSE)</f>
        <v>136.106408553818</v>
      </c>
      <c r="AG42" s="67">
        <f>VLOOKUP($A42,'ADR Raw Data'!$B$6:$BE$43,'ADR Raw Data'!R$1,FALSE)</f>
        <v>111.064987850132</v>
      </c>
      <c r="AH42" s="63"/>
      <c r="AI42" s="59">
        <f>VLOOKUP($A42,'ADR Raw Data'!$B$6:$BE$43,'ADR Raw Data'!T$1,FALSE)</f>
        <v>22.263138219517501</v>
      </c>
      <c r="AJ42" s="60">
        <f>VLOOKUP($A42,'ADR Raw Data'!$B$6:$BE$43,'ADR Raw Data'!U$1,FALSE)</f>
        <v>25.505351198656701</v>
      </c>
      <c r="AK42" s="60">
        <f>VLOOKUP($A42,'ADR Raw Data'!$B$6:$BE$43,'ADR Raw Data'!V$1,FALSE)</f>
        <v>25.995795213391801</v>
      </c>
      <c r="AL42" s="60">
        <f>VLOOKUP($A42,'ADR Raw Data'!$B$6:$BE$43,'ADR Raw Data'!W$1,FALSE)</f>
        <v>24.695185681195099</v>
      </c>
      <c r="AM42" s="60">
        <f>VLOOKUP($A42,'ADR Raw Data'!$B$6:$BE$43,'ADR Raw Data'!X$1,FALSE)</f>
        <v>23.635166854860501</v>
      </c>
      <c r="AN42" s="61">
        <f>VLOOKUP($A42,'ADR Raw Data'!$B$6:$BE$43,'ADR Raw Data'!Y$1,FALSE)</f>
        <v>24.440030576091601</v>
      </c>
      <c r="AO42" s="60">
        <f>VLOOKUP($A42,'ADR Raw Data'!$B$6:$BE$43,'ADR Raw Data'!AA$1,FALSE)</f>
        <v>33.062677384894599</v>
      </c>
      <c r="AP42" s="60">
        <f>VLOOKUP($A42,'ADR Raw Data'!$B$6:$BE$43,'ADR Raw Data'!AB$1,FALSE)</f>
        <v>32.6868905174709</v>
      </c>
      <c r="AQ42" s="61">
        <f>VLOOKUP($A42,'ADR Raw Data'!$B$6:$BE$43,'ADR Raw Data'!AC$1,FALSE)</f>
        <v>32.779431985157302</v>
      </c>
      <c r="AR42" s="62">
        <f>VLOOKUP($A42,'ADR Raw Data'!$B$6:$BE$43,'ADR Raw Data'!AE$1,FALSE)</f>
        <v>27.8014257867293</v>
      </c>
      <c r="AS42" s="50"/>
      <c r="AT42" s="64">
        <f>VLOOKUP($A42,'RevPAR Raw Data'!$B$6:$BE$43,'RevPAR Raw Data'!G$1,FALSE)</f>
        <v>45.0521416169289</v>
      </c>
      <c r="AU42" s="65">
        <f>VLOOKUP($A42,'RevPAR Raw Data'!$B$6:$BE$43,'RevPAR Raw Data'!H$1,FALSE)</f>
        <v>49.921744757047101</v>
      </c>
      <c r="AV42" s="65">
        <f>VLOOKUP($A42,'RevPAR Raw Data'!$B$6:$BE$43,'RevPAR Raw Data'!I$1,FALSE)</f>
        <v>54.361975094278101</v>
      </c>
      <c r="AW42" s="65">
        <f>VLOOKUP($A42,'RevPAR Raw Data'!$B$6:$BE$43,'RevPAR Raw Data'!J$1,FALSE)</f>
        <v>54.800161154670498</v>
      </c>
      <c r="AX42" s="65">
        <f>VLOOKUP($A42,'RevPAR Raw Data'!$B$6:$BE$43,'RevPAR Raw Data'!K$1,FALSE)</f>
        <v>58.871714370981302</v>
      </c>
      <c r="AY42" s="66">
        <f>VLOOKUP($A42,'RevPAR Raw Data'!$B$6:$BE$43,'RevPAR Raw Data'!L$1,FALSE)</f>
        <v>52.601506435299697</v>
      </c>
      <c r="AZ42" s="65">
        <f>VLOOKUP($A42,'RevPAR Raw Data'!$B$6:$BE$43,'RevPAR Raw Data'!N$1,FALSE)</f>
        <v>101.757632871211</v>
      </c>
      <c r="BA42" s="65">
        <f>VLOOKUP($A42,'RevPAR Raw Data'!$B$6:$BE$43,'RevPAR Raw Data'!O$1,FALSE)</f>
        <v>115.124914132233</v>
      </c>
      <c r="BB42" s="66">
        <f>VLOOKUP($A42,'RevPAR Raw Data'!$B$6:$BE$43,'RevPAR Raw Data'!P$1,FALSE)</f>
        <v>108.44127350172199</v>
      </c>
      <c r="BC42" s="67">
        <f>VLOOKUP($A42,'RevPAR Raw Data'!$B$6:$BE$43,'RevPAR Raw Data'!R$1,FALSE)</f>
        <v>68.555663762431394</v>
      </c>
      <c r="BD42" s="63"/>
      <c r="BE42" s="59">
        <f>VLOOKUP($A42,'RevPAR Raw Data'!$B$6:$BE$43,'RevPAR Raw Data'!T$1,FALSE)</f>
        <v>17.890338928727299</v>
      </c>
      <c r="BF42" s="60">
        <f>VLOOKUP($A42,'RevPAR Raw Data'!$B$6:$BE$43,'RevPAR Raw Data'!U$1,FALSE)</f>
        <v>36.533492868233701</v>
      </c>
      <c r="BG42" s="60">
        <f>VLOOKUP($A42,'RevPAR Raw Data'!$B$6:$BE$43,'RevPAR Raw Data'!V$1,FALSE)</f>
        <v>42.105206658813003</v>
      </c>
      <c r="BH42" s="60">
        <f>VLOOKUP($A42,'RevPAR Raw Data'!$B$6:$BE$43,'RevPAR Raw Data'!W$1,FALSE)</f>
        <v>34.295234842074997</v>
      </c>
      <c r="BI42" s="60">
        <f>VLOOKUP($A42,'RevPAR Raw Data'!$B$6:$BE$43,'RevPAR Raw Data'!X$1,FALSE)</f>
        <v>34.365339574167997</v>
      </c>
      <c r="BJ42" s="61">
        <f>VLOOKUP($A42,'RevPAR Raw Data'!$B$6:$BE$43,'RevPAR Raw Data'!Y$1,FALSE)</f>
        <v>33.064502809992398</v>
      </c>
      <c r="BK42" s="60">
        <f>VLOOKUP($A42,'RevPAR Raw Data'!$B$6:$BE$43,'RevPAR Raw Data'!AA$1,FALSE)</f>
        <v>40.324668924987002</v>
      </c>
      <c r="BL42" s="60">
        <f>VLOOKUP($A42,'RevPAR Raw Data'!$B$6:$BE$43,'RevPAR Raw Data'!AB$1,FALSE)</f>
        <v>35.166033100959403</v>
      </c>
      <c r="BM42" s="61">
        <f>VLOOKUP($A42,'RevPAR Raw Data'!$B$6:$BE$43,'RevPAR Raw Data'!AC$1,FALSE)</f>
        <v>37.538318550062499</v>
      </c>
      <c r="BN42" s="62">
        <f>VLOOKUP($A42,'RevPAR Raw Data'!$B$6:$BE$43,'RevPAR Raw Data'!AE$1,FALSE)</f>
        <v>35.049704324644203</v>
      </c>
    </row>
    <row r="43" spans="1:66" x14ac:dyDescent="0.35">
      <c r="A43" s="82" t="s">
        <v>82</v>
      </c>
      <c r="B43" s="59">
        <f>VLOOKUP($A43,'Occupancy Raw Data'!$B$6:$BE$43,'Occupancy Raw Data'!G$1,FALSE)</f>
        <v>50.583040642247802</v>
      </c>
      <c r="C43" s="60">
        <f>VLOOKUP($A43,'Occupancy Raw Data'!$B$6:$BE$43,'Occupancy Raw Data'!H$1,FALSE)</f>
        <v>58.6191670847967</v>
      </c>
      <c r="D43" s="60">
        <f>VLOOKUP($A43,'Occupancy Raw Data'!$B$6:$BE$43,'Occupancy Raw Data'!I$1,FALSE)</f>
        <v>62.825890617159999</v>
      </c>
      <c r="E43" s="60">
        <f>VLOOKUP($A43,'Occupancy Raw Data'!$B$6:$BE$43,'Occupancy Raw Data'!J$1,FALSE)</f>
        <v>63.277471149021501</v>
      </c>
      <c r="F43" s="60">
        <f>VLOOKUP($A43,'Occupancy Raw Data'!$B$6:$BE$43,'Occupancy Raw Data'!K$1,FALSE)</f>
        <v>61.593577521324598</v>
      </c>
      <c r="G43" s="61">
        <f>VLOOKUP($A43,'Occupancy Raw Data'!$B$6:$BE$43,'Occupancy Raw Data'!L$1,FALSE)</f>
        <v>59.379829402910097</v>
      </c>
      <c r="H43" s="60">
        <f>VLOOKUP($A43,'Occupancy Raw Data'!$B$6:$BE$43,'Occupancy Raw Data'!N$1,FALSE)</f>
        <v>66.4465629703963</v>
      </c>
      <c r="I43" s="60">
        <f>VLOOKUP($A43,'Occupancy Raw Data'!$B$6:$BE$43,'Occupancy Raw Data'!O$1,FALSE)</f>
        <v>71.205218263923697</v>
      </c>
      <c r="J43" s="61">
        <f>VLOOKUP($A43,'Occupancy Raw Data'!$B$6:$BE$43,'Occupancy Raw Data'!P$1,FALSE)</f>
        <v>68.825890617159999</v>
      </c>
      <c r="K43" s="62">
        <f>VLOOKUP($A43,'Occupancy Raw Data'!$B$6:$BE$43,'Occupancy Raw Data'!R$1,FALSE)</f>
        <v>62.078704035553002</v>
      </c>
      <c r="L43" s="63"/>
      <c r="M43" s="59">
        <f>VLOOKUP($A43,'Occupancy Raw Data'!$B$6:$BE$43,'Occupancy Raw Data'!T$1,FALSE)</f>
        <v>52.721113340033597</v>
      </c>
      <c r="N43" s="60">
        <f>VLOOKUP($A43,'Occupancy Raw Data'!$B$6:$BE$43,'Occupancy Raw Data'!U$1,FALSE)</f>
        <v>60.389263270379701</v>
      </c>
      <c r="O43" s="60">
        <f>VLOOKUP($A43,'Occupancy Raw Data'!$B$6:$BE$43,'Occupancy Raw Data'!V$1,FALSE)</f>
        <v>66.376432863172298</v>
      </c>
      <c r="P43" s="60">
        <f>VLOOKUP($A43,'Occupancy Raw Data'!$B$6:$BE$43,'Occupancy Raw Data'!W$1,FALSE)</f>
        <v>65.231263147320405</v>
      </c>
      <c r="Q43" s="60">
        <f>VLOOKUP($A43,'Occupancy Raw Data'!$B$6:$BE$43,'Occupancy Raw Data'!X$1,FALSE)</f>
        <v>61.859796382934199</v>
      </c>
      <c r="R43" s="61">
        <f>VLOOKUP($A43,'Occupancy Raw Data'!$B$6:$BE$43,'Occupancy Raw Data'!Y$1,FALSE)</f>
        <v>61.550947617984299</v>
      </c>
      <c r="S43" s="60">
        <f>VLOOKUP($A43,'Occupancy Raw Data'!$B$6:$BE$43,'Occupancy Raw Data'!AA$1,FALSE)</f>
        <v>48.6613598357388</v>
      </c>
      <c r="T43" s="60">
        <f>VLOOKUP($A43,'Occupancy Raw Data'!$B$6:$BE$43,'Occupancy Raw Data'!AB$1,FALSE)</f>
        <v>43.153551485138202</v>
      </c>
      <c r="U43" s="61">
        <f>VLOOKUP($A43,'Occupancy Raw Data'!$B$6:$BE$43,'Occupancy Raw Data'!AC$1,FALSE)</f>
        <v>45.760370428380803</v>
      </c>
      <c r="V43" s="62">
        <f>VLOOKUP($A43,'Occupancy Raw Data'!$B$6:$BE$43,'Occupancy Raw Data'!AE$1,FALSE)</f>
        <v>56.191057807663299</v>
      </c>
      <c r="W43" s="63"/>
      <c r="X43" s="64">
        <f>VLOOKUP($A43,'ADR Raw Data'!$B$6:$BE$43,'ADR Raw Data'!G$1,FALSE)</f>
        <v>115.623459450474</v>
      </c>
      <c r="Y43" s="65">
        <f>VLOOKUP($A43,'ADR Raw Data'!$B$6:$BE$43,'ADR Raw Data'!H$1,FALSE)</f>
        <v>127.581452172967</v>
      </c>
      <c r="Z43" s="65">
        <f>VLOOKUP($A43,'ADR Raw Data'!$B$6:$BE$43,'ADR Raw Data'!I$1,FALSE)</f>
        <v>130.412988333935</v>
      </c>
      <c r="AA43" s="65">
        <f>VLOOKUP($A43,'ADR Raw Data'!$B$6:$BE$43,'ADR Raw Data'!J$1,FALSE)</f>
        <v>129.93223464873799</v>
      </c>
      <c r="AB43" s="65">
        <f>VLOOKUP($A43,'ADR Raw Data'!$B$6:$BE$43,'ADR Raw Data'!K$1,FALSE)</f>
        <v>122.011120832077</v>
      </c>
      <c r="AC43" s="66">
        <f>VLOOKUP($A43,'ADR Raw Data'!$B$6:$BE$43,'ADR Raw Data'!L$1,FALSE)</f>
        <v>125.488745198299</v>
      </c>
      <c r="AD43" s="65">
        <f>VLOOKUP($A43,'ADR Raw Data'!$B$6:$BE$43,'ADR Raw Data'!N$1,FALSE)</f>
        <v>116.629519667148</v>
      </c>
      <c r="AE43" s="65">
        <f>VLOOKUP($A43,'ADR Raw Data'!$B$6:$BE$43,'ADR Raw Data'!O$1,FALSE)</f>
        <v>117.731543644108</v>
      </c>
      <c r="AF43" s="66">
        <f>VLOOKUP($A43,'ADR Raw Data'!$B$6:$BE$43,'ADR Raw Data'!P$1,FALSE)</f>
        <v>117.19958027303301</v>
      </c>
      <c r="AG43" s="67">
        <f>VLOOKUP($A43,'ADR Raw Data'!$B$6:$BE$43,'ADR Raw Data'!R$1,FALSE)</f>
        <v>122.863003903703</v>
      </c>
      <c r="AH43" s="63"/>
      <c r="AI43" s="59">
        <f>VLOOKUP($A43,'ADR Raw Data'!$B$6:$BE$43,'ADR Raw Data'!T$1,FALSE)</f>
        <v>38.175473122966203</v>
      </c>
      <c r="AJ43" s="60">
        <f>VLOOKUP($A43,'ADR Raw Data'!$B$6:$BE$43,'ADR Raw Data'!U$1,FALSE)</f>
        <v>48.558697810946903</v>
      </c>
      <c r="AK43" s="60">
        <f>VLOOKUP($A43,'ADR Raw Data'!$B$6:$BE$43,'ADR Raw Data'!V$1,FALSE)</f>
        <v>50.908678388175701</v>
      </c>
      <c r="AL43" s="60">
        <f>VLOOKUP($A43,'ADR Raw Data'!$B$6:$BE$43,'ADR Raw Data'!W$1,FALSE)</f>
        <v>51.719139297393099</v>
      </c>
      <c r="AM43" s="60">
        <f>VLOOKUP($A43,'ADR Raw Data'!$B$6:$BE$43,'ADR Raw Data'!X$1,FALSE)</f>
        <v>44.904797371544603</v>
      </c>
      <c r="AN43" s="61">
        <f>VLOOKUP($A43,'ADR Raw Data'!$B$6:$BE$43,'ADR Raw Data'!Y$1,FALSE)</f>
        <v>47.293955894517602</v>
      </c>
      <c r="AO43" s="60">
        <f>VLOOKUP($A43,'ADR Raw Data'!$B$6:$BE$43,'ADR Raw Data'!AA$1,FALSE)</f>
        <v>32.956210402091301</v>
      </c>
      <c r="AP43" s="60">
        <f>VLOOKUP($A43,'ADR Raw Data'!$B$6:$BE$43,'ADR Raw Data'!AB$1,FALSE)</f>
        <v>30.865419889317199</v>
      </c>
      <c r="AQ43" s="61">
        <f>VLOOKUP($A43,'ADR Raw Data'!$B$6:$BE$43,'ADR Raw Data'!AC$1,FALSE)</f>
        <v>31.830150764307401</v>
      </c>
      <c r="AR43" s="62">
        <f>VLOOKUP($A43,'ADR Raw Data'!$B$6:$BE$43,'ADR Raw Data'!AE$1,FALSE)</f>
        <v>42.1137004730694</v>
      </c>
      <c r="AS43" s="50"/>
      <c r="AT43" s="64">
        <f>VLOOKUP($A43,'RevPAR Raw Data'!$B$6:$BE$43,'RevPAR Raw Data'!G$1,FALSE)</f>
        <v>58.485861485806304</v>
      </c>
      <c r="AU43" s="65">
        <f>VLOOKUP($A43,'RevPAR Raw Data'!$B$6:$BE$43,'RevPAR Raw Data'!H$1,FALSE)</f>
        <v>74.787184618481902</v>
      </c>
      <c r="AV43" s="65">
        <f>VLOOKUP($A43,'RevPAR Raw Data'!$B$6:$BE$43,'RevPAR Raw Data'!I$1,FALSE)</f>
        <v>81.933121401248201</v>
      </c>
      <c r="AW43" s="65">
        <f>VLOOKUP($A43,'RevPAR Raw Data'!$B$6:$BE$43,'RevPAR Raw Data'!J$1,FALSE)</f>
        <v>82.217832293134606</v>
      </c>
      <c r="AX43" s="65">
        <f>VLOOKUP($A43,'RevPAR Raw Data'!$B$6:$BE$43,'RevPAR Raw Data'!K$1,FALSE)</f>
        <v>75.151014294342602</v>
      </c>
      <c r="AY43" s="66">
        <f>VLOOKUP($A43,'RevPAR Raw Data'!$B$6:$BE$43,'RevPAR Raw Data'!L$1,FALSE)</f>
        <v>74.515002818602696</v>
      </c>
      <c r="AZ43" s="65">
        <f>VLOOKUP($A43,'RevPAR Raw Data'!$B$6:$BE$43,'RevPAR Raw Data'!N$1,FALSE)</f>
        <v>77.4963072277028</v>
      </c>
      <c r="BA43" s="65">
        <f>VLOOKUP($A43,'RevPAR Raw Data'!$B$6:$BE$43,'RevPAR Raw Data'!O$1,FALSE)</f>
        <v>83.831002617273995</v>
      </c>
      <c r="BB43" s="66">
        <f>VLOOKUP($A43,'RevPAR Raw Data'!$B$6:$BE$43,'RevPAR Raw Data'!P$1,FALSE)</f>
        <v>80.663654922488405</v>
      </c>
      <c r="BC43" s="67">
        <f>VLOOKUP($A43,'RevPAR Raw Data'!$B$6:$BE$43,'RevPAR Raw Data'!R$1,FALSE)</f>
        <v>76.271760562570094</v>
      </c>
      <c r="BD43" s="63"/>
      <c r="BE43" s="59">
        <f>VLOOKUP($A43,'RevPAR Raw Data'!$B$6:$BE$43,'RevPAR Raw Data'!T$1,FALSE)</f>
        <v>111.023120916252</v>
      </c>
      <c r="BF43" s="60">
        <f>VLOOKUP($A43,'RevPAR Raw Data'!$B$6:$BE$43,'RevPAR Raw Data'!U$1,FALSE)</f>
        <v>138.27220094304701</v>
      </c>
      <c r="BG43" s="60">
        <f>VLOOKUP($A43,'RevPAR Raw Data'!$B$6:$BE$43,'RevPAR Raw Data'!V$1,FALSE)</f>
        <v>151.07647598320301</v>
      </c>
      <c r="BH43" s="60">
        <f>VLOOKUP($A43,'RevPAR Raw Data'!$B$6:$BE$43,'RevPAR Raw Data'!W$1,FALSE)</f>
        <v>150.687450297325</v>
      </c>
      <c r="BI43" s="60">
        <f>VLOOKUP($A43,'RevPAR Raw Data'!$B$6:$BE$43,'RevPAR Raw Data'!X$1,FALSE)</f>
        <v>134.54260997468501</v>
      </c>
      <c r="BJ43" s="61">
        <f>VLOOKUP($A43,'RevPAR Raw Data'!$B$6:$BE$43,'RevPAR Raw Data'!Y$1,FALSE)</f>
        <v>137.954781531609</v>
      </c>
      <c r="BK43" s="60">
        <f>VLOOKUP($A43,'RevPAR Raw Data'!$B$6:$BE$43,'RevPAR Raw Data'!AA$1,FALSE)</f>
        <v>97.6545103698151</v>
      </c>
      <c r="BL43" s="60">
        <f>VLOOKUP($A43,'RevPAR Raw Data'!$B$6:$BE$43,'RevPAR Raw Data'!AB$1,FALSE)</f>
        <v>87.338496237496003</v>
      </c>
      <c r="BM43" s="61">
        <f>VLOOKUP($A43,'RevPAR Raw Data'!$B$6:$BE$43,'RevPAR Raw Data'!AC$1,FALSE)</f>
        <v>92.156116090347396</v>
      </c>
      <c r="BN43" s="62">
        <f>VLOOKUP($A43,'RevPAR Raw Data'!$B$6:$BE$43,'RevPAR Raw Data'!AE$1,FALSE)</f>
        <v>121.968892058501</v>
      </c>
    </row>
    <row r="44" spans="1:66" x14ac:dyDescent="0.35">
      <c r="A44" s="81" t="s">
        <v>83</v>
      </c>
      <c r="B44" s="59">
        <f>VLOOKUP($A44,'Occupancy Raw Data'!$B$6:$BE$43,'Occupancy Raw Data'!G$1,FALSE)</f>
        <v>42.216867469879503</v>
      </c>
      <c r="C44" s="60">
        <f>VLOOKUP($A44,'Occupancy Raw Data'!$B$6:$BE$43,'Occupancy Raw Data'!H$1,FALSE)</f>
        <v>50.409638554216798</v>
      </c>
      <c r="D44" s="60">
        <f>VLOOKUP($A44,'Occupancy Raw Data'!$B$6:$BE$43,'Occupancy Raw Data'!I$1,FALSE)</f>
        <v>52.742168674698704</v>
      </c>
      <c r="E44" s="60">
        <f>VLOOKUP($A44,'Occupancy Raw Data'!$B$6:$BE$43,'Occupancy Raw Data'!J$1,FALSE)</f>
        <v>52.289156626505999</v>
      </c>
      <c r="F44" s="60">
        <f>VLOOKUP($A44,'Occupancy Raw Data'!$B$6:$BE$43,'Occupancy Raw Data'!K$1,FALSE)</f>
        <v>50.573493975903602</v>
      </c>
      <c r="G44" s="61">
        <f>VLOOKUP($A44,'Occupancy Raw Data'!$B$6:$BE$43,'Occupancy Raw Data'!L$1,FALSE)</f>
        <v>49.6462650602409</v>
      </c>
      <c r="H44" s="60">
        <f>VLOOKUP($A44,'Occupancy Raw Data'!$B$6:$BE$43,'Occupancy Raw Data'!N$1,FALSE)</f>
        <v>64.337349397590302</v>
      </c>
      <c r="I44" s="60">
        <f>VLOOKUP($A44,'Occupancy Raw Data'!$B$6:$BE$43,'Occupancy Raw Data'!O$1,FALSE)</f>
        <v>65.773493975903605</v>
      </c>
      <c r="J44" s="61">
        <f>VLOOKUP($A44,'Occupancy Raw Data'!$B$6:$BE$43,'Occupancy Raw Data'!P$1,FALSE)</f>
        <v>65.055421686746897</v>
      </c>
      <c r="K44" s="62">
        <f>VLOOKUP($A44,'Occupancy Raw Data'!$B$6:$BE$43,'Occupancy Raw Data'!R$1,FALSE)</f>
        <v>54.048881239242597</v>
      </c>
      <c r="L44" s="63"/>
      <c r="M44" s="59">
        <f>VLOOKUP($A44,'Occupancy Raw Data'!$B$6:$BE$43,'Occupancy Raw Data'!T$1,FALSE)</f>
        <v>13.8727324508723</v>
      </c>
      <c r="N44" s="60">
        <f>VLOOKUP($A44,'Occupancy Raw Data'!$B$6:$BE$43,'Occupancy Raw Data'!U$1,FALSE)</f>
        <v>12.500081960495001</v>
      </c>
      <c r="O44" s="60">
        <f>VLOOKUP($A44,'Occupancy Raw Data'!$B$6:$BE$43,'Occupancy Raw Data'!V$1,FALSE)</f>
        <v>11.833424913550299</v>
      </c>
      <c r="P44" s="60">
        <f>VLOOKUP($A44,'Occupancy Raw Data'!$B$6:$BE$43,'Occupancy Raw Data'!W$1,FALSE)</f>
        <v>10.382378094723499</v>
      </c>
      <c r="Q44" s="60">
        <f>VLOOKUP($A44,'Occupancy Raw Data'!$B$6:$BE$43,'Occupancy Raw Data'!X$1,FALSE)</f>
        <v>13.347681417385999</v>
      </c>
      <c r="R44" s="61">
        <f>VLOOKUP($A44,'Occupancy Raw Data'!$B$6:$BE$43,'Occupancy Raw Data'!Y$1,FALSE)</f>
        <v>12.3053117140169</v>
      </c>
      <c r="S44" s="60">
        <f>VLOOKUP($A44,'Occupancy Raw Data'!$B$6:$BE$43,'Occupancy Raw Data'!AA$1,FALSE)</f>
        <v>18.327521719674699</v>
      </c>
      <c r="T44" s="60">
        <f>VLOOKUP($A44,'Occupancy Raw Data'!$B$6:$BE$43,'Occupancy Raw Data'!AB$1,FALSE)</f>
        <v>11.3873430809866</v>
      </c>
      <c r="U44" s="61">
        <f>VLOOKUP($A44,'Occupancy Raw Data'!$B$6:$BE$43,'Occupancy Raw Data'!AC$1,FALSE)</f>
        <v>14.7143389380145</v>
      </c>
      <c r="V44" s="62">
        <f>VLOOKUP($A44,'Occupancy Raw Data'!$B$6:$BE$43,'Occupancy Raw Data'!AE$1,FALSE)</f>
        <v>13.12227184492</v>
      </c>
      <c r="W44" s="63"/>
      <c r="X44" s="64">
        <f>VLOOKUP($A44,'ADR Raw Data'!$B$6:$BE$43,'ADR Raw Data'!G$1,FALSE)</f>
        <v>83.236847031963407</v>
      </c>
      <c r="Y44" s="65">
        <f>VLOOKUP($A44,'ADR Raw Data'!$B$6:$BE$43,'ADR Raw Data'!H$1,FALSE)</f>
        <v>87.075372848948305</v>
      </c>
      <c r="Z44" s="65">
        <f>VLOOKUP($A44,'ADR Raw Data'!$B$6:$BE$43,'ADR Raw Data'!I$1,FALSE)</f>
        <v>87.956160453216299</v>
      </c>
      <c r="AA44" s="65">
        <f>VLOOKUP($A44,'ADR Raw Data'!$B$6:$BE$43,'ADR Raw Data'!J$1,FALSE)</f>
        <v>86.7876571428571</v>
      </c>
      <c r="AB44" s="65">
        <f>VLOOKUP($A44,'ADR Raw Data'!$B$6:$BE$43,'ADR Raw Data'!K$1,FALSE)</f>
        <v>88.001509433962198</v>
      </c>
      <c r="AC44" s="66">
        <f>VLOOKUP($A44,'ADR Raw Data'!$B$6:$BE$43,'ADR Raw Data'!L$1,FALSE)</f>
        <v>86.737775102896606</v>
      </c>
      <c r="AD44" s="65">
        <f>VLOOKUP($A44,'ADR Raw Data'!$B$6:$BE$43,'ADR Raw Data'!N$1,FALSE)</f>
        <v>101.49825318352001</v>
      </c>
      <c r="AE44" s="65">
        <f>VLOOKUP($A44,'ADR Raw Data'!$B$6:$BE$43,'ADR Raw Data'!O$1,FALSE)</f>
        <v>103.84591881594299</v>
      </c>
      <c r="AF44" s="66">
        <f>VLOOKUP($A44,'ADR Raw Data'!$B$6:$BE$43,'ADR Raw Data'!P$1,FALSE)</f>
        <v>102.68504259574701</v>
      </c>
      <c r="AG44" s="67">
        <f>VLOOKUP($A44,'ADR Raw Data'!$B$6:$BE$43,'ADR Raw Data'!R$1,FALSE)</f>
        <v>92.2219970448118</v>
      </c>
      <c r="AH44" s="63"/>
      <c r="AI44" s="59">
        <f>VLOOKUP($A44,'ADR Raw Data'!$B$6:$BE$43,'ADR Raw Data'!T$1,FALSE)</f>
        <v>12.012102979360799</v>
      </c>
      <c r="AJ44" s="60">
        <f>VLOOKUP($A44,'ADR Raw Data'!$B$6:$BE$43,'ADR Raw Data'!U$1,FALSE)</f>
        <v>15.6458431045941</v>
      </c>
      <c r="AK44" s="60">
        <f>VLOOKUP($A44,'ADR Raw Data'!$B$6:$BE$43,'ADR Raw Data'!V$1,FALSE)</f>
        <v>15.2614272862495</v>
      </c>
      <c r="AL44" s="60">
        <f>VLOOKUP($A44,'ADR Raw Data'!$B$6:$BE$43,'ADR Raw Data'!W$1,FALSE)</f>
        <v>14.3705586251219</v>
      </c>
      <c r="AM44" s="60">
        <f>VLOOKUP($A44,'ADR Raw Data'!$B$6:$BE$43,'ADR Raw Data'!X$1,FALSE)</f>
        <v>18.1884491801652</v>
      </c>
      <c r="AN44" s="61">
        <f>VLOOKUP($A44,'ADR Raw Data'!$B$6:$BE$43,'ADR Raw Data'!Y$1,FALSE)</f>
        <v>15.1840794381623</v>
      </c>
      <c r="AO44" s="60">
        <f>VLOOKUP($A44,'ADR Raw Data'!$B$6:$BE$43,'ADR Raw Data'!AA$1,FALSE)</f>
        <v>17.949806668969899</v>
      </c>
      <c r="AP44" s="60">
        <f>VLOOKUP($A44,'ADR Raw Data'!$B$6:$BE$43,'ADR Raw Data'!AB$1,FALSE)</f>
        <v>18.095623672638599</v>
      </c>
      <c r="AQ44" s="61">
        <f>VLOOKUP($A44,'ADR Raw Data'!$B$6:$BE$43,'ADR Raw Data'!AC$1,FALSE)</f>
        <v>17.985778643296801</v>
      </c>
      <c r="AR44" s="62">
        <f>VLOOKUP($A44,'ADR Raw Data'!$B$6:$BE$43,'ADR Raw Data'!AE$1,FALSE)</f>
        <v>16.323096362554899</v>
      </c>
      <c r="AS44" s="50"/>
      <c r="AT44" s="64">
        <f>VLOOKUP($A44,'RevPAR Raw Data'!$B$6:$BE$43,'RevPAR Raw Data'!G$1,FALSE)</f>
        <v>35.139989397590298</v>
      </c>
      <c r="AU44" s="65">
        <f>VLOOKUP($A44,'RevPAR Raw Data'!$B$6:$BE$43,'RevPAR Raw Data'!H$1,FALSE)</f>
        <v>43.894380722891498</v>
      </c>
      <c r="AV44" s="65">
        <f>VLOOKUP($A44,'RevPAR Raw Data'!$B$6:$BE$43,'RevPAR Raw Data'!I$1,FALSE)</f>
        <v>46.389986506024002</v>
      </c>
      <c r="AW44" s="65">
        <f>VLOOKUP($A44,'RevPAR Raw Data'!$B$6:$BE$43,'RevPAR Raw Data'!J$1,FALSE)</f>
        <v>45.380533975903603</v>
      </c>
      <c r="AX44" s="65">
        <f>VLOOKUP($A44,'RevPAR Raw Data'!$B$6:$BE$43,'RevPAR Raw Data'!K$1,FALSE)</f>
        <v>44.505438072289103</v>
      </c>
      <c r="AY44" s="66">
        <f>VLOOKUP($A44,'RevPAR Raw Data'!$B$6:$BE$43,'RevPAR Raw Data'!L$1,FALSE)</f>
        <v>43.062065734939701</v>
      </c>
      <c r="AZ44" s="65">
        <f>VLOOKUP($A44,'RevPAR Raw Data'!$B$6:$BE$43,'RevPAR Raw Data'!N$1,FALSE)</f>
        <v>65.301285783132499</v>
      </c>
      <c r="BA44" s="65">
        <f>VLOOKUP($A44,'RevPAR Raw Data'!$B$6:$BE$43,'RevPAR Raw Data'!O$1,FALSE)</f>
        <v>68.303089156626498</v>
      </c>
      <c r="BB44" s="66">
        <f>VLOOKUP($A44,'RevPAR Raw Data'!$B$6:$BE$43,'RevPAR Raw Data'!P$1,FALSE)</f>
        <v>66.802187469879499</v>
      </c>
      <c r="BC44" s="67">
        <f>VLOOKUP($A44,'RevPAR Raw Data'!$B$6:$BE$43,'RevPAR Raw Data'!R$1,FALSE)</f>
        <v>49.844957659208198</v>
      </c>
      <c r="BD44" s="63"/>
      <c r="BE44" s="59">
        <f>VLOOKUP($A44,'RevPAR Raw Data'!$B$6:$BE$43,'RevPAR Raw Data'!T$1,FALSE)</f>
        <v>27.551242338283199</v>
      </c>
      <c r="BF44" s="60">
        <f>VLOOKUP($A44,'RevPAR Raw Data'!$B$6:$BE$43,'RevPAR Raw Data'!U$1,FALSE)</f>
        <v>30.1016682765739</v>
      </c>
      <c r="BG44" s="60">
        <f>VLOOKUP($A44,'RevPAR Raw Data'!$B$6:$BE$43,'RevPAR Raw Data'!V$1,FALSE)</f>
        <v>28.900801738454302</v>
      </c>
      <c r="BH44" s="60">
        <f>VLOOKUP($A44,'RevPAR Raw Data'!$B$6:$BE$43,'RevPAR Raw Data'!W$1,FALSE)</f>
        <v>26.244942450629502</v>
      </c>
      <c r="BI44" s="60">
        <f>VLOOKUP($A44,'RevPAR Raw Data'!$B$6:$BE$43,'RevPAR Raw Data'!X$1,FALSE)</f>
        <v>33.963866848882802</v>
      </c>
      <c r="BJ44" s="61">
        <f>VLOOKUP($A44,'RevPAR Raw Data'!$B$6:$BE$43,'RevPAR Raw Data'!Y$1,FALSE)</f>
        <v>29.357839457949002</v>
      </c>
      <c r="BK44" s="60">
        <f>VLOOKUP($A44,'RevPAR Raw Data'!$B$6:$BE$43,'RevPAR Raw Data'!AA$1,FALSE)</f>
        <v>39.567083104539797</v>
      </c>
      <c r="BL44" s="60">
        <f>VLOOKUP($A44,'RevPAR Raw Data'!$B$6:$BE$43,'RevPAR Raw Data'!AB$1,FALSE)</f>
        <v>31.5435775038728</v>
      </c>
      <c r="BM44" s="61">
        <f>VLOOKUP($A44,'RevPAR Raw Data'!$B$6:$BE$43,'RevPAR Raw Data'!AC$1,FALSE)</f>
        <v>35.3466060115272</v>
      </c>
      <c r="BN44" s="62">
        <f>VLOOKUP($A44,'RevPAR Raw Data'!$B$6:$BE$43,'RevPAR Raw Data'!AE$1,FALSE)</f>
        <v>31.587329285677701</v>
      </c>
    </row>
    <row r="45" spans="1:66" x14ac:dyDescent="0.35">
      <c r="A45" s="83" t="s">
        <v>84</v>
      </c>
      <c r="B45" s="59">
        <f>VLOOKUP($A45,'Occupancy Raw Data'!$B$6:$BE$43,'Occupancy Raw Data'!G$1,FALSE)</f>
        <v>43.167466531952499</v>
      </c>
      <c r="C45" s="60">
        <f>VLOOKUP($A45,'Occupancy Raw Data'!$B$6:$BE$43,'Occupancy Raw Data'!H$1,FALSE)</f>
        <v>53.599393786309598</v>
      </c>
      <c r="D45" s="60">
        <f>VLOOKUP($A45,'Occupancy Raw Data'!$B$6:$BE$43,'Occupancy Raw Data'!I$1,FALSE)</f>
        <v>55.443293761050697</v>
      </c>
      <c r="E45" s="60">
        <f>VLOOKUP($A45,'Occupancy Raw Data'!$B$6:$BE$43,'Occupancy Raw Data'!J$1,FALSE)</f>
        <v>55.594847183632197</v>
      </c>
      <c r="F45" s="60">
        <f>VLOOKUP($A45,'Occupancy Raw Data'!$B$6:$BE$43,'Occupancy Raw Data'!K$1,FALSE)</f>
        <v>53.927759535236099</v>
      </c>
      <c r="G45" s="61">
        <f>VLOOKUP($A45,'Occupancy Raw Data'!$B$6:$BE$43,'Occupancy Raw Data'!L$1,FALSE)</f>
        <v>52.346552159636197</v>
      </c>
      <c r="H45" s="60">
        <f>VLOOKUP($A45,'Occupancy Raw Data'!$B$6:$BE$43,'Occupancy Raw Data'!N$1,FALSE)</f>
        <v>65.269007325082001</v>
      </c>
      <c r="I45" s="60">
        <f>VLOOKUP($A45,'Occupancy Raw Data'!$B$6:$BE$43,'Occupancy Raw Data'!O$1,FALSE)</f>
        <v>66.835059358423806</v>
      </c>
      <c r="J45" s="61">
        <f>VLOOKUP($A45,'Occupancy Raw Data'!$B$6:$BE$43,'Occupancy Raw Data'!P$1,FALSE)</f>
        <v>66.052033341752903</v>
      </c>
      <c r="K45" s="62">
        <f>VLOOKUP($A45,'Occupancy Raw Data'!$B$6:$BE$43,'Occupancy Raw Data'!R$1,FALSE)</f>
        <v>56.262403925955297</v>
      </c>
      <c r="L45" s="63"/>
      <c r="M45" s="59">
        <f>VLOOKUP($A45,'Occupancy Raw Data'!$B$6:$BE$43,'Occupancy Raw Data'!T$1,FALSE)</f>
        <v>-3.2805552689717401</v>
      </c>
      <c r="N45" s="60">
        <f>VLOOKUP($A45,'Occupancy Raw Data'!$B$6:$BE$43,'Occupancy Raw Data'!U$1,FALSE)</f>
        <v>-3.3704491894136099</v>
      </c>
      <c r="O45" s="60">
        <f>VLOOKUP($A45,'Occupancy Raw Data'!$B$6:$BE$43,'Occupancy Raw Data'!V$1,FALSE)</f>
        <v>-3.5019784298910599</v>
      </c>
      <c r="P45" s="60">
        <f>VLOOKUP($A45,'Occupancy Raw Data'!$B$6:$BE$43,'Occupancy Raw Data'!W$1,FALSE)</f>
        <v>-4.3268250760253597</v>
      </c>
      <c r="Q45" s="60">
        <f>VLOOKUP($A45,'Occupancy Raw Data'!$B$6:$BE$43,'Occupancy Raw Data'!X$1,FALSE)</f>
        <v>-0.52379421538299997</v>
      </c>
      <c r="R45" s="61">
        <f>VLOOKUP($A45,'Occupancy Raw Data'!$B$6:$BE$43,'Occupancy Raw Data'!Y$1,FALSE)</f>
        <v>-3.0176847391812802</v>
      </c>
      <c r="S45" s="60">
        <f>VLOOKUP($A45,'Occupancy Raw Data'!$B$6:$BE$43,'Occupancy Raw Data'!AA$1,FALSE)</f>
        <v>6.5140919703945297</v>
      </c>
      <c r="T45" s="60">
        <f>VLOOKUP($A45,'Occupancy Raw Data'!$B$6:$BE$43,'Occupancy Raw Data'!AB$1,FALSE)</f>
        <v>-0.33632130916699299</v>
      </c>
      <c r="U45" s="61">
        <f>VLOOKUP($A45,'Occupancy Raw Data'!$B$6:$BE$43,'Occupancy Raw Data'!AC$1,FALSE)</f>
        <v>2.9345362853258399</v>
      </c>
      <c r="V45" s="62">
        <f>VLOOKUP($A45,'Occupancy Raw Data'!$B$6:$BE$43,'Occupancy Raw Data'!AE$1,FALSE)</f>
        <v>-1.09938353888549</v>
      </c>
      <c r="W45" s="63"/>
      <c r="X45" s="64">
        <f>VLOOKUP($A45,'ADR Raw Data'!$B$6:$BE$43,'ADR Raw Data'!G$1,FALSE)</f>
        <v>81.122750146284304</v>
      </c>
      <c r="Y45" s="65">
        <f>VLOOKUP($A45,'ADR Raw Data'!$B$6:$BE$43,'ADR Raw Data'!H$1,FALSE)</f>
        <v>86.734561734213003</v>
      </c>
      <c r="Z45" s="65">
        <f>VLOOKUP($A45,'ADR Raw Data'!$B$6:$BE$43,'ADR Raw Data'!I$1,FALSE)</f>
        <v>88.512984054669701</v>
      </c>
      <c r="AA45" s="65">
        <f>VLOOKUP($A45,'ADR Raw Data'!$B$6:$BE$43,'ADR Raw Data'!J$1,FALSE)</f>
        <v>89.451758291685493</v>
      </c>
      <c r="AB45" s="65">
        <f>VLOOKUP($A45,'ADR Raw Data'!$B$6:$BE$43,'ADR Raw Data'!K$1,FALSE)</f>
        <v>86.896580796252906</v>
      </c>
      <c r="AC45" s="66">
        <f>VLOOKUP($A45,'ADR Raw Data'!$B$6:$BE$43,'ADR Raw Data'!L$1,FALSE)</f>
        <v>86.796278710673604</v>
      </c>
      <c r="AD45" s="65">
        <f>VLOOKUP($A45,'ADR Raw Data'!$B$6:$BE$43,'ADR Raw Data'!N$1,FALSE)</f>
        <v>93.642778637770803</v>
      </c>
      <c r="AE45" s="65">
        <f>VLOOKUP($A45,'ADR Raw Data'!$B$6:$BE$43,'ADR Raw Data'!O$1,FALSE)</f>
        <v>95.448178382463993</v>
      </c>
      <c r="AF45" s="66">
        <f>VLOOKUP($A45,'ADR Raw Data'!$B$6:$BE$43,'ADR Raw Data'!P$1,FALSE)</f>
        <v>94.556179732313495</v>
      </c>
      <c r="AG45" s="67">
        <f>VLOOKUP($A45,'ADR Raw Data'!$B$6:$BE$43,'ADR Raw Data'!R$1,FALSE)</f>
        <v>89.399170087224206</v>
      </c>
      <c r="AH45" s="63"/>
      <c r="AI45" s="59">
        <f>VLOOKUP($A45,'ADR Raw Data'!$B$6:$BE$43,'ADR Raw Data'!T$1,FALSE)</f>
        <v>8.9984991600302404</v>
      </c>
      <c r="AJ45" s="60">
        <f>VLOOKUP($A45,'ADR Raw Data'!$B$6:$BE$43,'ADR Raw Data'!U$1,FALSE)</f>
        <v>15.959154507672499</v>
      </c>
      <c r="AK45" s="60">
        <f>VLOOKUP($A45,'ADR Raw Data'!$B$6:$BE$43,'ADR Raw Data'!V$1,FALSE)</f>
        <v>16.605264000953898</v>
      </c>
      <c r="AL45" s="60">
        <f>VLOOKUP($A45,'ADR Raw Data'!$B$6:$BE$43,'ADR Raw Data'!W$1,FALSE)</f>
        <v>17.017899261627001</v>
      </c>
      <c r="AM45" s="60">
        <f>VLOOKUP($A45,'ADR Raw Data'!$B$6:$BE$43,'ADR Raw Data'!X$1,FALSE)</f>
        <v>13.891613768780999</v>
      </c>
      <c r="AN45" s="61">
        <f>VLOOKUP($A45,'ADR Raw Data'!$B$6:$BE$43,'ADR Raw Data'!Y$1,FALSE)</f>
        <v>14.767298939781799</v>
      </c>
      <c r="AO45" s="60">
        <f>VLOOKUP($A45,'ADR Raw Data'!$B$6:$BE$43,'ADR Raw Data'!AA$1,FALSE)</f>
        <v>17.5560168275004</v>
      </c>
      <c r="AP45" s="60">
        <f>VLOOKUP($A45,'ADR Raw Data'!$B$6:$BE$43,'ADR Raw Data'!AB$1,FALSE)</f>
        <v>17.497069613717599</v>
      </c>
      <c r="AQ45" s="61">
        <f>VLOOKUP($A45,'ADR Raw Data'!$B$6:$BE$43,'ADR Raw Data'!AC$1,FALSE)</f>
        <v>17.487680201809798</v>
      </c>
      <c r="AR45" s="62">
        <f>VLOOKUP($A45,'ADR Raw Data'!$B$6:$BE$43,'ADR Raw Data'!AE$1,FALSE)</f>
        <v>15.813537314817999</v>
      </c>
      <c r="AS45" s="50"/>
      <c r="AT45" s="64">
        <f>VLOOKUP($A45,'RevPAR Raw Data'!$B$6:$BE$43,'RevPAR Raw Data'!G$1,FALSE)</f>
        <v>35.018636019196698</v>
      </c>
      <c r="AU45" s="65">
        <f>VLOOKUP($A45,'RevPAR Raw Data'!$B$6:$BE$43,'RevPAR Raw Data'!H$1,FALSE)</f>
        <v>46.489199292750598</v>
      </c>
      <c r="AV45" s="65">
        <f>VLOOKUP($A45,'RevPAR Raw Data'!$B$6:$BE$43,'RevPAR Raw Data'!I$1,FALSE)</f>
        <v>49.074513766102498</v>
      </c>
      <c r="AW45" s="65">
        <f>VLOOKUP($A45,'RevPAR Raw Data'!$B$6:$BE$43,'RevPAR Raw Data'!J$1,FALSE)</f>
        <v>49.730568325334602</v>
      </c>
      <c r="AX45" s="65">
        <f>VLOOKUP($A45,'RevPAR Raw Data'!$B$6:$BE$43,'RevPAR Raw Data'!K$1,FALSE)</f>
        <v>46.861379136145402</v>
      </c>
      <c r="AY45" s="66">
        <f>VLOOKUP($A45,'RevPAR Raw Data'!$B$6:$BE$43,'RevPAR Raw Data'!L$1,FALSE)</f>
        <v>45.434859307906002</v>
      </c>
      <c r="AZ45" s="65">
        <f>VLOOKUP($A45,'RevPAR Raw Data'!$B$6:$BE$43,'RevPAR Raw Data'!N$1,FALSE)</f>
        <v>61.119712048497</v>
      </c>
      <c r="BA45" s="65">
        <f>VLOOKUP($A45,'RevPAR Raw Data'!$B$6:$BE$43,'RevPAR Raw Data'!O$1,FALSE)</f>
        <v>63.792846678454097</v>
      </c>
      <c r="BB45" s="66">
        <f>VLOOKUP($A45,'RevPAR Raw Data'!$B$6:$BE$43,'RevPAR Raw Data'!P$1,FALSE)</f>
        <v>62.456279363475602</v>
      </c>
      <c r="BC45" s="67">
        <f>VLOOKUP($A45,'RevPAR Raw Data'!$B$6:$BE$43,'RevPAR Raw Data'!R$1,FALSE)</f>
        <v>50.298122180925901</v>
      </c>
      <c r="BD45" s="63"/>
      <c r="BE45" s="59">
        <f>VLOOKUP($A45,'RevPAR Raw Data'!$B$6:$BE$43,'RevPAR Raw Data'!T$1,FALSE)</f>
        <v>5.4227431527357401</v>
      </c>
      <c r="BF45" s="60">
        <f>VLOOKUP($A45,'RevPAR Raw Data'!$B$6:$BE$43,'RevPAR Raw Data'!U$1,FALSE)</f>
        <v>12.050810124517801</v>
      </c>
      <c r="BG45" s="60">
        <f>VLOOKUP($A45,'RevPAR Raw Data'!$B$6:$BE$43,'RevPAR Raw Data'!V$1,FALSE)</f>
        <v>12.521772807523</v>
      </c>
      <c r="BH45" s="60">
        <f>VLOOKUP($A45,'RevPAR Raw Data'!$B$6:$BE$43,'RevPAR Raw Data'!W$1,FALSE)</f>
        <v>11.954739452936799</v>
      </c>
      <c r="BI45" s="60">
        <f>VLOOKUP($A45,'RevPAR Raw Data'!$B$6:$BE$43,'RevPAR Raw Data'!X$1,FALSE)</f>
        <v>13.295056084053799</v>
      </c>
      <c r="BJ45" s="61">
        <f>VLOOKUP($A45,'RevPAR Raw Data'!$B$6:$BE$43,'RevPAR Raw Data'!Y$1,FALSE)</f>
        <v>11.3039836741054</v>
      </c>
      <c r="BK45" s="60">
        <f>VLOOKUP($A45,'RevPAR Raw Data'!$B$6:$BE$43,'RevPAR Raw Data'!AA$1,FALSE)</f>
        <v>25.2137238803762</v>
      </c>
      <c r="BL45" s="60">
        <f>VLOOKUP($A45,'RevPAR Raw Data'!$B$6:$BE$43,'RevPAR Raw Data'!AB$1,FALSE)</f>
        <v>17.101901930959901</v>
      </c>
      <c r="BM45" s="61">
        <f>VLOOKUP($A45,'RevPAR Raw Data'!$B$6:$BE$43,'RevPAR Raw Data'!AC$1,FALSE)</f>
        <v>20.935398808119501</v>
      </c>
      <c r="BN45" s="62">
        <f>VLOOKUP($A45,'RevPAR Raw Data'!$B$6:$BE$43,'RevPAR Raw Data'!AE$1,FALSE)</f>
        <v>14.5403023497779</v>
      </c>
    </row>
    <row r="46" spans="1:66" x14ac:dyDescent="0.35">
      <c r="A46" s="84" t="s">
        <v>85</v>
      </c>
      <c r="B46" s="59">
        <f>VLOOKUP($A46,'Occupancy Raw Data'!$B$6:$BE$43,'Occupancy Raw Data'!G$1,FALSE)</f>
        <v>40.010399064084197</v>
      </c>
      <c r="C46" s="60">
        <f>VLOOKUP($A46,'Occupancy Raw Data'!$B$6:$BE$43,'Occupancy Raw Data'!H$1,FALSE)</f>
        <v>46.262836344728903</v>
      </c>
      <c r="D46" s="60">
        <f>VLOOKUP($A46,'Occupancy Raw Data'!$B$6:$BE$43,'Occupancy Raw Data'!I$1,FALSE)</f>
        <v>50.305472507474299</v>
      </c>
      <c r="E46" s="60">
        <f>VLOOKUP($A46,'Occupancy Raw Data'!$B$6:$BE$43,'Occupancy Raw Data'!J$1,FALSE)</f>
        <v>49.785519303262703</v>
      </c>
      <c r="F46" s="60">
        <f>VLOOKUP($A46,'Occupancy Raw Data'!$B$6:$BE$43,'Occupancy Raw Data'!K$1,FALSE)</f>
        <v>47.367736903678598</v>
      </c>
      <c r="G46" s="61">
        <f>VLOOKUP($A46,'Occupancy Raw Data'!$B$6:$BE$43,'Occupancy Raw Data'!L$1,FALSE)</f>
        <v>46.746392824645703</v>
      </c>
      <c r="H46" s="60">
        <f>VLOOKUP($A46,'Occupancy Raw Data'!$B$6:$BE$43,'Occupancy Raw Data'!N$1,FALSE)</f>
        <v>62.693357597816103</v>
      </c>
      <c r="I46" s="60">
        <f>VLOOKUP($A46,'Occupancy Raw Data'!$B$6:$BE$43,'Occupancy Raw Data'!O$1,FALSE)</f>
        <v>64.071233588976895</v>
      </c>
      <c r="J46" s="61">
        <f>VLOOKUP($A46,'Occupancy Raw Data'!$B$6:$BE$43,'Occupancy Raw Data'!P$1,FALSE)</f>
        <v>63.382295593396499</v>
      </c>
      <c r="K46" s="62">
        <f>VLOOKUP($A46,'Occupancy Raw Data'!$B$6:$BE$43,'Occupancy Raw Data'!R$1,FALSE)</f>
        <v>51.499507901431699</v>
      </c>
      <c r="L46" s="63"/>
      <c r="M46" s="59">
        <f>VLOOKUP($A46,'Occupancy Raw Data'!$B$6:$BE$43,'Occupancy Raw Data'!T$1,FALSE)</f>
        <v>10.878765926806301</v>
      </c>
      <c r="N46" s="60">
        <f>VLOOKUP($A46,'Occupancy Raw Data'!$B$6:$BE$43,'Occupancy Raw Data'!U$1,FALSE)</f>
        <v>3.1926949209706201</v>
      </c>
      <c r="O46" s="60">
        <f>VLOOKUP($A46,'Occupancy Raw Data'!$B$6:$BE$43,'Occupancy Raw Data'!V$1,FALSE)</f>
        <v>4.9974337926025001</v>
      </c>
      <c r="P46" s="60">
        <f>VLOOKUP($A46,'Occupancy Raw Data'!$B$6:$BE$43,'Occupancy Raw Data'!W$1,FALSE)</f>
        <v>0.47138803865267997</v>
      </c>
      <c r="Q46" s="60">
        <f>VLOOKUP($A46,'Occupancy Raw Data'!$B$6:$BE$43,'Occupancy Raw Data'!X$1,FALSE)</f>
        <v>-7.7900296098658197</v>
      </c>
      <c r="R46" s="61">
        <f>VLOOKUP($A46,'Occupancy Raw Data'!$B$6:$BE$43,'Occupancy Raw Data'!Y$1,FALSE)</f>
        <v>1.73368959777743</v>
      </c>
      <c r="S46" s="60">
        <f>VLOOKUP($A46,'Occupancy Raw Data'!$B$6:$BE$43,'Occupancy Raw Data'!AA$1,FALSE)</f>
        <v>-4.7152364765973998</v>
      </c>
      <c r="T46" s="60">
        <f>VLOOKUP($A46,'Occupancy Raw Data'!$B$6:$BE$43,'Occupancy Raw Data'!AB$1,FALSE)</f>
        <v>-1.33403620496312</v>
      </c>
      <c r="U46" s="61">
        <f>VLOOKUP($A46,'Occupancy Raw Data'!$B$6:$BE$43,'Occupancy Raw Data'!AC$1,FALSE)</f>
        <v>-3.0357350866033501</v>
      </c>
      <c r="V46" s="62">
        <f>VLOOKUP($A46,'Occupancy Raw Data'!$B$6:$BE$43,'Occupancy Raw Data'!AE$1,FALSE)</f>
        <v>3.9987297820483301E-3</v>
      </c>
      <c r="W46" s="63"/>
      <c r="X46" s="64">
        <f>VLOOKUP($A46,'ADR Raw Data'!$B$6:$BE$43,'ADR Raw Data'!G$1,FALSE)</f>
        <v>90.753853151396996</v>
      </c>
      <c r="Y46" s="65">
        <f>VLOOKUP($A46,'ADR Raw Data'!$B$6:$BE$43,'ADR Raw Data'!H$1,FALSE)</f>
        <v>91.456055071649303</v>
      </c>
      <c r="Z46" s="65">
        <f>VLOOKUP($A46,'ADR Raw Data'!$B$6:$BE$43,'ADR Raw Data'!I$1,FALSE)</f>
        <v>90.780121447028407</v>
      </c>
      <c r="AA46" s="65">
        <f>VLOOKUP($A46,'ADR Raw Data'!$B$6:$BE$43,'ADR Raw Data'!J$1,FALSE)</f>
        <v>93.076885117493404</v>
      </c>
      <c r="AB46" s="65">
        <f>VLOOKUP($A46,'ADR Raw Data'!$B$6:$BE$43,'ADR Raw Data'!K$1,FALSE)</f>
        <v>95.932667398463195</v>
      </c>
      <c r="AC46" s="66">
        <f>VLOOKUP($A46,'ADR Raw Data'!$B$6:$BE$43,'ADR Raw Data'!L$1,FALSE)</f>
        <v>92.442836327234303</v>
      </c>
      <c r="AD46" s="65">
        <f>VLOOKUP($A46,'ADR Raw Data'!$B$6:$BE$43,'ADR Raw Data'!N$1,FALSE)</f>
        <v>117.905156541571</v>
      </c>
      <c r="AE46" s="65">
        <f>VLOOKUP($A46,'ADR Raw Data'!$B$6:$BE$43,'ADR Raw Data'!O$1,FALSE)</f>
        <v>121.15930208967301</v>
      </c>
      <c r="AF46" s="66">
        <f>VLOOKUP($A46,'ADR Raw Data'!$B$6:$BE$43,'ADR Raw Data'!P$1,FALSE)</f>
        <v>119.549914889253</v>
      </c>
      <c r="AG46" s="67">
        <f>VLOOKUP($A46,'ADR Raw Data'!$B$6:$BE$43,'ADR Raw Data'!R$1,FALSE)</f>
        <v>101.97473803771599</v>
      </c>
      <c r="AH46" s="63"/>
      <c r="AI46" s="59">
        <f>VLOOKUP($A46,'ADR Raw Data'!$B$6:$BE$43,'ADR Raw Data'!T$1,FALSE)</f>
        <v>15.6694231593178</v>
      </c>
      <c r="AJ46" s="60">
        <f>VLOOKUP($A46,'ADR Raw Data'!$B$6:$BE$43,'ADR Raw Data'!U$1,FALSE)</f>
        <v>18.484557529613198</v>
      </c>
      <c r="AK46" s="60">
        <f>VLOOKUP($A46,'ADR Raw Data'!$B$6:$BE$43,'ADR Raw Data'!V$1,FALSE)</f>
        <v>15.757182220787101</v>
      </c>
      <c r="AL46" s="60">
        <f>VLOOKUP($A46,'ADR Raw Data'!$B$6:$BE$43,'ADR Raw Data'!W$1,FALSE)</f>
        <v>21.231104649397999</v>
      </c>
      <c r="AM46" s="60">
        <f>VLOOKUP($A46,'ADR Raw Data'!$B$6:$BE$43,'ADR Raw Data'!X$1,FALSE)</f>
        <v>16.575693583817301</v>
      </c>
      <c r="AN46" s="61">
        <f>VLOOKUP($A46,'ADR Raw Data'!$B$6:$BE$43,'ADR Raw Data'!Y$1,FALSE)</f>
        <v>17.465666473259802</v>
      </c>
      <c r="AO46" s="60">
        <f>VLOOKUP($A46,'ADR Raw Data'!$B$6:$BE$43,'ADR Raw Data'!AA$1,FALSE)</f>
        <v>23.082976143588201</v>
      </c>
      <c r="AP46" s="60">
        <f>VLOOKUP($A46,'ADR Raw Data'!$B$6:$BE$43,'ADR Raw Data'!AB$1,FALSE)</f>
        <v>25.9362411787593</v>
      </c>
      <c r="AQ46" s="61">
        <f>VLOOKUP($A46,'ADR Raw Data'!$B$6:$BE$43,'ADR Raw Data'!AC$1,FALSE)</f>
        <v>24.532865834975301</v>
      </c>
      <c r="AR46" s="62">
        <f>VLOOKUP($A46,'ADR Raw Data'!$B$6:$BE$43,'ADR Raw Data'!AE$1,FALSE)</f>
        <v>20.0096031192334</v>
      </c>
      <c r="AS46" s="50"/>
      <c r="AT46" s="64">
        <f>VLOOKUP($A46,'RevPAR Raw Data'!$B$6:$BE$43,'RevPAR Raw Data'!G$1,FALSE)</f>
        <v>36.310978811906899</v>
      </c>
      <c r="AU46" s="65">
        <f>VLOOKUP($A46,'RevPAR Raw Data'!$B$6:$BE$43,'RevPAR Raw Data'!H$1,FALSE)</f>
        <v>42.310165085142302</v>
      </c>
      <c r="AV46" s="65">
        <f>VLOOKUP($A46,'RevPAR Raw Data'!$B$6:$BE$43,'RevPAR Raw Data'!I$1,FALSE)</f>
        <v>45.667369036786603</v>
      </c>
      <c r="AW46" s="65">
        <f>VLOOKUP($A46,'RevPAR Raw Data'!$B$6:$BE$43,'RevPAR Raw Data'!J$1,FALSE)</f>
        <v>46.338810607045303</v>
      </c>
      <c r="AX46" s="65">
        <f>VLOOKUP($A46,'RevPAR Raw Data'!$B$6:$BE$43,'RevPAR Raw Data'!K$1,FALSE)</f>
        <v>45.441133497985099</v>
      </c>
      <c r="AY46" s="66">
        <f>VLOOKUP($A46,'RevPAR Raw Data'!$B$6:$BE$43,'RevPAR Raw Data'!L$1,FALSE)</f>
        <v>43.213691407773297</v>
      </c>
      <c r="AZ46" s="65">
        <f>VLOOKUP($A46,'RevPAR Raw Data'!$B$6:$BE$43,'RevPAR Raw Data'!N$1,FALSE)</f>
        <v>73.918701416872395</v>
      </c>
      <c r="BA46" s="65">
        <f>VLOOKUP($A46,'RevPAR Raw Data'!$B$6:$BE$43,'RevPAR Raw Data'!O$1,FALSE)</f>
        <v>77.628259456648905</v>
      </c>
      <c r="BB46" s="66">
        <f>VLOOKUP($A46,'RevPAR Raw Data'!$B$6:$BE$43,'RevPAR Raw Data'!P$1,FALSE)</f>
        <v>75.773480436760593</v>
      </c>
      <c r="BC46" s="67">
        <f>VLOOKUP($A46,'RevPAR Raw Data'!$B$6:$BE$43,'RevPAR Raw Data'!R$1,FALSE)</f>
        <v>52.516488273198199</v>
      </c>
      <c r="BD46" s="63"/>
      <c r="BE46" s="59">
        <f>VLOOKUP($A46,'RevPAR Raw Data'!$B$6:$BE$43,'RevPAR Raw Data'!T$1,FALSE)</f>
        <v>28.252828953707098</v>
      </c>
      <c r="BF46" s="60">
        <f>VLOOKUP($A46,'RevPAR Raw Data'!$B$6:$BE$43,'RevPAR Raw Data'!U$1,FALSE)</f>
        <v>22.267407979995699</v>
      </c>
      <c r="BG46" s="60">
        <f>VLOOKUP($A46,'RevPAR Raw Data'!$B$6:$BE$43,'RevPAR Raw Data'!V$1,FALSE)</f>
        <v>21.5420707624532</v>
      </c>
      <c r="BH46" s="60">
        <f>VLOOKUP($A46,'RevPAR Raw Data'!$B$6:$BE$43,'RevPAR Raw Data'!W$1,FALSE)</f>
        <v>21.802573575841699</v>
      </c>
      <c r="BI46" s="60">
        <f>VLOOKUP($A46,'RevPAR Raw Data'!$B$6:$BE$43,'RevPAR Raw Data'!X$1,FALSE)</f>
        <v>7.4944125357315396</v>
      </c>
      <c r="BJ46" s="61">
        <f>VLOOKUP($A46,'RevPAR Raw Data'!$B$6:$BE$43,'RevPAR Raw Data'!Y$1,FALSE)</f>
        <v>19.502156513866598</v>
      </c>
      <c r="BK46" s="60">
        <f>VLOOKUP($A46,'RevPAR Raw Data'!$B$6:$BE$43,'RevPAR Raw Data'!AA$1,FALSE)</f>
        <v>17.279322755984101</v>
      </c>
      <c r="BL46" s="60">
        <f>VLOOKUP($A46,'RevPAR Raw Data'!$B$6:$BE$43,'RevPAR Raw Data'!AB$1,FALSE)</f>
        <v>24.2562061262649</v>
      </c>
      <c r="BM46" s="61">
        <f>VLOOKUP($A46,'RevPAR Raw Data'!$B$6:$BE$43,'RevPAR Raw Data'!AC$1,FALSE)</f>
        <v>20.752377932470299</v>
      </c>
      <c r="BN46" s="62">
        <f>VLOOKUP($A46,'RevPAR Raw Data'!$B$6:$BE$43,'RevPAR Raw Data'!AE$1,FALSE)</f>
        <v>20.0144019789746</v>
      </c>
    </row>
    <row r="47" spans="1:66" x14ac:dyDescent="0.35">
      <c r="A47" s="81" t="s">
        <v>86</v>
      </c>
      <c r="B47" s="59">
        <f>VLOOKUP($A47,'Occupancy Raw Data'!$B$6:$BE$43,'Occupancy Raw Data'!G$1,FALSE)</f>
        <v>33.983286908077901</v>
      </c>
      <c r="C47" s="60">
        <f>VLOOKUP($A47,'Occupancy Raw Data'!$B$6:$BE$43,'Occupancy Raw Data'!H$1,FALSE)</f>
        <v>55.222841225626702</v>
      </c>
      <c r="D47" s="60">
        <f>VLOOKUP($A47,'Occupancy Raw Data'!$B$6:$BE$43,'Occupancy Raw Data'!I$1,FALSE)</f>
        <v>57.729805013927503</v>
      </c>
      <c r="E47" s="60">
        <f>VLOOKUP($A47,'Occupancy Raw Data'!$B$6:$BE$43,'Occupancy Raw Data'!J$1,FALSE)</f>
        <v>56.476323119777099</v>
      </c>
      <c r="F47" s="60">
        <f>VLOOKUP($A47,'Occupancy Raw Data'!$B$6:$BE$43,'Occupancy Raw Data'!K$1,FALSE)</f>
        <v>51.323119777158702</v>
      </c>
      <c r="G47" s="61">
        <f>VLOOKUP($A47,'Occupancy Raw Data'!$B$6:$BE$43,'Occupancy Raw Data'!L$1,FALSE)</f>
        <v>50.947075208913603</v>
      </c>
      <c r="H47" s="60">
        <f>VLOOKUP($A47,'Occupancy Raw Data'!$B$6:$BE$43,'Occupancy Raw Data'!N$1,FALSE)</f>
        <v>59.470752089136397</v>
      </c>
      <c r="I47" s="60">
        <f>VLOOKUP($A47,'Occupancy Raw Data'!$B$6:$BE$43,'Occupancy Raw Data'!O$1,FALSE)</f>
        <v>53.690807799442801</v>
      </c>
      <c r="J47" s="61">
        <f>VLOOKUP($A47,'Occupancy Raw Data'!$B$6:$BE$43,'Occupancy Raw Data'!P$1,FALSE)</f>
        <v>56.580779944289603</v>
      </c>
      <c r="K47" s="62">
        <f>VLOOKUP($A47,'Occupancy Raw Data'!$B$6:$BE$43,'Occupancy Raw Data'!R$1,FALSE)</f>
        <v>52.556705133306799</v>
      </c>
      <c r="L47" s="63"/>
      <c r="M47" s="59">
        <f>VLOOKUP($A47,'Occupancy Raw Data'!$B$6:$BE$43,'Occupancy Raw Data'!T$1,FALSE)</f>
        <v>0.41152263374485498</v>
      </c>
      <c r="N47" s="60">
        <f>VLOOKUP($A47,'Occupancy Raw Data'!$B$6:$BE$43,'Occupancy Raw Data'!U$1,FALSE)</f>
        <v>19.069069069068998</v>
      </c>
      <c r="O47" s="60">
        <f>VLOOKUP($A47,'Occupancy Raw Data'!$B$6:$BE$43,'Occupancy Raw Data'!V$1,FALSE)</f>
        <v>14.030261348005499</v>
      </c>
      <c r="P47" s="60">
        <f>VLOOKUP($A47,'Occupancy Raw Data'!$B$6:$BE$43,'Occupancy Raw Data'!W$1,FALSE)</f>
        <v>9.5945945945945894</v>
      </c>
      <c r="Q47" s="60">
        <f>VLOOKUP($A47,'Occupancy Raw Data'!$B$6:$BE$43,'Occupancy Raw Data'!X$1,FALSE)</f>
        <v>1.9363762102351301</v>
      </c>
      <c r="R47" s="61">
        <f>VLOOKUP($A47,'Occupancy Raw Data'!$B$6:$BE$43,'Occupancy Raw Data'!Y$1,FALSE)</f>
        <v>9.4554159186115996</v>
      </c>
      <c r="S47" s="60">
        <f>VLOOKUP($A47,'Occupancy Raw Data'!$B$6:$BE$43,'Occupancy Raw Data'!AA$1,FALSE)</f>
        <v>2.0310633213859002</v>
      </c>
      <c r="T47" s="60">
        <f>VLOOKUP($A47,'Occupancy Raw Data'!$B$6:$BE$43,'Occupancy Raw Data'!AB$1,FALSE)</f>
        <v>-10.9699769053117</v>
      </c>
      <c r="U47" s="61">
        <f>VLOOKUP($A47,'Occupancy Raw Data'!$B$6:$BE$43,'Occupancy Raw Data'!AC$1,FALSE)</f>
        <v>-4.5801526717557204</v>
      </c>
      <c r="V47" s="62">
        <f>VLOOKUP($A47,'Occupancy Raw Data'!$B$6:$BE$43,'Occupancy Raw Data'!AE$1,FALSE)</f>
        <v>4.7175421209117898</v>
      </c>
      <c r="W47" s="63"/>
      <c r="X47" s="64">
        <f>VLOOKUP($A47,'ADR Raw Data'!$B$6:$BE$43,'ADR Raw Data'!G$1,FALSE)</f>
        <v>77.013668032786796</v>
      </c>
      <c r="Y47" s="65">
        <f>VLOOKUP($A47,'ADR Raw Data'!$B$6:$BE$43,'ADR Raw Data'!H$1,FALSE)</f>
        <v>82.244993694829702</v>
      </c>
      <c r="Z47" s="65">
        <f>VLOOKUP($A47,'ADR Raw Data'!$B$6:$BE$43,'ADR Raw Data'!I$1,FALSE)</f>
        <v>84.361797346200206</v>
      </c>
      <c r="AA47" s="65">
        <f>VLOOKUP($A47,'ADR Raw Data'!$B$6:$BE$43,'ADR Raw Data'!J$1,FALSE)</f>
        <v>84.339864364981494</v>
      </c>
      <c r="AB47" s="65">
        <f>VLOOKUP($A47,'ADR Raw Data'!$B$6:$BE$43,'ADR Raw Data'!K$1,FALSE)</f>
        <v>82.277055630936204</v>
      </c>
      <c r="AC47" s="66">
        <f>VLOOKUP($A47,'ADR Raw Data'!$B$6:$BE$43,'ADR Raw Data'!L$1,FALSE)</f>
        <v>82.497731000546693</v>
      </c>
      <c r="AD47" s="65">
        <f>VLOOKUP($A47,'ADR Raw Data'!$B$6:$BE$43,'ADR Raw Data'!N$1,FALSE)</f>
        <v>90.639976580796201</v>
      </c>
      <c r="AE47" s="65">
        <f>VLOOKUP($A47,'ADR Raw Data'!$B$6:$BE$43,'ADR Raw Data'!O$1,FALSE)</f>
        <v>90.7778858625162</v>
      </c>
      <c r="AF47" s="66">
        <f>VLOOKUP($A47,'ADR Raw Data'!$B$6:$BE$43,'ADR Raw Data'!P$1,FALSE)</f>
        <v>90.705409230769206</v>
      </c>
      <c r="AG47" s="67">
        <f>VLOOKUP($A47,'ADR Raw Data'!$B$6:$BE$43,'ADR Raw Data'!R$1,FALSE)</f>
        <v>85.022333901192496</v>
      </c>
      <c r="AH47" s="63"/>
      <c r="AI47" s="59">
        <f>VLOOKUP($A47,'ADR Raw Data'!$B$6:$BE$43,'ADR Raw Data'!T$1,FALSE)</f>
        <v>9.8052409302786998</v>
      </c>
      <c r="AJ47" s="60">
        <f>VLOOKUP($A47,'ADR Raw Data'!$B$6:$BE$43,'ADR Raw Data'!U$1,FALSE)</f>
        <v>14.276820914538501</v>
      </c>
      <c r="AK47" s="60">
        <f>VLOOKUP($A47,'ADR Raw Data'!$B$6:$BE$43,'ADR Raw Data'!V$1,FALSE)</f>
        <v>16.037364182814098</v>
      </c>
      <c r="AL47" s="60">
        <f>VLOOKUP($A47,'ADR Raw Data'!$B$6:$BE$43,'ADR Raw Data'!W$1,FALSE)</f>
        <v>14.083081105229001</v>
      </c>
      <c r="AM47" s="60">
        <f>VLOOKUP($A47,'ADR Raw Data'!$B$6:$BE$43,'ADR Raw Data'!X$1,FALSE)</f>
        <v>9.1835727013622801</v>
      </c>
      <c r="AN47" s="61">
        <f>VLOOKUP($A47,'ADR Raw Data'!$B$6:$BE$43,'ADR Raw Data'!Y$1,FALSE)</f>
        <v>12.9657497240576</v>
      </c>
      <c r="AO47" s="60">
        <f>VLOOKUP($A47,'ADR Raw Data'!$B$6:$BE$43,'ADR Raw Data'!AA$1,FALSE)</f>
        <v>11.6053560662039</v>
      </c>
      <c r="AP47" s="60">
        <f>VLOOKUP($A47,'ADR Raw Data'!$B$6:$BE$43,'ADR Raw Data'!AB$1,FALSE)</f>
        <v>7.4284084005075304</v>
      </c>
      <c r="AQ47" s="61">
        <f>VLOOKUP($A47,'ADR Raw Data'!$B$6:$BE$43,'ADR Raw Data'!AC$1,FALSE)</f>
        <v>9.4342642451958394</v>
      </c>
      <c r="AR47" s="62">
        <f>VLOOKUP($A47,'ADR Raw Data'!$B$6:$BE$43,'ADR Raw Data'!AE$1,FALSE)</f>
        <v>11.3495442536925</v>
      </c>
      <c r="AS47" s="50"/>
      <c r="AT47" s="64">
        <f>VLOOKUP($A47,'RevPAR Raw Data'!$B$6:$BE$43,'RevPAR Raw Data'!G$1,FALSE)</f>
        <v>26.171775766016701</v>
      </c>
      <c r="AU47" s="65">
        <f>VLOOKUP($A47,'RevPAR Raw Data'!$B$6:$BE$43,'RevPAR Raw Data'!H$1,FALSE)</f>
        <v>45.4180222841225</v>
      </c>
      <c r="AV47" s="65">
        <f>VLOOKUP($A47,'RevPAR Raw Data'!$B$6:$BE$43,'RevPAR Raw Data'!I$1,FALSE)</f>
        <v>48.701901114206102</v>
      </c>
      <c r="AW47" s="65">
        <f>VLOOKUP($A47,'RevPAR Raw Data'!$B$6:$BE$43,'RevPAR Raw Data'!J$1,FALSE)</f>
        <v>47.6320543175487</v>
      </c>
      <c r="AX47" s="65">
        <f>VLOOKUP($A47,'RevPAR Raw Data'!$B$6:$BE$43,'RevPAR Raw Data'!K$1,FALSE)</f>
        <v>42.2271518105849</v>
      </c>
      <c r="AY47" s="66">
        <f>VLOOKUP($A47,'RevPAR Raw Data'!$B$6:$BE$43,'RevPAR Raw Data'!L$1,FALSE)</f>
        <v>42.030181058495799</v>
      </c>
      <c r="AZ47" s="65">
        <f>VLOOKUP($A47,'RevPAR Raw Data'!$B$6:$BE$43,'RevPAR Raw Data'!N$1,FALSE)</f>
        <v>53.904275766016703</v>
      </c>
      <c r="BA47" s="65">
        <f>VLOOKUP($A47,'RevPAR Raw Data'!$B$6:$BE$43,'RevPAR Raw Data'!O$1,FALSE)</f>
        <v>48.739380222841199</v>
      </c>
      <c r="BB47" s="66">
        <f>VLOOKUP($A47,'RevPAR Raw Data'!$B$6:$BE$43,'RevPAR Raw Data'!P$1,FALSE)</f>
        <v>51.321827994428901</v>
      </c>
      <c r="BC47" s="67">
        <f>VLOOKUP($A47,'RevPAR Raw Data'!$B$6:$BE$43,'RevPAR Raw Data'!R$1,FALSE)</f>
        <v>44.684937325905203</v>
      </c>
      <c r="BD47" s="63"/>
      <c r="BE47" s="59">
        <f>VLOOKUP($A47,'RevPAR Raw Data'!$B$6:$BE$43,'RevPAR Raw Data'!T$1,FALSE)</f>
        <v>10.2571143497448</v>
      </c>
      <c r="BF47" s="60">
        <f>VLOOKUP($A47,'RevPAR Raw Data'!$B$6:$BE$43,'RevPAR Raw Data'!U$1,FALSE)</f>
        <v>36.068346824668197</v>
      </c>
      <c r="BG47" s="60">
        <f>VLOOKUP($A47,'RevPAR Raw Data'!$B$6:$BE$43,'RevPAR Raw Data'!V$1,FALSE)</f>
        <v>32.317709638999801</v>
      </c>
      <c r="BH47" s="60">
        <f>VLOOKUP($A47,'RevPAR Raw Data'!$B$6:$BE$43,'RevPAR Raw Data'!W$1,FALSE)</f>
        <v>25.028890238298299</v>
      </c>
      <c r="BI47" s="60">
        <f>VLOOKUP($A47,'RevPAR Raw Data'!$B$6:$BE$43,'RevPAR Raw Data'!X$1,FALSE)</f>
        <v>11.2977774286362</v>
      </c>
      <c r="BJ47" s="61">
        <f>VLOOKUP($A47,'RevPAR Raw Data'!$B$6:$BE$43,'RevPAR Raw Data'!Y$1,FALSE)</f>
        <v>23.647131206045099</v>
      </c>
      <c r="BK47" s="60">
        <f>VLOOKUP($A47,'RevPAR Raw Data'!$B$6:$BE$43,'RevPAR Raw Data'!AA$1,FALSE)</f>
        <v>13.8721315179667</v>
      </c>
      <c r="BL47" s="60">
        <f>VLOOKUP($A47,'RevPAR Raw Data'!$B$6:$BE$43,'RevPAR Raw Data'!AB$1,FALSE)</f>
        <v>-4.3564631907721596</v>
      </c>
      <c r="BM47" s="61">
        <f>VLOOKUP($A47,'RevPAR Raw Data'!$B$6:$BE$43,'RevPAR Raw Data'!AC$1,FALSE)</f>
        <v>4.4220078675532797</v>
      </c>
      <c r="BN47" s="62">
        <f>VLOOKUP($A47,'RevPAR Raw Data'!$B$6:$BE$43,'RevPAR Raw Data'!AE$1,FALSE)</f>
        <v>16.602505905303701</v>
      </c>
    </row>
    <row r="48" spans="1:66" ht="15.6" thickBot="1" x14ac:dyDescent="0.4">
      <c r="A48" s="81" t="s">
        <v>87</v>
      </c>
      <c r="B48" s="85">
        <f>VLOOKUP($A48,'Occupancy Raw Data'!$B$6:$BE$43,'Occupancy Raw Data'!G$1,FALSE)</f>
        <v>38.785994322022397</v>
      </c>
      <c r="C48" s="86">
        <f>VLOOKUP($A48,'Occupancy Raw Data'!$B$6:$BE$43,'Occupancy Raw Data'!H$1,FALSE)</f>
        <v>48.871163985399399</v>
      </c>
      <c r="D48" s="86">
        <f>VLOOKUP($A48,'Occupancy Raw Data'!$B$6:$BE$43,'Occupancy Raw Data'!I$1,FALSE)</f>
        <v>50.953089090171602</v>
      </c>
      <c r="E48" s="86">
        <f>VLOOKUP($A48,'Occupancy Raw Data'!$B$6:$BE$43,'Occupancy Raw Data'!J$1,FALSE)</f>
        <v>52.142760578612901</v>
      </c>
      <c r="F48" s="86">
        <f>VLOOKUP($A48,'Occupancy Raw Data'!$B$6:$BE$43,'Occupancy Raw Data'!K$1,FALSE)</f>
        <v>52.048127619305099</v>
      </c>
      <c r="G48" s="87">
        <f>VLOOKUP($A48,'Occupancy Raw Data'!$B$6:$BE$43,'Occupancy Raw Data'!L$1,FALSE)</f>
        <v>48.560227119102301</v>
      </c>
      <c r="H48" s="86">
        <f>VLOOKUP($A48,'Occupancy Raw Data'!$B$6:$BE$43,'Occupancy Raw Data'!N$1,FALSE)</f>
        <v>62.457753143166101</v>
      </c>
      <c r="I48" s="86">
        <f>VLOOKUP($A48,'Occupancy Raw Data'!$B$6:$BE$43,'Occupancy Raw Data'!O$1,FALSE)</f>
        <v>63.147221846694599</v>
      </c>
      <c r="J48" s="87">
        <f>VLOOKUP($A48,'Occupancy Raw Data'!$B$6:$BE$43,'Occupancy Raw Data'!P$1,FALSE)</f>
        <v>62.802487494930297</v>
      </c>
      <c r="K48" s="88">
        <f>VLOOKUP($A48,'Occupancy Raw Data'!$B$6:$BE$43,'Occupancy Raw Data'!R$1,FALSE)</f>
        <v>52.629444369338898</v>
      </c>
      <c r="L48" s="63"/>
      <c r="M48" s="85">
        <f>VLOOKUP($A48,'Occupancy Raw Data'!$B$6:$BE$43,'Occupancy Raw Data'!T$1,FALSE)</f>
        <v>15.7268032374746</v>
      </c>
      <c r="N48" s="86">
        <f>VLOOKUP($A48,'Occupancy Raw Data'!$B$6:$BE$43,'Occupancy Raw Data'!U$1,FALSE)</f>
        <v>14.110511515097</v>
      </c>
      <c r="O48" s="86">
        <f>VLOOKUP($A48,'Occupancy Raw Data'!$B$6:$BE$43,'Occupancy Raw Data'!V$1,FALSE)</f>
        <v>8.4416585569701592</v>
      </c>
      <c r="P48" s="86">
        <f>VLOOKUP($A48,'Occupancy Raw Data'!$B$6:$BE$43,'Occupancy Raw Data'!W$1,FALSE)</f>
        <v>10.4607181061661</v>
      </c>
      <c r="Q48" s="86">
        <f>VLOOKUP($A48,'Occupancy Raw Data'!$B$6:$BE$43,'Occupancy Raw Data'!X$1,FALSE)</f>
        <v>17.9972080247245</v>
      </c>
      <c r="R48" s="87">
        <f>VLOOKUP($A48,'Occupancy Raw Data'!$B$6:$BE$43,'Occupancy Raw Data'!Y$1,FALSE)</f>
        <v>13.117998250379999</v>
      </c>
      <c r="S48" s="86">
        <f>VLOOKUP($A48,'Occupancy Raw Data'!$B$6:$BE$43,'Occupancy Raw Data'!AA$1,FALSE)</f>
        <v>31.288381069641801</v>
      </c>
      <c r="T48" s="86">
        <f>VLOOKUP($A48,'Occupancy Raw Data'!$B$6:$BE$43,'Occupancy Raw Data'!AB$1,FALSE)</f>
        <v>24.227930532097101</v>
      </c>
      <c r="U48" s="61">
        <f>VLOOKUP($A48,'Occupancy Raw Data'!$B$6:$BE$43,'Occupancy Raw Data'!AC$1,FALSE)</f>
        <v>27.641247966695101</v>
      </c>
      <c r="V48" s="88">
        <f>VLOOKUP($A48,'Occupancy Raw Data'!$B$6:$BE$43,'Occupancy Raw Data'!AE$1,FALSE)</f>
        <v>17.683279543234502</v>
      </c>
      <c r="W48" s="63"/>
      <c r="X48" s="89">
        <f>VLOOKUP($A48,'ADR Raw Data'!$B$6:$BE$43,'ADR Raw Data'!G$1,FALSE)</f>
        <v>88.585186476123994</v>
      </c>
      <c r="Y48" s="90">
        <f>VLOOKUP($A48,'ADR Raw Data'!$B$6:$BE$43,'ADR Raw Data'!H$1,FALSE)</f>
        <v>93.276500691562902</v>
      </c>
      <c r="Z48" s="90">
        <f>VLOOKUP($A48,'ADR Raw Data'!$B$6:$BE$43,'ADR Raw Data'!I$1,FALSE)</f>
        <v>93.410103475723005</v>
      </c>
      <c r="AA48" s="90">
        <f>VLOOKUP($A48,'ADR Raw Data'!$B$6:$BE$43,'ADR Raw Data'!J$1,FALSE)</f>
        <v>91.068397718433999</v>
      </c>
      <c r="AB48" s="90">
        <f>VLOOKUP($A48,'ADR Raw Data'!$B$6:$BE$43,'ADR Raw Data'!K$1,FALSE)</f>
        <v>90.156358441558396</v>
      </c>
      <c r="AC48" s="91">
        <f>VLOOKUP($A48,'ADR Raw Data'!$B$6:$BE$43,'ADR Raw Data'!L$1,FALSE)</f>
        <v>91.412077951002203</v>
      </c>
      <c r="AD48" s="90">
        <f>VLOOKUP($A48,'ADR Raw Data'!$B$6:$BE$43,'ADR Raw Data'!N$1,FALSE)</f>
        <v>101.963229437229</v>
      </c>
      <c r="AE48" s="90">
        <f>VLOOKUP($A48,'ADR Raw Data'!$B$6:$BE$43,'ADR Raw Data'!O$1,FALSE)</f>
        <v>105.72678655534099</v>
      </c>
      <c r="AF48" s="91">
        <f>VLOOKUP($A48,'ADR Raw Data'!$B$6:$BE$43,'ADR Raw Data'!P$1,FALSE)</f>
        <v>103.85533742331199</v>
      </c>
      <c r="AG48" s="92">
        <f>VLOOKUP($A48,'ADR Raw Data'!$B$6:$BE$43,'ADR Raw Data'!R$1,FALSE)</f>
        <v>95.654502954020003</v>
      </c>
      <c r="AH48" s="63"/>
      <c r="AI48" s="85">
        <f>VLOOKUP($A48,'ADR Raw Data'!$B$6:$BE$43,'ADR Raw Data'!T$1,FALSE)</f>
        <v>25.222591070666098</v>
      </c>
      <c r="AJ48" s="86">
        <f>VLOOKUP($A48,'ADR Raw Data'!$B$6:$BE$43,'ADR Raw Data'!U$1,FALSE)</f>
        <v>27.595180443918601</v>
      </c>
      <c r="AK48" s="86">
        <f>VLOOKUP($A48,'ADR Raw Data'!$B$6:$BE$43,'ADR Raw Data'!V$1,FALSE)</f>
        <v>24.5265151719104</v>
      </c>
      <c r="AL48" s="86">
        <f>VLOOKUP($A48,'ADR Raw Data'!$B$6:$BE$43,'ADR Raw Data'!W$1,FALSE)</f>
        <v>21.250721246577601</v>
      </c>
      <c r="AM48" s="86">
        <f>VLOOKUP($A48,'ADR Raw Data'!$B$6:$BE$43,'ADR Raw Data'!X$1,FALSE)</f>
        <v>20.4516350837375</v>
      </c>
      <c r="AN48" s="87">
        <f>VLOOKUP($A48,'ADR Raw Data'!$B$6:$BE$43,'ADR Raw Data'!Y$1,FALSE)</f>
        <v>23.610078670727699</v>
      </c>
      <c r="AO48" s="86">
        <f>VLOOKUP($A48,'ADR Raw Data'!$B$6:$BE$43,'ADR Raw Data'!AA$1,FALSE)</f>
        <v>18.244532255819799</v>
      </c>
      <c r="AP48" s="86">
        <f>VLOOKUP($A48,'ADR Raw Data'!$B$6:$BE$43,'ADR Raw Data'!AB$1,FALSE)</f>
        <v>21.321156819148801</v>
      </c>
      <c r="AQ48" s="87">
        <f>VLOOKUP($A48,'ADR Raw Data'!$B$6:$BE$43,'ADR Raw Data'!AC$1,FALSE)</f>
        <v>19.7819386701326</v>
      </c>
      <c r="AR48" s="88">
        <f>VLOOKUP($A48,'ADR Raw Data'!$B$6:$BE$43,'ADR Raw Data'!AE$1,FALSE)</f>
        <v>22.696314902665101</v>
      </c>
      <c r="AS48" s="50"/>
      <c r="AT48" s="89">
        <f>VLOOKUP($A48,'RevPAR Raw Data'!$B$6:$BE$43,'RevPAR Raw Data'!G$1,FALSE)</f>
        <v>34.3586453967824</v>
      </c>
      <c r="AU48" s="90">
        <f>VLOOKUP($A48,'RevPAR Raw Data'!$B$6:$BE$43,'RevPAR Raw Data'!H$1,FALSE)</f>
        <v>45.585311612816</v>
      </c>
      <c r="AV48" s="90">
        <f>VLOOKUP($A48,'RevPAR Raw Data'!$B$6:$BE$43,'RevPAR Raw Data'!I$1,FALSE)</f>
        <v>47.595333243206703</v>
      </c>
      <c r="AW48" s="90">
        <f>VLOOKUP($A48,'RevPAR Raw Data'!$B$6:$BE$43,'RevPAR Raw Data'!J$1,FALSE)</f>
        <v>47.485576585102002</v>
      </c>
      <c r="AX48" s="90">
        <f>VLOOKUP($A48,'RevPAR Raw Data'!$B$6:$BE$43,'RevPAR Raw Data'!K$1,FALSE)</f>
        <v>46.924696498580502</v>
      </c>
      <c r="AY48" s="91">
        <f>VLOOKUP($A48,'RevPAR Raw Data'!$B$6:$BE$43,'RevPAR Raw Data'!L$1,FALSE)</f>
        <v>44.389912667297502</v>
      </c>
      <c r="AZ48" s="90">
        <f>VLOOKUP($A48,'RevPAR Raw Data'!$B$6:$BE$43,'RevPAR Raw Data'!N$1,FALSE)</f>
        <v>63.683942138704801</v>
      </c>
      <c r="BA48" s="90">
        <f>VLOOKUP($A48,'RevPAR Raw Data'!$B$6:$BE$43,'RevPAR Raw Data'!O$1,FALSE)</f>
        <v>66.763528457482707</v>
      </c>
      <c r="BB48" s="91">
        <f>VLOOKUP($A48,'RevPAR Raw Data'!$B$6:$BE$43,'RevPAR Raw Data'!P$1,FALSE)</f>
        <v>65.2237352980938</v>
      </c>
      <c r="BC48" s="92">
        <f>VLOOKUP($A48,'RevPAR Raw Data'!$B$6:$BE$43,'RevPAR Raw Data'!R$1,FALSE)</f>
        <v>50.342433418953597</v>
      </c>
      <c r="BD48" s="63"/>
      <c r="BE48" s="85">
        <f>VLOOKUP($A48,'RevPAR Raw Data'!$B$6:$BE$43,'RevPAR Raw Data'!T$1,FALSE)</f>
        <v>44.916101577217198</v>
      </c>
      <c r="BF48" s="86">
        <f>VLOOKUP($A48,'RevPAR Raw Data'!$B$6:$BE$43,'RevPAR Raw Data'!U$1,FALSE)</f>
        <v>45.599513073166598</v>
      </c>
      <c r="BG48" s="86">
        <f>VLOOKUP($A48,'RevPAR Raw Data'!$B$6:$BE$43,'RevPAR Raw Data'!V$1,FALSE)</f>
        <v>35.038618395616702</v>
      </c>
      <c r="BH48" s="86">
        <f>VLOOKUP($A48,'RevPAR Raw Data'!$B$6:$BE$43,'RevPAR Raw Data'!W$1,FALSE)</f>
        <v>33.9344173978754</v>
      </c>
      <c r="BI48" s="86">
        <f>VLOOKUP($A48,'RevPAR Raw Data'!$B$6:$BE$43,'RevPAR Raw Data'!X$1,FALSE)</f>
        <v>42.129566418939802</v>
      </c>
      <c r="BJ48" s="87">
        <f>VLOOKUP($A48,'RevPAR Raw Data'!$B$6:$BE$43,'RevPAR Raw Data'!Y$1,FALSE)</f>
        <v>39.825246628047097</v>
      </c>
      <c r="BK48" s="86">
        <f>VLOOKUP($A48,'RevPAR Raw Data'!$B$6:$BE$43,'RevPAR Raw Data'!AA$1,FALSE)</f>
        <v>55.241332102036303</v>
      </c>
      <c r="BL48" s="86">
        <f>VLOOKUP($A48,'RevPAR Raw Data'!$B$6:$BE$43,'RevPAR Raw Data'!AB$1,FALSE)</f>
        <v>50.714762414028797</v>
      </c>
      <c r="BM48" s="87">
        <f>VLOOKUP($A48,'RevPAR Raw Data'!$B$6:$BE$43,'RevPAR Raw Data'!AC$1,FALSE)</f>
        <v>52.891161357258703</v>
      </c>
      <c r="BN48" s="88">
        <f>VLOOKUP($A48,'RevPAR Raw Data'!$B$6:$BE$43,'RevPAR Raw Data'!AE$1,FALSE)</f>
        <v>44.393047256150702</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gq7lOtvuvXxBVXV2qX4NR1YRsENzK2fmwIhzhhvm7NehN6AMpZME3tasustgLM6YXiuFLt3FQa/0pVhDBFleNA==" saltValue="vrB8W4Iicq14kqXIALMxaA==" spinCount="100000" sheet="1" formatColumns="0" formatRows="0"/>
  <mergeCells count="25">
    <mergeCell ref="AI1:AR1"/>
    <mergeCell ref="G2:G3"/>
    <mergeCell ref="J2:J3"/>
    <mergeCell ref="K2:K3"/>
    <mergeCell ref="B1:K1"/>
    <mergeCell ref="X1:AG1"/>
    <mergeCell ref="AC2:AC3"/>
    <mergeCell ref="AF2:AF3"/>
    <mergeCell ref="AG2:AG3"/>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6" t="s">
        <v>126</v>
      </c>
      <c r="B1" s="143" t="s">
        <v>67</v>
      </c>
      <c r="C1" s="144"/>
      <c r="D1" s="144"/>
      <c r="E1" s="144"/>
      <c r="F1" s="144"/>
      <c r="G1" s="144"/>
      <c r="H1" s="144"/>
      <c r="I1" s="144"/>
      <c r="J1" s="144"/>
      <c r="K1" s="145"/>
      <c r="L1" s="50"/>
      <c r="M1" s="143" t="s">
        <v>74</v>
      </c>
      <c r="N1" s="144"/>
      <c r="O1" s="144"/>
      <c r="P1" s="144"/>
      <c r="Q1" s="144"/>
      <c r="R1" s="144"/>
      <c r="S1" s="144"/>
      <c r="T1" s="144"/>
      <c r="U1" s="144"/>
      <c r="V1" s="145"/>
      <c r="X1" s="143" t="s">
        <v>68</v>
      </c>
      <c r="Y1" s="144"/>
      <c r="Z1" s="144"/>
      <c r="AA1" s="144"/>
      <c r="AB1" s="144"/>
      <c r="AC1" s="144"/>
      <c r="AD1" s="144"/>
      <c r="AE1" s="144"/>
      <c r="AF1" s="144"/>
      <c r="AG1" s="145"/>
      <c r="AI1" s="143" t="s">
        <v>75</v>
      </c>
      <c r="AJ1" s="144"/>
      <c r="AK1" s="144"/>
      <c r="AL1" s="144"/>
      <c r="AM1" s="144"/>
      <c r="AN1" s="144"/>
      <c r="AO1" s="144"/>
      <c r="AP1" s="144"/>
      <c r="AQ1" s="144"/>
      <c r="AR1" s="145"/>
      <c r="AS1" s="50"/>
      <c r="AT1" s="143" t="s">
        <v>69</v>
      </c>
      <c r="AU1" s="144"/>
      <c r="AV1" s="144"/>
      <c r="AW1" s="144"/>
      <c r="AX1" s="144"/>
      <c r="AY1" s="144"/>
      <c r="AZ1" s="144"/>
      <c r="BA1" s="144"/>
      <c r="BB1" s="144"/>
      <c r="BC1" s="145"/>
      <c r="BE1" s="143" t="s">
        <v>76</v>
      </c>
      <c r="BF1" s="144"/>
      <c r="BG1" s="144"/>
      <c r="BH1" s="144"/>
      <c r="BI1" s="144"/>
      <c r="BJ1" s="144"/>
      <c r="BK1" s="144"/>
      <c r="BL1" s="144"/>
      <c r="BM1" s="144"/>
      <c r="BN1" s="145"/>
    </row>
    <row r="2" spans="1:66" x14ac:dyDescent="0.35">
      <c r="A2" s="146"/>
      <c r="B2" s="52"/>
      <c r="C2" s="53"/>
      <c r="D2" s="53"/>
      <c r="E2" s="53"/>
      <c r="F2" s="53"/>
      <c r="G2" s="141" t="s">
        <v>65</v>
      </c>
      <c r="H2" s="53"/>
      <c r="I2" s="53"/>
      <c r="J2" s="141" t="s">
        <v>66</v>
      </c>
      <c r="K2" s="142" t="s">
        <v>57</v>
      </c>
      <c r="L2" s="55"/>
      <c r="M2" s="52"/>
      <c r="N2" s="53"/>
      <c r="O2" s="53"/>
      <c r="P2" s="53"/>
      <c r="Q2" s="53"/>
      <c r="R2" s="141" t="s">
        <v>65</v>
      </c>
      <c r="S2" s="53"/>
      <c r="T2" s="53"/>
      <c r="U2" s="141" t="s">
        <v>66</v>
      </c>
      <c r="V2" s="142" t="s">
        <v>57</v>
      </c>
      <c r="X2" s="52"/>
      <c r="Y2" s="53"/>
      <c r="Z2" s="53"/>
      <c r="AA2" s="53"/>
      <c r="AB2" s="53"/>
      <c r="AC2" s="141" t="s">
        <v>65</v>
      </c>
      <c r="AD2" s="53"/>
      <c r="AE2" s="53"/>
      <c r="AF2" s="141" t="s">
        <v>66</v>
      </c>
      <c r="AG2" s="142" t="s">
        <v>57</v>
      </c>
      <c r="AI2" s="52"/>
      <c r="AJ2" s="53"/>
      <c r="AK2" s="53"/>
      <c r="AL2" s="53"/>
      <c r="AM2" s="53"/>
      <c r="AN2" s="141" t="s">
        <v>65</v>
      </c>
      <c r="AO2" s="53"/>
      <c r="AP2" s="53"/>
      <c r="AQ2" s="141" t="s">
        <v>66</v>
      </c>
      <c r="AR2" s="142" t="s">
        <v>57</v>
      </c>
      <c r="AS2" s="55"/>
      <c r="AT2" s="52"/>
      <c r="AU2" s="53"/>
      <c r="AV2" s="53"/>
      <c r="AW2" s="53"/>
      <c r="AX2" s="53"/>
      <c r="AY2" s="141" t="s">
        <v>65</v>
      </c>
      <c r="AZ2" s="53"/>
      <c r="BA2" s="53"/>
      <c r="BB2" s="141" t="s">
        <v>66</v>
      </c>
      <c r="BC2" s="142" t="s">
        <v>57</v>
      </c>
      <c r="BE2" s="52"/>
      <c r="BF2" s="53"/>
      <c r="BG2" s="53"/>
      <c r="BH2" s="53"/>
      <c r="BI2" s="53"/>
      <c r="BJ2" s="141" t="s">
        <v>65</v>
      </c>
      <c r="BK2" s="53"/>
      <c r="BL2" s="53"/>
      <c r="BM2" s="141" t="s">
        <v>66</v>
      </c>
      <c r="BN2" s="142" t="s">
        <v>57</v>
      </c>
    </row>
    <row r="3" spans="1:66" x14ac:dyDescent="0.35">
      <c r="A3" s="146"/>
      <c r="B3" s="56" t="s">
        <v>58</v>
      </c>
      <c r="C3" s="57" t="s">
        <v>59</v>
      </c>
      <c r="D3" s="57" t="s">
        <v>60</v>
      </c>
      <c r="E3" s="57" t="s">
        <v>61</v>
      </c>
      <c r="F3" s="57" t="s">
        <v>62</v>
      </c>
      <c r="G3" s="141"/>
      <c r="H3" s="57" t="s">
        <v>63</v>
      </c>
      <c r="I3" s="57" t="s">
        <v>64</v>
      </c>
      <c r="J3" s="141"/>
      <c r="K3" s="142"/>
      <c r="L3" s="55"/>
      <c r="M3" s="56" t="s">
        <v>58</v>
      </c>
      <c r="N3" s="57" t="s">
        <v>59</v>
      </c>
      <c r="O3" s="57" t="s">
        <v>60</v>
      </c>
      <c r="P3" s="57" t="s">
        <v>61</v>
      </c>
      <c r="Q3" s="57" t="s">
        <v>62</v>
      </c>
      <c r="R3" s="141"/>
      <c r="S3" s="57" t="s">
        <v>63</v>
      </c>
      <c r="T3" s="57" t="s">
        <v>64</v>
      </c>
      <c r="U3" s="141"/>
      <c r="V3" s="142"/>
      <c r="X3" s="56" t="s">
        <v>58</v>
      </c>
      <c r="Y3" s="57" t="s">
        <v>59</v>
      </c>
      <c r="Z3" s="57" t="s">
        <v>60</v>
      </c>
      <c r="AA3" s="57" t="s">
        <v>61</v>
      </c>
      <c r="AB3" s="57" t="s">
        <v>62</v>
      </c>
      <c r="AC3" s="141"/>
      <c r="AD3" s="57" t="s">
        <v>63</v>
      </c>
      <c r="AE3" s="57" t="s">
        <v>64</v>
      </c>
      <c r="AF3" s="141"/>
      <c r="AG3" s="142"/>
      <c r="AI3" s="56" t="s">
        <v>58</v>
      </c>
      <c r="AJ3" s="57" t="s">
        <v>59</v>
      </c>
      <c r="AK3" s="57" t="s">
        <v>60</v>
      </c>
      <c r="AL3" s="57" t="s">
        <v>61</v>
      </c>
      <c r="AM3" s="57" t="s">
        <v>62</v>
      </c>
      <c r="AN3" s="141"/>
      <c r="AO3" s="57" t="s">
        <v>63</v>
      </c>
      <c r="AP3" s="57" t="s">
        <v>64</v>
      </c>
      <c r="AQ3" s="141"/>
      <c r="AR3" s="142"/>
      <c r="AS3" s="55"/>
      <c r="AT3" s="56" t="s">
        <v>58</v>
      </c>
      <c r="AU3" s="57" t="s">
        <v>59</v>
      </c>
      <c r="AV3" s="57" t="s">
        <v>60</v>
      </c>
      <c r="AW3" s="57" t="s">
        <v>61</v>
      </c>
      <c r="AX3" s="57" t="s">
        <v>62</v>
      </c>
      <c r="AY3" s="141"/>
      <c r="AZ3" s="57" t="s">
        <v>63</v>
      </c>
      <c r="BA3" s="57" t="s">
        <v>64</v>
      </c>
      <c r="BB3" s="141"/>
      <c r="BC3" s="142"/>
      <c r="BE3" s="56" t="s">
        <v>58</v>
      </c>
      <c r="BF3" s="57" t="s">
        <v>59</v>
      </c>
      <c r="BG3" s="57" t="s">
        <v>60</v>
      </c>
      <c r="BH3" s="57" t="s">
        <v>61</v>
      </c>
      <c r="BI3" s="57" t="s">
        <v>62</v>
      </c>
      <c r="BJ3" s="141"/>
      <c r="BK3" s="57" t="s">
        <v>63</v>
      </c>
      <c r="BL3" s="57" t="s">
        <v>64</v>
      </c>
      <c r="BM3" s="141"/>
      <c r="BN3" s="142"/>
    </row>
    <row r="4" spans="1:66" x14ac:dyDescent="0.35">
      <c r="A4" s="58" t="s">
        <v>15</v>
      </c>
      <c r="B4" s="59">
        <f>VLOOKUP($A4,'Occupancy Raw Data'!$B$6:$BE$43,'Occupancy Raw Data'!AG$1,FALSE)</f>
        <v>52.984303210503398</v>
      </c>
      <c r="C4" s="60">
        <f>VLOOKUP($A4,'Occupancy Raw Data'!$B$6:$BE$43,'Occupancy Raw Data'!AH$1,FALSE)</f>
        <v>57.717806086843702</v>
      </c>
      <c r="D4" s="60">
        <f>VLOOKUP($A4,'Occupancy Raw Data'!$B$6:$BE$43,'Occupancy Raw Data'!AI$1,FALSE)</f>
        <v>61.205485840895101</v>
      </c>
      <c r="E4" s="60">
        <f>VLOOKUP($A4,'Occupancy Raw Data'!$B$6:$BE$43,'Occupancy Raw Data'!AJ$1,FALSE)</f>
        <v>62.423868993593501</v>
      </c>
      <c r="F4" s="60">
        <f>VLOOKUP($A4,'Occupancy Raw Data'!$B$6:$BE$43,'Occupancy Raw Data'!AK$1,FALSE)</f>
        <v>63.213672310879403</v>
      </c>
      <c r="G4" s="61">
        <f>VLOOKUP($A4,'Occupancy Raw Data'!$B$6:$BE$43,'Occupancy Raw Data'!AL$1,FALSE)</f>
        <v>59.5098110354783</v>
      </c>
      <c r="H4" s="60">
        <f>VLOOKUP($A4,'Occupancy Raw Data'!$B$6:$BE$43,'Occupancy Raw Data'!AN$1,FALSE)</f>
        <v>71.581377501754304</v>
      </c>
      <c r="I4" s="60">
        <f>VLOOKUP($A4,'Occupancy Raw Data'!$B$6:$BE$43,'Occupancy Raw Data'!AO$1,FALSE)</f>
        <v>74.105053138772604</v>
      </c>
      <c r="J4" s="61">
        <f>VLOOKUP($A4,'Occupancy Raw Data'!$B$6:$BE$43,'Occupancy Raw Data'!AP$1,FALSE)</f>
        <v>72.843220224402302</v>
      </c>
      <c r="K4" s="62">
        <f>VLOOKUP($A4,'Occupancy Raw Data'!$B$6:$BE$43,'Occupancy Raw Data'!AR$1,FALSE)</f>
        <v>63.320032473401803</v>
      </c>
      <c r="M4" s="59">
        <f>VLOOKUP($A4,'Occupancy Raw Data'!$B$6:$BE$43,'Occupancy Raw Data'!AT$1,FALSE)</f>
        <v>25.802123665408601</v>
      </c>
      <c r="N4" s="60">
        <f>VLOOKUP($A4,'Occupancy Raw Data'!$B$6:$BE$43,'Occupancy Raw Data'!AU$1,FALSE)</f>
        <v>25.925707357999201</v>
      </c>
      <c r="O4" s="60">
        <f>VLOOKUP($A4,'Occupancy Raw Data'!$B$6:$BE$43,'Occupancy Raw Data'!AV$1,FALSE)</f>
        <v>27.8952636954985</v>
      </c>
      <c r="P4" s="60">
        <f>VLOOKUP($A4,'Occupancy Raw Data'!$B$6:$BE$43,'Occupancy Raw Data'!AW$1,FALSE)</f>
        <v>26.589568290170199</v>
      </c>
      <c r="Q4" s="60">
        <f>VLOOKUP($A4,'Occupancy Raw Data'!$B$6:$BE$43,'Occupancy Raw Data'!AX$1,FALSE)</f>
        <v>24.526281900738201</v>
      </c>
      <c r="R4" s="61">
        <f>VLOOKUP($A4,'Occupancy Raw Data'!$B$6:$BE$43,'Occupancy Raw Data'!AY$1,FALSE)</f>
        <v>26.139168244624699</v>
      </c>
      <c r="S4" s="60">
        <f>VLOOKUP($A4,'Occupancy Raw Data'!$B$6:$BE$43,'Occupancy Raw Data'!BA$1,FALSE)</f>
        <v>17.4387105845639</v>
      </c>
      <c r="T4" s="60">
        <f>VLOOKUP($A4,'Occupancy Raw Data'!$B$6:$BE$43,'Occupancy Raw Data'!BB$1,FALSE)</f>
        <v>13.032897146473699</v>
      </c>
      <c r="U4" s="61">
        <f>VLOOKUP($A4,'Occupancy Raw Data'!$B$6:$BE$43,'Occupancy Raw Data'!BC$1,FALSE)</f>
        <v>15.1555601741968</v>
      </c>
      <c r="V4" s="62">
        <f>VLOOKUP($A4,'Occupancy Raw Data'!$B$6:$BE$43,'Occupancy Raw Data'!BE$1,FALSE)</f>
        <v>22.3041252416741</v>
      </c>
      <c r="X4" s="64">
        <f>VLOOKUP($A4,'ADR Raw Data'!$B$6:$BE$43,'ADR Raw Data'!AG$1,FALSE)</f>
        <v>140.84391626249999</v>
      </c>
      <c r="Y4" s="65">
        <f>VLOOKUP($A4,'ADR Raw Data'!$B$6:$BE$43,'ADR Raw Data'!AH$1,FALSE)</f>
        <v>137.157583073648</v>
      </c>
      <c r="Z4" s="65">
        <f>VLOOKUP($A4,'ADR Raw Data'!$B$6:$BE$43,'ADR Raw Data'!AI$1,FALSE)</f>
        <v>138.90645139845199</v>
      </c>
      <c r="AA4" s="65">
        <f>VLOOKUP($A4,'ADR Raw Data'!$B$6:$BE$43,'ADR Raw Data'!AJ$1,FALSE)</f>
        <v>139.04271375176901</v>
      </c>
      <c r="AB4" s="65">
        <f>VLOOKUP($A4,'ADR Raw Data'!$B$6:$BE$43,'ADR Raw Data'!AK$1,FALSE)</f>
        <v>141.32345224371801</v>
      </c>
      <c r="AC4" s="66">
        <f>VLOOKUP($A4,'ADR Raw Data'!$B$6:$BE$43,'ADR Raw Data'!AL$1,FALSE)</f>
        <v>139.45440736621799</v>
      </c>
      <c r="AD4" s="65">
        <f>VLOOKUP($A4,'ADR Raw Data'!$B$6:$BE$43,'ADR Raw Data'!AN$1,FALSE)</f>
        <v>153.98739318722201</v>
      </c>
      <c r="AE4" s="65">
        <f>VLOOKUP($A4,'ADR Raw Data'!$B$6:$BE$43,'ADR Raw Data'!AO$1,FALSE)</f>
        <v>157.448486063518</v>
      </c>
      <c r="AF4" s="66">
        <f>VLOOKUP($A4,'ADR Raw Data'!$B$6:$BE$43,'ADR Raw Data'!AP$1,FALSE)</f>
        <v>155.74792400638501</v>
      </c>
      <c r="AG4" s="67">
        <f>VLOOKUP($A4,'ADR Raw Data'!$B$6:$BE$43,'ADR Raw Data'!AR$1,FALSE)</f>
        <v>144.81079310502</v>
      </c>
      <c r="AI4" s="59">
        <f>VLOOKUP($A4,'ADR Raw Data'!$B$6:$BE$43,'ADR Raw Data'!AT$1,FALSE)</f>
        <v>44.652166323253802</v>
      </c>
      <c r="AJ4" s="60">
        <f>VLOOKUP($A4,'ADR Raw Data'!$B$6:$BE$43,'ADR Raw Data'!AU$1,FALSE)</f>
        <v>44.146212171386303</v>
      </c>
      <c r="AK4" s="60">
        <f>VLOOKUP($A4,'ADR Raw Data'!$B$6:$BE$43,'ADR Raw Data'!AV$1,FALSE)</f>
        <v>45.755120175669298</v>
      </c>
      <c r="AL4" s="60">
        <f>VLOOKUP($A4,'ADR Raw Data'!$B$6:$BE$43,'ADR Raw Data'!AW$1,FALSE)</f>
        <v>44.4933499914831</v>
      </c>
      <c r="AM4" s="60">
        <f>VLOOKUP($A4,'ADR Raw Data'!$B$6:$BE$43,'ADR Raw Data'!AX$1,FALSE)</f>
        <v>41.786654152744397</v>
      </c>
      <c r="AN4" s="61">
        <f>VLOOKUP($A4,'ADR Raw Data'!$B$6:$BE$43,'ADR Raw Data'!AY$1,FALSE)</f>
        <v>44.100892579188901</v>
      </c>
      <c r="AO4" s="60">
        <f>VLOOKUP($A4,'ADR Raw Data'!$B$6:$BE$43,'ADR Raw Data'!BA$1,FALSE)</f>
        <v>38.347547863677597</v>
      </c>
      <c r="AP4" s="60">
        <f>VLOOKUP($A4,'ADR Raw Data'!$B$6:$BE$43,'ADR Raw Data'!BB$1,FALSE)</f>
        <v>36.992252953555301</v>
      </c>
      <c r="AQ4" s="61">
        <f>VLOOKUP($A4,'ADR Raw Data'!$B$6:$BE$43,'ADR Raw Data'!BC$1,FALSE)</f>
        <v>37.605163448731197</v>
      </c>
      <c r="AR4" s="62">
        <f>VLOOKUP($A4,'ADR Raw Data'!$B$6:$BE$43,'ADR Raw Data'!BE$1,FALSE)</f>
        <v>41.272142962985299</v>
      </c>
      <c r="AT4" s="64">
        <f>VLOOKUP($A4,'RevPAR Raw Data'!$B$6:$BE$43,'RevPAR Raw Data'!AG$1,FALSE)</f>
        <v>74.625167646070807</v>
      </c>
      <c r="AU4" s="65">
        <f>VLOOKUP($A4,'RevPAR Raw Data'!$B$6:$BE$43,'RevPAR Raw Data'!AH$1,FALSE)</f>
        <v>79.164347831849994</v>
      </c>
      <c r="AV4" s="65">
        <f>VLOOKUP($A4,'RevPAR Raw Data'!$B$6:$BE$43,'RevPAR Raw Data'!AI$1,FALSE)</f>
        <v>85.018368442769699</v>
      </c>
      <c r="AW4" s="65">
        <f>VLOOKUP($A4,'RevPAR Raw Data'!$B$6:$BE$43,'RevPAR Raw Data'!AJ$1,FALSE)</f>
        <v>86.7958414775416</v>
      </c>
      <c r="AX4" s="65">
        <f>VLOOKUP($A4,'RevPAR Raw Data'!$B$6:$BE$43,'RevPAR Raw Data'!AK$1,FALSE)</f>
        <v>89.335743999766706</v>
      </c>
      <c r="AY4" s="66">
        <f>VLOOKUP($A4,'RevPAR Raw Data'!$B$6:$BE$43,'RevPAR Raw Data'!AL$1,FALSE)</f>
        <v>82.989054304282604</v>
      </c>
      <c r="AZ4" s="65">
        <f>VLOOKUP($A4,'RevPAR Raw Data'!$B$6:$BE$43,'RevPAR Raw Data'!AN$1,FALSE)</f>
        <v>110.226297222456</v>
      </c>
      <c r="BA4" s="65">
        <f>VLOOKUP($A4,'RevPAR Raw Data'!$B$6:$BE$43,'RevPAR Raw Data'!AO$1,FALSE)</f>
        <v>116.677284263563</v>
      </c>
      <c r="BB4" s="66">
        <f>VLOOKUP($A4,'RevPAR Raw Data'!$B$6:$BE$43,'RevPAR Raw Data'!AP$1,FALSE)</f>
        <v>113.451803278906</v>
      </c>
      <c r="BC4" s="67">
        <f>VLOOKUP($A4,'RevPAR Raw Data'!$B$6:$BE$43,'RevPAR Raw Data'!AR$1,FALSE)</f>
        <v>91.694241219089804</v>
      </c>
      <c r="BE4" s="59">
        <f>VLOOKUP($A4,'RevPAR Raw Data'!$B$6:$BE$43,'RevPAR Raw Data'!AT$1,FALSE)</f>
        <v>81.975497162672298</v>
      </c>
      <c r="BF4" s="60">
        <f>VLOOKUP($A4,'RevPAR Raw Data'!$B$6:$BE$43,'RevPAR Raw Data'!AU$1,FALSE)</f>
        <v>81.517137306580494</v>
      </c>
      <c r="BG4" s="60">
        <f>VLOOKUP($A4,'RevPAR Raw Data'!$B$6:$BE$43,'RevPAR Raw Data'!AV$1,FALSE)</f>
        <v>86.413895298363002</v>
      </c>
      <c r="BH4" s="60">
        <f>VLOOKUP($A4,'RevPAR Raw Data'!$B$6:$BE$43,'RevPAR Raw Data'!AW$1,FALSE)</f>
        <v>82.913507962223306</v>
      </c>
      <c r="BI4" s="60">
        <f>VLOOKUP($A4,'RevPAR Raw Data'!$B$6:$BE$43,'RevPAR Raw Data'!AX$1,FALSE)</f>
        <v>76.561648647871294</v>
      </c>
      <c r="BJ4" s="61">
        <f>VLOOKUP($A4,'RevPAR Raw Data'!$B$6:$BE$43,'RevPAR Raw Data'!AY$1,FALSE)</f>
        <v>81.767667332469102</v>
      </c>
      <c r="BK4" s="60">
        <f>VLOOKUP($A4,'RevPAR Raw Data'!$B$6:$BE$43,'RevPAR Raw Data'!BA$1,FALSE)</f>
        <v>62.473576336465399</v>
      </c>
      <c r="BL4" s="60">
        <f>VLOOKUP($A4,'RevPAR Raw Data'!$B$6:$BE$43,'RevPAR Raw Data'!BB$1,FALSE)</f>
        <v>54.846312379629303</v>
      </c>
      <c r="BM4" s="61">
        <f>VLOOKUP($A4,'RevPAR Raw Data'!$B$6:$BE$43,'RevPAR Raw Data'!BC$1,FALSE)</f>
        <v>58.459996798005598</v>
      </c>
      <c r="BN4" s="62">
        <f>VLOOKUP($A4,'RevPAR Raw Data'!$B$6:$BE$43,'RevPAR Raw Data'!BE$1,FALSE)</f>
        <v>72.781658661046606</v>
      </c>
    </row>
    <row r="5" spans="1:66" x14ac:dyDescent="0.35">
      <c r="A5" s="58" t="s">
        <v>70</v>
      </c>
      <c r="B5" s="59">
        <f>VLOOKUP($A5,'Occupancy Raw Data'!$B$6:$BE$43,'Occupancy Raw Data'!AG$1,FALSE)</f>
        <v>46.080176662568498</v>
      </c>
      <c r="C5" s="60">
        <f>VLOOKUP($A5,'Occupancy Raw Data'!$B$6:$BE$43,'Occupancy Raw Data'!AH$1,FALSE)</f>
        <v>52.254397463053401</v>
      </c>
      <c r="D5" s="60">
        <f>VLOOKUP($A5,'Occupancy Raw Data'!$B$6:$BE$43,'Occupancy Raw Data'!AI$1,FALSE)</f>
        <v>55.680241376287398</v>
      </c>
      <c r="E5" s="60">
        <f>VLOOKUP($A5,'Occupancy Raw Data'!$B$6:$BE$43,'Occupancy Raw Data'!AJ$1,FALSE)</f>
        <v>56.0717344374441</v>
      </c>
      <c r="F5" s="60">
        <f>VLOOKUP($A5,'Occupancy Raw Data'!$B$6:$BE$43,'Occupancy Raw Data'!AK$1,FALSE)</f>
        <v>55.713042230411901</v>
      </c>
      <c r="G5" s="61">
        <f>VLOOKUP($A5,'Occupancy Raw Data'!$B$6:$BE$43,'Occupancy Raw Data'!AL$1,FALSE)</f>
        <v>53.162244090869699</v>
      </c>
      <c r="H5" s="60">
        <f>VLOOKUP($A5,'Occupancy Raw Data'!$B$6:$BE$43,'Occupancy Raw Data'!AN$1,FALSE)</f>
        <v>65.299200729480901</v>
      </c>
      <c r="I5" s="60">
        <f>VLOOKUP($A5,'Occupancy Raw Data'!$B$6:$BE$43,'Occupancy Raw Data'!AO$1,FALSE)</f>
        <v>68.501554506428306</v>
      </c>
      <c r="J5" s="61">
        <f>VLOOKUP($A5,'Occupancy Raw Data'!$B$6:$BE$43,'Occupancy Raw Data'!AP$1,FALSE)</f>
        <v>66.900377617954604</v>
      </c>
      <c r="K5" s="62">
        <f>VLOOKUP($A5,'Occupancy Raw Data'!$B$6:$BE$43,'Occupancy Raw Data'!AR$1,FALSE)</f>
        <v>57.089058643370699</v>
      </c>
      <c r="M5" s="59">
        <f>VLOOKUP($A5,'Occupancy Raw Data'!$B$6:$BE$43,'Occupancy Raw Data'!AT$1,FALSE)</f>
        <v>21.562572535762101</v>
      </c>
      <c r="N5" s="60">
        <f>VLOOKUP($A5,'Occupancy Raw Data'!$B$6:$BE$43,'Occupancy Raw Data'!AU$1,FALSE)</f>
        <v>24.010339436031799</v>
      </c>
      <c r="O5" s="60">
        <f>VLOOKUP($A5,'Occupancy Raw Data'!$B$6:$BE$43,'Occupancy Raw Data'!AV$1,FALSE)</f>
        <v>24.9433829253657</v>
      </c>
      <c r="P5" s="60">
        <f>VLOOKUP($A5,'Occupancy Raw Data'!$B$6:$BE$43,'Occupancy Raw Data'!AW$1,FALSE)</f>
        <v>23.549637765492101</v>
      </c>
      <c r="Q5" s="60">
        <f>VLOOKUP($A5,'Occupancy Raw Data'!$B$6:$BE$43,'Occupancy Raw Data'!AX$1,FALSE)</f>
        <v>22.062828673561601</v>
      </c>
      <c r="R5" s="61">
        <f>VLOOKUP($A5,'Occupancy Raw Data'!$B$6:$BE$43,'Occupancy Raw Data'!AY$1,FALSE)</f>
        <v>23.2654599825227</v>
      </c>
      <c r="S5" s="60">
        <f>VLOOKUP($A5,'Occupancy Raw Data'!$B$6:$BE$43,'Occupancy Raw Data'!BA$1,FALSE)</f>
        <v>19.7007913922358</v>
      </c>
      <c r="T5" s="60">
        <f>VLOOKUP($A5,'Occupancy Raw Data'!$B$6:$BE$43,'Occupancy Raw Data'!BB$1,FALSE)</f>
        <v>15.8934247991535</v>
      </c>
      <c r="U5" s="61">
        <f>VLOOKUP($A5,'Occupancy Raw Data'!$B$6:$BE$43,'Occupancy Raw Data'!BC$1,FALSE)</f>
        <v>17.7208104794137</v>
      </c>
      <c r="V5" s="62">
        <f>VLOOKUP($A5,'Occupancy Raw Data'!$B$6:$BE$43,'Occupancy Raw Data'!BE$1,FALSE)</f>
        <v>21.353425918928401</v>
      </c>
      <c r="X5" s="64">
        <f>VLOOKUP($A5,'ADR Raw Data'!$B$6:$BE$43,'ADR Raw Data'!AG$1,FALSE)</f>
        <v>97.908682515905397</v>
      </c>
      <c r="Y5" s="65">
        <f>VLOOKUP($A5,'ADR Raw Data'!$B$6:$BE$43,'ADR Raw Data'!AH$1,FALSE)</f>
        <v>100.78812056957101</v>
      </c>
      <c r="Z5" s="65">
        <f>VLOOKUP($A5,'ADR Raw Data'!$B$6:$BE$43,'ADR Raw Data'!AI$1,FALSE)</f>
        <v>104.048603954551</v>
      </c>
      <c r="AA5" s="65">
        <f>VLOOKUP($A5,'ADR Raw Data'!$B$6:$BE$43,'ADR Raw Data'!AJ$1,FALSE)</f>
        <v>103.59047732156201</v>
      </c>
      <c r="AB5" s="65">
        <f>VLOOKUP($A5,'ADR Raw Data'!$B$6:$BE$43,'ADR Raw Data'!AK$1,FALSE)</f>
        <v>102.05102802671399</v>
      </c>
      <c r="AC5" s="66">
        <f>VLOOKUP($A5,'ADR Raw Data'!$B$6:$BE$43,'ADR Raw Data'!AL$1,FALSE)</f>
        <v>101.829111774412</v>
      </c>
      <c r="AD5" s="65">
        <f>VLOOKUP($A5,'ADR Raw Data'!$B$6:$BE$43,'ADR Raw Data'!AN$1,FALSE)</f>
        <v>114.135898584709</v>
      </c>
      <c r="AE5" s="65">
        <f>VLOOKUP($A5,'ADR Raw Data'!$B$6:$BE$43,'ADR Raw Data'!AO$1,FALSE)</f>
        <v>117.02327831134799</v>
      </c>
      <c r="AF5" s="66">
        <f>VLOOKUP($A5,'ADR Raw Data'!$B$6:$BE$43,'ADR Raw Data'!AP$1,FALSE)</f>
        <v>115.61414135977</v>
      </c>
      <c r="AG5" s="67">
        <f>VLOOKUP($A5,'ADR Raw Data'!$B$6:$BE$43,'ADR Raw Data'!AR$1,FALSE)</f>
        <v>106.44649635614201</v>
      </c>
      <c r="AI5" s="59">
        <f>VLOOKUP($A5,'ADR Raw Data'!$B$6:$BE$43,'ADR Raw Data'!AT$1,FALSE)</f>
        <v>26.680360171719101</v>
      </c>
      <c r="AJ5" s="60">
        <f>VLOOKUP($A5,'ADR Raw Data'!$B$6:$BE$43,'ADR Raw Data'!AU$1,FALSE)</f>
        <v>29.235674826830699</v>
      </c>
      <c r="AK5" s="60">
        <f>VLOOKUP($A5,'ADR Raw Data'!$B$6:$BE$43,'ADR Raw Data'!AV$1,FALSE)</f>
        <v>32.0794950764584</v>
      </c>
      <c r="AL5" s="60">
        <f>VLOOKUP($A5,'ADR Raw Data'!$B$6:$BE$43,'ADR Raw Data'!AW$1,FALSE)</f>
        <v>31.139083474419699</v>
      </c>
      <c r="AM5" s="60">
        <f>VLOOKUP($A5,'ADR Raw Data'!$B$6:$BE$43,'ADR Raw Data'!AX$1,FALSE)</f>
        <v>26.633542501108</v>
      </c>
      <c r="AN5" s="61">
        <f>VLOOKUP($A5,'ADR Raw Data'!$B$6:$BE$43,'ADR Raw Data'!AY$1,FALSE)</f>
        <v>29.241005420355801</v>
      </c>
      <c r="AO5" s="60">
        <f>VLOOKUP($A5,'ADR Raw Data'!$B$6:$BE$43,'ADR Raw Data'!BA$1,FALSE)</f>
        <v>25.523674918351301</v>
      </c>
      <c r="AP5" s="60">
        <f>VLOOKUP($A5,'ADR Raw Data'!$B$6:$BE$43,'ADR Raw Data'!BB$1,FALSE)</f>
        <v>24.531792657668099</v>
      </c>
      <c r="AQ5" s="61">
        <f>VLOOKUP($A5,'ADR Raw Data'!$B$6:$BE$43,'ADR Raw Data'!BC$1,FALSE)</f>
        <v>24.974518141301001</v>
      </c>
      <c r="AR5" s="62">
        <f>VLOOKUP($A5,'ADR Raw Data'!$B$6:$BE$43,'ADR Raw Data'!BE$1,FALSE)</f>
        <v>27.440564846637699</v>
      </c>
      <c r="AT5" s="64">
        <f>VLOOKUP($A5,'RevPAR Raw Data'!$B$6:$BE$43,'RevPAR Raw Data'!AG$1,FALSE)</f>
        <v>45.116493871322497</v>
      </c>
      <c r="AU5" s="65">
        <f>VLOOKUP($A5,'RevPAR Raw Data'!$B$6:$BE$43,'RevPAR Raw Data'!AH$1,FALSE)</f>
        <v>52.666225117965197</v>
      </c>
      <c r="AV5" s="65">
        <f>VLOOKUP($A5,'RevPAR Raw Data'!$B$6:$BE$43,'RevPAR Raw Data'!AI$1,FALSE)</f>
        <v>57.934513830551303</v>
      </c>
      <c r="AW5" s="65">
        <f>VLOOKUP($A5,'RevPAR Raw Data'!$B$6:$BE$43,'RevPAR Raw Data'!AJ$1,FALSE)</f>
        <v>58.084977346227497</v>
      </c>
      <c r="AX5" s="65">
        <f>VLOOKUP($A5,'RevPAR Raw Data'!$B$6:$BE$43,'RevPAR Raw Data'!AK$1,FALSE)</f>
        <v>56.855732341093201</v>
      </c>
      <c r="AY5" s="66">
        <f>VLOOKUP($A5,'RevPAR Raw Data'!$B$6:$BE$43,'RevPAR Raw Data'!AL$1,FALSE)</f>
        <v>54.134640957077899</v>
      </c>
      <c r="AZ5" s="65">
        <f>VLOOKUP($A5,'RevPAR Raw Data'!$B$6:$BE$43,'RevPAR Raw Data'!AN$1,FALSE)</f>
        <v>74.529829521226304</v>
      </c>
      <c r="BA5" s="65">
        <f>VLOOKUP($A5,'RevPAR Raw Data'!$B$6:$BE$43,'RevPAR Raw Data'!AO$1,FALSE)</f>
        <v>80.162764777657699</v>
      </c>
      <c r="BB5" s="66">
        <f>VLOOKUP($A5,'RevPAR Raw Data'!$B$6:$BE$43,'RevPAR Raw Data'!AP$1,FALSE)</f>
        <v>77.346297149441995</v>
      </c>
      <c r="BC5" s="67">
        <f>VLOOKUP($A5,'RevPAR Raw Data'!$B$6:$BE$43,'RevPAR Raw Data'!AR$1,FALSE)</f>
        <v>60.769302728571503</v>
      </c>
      <c r="BE5" s="59">
        <f>VLOOKUP($A5,'RevPAR Raw Data'!$B$6:$BE$43,'RevPAR Raw Data'!AT$1,FALSE)</f>
        <v>53.995904722310897</v>
      </c>
      <c r="BF5" s="60">
        <f>VLOOKUP($A5,'RevPAR Raw Data'!$B$6:$BE$43,'RevPAR Raw Data'!AU$1,FALSE)</f>
        <v>60.265599025199101</v>
      </c>
      <c r="BG5" s="60">
        <f>VLOOKUP($A5,'RevPAR Raw Data'!$B$6:$BE$43,'RevPAR Raw Data'!AV$1,FALSE)</f>
        <v>65.024589299268996</v>
      </c>
      <c r="BH5" s="60">
        <f>VLOOKUP($A5,'RevPAR Raw Data'!$B$6:$BE$43,'RevPAR Raw Data'!AW$1,FALSE)</f>
        <v>62.021862601631902</v>
      </c>
      <c r="BI5" s="60">
        <f>VLOOKUP($A5,'RevPAR Raw Data'!$B$6:$BE$43,'RevPAR Raw Data'!AX$1,FALSE)</f>
        <v>54.572484026389397</v>
      </c>
      <c r="BJ5" s="61">
        <f>VLOOKUP($A5,'RevPAR Raw Data'!$B$6:$BE$43,'RevPAR Raw Data'!AY$1,FALSE)</f>
        <v>59.309519817438797</v>
      </c>
      <c r="BK5" s="60">
        <f>VLOOKUP($A5,'RevPAR Raw Data'!$B$6:$BE$43,'RevPAR Raw Data'!BA$1,FALSE)</f>
        <v>50.252832261884002</v>
      </c>
      <c r="BL5" s="60">
        <f>VLOOKUP($A5,'RevPAR Raw Data'!$B$6:$BE$43,'RevPAR Raw Data'!BB$1,FALSE)</f>
        <v>44.324159474752399</v>
      </c>
      <c r="BM5" s="61">
        <f>VLOOKUP($A5,'RevPAR Raw Data'!$B$6:$BE$43,'RevPAR Raw Data'!BC$1,FALSE)</f>
        <v>47.1210156486814</v>
      </c>
      <c r="BN5" s="62">
        <f>VLOOKUP($A5,'RevPAR Raw Data'!$B$6:$BE$43,'RevPAR Raw Data'!BE$1,FALSE)</f>
        <v>54.653491451828501</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47.920885029470099</v>
      </c>
      <c r="C7" s="60">
        <f>VLOOKUP($A7,'Occupancy Raw Data'!$B$6:$BE$43,'Occupancy Raw Data'!AH$1,FALSE)</f>
        <v>50.6983975218903</v>
      </c>
      <c r="D7" s="60">
        <f>VLOOKUP($A7,'Occupancy Raw Data'!$B$6:$BE$43,'Occupancy Raw Data'!AI$1,FALSE)</f>
        <v>54.423016084151499</v>
      </c>
      <c r="E7" s="60">
        <f>VLOOKUP($A7,'Occupancy Raw Data'!$B$6:$BE$43,'Occupancy Raw Data'!AJ$1,FALSE)</f>
        <v>53.4247819349007</v>
      </c>
      <c r="F7" s="60">
        <f>VLOOKUP($A7,'Occupancy Raw Data'!$B$6:$BE$43,'Occupancy Raw Data'!AK$1,FALSE)</f>
        <v>51.031330467822002</v>
      </c>
      <c r="G7" s="61">
        <f>VLOOKUP($A7,'Occupancy Raw Data'!$B$6:$BE$43,'Occupancy Raw Data'!AL$1,FALSE)</f>
        <v>51.5004003950068</v>
      </c>
      <c r="H7" s="60">
        <f>VLOOKUP($A7,'Occupancy Raw Data'!$B$6:$BE$43,'Occupancy Raw Data'!AN$1,FALSE)</f>
        <v>58.048683009022</v>
      </c>
      <c r="I7" s="60">
        <f>VLOOKUP($A7,'Occupancy Raw Data'!$B$6:$BE$43,'Occupancy Raw Data'!AO$1,FALSE)</f>
        <v>63.9732602156745</v>
      </c>
      <c r="J7" s="61">
        <f>VLOOKUP($A7,'Occupancy Raw Data'!$B$6:$BE$43,'Occupancy Raw Data'!AP$1,FALSE)</f>
        <v>61.0109716123483</v>
      </c>
      <c r="K7" s="62">
        <f>VLOOKUP($A7,'Occupancy Raw Data'!$B$6:$BE$43,'Occupancy Raw Data'!AR$1,FALSE)</f>
        <v>54.218342894013503</v>
      </c>
      <c r="M7" s="59">
        <f>VLOOKUP($A7,'Occupancy Raw Data'!$B$6:$BE$43,'Occupancy Raw Data'!AT$1,FALSE)</f>
        <v>51.067657823081497</v>
      </c>
      <c r="N7" s="60">
        <f>VLOOKUP($A7,'Occupancy Raw Data'!$B$6:$BE$43,'Occupancy Raw Data'!AU$1,FALSE)</f>
        <v>50.207497087434</v>
      </c>
      <c r="O7" s="60">
        <f>VLOOKUP($A7,'Occupancy Raw Data'!$B$6:$BE$43,'Occupancy Raw Data'!AV$1,FALSE)</f>
        <v>55.945718310971102</v>
      </c>
      <c r="P7" s="60">
        <f>VLOOKUP($A7,'Occupancy Raw Data'!$B$6:$BE$43,'Occupancy Raw Data'!AW$1,FALSE)</f>
        <v>50.401795591563399</v>
      </c>
      <c r="Q7" s="60">
        <f>VLOOKUP($A7,'Occupancy Raw Data'!$B$6:$BE$43,'Occupancy Raw Data'!AX$1,FALSE)</f>
        <v>45.063301490262802</v>
      </c>
      <c r="R7" s="61">
        <f>VLOOKUP($A7,'Occupancy Raw Data'!$B$6:$BE$43,'Occupancy Raw Data'!AY$1,FALSE)</f>
        <v>50.523532247100299</v>
      </c>
      <c r="S7" s="60">
        <f>VLOOKUP($A7,'Occupancy Raw Data'!$B$6:$BE$43,'Occupancy Raw Data'!BA$1,FALSE)</f>
        <v>40.7413682736968</v>
      </c>
      <c r="T7" s="60">
        <f>VLOOKUP($A7,'Occupancy Raw Data'!$B$6:$BE$43,'Occupancy Raw Data'!BB$1,FALSE)</f>
        <v>39.744916522431097</v>
      </c>
      <c r="U7" s="61">
        <f>VLOOKUP($A7,'Occupancy Raw Data'!$B$6:$BE$43,'Occupancy Raw Data'!BC$1,FALSE)</f>
        <v>40.217186336839802</v>
      </c>
      <c r="V7" s="62">
        <f>VLOOKUP($A7,'Occupancy Raw Data'!$B$6:$BE$43,'Occupancy Raw Data'!BE$1,FALSE)</f>
        <v>47.051114673607103</v>
      </c>
      <c r="X7" s="64">
        <f>VLOOKUP($A7,'ADR Raw Data'!$B$6:$BE$43,'ADR Raw Data'!AG$1,FALSE)</f>
        <v>143.21602477117301</v>
      </c>
      <c r="Y7" s="65">
        <f>VLOOKUP($A7,'ADR Raw Data'!$B$6:$BE$43,'ADR Raw Data'!AH$1,FALSE)</f>
        <v>150.677305228356</v>
      </c>
      <c r="Z7" s="65">
        <f>VLOOKUP($A7,'ADR Raw Data'!$B$6:$BE$43,'ADR Raw Data'!AI$1,FALSE)</f>
        <v>155.12313013633101</v>
      </c>
      <c r="AA7" s="65">
        <f>VLOOKUP($A7,'ADR Raw Data'!$B$6:$BE$43,'ADR Raw Data'!AJ$1,FALSE)</f>
        <v>149.298292678731</v>
      </c>
      <c r="AB7" s="65">
        <f>VLOOKUP($A7,'ADR Raw Data'!$B$6:$BE$43,'ADR Raw Data'!AK$1,FALSE)</f>
        <v>138.56699396156699</v>
      </c>
      <c r="AC7" s="66">
        <f>VLOOKUP($A7,'ADR Raw Data'!$B$6:$BE$43,'ADR Raw Data'!AL$1,FALSE)</f>
        <v>147.54239250032299</v>
      </c>
      <c r="AD7" s="65">
        <f>VLOOKUP($A7,'ADR Raw Data'!$B$6:$BE$43,'ADR Raw Data'!AN$1,FALSE)</f>
        <v>133.98645903809299</v>
      </c>
      <c r="AE7" s="65">
        <f>VLOOKUP($A7,'ADR Raw Data'!$B$6:$BE$43,'ADR Raw Data'!AO$1,FALSE)</f>
        <v>139.21311279959801</v>
      </c>
      <c r="AF7" s="66">
        <f>VLOOKUP($A7,'ADR Raw Data'!$B$6:$BE$43,'ADR Raw Data'!AP$1,FALSE)</f>
        <v>136.72667175972001</v>
      </c>
      <c r="AG7" s="67">
        <f>VLOOKUP($A7,'ADR Raw Data'!$B$6:$BE$43,'ADR Raw Data'!AR$1,FALSE)</f>
        <v>144.06422230484901</v>
      </c>
      <c r="AI7" s="59">
        <f>VLOOKUP($A7,'ADR Raw Data'!$B$6:$BE$43,'ADR Raw Data'!AT$1,FALSE)</f>
        <v>48.5142332646247</v>
      </c>
      <c r="AJ7" s="60">
        <f>VLOOKUP($A7,'ADR Raw Data'!$B$6:$BE$43,'ADR Raw Data'!AU$1,FALSE)</f>
        <v>52.499413351319397</v>
      </c>
      <c r="AK7" s="60">
        <f>VLOOKUP($A7,'ADR Raw Data'!$B$6:$BE$43,'ADR Raw Data'!AV$1,FALSE)</f>
        <v>60.3480479018938</v>
      </c>
      <c r="AL7" s="60">
        <f>VLOOKUP($A7,'ADR Raw Data'!$B$6:$BE$43,'ADR Raw Data'!AW$1,FALSE)</f>
        <v>53.805953266219099</v>
      </c>
      <c r="AM7" s="60">
        <f>VLOOKUP($A7,'ADR Raw Data'!$B$6:$BE$43,'ADR Raw Data'!AX$1,FALSE)</f>
        <v>45.467044612338498</v>
      </c>
      <c r="AN7" s="61">
        <f>VLOOKUP($A7,'ADR Raw Data'!$B$6:$BE$43,'ADR Raw Data'!AY$1,FALSE)</f>
        <v>52.334797209239497</v>
      </c>
      <c r="AO7" s="60">
        <f>VLOOKUP($A7,'ADR Raw Data'!$B$6:$BE$43,'ADR Raw Data'!BA$1,FALSE)</f>
        <v>36.574297027777398</v>
      </c>
      <c r="AP7" s="60">
        <f>VLOOKUP($A7,'ADR Raw Data'!$B$6:$BE$43,'ADR Raw Data'!BB$1,FALSE)</f>
        <v>38.886945381213501</v>
      </c>
      <c r="AQ7" s="61">
        <f>VLOOKUP($A7,'ADR Raw Data'!$B$6:$BE$43,'ADR Raw Data'!BC$1,FALSE)</f>
        <v>37.793904669840899</v>
      </c>
      <c r="AR7" s="62">
        <f>VLOOKUP($A7,'ADR Raw Data'!$B$6:$BE$43,'ADR Raw Data'!BE$1,FALSE)</f>
        <v>47.525816463629099</v>
      </c>
      <c r="AT7" s="64">
        <f>VLOOKUP($A7,'RevPAR Raw Data'!$B$6:$BE$43,'RevPAR Raw Data'!AG$1,FALSE)</f>
        <v>68.630386574371499</v>
      </c>
      <c r="AU7" s="65">
        <f>VLOOKUP($A7,'RevPAR Raw Data'!$B$6:$BE$43,'RevPAR Raw Data'!AH$1,FALSE)</f>
        <v>76.390979179944196</v>
      </c>
      <c r="AV7" s="65">
        <f>VLOOKUP($A7,'RevPAR Raw Data'!$B$6:$BE$43,'RevPAR Raw Data'!AI$1,FALSE)</f>
        <v>84.422686064334698</v>
      </c>
      <c r="AW7" s="65">
        <f>VLOOKUP($A7,'RevPAR Raw Data'!$B$6:$BE$43,'RevPAR Raw Data'!AJ$1,FALSE)</f>
        <v>79.762287296142205</v>
      </c>
      <c r="AX7" s="65">
        <f>VLOOKUP($A7,'RevPAR Raw Data'!$B$6:$BE$43,'RevPAR Raw Data'!AK$1,FALSE)</f>
        <v>70.712580607854306</v>
      </c>
      <c r="AY7" s="66">
        <f>VLOOKUP($A7,'RevPAR Raw Data'!$B$6:$BE$43,'RevPAR Raw Data'!AL$1,FALSE)</f>
        <v>75.9849228900393</v>
      </c>
      <c r="AZ7" s="65">
        <f>VLOOKUP($A7,'RevPAR Raw Data'!$B$6:$BE$43,'RevPAR Raw Data'!AN$1,FALSE)</f>
        <v>77.7773748820359</v>
      </c>
      <c r="BA7" s="65">
        <f>VLOOKUP($A7,'RevPAR Raw Data'!$B$6:$BE$43,'RevPAR Raw Data'!AO$1,FALSE)</f>
        <v>89.059166905627407</v>
      </c>
      <c r="BB7" s="66">
        <f>VLOOKUP($A7,'RevPAR Raw Data'!$B$6:$BE$43,'RevPAR Raw Data'!AP$1,FALSE)</f>
        <v>83.418270893831604</v>
      </c>
      <c r="BC7" s="67">
        <f>VLOOKUP($A7,'RevPAR Raw Data'!$B$6:$BE$43,'RevPAR Raw Data'!AR$1,FALSE)</f>
        <v>78.109234036837194</v>
      </c>
      <c r="BE7" s="59">
        <f>VLOOKUP($A7,'RevPAR Raw Data'!$B$6:$BE$43,'RevPAR Raw Data'!AT$1,FALSE)</f>
        <v>124.356973726776</v>
      </c>
      <c r="BF7" s="60">
        <f>VLOOKUP($A7,'RevPAR Raw Data'!$B$6:$BE$43,'RevPAR Raw Data'!AU$1,FALSE)</f>
        <v>129.06555186803701</v>
      </c>
      <c r="BG7" s="60">
        <f>VLOOKUP($A7,'RevPAR Raw Data'!$B$6:$BE$43,'RevPAR Raw Data'!AV$1,FALSE)</f>
        <v>150.05591509822801</v>
      </c>
      <c r="BH7" s="60">
        <f>VLOOKUP($A7,'RevPAR Raw Data'!$B$6:$BE$43,'RevPAR Raw Data'!AW$1,FALSE)</f>
        <v>131.326915439114</v>
      </c>
      <c r="BI7" s="60">
        <f>VLOOKUP($A7,'RevPAR Raw Data'!$B$6:$BE$43,'RevPAR Raw Data'!AX$1,FALSE)</f>
        <v>111.019297494971</v>
      </c>
      <c r="BJ7" s="61">
        <f>VLOOKUP($A7,'RevPAR Raw Data'!$B$6:$BE$43,'RevPAR Raw Data'!AY$1,FALSE)</f>
        <v>129.299717600804</v>
      </c>
      <c r="BK7" s="60">
        <f>VLOOKUP($A7,'RevPAR Raw Data'!$B$6:$BE$43,'RevPAR Raw Data'!BA$1,FALSE)</f>
        <v>92.216534347076802</v>
      </c>
      <c r="BL7" s="60">
        <f>VLOOKUP($A7,'RevPAR Raw Data'!$B$6:$BE$43,'RevPAR Raw Data'!BB$1,FALSE)</f>
        <v>94.087445883531302</v>
      </c>
      <c r="BM7" s="61">
        <f>VLOOKUP($A7,'RevPAR Raw Data'!$B$6:$BE$43,'RevPAR Raw Data'!BC$1,FALSE)</f>
        <v>93.210736071718301</v>
      </c>
      <c r="BN7" s="62">
        <f>VLOOKUP($A7,'RevPAR Raw Data'!$B$6:$BE$43,'RevPAR Raw Data'!BE$1,FALSE)</f>
        <v>116.938357541106</v>
      </c>
    </row>
    <row r="8" spans="1:66" x14ac:dyDescent="0.35">
      <c r="A8" s="76" t="s">
        <v>89</v>
      </c>
      <c r="B8" s="59">
        <f>VLOOKUP($A8,'Occupancy Raw Data'!$B$6:$BE$43,'Occupancy Raw Data'!AG$1,FALSE)</f>
        <v>49.763179571663898</v>
      </c>
      <c r="C8" s="60">
        <f>VLOOKUP($A8,'Occupancy Raw Data'!$B$6:$BE$43,'Occupancy Raw Data'!AH$1,FALSE)</f>
        <v>51.938323723228898</v>
      </c>
      <c r="D8" s="60">
        <f>VLOOKUP($A8,'Occupancy Raw Data'!$B$6:$BE$43,'Occupancy Raw Data'!AI$1,FALSE)</f>
        <v>56.316927512355797</v>
      </c>
      <c r="E8" s="60">
        <f>VLOOKUP($A8,'Occupancy Raw Data'!$B$6:$BE$43,'Occupancy Raw Data'!AJ$1,FALSE)</f>
        <v>56.584637561779203</v>
      </c>
      <c r="F8" s="60">
        <f>VLOOKUP($A8,'Occupancy Raw Data'!$B$6:$BE$43,'Occupancy Raw Data'!AK$1,FALSE)</f>
        <v>55.181733937396999</v>
      </c>
      <c r="G8" s="61">
        <f>VLOOKUP($A8,'Occupancy Raw Data'!$B$6:$BE$43,'Occupancy Raw Data'!AL$1,FALSE)</f>
        <v>53.956960461285</v>
      </c>
      <c r="H8" s="60">
        <f>VLOOKUP($A8,'Occupancy Raw Data'!$B$6:$BE$43,'Occupancy Raw Data'!AN$1,FALSE)</f>
        <v>58.113673805601302</v>
      </c>
      <c r="I8" s="60">
        <f>VLOOKUP($A8,'Occupancy Raw Data'!$B$6:$BE$43,'Occupancy Raw Data'!AO$1,FALSE)</f>
        <v>61.974876441515597</v>
      </c>
      <c r="J8" s="61">
        <f>VLOOKUP($A8,'Occupancy Raw Data'!$B$6:$BE$43,'Occupancy Raw Data'!AP$1,FALSE)</f>
        <v>60.0442751235584</v>
      </c>
      <c r="K8" s="62">
        <f>VLOOKUP($A8,'Occupancy Raw Data'!$B$6:$BE$43,'Occupancy Raw Data'!AR$1,FALSE)</f>
        <v>55.6961932219345</v>
      </c>
      <c r="M8" s="59">
        <f>VLOOKUP($A8,'Occupancy Raw Data'!$B$6:$BE$43,'Occupancy Raw Data'!AT$1,FALSE)</f>
        <v>161.66471679546299</v>
      </c>
      <c r="N8" s="60">
        <f>VLOOKUP($A8,'Occupancy Raw Data'!$B$6:$BE$43,'Occupancy Raw Data'!AU$1,FALSE)</f>
        <v>155.80440686553899</v>
      </c>
      <c r="O8" s="60">
        <f>VLOOKUP($A8,'Occupancy Raw Data'!$B$6:$BE$43,'Occupancy Raw Data'!AV$1,FALSE)</f>
        <v>164.41701696325899</v>
      </c>
      <c r="P8" s="60">
        <f>VLOOKUP($A8,'Occupancy Raw Data'!$B$6:$BE$43,'Occupancy Raw Data'!AW$1,FALSE)</f>
        <v>159.196965263686</v>
      </c>
      <c r="Q8" s="60">
        <f>VLOOKUP($A8,'Occupancy Raw Data'!$B$6:$BE$43,'Occupancy Raw Data'!AX$1,FALSE)</f>
        <v>144.934935330462</v>
      </c>
      <c r="R8" s="61">
        <f>VLOOKUP($A8,'Occupancy Raw Data'!$B$6:$BE$43,'Occupancy Raw Data'!AY$1,FALSE)</f>
        <v>156.98623901110199</v>
      </c>
      <c r="S8" s="60">
        <f>VLOOKUP($A8,'Occupancy Raw Data'!$B$6:$BE$43,'Occupancy Raw Data'!BA$1,FALSE)</f>
        <v>109.435184091632</v>
      </c>
      <c r="T8" s="60">
        <f>VLOOKUP($A8,'Occupancy Raw Data'!$B$6:$BE$43,'Occupancy Raw Data'!BB$1,FALSE)</f>
        <v>103.595314031447</v>
      </c>
      <c r="U8" s="61">
        <f>VLOOKUP($A8,'Occupancy Raw Data'!$B$6:$BE$43,'Occupancy Raw Data'!BC$1,FALSE)</f>
        <v>106.380140735919</v>
      </c>
      <c r="V8" s="62">
        <f>VLOOKUP($A8,'Occupancy Raw Data'!$B$6:$BE$43,'Occupancy Raw Data'!BE$1,FALSE)</f>
        <v>138.93941452066699</v>
      </c>
      <c r="X8" s="64">
        <f>VLOOKUP($A8,'ADR Raw Data'!$B$6:$BE$43,'ADR Raw Data'!AG$1,FALSE)</f>
        <v>140.09665735567901</v>
      </c>
      <c r="Y8" s="65">
        <f>VLOOKUP($A8,'ADR Raw Data'!$B$6:$BE$43,'ADR Raw Data'!AH$1,FALSE)</f>
        <v>159.52841998314901</v>
      </c>
      <c r="Z8" s="65">
        <f>VLOOKUP($A8,'ADR Raw Data'!$B$6:$BE$43,'ADR Raw Data'!AI$1,FALSE)</f>
        <v>169.679904927324</v>
      </c>
      <c r="AA8" s="65">
        <f>VLOOKUP($A8,'ADR Raw Data'!$B$6:$BE$43,'ADR Raw Data'!AJ$1,FALSE)</f>
        <v>166.66024520061799</v>
      </c>
      <c r="AB8" s="65">
        <f>VLOOKUP($A8,'ADR Raw Data'!$B$6:$BE$43,'ADR Raw Data'!AK$1,FALSE)</f>
        <v>152.11567710034001</v>
      </c>
      <c r="AC8" s="66">
        <f>VLOOKUP($A8,'ADR Raw Data'!$B$6:$BE$43,'ADR Raw Data'!AL$1,FALSE)</f>
        <v>158.04285775623501</v>
      </c>
      <c r="AD8" s="65">
        <f>VLOOKUP($A8,'ADR Raw Data'!$B$6:$BE$43,'ADR Raw Data'!AN$1,FALSE)</f>
        <v>129.485509833451</v>
      </c>
      <c r="AE8" s="65">
        <f>VLOOKUP($A8,'ADR Raw Data'!$B$6:$BE$43,'ADR Raw Data'!AO$1,FALSE)</f>
        <v>127.20194592124901</v>
      </c>
      <c r="AF8" s="66">
        <f>VLOOKUP($A8,'ADR Raw Data'!$B$6:$BE$43,'ADR Raw Data'!AP$1,FALSE)</f>
        <v>128.30701620509299</v>
      </c>
      <c r="AG8" s="67">
        <f>VLOOKUP($A8,'ADR Raw Data'!$B$6:$BE$43,'ADR Raw Data'!AR$1,FALSE)</f>
        <v>148.883642131812</v>
      </c>
      <c r="AI8" s="59">
        <f>VLOOKUP($A8,'ADR Raw Data'!$B$6:$BE$43,'ADR Raw Data'!AT$1,FALSE)</f>
        <v>32.943698827412597</v>
      </c>
      <c r="AJ8" s="60">
        <f>VLOOKUP($A8,'ADR Raw Data'!$B$6:$BE$43,'ADR Raw Data'!AU$1,FALSE)</f>
        <v>38.171692908308003</v>
      </c>
      <c r="AK8" s="60">
        <f>VLOOKUP($A8,'ADR Raw Data'!$B$6:$BE$43,'ADR Raw Data'!AV$1,FALSE)</f>
        <v>46.877100546405401</v>
      </c>
      <c r="AL8" s="60">
        <f>VLOOKUP($A8,'ADR Raw Data'!$B$6:$BE$43,'ADR Raw Data'!AW$1,FALSE)</f>
        <v>46.3327135474184</v>
      </c>
      <c r="AM8" s="60">
        <f>VLOOKUP($A8,'ADR Raw Data'!$B$6:$BE$43,'ADR Raw Data'!AX$1,FALSE)</f>
        <v>41.749170119423603</v>
      </c>
      <c r="AN8" s="61">
        <f>VLOOKUP($A8,'ADR Raw Data'!$B$6:$BE$43,'ADR Raw Data'!AY$1,FALSE)</f>
        <v>41.650941116576703</v>
      </c>
      <c r="AO8" s="60">
        <f>VLOOKUP($A8,'ADR Raw Data'!$B$6:$BE$43,'ADR Raw Data'!BA$1,FALSE)</f>
        <v>36.760705787145902</v>
      </c>
      <c r="AP8" s="60">
        <f>VLOOKUP($A8,'ADR Raw Data'!$B$6:$BE$43,'ADR Raw Data'!BB$1,FALSE)</f>
        <v>36.798090634528798</v>
      </c>
      <c r="AQ8" s="61">
        <f>VLOOKUP($A8,'ADR Raw Data'!$B$6:$BE$43,'ADR Raw Data'!BC$1,FALSE)</f>
        <v>36.797280963006401</v>
      </c>
      <c r="AR8" s="62">
        <f>VLOOKUP($A8,'ADR Raw Data'!$B$6:$BE$43,'ADR Raw Data'!BE$1,FALSE)</f>
        <v>41.481349970912198</v>
      </c>
      <c r="AT8" s="64">
        <f>VLOOKUP($A8,'RevPAR Raw Data'!$B$6:$BE$43,'RevPAR Raw Data'!AG$1,FALSE)</f>
        <v>69.716551173805598</v>
      </c>
      <c r="AU8" s="65">
        <f>VLOOKUP($A8,'RevPAR Raw Data'!$B$6:$BE$43,'RevPAR Raw Data'!AH$1,FALSE)</f>
        <v>82.856387201400295</v>
      </c>
      <c r="AV8" s="65">
        <f>VLOOKUP($A8,'RevPAR Raw Data'!$B$6:$BE$43,'RevPAR Raw Data'!AI$1,FALSE)</f>
        <v>95.558509060955501</v>
      </c>
      <c r="AW8" s="65">
        <f>VLOOKUP($A8,'RevPAR Raw Data'!$B$6:$BE$43,'RevPAR Raw Data'!AJ$1,FALSE)</f>
        <v>94.304095706342594</v>
      </c>
      <c r="AX8" s="65">
        <f>VLOOKUP($A8,'RevPAR Raw Data'!$B$6:$BE$43,'RevPAR Raw Data'!AK$1,FALSE)</f>
        <v>83.940068214579895</v>
      </c>
      <c r="AY8" s="66">
        <f>VLOOKUP($A8,'RevPAR Raw Data'!$B$6:$BE$43,'RevPAR Raw Data'!AL$1,FALSE)</f>
        <v>85.275122271416805</v>
      </c>
      <c r="AZ8" s="65">
        <f>VLOOKUP($A8,'RevPAR Raw Data'!$B$6:$BE$43,'RevPAR Raw Data'!AN$1,FALSE)</f>
        <v>75.248786810131705</v>
      </c>
      <c r="BA8" s="65">
        <f>VLOOKUP($A8,'RevPAR Raw Data'!$B$6:$BE$43,'RevPAR Raw Data'!AO$1,FALSE)</f>
        <v>78.833248815897804</v>
      </c>
      <c r="BB8" s="66">
        <f>VLOOKUP($A8,'RevPAR Raw Data'!$B$6:$BE$43,'RevPAR Raw Data'!AP$1,FALSE)</f>
        <v>77.041017813014804</v>
      </c>
      <c r="BC8" s="67">
        <f>VLOOKUP($A8,'RevPAR Raw Data'!$B$6:$BE$43,'RevPAR Raw Data'!AR$1,FALSE)</f>
        <v>82.922520997587597</v>
      </c>
      <c r="BE8" s="59">
        <f>VLOOKUP($A8,'RevPAR Raw Data'!$B$6:$BE$43,'RevPAR Raw Data'!AT$1,FALSE)</f>
        <v>247.866753034162</v>
      </c>
      <c r="BF8" s="60">
        <f>VLOOKUP($A8,'RevPAR Raw Data'!$B$6:$BE$43,'RevPAR Raw Data'!AU$1,FALSE)</f>
        <v>253.449279500171</v>
      </c>
      <c r="BG8" s="60">
        <f>VLOOKUP($A8,'RevPAR Raw Data'!$B$6:$BE$43,'RevPAR Raw Data'!AV$1,FALSE)</f>
        <v>288.36804786693199</v>
      </c>
      <c r="BH8" s="60">
        <f>VLOOKUP($A8,'RevPAR Raw Data'!$B$6:$BE$43,'RevPAR Raw Data'!AW$1,FALSE)</f>
        <v>279.28995270291199</v>
      </c>
      <c r="BI8" s="60">
        <f>VLOOKUP($A8,'RevPAR Raw Data'!$B$6:$BE$43,'RevPAR Raw Data'!AX$1,FALSE)</f>
        <v>247.19323816347699</v>
      </c>
      <c r="BJ8" s="61">
        <f>VLOOKUP($A8,'RevPAR Raw Data'!$B$6:$BE$43,'RevPAR Raw Data'!AY$1,FALSE)</f>
        <v>264.02342609932202</v>
      </c>
      <c r="BK8" s="60">
        <f>VLOOKUP($A8,'RevPAR Raw Data'!$B$6:$BE$43,'RevPAR Raw Data'!BA$1,FALSE)</f>
        <v>186.42503593032501</v>
      </c>
      <c r="BL8" s="60">
        <f>VLOOKUP($A8,'RevPAR Raw Data'!$B$6:$BE$43,'RevPAR Raw Data'!BB$1,FALSE)</f>
        <v>178.514502216393</v>
      </c>
      <c r="BM8" s="61">
        <f>VLOOKUP($A8,'RevPAR Raw Data'!$B$6:$BE$43,'RevPAR Raw Data'!BC$1,FALSE)</f>
        <v>182.32242097436301</v>
      </c>
      <c r="BN8" s="62">
        <f>VLOOKUP($A8,'RevPAR Raw Data'!$B$6:$BE$43,'RevPAR Raw Data'!BE$1,FALSE)</f>
        <v>238.05470927643299</v>
      </c>
    </row>
    <row r="9" spans="1:66" x14ac:dyDescent="0.35">
      <c r="A9" s="76" t="s">
        <v>90</v>
      </c>
      <c r="B9" s="59">
        <f>VLOOKUP($A9,'Occupancy Raw Data'!$B$6:$BE$43,'Occupancy Raw Data'!AG$1,FALSE)</f>
        <v>47.049896807089901</v>
      </c>
      <c r="C9" s="60">
        <f>VLOOKUP($A9,'Occupancy Raw Data'!$B$6:$BE$43,'Occupancy Raw Data'!AH$1,FALSE)</f>
        <v>49.608473958965597</v>
      </c>
      <c r="D9" s="60">
        <f>VLOOKUP($A9,'Occupancy Raw Data'!$B$6:$BE$43,'Occupancy Raw Data'!AI$1,FALSE)</f>
        <v>52.628384120432102</v>
      </c>
      <c r="E9" s="60">
        <f>VLOOKUP($A9,'Occupancy Raw Data'!$B$6:$BE$43,'Occupancy Raw Data'!AJ$1,FALSE)</f>
        <v>53.793856986766997</v>
      </c>
      <c r="F9" s="60">
        <f>VLOOKUP($A9,'Occupancy Raw Data'!$B$6:$BE$43,'Occupancy Raw Data'!AK$1,FALSE)</f>
        <v>51.772489984217501</v>
      </c>
      <c r="G9" s="61">
        <f>VLOOKUP($A9,'Occupancy Raw Data'!$B$6:$BE$43,'Occupancy Raw Data'!AL$1,FALSE)</f>
        <v>50.970620371494398</v>
      </c>
      <c r="H9" s="60">
        <f>VLOOKUP($A9,'Occupancy Raw Data'!$B$6:$BE$43,'Occupancy Raw Data'!AN$1,FALSE)</f>
        <v>57.165837076605499</v>
      </c>
      <c r="I9" s="60">
        <f>VLOOKUP($A9,'Occupancy Raw Data'!$B$6:$BE$43,'Occupancy Raw Data'!AO$1,FALSE)</f>
        <v>65.111691149690401</v>
      </c>
      <c r="J9" s="61">
        <f>VLOOKUP($A9,'Occupancy Raw Data'!$B$6:$BE$43,'Occupancy Raw Data'!AP$1,FALSE)</f>
        <v>61.1387641131479</v>
      </c>
      <c r="K9" s="62">
        <f>VLOOKUP($A9,'Occupancy Raw Data'!$B$6:$BE$43,'Occupancy Raw Data'!AR$1,FALSE)</f>
        <v>53.8758042976811</v>
      </c>
      <c r="M9" s="59">
        <f>VLOOKUP($A9,'Occupancy Raw Data'!$B$6:$BE$43,'Occupancy Raw Data'!AT$1,FALSE)</f>
        <v>53.055276465430097</v>
      </c>
      <c r="N9" s="60">
        <f>VLOOKUP($A9,'Occupancy Raw Data'!$B$6:$BE$43,'Occupancy Raw Data'!AU$1,FALSE)</f>
        <v>54.883917464111597</v>
      </c>
      <c r="O9" s="60">
        <f>VLOOKUP($A9,'Occupancy Raw Data'!$B$6:$BE$43,'Occupancy Raw Data'!AV$1,FALSE)</f>
        <v>58.218504305479897</v>
      </c>
      <c r="P9" s="60">
        <f>VLOOKUP($A9,'Occupancy Raw Data'!$B$6:$BE$43,'Occupancy Raw Data'!AW$1,FALSE)</f>
        <v>58.990252992905802</v>
      </c>
      <c r="Q9" s="60">
        <f>VLOOKUP($A9,'Occupancy Raw Data'!$B$6:$BE$43,'Occupancy Raw Data'!AX$1,FALSE)</f>
        <v>54.376303295377099</v>
      </c>
      <c r="R9" s="61">
        <f>VLOOKUP($A9,'Occupancy Raw Data'!$B$6:$BE$43,'Occupancy Raw Data'!AY$1,FALSE)</f>
        <v>55.964785214148897</v>
      </c>
      <c r="S9" s="60">
        <f>VLOOKUP($A9,'Occupancy Raw Data'!$B$6:$BE$43,'Occupancy Raw Data'!BA$1,FALSE)</f>
        <v>40.278173597515703</v>
      </c>
      <c r="T9" s="60">
        <f>VLOOKUP($A9,'Occupancy Raw Data'!$B$6:$BE$43,'Occupancy Raw Data'!BB$1,FALSE)</f>
        <v>37.890276818224301</v>
      </c>
      <c r="U9" s="61">
        <f>VLOOKUP($A9,'Occupancy Raw Data'!$B$6:$BE$43,'Occupancy Raw Data'!BC$1,FALSE)</f>
        <v>38.996439592357802</v>
      </c>
      <c r="V9" s="62">
        <f>VLOOKUP($A9,'Occupancy Raw Data'!$B$6:$BE$43,'Occupancy Raw Data'!BE$1,FALSE)</f>
        <v>50.026531633308203</v>
      </c>
      <c r="X9" s="64">
        <f>VLOOKUP($A9,'ADR Raw Data'!$B$6:$BE$43,'ADR Raw Data'!AG$1,FALSE)</f>
        <v>115.598495032898</v>
      </c>
      <c r="Y9" s="65">
        <f>VLOOKUP($A9,'ADR Raw Data'!$B$6:$BE$43,'ADR Raw Data'!AH$1,FALSE)</f>
        <v>124.93504986234301</v>
      </c>
      <c r="Z9" s="65">
        <f>VLOOKUP($A9,'ADR Raw Data'!$B$6:$BE$43,'ADR Raw Data'!AI$1,FALSE)</f>
        <v>128.809422145328</v>
      </c>
      <c r="AA9" s="65">
        <f>VLOOKUP($A9,'ADR Raw Data'!$B$6:$BE$43,'ADR Raw Data'!AJ$1,FALSE)</f>
        <v>128.99411983750801</v>
      </c>
      <c r="AB9" s="65">
        <f>VLOOKUP($A9,'ADR Raw Data'!$B$6:$BE$43,'ADR Raw Data'!AK$1,FALSE)</f>
        <v>121.72182905381599</v>
      </c>
      <c r="AC9" s="66">
        <f>VLOOKUP($A9,'ADR Raw Data'!$B$6:$BE$43,'ADR Raw Data'!AL$1,FALSE)</f>
        <v>124.21547690219001</v>
      </c>
      <c r="AD9" s="65">
        <f>VLOOKUP($A9,'ADR Raw Data'!$B$6:$BE$43,'ADR Raw Data'!AN$1,FALSE)</f>
        <v>116.80318396602</v>
      </c>
      <c r="AE9" s="65">
        <f>VLOOKUP($A9,'ADR Raw Data'!$B$6:$BE$43,'ADR Raw Data'!AO$1,FALSE)</f>
        <v>119.144678133594</v>
      </c>
      <c r="AF9" s="66">
        <f>VLOOKUP($A9,'ADR Raw Data'!$B$6:$BE$43,'ADR Raw Data'!AP$1,FALSE)</f>
        <v>118.05000868745</v>
      </c>
      <c r="AG9" s="67">
        <f>VLOOKUP($A9,'ADR Raw Data'!$B$6:$BE$43,'ADR Raw Data'!AR$1,FALSE)</f>
        <v>122.21643955672501</v>
      </c>
      <c r="AI9" s="59">
        <f>VLOOKUP($A9,'ADR Raw Data'!$B$6:$BE$43,'ADR Raw Data'!AT$1,FALSE)</f>
        <v>36.4152761450027</v>
      </c>
      <c r="AJ9" s="60">
        <f>VLOOKUP($A9,'ADR Raw Data'!$B$6:$BE$43,'ADR Raw Data'!AU$1,FALSE)</f>
        <v>42.266870646794203</v>
      </c>
      <c r="AK9" s="60">
        <f>VLOOKUP($A9,'ADR Raw Data'!$B$6:$BE$43,'ADR Raw Data'!AV$1,FALSE)</f>
        <v>46.5154435158559</v>
      </c>
      <c r="AL9" s="60">
        <f>VLOOKUP($A9,'ADR Raw Data'!$B$6:$BE$43,'ADR Raw Data'!AW$1,FALSE)</f>
        <v>45.300937235192499</v>
      </c>
      <c r="AM9" s="60">
        <f>VLOOKUP($A9,'ADR Raw Data'!$B$6:$BE$43,'ADR Raw Data'!AX$1,FALSE)</f>
        <v>40.107611397703501</v>
      </c>
      <c r="AN9" s="61">
        <f>VLOOKUP($A9,'ADR Raw Data'!$B$6:$BE$43,'ADR Raw Data'!AY$1,FALSE)</f>
        <v>42.344108502970599</v>
      </c>
      <c r="AO9" s="60">
        <f>VLOOKUP($A9,'ADR Raw Data'!$B$6:$BE$43,'ADR Raw Data'!BA$1,FALSE)</f>
        <v>36.159553379904402</v>
      </c>
      <c r="AP9" s="60">
        <f>VLOOKUP($A9,'ADR Raw Data'!$B$6:$BE$43,'ADR Raw Data'!BB$1,FALSE)</f>
        <v>37.414275383723599</v>
      </c>
      <c r="AQ9" s="61">
        <f>VLOOKUP($A9,'ADR Raw Data'!$B$6:$BE$43,'ADR Raw Data'!BC$1,FALSE)</f>
        <v>36.824777761344002</v>
      </c>
      <c r="AR9" s="62">
        <f>VLOOKUP($A9,'ADR Raw Data'!$B$6:$BE$43,'ADR Raw Data'!BE$1,FALSE)</f>
        <v>40.609310274264203</v>
      </c>
      <c r="AT9" s="64">
        <f>VLOOKUP($A9,'RevPAR Raw Data'!$B$6:$BE$43,'RevPAR Raw Data'!AG$1,FALSE)</f>
        <v>54.388972623527899</v>
      </c>
      <c r="AU9" s="65">
        <f>VLOOKUP($A9,'RevPAR Raw Data'!$B$6:$BE$43,'RevPAR Raw Data'!AH$1,FALSE)</f>
        <v>61.978371676581197</v>
      </c>
      <c r="AV9" s="65">
        <f>VLOOKUP($A9,'RevPAR Raw Data'!$B$6:$BE$43,'RevPAR Raw Data'!AI$1,FALSE)</f>
        <v>67.790317469952598</v>
      </c>
      <c r="AW9" s="65">
        <f>VLOOKUP($A9,'RevPAR Raw Data'!$B$6:$BE$43,'RevPAR Raw Data'!AJ$1,FALSE)</f>
        <v>69.390912346728101</v>
      </c>
      <c r="AX9" s="65">
        <f>VLOOKUP($A9,'RevPAR Raw Data'!$B$6:$BE$43,'RevPAR Raw Data'!AK$1,FALSE)</f>
        <v>63.018421755493499</v>
      </c>
      <c r="AY9" s="66">
        <f>VLOOKUP($A9,'RevPAR Raw Data'!$B$6:$BE$43,'RevPAR Raw Data'!AL$1,FALSE)</f>
        <v>63.313399174456698</v>
      </c>
      <c r="AZ9" s="65">
        <f>VLOOKUP($A9,'RevPAR Raw Data'!$B$6:$BE$43,'RevPAR Raw Data'!AN$1,FALSE)</f>
        <v>66.771517846303198</v>
      </c>
      <c r="BA9" s="65">
        <f>VLOOKUP($A9,'RevPAR Raw Data'!$B$6:$BE$43,'RevPAR Raw Data'!AO$1,FALSE)</f>
        <v>77.577114847638697</v>
      </c>
      <c r="BB9" s="66">
        <f>VLOOKUP($A9,'RevPAR Raw Data'!$B$6:$BE$43,'RevPAR Raw Data'!AP$1,FALSE)</f>
        <v>72.174316346970897</v>
      </c>
      <c r="BC9" s="67">
        <f>VLOOKUP($A9,'RevPAR Raw Data'!$B$6:$BE$43,'RevPAR Raw Data'!AR$1,FALSE)</f>
        <v>65.845089795174999</v>
      </c>
      <c r="BE9" s="59">
        <f>VLOOKUP($A9,'RevPAR Raw Data'!$B$6:$BE$43,'RevPAR Raw Data'!AT$1,FALSE)</f>
        <v>108.790778044814</v>
      </c>
      <c r="BF9" s="60">
        <f>VLOOKUP($A9,'RevPAR Raw Data'!$B$6:$BE$43,'RevPAR Raw Data'!AU$1,FALSE)</f>
        <v>120.34850251135499</v>
      </c>
      <c r="BG9" s="60">
        <f>VLOOKUP($A9,'RevPAR Raw Data'!$B$6:$BE$43,'RevPAR Raw Data'!AV$1,FALSE)</f>
        <v>131.814543307327</v>
      </c>
      <c r="BH9" s="60">
        <f>VLOOKUP($A9,'RevPAR Raw Data'!$B$6:$BE$43,'RevPAR Raw Data'!AW$1,FALSE)</f>
        <v>131.01432771129501</v>
      </c>
      <c r="BI9" s="60">
        <f>VLOOKUP($A9,'RevPAR Raw Data'!$B$6:$BE$43,'RevPAR Raw Data'!AX$1,FALSE)</f>
        <v>116.292951111227</v>
      </c>
      <c r="BJ9" s="61">
        <f>VLOOKUP($A9,'RevPAR Raw Data'!$B$6:$BE$43,'RevPAR Raw Data'!AY$1,FALSE)</f>
        <v>122.006683091653</v>
      </c>
      <c r="BK9" s="60">
        <f>VLOOKUP($A9,'RevPAR Raw Data'!$B$6:$BE$43,'RevPAR Raw Data'!BA$1,FALSE)</f>
        <v>91.002134659864495</v>
      </c>
      <c r="BL9" s="60">
        <f>VLOOKUP($A9,'RevPAR Raw Data'!$B$6:$BE$43,'RevPAR Raw Data'!BB$1,FALSE)</f>
        <v>89.4809247143736</v>
      </c>
      <c r="BM9" s="61">
        <f>VLOOKUP($A9,'RevPAR Raw Data'!$B$6:$BE$43,'RevPAR Raw Data'!BC$1,FALSE)</f>
        <v>90.181569568424507</v>
      </c>
      <c r="BN9" s="62">
        <f>VLOOKUP($A9,'RevPAR Raw Data'!$B$6:$BE$43,'RevPAR Raw Data'!BE$1,FALSE)</f>
        <v>110.951271357995</v>
      </c>
    </row>
    <row r="10" spans="1:66" x14ac:dyDescent="0.35">
      <c r="A10" s="76" t="s">
        <v>26</v>
      </c>
      <c r="B10" s="59">
        <f>VLOOKUP($A10,'Occupancy Raw Data'!$B$6:$BE$43,'Occupancy Raw Data'!AG$1,FALSE)</f>
        <v>40.1641239019879</v>
      </c>
      <c r="C10" s="60">
        <f>VLOOKUP($A10,'Occupancy Raw Data'!$B$6:$BE$43,'Occupancy Raw Data'!AH$1,FALSE)</f>
        <v>45.084951456310598</v>
      </c>
      <c r="D10" s="60">
        <f>VLOOKUP($A10,'Occupancy Raw Data'!$B$6:$BE$43,'Occupancy Raw Data'!AI$1,FALSE)</f>
        <v>52.877947295422999</v>
      </c>
      <c r="E10" s="60">
        <f>VLOOKUP($A10,'Occupancy Raw Data'!$B$6:$BE$43,'Occupancy Raw Data'!AJ$1,FALSE)</f>
        <v>51.875288950531598</v>
      </c>
      <c r="F10" s="60">
        <f>VLOOKUP($A10,'Occupancy Raw Data'!$B$6:$BE$43,'Occupancy Raw Data'!AK$1,FALSE)</f>
        <v>47.029588534442901</v>
      </c>
      <c r="G10" s="61">
        <f>VLOOKUP($A10,'Occupancy Raw Data'!$B$6:$BE$43,'Occupancy Raw Data'!AL$1,FALSE)</f>
        <v>47.406380027739203</v>
      </c>
      <c r="H10" s="60">
        <f>VLOOKUP($A10,'Occupancy Raw Data'!$B$6:$BE$43,'Occupancy Raw Data'!AN$1,FALSE)</f>
        <v>52.866389274156198</v>
      </c>
      <c r="I10" s="60">
        <f>VLOOKUP($A10,'Occupancy Raw Data'!$B$6:$BE$43,'Occupancy Raw Data'!AO$1,FALSE)</f>
        <v>58.061719833564403</v>
      </c>
      <c r="J10" s="61">
        <f>VLOOKUP($A10,'Occupancy Raw Data'!$B$6:$BE$43,'Occupancy Raw Data'!AP$1,FALSE)</f>
        <v>55.464054553860301</v>
      </c>
      <c r="K10" s="62">
        <f>VLOOKUP($A10,'Occupancy Raw Data'!$B$6:$BE$43,'Occupancy Raw Data'!AR$1,FALSE)</f>
        <v>49.708572749488098</v>
      </c>
      <c r="M10" s="59">
        <f>VLOOKUP($A10,'Occupancy Raw Data'!$B$6:$BE$43,'Occupancy Raw Data'!AT$1,FALSE)</f>
        <v>37.744104220481297</v>
      </c>
      <c r="N10" s="60">
        <f>VLOOKUP($A10,'Occupancy Raw Data'!$B$6:$BE$43,'Occupancy Raw Data'!AU$1,FALSE)</f>
        <v>39.7094835570105</v>
      </c>
      <c r="O10" s="60">
        <f>VLOOKUP($A10,'Occupancy Raw Data'!$B$6:$BE$43,'Occupancy Raw Data'!AV$1,FALSE)</f>
        <v>56.867403559769798</v>
      </c>
      <c r="P10" s="60">
        <f>VLOOKUP($A10,'Occupancy Raw Data'!$B$6:$BE$43,'Occupancy Raw Data'!AW$1,FALSE)</f>
        <v>51.784801047844397</v>
      </c>
      <c r="Q10" s="60">
        <f>VLOOKUP($A10,'Occupancy Raw Data'!$B$6:$BE$43,'Occupancy Raw Data'!AX$1,FALSE)</f>
        <v>42.903482408702303</v>
      </c>
      <c r="R10" s="61">
        <f>VLOOKUP($A10,'Occupancy Raw Data'!$B$6:$BE$43,'Occupancy Raw Data'!AY$1,FALSE)</f>
        <v>46.113411233284701</v>
      </c>
      <c r="S10" s="60">
        <f>VLOOKUP($A10,'Occupancy Raw Data'!$B$6:$BE$43,'Occupancy Raw Data'!BA$1,FALSE)</f>
        <v>39.7794175954228</v>
      </c>
      <c r="T10" s="60">
        <f>VLOOKUP($A10,'Occupancy Raw Data'!$B$6:$BE$43,'Occupancy Raw Data'!BB$1,FALSE)</f>
        <v>36.086710475571003</v>
      </c>
      <c r="U10" s="61">
        <f>VLOOKUP($A10,'Occupancy Raw Data'!$B$6:$BE$43,'Occupancy Raw Data'!BC$1,FALSE)</f>
        <v>37.8219444793489</v>
      </c>
      <c r="V10" s="62">
        <f>VLOOKUP($A10,'Occupancy Raw Data'!$B$6:$BE$43,'Occupancy Raw Data'!BE$1,FALSE)</f>
        <v>43.3638405175736</v>
      </c>
      <c r="X10" s="64">
        <f>VLOOKUP($A10,'ADR Raw Data'!$B$6:$BE$43,'ADR Raw Data'!AG$1,FALSE)</f>
        <v>116.921838129496</v>
      </c>
      <c r="Y10" s="65">
        <f>VLOOKUP($A10,'ADR Raw Data'!$B$6:$BE$43,'ADR Raw Data'!AH$1,FALSE)</f>
        <v>129.50659232198899</v>
      </c>
      <c r="Z10" s="65">
        <f>VLOOKUP($A10,'ADR Raw Data'!$B$6:$BE$43,'ADR Raw Data'!AI$1,FALSE)</f>
        <v>139.74360218579201</v>
      </c>
      <c r="AA10" s="65">
        <f>VLOOKUP($A10,'ADR Raw Data'!$B$6:$BE$43,'ADR Raw Data'!AJ$1,FALSE)</f>
        <v>138.663321450453</v>
      </c>
      <c r="AB10" s="65">
        <f>VLOOKUP($A10,'ADR Raw Data'!$B$6:$BE$43,'ADR Raw Data'!AK$1,FALSE)</f>
        <v>125.187526419267</v>
      </c>
      <c r="AC10" s="66">
        <f>VLOOKUP($A10,'ADR Raw Data'!$B$6:$BE$43,'ADR Raw Data'!AL$1,FALSE)</f>
        <v>130.804900770431</v>
      </c>
      <c r="AD10" s="65">
        <f>VLOOKUP($A10,'ADR Raw Data'!$B$6:$BE$43,'ADR Raw Data'!AN$1,FALSE)</f>
        <v>115.01315424136401</v>
      </c>
      <c r="AE10" s="65">
        <f>VLOOKUP($A10,'ADR Raw Data'!$B$6:$BE$43,'ADR Raw Data'!AO$1,FALSE)</f>
        <v>115.519586941375</v>
      </c>
      <c r="AF10" s="66">
        <f>VLOOKUP($A10,'ADR Raw Data'!$B$6:$BE$43,'ADR Raw Data'!AP$1,FALSE)</f>
        <v>115.278230007814</v>
      </c>
      <c r="AG10" s="67">
        <f>VLOOKUP($A10,'ADR Raw Data'!$B$6:$BE$43,'ADR Raw Data'!AR$1,FALSE)</f>
        <v>125.85506693129101</v>
      </c>
      <c r="AI10" s="59">
        <f>VLOOKUP($A10,'ADR Raw Data'!$B$6:$BE$43,'ADR Raw Data'!AT$1,FALSE)</f>
        <v>34.178785966102303</v>
      </c>
      <c r="AJ10" s="60">
        <f>VLOOKUP($A10,'ADR Raw Data'!$B$6:$BE$43,'ADR Raw Data'!AU$1,FALSE)</f>
        <v>42.056411492440503</v>
      </c>
      <c r="AK10" s="60">
        <f>VLOOKUP($A10,'ADR Raw Data'!$B$6:$BE$43,'ADR Raw Data'!AV$1,FALSE)</f>
        <v>49.825817484220998</v>
      </c>
      <c r="AL10" s="60">
        <f>VLOOKUP($A10,'ADR Raw Data'!$B$6:$BE$43,'ADR Raw Data'!AW$1,FALSE)</f>
        <v>49.489489763779602</v>
      </c>
      <c r="AM10" s="60">
        <f>VLOOKUP($A10,'ADR Raw Data'!$B$6:$BE$43,'ADR Raw Data'!AX$1,FALSE)</f>
        <v>40.235188525628097</v>
      </c>
      <c r="AN10" s="61">
        <f>VLOOKUP($A10,'ADR Raw Data'!$B$6:$BE$43,'ADR Raw Data'!AY$1,FALSE)</f>
        <v>44.010535391536898</v>
      </c>
      <c r="AO10" s="60">
        <f>VLOOKUP($A10,'ADR Raw Data'!$B$6:$BE$43,'ADR Raw Data'!BA$1,FALSE)</f>
        <v>29.243744855265</v>
      </c>
      <c r="AP10" s="60">
        <f>VLOOKUP($A10,'ADR Raw Data'!$B$6:$BE$43,'ADR Raw Data'!BB$1,FALSE)</f>
        <v>25.003209167768201</v>
      </c>
      <c r="AQ10" s="61">
        <f>VLOOKUP($A10,'ADR Raw Data'!$B$6:$BE$43,'ADR Raw Data'!BC$1,FALSE)</f>
        <v>26.952320490200801</v>
      </c>
      <c r="AR10" s="62">
        <f>VLOOKUP($A10,'ADR Raw Data'!$B$6:$BE$43,'ADR Raw Data'!BE$1,FALSE)</f>
        <v>38.574005447239699</v>
      </c>
      <c r="AT10" s="64">
        <f>VLOOKUP($A10,'RevPAR Raw Data'!$B$6:$BE$43,'RevPAR Raw Data'!AG$1,FALSE)</f>
        <v>46.960631934812703</v>
      </c>
      <c r="AU10" s="65">
        <f>VLOOKUP($A10,'RevPAR Raw Data'!$B$6:$BE$43,'RevPAR Raw Data'!AH$1,FALSE)</f>
        <v>58.387984281091001</v>
      </c>
      <c r="AV10" s="65">
        <f>VLOOKUP($A10,'RevPAR Raw Data'!$B$6:$BE$43,'RevPAR Raw Data'!AI$1,FALSE)</f>
        <v>73.893548312528793</v>
      </c>
      <c r="AW10" s="65">
        <f>VLOOKUP($A10,'RevPAR Raw Data'!$B$6:$BE$43,'RevPAR Raw Data'!AJ$1,FALSE)</f>
        <v>71.931998670827497</v>
      </c>
      <c r="AX10" s="65">
        <f>VLOOKUP($A10,'RevPAR Raw Data'!$B$6:$BE$43,'RevPAR Raw Data'!AK$1,FALSE)</f>
        <v>58.875178571428499</v>
      </c>
      <c r="AY10" s="66">
        <f>VLOOKUP($A10,'RevPAR Raw Data'!$B$6:$BE$43,'RevPAR Raw Data'!AL$1,FALSE)</f>
        <v>62.009868354137701</v>
      </c>
      <c r="AZ10" s="65">
        <f>VLOOKUP($A10,'RevPAR Raw Data'!$B$6:$BE$43,'RevPAR Raw Data'!AN$1,FALSE)</f>
        <v>60.8033018377253</v>
      </c>
      <c r="BA10" s="65">
        <f>VLOOKUP($A10,'RevPAR Raw Data'!$B$6:$BE$43,'RevPAR Raw Data'!AO$1,FALSE)</f>
        <v>67.072658922792399</v>
      </c>
      <c r="BB10" s="66">
        <f>VLOOKUP($A10,'RevPAR Raw Data'!$B$6:$BE$43,'RevPAR Raw Data'!AP$1,FALSE)</f>
        <v>63.9379803802588</v>
      </c>
      <c r="BC10" s="67">
        <f>VLOOKUP($A10,'RevPAR Raw Data'!$B$6:$BE$43,'RevPAR Raw Data'!AR$1,FALSE)</f>
        <v>62.560757504458003</v>
      </c>
      <c r="BE10" s="59">
        <f>VLOOKUP($A10,'RevPAR Raw Data'!$B$6:$BE$43,'RevPAR Raw Data'!AT$1,FALSE)</f>
        <v>84.823366782924694</v>
      </c>
      <c r="BF10" s="60">
        <f>VLOOKUP($A10,'RevPAR Raw Data'!$B$6:$BE$43,'RevPAR Raw Data'!AU$1,FALSE)</f>
        <v>98.466278855710399</v>
      </c>
      <c r="BG10" s="60">
        <f>VLOOKUP($A10,'RevPAR Raw Data'!$B$6:$BE$43,'RevPAR Raw Data'!AV$1,FALSE)</f>
        <v>135.027869749697</v>
      </c>
      <c r="BH10" s="60">
        <f>VLOOKUP($A10,'RevPAR Raw Data'!$B$6:$BE$43,'RevPAR Raw Data'!AW$1,FALSE)</f>
        <v>126.90232462538999</v>
      </c>
      <c r="BI10" s="60">
        <f>VLOOKUP($A10,'RevPAR Raw Data'!$B$6:$BE$43,'RevPAR Raw Data'!AX$1,FALSE)</f>
        <v>100.400967965531</v>
      </c>
      <c r="BJ10" s="61">
        <f>VLOOKUP($A10,'RevPAR Raw Data'!$B$6:$BE$43,'RevPAR Raw Data'!AY$1,FALSE)</f>
        <v>110.418705795891</v>
      </c>
      <c r="BK10" s="60">
        <f>VLOOKUP($A10,'RevPAR Raw Data'!$B$6:$BE$43,'RevPAR Raw Data'!BA$1,FALSE)</f>
        <v>80.656153837203803</v>
      </c>
      <c r="BL10" s="60">
        <f>VLOOKUP($A10,'RevPAR Raw Data'!$B$6:$BE$43,'RevPAR Raw Data'!BB$1,FALSE)</f>
        <v>70.112755345313303</v>
      </c>
      <c r="BM10" s="61">
        <f>VLOOKUP($A10,'RevPAR Raw Data'!$B$6:$BE$43,'RevPAR Raw Data'!BC$1,FALSE)</f>
        <v>74.968156661249694</v>
      </c>
      <c r="BN10" s="62">
        <f>VLOOKUP($A10,'RevPAR Raw Data'!$B$6:$BE$43,'RevPAR Raw Data'!BE$1,FALSE)</f>
        <v>98.665016168194498</v>
      </c>
    </row>
    <row r="11" spans="1:66" x14ac:dyDescent="0.35">
      <c r="A11" s="76" t="s">
        <v>24</v>
      </c>
      <c r="B11" s="59">
        <f>VLOOKUP($A11,'Occupancy Raw Data'!$B$6:$BE$43,'Occupancy Raw Data'!AG$1,FALSE)</f>
        <v>48.670578859668097</v>
      </c>
      <c r="C11" s="60">
        <f>VLOOKUP($A11,'Occupancy Raw Data'!$B$6:$BE$43,'Occupancy Raw Data'!AH$1,FALSE)</f>
        <v>57.730203578932098</v>
      </c>
      <c r="D11" s="60">
        <f>VLOOKUP($A11,'Occupancy Raw Data'!$B$6:$BE$43,'Occupancy Raw Data'!AI$1,FALSE)</f>
        <v>60.2892904808281</v>
      </c>
      <c r="E11" s="60">
        <f>VLOOKUP($A11,'Occupancy Raw Data'!$B$6:$BE$43,'Occupancy Raw Data'!AJ$1,FALSE)</f>
        <v>59.636402986689703</v>
      </c>
      <c r="F11" s="60">
        <f>VLOOKUP($A11,'Occupancy Raw Data'!$B$6:$BE$43,'Occupancy Raw Data'!AK$1,FALSE)</f>
        <v>57.2845651625004</v>
      </c>
      <c r="G11" s="61">
        <f>VLOOKUP($A11,'Occupancy Raw Data'!$B$6:$BE$43,'Occupancy Raw Data'!AL$1,FALSE)</f>
        <v>56.728163548464003</v>
      </c>
      <c r="H11" s="60">
        <f>VLOOKUP($A11,'Occupancy Raw Data'!$B$6:$BE$43,'Occupancy Raw Data'!AN$1,FALSE)</f>
        <v>63.856725462612197</v>
      </c>
      <c r="I11" s="60">
        <f>VLOOKUP($A11,'Occupancy Raw Data'!$B$6:$BE$43,'Occupancy Raw Data'!AO$1,FALSE)</f>
        <v>69.7796053818129</v>
      </c>
      <c r="J11" s="61">
        <f>VLOOKUP($A11,'Occupancy Raw Data'!$B$6:$BE$43,'Occupancy Raw Data'!AP$1,FALSE)</f>
        <v>66.818165422212601</v>
      </c>
      <c r="K11" s="62">
        <f>VLOOKUP($A11,'Occupancy Raw Data'!$B$6:$BE$43,'Occupancy Raw Data'!AR$1,FALSE)</f>
        <v>59.614501591625498</v>
      </c>
      <c r="M11" s="59">
        <f>VLOOKUP($A11,'Occupancy Raw Data'!$B$6:$BE$43,'Occupancy Raw Data'!AT$1,FALSE)</f>
        <v>27.135796212106001</v>
      </c>
      <c r="N11" s="60">
        <f>VLOOKUP($A11,'Occupancy Raw Data'!$B$6:$BE$43,'Occupancy Raw Data'!AU$1,FALSE)</f>
        <v>30.4134804197808</v>
      </c>
      <c r="O11" s="60">
        <f>VLOOKUP($A11,'Occupancy Raw Data'!$B$6:$BE$43,'Occupancy Raw Data'!AV$1,FALSE)</f>
        <v>28.483055272270601</v>
      </c>
      <c r="P11" s="60">
        <f>VLOOKUP($A11,'Occupancy Raw Data'!$B$6:$BE$43,'Occupancy Raw Data'!AW$1,FALSE)</f>
        <v>26.478990809449702</v>
      </c>
      <c r="Q11" s="60">
        <f>VLOOKUP($A11,'Occupancy Raw Data'!$B$6:$BE$43,'Occupancy Raw Data'!AX$1,FALSE)</f>
        <v>26.989415386197098</v>
      </c>
      <c r="R11" s="61">
        <f>VLOOKUP($A11,'Occupancy Raw Data'!$B$6:$BE$43,'Occupancy Raw Data'!AY$1,FALSE)</f>
        <v>27.919244688635299</v>
      </c>
      <c r="S11" s="60">
        <f>VLOOKUP($A11,'Occupancy Raw Data'!$B$6:$BE$43,'Occupancy Raw Data'!BA$1,FALSE)</f>
        <v>26.161153156780099</v>
      </c>
      <c r="T11" s="60">
        <f>VLOOKUP($A11,'Occupancy Raw Data'!$B$6:$BE$43,'Occupancy Raw Data'!BB$1,FALSE)</f>
        <v>22.5586225730992</v>
      </c>
      <c r="U11" s="61">
        <f>VLOOKUP($A11,'Occupancy Raw Data'!$B$6:$BE$43,'Occupancy Raw Data'!BC$1,FALSE)</f>
        <v>24.2540320973634</v>
      </c>
      <c r="V11" s="62">
        <f>VLOOKUP($A11,'Occupancy Raw Data'!$B$6:$BE$43,'Occupancy Raw Data'!BE$1,FALSE)</f>
        <v>26.729514078700099</v>
      </c>
      <c r="X11" s="64">
        <f>VLOOKUP($A11,'ADR Raw Data'!$B$6:$BE$43,'ADR Raw Data'!AG$1,FALSE)</f>
        <v>104.332999404584</v>
      </c>
      <c r="Y11" s="65">
        <f>VLOOKUP($A11,'ADR Raw Data'!$B$6:$BE$43,'ADR Raw Data'!AH$1,FALSE)</f>
        <v>101.94433958712401</v>
      </c>
      <c r="Z11" s="65">
        <f>VLOOKUP($A11,'ADR Raw Data'!$B$6:$BE$43,'ADR Raw Data'!AI$1,FALSE)</f>
        <v>102.53996350364901</v>
      </c>
      <c r="AA11" s="65">
        <f>VLOOKUP($A11,'ADR Raw Data'!$B$6:$BE$43,'ADR Raw Data'!AJ$1,FALSE)</f>
        <v>97.503917014455894</v>
      </c>
      <c r="AB11" s="65">
        <f>VLOOKUP($A11,'ADR Raw Data'!$B$6:$BE$43,'ADR Raw Data'!AK$1,FALSE)</f>
        <v>100.100641647251</v>
      </c>
      <c r="AC11" s="66">
        <f>VLOOKUP($A11,'ADR Raw Data'!$B$6:$BE$43,'ADR Raw Data'!AL$1,FALSE)</f>
        <v>101.17181462656499</v>
      </c>
      <c r="AD11" s="65">
        <f>VLOOKUP($A11,'ADR Raw Data'!$B$6:$BE$43,'ADR Raw Data'!AN$1,FALSE)</f>
        <v>125.955597921256</v>
      </c>
      <c r="AE11" s="65">
        <f>VLOOKUP($A11,'ADR Raw Data'!$B$6:$BE$43,'ADR Raw Data'!AO$1,FALSE)</f>
        <v>132.64766968208801</v>
      </c>
      <c r="AF11" s="66">
        <f>VLOOKUP($A11,'ADR Raw Data'!$B$6:$BE$43,'ADR Raw Data'!AP$1,FALSE)</f>
        <v>129.44993305981399</v>
      </c>
      <c r="AG11" s="67">
        <f>VLOOKUP($A11,'ADR Raw Data'!$B$6:$BE$43,'ADR Raw Data'!AR$1,FALSE)</f>
        <v>110.23851128092799</v>
      </c>
      <c r="AI11" s="59">
        <f>VLOOKUP($A11,'ADR Raw Data'!$B$6:$BE$43,'ADR Raw Data'!AT$1,FALSE)</f>
        <v>17.582070244253199</v>
      </c>
      <c r="AJ11" s="60">
        <f>VLOOKUP($A11,'ADR Raw Data'!$B$6:$BE$43,'ADR Raw Data'!AU$1,FALSE)</f>
        <v>21.386121997903398</v>
      </c>
      <c r="AK11" s="60">
        <f>VLOOKUP($A11,'ADR Raw Data'!$B$6:$BE$43,'ADR Raw Data'!AV$1,FALSE)</f>
        <v>22.245603869273701</v>
      </c>
      <c r="AL11" s="60">
        <f>VLOOKUP($A11,'ADR Raw Data'!$B$6:$BE$43,'ADR Raw Data'!AW$1,FALSE)</f>
        <v>16.905868349972</v>
      </c>
      <c r="AM11" s="60">
        <f>VLOOKUP($A11,'ADR Raw Data'!$B$6:$BE$43,'ADR Raw Data'!AX$1,FALSE)</f>
        <v>15.845177119913201</v>
      </c>
      <c r="AN11" s="61">
        <f>VLOOKUP($A11,'ADR Raw Data'!$B$6:$BE$43,'ADR Raw Data'!AY$1,FALSE)</f>
        <v>18.813663160289401</v>
      </c>
      <c r="AO11" s="60">
        <f>VLOOKUP($A11,'ADR Raw Data'!$B$6:$BE$43,'ADR Raw Data'!BA$1,FALSE)</f>
        <v>13.9541902645708</v>
      </c>
      <c r="AP11" s="60">
        <f>VLOOKUP($A11,'ADR Raw Data'!$B$6:$BE$43,'ADR Raw Data'!BB$1,FALSE)</f>
        <v>11.7428602358065</v>
      </c>
      <c r="AQ11" s="61">
        <f>VLOOKUP($A11,'ADR Raw Data'!$B$6:$BE$43,'ADR Raw Data'!BC$1,FALSE)</f>
        <v>12.7022464638308</v>
      </c>
      <c r="AR11" s="62">
        <f>VLOOKUP($A11,'ADR Raw Data'!$B$6:$BE$43,'ADR Raw Data'!BE$1,FALSE)</f>
        <v>16.217897991082001</v>
      </c>
      <c r="AT11" s="64">
        <f>VLOOKUP($A11,'RevPAR Raw Data'!$B$6:$BE$43,'RevPAR Raw Data'!AG$1,FALSE)</f>
        <v>50.7794747518655</v>
      </c>
      <c r="AU11" s="65">
        <f>VLOOKUP($A11,'RevPAR Raw Data'!$B$6:$BE$43,'RevPAR Raw Data'!AH$1,FALSE)</f>
        <v>58.852674780844701</v>
      </c>
      <c r="AV11" s="65">
        <f>VLOOKUP($A11,'RevPAR Raw Data'!$B$6:$BE$43,'RevPAR Raw Data'!AI$1,FALSE)</f>
        <v>61.820616455650502</v>
      </c>
      <c r="AW11" s="65">
        <f>VLOOKUP($A11,'RevPAR Raw Data'!$B$6:$BE$43,'RevPAR Raw Data'!AJ$1,FALSE)</f>
        <v>58.147828878548403</v>
      </c>
      <c r="AX11" s="65">
        <f>VLOOKUP($A11,'RevPAR Raw Data'!$B$6:$BE$43,'RevPAR Raw Data'!AK$1,FALSE)</f>
        <v>57.342217292500798</v>
      </c>
      <c r="AY11" s="66">
        <f>VLOOKUP($A11,'RevPAR Raw Data'!$B$6:$BE$43,'RevPAR Raw Data'!AL$1,FALSE)</f>
        <v>57.392912466306697</v>
      </c>
      <c r="AZ11" s="65">
        <f>VLOOKUP($A11,'RevPAR Raw Data'!$B$6:$BE$43,'RevPAR Raw Data'!AN$1,FALSE)</f>
        <v>80.431120369368301</v>
      </c>
      <c r="BA11" s="65">
        <f>VLOOKUP($A11,'RevPAR Raw Data'!$B$6:$BE$43,'RevPAR Raw Data'!AO$1,FALSE)</f>
        <v>92.561020452331903</v>
      </c>
      <c r="BB11" s="66">
        <f>VLOOKUP($A11,'RevPAR Raw Data'!$B$6:$BE$43,'RevPAR Raw Data'!AP$1,FALSE)</f>
        <v>86.496070410850095</v>
      </c>
      <c r="BC11" s="67">
        <f>VLOOKUP($A11,'RevPAR Raw Data'!$B$6:$BE$43,'RevPAR Raw Data'!AR$1,FALSE)</f>
        <v>65.718139062153298</v>
      </c>
      <c r="BE11" s="59">
        <f>VLOOKUP($A11,'RevPAR Raw Data'!$B$6:$BE$43,'RevPAR Raw Data'!AT$1,FALSE)</f>
        <v>49.488901207709098</v>
      </c>
      <c r="BF11" s="60">
        <f>VLOOKUP($A11,'RevPAR Raw Data'!$B$6:$BE$43,'RevPAR Raw Data'!AU$1,FALSE)</f>
        <v>58.303866444067097</v>
      </c>
      <c r="BG11" s="60">
        <f>VLOOKUP($A11,'RevPAR Raw Data'!$B$6:$BE$43,'RevPAR Raw Data'!AV$1,FALSE)</f>
        <v>57.064886787280102</v>
      </c>
      <c r="BH11" s="60">
        <f>VLOOKUP($A11,'RevPAR Raw Data'!$B$6:$BE$43,'RevPAR Raw Data'!AW$1,FALSE)</f>
        <v>47.861362486068501</v>
      </c>
      <c r="BI11" s="60">
        <f>VLOOKUP($A11,'RevPAR Raw Data'!$B$6:$BE$43,'RevPAR Raw Data'!AX$1,FALSE)</f>
        <v>47.111113177682398</v>
      </c>
      <c r="BJ11" s="61">
        <f>VLOOKUP($A11,'RevPAR Raw Data'!$B$6:$BE$43,'RevPAR Raw Data'!AY$1,FALSE)</f>
        <v>51.985540501541699</v>
      </c>
      <c r="BK11" s="60">
        <f>VLOOKUP($A11,'RevPAR Raw Data'!$B$6:$BE$43,'RevPAR Raw Data'!BA$1,FALSE)</f>
        <v>43.765920508253799</v>
      </c>
      <c r="BL11" s="60">
        <f>VLOOKUP($A11,'RevPAR Raw Data'!$B$6:$BE$43,'RevPAR Raw Data'!BB$1,FALSE)</f>
        <v>36.950510328787999</v>
      </c>
      <c r="BM11" s="61">
        <f>VLOOKUP($A11,'RevPAR Raw Data'!$B$6:$BE$43,'RevPAR Raw Data'!BC$1,FALSE)</f>
        <v>40.037085495617902</v>
      </c>
      <c r="BN11" s="62">
        <f>VLOOKUP($A11,'RevPAR Raw Data'!$B$6:$BE$43,'RevPAR Raw Data'!BE$1,FALSE)</f>
        <v>47.282377396577701</v>
      </c>
    </row>
    <row r="12" spans="1:66" x14ac:dyDescent="0.35">
      <c r="A12" s="76" t="s">
        <v>27</v>
      </c>
      <c r="B12" s="59">
        <f>VLOOKUP($A12,'Occupancy Raw Data'!$B$6:$BE$43,'Occupancy Raw Data'!AG$1,FALSE)</f>
        <v>52.985781990521303</v>
      </c>
      <c r="C12" s="60">
        <f>VLOOKUP($A12,'Occupancy Raw Data'!$B$6:$BE$43,'Occupancy Raw Data'!AH$1,FALSE)</f>
        <v>56.25</v>
      </c>
      <c r="D12" s="60">
        <f>VLOOKUP($A12,'Occupancy Raw Data'!$B$6:$BE$43,'Occupancy Raw Data'!AI$1,FALSE)</f>
        <v>58.234597156398102</v>
      </c>
      <c r="E12" s="60">
        <f>VLOOKUP($A12,'Occupancy Raw Data'!$B$6:$BE$43,'Occupancy Raw Data'!AJ$1,FALSE)</f>
        <v>60.035545023696599</v>
      </c>
      <c r="F12" s="60">
        <f>VLOOKUP($A12,'Occupancy Raw Data'!$B$6:$BE$43,'Occupancy Raw Data'!AK$1,FALSE)</f>
        <v>58.874407582938304</v>
      </c>
      <c r="G12" s="61">
        <f>VLOOKUP($A12,'Occupancy Raw Data'!$B$6:$BE$43,'Occupancy Raw Data'!AL$1,FALSE)</f>
        <v>57.276066350710899</v>
      </c>
      <c r="H12" s="60">
        <f>VLOOKUP($A12,'Occupancy Raw Data'!$B$6:$BE$43,'Occupancy Raw Data'!AN$1,FALSE)</f>
        <v>67.879146919431193</v>
      </c>
      <c r="I12" s="60">
        <f>VLOOKUP($A12,'Occupancy Raw Data'!$B$6:$BE$43,'Occupancy Raw Data'!AO$1,FALSE)</f>
        <v>73.077606635071007</v>
      </c>
      <c r="J12" s="61">
        <f>VLOOKUP($A12,'Occupancy Raw Data'!$B$6:$BE$43,'Occupancy Raw Data'!AP$1,FALSE)</f>
        <v>70.4783767772511</v>
      </c>
      <c r="K12" s="62">
        <f>VLOOKUP($A12,'Occupancy Raw Data'!$B$6:$BE$43,'Occupancy Raw Data'!AR$1,FALSE)</f>
        <v>61.048155044008098</v>
      </c>
      <c r="M12" s="59">
        <f>VLOOKUP($A12,'Occupancy Raw Data'!$B$6:$BE$43,'Occupancy Raw Data'!AT$1,FALSE)</f>
        <v>21.173860660166302</v>
      </c>
      <c r="N12" s="60">
        <f>VLOOKUP($A12,'Occupancy Raw Data'!$B$6:$BE$43,'Occupancy Raw Data'!AU$1,FALSE)</f>
        <v>25.8492913357208</v>
      </c>
      <c r="O12" s="60">
        <f>VLOOKUP($A12,'Occupancy Raw Data'!$B$6:$BE$43,'Occupancy Raw Data'!AV$1,FALSE)</f>
        <v>22.914479002479901</v>
      </c>
      <c r="P12" s="60">
        <f>VLOOKUP($A12,'Occupancy Raw Data'!$B$6:$BE$43,'Occupancy Raw Data'!AW$1,FALSE)</f>
        <v>24.381592177491399</v>
      </c>
      <c r="Q12" s="60">
        <f>VLOOKUP($A12,'Occupancy Raw Data'!$B$6:$BE$43,'Occupancy Raw Data'!AX$1,FALSE)</f>
        <v>20.388949334719101</v>
      </c>
      <c r="R12" s="61">
        <f>VLOOKUP($A12,'Occupancy Raw Data'!$B$6:$BE$43,'Occupancy Raw Data'!AY$1,FALSE)</f>
        <v>22.924649358413699</v>
      </c>
      <c r="S12" s="60">
        <f>VLOOKUP($A12,'Occupancy Raw Data'!$B$6:$BE$43,'Occupancy Raw Data'!BA$1,FALSE)</f>
        <v>17.225408207411</v>
      </c>
      <c r="T12" s="60">
        <f>VLOOKUP($A12,'Occupancy Raw Data'!$B$6:$BE$43,'Occupancy Raw Data'!BB$1,FALSE)</f>
        <v>13.953370010715901</v>
      </c>
      <c r="U12" s="61">
        <f>VLOOKUP($A12,'Occupancy Raw Data'!$B$6:$BE$43,'Occupancy Raw Data'!BC$1,FALSE)</f>
        <v>15.505940832255201</v>
      </c>
      <c r="V12" s="62">
        <f>VLOOKUP($A12,'Occupancy Raw Data'!$B$6:$BE$43,'Occupancy Raw Data'!BE$1,FALSE)</f>
        <v>20.3744530169505</v>
      </c>
      <c r="X12" s="64">
        <f>VLOOKUP($A12,'ADR Raw Data'!$B$6:$BE$43,'ADR Raw Data'!AG$1,FALSE)</f>
        <v>82.117031529516893</v>
      </c>
      <c r="Y12" s="65">
        <f>VLOOKUP($A12,'ADR Raw Data'!$B$6:$BE$43,'ADR Raw Data'!AH$1,FALSE)</f>
        <v>83.529222222222202</v>
      </c>
      <c r="Z12" s="65">
        <f>VLOOKUP($A12,'ADR Raw Data'!$B$6:$BE$43,'ADR Raw Data'!AI$1,FALSE)</f>
        <v>83.857632248219701</v>
      </c>
      <c r="AA12" s="65">
        <f>VLOOKUP($A12,'ADR Raw Data'!$B$6:$BE$43,'ADR Raw Data'!AJ$1,FALSE)</f>
        <v>84.643551904479907</v>
      </c>
      <c r="AB12" s="65">
        <f>VLOOKUP($A12,'ADR Raw Data'!$B$6:$BE$43,'ADR Raw Data'!AK$1,FALSE)</f>
        <v>84.123305997182499</v>
      </c>
      <c r="AC12" s="66">
        <f>VLOOKUP($A12,'ADR Raw Data'!$B$6:$BE$43,'ADR Raw Data'!AL$1,FALSE)</f>
        <v>83.690457168862807</v>
      </c>
      <c r="AD12" s="65">
        <f>VLOOKUP($A12,'ADR Raw Data'!$B$6:$BE$43,'ADR Raw Data'!AN$1,FALSE)</f>
        <v>94.1553303368825</v>
      </c>
      <c r="AE12" s="65">
        <f>VLOOKUP($A12,'ADR Raw Data'!$B$6:$BE$43,'ADR Raw Data'!AO$1,FALSE)</f>
        <v>96.470208341777706</v>
      </c>
      <c r="AF12" s="66">
        <f>VLOOKUP($A12,'ADR Raw Data'!$B$6:$BE$43,'ADR Raw Data'!AP$1,FALSE)</f>
        <v>95.355455481538996</v>
      </c>
      <c r="AG12" s="67">
        <f>VLOOKUP($A12,'ADR Raw Data'!$B$6:$BE$43,'ADR Raw Data'!AR$1,FALSE)</f>
        <v>87.538146379333</v>
      </c>
      <c r="AI12" s="59">
        <f>VLOOKUP($A12,'ADR Raw Data'!$B$6:$BE$43,'ADR Raw Data'!AT$1,FALSE)</f>
        <v>16.202946337465601</v>
      </c>
      <c r="AJ12" s="60">
        <f>VLOOKUP($A12,'ADR Raw Data'!$B$6:$BE$43,'ADR Raw Data'!AU$1,FALSE)</f>
        <v>18.6439090859887</v>
      </c>
      <c r="AK12" s="60">
        <f>VLOOKUP($A12,'ADR Raw Data'!$B$6:$BE$43,'ADR Raw Data'!AV$1,FALSE)</f>
        <v>17.934902056035</v>
      </c>
      <c r="AL12" s="60">
        <f>VLOOKUP($A12,'ADR Raw Data'!$B$6:$BE$43,'ADR Raw Data'!AW$1,FALSE)</f>
        <v>19.136029672257902</v>
      </c>
      <c r="AM12" s="60">
        <f>VLOOKUP($A12,'ADR Raw Data'!$B$6:$BE$43,'ADR Raw Data'!AX$1,FALSE)</f>
        <v>17.649327873818201</v>
      </c>
      <c r="AN12" s="61">
        <f>VLOOKUP($A12,'ADR Raw Data'!$B$6:$BE$43,'ADR Raw Data'!AY$1,FALSE)</f>
        <v>17.9404245587703</v>
      </c>
      <c r="AO12" s="60">
        <f>VLOOKUP($A12,'ADR Raw Data'!$B$6:$BE$43,'ADR Raw Data'!BA$1,FALSE)</f>
        <v>21.4492624359786</v>
      </c>
      <c r="AP12" s="60">
        <f>VLOOKUP($A12,'ADR Raw Data'!$B$6:$BE$43,'ADR Raw Data'!BB$1,FALSE)</f>
        <v>20.7568580288725</v>
      </c>
      <c r="AQ12" s="61">
        <f>VLOOKUP($A12,'ADR Raw Data'!$B$6:$BE$43,'ADR Raw Data'!BC$1,FALSE)</f>
        <v>21.059466459035701</v>
      </c>
      <c r="AR12" s="62">
        <f>VLOOKUP($A12,'ADR Raw Data'!$B$6:$BE$43,'ADR Raw Data'!BE$1,FALSE)</f>
        <v>18.866977311947299</v>
      </c>
      <c r="AT12" s="64">
        <f>VLOOKUP($A12,'RevPAR Raw Data'!$B$6:$BE$43,'RevPAR Raw Data'!AG$1,FALSE)</f>
        <v>43.510351303317499</v>
      </c>
      <c r="AU12" s="65">
        <f>VLOOKUP($A12,'RevPAR Raw Data'!$B$6:$BE$43,'RevPAR Raw Data'!AH$1,FALSE)</f>
        <v>46.985187500000002</v>
      </c>
      <c r="AV12" s="65">
        <f>VLOOKUP($A12,'RevPAR Raw Data'!$B$6:$BE$43,'RevPAR Raw Data'!AI$1,FALSE)</f>
        <v>48.834154324644501</v>
      </c>
      <c r="AW12" s="65">
        <f>VLOOKUP($A12,'RevPAR Raw Data'!$B$6:$BE$43,'RevPAR Raw Data'!AJ$1,FALSE)</f>
        <v>50.816217713270099</v>
      </c>
      <c r="AX12" s="65">
        <f>VLOOKUP($A12,'RevPAR Raw Data'!$B$6:$BE$43,'RevPAR Raw Data'!AK$1,FALSE)</f>
        <v>49.5270980450236</v>
      </c>
      <c r="AY12" s="66">
        <f>VLOOKUP($A12,'RevPAR Raw Data'!$B$6:$BE$43,'RevPAR Raw Data'!AL$1,FALSE)</f>
        <v>47.934601777251103</v>
      </c>
      <c r="AZ12" s="65">
        <f>VLOOKUP($A12,'RevPAR Raw Data'!$B$6:$BE$43,'RevPAR Raw Data'!AN$1,FALSE)</f>
        <v>63.911835011848297</v>
      </c>
      <c r="BA12" s="65">
        <f>VLOOKUP($A12,'RevPAR Raw Data'!$B$6:$BE$43,'RevPAR Raw Data'!AO$1,FALSE)</f>
        <v>70.498119372037905</v>
      </c>
      <c r="BB12" s="66">
        <f>VLOOKUP($A12,'RevPAR Raw Data'!$B$6:$BE$43,'RevPAR Raw Data'!AP$1,FALSE)</f>
        <v>67.204977191943101</v>
      </c>
      <c r="BC12" s="67">
        <f>VLOOKUP($A12,'RevPAR Raw Data'!$B$6:$BE$43,'RevPAR Raw Data'!AR$1,FALSE)</f>
        <v>53.440423324306003</v>
      </c>
      <c r="BE12" s="59">
        <f>VLOOKUP($A12,'RevPAR Raw Data'!$B$6:$BE$43,'RevPAR Raw Data'!AT$1,FALSE)</f>
        <v>40.8075962779684</v>
      </c>
      <c r="BF12" s="60">
        <f>VLOOKUP($A12,'RevPAR Raw Data'!$B$6:$BE$43,'RevPAR Raw Data'!AU$1,FALSE)</f>
        <v>49.3125187977137</v>
      </c>
      <c r="BG12" s="60">
        <f>VLOOKUP($A12,'RevPAR Raw Data'!$B$6:$BE$43,'RevPAR Raw Data'!AV$1,FALSE)</f>
        <v>44.959070424260403</v>
      </c>
      <c r="BH12" s="60">
        <f>VLOOKUP($A12,'RevPAR Raw Data'!$B$6:$BE$43,'RevPAR Raw Data'!AW$1,FALSE)</f>
        <v>48.183290563402998</v>
      </c>
      <c r="BI12" s="60">
        <f>VLOOKUP($A12,'RevPAR Raw Data'!$B$6:$BE$43,'RevPAR Raw Data'!AX$1,FALSE)</f>
        <v>41.636789726648701</v>
      </c>
      <c r="BJ12" s="61">
        <f>VLOOKUP($A12,'RevPAR Raw Data'!$B$6:$BE$43,'RevPAR Raw Data'!AY$1,FALSE)</f>
        <v>44.977853340693002</v>
      </c>
      <c r="BK12" s="60">
        <f>VLOOKUP($A12,'RevPAR Raw Data'!$B$6:$BE$43,'RevPAR Raw Data'!BA$1,FALSE)</f>
        <v>42.369393655465899</v>
      </c>
      <c r="BL12" s="60">
        <f>VLOOKUP($A12,'RevPAR Raw Data'!$B$6:$BE$43,'RevPAR Raw Data'!BB$1,FALSE)</f>
        <v>37.606509242956101</v>
      </c>
      <c r="BM12" s="61">
        <f>VLOOKUP($A12,'RevPAR Raw Data'!$B$6:$BE$43,'RevPAR Raw Data'!BC$1,FALSE)</f>
        <v>39.8308757000176</v>
      </c>
      <c r="BN12" s="62">
        <f>VLOOKUP($A12,'RevPAR Raw Data'!$B$6:$BE$43,'RevPAR Raw Data'!BE$1,FALSE)</f>
        <v>43.085473757039303</v>
      </c>
    </row>
    <row r="13" spans="1:66" x14ac:dyDescent="0.35">
      <c r="A13" s="76" t="s">
        <v>91</v>
      </c>
      <c r="B13" s="59">
        <f>VLOOKUP($A13,'Occupancy Raw Data'!$B$6:$BE$43,'Occupancy Raw Data'!AG$1,FALSE)</f>
        <v>46.862745098039198</v>
      </c>
      <c r="C13" s="60">
        <f>VLOOKUP($A13,'Occupancy Raw Data'!$B$6:$BE$43,'Occupancy Raw Data'!AH$1,FALSE)</f>
        <v>55.483193277310903</v>
      </c>
      <c r="D13" s="60">
        <f>VLOOKUP($A13,'Occupancy Raw Data'!$B$6:$BE$43,'Occupancy Raw Data'!AI$1,FALSE)</f>
        <v>61.928104575163303</v>
      </c>
      <c r="E13" s="60">
        <f>VLOOKUP($A13,'Occupancy Raw Data'!$B$6:$BE$43,'Occupancy Raw Data'!AJ$1,FALSE)</f>
        <v>60.737628384687198</v>
      </c>
      <c r="F13" s="60">
        <f>VLOOKUP($A13,'Occupancy Raw Data'!$B$6:$BE$43,'Occupancy Raw Data'!AK$1,FALSE)</f>
        <v>58.237628384687198</v>
      </c>
      <c r="G13" s="61">
        <f>VLOOKUP($A13,'Occupancy Raw Data'!$B$6:$BE$43,'Occupancy Raw Data'!AL$1,FALSE)</f>
        <v>56.649859943977503</v>
      </c>
      <c r="H13" s="60">
        <f>VLOOKUP($A13,'Occupancy Raw Data'!$B$6:$BE$43,'Occupancy Raw Data'!AN$1,FALSE)</f>
        <v>60.119047619047599</v>
      </c>
      <c r="I13" s="60">
        <f>VLOOKUP($A13,'Occupancy Raw Data'!$B$6:$BE$43,'Occupancy Raw Data'!AO$1,FALSE)</f>
        <v>62.747432306255803</v>
      </c>
      <c r="J13" s="61">
        <f>VLOOKUP($A13,'Occupancy Raw Data'!$B$6:$BE$43,'Occupancy Raw Data'!AP$1,FALSE)</f>
        <v>61.433239962651697</v>
      </c>
      <c r="K13" s="62">
        <f>VLOOKUP($A13,'Occupancy Raw Data'!$B$6:$BE$43,'Occupancy Raw Data'!AR$1,FALSE)</f>
        <v>58.016539949313</v>
      </c>
      <c r="M13" s="59">
        <f>VLOOKUP($A13,'Occupancy Raw Data'!$B$6:$BE$43,'Occupancy Raw Data'!AT$1,FALSE)</f>
        <v>47.329993914703898</v>
      </c>
      <c r="N13" s="60">
        <f>VLOOKUP($A13,'Occupancy Raw Data'!$B$6:$BE$43,'Occupancy Raw Data'!AU$1,FALSE)</f>
        <v>48.988820391044896</v>
      </c>
      <c r="O13" s="60">
        <f>VLOOKUP($A13,'Occupancy Raw Data'!$B$6:$BE$43,'Occupancy Raw Data'!AV$1,FALSE)</f>
        <v>61.344171098905299</v>
      </c>
      <c r="P13" s="60">
        <f>VLOOKUP($A13,'Occupancy Raw Data'!$B$6:$BE$43,'Occupancy Raw Data'!AW$1,FALSE)</f>
        <v>54.9542323804612</v>
      </c>
      <c r="Q13" s="60">
        <f>VLOOKUP($A13,'Occupancy Raw Data'!$B$6:$BE$43,'Occupancy Raw Data'!AX$1,FALSE)</f>
        <v>60.021190553541899</v>
      </c>
      <c r="R13" s="61">
        <f>VLOOKUP($A13,'Occupancy Raw Data'!$B$6:$BE$43,'Occupancy Raw Data'!AY$1,FALSE)</f>
        <v>54.763025239854201</v>
      </c>
      <c r="S13" s="60">
        <f>VLOOKUP($A13,'Occupancy Raw Data'!$B$6:$BE$43,'Occupancy Raw Data'!BA$1,FALSE)</f>
        <v>63.2602304705308</v>
      </c>
      <c r="T13" s="60">
        <f>VLOOKUP($A13,'Occupancy Raw Data'!$B$6:$BE$43,'Occupancy Raw Data'!BB$1,FALSE)</f>
        <v>63.024409089809801</v>
      </c>
      <c r="U13" s="61">
        <f>VLOOKUP($A13,'Occupancy Raw Data'!$B$6:$BE$43,'Occupancy Raw Data'!BC$1,FALSE)</f>
        <v>63.139712231408502</v>
      </c>
      <c r="V13" s="62">
        <f>VLOOKUP($A13,'Occupancy Raw Data'!$B$6:$BE$43,'Occupancy Raw Data'!BE$1,FALSE)</f>
        <v>57.205121839916302</v>
      </c>
      <c r="X13" s="64">
        <f>VLOOKUP($A13,'ADR Raw Data'!$B$6:$BE$43,'ADR Raw Data'!AG$1,FALSE)</f>
        <v>97.497708706913699</v>
      </c>
      <c r="Y13" s="65">
        <f>VLOOKUP($A13,'ADR Raw Data'!$B$6:$BE$43,'ADR Raw Data'!AH$1,FALSE)</f>
        <v>107.81208464807101</v>
      </c>
      <c r="Z13" s="65">
        <f>VLOOKUP($A13,'ADR Raw Data'!$B$6:$BE$43,'ADR Raw Data'!AI$1,FALSE)</f>
        <v>112.264692800603</v>
      </c>
      <c r="AA13" s="65">
        <f>VLOOKUP($A13,'ADR Raw Data'!$B$6:$BE$43,'ADR Raw Data'!AJ$1,FALSE)</f>
        <v>109.98167755572599</v>
      </c>
      <c r="AB13" s="65">
        <f>VLOOKUP($A13,'ADR Raw Data'!$B$6:$BE$43,'ADR Raw Data'!AK$1,FALSE)</f>
        <v>101.320801635336</v>
      </c>
      <c r="AC13" s="66">
        <f>VLOOKUP($A13,'ADR Raw Data'!$B$6:$BE$43,'ADR Raw Data'!AL$1,FALSE)</f>
        <v>106.209682143328</v>
      </c>
      <c r="AD13" s="65">
        <f>VLOOKUP($A13,'ADR Raw Data'!$B$6:$BE$43,'ADR Raw Data'!AN$1,FALSE)</f>
        <v>96.213569403999202</v>
      </c>
      <c r="AE13" s="65">
        <f>VLOOKUP($A13,'ADR Raw Data'!$B$6:$BE$43,'ADR Raw Data'!AO$1,FALSE)</f>
        <v>95.470044269186403</v>
      </c>
      <c r="AF13" s="66">
        <f>VLOOKUP($A13,'ADR Raw Data'!$B$6:$BE$43,'ADR Raw Data'!AP$1,FALSE)</f>
        <v>95.833854016262606</v>
      </c>
      <c r="AG13" s="67">
        <f>VLOOKUP($A13,'ADR Raw Data'!$B$6:$BE$43,'ADR Raw Data'!AR$1,FALSE)</f>
        <v>103.07057368663</v>
      </c>
      <c r="AI13" s="59">
        <f>VLOOKUP($A13,'ADR Raw Data'!$B$6:$BE$43,'ADR Raw Data'!AT$1,FALSE)</f>
        <v>32.4327106887607</v>
      </c>
      <c r="AJ13" s="60">
        <f>VLOOKUP($A13,'ADR Raw Data'!$B$6:$BE$43,'ADR Raw Data'!AU$1,FALSE)</f>
        <v>37.942408250799801</v>
      </c>
      <c r="AK13" s="60">
        <f>VLOOKUP($A13,'ADR Raw Data'!$B$6:$BE$43,'ADR Raw Data'!AV$1,FALSE)</f>
        <v>42.7708274458695</v>
      </c>
      <c r="AL13" s="60">
        <f>VLOOKUP($A13,'ADR Raw Data'!$B$6:$BE$43,'ADR Raw Data'!AW$1,FALSE)</f>
        <v>39.496195343531397</v>
      </c>
      <c r="AM13" s="60">
        <f>VLOOKUP($A13,'ADR Raw Data'!$B$6:$BE$43,'ADR Raw Data'!AX$1,FALSE)</f>
        <v>33.527003784527103</v>
      </c>
      <c r="AN13" s="61">
        <f>VLOOKUP($A13,'ADR Raw Data'!$B$6:$BE$43,'ADR Raw Data'!AY$1,FALSE)</f>
        <v>37.644250178937</v>
      </c>
      <c r="AO13" s="60">
        <f>VLOOKUP($A13,'ADR Raw Data'!$B$6:$BE$43,'ADR Raw Data'!BA$1,FALSE)</f>
        <v>31.109983558964899</v>
      </c>
      <c r="AP13" s="60">
        <f>VLOOKUP($A13,'ADR Raw Data'!$B$6:$BE$43,'ADR Raw Data'!BB$1,FALSE)</f>
        <v>31.134295723131299</v>
      </c>
      <c r="AQ13" s="61">
        <f>VLOOKUP($A13,'ADR Raw Data'!$B$6:$BE$43,'ADR Raw Data'!BC$1,FALSE)</f>
        <v>31.122727664336999</v>
      </c>
      <c r="AR13" s="62">
        <f>VLOOKUP($A13,'ADR Raw Data'!$B$6:$BE$43,'ADR Raw Data'!BE$1,FALSE)</f>
        <v>35.664947178108903</v>
      </c>
      <c r="AT13" s="64">
        <f>VLOOKUP($A13,'RevPAR Raw Data'!$B$6:$BE$43,'RevPAR Raw Data'!AG$1,FALSE)</f>
        <v>45.690102707749702</v>
      </c>
      <c r="AU13" s="65">
        <f>VLOOKUP($A13,'RevPAR Raw Data'!$B$6:$BE$43,'RevPAR Raw Data'!AH$1,FALSE)</f>
        <v>59.817587301587302</v>
      </c>
      <c r="AV13" s="65">
        <f>VLOOKUP($A13,'RevPAR Raw Data'!$B$6:$BE$43,'RevPAR Raw Data'!AI$1,FALSE)</f>
        <v>69.523396358543394</v>
      </c>
      <c r="AW13" s="65">
        <f>VLOOKUP($A13,'RevPAR Raw Data'!$B$6:$BE$43,'RevPAR Raw Data'!AJ$1,FALSE)</f>
        <v>66.800262605041993</v>
      </c>
      <c r="AX13" s="65">
        <f>VLOOKUP($A13,'RevPAR Raw Data'!$B$6:$BE$43,'RevPAR Raw Data'!AK$1,FALSE)</f>
        <v>59.006831932773103</v>
      </c>
      <c r="AY13" s="66">
        <f>VLOOKUP($A13,'RevPAR Raw Data'!$B$6:$BE$43,'RevPAR Raw Data'!AL$1,FALSE)</f>
        <v>60.167636181139102</v>
      </c>
      <c r="AZ13" s="65">
        <f>VLOOKUP($A13,'RevPAR Raw Data'!$B$6:$BE$43,'RevPAR Raw Data'!AN$1,FALSE)</f>
        <v>57.842681605975699</v>
      </c>
      <c r="BA13" s="65">
        <f>VLOOKUP($A13,'RevPAR Raw Data'!$B$6:$BE$43,'RevPAR Raw Data'!AO$1,FALSE)</f>
        <v>59.905001400560202</v>
      </c>
      <c r="BB13" s="66">
        <f>VLOOKUP($A13,'RevPAR Raw Data'!$B$6:$BE$43,'RevPAR Raw Data'!AP$1,FALSE)</f>
        <v>58.873841503267897</v>
      </c>
      <c r="BC13" s="67">
        <f>VLOOKUP($A13,'RevPAR Raw Data'!$B$6:$BE$43,'RevPAR Raw Data'!AR$1,FALSE)</f>
        <v>59.797980558890202</v>
      </c>
      <c r="BE13" s="59">
        <f>VLOOKUP($A13,'RevPAR Raw Data'!$B$6:$BE$43,'RevPAR Raw Data'!AT$1,FALSE)</f>
        <v>95.113104598828599</v>
      </c>
      <c r="BF13" s="60">
        <f>VLOOKUP($A13,'RevPAR Raw Data'!$B$6:$BE$43,'RevPAR Raw Data'!AU$1,FALSE)</f>
        <v>105.51876687186601</v>
      </c>
      <c r="BG13" s="60">
        <f>VLOOKUP($A13,'RevPAR Raw Data'!$B$6:$BE$43,'RevPAR Raw Data'!AV$1,FALSE)</f>
        <v>130.35240811358599</v>
      </c>
      <c r="BH13" s="60">
        <f>VLOOKUP($A13,'RevPAR Raw Data'!$B$6:$BE$43,'RevPAR Raw Data'!AW$1,FALSE)</f>
        <v>116.155258694517</v>
      </c>
      <c r="BI13" s="60">
        <f>VLOOKUP($A13,'RevPAR Raw Data'!$B$6:$BE$43,'RevPAR Raw Data'!AX$1,FALSE)</f>
        <v>113.67150116647301</v>
      </c>
      <c r="BJ13" s="61">
        <f>VLOOKUP($A13,'RevPAR Raw Data'!$B$6:$BE$43,'RevPAR Raw Data'!AY$1,FALSE)</f>
        <v>113.022405645636</v>
      </c>
      <c r="BK13" s="60">
        <f>VLOOKUP($A13,'RevPAR Raw Data'!$B$6:$BE$43,'RevPAR Raw Data'!BA$1,FALSE)</f>
        <v>114.050461328241</v>
      </c>
      <c r="BL13" s="60">
        <f>VLOOKUP($A13,'RevPAR Raw Data'!$B$6:$BE$43,'RevPAR Raw Data'!BB$1,FALSE)</f>
        <v>113.780910716718</v>
      </c>
      <c r="BM13" s="61">
        <f>VLOOKUP($A13,'RevPAR Raw Data'!$B$6:$BE$43,'RevPAR Raw Data'!BC$1,FALSE)</f>
        <v>113.91324058157301</v>
      </c>
      <c r="BN13" s="62">
        <f>VLOOKUP($A13,'RevPAR Raw Data'!$B$6:$BE$43,'RevPAR Raw Data'!BE$1,FALSE)</f>
        <v>113.272245505404</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47.075546161152602</v>
      </c>
      <c r="C15" s="60">
        <f>VLOOKUP($A15,'Occupancy Raw Data'!$B$6:$BE$43,'Occupancy Raw Data'!AH$1,FALSE)</f>
        <v>50.405024849996899</v>
      </c>
      <c r="D15" s="60">
        <f>VLOOKUP($A15,'Occupancy Raw Data'!$B$6:$BE$43,'Occupancy Raw Data'!AI$1,FALSE)</f>
        <v>53.320966730278997</v>
      </c>
      <c r="E15" s="60">
        <f>VLOOKUP($A15,'Occupancy Raw Data'!$B$6:$BE$43,'Occupancy Raw Data'!AJ$1,FALSE)</f>
        <v>53.936182990137802</v>
      </c>
      <c r="F15" s="60">
        <f>VLOOKUP($A15,'Occupancy Raw Data'!$B$6:$BE$43,'Occupancy Raw Data'!AK$1,FALSE)</f>
        <v>55.743797792694799</v>
      </c>
      <c r="G15" s="61">
        <f>VLOOKUP($A15,'Occupancy Raw Data'!$B$6:$BE$43,'Occupancy Raw Data'!AL$1,FALSE)</f>
        <v>52.099605526634598</v>
      </c>
      <c r="H15" s="60">
        <f>VLOOKUP($A15,'Occupancy Raw Data'!$B$6:$BE$43,'Occupancy Raw Data'!AN$1,FALSE)</f>
        <v>71.636662084795702</v>
      </c>
      <c r="I15" s="60">
        <f>VLOOKUP($A15,'Occupancy Raw Data'!$B$6:$BE$43,'Occupancy Raw Data'!AO$1,FALSE)</f>
        <v>75.127780817530294</v>
      </c>
      <c r="J15" s="61">
        <f>VLOOKUP($A15,'Occupancy Raw Data'!$B$6:$BE$43,'Occupancy Raw Data'!AP$1,FALSE)</f>
        <v>73.382221451163005</v>
      </c>
      <c r="K15" s="62">
        <f>VLOOKUP($A15,'Occupancy Raw Data'!$B$6:$BE$43,'Occupancy Raw Data'!AR$1,FALSE)</f>
        <v>58.184627858726998</v>
      </c>
      <c r="M15" s="59">
        <f>VLOOKUP($A15,'Occupancy Raw Data'!$B$6:$BE$43,'Occupancy Raw Data'!AT$1,FALSE)</f>
        <v>7.0409135687008604</v>
      </c>
      <c r="N15" s="60">
        <f>VLOOKUP($A15,'Occupancy Raw Data'!$B$6:$BE$43,'Occupancy Raw Data'!AU$1,FALSE)</f>
        <v>11.9040514504425</v>
      </c>
      <c r="O15" s="60">
        <f>VLOOKUP($A15,'Occupancy Raw Data'!$B$6:$BE$43,'Occupancy Raw Data'!AV$1,FALSE)</f>
        <v>12.835106193118101</v>
      </c>
      <c r="P15" s="60">
        <f>VLOOKUP($A15,'Occupancy Raw Data'!$B$6:$BE$43,'Occupancy Raw Data'!AW$1,FALSE)</f>
        <v>10.523781878576999</v>
      </c>
      <c r="Q15" s="60">
        <f>VLOOKUP($A15,'Occupancy Raw Data'!$B$6:$BE$43,'Occupancy Raw Data'!AX$1,FALSE)</f>
        <v>9.2236613402180598</v>
      </c>
      <c r="R15" s="61">
        <f>VLOOKUP($A15,'Occupancy Raw Data'!$B$6:$BE$43,'Occupancy Raw Data'!AY$1,FALSE)</f>
        <v>10.3201536267203</v>
      </c>
      <c r="S15" s="60">
        <f>VLOOKUP($A15,'Occupancy Raw Data'!$B$6:$BE$43,'Occupancy Raw Data'!BA$1,FALSE)</f>
        <v>8.4030892049745205</v>
      </c>
      <c r="T15" s="60">
        <f>VLOOKUP($A15,'Occupancy Raw Data'!$B$6:$BE$43,'Occupancy Raw Data'!BB$1,FALSE)</f>
        <v>4.1035524432749604</v>
      </c>
      <c r="U15" s="61">
        <f>VLOOKUP($A15,'Occupancy Raw Data'!$B$6:$BE$43,'Occupancy Raw Data'!BC$1,FALSE)</f>
        <v>6.1587341737968</v>
      </c>
      <c r="V15" s="62">
        <f>VLOOKUP($A15,'Occupancy Raw Data'!$B$6:$BE$43,'Occupancy Raw Data'!BE$1,FALSE)</f>
        <v>8.7833062827518305</v>
      </c>
      <c r="X15" s="64">
        <f>VLOOKUP($A15,'ADR Raw Data'!$B$6:$BE$43,'ADR Raw Data'!AG$1,FALSE)</f>
        <v>92.208090445742201</v>
      </c>
      <c r="Y15" s="65">
        <f>VLOOKUP($A15,'ADR Raw Data'!$B$6:$BE$43,'ADR Raw Data'!AH$1,FALSE)</f>
        <v>90.187023006077894</v>
      </c>
      <c r="Z15" s="65">
        <f>VLOOKUP($A15,'ADR Raw Data'!$B$6:$BE$43,'ADR Raw Data'!AI$1,FALSE)</f>
        <v>91.972454160930994</v>
      </c>
      <c r="AA15" s="65">
        <f>VLOOKUP($A15,'ADR Raw Data'!$B$6:$BE$43,'ADR Raw Data'!AJ$1,FALSE)</f>
        <v>92.488562772169402</v>
      </c>
      <c r="AB15" s="65">
        <f>VLOOKUP($A15,'ADR Raw Data'!$B$6:$BE$43,'ADR Raw Data'!AK$1,FALSE)</f>
        <v>94.237830699895795</v>
      </c>
      <c r="AC15" s="66">
        <f>VLOOKUP($A15,'ADR Raw Data'!$B$6:$BE$43,'ADR Raw Data'!AL$1,FALSE)</f>
        <v>92.262223010968796</v>
      </c>
      <c r="AD15" s="65">
        <f>VLOOKUP($A15,'ADR Raw Data'!$B$6:$BE$43,'ADR Raw Data'!AN$1,FALSE)</f>
        <v>119.029029526169</v>
      </c>
      <c r="AE15" s="65">
        <f>VLOOKUP($A15,'ADR Raw Data'!$B$6:$BE$43,'ADR Raw Data'!AO$1,FALSE)</f>
        <v>125.279834766544</v>
      </c>
      <c r="AF15" s="66">
        <f>VLOOKUP($A15,'ADR Raw Data'!$B$6:$BE$43,'ADR Raw Data'!AP$1,FALSE)</f>
        <v>122.228776799727</v>
      </c>
      <c r="AG15" s="67">
        <f>VLOOKUP($A15,'ADR Raw Data'!$B$6:$BE$43,'ADR Raw Data'!AR$1,FALSE)</f>
        <v>103.06801401804</v>
      </c>
      <c r="AI15" s="59">
        <f>VLOOKUP($A15,'ADR Raw Data'!$B$6:$BE$43,'ADR Raw Data'!AT$1,FALSE)</f>
        <v>24.737513468589</v>
      </c>
      <c r="AJ15" s="60">
        <f>VLOOKUP($A15,'ADR Raw Data'!$B$6:$BE$43,'ADR Raw Data'!AU$1,FALSE)</f>
        <v>23.368109645688101</v>
      </c>
      <c r="AK15" s="60">
        <f>VLOOKUP($A15,'ADR Raw Data'!$B$6:$BE$43,'ADR Raw Data'!AV$1,FALSE)</f>
        <v>24.184875930422699</v>
      </c>
      <c r="AL15" s="60">
        <f>VLOOKUP($A15,'ADR Raw Data'!$B$6:$BE$43,'ADR Raw Data'!AW$1,FALSE)</f>
        <v>23.051357920278999</v>
      </c>
      <c r="AM15" s="60">
        <f>VLOOKUP($A15,'ADR Raw Data'!$B$6:$BE$43,'ADR Raw Data'!AX$1,FALSE)</f>
        <v>21.295738786231201</v>
      </c>
      <c r="AN15" s="61">
        <f>VLOOKUP($A15,'ADR Raw Data'!$B$6:$BE$43,'ADR Raw Data'!AY$1,FALSE)</f>
        <v>23.2366324990445</v>
      </c>
      <c r="AO15" s="60">
        <f>VLOOKUP($A15,'ADR Raw Data'!$B$6:$BE$43,'ADR Raw Data'!BA$1,FALSE)</f>
        <v>27.180512612822</v>
      </c>
      <c r="AP15" s="60">
        <f>VLOOKUP($A15,'ADR Raw Data'!$B$6:$BE$43,'ADR Raw Data'!BB$1,FALSE)</f>
        <v>27.2139530129792</v>
      </c>
      <c r="AQ15" s="61">
        <f>VLOOKUP($A15,'ADR Raw Data'!$B$6:$BE$43,'ADR Raw Data'!BC$1,FALSE)</f>
        <v>27.132689941038901</v>
      </c>
      <c r="AR15" s="62">
        <f>VLOOKUP($A15,'ADR Raw Data'!$B$6:$BE$43,'ADR Raw Data'!BE$1,FALSE)</f>
        <v>24.587549482788202</v>
      </c>
      <c r="AT15" s="64">
        <f>VLOOKUP($A15,'RevPAR Raw Data'!$B$6:$BE$43,'RevPAR Raw Data'!AG$1,FALSE)</f>
        <v>43.407462182102698</v>
      </c>
      <c r="AU15" s="65">
        <f>VLOOKUP($A15,'RevPAR Raw Data'!$B$6:$BE$43,'RevPAR Raw Data'!AH$1,FALSE)</f>
        <v>45.458791357686103</v>
      </c>
      <c r="AV15" s="65">
        <f>VLOOKUP($A15,'RevPAR Raw Data'!$B$6:$BE$43,'RevPAR Raw Data'!AI$1,FALSE)</f>
        <v>49.040601684171101</v>
      </c>
      <c r="AW15" s="65">
        <f>VLOOKUP($A15,'RevPAR Raw Data'!$B$6:$BE$43,'RevPAR Raw Data'!AJ$1,FALSE)</f>
        <v>49.884800461745797</v>
      </c>
      <c r="AX15" s="65">
        <f>VLOOKUP($A15,'RevPAR Raw Data'!$B$6:$BE$43,'RevPAR Raw Data'!AK$1,FALSE)</f>
        <v>52.531745789572</v>
      </c>
      <c r="AY15" s="66">
        <f>VLOOKUP($A15,'RevPAR Raw Data'!$B$6:$BE$43,'RevPAR Raw Data'!AL$1,FALSE)</f>
        <v>48.068254238818596</v>
      </c>
      <c r="AZ15" s="65">
        <f>VLOOKUP($A15,'RevPAR Raw Data'!$B$6:$BE$43,'RevPAR Raw Data'!AN$1,FALSE)</f>
        <v>85.268423664473502</v>
      </c>
      <c r="BA15" s="65">
        <f>VLOOKUP($A15,'RevPAR Raw Data'!$B$6:$BE$43,'RevPAR Raw Data'!AO$1,FALSE)</f>
        <v>94.119959671973604</v>
      </c>
      <c r="BB15" s="66">
        <f>VLOOKUP($A15,'RevPAR Raw Data'!$B$6:$BE$43,'RevPAR Raw Data'!AP$1,FALSE)</f>
        <v>89.694191668223596</v>
      </c>
      <c r="BC15" s="67">
        <f>VLOOKUP($A15,'RevPAR Raw Data'!$B$6:$BE$43,'RevPAR Raw Data'!AR$1,FALSE)</f>
        <v>59.9697403977774</v>
      </c>
      <c r="BE15" s="59">
        <f>VLOOKUP($A15,'RevPAR Raw Data'!$B$6:$BE$43,'RevPAR Raw Data'!AT$1,FALSE)</f>
        <v>33.5201739796589</v>
      </c>
      <c r="BF15" s="60">
        <f>VLOOKUP($A15,'RevPAR Raw Data'!$B$6:$BE$43,'RevPAR Raw Data'!AU$1,FALSE)</f>
        <v>38.0539128913491</v>
      </c>
      <c r="BG15" s="60">
        <f>VLOOKUP($A15,'RevPAR Raw Data'!$B$6:$BE$43,'RevPAR Raw Data'!AV$1,FALSE)</f>
        <v>40.124136631884603</v>
      </c>
      <c r="BH15" s="60">
        <f>VLOOKUP($A15,'RevPAR Raw Data'!$B$6:$BE$43,'RevPAR Raw Data'!AW$1,FALSE)</f>
        <v>36.001014426436299</v>
      </c>
      <c r="BI15" s="60">
        <f>VLOOKUP($A15,'RevPAR Raw Data'!$B$6:$BE$43,'RevPAR Raw Data'!AX$1,FALSE)</f>
        <v>32.483646951988703</v>
      </c>
      <c r="BJ15" s="61">
        <f>VLOOKUP($A15,'RevPAR Raw Data'!$B$6:$BE$43,'RevPAR Raw Data'!AY$1,FALSE)</f>
        <v>35.954842297342701</v>
      </c>
      <c r="BK15" s="60">
        <f>VLOOKUP($A15,'RevPAR Raw Data'!$B$6:$BE$43,'RevPAR Raw Data'!BA$1,FALSE)</f>
        <v>37.867604539021301</v>
      </c>
      <c r="BL15" s="60">
        <f>VLOOKUP($A15,'RevPAR Raw Data'!$B$6:$BE$43,'RevPAR Raw Data'!BB$1,FALSE)</f>
        <v>32.434244290030001</v>
      </c>
      <c r="BM15" s="61">
        <f>VLOOKUP($A15,'RevPAR Raw Data'!$B$6:$BE$43,'RevPAR Raw Data'!BC$1,FALSE)</f>
        <v>34.962454362504801</v>
      </c>
      <c r="BN15" s="62">
        <f>VLOOKUP($A15,'RevPAR Raw Data'!$B$6:$BE$43,'RevPAR Raw Data'!BE$1,FALSE)</f>
        <v>35.530455544036499</v>
      </c>
    </row>
    <row r="16" spans="1:66" x14ac:dyDescent="0.35">
      <c r="A16" s="76" t="s">
        <v>92</v>
      </c>
      <c r="B16" s="59">
        <f>VLOOKUP($A16,'Occupancy Raw Data'!$B$6:$BE$43,'Occupancy Raw Data'!AG$1,FALSE)</f>
        <v>62.620087336244502</v>
      </c>
      <c r="C16" s="60">
        <f>VLOOKUP($A16,'Occupancy Raw Data'!$B$6:$BE$43,'Occupancy Raw Data'!AH$1,FALSE)</f>
        <v>70.873362445414799</v>
      </c>
      <c r="D16" s="60">
        <f>VLOOKUP($A16,'Occupancy Raw Data'!$B$6:$BE$43,'Occupancy Raw Data'!AI$1,FALSE)</f>
        <v>74.419213973799103</v>
      </c>
      <c r="E16" s="60">
        <f>VLOOKUP($A16,'Occupancy Raw Data'!$B$6:$BE$43,'Occupancy Raw Data'!AJ$1,FALSE)</f>
        <v>73.759825327510896</v>
      </c>
      <c r="F16" s="60">
        <f>VLOOKUP($A16,'Occupancy Raw Data'!$B$6:$BE$43,'Occupancy Raw Data'!AK$1,FALSE)</f>
        <v>71.628820960698604</v>
      </c>
      <c r="G16" s="61">
        <f>VLOOKUP($A16,'Occupancy Raw Data'!$B$6:$BE$43,'Occupancy Raw Data'!AL$1,FALSE)</f>
        <v>70.660262008733596</v>
      </c>
      <c r="H16" s="60">
        <f>VLOOKUP($A16,'Occupancy Raw Data'!$B$6:$BE$43,'Occupancy Raw Data'!AN$1,FALSE)</f>
        <v>78.235807860262</v>
      </c>
      <c r="I16" s="60">
        <f>VLOOKUP($A16,'Occupancy Raw Data'!$B$6:$BE$43,'Occupancy Raw Data'!AO$1,FALSE)</f>
        <v>82.467248908296895</v>
      </c>
      <c r="J16" s="61">
        <f>VLOOKUP($A16,'Occupancy Raw Data'!$B$6:$BE$43,'Occupancy Raw Data'!AP$1,FALSE)</f>
        <v>80.351528384279405</v>
      </c>
      <c r="K16" s="62">
        <f>VLOOKUP($A16,'Occupancy Raw Data'!$B$6:$BE$43,'Occupancy Raw Data'!AR$1,FALSE)</f>
        <v>73.429195258889493</v>
      </c>
      <c r="M16" s="59">
        <f>VLOOKUP($A16,'Occupancy Raw Data'!$B$6:$BE$43,'Occupancy Raw Data'!AT$1,FALSE)</f>
        <v>4.5037166593790898</v>
      </c>
      <c r="N16" s="60">
        <f>VLOOKUP($A16,'Occupancy Raw Data'!$B$6:$BE$43,'Occupancy Raw Data'!AU$1,FALSE)</f>
        <v>3.6332290402911598</v>
      </c>
      <c r="O16" s="60">
        <f>VLOOKUP($A16,'Occupancy Raw Data'!$B$6:$BE$43,'Occupancy Raw Data'!AV$1,FALSE)</f>
        <v>4.0288121108533703</v>
      </c>
      <c r="P16" s="60">
        <f>VLOOKUP($A16,'Occupancy Raw Data'!$B$6:$BE$43,'Occupancy Raw Data'!AW$1,FALSE)</f>
        <v>0.64350831198236302</v>
      </c>
      <c r="Q16" s="60">
        <f>VLOOKUP($A16,'Occupancy Raw Data'!$B$6:$BE$43,'Occupancy Raw Data'!AX$1,FALSE)</f>
        <v>-0.76830006049606703</v>
      </c>
      <c r="R16" s="61">
        <f>VLOOKUP($A16,'Occupancy Raw Data'!$B$6:$BE$43,'Occupancy Raw Data'!AY$1,FALSE)</f>
        <v>2.3116416702496201</v>
      </c>
      <c r="S16" s="60">
        <f>VLOOKUP($A16,'Occupancy Raw Data'!$B$6:$BE$43,'Occupancy Raw Data'!BA$1,FALSE)</f>
        <v>2.7823991738856</v>
      </c>
      <c r="T16" s="60">
        <f>VLOOKUP($A16,'Occupancy Raw Data'!$B$6:$BE$43,'Occupancy Raw Data'!BB$1,FALSE)</f>
        <v>5.1444797060297303</v>
      </c>
      <c r="U16" s="61">
        <f>VLOOKUP($A16,'Occupancy Raw Data'!$B$6:$BE$43,'Occupancy Raw Data'!BC$1,FALSE)</f>
        <v>3.9811256781193398</v>
      </c>
      <c r="V16" s="62">
        <f>VLOOKUP($A16,'Occupancy Raw Data'!$B$6:$BE$43,'Occupancy Raw Data'!BE$1,FALSE)</f>
        <v>2.8278151480737299</v>
      </c>
      <c r="X16" s="64">
        <f>VLOOKUP($A16,'ADR Raw Data'!$B$6:$BE$43,'ADR Raw Data'!AG$1,FALSE)</f>
        <v>78.659330836820004</v>
      </c>
      <c r="Y16" s="65">
        <f>VLOOKUP($A16,'ADR Raw Data'!$B$6:$BE$43,'ADR Raw Data'!AH$1,FALSE)</f>
        <v>80.810078324091094</v>
      </c>
      <c r="Z16" s="65">
        <f>VLOOKUP($A16,'ADR Raw Data'!$B$6:$BE$43,'ADR Raw Data'!AI$1,FALSE)</f>
        <v>82.996451285060402</v>
      </c>
      <c r="AA16" s="65">
        <f>VLOOKUP($A16,'ADR Raw Data'!$B$6:$BE$43,'ADR Raw Data'!AJ$1,FALSE)</f>
        <v>82.939075531347996</v>
      </c>
      <c r="AB16" s="65">
        <f>VLOOKUP($A16,'ADR Raw Data'!$B$6:$BE$43,'ADR Raw Data'!AK$1,FALSE)</f>
        <v>80.927154002316598</v>
      </c>
      <c r="AC16" s="66">
        <f>VLOOKUP($A16,'ADR Raw Data'!$B$6:$BE$43,'ADR Raw Data'!AL$1,FALSE)</f>
        <v>81.357624034064202</v>
      </c>
      <c r="AD16" s="65">
        <f>VLOOKUP($A16,'ADR Raw Data'!$B$6:$BE$43,'ADR Raw Data'!AN$1,FALSE)</f>
        <v>90.350933043089896</v>
      </c>
      <c r="AE16" s="65">
        <f>VLOOKUP($A16,'ADR Raw Data'!$B$6:$BE$43,'ADR Raw Data'!AO$1,FALSE)</f>
        <v>93.328787609213606</v>
      </c>
      <c r="AF16" s="66">
        <f>VLOOKUP($A16,'ADR Raw Data'!$B$6:$BE$43,'ADR Raw Data'!AP$1,FALSE)</f>
        <v>91.879064981929801</v>
      </c>
      <c r="AG16" s="67">
        <f>VLOOKUP($A16,'ADR Raw Data'!$B$6:$BE$43,'ADR Raw Data'!AR$1,FALSE)</f>
        <v>84.647144184288095</v>
      </c>
      <c r="AI16" s="59">
        <f>VLOOKUP($A16,'ADR Raw Data'!$B$6:$BE$43,'ADR Raw Data'!AT$1,FALSE)</f>
        <v>18.456789718850299</v>
      </c>
      <c r="AJ16" s="60">
        <f>VLOOKUP($A16,'ADR Raw Data'!$B$6:$BE$43,'ADR Raw Data'!AU$1,FALSE)</f>
        <v>18.5807314913196</v>
      </c>
      <c r="AK16" s="60">
        <f>VLOOKUP($A16,'ADR Raw Data'!$B$6:$BE$43,'ADR Raw Data'!AV$1,FALSE)</f>
        <v>19.522439572423401</v>
      </c>
      <c r="AL16" s="60">
        <f>VLOOKUP($A16,'ADR Raw Data'!$B$6:$BE$43,'ADR Raw Data'!AW$1,FALSE)</f>
        <v>18.603679392197499</v>
      </c>
      <c r="AM16" s="60">
        <f>VLOOKUP($A16,'ADR Raw Data'!$B$6:$BE$43,'ADR Raw Data'!AX$1,FALSE)</f>
        <v>15.2074931392279</v>
      </c>
      <c r="AN16" s="61">
        <f>VLOOKUP($A16,'ADR Raw Data'!$B$6:$BE$43,'ADR Raw Data'!AY$1,FALSE)</f>
        <v>18.0305791097346</v>
      </c>
      <c r="AO16" s="60">
        <f>VLOOKUP($A16,'ADR Raw Data'!$B$6:$BE$43,'ADR Raw Data'!BA$1,FALSE)</f>
        <v>22.440872418703002</v>
      </c>
      <c r="AP16" s="60">
        <f>VLOOKUP($A16,'ADR Raw Data'!$B$6:$BE$43,'ADR Raw Data'!BB$1,FALSE)</f>
        <v>24.943359232450899</v>
      </c>
      <c r="AQ16" s="61">
        <f>VLOOKUP($A16,'ADR Raw Data'!$B$6:$BE$43,'ADR Raw Data'!BC$1,FALSE)</f>
        <v>23.741251428116598</v>
      </c>
      <c r="AR16" s="62">
        <f>VLOOKUP($A16,'ADR Raw Data'!$B$6:$BE$43,'ADR Raw Data'!BE$1,FALSE)</f>
        <v>19.939885212341501</v>
      </c>
      <c r="AT16" s="64">
        <f>VLOOKUP($A16,'RevPAR Raw Data'!$B$6:$BE$43,'RevPAR Raw Data'!AG$1,FALSE)</f>
        <v>49.256541668122203</v>
      </c>
      <c r="AU16" s="65">
        <f>VLOOKUP($A16,'RevPAR Raw Data'!$B$6:$BE$43,'RevPAR Raw Data'!AH$1,FALSE)</f>
        <v>57.272819703056697</v>
      </c>
      <c r="AV16" s="65">
        <f>VLOOKUP($A16,'RevPAR Raw Data'!$B$6:$BE$43,'RevPAR Raw Data'!AI$1,FALSE)</f>
        <v>61.765306672488997</v>
      </c>
      <c r="AW16" s="65">
        <f>VLOOKUP($A16,'RevPAR Raw Data'!$B$6:$BE$43,'RevPAR Raw Data'!AJ$1,FALSE)</f>
        <v>61.175717240174599</v>
      </c>
      <c r="AX16" s="65">
        <f>VLOOKUP($A16,'RevPAR Raw Data'!$B$6:$BE$43,'RevPAR Raw Data'!AK$1,FALSE)</f>
        <v>57.9671662489082</v>
      </c>
      <c r="AY16" s="66">
        <f>VLOOKUP($A16,'RevPAR Raw Data'!$B$6:$BE$43,'RevPAR Raw Data'!AL$1,FALSE)</f>
        <v>57.487510306550199</v>
      </c>
      <c r="AZ16" s="65">
        <f>VLOOKUP($A16,'RevPAR Raw Data'!$B$6:$BE$43,'RevPAR Raw Data'!AN$1,FALSE)</f>
        <v>70.686782375545803</v>
      </c>
      <c r="BA16" s="65">
        <f>VLOOKUP($A16,'RevPAR Raw Data'!$B$6:$BE$43,'RevPAR Raw Data'!AO$1,FALSE)</f>
        <v>76.965683580786006</v>
      </c>
      <c r="BB16" s="66">
        <f>VLOOKUP($A16,'RevPAR Raw Data'!$B$6:$BE$43,'RevPAR Raw Data'!AP$1,FALSE)</f>
        <v>73.826232978165905</v>
      </c>
      <c r="BC16" s="67">
        <f>VLOOKUP($A16,'RevPAR Raw Data'!$B$6:$BE$43,'RevPAR Raw Data'!AR$1,FALSE)</f>
        <v>62.155716784154698</v>
      </c>
      <c r="BE16" s="59">
        <f>VLOOKUP($A16,'RevPAR Raw Data'!$B$6:$BE$43,'RevPAR Raw Data'!AT$1,FALSE)</f>
        <v>23.791747891583899</v>
      </c>
      <c r="BF16" s="60">
        <f>VLOOKUP($A16,'RevPAR Raw Data'!$B$6:$BE$43,'RevPAR Raw Data'!AU$1,FALSE)</f>
        <v>22.889041064051899</v>
      </c>
      <c r="BG16" s="60">
        <f>VLOOKUP($A16,'RevPAR Raw Data'!$B$6:$BE$43,'RevPAR Raw Data'!AV$1,FALSE)</f>
        <v>24.337774093104599</v>
      </c>
      <c r="BH16" s="60">
        <f>VLOOKUP($A16,'RevPAR Raw Data'!$B$6:$BE$43,'RevPAR Raw Data'!AW$1,FALSE)</f>
        <v>19.3669039274032</v>
      </c>
      <c r="BI16" s="60">
        <f>VLOOKUP($A16,'RevPAR Raw Data'!$B$6:$BE$43,'RevPAR Raw Data'!AX$1,FALSE)</f>
        <v>14.322353899743201</v>
      </c>
      <c r="BJ16" s="61">
        <f>VLOOKUP($A16,'RevPAR Raw Data'!$B$6:$BE$43,'RevPAR Raw Data'!AY$1,FALSE)</f>
        <v>20.7590231600721</v>
      </c>
      <c r="BK16" s="60">
        <f>VLOOKUP($A16,'RevPAR Raw Data'!$B$6:$BE$43,'RevPAR Raw Data'!BA$1,FALSE)</f>
        <v>25.847666241379301</v>
      </c>
      <c r="BL16" s="60">
        <f>VLOOKUP($A16,'RevPAR Raw Data'!$B$6:$BE$43,'RevPAR Raw Data'!BB$1,FALSE)</f>
        <v>31.3710449921962</v>
      </c>
      <c r="BM16" s="61">
        <f>VLOOKUP($A16,'RevPAR Raw Data'!$B$6:$BE$43,'RevPAR Raw Data'!BC$1,FALSE)</f>
        <v>28.667546163147598</v>
      </c>
      <c r="BN16" s="62">
        <f>VLOOKUP($A16,'RevPAR Raw Data'!$B$6:$BE$43,'RevPAR Raw Data'!BE$1,FALSE)</f>
        <v>23.331563454958399</v>
      </c>
    </row>
    <row r="17" spans="1:66" x14ac:dyDescent="0.35">
      <c r="A17" s="78" t="s">
        <v>32</v>
      </c>
      <c r="B17" s="59">
        <f>VLOOKUP($A17,'Occupancy Raw Data'!$B$6:$BE$43,'Occupancy Raw Data'!AG$1,FALSE)</f>
        <v>51.251773049645301</v>
      </c>
      <c r="C17" s="60">
        <f>VLOOKUP($A17,'Occupancy Raw Data'!$B$6:$BE$43,'Occupancy Raw Data'!AH$1,FALSE)</f>
        <v>55.482269503546</v>
      </c>
      <c r="D17" s="60">
        <f>VLOOKUP($A17,'Occupancy Raw Data'!$B$6:$BE$43,'Occupancy Raw Data'!AI$1,FALSE)</f>
        <v>58.141843971631197</v>
      </c>
      <c r="E17" s="60">
        <f>VLOOKUP($A17,'Occupancy Raw Data'!$B$6:$BE$43,'Occupancy Raw Data'!AJ$1,FALSE)</f>
        <v>60.471631205673702</v>
      </c>
      <c r="F17" s="60">
        <f>VLOOKUP($A17,'Occupancy Raw Data'!$B$6:$BE$43,'Occupancy Raw Data'!AK$1,FALSE)</f>
        <v>60.9326241134751</v>
      </c>
      <c r="G17" s="61">
        <f>VLOOKUP($A17,'Occupancy Raw Data'!$B$6:$BE$43,'Occupancy Raw Data'!AL$1,FALSE)</f>
        <v>57.256028368794297</v>
      </c>
      <c r="H17" s="60">
        <f>VLOOKUP($A17,'Occupancy Raw Data'!$B$6:$BE$43,'Occupancy Raw Data'!AN$1,FALSE)</f>
        <v>72.372340425531902</v>
      </c>
      <c r="I17" s="60">
        <f>VLOOKUP($A17,'Occupancy Raw Data'!$B$6:$BE$43,'Occupancy Raw Data'!AO$1,FALSE)</f>
        <v>73.3333333333333</v>
      </c>
      <c r="J17" s="61">
        <f>VLOOKUP($A17,'Occupancy Raw Data'!$B$6:$BE$43,'Occupancy Raw Data'!AP$1,FALSE)</f>
        <v>72.852836879432601</v>
      </c>
      <c r="K17" s="62">
        <f>VLOOKUP($A17,'Occupancy Raw Data'!$B$6:$BE$43,'Occupancy Raw Data'!AR$1,FALSE)</f>
        <v>61.712259371833802</v>
      </c>
      <c r="M17" s="59">
        <f>VLOOKUP($A17,'Occupancy Raw Data'!$B$6:$BE$43,'Occupancy Raw Data'!AT$1,FALSE)</f>
        <v>2.0762971257932001</v>
      </c>
      <c r="N17" s="60">
        <f>VLOOKUP($A17,'Occupancy Raw Data'!$B$6:$BE$43,'Occupancy Raw Data'!AU$1,FALSE)</f>
        <v>5.1674942408371898</v>
      </c>
      <c r="O17" s="60">
        <f>VLOOKUP($A17,'Occupancy Raw Data'!$B$6:$BE$43,'Occupancy Raw Data'!AV$1,FALSE)</f>
        <v>5.5803455876474599</v>
      </c>
      <c r="P17" s="60">
        <f>VLOOKUP($A17,'Occupancy Raw Data'!$B$6:$BE$43,'Occupancy Raw Data'!AW$1,FALSE)</f>
        <v>8.5040877641518904</v>
      </c>
      <c r="Q17" s="60">
        <f>VLOOKUP($A17,'Occupancy Raw Data'!$B$6:$BE$43,'Occupancy Raw Data'!AX$1,FALSE)</f>
        <v>8.5848634012068299</v>
      </c>
      <c r="R17" s="61">
        <f>VLOOKUP($A17,'Occupancy Raw Data'!$B$6:$BE$43,'Occupancy Raw Data'!AY$1,FALSE)</f>
        <v>6.0762273623611502</v>
      </c>
      <c r="S17" s="60">
        <f>VLOOKUP($A17,'Occupancy Raw Data'!$B$6:$BE$43,'Occupancy Raw Data'!BA$1,FALSE)</f>
        <v>5.5520445564715803</v>
      </c>
      <c r="T17" s="60">
        <f>VLOOKUP($A17,'Occupancy Raw Data'!$B$6:$BE$43,'Occupancy Raw Data'!BB$1,FALSE)</f>
        <v>9.2632937948842003E-2</v>
      </c>
      <c r="U17" s="61">
        <f>VLOOKUP($A17,'Occupancy Raw Data'!$B$6:$BE$43,'Occupancy Raw Data'!BC$1,FALSE)</f>
        <v>2.7318833214937799</v>
      </c>
      <c r="V17" s="62">
        <f>VLOOKUP($A17,'Occupancy Raw Data'!$B$6:$BE$43,'Occupancy Raw Data'!BE$1,FALSE)</f>
        <v>4.9241329669611202</v>
      </c>
      <c r="X17" s="64">
        <f>VLOOKUP($A17,'ADR Raw Data'!$B$6:$BE$43,'ADR Raw Data'!AG$1,FALSE)</f>
        <v>70.304154480038704</v>
      </c>
      <c r="Y17" s="65">
        <f>VLOOKUP($A17,'ADR Raw Data'!$B$6:$BE$43,'ADR Raw Data'!AH$1,FALSE)</f>
        <v>72.4593678192509</v>
      </c>
      <c r="Z17" s="65">
        <f>VLOOKUP($A17,'ADR Raw Data'!$B$6:$BE$43,'ADR Raw Data'!AI$1,FALSE)</f>
        <v>75.131141467430993</v>
      </c>
      <c r="AA17" s="65">
        <f>VLOOKUP($A17,'ADR Raw Data'!$B$6:$BE$43,'ADR Raw Data'!AJ$1,FALSE)</f>
        <v>76.364565830059206</v>
      </c>
      <c r="AB17" s="65">
        <f>VLOOKUP($A17,'ADR Raw Data'!$B$6:$BE$43,'ADR Raw Data'!AK$1,FALSE)</f>
        <v>76.454783419658895</v>
      </c>
      <c r="AC17" s="66">
        <f>VLOOKUP($A17,'ADR Raw Data'!$B$6:$BE$43,'ADR Raw Data'!AL$1,FALSE)</f>
        <v>74.291448064560001</v>
      </c>
      <c r="AD17" s="65">
        <f>VLOOKUP($A17,'ADR Raw Data'!$B$6:$BE$43,'ADR Raw Data'!AN$1,FALSE)</f>
        <v>95.069361565975697</v>
      </c>
      <c r="AE17" s="65">
        <f>VLOOKUP($A17,'ADR Raw Data'!$B$6:$BE$43,'ADR Raw Data'!AO$1,FALSE)</f>
        <v>93.853333921663406</v>
      </c>
      <c r="AF17" s="66">
        <f>VLOOKUP($A17,'ADR Raw Data'!$B$6:$BE$43,'ADR Raw Data'!AP$1,FALSE)</f>
        <v>94.457337625641799</v>
      </c>
      <c r="AG17" s="67">
        <f>VLOOKUP($A17,'ADR Raw Data'!$B$6:$BE$43,'ADR Raw Data'!AR$1,FALSE)</f>
        <v>81.093255946478394</v>
      </c>
      <c r="AI17" s="59">
        <f>VLOOKUP($A17,'ADR Raw Data'!$B$6:$BE$43,'ADR Raw Data'!AT$1,FALSE)</f>
        <v>19.638859100924499</v>
      </c>
      <c r="AJ17" s="60">
        <f>VLOOKUP($A17,'ADR Raw Data'!$B$6:$BE$43,'ADR Raw Data'!AU$1,FALSE)</f>
        <v>20.652117270804101</v>
      </c>
      <c r="AK17" s="60">
        <f>VLOOKUP($A17,'ADR Raw Data'!$B$6:$BE$43,'ADR Raw Data'!AV$1,FALSE)</f>
        <v>24.067157365407699</v>
      </c>
      <c r="AL17" s="60">
        <f>VLOOKUP($A17,'ADR Raw Data'!$B$6:$BE$43,'ADR Raw Data'!AW$1,FALSE)</f>
        <v>26.569049888216298</v>
      </c>
      <c r="AM17" s="60">
        <f>VLOOKUP($A17,'ADR Raw Data'!$B$6:$BE$43,'ADR Raw Data'!AX$1,FALSE)</f>
        <v>26.6578625275665</v>
      </c>
      <c r="AN17" s="61">
        <f>VLOOKUP($A17,'ADR Raw Data'!$B$6:$BE$43,'ADR Raw Data'!AY$1,FALSE)</f>
        <v>23.738231223507999</v>
      </c>
      <c r="AO17" s="60">
        <f>VLOOKUP($A17,'ADR Raw Data'!$B$6:$BE$43,'ADR Raw Data'!BA$1,FALSE)</f>
        <v>39.602601241948101</v>
      </c>
      <c r="AP17" s="60">
        <f>VLOOKUP($A17,'ADR Raw Data'!$B$6:$BE$43,'ADR Raw Data'!BB$1,FALSE)</f>
        <v>34.149177766145598</v>
      </c>
      <c r="AQ17" s="61">
        <f>VLOOKUP($A17,'ADR Raw Data'!$B$6:$BE$43,'ADR Raw Data'!BC$1,FALSE)</f>
        <v>36.772184589534199</v>
      </c>
      <c r="AR17" s="62">
        <f>VLOOKUP($A17,'ADR Raw Data'!$B$6:$BE$43,'ADR Raw Data'!BE$1,FALSE)</f>
        <v>28.4189893497824</v>
      </c>
      <c r="AT17" s="64">
        <f>VLOOKUP($A17,'RevPAR Raw Data'!$B$6:$BE$43,'RevPAR Raw Data'!AG$1,FALSE)</f>
        <v>36.032125698581503</v>
      </c>
      <c r="AU17" s="65">
        <f>VLOOKUP($A17,'RevPAR Raw Data'!$B$6:$BE$43,'RevPAR Raw Data'!AH$1,FALSE)</f>
        <v>40.2021017340425</v>
      </c>
      <c r="AV17" s="65">
        <f>VLOOKUP($A17,'RevPAR Raw Data'!$B$6:$BE$43,'RevPAR Raw Data'!AI$1,FALSE)</f>
        <v>43.682631046099203</v>
      </c>
      <c r="AW17" s="65">
        <f>VLOOKUP($A17,'RevPAR Raw Data'!$B$6:$BE$43,'RevPAR Raw Data'!AJ$1,FALSE)</f>
        <v>46.178898620567303</v>
      </c>
      <c r="AX17" s="65">
        <f>VLOOKUP($A17,'RevPAR Raw Data'!$B$6:$BE$43,'RevPAR Raw Data'!AK$1,FALSE)</f>
        <v>46.5859057978723</v>
      </c>
      <c r="AY17" s="66">
        <f>VLOOKUP($A17,'RevPAR Raw Data'!$B$6:$BE$43,'RevPAR Raw Data'!AL$1,FALSE)</f>
        <v>42.536332579432603</v>
      </c>
      <c r="AZ17" s="65">
        <f>VLOOKUP($A17,'RevPAR Raw Data'!$B$6:$BE$43,'RevPAR Raw Data'!AN$1,FALSE)</f>
        <v>68.803921992907803</v>
      </c>
      <c r="BA17" s="65">
        <f>VLOOKUP($A17,'RevPAR Raw Data'!$B$6:$BE$43,'RevPAR Raw Data'!AO$1,FALSE)</f>
        <v>68.825778209219806</v>
      </c>
      <c r="BB17" s="66">
        <f>VLOOKUP($A17,'RevPAR Raw Data'!$B$6:$BE$43,'RevPAR Raw Data'!AP$1,FALSE)</f>
        <v>68.814850101063797</v>
      </c>
      <c r="BC17" s="67">
        <f>VLOOKUP($A17,'RevPAR Raw Data'!$B$6:$BE$43,'RevPAR Raw Data'!AR$1,FALSE)</f>
        <v>50.044480442755798</v>
      </c>
      <c r="BE17" s="59">
        <f>VLOOKUP($A17,'RevPAR Raw Data'!$B$6:$BE$43,'RevPAR Raw Data'!AT$1,FALSE)</f>
        <v>22.122917293768801</v>
      </c>
      <c r="BF17" s="60">
        <f>VLOOKUP($A17,'RevPAR Raw Data'!$B$6:$BE$43,'RevPAR Raw Data'!AU$1,FALSE)</f>
        <v>26.886808482220999</v>
      </c>
      <c r="BG17" s="60">
        <f>VLOOKUP($A17,'RevPAR Raw Data'!$B$6:$BE$43,'RevPAR Raw Data'!AV$1,FALSE)</f>
        <v>30.9905335071679</v>
      </c>
      <c r="BH17" s="60">
        <f>VLOOKUP($A17,'RevPAR Raw Data'!$B$6:$BE$43,'RevPAR Raw Data'!AW$1,FALSE)</f>
        <v>37.332592972963397</v>
      </c>
      <c r="BI17" s="60">
        <f>VLOOKUP($A17,'RevPAR Raw Data'!$B$6:$BE$43,'RevPAR Raw Data'!AX$1,FALSE)</f>
        <v>37.531267012446399</v>
      </c>
      <c r="BJ17" s="61">
        <f>VLOOKUP($A17,'RevPAR Raw Data'!$B$6:$BE$43,'RevPAR Raw Data'!AY$1,FALSE)</f>
        <v>31.2568474868126</v>
      </c>
      <c r="BK17" s="60">
        <f>VLOOKUP($A17,'RevPAR Raw Data'!$B$6:$BE$43,'RevPAR Raw Data'!BA$1,FALSE)</f>
        <v>47.353399864894499</v>
      </c>
      <c r="BL17" s="60">
        <f>VLOOKUP($A17,'RevPAR Raw Data'!$B$6:$BE$43,'RevPAR Raw Data'!BB$1,FALSE)</f>
        <v>34.273444090744597</v>
      </c>
      <c r="BM17" s="61">
        <f>VLOOKUP($A17,'RevPAR Raw Data'!$B$6:$BE$43,'RevPAR Raw Data'!BC$1,FALSE)</f>
        <v>40.508641088778397</v>
      </c>
      <c r="BN17" s="62">
        <f>VLOOKUP($A17,'RevPAR Raw Data'!$B$6:$BE$43,'RevPAR Raw Data'!BE$1,FALSE)</f>
        <v>34.742511140193301</v>
      </c>
    </row>
    <row r="18" spans="1:66" x14ac:dyDescent="0.35">
      <c r="A18" s="78" t="s">
        <v>93</v>
      </c>
      <c r="B18" s="59">
        <f>VLOOKUP($A18,'Occupancy Raw Data'!$B$6:$BE$43,'Occupancy Raw Data'!AG$1,FALSE)</f>
        <v>54.629304286718202</v>
      </c>
      <c r="C18" s="60">
        <f>VLOOKUP($A18,'Occupancy Raw Data'!$B$6:$BE$43,'Occupancy Raw Data'!AH$1,FALSE)</f>
        <v>60.7546009575262</v>
      </c>
      <c r="D18" s="60">
        <f>VLOOKUP($A18,'Occupancy Raw Data'!$B$6:$BE$43,'Occupancy Raw Data'!AI$1,FALSE)</f>
        <v>64.958053322791699</v>
      </c>
      <c r="E18" s="60">
        <f>VLOOKUP($A18,'Occupancy Raw Data'!$B$6:$BE$43,'Occupancy Raw Data'!AJ$1,FALSE)</f>
        <v>65.379716255984505</v>
      </c>
      <c r="F18" s="60">
        <f>VLOOKUP($A18,'Occupancy Raw Data'!$B$6:$BE$43,'Occupancy Raw Data'!AK$1,FALSE)</f>
        <v>66.310888566785195</v>
      </c>
      <c r="G18" s="61">
        <f>VLOOKUP($A18,'Occupancy Raw Data'!$B$6:$BE$43,'Occupancy Raw Data'!AL$1,FALSE)</f>
        <v>62.4064443585508</v>
      </c>
      <c r="H18" s="60">
        <f>VLOOKUP($A18,'Occupancy Raw Data'!$B$6:$BE$43,'Occupancy Raw Data'!AN$1,FALSE)</f>
        <v>77.045724074318002</v>
      </c>
      <c r="I18" s="60">
        <f>VLOOKUP($A18,'Occupancy Raw Data'!$B$6:$BE$43,'Occupancy Raw Data'!AO$1,FALSE)</f>
        <v>79.408793429085904</v>
      </c>
      <c r="J18" s="61">
        <f>VLOOKUP($A18,'Occupancy Raw Data'!$B$6:$BE$43,'Occupancy Raw Data'!AP$1,FALSE)</f>
        <v>78.227258751701996</v>
      </c>
      <c r="K18" s="62">
        <f>VLOOKUP($A18,'Occupancy Raw Data'!$B$6:$BE$43,'Occupancy Raw Data'!AR$1,FALSE)</f>
        <v>66.926648679174207</v>
      </c>
      <c r="M18" s="59">
        <f>VLOOKUP($A18,'Occupancy Raw Data'!$B$6:$BE$43,'Occupancy Raw Data'!AT$1,FALSE)</f>
        <v>3.20833942287749</v>
      </c>
      <c r="N18" s="60">
        <f>VLOOKUP($A18,'Occupancy Raw Data'!$B$6:$BE$43,'Occupancy Raw Data'!AU$1,FALSE)</f>
        <v>10.320116453037601</v>
      </c>
      <c r="O18" s="60">
        <f>VLOOKUP($A18,'Occupancy Raw Data'!$B$6:$BE$43,'Occupancy Raw Data'!AV$1,FALSE)</f>
        <v>12.9852068648971</v>
      </c>
      <c r="P18" s="60">
        <f>VLOOKUP($A18,'Occupancy Raw Data'!$B$6:$BE$43,'Occupancy Raw Data'!AW$1,FALSE)</f>
        <v>10.0999647096265</v>
      </c>
      <c r="Q18" s="60">
        <f>VLOOKUP($A18,'Occupancy Raw Data'!$B$6:$BE$43,'Occupancy Raw Data'!AX$1,FALSE)</f>
        <v>9.2190634210889808</v>
      </c>
      <c r="R18" s="61">
        <f>VLOOKUP($A18,'Occupancy Raw Data'!$B$6:$BE$43,'Occupancy Raw Data'!AY$1,FALSE)</f>
        <v>9.2585705137164904</v>
      </c>
      <c r="S18" s="60">
        <f>VLOOKUP($A18,'Occupancy Raw Data'!$B$6:$BE$43,'Occupancy Raw Data'!BA$1,FALSE)</f>
        <v>10.434145693826</v>
      </c>
      <c r="T18" s="60">
        <f>VLOOKUP($A18,'Occupancy Raw Data'!$B$6:$BE$43,'Occupancy Raw Data'!BB$1,FALSE)</f>
        <v>6.5149721940630698</v>
      </c>
      <c r="U18" s="61">
        <f>VLOOKUP($A18,'Occupancy Raw Data'!$B$6:$BE$43,'Occupancy Raw Data'!BC$1,FALSE)</f>
        <v>8.4095794984154697</v>
      </c>
      <c r="V18" s="62">
        <f>VLOOKUP($A18,'Occupancy Raw Data'!$B$6:$BE$43,'Occupancy Raw Data'!BE$1,FALSE)</f>
        <v>8.9735226556580194</v>
      </c>
      <c r="X18" s="64">
        <f>VLOOKUP($A18,'ADR Raw Data'!$B$6:$BE$43,'ADR Raw Data'!AG$1,FALSE)</f>
        <v>88.498349067374093</v>
      </c>
      <c r="Y18" s="65">
        <f>VLOOKUP($A18,'ADR Raw Data'!$B$6:$BE$43,'ADR Raw Data'!AH$1,FALSE)</f>
        <v>93.141092553499107</v>
      </c>
      <c r="Z18" s="65">
        <f>VLOOKUP($A18,'ADR Raw Data'!$B$6:$BE$43,'ADR Raw Data'!AI$1,FALSE)</f>
        <v>95.486000865508103</v>
      </c>
      <c r="AA18" s="65">
        <f>VLOOKUP($A18,'ADR Raw Data'!$B$6:$BE$43,'ADR Raw Data'!AJ$1,FALSE)</f>
        <v>95.060756647631806</v>
      </c>
      <c r="AB18" s="65">
        <f>VLOOKUP($A18,'ADR Raw Data'!$B$6:$BE$43,'ADR Raw Data'!AK$1,FALSE)</f>
        <v>93.558634808240001</v>
      </c>
      <c r="AC18" s="66">
        <f>VLOOKUP($A18,'ADR Raw Data'!$B$6:$BE$43,'ADR Raw Data'!AL$1,FALSE)</f>
        <v>93.307337975253702</v>
      </c>
      <c r="AD18" s="65">
        <f>VLOOKUP($A18,'ADR Raw Data'!$B$6:$BE$43,'ADR Raw Data'!AN$1,FALSE)</f>
        <v>106.950638686505</v>
      </c>
      <c r="AE18" s="65">
        <f>VLOOKUP($A18,'ADR Raw Data'!$B$6:$BE$43,'ADR Raw Data'!AO$1,FALSE)</f>
        <v>109.67930050887701</v>
      </c>
      <c r="AF18" s="66">
        <f>VLOOKUP($A18,'ADR Raw Data'!$B$6:$BE$43,'ADR Raw Data'!AP$1,FALSE)</f>
        <v>108.335576280179</v>
      </c>
      <c r="AG18" s="67">
        <f>VLOOKUP($A18,'ADR Raw Data'!$B$6:$BE$43,'ADR Raw Data'!AR$1,FALSE)</f>
        <v>98.326096925774095</v>
      </c>
      <c r="AI18" s="59">
        <f>VLOOKUP($A18,'ADR Raw Data'!$B$6:$BE$43,'ADR Raw Data'!AT$1,FALSE)</f>
        <v>22.719730708234898</v>
      </c>
      <c r="AJ18" s="60">
        <f>VLOOKUP($A18,'ADR Raw Data'!$B$6:$BE$43,'ADR Raw Data'!AU$1,FALSE)</f>
        <v>27.1240310586508</v>
      </c>
      <c r="AK18" s="60">
        <f>VLOOKUP($A18,'ADR Raw Data'!$B$6:$BE$43,'ADR Raw Data'!AV$1,FALSE)</f>
        <v>27.9506909401229</v>
      </c>
      <c r="AL18" s="60">
        <f>VLOOKUP($A18,'ADR Raw Data'!$B$6:$BE$43,'ADR Raw Data'!AW$1,FALSE)</f>
        <v>25.554918104575901</v>
      </c>
      <c r="AM18" s="60">
        <f>VLOOKUP($A18,'ADR Raw Data'!$B$6:$BE$43,'ADR Raw Data'!AX$1,FALSE)</f>
        <v>23.492045152716699</v>
      </c>
      <c r="AN18" s="61">
        <f>VLOOKUP($A18,'ADR Raw Data'!$B$6:$BE$43,'ADR Raw Data'!AY$1,FALSE)</f>
        <v>25.470450140363901</v>
      </c>
      <c r="AO18" s="60">
        <f>VLOOKUP($A18,'ADR Raw Data'!$B$6:$BE$43,'ADR Raw Data'!BA$1,FALSE)</f>
        <v>32.129760924642703</v>
      </c>
      <c r="AP18" s="60">
        <f>VLOOKUP($A18,'ADR Raw Data'!$B$6:$BE$43,'ADR Raw Data'!BB$1,FALSE)</f>
        <v>28.881010607367099</v>
      </c>
      <c r="AQ18" s="61">
        <f>VLOOKUP($A18,'ADR Raw Data'!$B$6:$BE$43,'ADR Raw Data'!BC$1,FALSE)</f>
        <v>30.381280672081601</v>
      </c>
      <c r="AR18" s="62">
        <f>VLOOKUP($A18,'ADR Raw Data'!$B$6:$BE$43,'ADR Raw Data'!BE$1,FALSE)</f>
        <v>27.208795031373899</v>
      </c>
      <c r="AT18" s="64">
        <f>VLOOKUP($A18,'RevPAR Raw Data'!$B$6:$BE$43,'RevPAR Raw Data'!AG$1,FALSE)</f>
        <v>48.346032400737798</v>
      </c>
      <c r="AU18" s="65">
        <f>VLOOKUP($A18,'RevPAR Raw Data'!$B$6:$BE$43,'RevPAR Raw Data'!AH$1,FALSE)</f>
        <v>56.5874991083585</v>
      </c>
      <c r="AV18" s="65">
        <f>VLOOKUP($A18,'RevPAR Raw Data'!$B$6:$BE$43,'RevPAR Raw Data'!AI$1,FALSE)</f>
        <v>62.025847358018098</v>
      </c>
      <c r="AW18" s="65">
        <f>VLOOKUP($A18,'RevPAR Raw Data'!$B$6:$BE$43,'RevPAR Raw Data'!AJ$1,FALSE)</f>
        <v>62.150452967013599</v>
      </c>
      <c r="AX18" s="65">
        <f>VLOOKUP($A18,'RevPAR Raw Data'!$B$6:$BE$43,'RevPAR Raw Data'!AK$1,FALSE)</f>
        <v>62.039562072297599</v>
      </c>
      <c r="AY18" s="66">
        <f>VLOOKUP($A18,'RevPAR Raw Data'!$B$6:$BE$43,'RevPAR Raw Data'!AL$1,FALSE)</f>
        <v>58.229791955971699</v>
      </c>
      <c r="AZ18" s="65">
        <f>VLOOKUP($A18,'RevPAR Raw Data'!$B$6:$BE$43,'RevPAR Raw Data'!AN$1,FALSE)</f>
        <v>82.400893978126206</v>
      </c>
      <c r="BA18" s="65">
        <f>VLOOKUP($A18,'RevPAR Raw Data'!$B$6:$BE$43,'RevPAR Raw Data'!AO$1,FALSE)</f>
        <v>87.095009175561103</v>
      </c>
      <c r="BB18" s="66">
        <f>VLOOKUP($A18,'RevPAR Raw Data'!$B$6:$BE$43,'RevPAR Raw Data'!AP$1,FALSE)</f>
        <v>84.747951576843604</v>
      </c>
      <c r="BC18" s="67">
        <f>VLOOKUP($A18,'RevPAR Raw Data'!$B$6:$BE$43,'RevPAR Raw Data'!AR$1,FALSE)</f>
        <v>65.806361449457199</v>
      </c>
      <c r="BE18" s="59">
        <f>VLOOKUP($A18,'RevPAR Raw Data'!$B$6:$BE$43,'RevPAR Raw Data'!AT$1,FALSE)</f>
        <v>26.656996208196301</v>
      </c>
      <c r="BF18" s="60">
        <f>VLOOKUP($A18,'RevPAR Raw Data'!$B$6:$BE$43,'RevPAR Raw Data'!AU$1,FALSE)</f>
        <v>40.243379103699297</v>
      </c>
      <c r="BG18" s="60">
        <f>VLOOKUP($A18,'RevPAR Raw Data'!$B$6:$BE$43,'RevPAR Raw Data'!AV$1,FALSE)</f>
        <v>44.565352843763101</v>
      </c>
      <c r="BH18" s="60">
        <f>VLOOKUP($A18,'RevPAR Raw Data'!$B$6:$BE$43,'RevPAR Raw Data'!AW$1,FALSE)</f>
        <v>38.235920524338702</v>
      </c>
      <c r="BI18" s="60">
        <f>VLOOKUP($A18,'RevPAR Raw Data'!$B$6:$BE$43,'RevPAR Raw Data'!AX$1,FALSE)</f>
        <v>34.876855115345499</v>
      </c>
      <c r="BJ18" s="61">
        <f>VLOOKUP($A18,'RevPAR Raw Data'!$B$6:$BE$43,'RevPAR Raw Data'!AY$1,FALSE)</f>
        <v>37.087220240487</v>
      </c>
      <c r="BK18" s="60">
        <f>VLOOKUP($A18,'RevPAR Raw Data'!$B$6:$BE$43,'RevPAR Raw Data'!BA$1,FALSE)</f>
        <v>45.916372684423997</v>
      </c>
      <c r="BL18" s="60">
        <f>VLOOKUP($A18,'RevPAR Raw Data'!$B$6:$BE$43,'RevPAR Raw Data'!BB$1,FALSE)</f>
        <v>37.277572611864599</v>
      </c>
      <c r="BM18" s="61">
        <f>VLOOKUP($A18,'RevPAR Raw Data'!$B$6:$BE$43,'RevPAR Raw Data'!BC$1,FALSE)</f>
        <v>41.3457981212525</v>
      </c>
      <c r="BN18" s="62">
        <f>VLOOKUP($A18,'RevPAR Raw Data'!$B$6:$BE$43,'RevPAR Raw Data'!BE$1,FALSE)</f>
        <v>38.623905073503799</v>
      </c>
    </row>
    <row r="19" spans="1:66" x14ac:dyDescent="0.35">
      <c r="A19" s="78" t="s">
        <v>94</v>
      </c>
      <c r="B19" s="59">
        <f>VLOOKUP($A19,'Occupancy Raw Data'!$B$6:$BE$43,'Occupancy Raw Data'!AG$1,FALSE)</f>
        <v>41.6607030098926</v>
      </c>
      <c r="C19" s="60">
        <f>VLOOKUP($A19,'Occupancy Raw Data'!$B$6:$BE$43,'Occupancy Raw Data'!AH$1,FALSE)</f>
        <v>42.740475689328498</v>
      </c>
      <c r="D19" s="60">
        <f>VLOOKUP($A19,'Occupancy Raw Data'!$B$6:$BE$43,'Occupancy Raw Data'!AI$1,FALSE)</f>
        <v>46.009732868272103</v>
      </c>
      <c r="E19" s="60">
        <f>VLOOKUP($A19,'Occupancy Raw Data'!$B$6:$BE$43,'Occupancy Raw Data'!AJ$1,FALSE)</f>
        <v>45.775809854006901</v>
      </c>
      <c r="F19" s="60">
        <f>VLOOKUP($A19,'Occupancy Raw Data'!$B$6:$BE$43,'Occupancy Raw Data'!AK$1,FALSE)</f>
        <v>49.499780697174103</v>
      </c>
      <c r="G19" s="61">
        <f>VLOOKUP($A19,'Occupancy Raw Data'!$B$6:$BE$43,'Occupancy Raw Data'!AL$1,FALSE)</f>
        <v>45.146381627188802</v>
      </c>
      <c r="H19" s="60">
        <f>VLOOKUP($A19,'Occupancy Raw Data'!$B$6:$BE$43,'Occupancy Raw Data'!AN$1,FALSE)</f>
        <v>71.987719041751006</v>
      </c>
      <c r="I19" s="60">
        <f>VLOOKUP($A19,'Occupancy Raw Data'!$B$6:$BE$43,'Occupancy Raw Data'!AO$1,FALSE)</f>
        <v>77.370036968190604</v>
      </c>
      <c r="J19" s="61">
        <f>VLOOKUP($A19,'Occupancy Raw Data'!$B$6:$BE$43,'Occupancy Raw Data'!AP$1,FALSE)</f>
        <v>74.678878004970798</v>
      </c>
      <c r="K19" s="62">
        <f>VLOOKUP($A19,'Occupancy Raw Data'!$B$6:$BE$43,'Occupancy Raw Data'!AR$1,FALSE)</f>
        <v>53.602858723442402</v>
      </c>
      <c r="M19" s="59">
        <f>VLOOKUP($A19,'Occupancy Raw Data'!$B$6:$BE$43,'Occupancy Raw Data'!AT$1,FALSE)</f>
        <v>-2.3023222911128198</v>
      </c>
      <c r="N19" s="60">
        <f>VLOOKUP($A19,'Occupancy Raw Data'!$B$6:$BE$43,'Occupancy Raw Data'!AU$1,FALSE)</f>
        <v>7.7758828955514598</v>
      </c>
      <c r="O19" s="60">
        <f>VLOOKUP($A19,'Occupancy Raw Data'!$B$6:$BE$43,'Occupancy Raw Data'!AV$1,FALSE)</f>
        <v>9.81895651782194</v>
      </c>
      <c r="P19" s="60">
        <f>VLOOKUP($A19,'Occupancy Raw Data'!$B$6:$BE$43,'Occupancy Raw Data'!AW$1,FALSE)</f>
        <v>3.0322606396173502</v>
      </c>
      <c r="Q19" s="60">
        <f>VLOOKUP($A19,'Occupancy Raw Data'!$B$6:$BE$43,'Occupancy Raw Data'!AX$1,FALSE)</f>
        <v>-1.0728902466160599</v>
      </c>
      <c r="R19" s="61">
        <f>VLOOKUP($A19,'Occupancy Raw Data'!$B$6:$BE$43,'Occupancy Raw Data'!AY$1,FALSE)</f>
        <v>3.2267269544090298</v>
      </c>
      <c r="S19" s="60">
        <f>VLOOKUP($A19,'Occupancy Raw Data'!$B$6:$BE$43,'Occupancy Raw Data'!BA$1,FALSE)</f>
        <v>-3.4483761515150699</v>
      </c>
      <c r="T19" s="60">
        <f>VLOOKUP($A19,'Occupancy Raw Data'!$B$6:$BE$43,'Occupancy Raw Data'!BB$1,FALSE)</f>
        <v>-5.8905116397137203</v>
      </c>
      <c r="U19" s="61">
        <f>VLOOKUP($A19,'Occupancy Raw Data'!$B$6:$BE$43,'Occupancy Raw Data'!BC$1,FALSE)</f>
        <v>-4.7290596640284797</v>
      </c>
      <c r="V19" s="62">
        <f>VLOOKUP($A19,'Occupancy Raw Data'!$B$6:$BE$43,'Occupancy Raw Data'!BE$1,FALSE)</f>
        <v>-9.7614882837836495E-2</v>
      </c>
      <c r="X19" s="64">
        <f>VLOOKUP($A19,'ADR Raw Data'!$B$6:$BE$43,'ADR Raw Data'!AG$1,FALSE)</f>
        <v>100.695009180013</v>
      </c>
      <c r="Y19" s="65">
        <f>VLOOKUP($A19,'ADR Raw Data'!$B$6:$BE$43,'ADR Raw Data'!AH$1,FALSE)</f>
        <v>98.958347252043694</v>
      </c>
      <c r="Z19" s="65">
        <f>VLOOKUP($A19,'ADR Raw Data'!$B$6:$BE$43,'ADR Raw Data'!AI$1,FALSE)</f>
        <v>101.15713318352999</v>
      </c>
      <c r="AA19" s="65">
        <f>VLOOKUP($A19,'ADR Raw Data'!$B$6:$BE$43,'ADR Raw Data'!AJ$1,FALSE)</f>
        <v>102.29728691883</v>
      </c>
      <c r="AB19" s="65">
        <f>VLOOKUP($A19,'ADR Raw Data'!$B$6:$BE$43,'ADR Raw Data'!AK$1,FALSE)</f>
        <v>104.834109037974</v>
      </c>
      <c r="AC19" s="66">
        <f>VLOOKUP($A19,'ADR Raw Data'!$B$6:$BE$43,'ADR Raw Data'!AL$1,FALSE)</f>
        <v>101.698575567311</v>
      </c>
      <c r="AD19" s="65">
        <f>VLOOKUP($A19,'ADR Raw Data'!$B$6:$BE$43,'ADR Raw Data'!AN$1,FALSE)</f>
        <v>139.72576235529601</v>
      </c>
      <c r="AE19" s="65">
        <f>VLOOKUP($A19,'ADR Raw Data'!$B$6:$BE$43,'ADR Raw Data'!AO$1,FALSE)</f>
        <v>148.765945167908</v>
      </c>
      <c r="AF19" s="66">
        <f>VLOOKUP($A19,'ADR Raw Data'!$B$6:$BE$43,'ADR Raw Data'!AP$1,FALSE)</f>
        <v>144.408741646739</v>
      </c>
      <c r="AG19" s="67">
        <f>VLOOKUP($A19,'ADR Raw Data'!$B$6:$BE$43,'ADR Raw Data'!AR$1,FALSE)</f>
        <v>118.73703836078001</v>
      </c>
      <c r="AI19" s="59">
        <f>VLOOKUP($A19,'ADR Raw Data'!$B$6:$BE$43,'ADR Raw Data'!AT$1,FALSE)</f>
        <v>19.725660393439199</v>
      </c>
      <c r="AJ19" s="60">
        <f>VLOOKUP($A19,'ADR Raw Data'!$B$6:$BE$43,'ADR Raw Data'!AU$1,FALSE)</f>
        <v>21.644529570766</v>
      </c>
      <c r="AK19" s="60">
        <f>VLOOKUP($A19,'ADR Raw Data'!$B$6:$BE$43,'ADR Raw Data'!AV$1,FALSE)</f>
        <v>22.933792303954601</v>
      </c>
      <c r="AL19" s="60">
        <f>VLOOKUP($A19,'ADR Raw Data'!$B$6:$BE$43,'ADR Raw Data'!AW$1,FALSE)</f>
        <v>20.951711821388098</v>
      </c>
      <c r="AM19" s="60">
        <f>VLOOKUP($A19,'ADR Raw Data'!$B$6:$BE$43,'ADR Raw Data'!AX$1,FALSE)</f>
        <v>18.3800330768001</v>
      </c>
      <c r="AN19" s="61">
        <f>VLOOKUP($A19,'ADR Raw Data'!$B$6:$BE$43,'ADR Raw Data'!AY$1,FALSE)</f>
        <v>20.535531067992</v>
      </c>
      <c r="AO19" s="60">
        <f>VLOOKUP($A19,'ADR Raw Data'!$B$6:$BE$43,'ADR Raw Data'!BA$1,FALSE)</f>
        <v>22.881339842324198</v>
      </c>
      <c r="AP19" s="60">
        <f>VLOOKUP($A19,'ADR Raw Data'!$B$6:$BE$43,'ADR Raw Data'!BB$1,FALSE)</f>
        <v>24.867993689486202</v>
      </c>
      <c r="AQ19" s="61">
        <f>VLOOKUP($A19,'ADR Raw Data'!$B$6:$BE$43,'ADR Raw Data'!BC$1,FALSE)</f>
        <v>23.896663880133101</v>
      </c>
      <c r="AR19" s="62">
        <f>VLOOKUP($A19,'ADR Raw Data'!$B$6:$BE$43,'ADR Raw Data'!BE$1,FALSE)</f>
        <v>21.367293422901302</v>
      </c>
      <c r="AT19" s="64">
        <f>VLOOKUP($A19,'RevPAR Raw Data'!$B$6:$BE$43,'RevPAR Raw Data'!AG$1,FALSE)</f>
        <v>41.9502487202694</v>
      </c>
      <c r="AU19" s="65">
        <f>VLOOKUP($A19,'RevPAR Raw Data'!$B$6:$BE$43,'RevPAR Raw Data'!AH$1,FALSE)</f>
        <v>42.295268349821001</v>
      </c>
      <c r="AV19" s="65">
        <f>VLOOKUP($A19,'RevPAR Raw Data'!$B$6:$BE$43,'RevPAR Raw Data'!AI$1,FALSE)</f>
        <v>46.542126754944697</v>
      </c>
      <c r="AW19" s="65">
        <f>VLOOKUP($A19,'RevPAR Raw Data'!$B$6:$BE$43,'RevPAR Raw Data'!AJ$1,FALSE)</f>
        <v>46.827411545771596</v>
      </c>
      <c r="AX19" s="65">
        <f>VLOOKUP($A19,'RevPAR Raw Data'!$B$6:$BE$43,'RevPAR Raw Data'!AK$1,FALSE)</f>
        <v>51.892654069633799</v>
      </c>
      <c r="AY19" s="66">
        <f>VLOOKUP($A19,'RevPAR Raw Data'!$B$6:$BE$43,'RevPAR Raw Data'!AL$1,FALSE)</f>
        <v>45.913227035033501</v>
      </c>
      <c r="AZ19" s="65">
        <f>VLOOKUP($A19,'RevPAR Raw Data'!$B$6:$BE$43,'RevPAR Raw Data'!AN$1,FALSE)</f>
        <v>100.585389233275</v>
      </c>
      <c r="BA19" s="65">
        <f>VLOOKUP($A19,'RevPAR Raw Data'!$B$6:$BE$43,'RevPAR Raw Data'!AO$1,FALSE)</f>
        <v>115.100266772488</v>
      </c>
      <c r="BB19" s="66">
        <f>VLOOKUP($A19,'RevPAR Raw Data'!$B$6:$BE$43,'RevPAR Raw Data'!AP$1,FALSE)</f>
        <v>107.842828002882</v>
      </c>
      <c r="BC19" s="67">
        <f>VLOOKUP($A19,'RevPAR Raw Data'!$B$6:$BE$43,'RevPAR Raw Data'!AR$1,FALSE)</f>
        <v>63.646446924928597</v>
      </c>
      <c r="BE19" s="59">
        <f>VLOOKUP($A19,'RevPAR Raw Data'!$B$6:$BE$43,'RevPAR Raw Data'!AT$1,FALSE)</f>
        <v>16.969189826019001</v>
      </c>
      <c r="BF19" s="60">
        <f>VLOOKUP($A19,'RevPAR Raw Data'!$B$6:$BE$43,'RevPAR Raw Data'!AU$1,FALSE)</f>
        <v>31.1034657390333</v>
      </c>
      <c r="BG19" s="60">
        <f>VLOOKUP($A19,'RevPAR Raw Data'!$B$6:$BE$43,'RevPAR Raw Data'!AV$1,FALSE)</f>
        <v>35.004607915989403</v>
      </c>
      <c r="BH19" s="60">
        <f>VLOOKUP($A19,'RevPAR Raw Data'!$B$6:$BE$43,'RevPAR Raw Data'!AW$1,FALSE)</f>
        <v>24.619282971891501</v>
      </c>
      <c r="BI19" s="60">
        <f>VLOOKUP($A19,'RevPAR Raw Data'!$B$6:$BE$43,'RevPAR Raw Data'!AX$1,FALSE)</f>
        <v>17.109945247978199</v>
      </c>
      <c r="BJ19" s="61">
        <f>VLOOKUP($A19,'RevPAR Raw Data'!$B$6:$BE$43,'RevPAR Raw Data'!AY$1,FALSE)</f>
        <v>24.424883538603002</v>
      </c>
      <c r="BK19" s="60">
        <f>VLOOKUP($A19,'RevPAR Raw Data'!$B$6:$BE$43,'RevPAR Raw Data'!BA$1,FALSE)</f>
        <v>18.6439290245393</v>
      </c>
      <c r="BL19" s="60">
        <f>VLOOKUP($A19,'RevPAR Raw Data'!$B$6:$BE$43,'RevPAR Raw Data'!BB$1,FALSE)</f>
        <v>17.512629986930001</v>
      </c>
      <c r="BM19" s="61">
        <f>VLOOKUP($A19,'RevPAR Raw Data'!$B$6:$BE$43,'RevPAR Raw Data'!BC$1,FALSE)</f>
        <v>18.037516723500701</v>
      </c>
      <c r="BN19" s="62">
        <f>VLOOKUP($A19,'RevPAR Raw Data'!$B$6:$BE$43,'RevPAR Raw Data'!BE$1,FALSE)</f>
        <v>21.2488208816231</v>
      </c>
    </row>
    <row r="20" spans="1:66" x14ac:dyDescent="0.35">
      <c r="A20" s="78" t="s">
        <v>29</v>
      </c>
      <c r="B20" s="59">
        <f>VLOOKUP($A20,'Occupancy Raw Data'!$B$6:$BE$43,'Occupancy Raw Data'!AG$1,FALSE)</f>
        <v>33.261024182076802</v>
      </c>
      <c r="C20" s="60">
        <f>VLOOKUP($A20,'Occupancy Raw Data'!$B$6:$BE$43,'Occupancy Raw Data'!AH$1,FALSE)</f>
        <v>33.214793741109503</v>
      </c>
      <c r="D20" s="60">
        <f>VLOOKUP($A20,'Occupancy Raw Data'!$B$6:$BE$43,'Occupancy Raw Data'!AI$1,FALSE)</f>
        <v>34.331436699857697</v>
      </c>
      <c r="E20" s="60">
        <f>VLOOKUP($A20,'Occupancy Raw Data'!$B$6:$BE$43,'Occupancy Raw Data'!AJ$1,FALSE)</f>
        <v>35.8677098150782</v>
      </c>
      <c r="F20" s="60">
        <f>VLOOKUP($A20,'Occupancy Raw Data'!$B$6:$BE$43,'Occupancy Raw Data'!AK$1,FALSE)</f>
        <v>39.6799431009957</v>
      </c>
      <c r="G20" s="61">
        <f>VLOOKUP($A20,'Occupancy Raw Data'!$B$6:$BE$43,'Occupancy Raw Data'!AL$1,FALSE)</f>
        <v>35.270981507823599</v>
      </c>
      <c r="H20" s="60">
        <f>VLOOKUP($A20,'Occupancy Raw Data'!$B$6:$BE$43,'Occupancy Raw Data'!AN$1,FALSE)</f>
        <v>60.547652916073901</v>
      </c>
      <c r="I20" s="60">
        <f>VLOOKUP($A20,'Occupancy Raw Data'!$B$6:$BE$43,'Occupancy Raw Data'!AO$1,FALSE)</f>
        <v>63.666429587482199</v>
      </c>
      <c r="J20" s="61">
        <f>VLOOKUP($A20,'Occupancy Raw Data'!$B$6:$BE$43,'Occupancy Raw Data'!AP$1,FALSE)</f>
        <v>62.107041251778</v>
      </c>
      <c r="K20" s="62">
        <f>VLOOKUP($A20,'Occupancy Raw Data'!$B$6:$BE$43,'Occupancy Raw Data'!AR$1,FALSE)</f>
        <v>42.938427148953402</v>
      </c>
      <c r="M20" s="59">
        <f>VLOOKUP($A20,'Occupancy Raw Data'!$B$6:$BE$43,'Occupancy Raw Data'!AT$1,FALSE)</f>
        <v>67.785370243956294</v>
      </c>
      <c r="N20" s="60">
        <f>VLOOKUP($A20,'Occupancy Raw Data'!$B$6:$BE$43,'Occupancy Raw Data'!AU$1,FALSE)</f>
        <v>71.287107354115705</v>
      </c>
      <c r="O20" s="60">
        <f>VLOOKUP($A20,'Occupancy Raw Data'!$B$6:$BE$43,'Occupancy Raw Data'!AV$1,FALSE)</f>
        <v>67.208018881239795</v>
      </c>
      <c r="P20" s="60">
        <f>VLOOKUP($A20,'Occupancy Raw Data'!$B$6:$BE$43,'Occupancy Raw Data'!AW$1,FALSE)</f>
        <v>72.047967678580505</v>
      </c>
      <c r="Q20" s="60">
        <f>VLOOKUP($A20,'Occupancy Raw Data'!$B$6:$BE$43,'Occupancy Raw Data'!AX$1,FALSE)</f>
        <v>74.879249544425903</v>
      </c>
      <c r="R20" s="61">
        <f>VLOOKUP($A20,'Occupancy Raw Data'!$B$6:$BE$43,'Occupancy Raw Data'!AY$1,FALSE)</f>
        <v>70.746832368840401</v>
      </c>
      <c r="S20" s="60">
        <f>VLOOKUP($A20,'Occupancy Raw Data'!$B$6:$BE$43,'Occupancy Raw Data'!BA$1,FALSE)</f>
        <v>58.495358551592602</v>
      </c>
      <c r="T20" s="60">
        <f>VLOOKUP($A20,'Occupancy Raw Data'!$B$6:$BE$43,'Occupancy Raw Data'!BB$1,FALSE)</f>
        <v>35.117024488841103</v>
      </c>
      <c r="U20" s="61">
        <f>VLOOKUP($A20,'Occupancy Raw Data'!$B$6:$BE$43,'Occupancy Raw Data'!BC$1,FALSE)</f>
        <v>45.584413628186901</v>
      </c>
      <c r="V20" s="62">
        <f>VLOOKUP($A20,'Occupancy Raw Data'!$B$6:$BE$43,'Occupancy Raw Data'!BE$1,FALSE)</f>
        <v>59.363900942373697</v>
      </c>
      <c r="X20" s="64">
        <f>VLOOKUP($A20,'ADR Raw Data'!$B$6:$BE$43,'ADR Raw Data'!AG$1,FALSE)</f>
        <v>133.80190847856301</v>
      </c>
      <c r="Y20" s="65">
        <f>VLOOKUP($A20,'ADR Raw Data'!$B$6:$BE$43,'ADR Raw Data'!AH$1,FALSE)</f>
        <v>112.733436830835</v>
      </c>
      <c r="Z20" s="65">
        <f>VLOOKUP($A20,'ADR Raw Data'!$B$6:$BE$43,'ADR Raw Data'!AI$1,FALSE)</f>
        <v>110.079774186865</v>
      </c>
      <c r="AA20" s="65">
        <f>VLOOKUP($A20,'ADR Raw Data'!$B$6:$BE$43,'ADR Raw Data'!AJ$1,FALSE)</f>
        <v>110.63232599643</v>
      </c>
      <c r="AB20" s="65">
        <f>VLOOKUP($A20,'ADR Raw Data'!$B$6:$BE$43,'ADR Raw Data'!AK$1,FALSE)</f>
        <v>119.60287417099801</v>
      </c>
      <c r="AC20" s="66">
        <f>VLOOKUP($A20,'ADR Raw Data'!$B$6:$BE$43,'ADR Raw Data'!AL$1,FALSE)</f>
        <v>117.30870924159601</v>
      </c>
      <c r="AD20" s="65">
        <f>VLOOKUP($A20,'ADR Raw Data'!$B$6:$BE$43,'ADR Raw Data'!AN$1,FALSE)</f>
        <v>148.47237519088401</v>
      </c>
      <c r="AE20" s="65">
        <f>VLOOKUP($A20,'ADR Raw Data'!$B$6:$BE$43,'ADR Raw Data'!AO$1,FALSE)</f>
        <v>162.442218064011</v>
      </c>
      <c r="AF20" s="66">
        <f>VLOOKUP($A20,'ADR Raw Data'!$B$6:$BE$43,'ADR Raw Data'!AP$1,FALSE)</f>
        <v>155.63267456841001</v>
      </c>
      <c r="AG20" s="67">
        <f>VLOOKUP($A20,'ADR Raw Data'!$B$6:$BE$43,'ADR Raw Data'!AR$1,FALSE)</f>
        <v>133.14659122101199</v>
      </c>
      <c r="AI20" s="59">
        <f>VLOOKUP($A20,'ADR Raw Data'!$B$6:$BE$43,'ADR Raw Data'!AT$1,FALSE)</f>
        <v>36.269085231070498</v>
      </c>
      <c r="AJ20" s="60">
        <f>VLOOKUP($A20,'ADR Raw Data'!$B$6:$BE$43,'ADR Raw Data'!AU$1,FALSE)</f>
        <v>20.007988687550402</v>
      </c>
      <c r="AK20" s="60">
        <f>VLOOKUP($A20,'ADR Raw Data'!$B$6:$BE$43,'ADR Raw Data'!AV$1,FALSE)</f>
        <v>17.442072829930002</v>
      </c>
      <c r="AL20" s="60">
        <f>VLOOKUP($A20,'ADR Raw Data'!$B$6:$BE$43,'ADR Raw Data'!AW$1,FALSE)</f>
        <v>16.946675298188602</v>
      </c>
      <c r="AM20" s="60">
        <f>VLOOKUP($A20,'ADR Raw Data'!$B$6:$BE$43,'ADR Raw Data'!AX$1,FALSE)</f>
        <v>15.5527049485853</v>
      </c>
      <c r="AN20" s="61">
        <f>VLOOKUP($A20,'ADR Raw Data'!$B$6:$BE$43,'ADR Raw Data'!AY$1,FALSE)</f>
        <v>21.001183362080798</v>
      </c>
      <c r="AO20" s="60">
        <f>VLOOKUP($A20,'ADR Raw Data'!$B$6:$BE$43,'ADR Raw Data'!BA$1,FALSE)</f>
        <v>20.0175714661797</v>
      </c>
      <c r="AP20" s="60">
        <f>VLOOKUP($A20,'ADR Raw Data'!$B$6:$BE$43,'ADR Raw Data'!BB$1,FALSE)</f>
        <v>23.8390639049328</v>
      </c>
      <c r="AQ20" s="61">
        <f>VLOOKUP($A20,'ADR Raw Data'!$B$6:$BE$43,'ADR Raw Data'!BC$1,FALSE)</f>
        <v>21.749266276940599</v>
      </c>
      <c r="AR20" s="62">
        <f>VLOOKUP($A20,'ADR Raw Data'!$B$6:$BE$43,'ADR Raw Data'!BE$1,FALSE)</f>
        <v>20.0397161526007</v>
      </c>
      <c r="AT20" s="64">
        <f>VLOOKUP($A20,'RevPAR Raw Data'!$B$6:$BE$43,'RevPAR Raw Data'!AG$1,FALSE)</f>
        <v>44.5038851351351</v>
      </c>
      <c r="AU20" s="65">
        <f>VLOOKUP($A20,'RevPAR Raw Data'!$B$6:$BE$43,'RevPAR Raw Data'!AH$1,FALSE)</f>
        <v>37.444178520625798</v>
      </c>
      <c r="AV20" s="65">
        <f>VLOOKUP($A20,'RevPAR Raw Data'!$B$6:$BE$43,'RevPAR Raw Data'!AI$1,FALSE)</f>
        <v>37.791967994309999</v>
      </c>
      <c r="AW20" s="65">
        <f>VLOOKUP($A20,'RevPAR Raw Data'!$B$6:$BE$43,'RevPAR Raw Data'!AJ$1,FALSE)</f>
        <v>39.681281650071099</v>
      </c>
      <c r="AX20" s="65">
        <f>VLOOKUP($A20,'RevPAR Raw Data'!$B$6:$BE$43,'RevPAR Raw Data'!AK$1,FALSE)</f>
        <v>47.458352418207603</v>
      </c>
      <c r="AY20" s="66">
        <f>VLOOKUP($A20,'RevPAR Raw Data'!$B$6:$BE$43,'RevPAR Raw Data'!AL$1,FALSE)</f>
        <v>41.375933143669897</v>
      </c>
      <c r="AZ20" s="65">
        <f>VLOOKUP($A20,'RevPAR Raw Data'!$B$6:$BE$43,'RevPAR Raw Data'!AN$1,FALSE)</f>
        <v>89.896538406827801</v>
      </c>
      <c r="BA20" s="65">
        <f>VLOOKUP($A20,'RevPAR Raw Data'!$B$6:$BE$43,'RevPAR Raw Data'!AO$1,FALSE)</f>
        <v>103.421160384068</v>
      </c>
      <c r="BB20" s="66">
        <f>VLOOKUP($A20,'RevPAR Raw Data'!$B$6:$BE$43,'RevPAR Raw Data'!AP$1,FALSE)</f>
        <v>96.658849395448001</v>
      </c>
      <c r="BC20" s="67">
        <f>VLOOKUP($A20,'RevPAR Raw Data'!$B$6:$BE$43,'RevPAR Raw Data'!AR$1,FALSE)</f>
        <v>57.171052072749397</v>
      </c>
      <c r="BE20" s="59">
        <f>VLOOKUP($A20,'RevPAR Raw Data'!$B$6:$BE$43,'RevPAR Raw Data'!AT$1,FALSE)</f>
        <v>128.63958918300401</v>
      </c>
      <c r="BF20" s="60">
        <f>VLOOKUP($A20,'RevPAR Raw Data'!$B$6:$BE$43,'RevPAR Raw Data'!AU$1,FALSE)</f>
        <v>105.55821241675901</v>
      </c>
      <c r="BG20" s="60">
        <f>VLOOKUP($A20,'RevPAR Raw Data'!$B$6:$BE$43,'RevPAR Raw Data'!AV$1,FALSE)</f>
        <v>96.372563311988898</v>
      </c>
      <c r="BH20" s="60">
        <f>VLOOKUP($A20,'RevPAR Raw Data'!$B$6:$BE$43,'RevPAR Raw Data'!AW$1,FALSE)</f>
        <v>101.204378118202</v>
      </c>
      <c r="BI20" s="60">
        <f>VLOOKUP($A20,'RevPAR Raw Data'!$B$6:$BE$43,'RevPAR Raw Data'!AX$1,FALSE)</f>
        <v>102.07770324237001</v>
      </c>
      <c r="BJ20" s="61">
        <f>VLOOKUP($A20,'RevPAR Raw Data'!$B$6:$BE$43,'RevPAR Raw Data'!AY$1,FALSE)</f>
        <v>106.605687719565</v>
      </c>
      <c r="BK20" s="60">
        <f>VLOOKUP($A20,'RevPAR Raw Data'!$B$6:$BE$43,'RevPAR Raw Data'!BA$1,FALSE)</f>
        <v>90.222280220235504</v>
      </c>
      <c r="BL20" s="60">
        <f>VLOOKUP($A20,'RevPAR Raw Data'!$B$6:$BE$43,'RevPAR Raw Data'!BB$1,FALSE)</f>
        <v>67.327658303179604</v>
      </c>
      <c r="BM20" s="61">
        <f>VLOOKUP($A20,'RevPAR Raw Data'!$B$6:$BE$43,'RevPAR Raw Data'!BC$1,FALSE)</f>
        <v>77.247955405903994</v>
      </c>
      <c r="BN20" s="62">
        <f>VLOOKUP($A20,'RevPAR Raw Data'!$B$6:$BE$43,'RevPAR Raw Data'!BE$1,FALSE)</f>
        <v>91.299974340937297</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40.8422928422928</v>
      </c>
      <c r="C22" s="60">
        <f>VLOOKUP($A22,'Occupancy Raw Data'!$B$6:$BE$43,'Occupancy Raw Data'!AH$1,FALSE)</f>
        <v>49.696465696465602</v>
      </c>
      <c r="D22" s="60">
        <f>VLOOKUP($A22,'Occupancy Raw Data'!$B$6:$BE$43,'Occupancy Raw Data'!AI$1,FALSE)</f>
        <v>52.218591936813198</v>
      </c>
      <c r="E22" s="60">
        <f>VLOOKUP($A22,'Occupancy Raw Data'!$B$6:$BE$43,'Occupancy Raw Data'!AJ$1,FALSE)</f>
        <v>52.949129225642302</v>
      </c>
      <c r="F22" s="60">
        <f>VLOOKUP($A22,'Occupancy Raw Data'!$B$6:$BE$43,'Occupancy Raw Data'!AK$1,FALSE)</f>
        <v>52.547689497933497</v>
      </c>
      <c r="G22" s="61">
        <f>VLOOKUP($A22,'Occupancy Raw Data'!$B$6:$BE$43,'Occupancy Raw Data'!AL$1,FALSE)</f>
        <v>49.6538808894543</v>
      </c>
      <c r="H22" s="60">
        <f>VLOOKUP($A22,'Occupancy Raw Data'!$B$6:$BE$43,'Occupancy Raw Data'!AN$1,FALSE)</f>
        <v>60.571740303481299</v>
      </c>
      <c r="I22" s="60">
        <f>VLOOKUP($A22,'Occupancy Raw Data'!$B$6:$BE$43,'Occupancy Raw Data'!AO$1,FALSE)</f>
        <v>60.967250345404103</v>
      </c>
      <c r="J22" s="61">
        <f>VLOOKUP($A22,'Occupancy Raw Data'!$B$6:$BE$43,'Occupancy Raw Data'!AP$1,FALSE)</f>
        <v>60.769495324442701</v>
      </c>
      <c r="K22" s="62">
        <f>VLOOKUP($A22,'Occupancy Raw Data'!$B$6:$BE$43,'Occupancy Raw Data'!AR$1,FALSE)</f>
        <v>52.831348020832003</v>
      </c>
      <c r="M22" s="59">
        <f>VLOOKUP($A22,'Occupancy Raw Data'!$B$6:$BE$43,'Occupancy Raw Data'!AT$1,FALSE)</f>
        <v>12.8396782571351</v>
      </c>
      <c r="N22" s="60">
        <f>VLOOKUP($A22,'Occupancy Raw Data'!$B$6:$BE$43,'Occupancy Raw Data'!AU$1,FALSE)</f>
        <v>11.7404381092782</v>
      </c>
      <c r="O22" s="60">
        <f>VLOOKUP($A22,'Occupancy Raw Data'!$B$6:$BE$43,'Occupancy Raw Data'!AV$1,FALSE)</f>
        <v>9.8071338932655507</v>
      </c>
      <c r="P22" s="60">
        <f>VLOOKUP($A22,'Occupancy Raw Data'!$B$6:$BE$43,'Occupancy Raw Data'!AW$1,FALSE)</f>
        <v>11.109433531398199</v>
      </c>
      <c r="Q22" s="60">
        <f>VLOOKUP($A22,'Occupancy Raw Data'!$B$6:$BE$43,'Occupancy Raw Data'!AX$1,FALSE)</f>
        <v>14.047138271453701</v>
      </c>
      <c r="R22" s="61">
        <f>VLOOKUP($A22,'Occupancy Raw Data'!$B$6:$BE$43,'Occupancy Raw Data'!AY$1,FALSE)</f>
        <v>11.853674013667799</v>
      </c>
      <c r="S22" s="60">
        <f>VLOOKUP($A22,'Occupancy Raw Data'!$B$6:$BE$43,'Occupancy Raw Data'!BA$1,FALSE)</f>
        <v>15.9860263398573</v>
      </c>
      <c r="T22" s="60">
        <f>VLOOKUP($A22,'Occupancy Raw Data'!$B$6:$BE$43,'Occupancy Raw Data'!BB$1,FALSE)</f>
        <v>9.8272121026195407</v>
      </c>
      <c r="U22" s="61">
        <f>VLOOKUP($A22,'Occupancy Raw Data'!$B$6:$BE$43,'Occupancy Raw Data'!BC$1,FALSE)</f>
        <v>12.812619080591301</v>
      </c>
      <c r="V22" s="62">
        <f>VLOOKUP($A22,'Occupancy Raw Data'!$B$6:$BE$43,'Occupancy Raw Data'!BE$1,FALSE)</f>
        <v>12.1699273415886</v>
      </c>
      <c r="X22" s="64">
        <f>VLOOKUP($A22,'ADR Raw Data'!$B$6:$BE$43,'ADR Raw Data'!AG$1,FALSE)</f>
        <v>91.928417435062102</v>
      </c>
      <c r="Y22" s="65">
        <f>VLOOKUP($A22,'ADR Raw Data'!$B$6:$BE$43,'ADR Raw Data'!AH$1,FALSE)</f>
        <v>92.188306989864202</v>
      </c>
      <c r="Z22" s="65">
        <f>VLOOKUP($A22,'ADR Raw Data'!$B$6:$BE$43,'ADR Raw Data'!AI$1,FALSE)</f>
        <v>93.198171797463104</v>
      </c>
      <c r="AA22" s="65">
        <f>VLOOKUP($A22,'ADR Raw Data'!$B$6:$BE$43,'ADR Raw Data'!AJ$1,FALSE)</f>
        <v>93.898074472254805</v>
      </c>
      <c r="AB22" s="65">
        <f>VLOOKUP($A22,'ADR Raw Data'!$B$6:$BE$43,'ADR Raw Data'!AK$1,FALSE)</f>
        <v>95.889586878512205</v>
      </c>
      <c r="AC22" s="66">
        <f>VLOOKUP($A22,'ADR Raw Data'!$B$6:$BE$43,'ADR Raw Data'!AL$1,FALSE)</f>
        <v>93.506993855133103</v>
      </c>
      <c r="AD22" s="65">
        <f>VLOOKUP($A22,'ADR Raw Data'!$B$6:$BE$43,'ADR Raw Data'!AN$1,FALSE)</f>
        <v>109.934072638277</v>
      </c>
      <c r="AE22" s="65">
        <f>VLOOKUP($A22,'ADR Raw Data'!$B$6:$BE$43,'ADR Raw Data'!AO$1,FALSE)</f>
        <v>111.295910141319</v>
      </c>
      <c r="AF22" s="66">
        <f>VLOOKUP($A22,'ADR Raw Data'!$B$6:$BE$43,'ADR Raw Data'!AP$1,FALSE)</f>
        <v>110.617207223601</v>
      </c>
      <c r="AG22" s="67">
        <f>VLOOKUP($A22,'ADR Raw Data'!$B$6:$BE$43,'ADR Raw Data'!AR$1,FALSE)</f>
        <v>99.132957942778305</v>
      </c>
      <c r="AH22" s="94"/>
      <c r="AI22" s="59">
        <f>VLOOKUP($A22,'ADR Raw Data'!$B$6:$BE$43,'ADR Raw Data'!AT$1,FALSE)</f>
        <v>17.656918493955899</v>
      </c>
      <c r="AJ22" s="60">
        <f>VLOOKUP($A22,'ADR Raw Data'!$B$6:$BE$43,'ADR Raw Data'!AU$1,FALSE)</f>
        <v>18.093961082885102</v>
      </c>
      <c r="AK22" s="60">
        <f>VLOOKUP($A22,'ADR Raw Data'!$B$6:$BE$43,'ADR Raw Data'!AV$1,FALSE)</f>
        <v>18.611062655602701</v>
      </c>
      <c r="AL22" s="60">
        <f>VLOOKUP($A22,'ADR Raw Data'!$B$6:$BE$43,'ADR Raw Data'!AW$1,FALSE)</f>
        <v>19.6678657322196</v>
      </c>
      <c r="AM22" s="60">
        <f>VLOOKUP($A22,'ADR Raw Data'!$B$6:$BE$43,'ADR Raw Data'!AX$1,FALSE)</f>
        <v>20.774862591116602</v>
      </c>
      <c r="AN22" s="61">
        <f>VLOOKUP($A22,'ADR Raw Data'!$B$6:$BE$43,'ADR Raw Data'!AY$1,FALSE)</f>
        <v>19.045745362399298</v>
      </c>
      <c r="AO22" s="60">
        <f>VLOOKUP($A22,'ADR Raw Data'!$B$6:$BE$43,'ADR Raw Data'!BA$1,FALSE)</f>
        <v>25.220244212082601</v>
      </c>
      <c r="AP22" s="60">
        <f>VLOOKUP($A22,'ADR Raw Data'!$B$6:$BE$43,'ADR Raw Data'!BB$1,FALSE)</f>
        <v>24.198857438072501</v>
      </c>
      <c r="AQ22" s="61">
        <f>VLOOKUP($A22,'ADR Raw Data'!$B$6:$BE$43,'ADR Raw Data'!BC$1,FALSE)</f>
        <v>24.667805144475601</v>
      </c>
      <c r="AR22" s="62">
        <f>VLOOKUP($A22,'ADR Raw Data'!$B$6:$BE$43,'ADR Raw Data'!BE$1,FALSE)</f>
        <v>21.078886452606199</v>
      </c>
      <c r="AT22" s="64">
        <f>VLOOKUP($A22,'RevPAR Raw Data'!$B$6:$BE$43,'RevPAR Raw Data'!AG$1,FALSE)</f>
        <v>37.545673454113398</v>
      </c>
      <c r="AU22" s="65">
        <f>VLOOKUP($A22,'RevPAR Raw Data'!$B$6:$BE$43,'RevPAR Raw Data'!AH$1,FALSE)</f>
        <v>45.814330359370302</v>
      </c>
      <c r="AV22" s="65">
        <f>VLOOKUP($A22,'RevPAR Raw Data'!$B$6:$BE$43,'RevPAR Raw Data'!AI$1,FALSE)</f>
        <v>48.666773023487401</v>
      </c>
      <c r="AW22" s="65">
        <f>VLOOKUP($A22,'RevPAR Raw Data'!$B$6:$BE$43,'RevPAR Raw Data'!AJ$1,FALSE)</f>
        <v>49.718212792704101</v>
      </c>
      <c r="AX22" s="65">
        <f>VLOOKUP($A22,'RevPAR Raw Data'!$B$6:$BE$43,'RevPAR Raw Data'!AK$1,FALSE)</f>
        <v>50.3877623737718</v>
      </c>
      <c r="AY22" s="66">
        <f>VLOOKUP($A22,'RevPAR Raw Data'!$B$6:$BE$43,'RevPAR Raw Data'!AL$1,FALSE)</f>
        <v>46.429851352137099</v>
      </c>
      <c r="AZ22" s="65">
        <f>VLOOKUP($A22,'RevPAR Raw Data'!$B$6:$BE$43,'RevPAR Raw Data'!AN$1,FALSE)</f>
        <v>66.588980983497606</v>
      </c>
      <c r="BA22" s="65">
        <f>VLOOKUP($A22,'RevPAR Raw Data'!$B$6:$BE$43,'RevPAR Raw Data'!AO$1,FALSE)</f>
        <v>67.854056160054</v>
      </c>
      <c r="BB22" s="66">
        <f>VLOOKUP($A22,'RevPAR Raw Data'!$B$6:$BE$43,'RevPAR Raw Data'!AP$1,FALSE)</f>
        <v>67.221518571775803</v>
      </c>
      <c r="BC22" s="67">
        <f>VLOOKUP($A22,'RevPAR Raw Data'!$B$6:$BE$43,'RevPAR Raw Data'!AR$1,FALSE)</f>
        <v>52.373278014094197</v>
      </c>
      <c r="BE22" s="59">
        <f>VLOOKUP($A22,'RevPAR Raw Data'!$B$6:$BE$43,'RevPAR Raw Data'!AT$1,FALSE)</f>
        <v>32.763688275839598</v>
      </c>
      <c r="BF22" s="60">
        <f>VLOOKUP($A22,'RevPAR Raw Data'!$B$6:$BE$43,'RevPAR Raw Data'!AU$1,FALSE)</f>
        <v>31.9587094946165</v>
      </c>
      <c r="BG22" s="60">
        <f>VLOOKUP($A22,'RevPAR Raw Data'!$B$6:$BE$43,'RevPAR Raw Data'!AV$1,FALSE)</f>
        <v>30.2434083824627</v>
      </c>
      <c r="BH22" s="60">
        <f>VLOOKUP($A22,'RevPAR Raw Data'!$B$6:$BE$43,'RevPAR Raw Data'!AW$1,FALSE)</f>
        <v>32.962287734183398</v>
      </c>
      <c r="BI22" s="60">
        <f>VLOOKUP($A22,'RevPAR Raw Data'!$B$6:$BE$43,'RevPAR Raw Data'!AX$1,FALSE)</f>
        <v>37.740274536449</v>
      </c>
      <c r="BJ22" s="61">
        <f>VLOOKUP($A22,'RevPAR Raw Data'!$B$6:$BE$43,'RevPAR Raw Data'!AY$1,FALSE)</f>
        <v>33.157039944799301</v>
      </c>
      <c r="BK22" s="60">
        <f>VLOOKUP($A22,'RevPAR Raw Data'!$B$6:$BE$43,'RevPAR Raw Data'!BA$1,FALSE)</f>
        <v>45.237985434659699</v>
      </c>
      <c r="BL22" s="60">
        <f>VLOOKUP($A22,'RevPAR Raw Data'!$B$6:$BE$43,'RevPAR Raw Data'!BB$1,FALSE)</f>
        <v>36.404142587541898</v>
      </c>
      <c r="BM22" s="61">
        <f>VLOOKUP($A22,'RevPAR Raw Data'!$B$6:$BE$43,'RevPAR Raw Data'!BC$1,FALSE)</f>
        <v>40.641016133771203</v>
      </c>
      <c r="BN22" s="62">
        <f>VLOOKUP($A22,'RevPAR Raw Data'!$B$6:$BE$43,'RevPAR Raw Data'!BE$1,FALSE)</f>
        <v>35.814098959893002</v>
      </c>
    </row>
    <row r="23" spans="1:66" x14ac:dyDescent="0.35">
      <c r="A23" s="78" t="s">
        <v>71</v>
      </c>
      <c r="B23" s="59">
        <f>VLOOKUP($A23,'Occupancy Raw Data'!$B$6:$BE$43,'Occupancy Raw Data'!AG$1,FALSE)</f>
        <v>37.729634684022599</v>
      </c>
      <c r="C23" s="60">
        <f>VLOOKUP($A23,'Occupancy Raw Data'!$B$6:$BE$43,'Occupancy Raw Data'!AH$1,FALSE)</f>
        <v>46.5069284064665</v>
      </c>
      <c r="D23" s="60">
        <f>VLOOKUP($A23,'Occupancy Raw Data'!$B$6:$BE$43,'Occupancy Raw Data'!AI$1,FALSE)</f>
        <v>48.660363522078399</v>
      </c>
      <c r="E23" s="60">
        <f>VLOOKUP($A23,'Occupancy Raw Data'!$B$6:$BE$43,'Occupancy Raw Data'!AJ$1,FALSE)</f>
        <v>48.491435755067798</v>
      </c>
      <c r="F23" s="60">
        <f>VLOOKUP($A23,'Occupancy Raw Data'!$B$6:$BE$43,'Occupancy Raw Data'!AK$1,FALSE)</f>
        <v>47.535487926247903</v>
      </c>
      <c r="G23" s="61">
        <f>VLOOKUP($A23,'Occupancy Raw Data'!$B$6:$BE$43,'Occupancy Raw Data'!AL$1,FALSE)</f>
        <v>45.787768539585002</v>
      </c>
      <c r="H23" s="60">
        <f>VLOOKUP($A23,'Occupancy Raw Data'!$B$6:$BE$43,'Occupancy Raw Data'!AN$1,FALSE)</f>
        <v>54.538787910533699</v>
      </c>
      <c r="I23" s="60">
        <f>VLOOKUP($A23,'Occupancy Raw Data'!$B$6:$BE$43,'Occupancy Raw Data'!AO$1,FALSE)</f>
        <v>55.708187103870898</v>
      </c>
      <c r="J23" s="61">
        <f>VLOOKUP($A23,'Occupancy Raw Data'!$B$6:$BE$43,'Occupancy Raw Data'!AP$1,FALSE)</f>
        <v>55.123487507202299</v>
      </c>
      <c r="K23" s="62">
        <f>VLOOKUP($A23,'Occupancy Raw Data'!$B$6:$BE$43,'Occupancy Raw Data'!AR$1,FALSE)</f>
        <v>48.4566745782762</v>
      </c>
      <c r="M23" s="59">
        <f>VLOOKUP($A23,'Occupancy Raw Data'!$B$6:$BE$43,'Occupancy Raw Data'!AT$1,FALSE)</f>
        <v>8.7237640155703904</v>
      </c>
      <c r="N23" s="60">
        <f>VLOOKUP($A23,'Occupancy Raw Data'!$B$6:$BE$43,'Occupancy Raw Data'!AU$1,FALSE)</f>
        <v>7.1981198168076403</v>
      </c>
      <c r="O23" s="60">
        <f>VLOOKUP($A23,'Occupancy Raw Data'!$B$6:$BE$43,'Occupancy Raw Data'!AV$1,FALSE)</f>
        <v>5.6080009415222003</v>
      </c>
      <c r="P23" s="60">
        <f>VLOOKUP($A23,'Occupancy Raw Data'!$B$6:$BE$43,'Occupancy Raw Data'!AW$1,FALSE)</f>
        <v>4.6445788977813001</v>
      </c>
      <c r="Q23" s="60">
        <f>VLOOKUP($A23,'Occupancy Raw Data'!$B$6:$BE$43,'Occupancy Raw Data'!AX$1,FALSE)</f>
        <v>10.0675299046103</v>
      </c>
      <c r="R23" s="61">
        <f>VLOOKUP($A23,'Occupancy Raw Data'!$B$6:$BE$43,'Occupancy Raw Data'!AY$1,FALSE)</f>
        <v>7.1278599176160897</v>
      </c>
      <c r="S23" s="60">
        <f>VLOOKUP($A23,'Occupancy Raw Data'!$B$6:$BE$43,'Occupancy Raw Data'!BA$1,FALSE)</f>
        <v>12.04314379286</v>
      </c>
      <c r="T23" s="60">
        <f>VLOOKUP($A23,'Occupancy Raw Data'!$B$6:$BE$43,'Occupancy Raw Data'!BB$1,FALSE)</f>
        <v>6.8303928638722304</v>
      </c>
      <c r="U23" s="61">
        <f>VLOOKUP($A23,'Occupancy Raw Data'!$B$6:$BE$43,'Occupancy Raw Data'!BC$1,FALSE)</f>
        <v>9.3470708000051594</v>
      </c>
      <c r="V23" s="62">
        <f>VLOOKUP($A23,'Occupancy Raw Data'!$B$6:$BE$43,'Occupancy Raw Data'!BE$1,FALSE)</f>
        <v>7.8411431309384296</v>
      </c>
      <c r="X23" s="64">
        <f>VLOOKUP($A23,'ADR Raw Data'!$B$6:$BE$43,'ADR Raw Data'!AG$1,FALSE)</f>
        <v>91.438807081000206</v>
      </c>
      <c r="Y23" s="65">
        <f>VLOOKUP($A23,'ADR Raw Data'!$B$6:$BE$43,'ADR Raw Data'!AH$1,FALSE)</f>
        <v>90.300069409175507</v>
      </c>
      <c r="Z23" s="65">
        <f>VLOOKUP($A23,'ADR Raw Data'!$B$6:$BE$43,'ADR Raw Data'!AI$1,FALSE)</f>
        <v>90.829537124249796</v>
      </c>
      <c r="AA23" s="65">
        <f>VLOOKUP($A23,'ADR Raw Data'!$B$6:$BE$43,'ADR Raw Data'!AJ$1,FALSE)</f>
        <v>90.837207399405798</v>
      </c>
      <c r="AB23" s="65">
        <f>VLOOKUP($A23,'ADR Raw Data'!$B$6:$BE$43,'ADR Raw Data'!AK$1,FALSE)</f>
        <v>92.436445730027501</v>
      </c>
      <c r="AC23" s="66">
        <f>VLOOKUP($A23,'ADR Raw Data'!$B$6:$BE$43,'ADR Raw Data'!AL$1,FALSE)</f>
        <v>91.157945890865705</v>
      </c>
      <c r="AD23" s="65">
        <f>VLOOKUP($A23,'ADR Raw Data'!$B$6:$BE$43,'ADR Raw Data'!AN$1,FALSE)</f>
        <v>103.82960430272701</v>
      </c>
      <c r="AE23" s="65">
        <f>VLOOKUP($A23,'ADR Raw Data'!$B$6:$BE$43,'ADR Raw Data'!AO$1,FALSE)</f>
        <v>105.716773465597</v>
      </c>
      <c r="AF23" s="66">
        <f>VLOOKUP($A23,'ADR Raw Data'!$B$6:$BE$43,'ADR Raw Data'!AP$1,FALSE)</f>
        <v>104.783197567378</v>
      </c>
      <c r="AG23" s="67">
        <f>VLOOKUP($A23,'ADR Raw Data'!$B$6:$BE$43,'ADR Raw Data'!AR$1,FALSE)</f>
        <v>95.589061972472905</v>
      </c>
      <c r="AH23" s="94"/>
      <c r="AI23" s="59">
        <f>VLOOKUP($A23,'ADR Raw Data'!$B$6:$BE$43,'ADR Raw Data'!AT$1,FALSE)</f>
        <v>17.569962150139101</v>
      </c>
      <c r="AJ23" s="60">
        <f>VLOOKUP($A23,'ADR Raw Data'!$B$6:$BE$43,'ADR Raw Data'!AU$1,FALSE)</f>
        <v>16.200667331780998</v>
      </c>
      <c r="AK23" s="60">
        <f>VLOOKUP($A23,'ADR Raw Data'!$B$6:$BE$43,'ADR Raw Data'!AV$1,FALSE)</f>
        <v>16.177378868638201</v>
      </c>
      <c r="AL23" s="60">
        <f>VLOOKUP($A23,'ADR Raw Data'!$B$6:$BE$43,'ADR Raw Data'!AW$1,FALSE)</f>
        <v>16.831907389598101</v>
      </c>
      <c r="AM23" s="60">
        <f>VLOOKUP($A23,'ADR Raw Data'!$B$6:$BE$43,'ADR Raw Data'!AX$1,FALSE)</f>
        <v>17.5606039247835</v>
      </c>
      <c r="AN23" s="61">
        <f>VLOOKUP($A23,'ADR Raw Data'!$B$6:$BE$43,'ADR Raw Data'!AY$1,FALSE)</f>
        <v>16.844115733722798</v>
      </c>
      <c r="AO23" s="60">
        <f>VLOOKUP($A23,'ADR Raw Data'!$B$6:$BE$43,'ADR Raw Data'!BA$1,FALSE)</f>
        <v>20.577729615636098</v>
      </c>
      <c r="AP23" s="60">
        <f>VLOOKUP($A23,'ADR Raw Data'!$B$6:$BE$43,'ADR Raw Data'!BB$1,FALSE)</f>
        <v>21.641903944994699</v>
      </c>
      <c r="AQ23" s="61">
        <f>VLOOKUP($A23,'ADR Raw Data'!$B$6:$BE$43,'ADR Raw Data'!BC$1,FALSE)</f>
        <v>21.104615849872602</v>
      </c>
      <c r="AR23" s="62">
        <f>VLOOKUP($A23,'ADR Raw Data'!$B$6:$BE$43,'ADR Raw Data'!BE$1,FALSE)</f>
        <v>18.3851186863854</v>
      </c>
      <c r="AT23" s="64">
        <f>VLOOKUP($A23,'RevPAR Raw Data'!$B$6:$BE$43,'RevPAR Raw Data'!AG$1,FALSE)</f>
        <v>34.499527871089597</v>
      </c>
      <c r="AU23" s="65">
        <f>VLOOKUP($A23,'RevPAR Raw Data'!$B$6:$BE$43,'RevPAR Raw Data'!AH$1,FALSE)</f>
        <v>41.995788631114799</v>
      </c>
      <c r="AV23" s="65">
        <f>VLOOKUP($A23,'RevPAR Raw Data'!$B$6:$BE$43,'RevPAR Raw Data'!AI$1,FALSE)</f>
        <v>44.197982950081098</v>
      </c>
      <c r="AW23" s="65">
        <f>VLOOKUP($A23,'RevPAR Raw Data'!$B$6:$BE$43,'RevPAR Raw Data'!AJ$1,FALSE)</f>
        <v>44.048266067780602</v>
      </c>
      <c r="AX23" s="65">
        <f>VLOOKUP($A23,'RevPAR Raw Data'!$B$6:$BE$43,'RevPAR Raw Data'!AK$1,FALSE)</f>
        <v>43.940115499450002</v>
      </c>
      <c r="AY23" s="66">
        <f>VLOOKUP($A23,'RevPAR Raw Data'!$B$6:$BE$43,'RevPAR Raw Data'!AL$1,FALSE)</f>
        <v>41.739189269949698</v>
      </c>
      <c r="AZ23" s="65">
        <f>VLOOKUP($A23,'RevPAR Raw Data'!$B$6:$BE$43,'RevPAR Raw Data'!AN$1,FALSE)</f>
        <v>56.627407679011</v>
      </c>
      <c r="BA23" s="65">
        <f>VLOOKUP($A23,'RevPAR Raw Data'!$B$6:$BE$43,'RevPAR Raw Data'!AO$1,FALSE)</f>
        <v>58.892897962390599</v>
      </c>
      <c r="BB23" s="66">
        <f>VLOOKUP($A23,'RevPAR Raw Data'!$B$6:$BE$43,'RevPAR Raw Data'!AP$1,FALSE)</f>
        <v>57.760152820700803</v>
      </c>
      <c r="BC23" s="67">
        <f>VLOOKUP($A23,'RevPAR Raw Data'!$B$6:$BE$43,'RevPAR Raw Data'!AR$1,FALSE)</f>
        <v>46.319280692428002</v>
      </c>
      <c r="BE23" s="59">
        <f>VLOOKUP($A23,'RevPAR Raw Data'!$B$6:$BE$43,'RevPAR Raw Data'!AT$1,FALSE)</f>
        <v>27.826488201312699</v>
      </c>
      <c r="BF23" s="60">
        <f>VLOOKUP($A23,'RevPAR Raw Data'!$B$6:$BE$43,'RevPAR Raw Data'!AU$1,FALSE)</f>
        <v>24.564930594252701</v>
      </c>
      <c r="BG23" s="60">
        <f>VLOOKUP($A23,'RevPAR Raw Data'!$B$6:$BE$43,'RevPAR Raw Data'!AV$1,FALSE)</f>
        <v>22.692607369427201</v>
      </c>
      <c r="BH23" s="60">
        <f>VLOOKUP($A23,'RevPAR Raw Data'!$B$6:$BE$43,'RevPAR Raw Data'!AW$1,FALSE)</f>
        <v>22.2582575060908</v>
      </c>
      <c r="BI23" s="60">
        <f>VLOOKUP($A23,'RevPAR Raw Data'!$B$6:$BE$43,'RevPAR Raw Data'!AX$1,FALSE)</f>
        <v>29.3960528809517</v>
      </c>
      <c r="BJ23" s="61">
        <f>VLOOKUP($A23,'RevPAR Raw Data'!$B$6:$BE$43,'RevPAR Raw Data'!AY$1,FALSE)</f>
        <v>25.172600625199799</v>
      </c>
      <c r="BK23" s="60">
        <f>VLOOKUP($A23,'RevPAR Raw Data'!$B$6:$BE$43,'RevPAR Raw Data'!BA$1,FALSE)</f>
        <v>35.0990789754131</v>
      </c>
      <c r="BL23" s="60">
        <f>VLOOKUP($A23,'RevPAR Raw Data'!$B$6:$BE$43,'RevPAR Raw Data'!BB$1,FALSE)</f>
        <v>29.950523871531999</v>
      </c>
      <c r="BM23" s="61">
        <f>VLOOKUP($A23,'RevPAR Raw Data'!$B$6:$BE$43,'RevPAR Raw Data'!BC$1,FALSE)</f>
        <v>32.4243500354345</v>
      </c>
      <c r="BN23" s="62">
        <f>VLOOKUP($A23,'RevPAR Raw Data'!$B$6:$BE$43,'RevPAR Raw Data'!BE$1,FALSE)</f>
        <v>27.6678652883162</v>
      </c>
    </row>
    <row r="24" spans="1:66" x14ac:dyDescent="0.35">
      <c r="A24" s="78" t="s">
        <v>53</v>
      </c>
      <c r="B24" s="59">
        <f>VLOOKUP($A24,'Occupancy Raw Data'!$B$6:$BE$43,'Occupancy Raw Data'!AG$1,FALSE)</f>
        <v>40.522210918955501</v>
      </c>
      <c r="C24" s="60">
        <f>VLOOKUP($A24,'Occupancy Raw Data'!$B$6:$BE$43,'Occupancy Raw Data'!AH$1,FALSE)</f>
        <v>60.817226178365502</v>
      </c>
      <c r="D24" s="60">
        <f>VLOOKUP($A24,'Occupancy Raw Data'!$B$6:$BE$43,'Occupancy Raw Data'!AI$1,FALSE)</f>
        <v>62.843336724313303</v>
      </c>
      <c r="E24" s="60">
        <f>VLOOKUP($A24,'Occupancy Raw Data'!$B$6:$BE$43,'Occupancy Raw Data'!AJ$1,FALSE)</f>
        <v>64.114954221770006</v>
      </c>
      <c r="F24" s="60">
        <f>VLOOKUP($A24,'Occupancy Raw Data'!$B$6:$BE$43,'Occupancy Raw Data'!AK$1,FALSE)</f>
        <v>61.012207527975498</v>
      </c>
      <c r="G24" s="61">
        <f>VLOOKUP($A24,'Occupancy Raw Data'!$B$6:$BE$43,'Occupancy Raw Data'!AL$1,FALSE)</f>
        <v>57.861987114275998</v>
      </c>
      <c r="H24" s="60">
        <f>VLOOKUP($A24,'Occupancy Raw Data'!$B$6:$BE$43,'Occupancy Raw Data'!AN$1,FALSE)</f>
        <v>71.134282807731395</v>
      </c>
      <c r="I24" s="60">
        <f>VLOOKUP($A24,'Occupancy Raw Data'!$B$6:$BE$43,'Occupancy Raw Data'!AO$1,FALSE)</f>
        <v>64.733808070532305</v>
      </c>
      <c r="J24" s="61">
        <f>VLOOKUP($A24,'Occupancy Raw Data'!$B$6:$BE$43,'Occupancy Raw Data'!AP$1,FALSE)</f>
        <v>67.934045439131907</v>
      </c>
      <c r="K24" s="62">
        <f>VLOOKUP($A24,'Occupancy Raw Data'!$B$6:$BE$43,'Occupancy Raw Data'!AR$1,FALSE)</f>
        <v>60.7397180642348</v>
      </c>
      <c r="M24" s="59">
        <f>VLOOKUP($A24,'Occupancy Raw Data'!$B$6:$BE$43,'Occupancy Raw Data'!AT$1,FALSE)</f>
        <v>8.8098127408189502</v>
      </c>
      <c r="N24" s="60">
        <f>VLOOKUP($A24,'Occupancy Raw Data'!$B$6:$BE$43,'Occupancy Raw Data'!AU$1,FALSE)</f>
        <v>26.5464453736442</v>
      </c>
      <c r="O24" s="60">
        <f>VLOOKUP($A24,'Occupancy Raw Data'!$B$6:$BE$43,'Occupancy Raw Data'!AV$1,FALSE)</f>
        <v>23.2157828889295</v>
      </c>
      <c r="P24" s="60">
        <f>VLOOKUP($A24,'Occupancy Raw Data'!$B$6:$BE$43,'Occupancy Raw Data'!AW$1,FALSE)</f>
        <v>25.286184511057201</v>
      </c>
      <c r="Q24" s="60">
        <f>VLOOKUP($A24,'Occupancy Raw Data'!$B$6:$BE$43,'Occupancy Raw Data'!AX$1,FALSE)</f>
        <v>12.684921199737399</v>
      </c>
      <c r="R24" s="61">
        <f>VLOOKUP($A24,'Occupancy Raw Data'!$B$6:$BE$43,'Occupancy Raw Data'!AY$1,FALSE)</f>
        <v>19.7719660678042</v>
      </c>
      <c r="S24" s="60">
        <f>VLOOKUP($A24,'Occupancy Raw Data'!$B$6:$BE$43,'Occupancy Raw Data'!BA$1,FALSE)</f>
        <v>14.7610708057527</v>
      </c>
      <c r="T24" s="60">
        <f>VLOOKUP($A24,'Occupancy Raw Data'!$B$6:$BE$43,'Occupancy Raw Data'!BB$1,FALSE)</f>
        <v>7.9423243357514002</v>
      </c>
      <c r="U24" s="61">
        <f>VLOOKUP($A24,'Occupancy Raw Data'!$B$6:$BE$43,'Occupancy Raw Data'!BC$1,FALSE)</f>
        <v>11.4079991471099</v>
      </c>
      <c r="V24" s="62">
        <f>VLOOKUP($A24,'Occupancy Raw Data'!$B$6:$BE$43,'Occupancy Raw Data'!BE$1,FALSE)</f>
        <v>16.973385886005602</v>
      </c>
      <c r="X24" s="64">
        <f>VLOOKUP($A24,'ADR Raw Data'!$B$6:$BE$43,'ADR Raw Data'!AG$1,FALSE)</f>
        <v>96.071414225941396</v>
      </c>
      <c r="Y24" s="65">
        <f>VLOOKUP($A24,'ADR Raw Data'!$B$6:$BE$43,'ADR Raw Data'!AH$1,FALSE)</f>
        <v>103.58815305269</v>
      </c>
      <c r="Z24" s="65">
        <f>VLOOKUP($A24,'ADR Raw Data'!$B$6:$BE$43,'ADR Raw Data'!AI$1,FALSE)</f>
        <v>102.591904761904</v>
      </c>
      <c r="AA24" s="65">
        <f>VLOOKUP($A24,'ADR Raw Data'!$B$6:$BE$43,'ADR Raw Data'!AJ$1,FALSE)</f>
        <v>103.28265238661901</v>
      </c>
      <c r="AB24" s="65">
        <f>VLOOKUP($A24,'ADR Raw Data'!$B$6:$BE$43,'ADR Raw Data'!AK$1,FALSE)</f>
        <v>102.546908434069</v>
      </c>
      <c r="AC24" s="66">
        <f>VLOOKUP($A24,'ADR Raw Data'!$B$6:$BE$43,'ADR Raw Data'!AL$1,FALSE)</f>
        <v>102.031627743428</v>
      </c>
      <c r="AD24" s="65">
        <f>VLOOKUP($A24,'ADR Raw Data'!$B$6:$BE$43,'ADR Raw Data'!AN$1,FALSE)</f>
        <v>119.285889643665</v>
      </c>
      <c r="AE24" s="65">
        <f>VLOOKUP($A24,'ADR Raw Data'!$B$6:$BE$43,'ADR Raw Data'!AO$1,FALSE)</f>
        <v>115.67454688318399</v>
      </c>
      <c r="AF24" s="66">
        <f>VLOOKUP($A24,'ADR Raw Data'!$B$6:$BE$43,'ADR Raw Data'!AP$1,FALSE)</f>
        <v>117.565279840269</v>
      </c>
      <c r="AG24" s="67">
        <f>VLOOKUP($A24,'ADR Raw Data'!$B$6:$BE$43,'ADR Raw Data'!AR$1,FALSE)</f>
        <v>106.995495872712</v>
      </c>
      <c r="AH24" s="94"/>
      <c r="AI24" s="59">
        <f>VLOOKUP($A24,'ADR Raw Data'!$B$6:$BE$43,'ADR Raw Data'!AT$1,FALSE)</f>
        <v>10.063523315889199</v>
      </c>
      <c r="AJ24" s="60">
        <f>VLOOKUP($A24,'ADR Raw Data'!$B$6:$BE$43,'ADR Raw Data'!AU$1,FALSE)</f>
        <v>17.163483444681098</v>
      </c>
      <c r="AK24" s="60">
        <f>VLOOKUP($A24,'ADR Raw Data'!$B$6:$BE$43,'ADR Raw Data'!AV$1,FALSE)</f>
        <v>16.215787827539</v>
      </c>
      <c r="AL24" s="60">
        <f>VLOOKUP($A24,'ADR Raw Data'!$B$6:$BE$43,'ADR Raw Data'!AW$1,FALSE)</f>
        <v>15.9784588955131</v>
      </c>
      <c r="AM24" s="60">
        <f>VLOOKUP($A24,'ADR Raw Data'!$B$6:$BE$43,'ADR Raw Data'!AX$1,FALSE)</f>
        <v>11.9975602294317</v>
      </c>
      <c r="AN24" s="61">
        <f>VLOOKUP($A24,'ADR Raw Data'!$B$6:$BE$43,'ADR Raw Data'!AY$1,FALSE)</f>
        <v>14.577507670528</v>
      </c>
      <c r="AO24" s="60">
        <f>VLOOKUP($A24,'ADR Raw Data'!$B$6:$BE$43,'ADR Raw Data'!BA$1,FALSE)</f>
        <v>22.385545743753902</v>
      </c>
      <c r="AP24" s="60">
        <f>VLOOKUP($A24,'ADR Raw Data'!$B$6:$BE$43,'ADR Raw Data'!BB$1,FALSE)</f>
        <v>16.8164613220167</v>
      </c>
      <c r="AQ24" s="61">
        <f>VLOOKUP($A24,'ADR Raw Data'!$B$6:$BE$43,'ADR Raw Data'!BC$1,FALSE)</f>
        <v>19.6811883506819</v>
      </c>
      <c r="AR24" s="62">
        <f>VLOOKUP($A24,'ADR Raw Data'!$B$6:$BE$43,'ADR Raw Data'!BE$1,FALSE)</f>
        <v>16.137715810235601</v>
      </c>
      <c r="AT24" s="64">
        <f>VLOOKUP($A24,'RevPAR Raw Data'!$B$6:$BE$43,'RevPAR Raw Data'!AG$1,FALSE)</f>
        <v>38.930261105459401</v>
      </c>
      <c r="AU24" s="65">
        <f>VLOOKUP($A24,'RevPAR Raw Data'!$B$6:$BE$43,'RevPAR Raw Data'!AH$1,FALSE)</f>
        <v>62.999441336046097</v>
      </c>
      <c r="AV24" s="65">
        <f>VLOOKUP($A24,'RevPAR Raw Data'!$B$6:$BE$43,'RevPAR Raw Data'!AI$1,FALSE)</f>
        <v>64.472176161410601</v>
      </c>
      <c r="AW24" s="65">
        <f>VLOOKUP($A24,'RevPAR Raw Data'!$B$6:$BE$43,'RevPAR Raw Data'!AJ$1,FALSE)</f>
        <v>66.219625296710703</v>
      </c>
      <c r="AX24" s="65">
        <f>VLOOKUP($A24,'RevPAR Raw Data'!$B$6:$BE$43,'RevPAR Raw Data'!AK$1,FALSE)</f>
        <v>62.566132587317703</v>
      </c>
      <c r="AY24" s="66">
        <f>VLOOKUP($A24,'RevPAR Raw Data'!$B$6:$BE$43,'RevPAR Raw Data'!AL$1,FALSE)</f>
        <v>59.037527297388898</v>
      </c>
      <c r="AZ24" s="65">
        <f>VLOOKUP($A24,'RevPAR Raw Data'!$B$6:$BE$43,'RevPAR Raw Data'!AN$1,FALSE)</f>
        <v>84.853162088843604</v>
      </c>
      <c r="BA24" s="65">
        <f>VLOOKUP($A24,'RevPAR Raw Data'!$B$6:$BE$43,'RevPAR Raw Data'!AO$1,FALSE)</f>
        <v>74.880539165818902</v>
      </c>
      <c r="BB24" s="66">
        <f>VLOOKUP($A24,'RevPAR Raw Data'!$B$6:$BE$43,'RevPAR Raw Data'!AP$1,FALSE)</f>
        <v>79.866850627331203</v>
      </c>
      <c r="BC24" s="67">
        <f>VLOOKUP($A24,'RevPAR Raw Data'!$B$6:$BE$43,'RevPAR Raw Data'!AR$1,FALSE)</f>
        <v>64.988762534515303</v>
      </c>
      <c r="BE24" s="59">
        <f>VLOOKUP($A24,'RevPAR Raw Data'!$B$6:$BE$43,'RevPAR Raw Data'!AT$1,FALSE)</f>
        <v>19.759913615966699</v>
      </c>
      <c r="BF24" s="60">
        <f>VLOOKUP($A24,'RevPAR Raw Data'!$B$6:$BE$43,'RevPAR Raw Data'!AU$1,FALSE)</f>
        <v>48.266223575182003</v>
      </c>
      <c r="BG24" s="60">
        <f>VLOOKUP($A24,'RevPAR Raw Data'!$B$6:$BE$43,'RevPAR Raw Data'!AV$1,FALSE)</f>
        <v>43.196192812239502</v>
      </c>
      <c r="BH24" s="60">
        <f>VLOOKUP($A24,'RevPAR Raw Data'!$B$6:$BE$43,'RevPAR Raw Data'!AW$1,FALSE)</f>
        <v>45.304986004913303</v>
      </c>
      <c r="BI24" s="60">
        <f>VLOOKUP($A24,'RevPAR Raw Data'!$B$6:$BE$43,'RevPAR Raw Data'!AX$1,FALSE)</f>
        <v>26.2043624901636</v>
      </c>
      <c r="BJ24" s="61">
        <f>VLOOKUP($A24,'RevPAR Raw Data'!$B$6:$BE$43,'RevPAR Raw Data'!AY$1,FALSE)</f>
        <v>37.231733608480702</v>
      </c>
      <c r="BK24" s="60">
        <f>VLOOKUP($A24,'RevPAR Raw Data'!$B$6:$BE$43,'RevPAR Raw Data'!BA$1,FALSE)</f>
        <v>40.450962806996401</v>
      </c>
      <c r="BL24" s="60">
        <f>VLOOKUP($A24,'RevPAR Raw Data'!$B$6:$BE$43,'RevPAR Raw Data'!BB$1,FALSE)</f>
        <v>26.094403557758799</v>
      </c>
      <c r="BM24" s="61">
        <f>VLOOKUP($A24,'RevPAR Raw Data'!$B$6:$BE$43,'RevPAR Raw Data'!BC$1,FALSE)</f>
        <v>33.3344172969787</v>
      </c>
      <c r="BN24" s="62">
        <f>VLOOKUP($A24,'RevPAR Raw Data'!$B$6:$BE$43,'RevPAR Raw Data'!BE$1,FALSE)</f>
        <v>35.850218473899503</v>
      </c>
    </row>
    <row r="25" spans="1:66" x14ac:dyDescent="0.35">
      <c r="A25" s="78" t="s">
        <v>52</v>
      </c>
      <c r="B25" s="59">
        <f>VLOOKUP($A25,'Occupancy Raw Data'!$B$6:$BE$43,'Occupancy Raw Data'!AG$1,FALSE)</f>
        <v>36.391973504772999</v>
      </c>
      <c r="C25" s="60">
        <f>VLOOKUP($A25,'Occupancy Raw Data'!$B$6:$BE$43,'Occupancy Raw Data'!AH$1,FALSE)</f>
        <v>45.007792713812499</v>
      </c>
      <c r="D25" s="60">
        <f>VLOOKUP($A25,'Occupancy Raw Data'!$B$6:$BE$43,'Occupancy Raw Data'!AI$1,FALSE)</f>
        <v>48.548607052405998</v>
      </c>
      <c r="E25" s="60">
        <f>VLOOKUP($A25,'Occupancy Raw Data'!$B$6:$BE$43,'Occupancy Raw Data'!AJ$1,FALSE)</f>
        <v>49.1720241574128</v>
      </c>
      <c r="F25" s="60">
        <f>VLOOKUP($A25,'Occupancy Raw Data'!$B$6:$BE$43,'Occupancy Raw Data'!AK$1,FALSE)</f>
        <v>50.993571011104599</v>
      </c>
      <c r="G25" s="61">
        <f>VLOOKUP($A25,'Occupancy Raw Data'!$B$6:$BE$43,'Occupancy Raw Data'!AL$1,FALSE)</f>
        <v>46.022793687901803</v>
      </c>
      <c r="H25" s="60">
        <f>VLOOKUP($A25,'Occupancy Raw Data'!$B$6:$BE$43,'Occupancy Raw Data'!AN$1,FALSE)</f>
        <v>57.622248197934901</v>
      </c>
      <c r="I25" s="60">
        <f>VLOOKUP($A25,'Occupancy Raw Data'!$B$6:$BE$43,'Occupancy Raw Data'!AO$1,FALSE)</f>
        <v>54.675628287551099</v>
      </c>
      <c r="J25" s="61">
        <f>VLOOKUP($A25,'Occupancy Raw Data'!$B$6:$BE$43,'Occupancy Raw Data'!AP$1,FALSE)</f>
        <v>56.148938242743</v>
      </c>
      <c r="K25" s="62">
        <f>VLOOKUP($A25,'Occupancy Raw Data'!$B$6:$BE$43,'Occupancy Raw Data'!AR$1,FALSE)</f>
        <v>48.915977846427801</v>
      </c>
      <c r="M25" s="59">
        <f>VLOOKUP($A25,'Occupancy Raw Data'!$B$6:$BE$43,'Occupancy Raw Data'!AT$1,FALSE)</f>
        <v>36.1873376515397</v>
      </c>
      <c r="N25" s="60">
        <f>VLOOKUP($A25,'Occupancy Raw Data'!$B$6:$BE$43,'Occupancy Raw Data'!AU$1,FALSE)</f>
        <v>24.5898937288278</v>
      </c>
      <c r="O25" s="60">
        <f>VLOOKUP($A25,'Occupancy Raw Data'!$B$6:$BE$43,'Occupancy Raw Data'!AV$1,FALSE)</f>
        <v>24.556065619083299</v>
      </c>
      <c r="P25" s="60">
        <f>VLOOKUP($A25,'Occupancy Raw Data'!$B$6:$BE$43,'Occupancy Raw Data'!AW$1,FALSE)</f>
        <v>22.312149034628899</v>
      </c>
      <c r="Q25" s="60">
        <f>VLOOKUP($A25,'Occupancy Raw Data'!$B$6:$BE$43,'Occupancy Raw Data'!AX$1,FALSE)</f>
        <v>29.2745501564821</v>
      </c>
      <c r="R25" s="61">
        <f>VLOOKUP($A25,'Occupancy Raw Data'!$B$6:$BE$43,'Occupancy Raw Data'!AY$1,FALSE)</f>
        <v>26.804057692312401</v>
      </c>
      <c r="S25" s="60">
        <f>VLOOKUP($A25,'Occupancy Raw Data'!$B$6:$BE$43,'Occupancy Raw Data'!BA$1,FALSE)</f>
        <v>30.104324289355901</v>
      </c>
      <c r="T25" s="60">
        <f>VLOOKUP($A25,'Occupancy Raw Data'!$B$6:$BE$43,'Occupancy Raw Data'!BB$1,FALSE)</f>
        <v>17.983015995873899</v>
      </c>
      <c r="U25" s="61">
        <f>VLOOKUP($A25,'Occupancy Raw Data'!$B$6:$BE$43,'Occupancy Raw Data'!BC$1,FALSE)</f>
        <v>23.906403887467999</v>
      </c>
      <c r="V25" s="62">
        <f>VLOOKUP($A25,'Occupancy Raw Data'!$B$6:$BE$43,'Occupancy Raw Data'!BE$1,FALSE)</f>
        <v>25.8389173218692</v>
      </c>
      <c r="X25" s="64">
        <f>VLOOKUP($A25,'ADR Raw Data'!$B$6:$BE$43,'ADR Raw Data'!AG$1,FALSE)</f>
        <v>86.692112687366105</v>
      </c>
      <c r="Y25" s="65">
        <f>VLOOKUP($A25,'ADR Raw Data'!$B$6:$BE$43,'ADR Raw Data'!AH$1,FALSE)</f>
        <v>87.118768098690595</v>
      </c>
      <c r="Z25" s="65">
        <f>VLOOKUP($A25,'ADR Raw Data'!$B$6:$BE$43,'ADR Raw Data'!AI$1,FALSE)</f>
        <v>88.844199739165305</v>
      </c>
      <c r="AA25" s="65">
        <f>VLOOKUP($A25,'ADR Raw Data'!$B$6:$BE$43,'ADR Raw Data'!AJ$1,FALSE)</f>
        <v>89.899407686212299</v>
      </c>
      <c r="AB25" s="65">
        <f>VLOOKUP($A25,'ADR Raw Data'!$B$6:$BE$43,'ADR Raw Data'!AK$1,FALSE)</f>
        <v>93.360643744030497</v>
      </c>
      <c r="AC25" s="66">
        <f>VLOOKUP($A25,'ADR Raw Data'!$B$6:$BE$43,'ADR Raw Data'!AL$1,FALSE)</f>
        <v>89.392709484199997</v>
      </c>
      <c r="AD25" s="65">
        <f>VLOOKUP($A25,'ADR Raw Data'!$B$6:$BE$43,'ADR Raw Data'!AN$1,FALSE)</f>
        <v>107.193819626405</v>
      </c>
      <c r="AE25" s="65">
        <f>VLOOKUP($A25,'ADR Raw Data'!$B$6:$BE$43,'ADR Raw Data'!AO$1,FALSE)</f>
        <v>106.26168653126599</v>
      </c>
      <c r="AF25" s="66">
        <f>VLOOKUP($A25,'ADR Raw Data'!$B$6:$BE$43,'ADR Raw Data'!AP$1,FALSE)</f>
        <v>106.73998234809299</v>
      </c>
      <c r="AG25" s="67">
        <f>VLOOKUP($A25,'ADR Raw Data'!$B$6:$BE$43,'ADR Raw Data'!AR$1,FALSE)</f>
        <v>95.081945806781903</v>
      </c>
      <c r="AI25" s="59">
        <f>VLOOKUP($A25,'ADR Raw Data'!$B$6:$BE$43,'ADR Raw Data'!AT$1,FALSE)</f>
        <v>26.9629373070652</v>
      </c>
      <c r="AJ25" s="60">
        <f>VLOOKUP($A25,'ADR Raw Data'!$B$6:$BE$43,'ADR Raw Data'!AU$1,FALSE)</f>
        <v>25.9185267294766</v>
      </c>
      <c r="AK25" s="60">
        <f>VLOOKUP($A25,'ADR Raw Data'!$B$6:$BE$43,'ADR Raw Data'!AV$1,FALSE)</f>
        <v>27.8306333592535</v>
      </c>
      <c r="AL25" s="60">
        <f>VLOOKUP($A25,'ADR Raw Data'!$B$6:$BE$43,'ADR Raw Data'!AW$1,FALSE)</f>
        <v>29.068711310866998</v>
      </c>
      <c r="AM25" s="60">
        <f>VLOOKUP($A25,'ADR Raw Data'!$B$6:$BE$43,'ADR Raw Data'!AX$1,FALSE)</f>
        <v>32.058905831391897</v>
      </c>
      <c r="AN25" s="61">
        <f>VLOOKUP($A25,'ADR Raw Data'!$B$6:$BE$43,'ADR Raw Data'!AY$1,FALSE)</f>
        <v>28.5259383778155</v>
      </c>
      <c r="AO25" s="60">
        <f>VLOOKUP($A25,'ADR Raw Data'!$B$6:$BE$43,'ADR Raw Data'!BA$1,FALSE)</f>
        <v>40.3342833238002</v>
      </c>
      <c r="AP25" s="60">
        <f>VLOOKUP($A25,'ADR Raw Data'!$B$6:$BE$43,'ADR Raw Data'!BB$1,FALSE)</f>
        <v>36.951696425094198</v>
      </c>
      <c r="AQ25" s="61">
        <f>VLOOKUP($A25,'ADR Raw Data'!$B$6:$BE$43,'ADR Raw Data'!BC$1,FALSE)</f>
        <v>38.621036889865998</v>
      </c>
      <c r="AR25" s="62">
        <f>VLOOKUP($A25,'ADR Raw Data'!$B$6:$BE$43,'ADR Raw Data'!BE$1,FALSE)</f>
        <v>31.9970932218712</v>
      </c>
      <c r="AT25" s="64">
        <f>VLOOKUP($A25,'RevPAR Raw Data'!$B$6:$BE$43,'RevPAR Raw Data'!AG$1,FALSE)</f>
        <v>31.548970679914198</v>
      </c>
      <c r="AU25" s="65">
        <f>VLOOKUP($A25,'RevPAR Raw Data'!$B$6:$BE$43,'RevPAR Raw Data'!AH$1,FALSE)</f>
        <v>39.210234560685699</v>
      </c>
      <c r="AV25" s="65">
        <f>VLOOKUP($A25,'RevPAR Raw Data'!$B$6:$BE$43,'RevPAR Raw Data'!AI$1,FALSE)</f>
        <v>43.132621420222002</v>
      </c>
      <c r="AW25" s="65">
        <f>VLOOKUP($A25,'RevPAR Raw Data'!$B$6:$BE$43,'RevPAR Raw Data'!AJ$1,FALSE)</f>
        <v>44.2053584648353</v>
      </c>
      <c r="AX25" s="65">
        <f>VLOOKUP($A25,'RevPAR Raw Data'!$B$6:$BE$43,'RevPAR Raw Data'!AK$1,FALSE)</f>
        <v>47.607926164036598</v>
      </c>
      <c r="AY25" s="66">
        <f>VLOOKUP($A25,'RevPAR Raw Data'!$B$6:$BE$43,'RevPAR Raw Data'!AL$1,FALSE)</f>
        <v>41.141022257938801</v>
      </c>
      <c r="AZ25" s="65">
        <f>VLOOKUP($A25,'RevPAR Raw Data'!$B$6:$BE$43,'RevPAR Raw Data'!AN$1,FALSE)</f>
        <v>61.767488797973797</v>
      </c>
      <c r="BA25" s="65">
        <f>VLOOKUP($A25,'RevPAR Raw Data'!$B$6:$BE$43,'RevPAR Raw Data'!AO$1,FALSE)</f>
        <v>58.099244739918099</v>
      </c>
      <c r="BB25" s="66">
        <f>VLOOKUP($A25,'RevPAR Raw Data'!$B$6:$BE$43,'RevPAR Raw Data'!AP$1,FALSE)</f>
        <v>59.933366768946001</v>
      </c>
      <c r="BC25" s="67">
        <f>VLOOKUP($A25,'RevPAR Raw Data'!$B$6:$BE$43,'RevPAR Raw Data'!AR$1,FALSE)</f>
        <v>46.510263546798001</v>
      </c>
      <c r="BE25" s="59">
        <f>VLOOKUP($A25,'RevPAR Raw Data'!$B$6:$BE$43,'RevPAR Raw Data'!AT$1,FALSE)</f>
        <v>72.907444122685604</v>
      </c>
      <c r="BF25" s="60">
        <f>VLOOKUP($A25,'RevPAR Raw Data'!$B$6:$BE$43,'RevPAR Raw Data'!AU$1,FALSE)</f>
        <v>56.881758637160601</v>
      </c>
      <c r="BG25" s="60">
        <f>VLOOKUP($A25,'RevPAR Raw Data'!$B$6:$BE$43,'RevPAR Raw Data'!AV$1,FALSE)</f>
        <v>59.220807568241597</v>
      </c>
      <c r="BH25" s="60">
        <f>VLOOKUP($A25,'RevPAR Raw Data'!$B$6:$BE$43,'RevPAR Raw Data'!AW$1,FALSE)</f>
        <v>57.866714535622599</v>
      </c>
      <c r="BI25" s="60">
        <f>VLOOKUP($A25,'RevPAR Raw Data'!$B$6:$BE$43,'RevPAR Raw Data'!AX$1,FALSE)</f>
        <v>70.718556455104206</v>
      </c>
      <c r="BJ25" s="61">
        <f>VLOOKUP($A25,'RevPAR Raw Data'!$B$6:$BE$43,'RevPAR Raw Data'!AY$1,FALSE)</f>
        <v>62.976105050191201</v>
      </c>
      <c r="BK25" s="60">
        <f>VLOOKUP($A25,'RevPAR Raw Data'!$B$6:$BE$43,'RevPAR Raw Data'!BA$1,FALSE)</f>
        <v>82.580971064740496</v>
      </c>
      <c r="BL25" s="60">
        <f>VLOOKUP($A25,'RevPAR Raw Data'!$B$6:$BE$43,'RevPAR Raw Data'!BB$1,FALSE)</f>
        <v>61.579741899839703</v>
      </c>
      <c r="BM25" s="61">
        <f>VLOOKUP($A25,'RevPAR Raw Data'!$B$6:$BE$43,'RevPAR Raw Data'!BC$1,FALSE)</f>
        <v>71.760341841753402</v>
      </c>
      <c r="BN25" s="62">
        <f>VLOOKUP($A25,'RevPAR Raw Data'!$B$6:$BE$43,'RevPAR Raw Data'!BE$1,FALSE)</f>
        <v>66.103713006741103</v>
      </c>
    </row>
    <row r="26" spans="1:66" x14ac:dyDescent="0.35">
      <c r="A26" s="78" t="s">
        <v>51</v>
      </c>
      <c r="B26" s="59">
        <f>VLOOKUP($A26,'Occupancy Raw Data'!$B$6:$BE$43,'Occupancy Raw Data'!AG$1,FALSE)</f>
        <v>45.628066732090197</v>
      </c>
      <c r="C26" s="60">
        <f>VLOOKUP($A26,'Occupancy Raw Data'!$B$6:$BE$43,'Occupancy Raw Data'!AH$1,FALSE)</f>
        <v>51.025515210991102</v>
      </c>
      <c r="D26" s="60">
        <f>VLOOKUP($A26,'Occupancy Raw Data'!$B$6:$BE$43,'Occupancy Raw Data'!AI$1,FALSE)</f>
        <v>53.405299313051998</v>
      </c>
      <c r="E26" s="60">
        <f>VLOOKUP($A26,'Occupancy Raw Data'!$B$6:$BE$43,'Occupancy Raw Data'!AJ$1,FALSE)</f>
        <v>53.3856722276741</v>
      </c>
      <c r="F26" s="60">
        <f>VLOOKUP($A26,'Occupancy Raw Data'!$B$6:$BE$43,'Occupancy Raw Data'!AK$1,FALSE)</f>
        <v>53.081452404317901</v>
      </c>
      <c r="G26" s="61">
        <f>VLOOKUP($A26,'Occupancy Raw Data'!$B$6:$BE$43,'Occupancy Raw Data'!AL$1,FALSE)</f>
        <v>51.305201177625101</v>
      </c>
      <c r="H26" s="60">
        <f>VLOOKUP($A26,'Occupancy Raw Data'!$B$6:$BE$43,'Occupancy Raw Data'!AN$1,FALSE)</f>
        <v>62.973503434739897</v>
      </c>
      <c r="I26" s="60">
        <f>VLOOKUP($A26,'Occupancy Raw Data'!$B$6:$BE$43,'Occupancy Raw Data'!AO$1,FALSE)</f>
        <v>66.413150147203098</v>
      </c>
      <c r="J26" s="61">
        <f>VLOOKUP($A26,'Occupancy Raw Data'!$B$6:$BE$43,'Occupancy Raw Data'!AP$1,FALSE)</f>
        <v>64.693326790971497</v>
      </c>
      <c r="K26" s="62">
        <f>VLOOKUP($A26,'Occupancy Raw Data'!$B$6:$BE$43,'Occupancy Raw Data'!AR$1,FALSE)</f>
        <v>55.130379924295497</v>
      </c>
      <c r="M26" s="59">
        <f>VLOOKUP($A26,'Occupancy Raw Data'!$B$6:$BE$43,'Occupancy Raw Data'!AT$1,FALSE)</f>
        <v>13.779319897971099</v>
      </c>
      <c r="N26" s="60">
        <f>VLOOKUP($A26,'Occupancy Raw Data'!$B$6:$BE$43,'Occupancy Raw Data'!AU$1,FALSE)</f>
        <v>10.015330415232199</v>
      </c>
      <c r="O26" s="60">
        <f>VLOOKUP($A26,'Occupancy Raw Data'!$B$6:$BE$43,'Occupancy Raw Data'!AV$1,FALSE)</f>
        <v>5.2289366941973698</v>
      </c>
      <c r="P26" s="60">
        <f>VLOOKUP($A26,'Occupancy Raw Data'!$B$6:$BE$43,'Occupancy Raw Data'!AW$1,FALSE)</f>
        <v>8.2097148987883006</v>
      </c>
      <c r="Q26" s="60">
        <f>VLOOKUP($A26,'Occupancy Raw Data'!$B$6:$BE$43,'Occupancy Raw Data'!AX$1,FALSE)</f>
        <v>9.3149304093976895</v>
      </c>
      <c r="R26" s="61">
        <f>VLOOKUP($A26,'Occupancy Raw Data'!$B$6:$BE$43,'Occupancy Raw Data'!AY$1,FALSE)</f>
        <v>9.1006648077175303</v>
      </c>
      <c r="S26" s="60">
        <f>VLOOKUP($A26,'Occupancy Raw Data'!$B$6:$BE$43,'Occupancy Raw Data'!BA$1,FALSE)</f>
        <v>12.736749696459199</v>
      </c>
      <c r="T26" s="60">
        <f>VLOOKUP($A26,'Occupancy Raw Data'!$B$6:$BE$43,'Occupancy Raw Data'!BB$1,FALSE)</f>
        <v>9.0348511733501198</v>
      </c>
      <c r="U26" s="61">
        <f>VLOOKUP($A26,'Occupancy Raw Data'!$B$6:$BE$43,'Occupancy Raw Data'!BC$1,FALSE)</f>
        <v>10.805733102574701</v>
      </c>
      <c r="V26" s="62">
        <f>VLOOKUP($A26,'Occupancy Raw Data'!$B$6:$BE$43,'Occupancy Raw Data'!BE$1,FALSE)</f>
        <v>9.6664528952731104</v>
      </c>
      <c r="X26" s="64">
        <f>VLOOKUP($A26,'ADR Raw Data'!$B$6:$BE$43,'ADR Raw Data'!AG$1,FALSE)</f>
        <v>84.2971953973545</v>
      </c>
      <c r="Y26" s="65">
        <f>VLOOKUP($A26,'ADR Raw Data'!$B$6:$BE$43,'ADR Raw Data'!AH$1,FALSE)</f>
        <v>85.227132416578499</v>
      </c>
      <c r="Z26" s="65">
        <f>VLOOKUP($A26,'ADR Raw Data'!$B$6:$BE$43,'ADR Raw Data'!AI$1,FALSE)</f>
        <v>85.256241271591307</v>
      </c>
      <c r="AA26" s="65">
        <f>VLOOKUP($A26,'ADR Raw Data'!$B$6:$BE$43,'ADR Raw Data'!AJ$1,FALSE)</f>
        <v>84.481909926470493</v>
      </c>
      <c r="AB26" s="65">
        <f>VLOOKUP($A26,'ADR Raw Data'!$B$6:$BE$43,'ADR Raw Data'!AK$1,FALSE)</f>
        <v>84.255888334257705</v>
      </c>
      <c r="AC26" s="66">
        <f>VLOOKUP($A26,'ADR Raw Data'!$B$6:$BE$43,'ADR Raw Data'!AL$1,FALSE)</f>
        <v>84.711723029839305</v>
      </c>
      <c r="AD26" s="65">
        <f>VLOOKUP($A26,'ADR Raw Data'!$B$6:$BE$43,'ADR Raw Data'!AN$1,FALSE)</f>
        <v>97.116004363409601</v>
      </c>
      <c r="AE26" s="65">
        <f>VLOOKUP($A26,'ADR Raw Data'!$B$6:$BE$43,'ADR Raw Data'!AO$1,FALSE)</f>
        <v>99.808708533431798</v>
      </c>
      <c r="AF26" s="66">
        <f>VLOOKUP($A26,'ADR Raw Data'!$B$6:$BE$43,'ADR Raw Data'!AP$1,FALSE)</f>
        <v>98.498148204330803</v>
      </c>
      <c r="AG26" s="67">
        <f>VLOOKUP($A26,'ADR Raw Data'!$B$6:$BE$43,'ADR Raw Data'!AR$1,FALSE)</f>
        <v>89.333959109461006</v>
      </c>
      <c r="AI26" s="59">
        <f>VLOOKUP($A26,'ADR Raw Data'!$B$6:$BE$43,'ADR Raw Data'!AT$1,FALSE)</f>
        <v>10.9521233087228</v>
      </c>
      <c r="AJ26" s="60">
        <f>VLOOKUP($A26,'ADR Raw Data'!$B$6:$BE$43,'ADR Raw Data'!AU$1,FALSE)</f>
        <v>12.4689328441752</v>
      </c>
      <c r="AK26" s="60">
        <f>VLOOKUP($A26,'ADR Raw Data'!$B$6:$BE$43,'ADR Raw Data'!AV$1,FALSE)</f>
        <v>11.108387228731701</v>
      </c>
      <c r="AL26" s="60">
        <f>VLOOKUP($A26,'ADR Raw Data'!$B$6:$BE$43,'ADR Raw Data'!AW$1,FALSE)</f>
        <v>12.7276573127545</v>
      </c>
      <c r="AM26" s="60">
        <f>VLOOKUP($A26,'ADR Raw Data'!$B$6:$BE$43,'ADR Raw Data'!AX$1,FALSE)</f>
        <v>11.194953120960699</v>
      </c>
      <c r="AN26" s="61">
        <f>VLOOKUP($A26,'ADR Raw Data'!$B$6:$BE$43,'ADR Raw Data'!AY$1,FALSE)</f>
        <v>11.695339709183701</v>
      </c>
      <c r="AO26" s="60">
        <f>VLOOKUP($A26,'ADR Raw Data'!$B$6:$BE$43,'ADR Raw Data'!BA$1,FALSE)</f>
        <v>16.104201494492202</v>
      </c>
      <c r="AP26" s="60">
        <f>VLOOKUP($A26,'ADR Raw Data'!$B$6:$BE$43,'ADR Raw Data'!BB$1,FALSE)</f>
        <v>17.016203498299301</v>
      </c>
      <c r="AQ26" s="61">
        <f>VLOOKUP($A26,'ADR Raw Data'!$B$6:$BE$43,'ADR Raw Data'!BC$1,FALSE)</f>
        <v>16.557805440069998</v>
      </c>
      <c r="AR26" s="62">
        <f>VLOOKUP($A26,'ADR Raw Data'!$B$6:$BE$43,'ADR Raw Data'!BE$1,FALSE)</f>
        <v>13.487874793522</v>
      </c>
      <c r="AT26" s="64">
        <f>VLOOKUP($A26,'RevPAR Raw Data'!$B$6:$BE$43,'RevPAR Raw Data'!AG$1,FALSE)</f>
        <v>38.463180569185397</v>
      </c>
      <c r="AU26" s="65">
        <f>VLOOKUP($A26,'RevPAR Raw Data'!$B$6:$BE$43,'RevPAR Raw Data'!AH$1,FALSE)</f>
        <v>43.487583415112802</v>
      </c>
      <c r="AV26" s="65">
        <f>VLOOKUP($A26,'RevPAR Raw Data'!$B$6:$BE$43,'RevPAR Raw Data'!AI$1,FALSE)</f>
        <v>45.531350834151098</v>
      </c>
      <c r="AW26" s="65">
        <f>VLOOKUP($A26,'RevPAR Raw Data'!$B$6:$BE$43,'RevPAR Raw Data'!AJ$1,FALSE)</f>
        <v>45.101235525024499</v>
      </c>
      <c r="AX26" s="65">
        <f>VLOOKUP($A26,'RevPAR Raw Data'!$B$6:$BE$43,'RevPAR Raw Data'!AK$1,FALSE)</f>
        <v>44.724249263984198</v>
      </c>
      <c r="AY26" s="66">
        <f>VLOOKUP($A26,'RevPAR Raw Data'!$B$6:$BE$43,'RevPAR Raw Data'!AL$1,FALSE)</f>
        <v>43.4615199214916</v>
      </c>
      <c r="AZ26" s="65">
        <f>VLOOKUP($A26,'RevPAR Raw Data'!$B$6:$BE$43,'RevPAR Raw Data'!AN$1,FALSE)</f>
        <v>61.157350343473901</v>
      </c>
      <c r="BA26" s="65">
        <f>VLOOKUP($A26,'RevPAR Raw Data'!$B$6:$BE$43,'RevPAR Raw Data'!AO$1,FALSE)</f>
        <v>66.286107458292406</v>
      </c>
      <c r="BB26" s="66">
        <f>VLOOKUP($A26,'RevPAR Raw Data'!$B$6:$BE$43,'RevPAR Raw Data'!AP$1,FALSE)</f>
        <v>63.7217289008832</v>
      </c>
      <c r="BC26" s="67">
        <f>VLOOKUP($A26,'RevPAR Raw Data'!$B$6:$BE$43,'RevPAR Raw Data'!AR$1,FALSE)</f>
        <v>49.250151058460602</v>
      </c>
      <c r="BE26" s="59">
        <f>VLOOKUP($A26,'RevPAR Raw Data'!$B$6:$BE$43,'RevPAR Raw Data'!AT$1,FALSE)</f>
        <v>26.240571313023199</v>
      </c>
      <c r="BF26" s="60">
        <f>VLOOKUP($A26,'RevPAR Raw Data'!$B$6:$BE$43,'RevPAR Raw Data'!AU$1,FALSE)</f>
        <v>23.733068083005101</v>
      </c>
      <c r="BG26" s="60">
        <f>VLOOKUP($A26,'RevPAR Raw Data'!$B$6:$BE$43,'RevPAR Raw Data'!AV$1,FALSE)</f>
        <v>16.9181744588657</v>
      </c>
      <c r="BH26" s="60">
        <f>VLOOKUP($A26,'RevPAR Raw Data'!$B$6:$BE$43,'RevPAR Raw Data'!AW$1,FALSE)</f>
        <v>21.982276590214699</v>
      </c>
      <c r="BI26" s="60">
        <f>VLOOKUP($A26,'RevPAR Raw Data'!$B$6:$BE$43,'RevPAR Raw Data'!AX$1,FALSE)</f>
        <v>21.552685622940601</v>
      </c>
      <c r="BJ26" s="61">
        <f>VLOOKUP($A26,'RevPAR Raw Data'!$B$6:$BE$43,'RevPAR Raw Data'!AY$1,FALSE)</f>
        <v>21.860358181957899</v>
      </c>
      <c r="BK26" s="60">
        <f>VLOOKUP($A26,'RevPAR Raw Data'!$B$6:$BE$43,'RevPAR Raw Data'!BA$1,FALSE)</f>
        <v>30.892103025918299</v>
      </c>
      <c r="BL26" s="60">
        <f>VLOOKUP($A26,'RevPAR Raw Data'!$B$6:$BE$43,'RevPAR Raw Data'!BB$1,FALSE)</f>
        <v>27.588443333075201</v>
      </c>
      <c r="BM26" s="61">
        <f>VLOOKUP($A26,'RevPAR Raw Data'!$B$6:$BE$43,'RevPAR Raw Data'!BC$1,FALSE)</f>
        <v>29.152730806142301</v>
      </c>
      <c r="BN26" s="62">
        <f>VLOOKUP($A26,'RevPAR Raw Data'!$B$6:$BE$43,'RevPAR Raw Data'!BE$1,FALSE)</f>
        <v>24.4581267522844</v>
      </c>
    </row>
    <row r="27" spans="1:66" x14ac:dyDescent="0.35">
      <c r="A27" s="78" t="s">
        <v>48</v>
      </c>
      <c r="B27" s="59">
        <f>VLOOKUP($A27,'Occupancy Raw Data'!$B$6:$BE$43,'Occupancy Raw Data'!AG$1,FALSE)</f>
        <v>38.975769032479803</v>
      </c>
      <c r="C27" s="60">
        <f>VLOOKUP($A27,'Occupancy Raw Data'!$B$6:$BE$43,'Occupancy Raw Data'!AH$1,FALSE)</f>
        <v>47.791716789826403</v>
      </c>
      <c r="D27" s="60">
        <f>VLOOKUP($A27,'Occupancy Raw Data'!$B$6:$BE$43,'Occupancy Raw Data'!AI$1,FALSE)</f>
        <v>50.932290771610198</v>
      </c>
      <c r="E27" s="60">
        <f>VLOOKUP($A27,'Occupancy Raw Data'!$B$6:$BE$43,'Occupancy Raw Data'!AJ$1,FALSE)</f>
        <v>53.110500085925402</v>
      </c>
      <c r="F27" s="60">
        <f>VLOOKUP($A27,'Occupancy Raw Data'!$B$6:$BE$43,'Occupancy Raw Data'!AK$1,FALSE)</f>
        <v>52.7281319814401</v>
      </c>
      <c r="G27" s="61">
        <f>VLOOKUP($A27,'Occupancy Raw Data'!$B$6:$BE$43,'Occupancy Raw Data'!AL$1,FALSE)</f>
        <v>48.707681732256397</v>
      </c>
      <c r="H27" s="60">
        <f>VLOOKUP($A27,'Occupancy Raw Data'!$B$6:$BE$43,'Occupancy Raw Data'!AN$1,FALSE)</f>
        <v>63.6492524488743</v>
      </c>
      <c r="I27" s="60">
        <f>VLOOKUP($A27,'Occupancy Raw Data'!$B$6:$BE$43,'Occupancy Raw Data'!AO$1,FALSE)</f>
        <v>63.769548032307902</v>
      </c>
      <c r="J27" s="61">
        <f>VLOOKUP($A27,'Occupancy Raw Data'!$B$6:$BE$43,'Occupancy Raw Data'!AP$1,FALSE)</f>
        <v>63.709400240591101</v>
      </c>
      <c r="K27" s="62">
        <f>VLOOKUP($A27,'Occupancy Raw Data'!$B$6:$BE$43,'Occupancy Raw Data'!AR$1,FALSE)</f>
        <v>52.993887020351998</v>
      </c>
      <c r="M27" s="59">
        <f>VLOOKUP($A27,'Occupancy Raw Data'!$B$6:$BE$43,'Occupancy Raw Data'!AT$1,FALSE)</f>
        <v>20.972963936347401</v>
      </c>
      <c r="N27" s="60">
        <f>VLOOKUP($A27,'Occupancy Raw Data'!$B$6:$BE$43,'Occupancy Raw Data'!AU$1,FALSE)</f>
        <v>19.8554296756387</v>
      </c>
      <c r="O27" s="60">
        <f>VLOOKUP($A27,'Occupancy Raw Data'!$B$6:$BE$43,'Occupancy Raw Data'!AV$1,FALSE)</f>
        <v>18.4602867473317</v>
      </c>
      <c r="P27" s="60">
        <f>VLOOKUP($A27,'Occupancy Raw Data'!$B$6:$BE$43,'Occupancy Raw Data'!AW$1,FALSE)</f>
        <v>22.366107970487001</v>
      </c>
      <c r="Q27" s="60">
        <f>VLOOKUP($A27,'Occupancy Raw Data'!$B$6:$BE$43,'Occupancy Raw Data'!AX$1,FALSE)</f>
        <v>26.549760418278801</v>
      </c>
      <c r="R27" s="61">
        <f>VLOOKUP($A27,'Occupancy Raw Data'!$B$6:$BE$43,'Occupancy Raw Data'!AY$1,FALSE)</f>
        <v>21.6735868643215</v>
      </c>
      <c r="S27" s="60">
        <f>VLOOKUP($A27,'Occupancy Raw Data'!$B$6:$BE$43,'Occupancy Raw Data'!BA$1,FALSE)</f>
        <v>27.666001237668699</v>
      </c>
      <c r="T27" s="60">
        <f>VLOOKUP($A27,'Occupancy Raw Data'!$B$6:$BE$43,'Occupancy Raw Data'!BB$1,FALSE)</f>
        <v>21.548607306073301</v>
      </c>
      <c r="U27" s="61">
        <f>VLOOKUP($A27,'Occupancy Raw Data'!$B$6:$BE$43,'Occupancy Raw Data'!BC$1,FALSE)</f>
        <v>24.5293374864683</v>
      </c>
      <c r="V27" s="62">
        <f>VLOOKUP($A27,'Occupancy Raw Data'!$B$6:$BE$43,'Occupancy Raw Data'!BE$1,FALSE)</f>
        <v>22.639613435691398</v>
      </c>
      <c r="X27" s="64">
        <f>VLOOKUP($A27,'ADR Raw Data'!$B$6:$BE$43,'ADR Raw Data'!AG$1,FALSE)</f>
        <v>80.359419091710706</v>
      </c>
      <c r="Y27" s="65">
        <f>VLOOKUP($A27,'ADR Raw Data'!$B$6:$BE$43,'ADR Raw Data'!AH$1,FALSE)</f>
        <v>85.537660014383306</v>
      </c>
      <c r="Z27" s="65">
        <f>VLOOKUP($A27,'ADR Raw Data'!$B$6:$BE$43,'ADR Raw Data'!AI$1,FALSE)</f>
        <v>88.079315056938</v>
      </c>
      <c r="AA27" s="65">
        <f>VLOOKUP($A27,'ADR Raw Data'!$B$6:$BE$43,'ADR Raw Data'!AJ$1,FALSE)</f>
        <v>87.697407377447007</v>
      </c>
      <c r="AB27" s="65">
        <f>VLOOKUP($A27,'ADR Raw Data'!$B$6:$BE$43,'ADR Raw Data'!AK$1,FALSE)</f>
        <v>87.358994540862</v>
      </c>
      <c r="AC27" s="66">
        <f>VLOOKUP($A27,'ADR Raw Data'!$B$6:$BE$43,'ADR Raw Data'!AL$1,FALSE)</f>
        <v>86.105813604770105</v>
      </c>
      <c r="AD27" s="65">
        <f>VLOOKUP($A27,'ADR Raw Data'!$B$6:$BE$43,'ADR Raw Data'!AN$1,FALSE)</f>
        <v>101.28950455619299</v>
      </c>
      <c r="AE27" s="65">
        <f>VLOOKUP($A27,'ADR Raw Data'!$B$6:$BE$43,'ADR Raw Data'!AO$1,FALSE)</f>
        <v>103.894045004379</v>
      </c>
      <c r="AF27" s="66">
        <f>VLOOKUP($A27,'ADR Raw Data'!$B$6:$BE$43,'ADR Raw Data'!AP$1,FALSE)</f>
        <v>102.593004248432</v>
      </c>
      <c r="AG27" s="67">
        <f>VLOOKUP($A27,'ADR Raw Data'!$B$6:$BE$43,'ADR Raw Data'!AR$1,FALSE)</f>
        <v>91.768941327712398</v>
      </c>
      <c r="AI27" s="59">
        <f>VLOOKUP($A27,'ADR Raw Data'!$B$6:$BE$43,'ADR Raw Data'!AT$1,FALSE)</f>
        <v>18.1675818368447</v>
      </c>
      <c r="AJ27" s="60">
        <f>VLOOKUP($A27,'ADR Raw Data'!$B$6:$BE$43,'ADR Raw Data'!AU$1,FALSE)</f>
        <v>21.4885640733198</v>
      </c>
      <c r="AK27" s="60">
        <f>VLOOKUP($A27,'ADR Raw Data'!$B$6:$BE$43,'ADR Raw Data'!AV$1,FALSE)</f>
        <v>23.091894771477101</v>
      </c>
      <c r="AL27" s="60">
        <f>VLOOKUP($A27,'ADR Raw Data'!$B$6:$BE$43,'ADR Raw Data'!AW$1,FALSE)</f>
        <v>21.4584998851088</v>
      </c>
      <c r="AM27" s="60">
        <f>VLOOKUP($A27,'ADR Raw Data'!$B$6:$BE$43,'ADR Raw Data'!AX$1,FALSE)</f>
        <v>22.502722880425999</v>
      </c>
      <c r="AN27" s="61">
        <f>VLOOKUP($A27,'ADR Raw Data'!$B$6:$BE$43,'ADR Raw Data'!AY$1,FALSE)</f>
        <v>21.540785071039199</v>
      </c>
      <c r="AO27" s="60">
        <f>VLOOKUP($A27,'ADR Raw Data'!$B$6:$BE$43,'ADR Raw Data'!BA$1,FALSE)</f>
        <v>22.4170512302953</v>
      </c>
      <c r="AP27" s="60">
        <f>VLOOKUP($A27,'ADR Raw Data'!$B$6:$BE$43,'ADR Raw Data'!BB$1,FALSE)</f>
        <v>22.9428710958069</v>
      </c>
      <c r="AQ27" s="61">
        <f>VLOOKUP($A27,'ADR Raw Data'!$B$6:$BE$43,'ADR Raw Data'!BC$1,FALSE)</f>
        <v>22.651218848088099</v>
      </c>
      <c r="AR27" s="62">
        <f>VLOOKUP($A27,'ADR Raw Data'!$B$6:$BE$43,'ADR Raw Data'!BE$1,FALSE)</f>
        <v>22.073057951205801</v>
      </c>
      <c r="AT27" s="64">
        <f>VLOOKUP($A27,'RevPAR Raw Data'!$B$6:$BE$43,'RevPAR Raw Data'!AG$1,FALSE)</f>
        <v>31.320701581027599</v>
      </c>
      <c r="AU27" s="65">
        <f>VLOOKUP($A27,'RevPAR Raw Data'!$B$6:$BE$43,'RevPAR Raw Data'!AH$1,FALSE)</f>
        <v>40.879916222718599</v>
      </c>
      <c r="AV27" s="65">
        <f>VLOOKUP($A27,'RevPAR Raw Data'!$B$6:$BE$43,'RevPAR Raw Data'!AI$1,FALSE)</f>
        <v>44.860812854442301</v>
      </c>
      <c r="AW27" s="65">
        <f>VLOOKUP($A27,'RevPAR Raw Data'!$B$6:$BE$43,'RevPAR Raw Data'!AJ$1,FALSE)</f>
        <v>46.576531620553297</v>
      </c>
      <c r="AX27" s="65">
        <f>VLOOKUP($A27,'RevPAR Raw Data'!$B$6:$BE$43,'RevPAR Raw Data'!AK$1,FALSE)</f>
        <v>46.062765939164798</v>
      </c>
      <c r="AY27" s="66">
        <f>VLOOKUP($A27,'RevPAR Raw Data'!$B$6:$BE$43,'RevPAR Raw Data'!AL$1,FALSE)</f>
        <v>41.940145643581303</v>
      </c>
      <c r="AZ27" s="65">
        <f>VLOOKUP($A27,'RevPAR Raw Data'!$B$6:$BE$43,'RevPAR Raw Data'!AN$1,FALSE)</f>
        <v>64.470012459185398</v>
      </c>
      <c r="BA27" s="65">
        <f>VLOOKUP($A27,'RevPAR Raw Data'!$B$6:$BE$43,'RevPAR Raw Data'!AO$1,FALSE)</f>
        <v>66.252762931775194</v>
      </c>
      <c r="BB27" s="66">
        <f>VLOOKUP($A27,'RevPAR Raw Data'!$B$6:$BE$43,'RevPAR Raw Data'!AP$1,FALSE)</f>
        <v>65.361387695480303</v>
      </c>
      <c r="BC27" s="67">
        <f>VLOOKUP($A27,'RevPAR Raw Data'!$B$6:$BE$43,'RevPAR Raw Data'!AR$1,FALSE)</f>
        <v>48.631929086981003</v>
      </c>
      <c r="BE27" s="59">
        <f>VLOOKUP($A27,'RevPAR Raw Data'!$B$6:$BE$43,'RevPAR Raw Data'!AT$1,FALSE)</f>
        <v>42.95082615994</v>
      </c>
      <c r="BF27" s="60">
        <f>VLOOKUP($A27,'RevPAR Raw Data'!$B$6:$BE$43,'RevPAR Raw Data'!AU$1,FALSE)</f>
        <v>45.610640476841198</v>
      </c>
      <c r="BG27" s="60">
        <f>VLOOKUP($A27,'RevPAR Raw Data'!$B$6:$BE$43,'RevPAR Raw Data'!AV$1,FALSE)</f>
        <v>45.815011509015598</v>
      </c>
      <c r="BH27" s="60">
        <f>VLOOKUP($A27,'RevPAR Raw Data'!$B$6:$BE$43,'RevPAR Raw Data'!AW$1,FALSE)</f>
        <v>48.624039108746203</v>
      </c>
      <c r="BI27" s="60">
        <f>VLOOKUP($A27,'RevPAR Raw Data'!$B$6:$BE$43,'RevPAR Raw Data'!AX$1,FALSE)</f>
        <v>55.026902311047202</v>
      </c>
      <c r="BJ27" s="61">
        <f>VLOOKUP($A27,'RevPAR Raw Data'!$B$6:$BE$43,'RevPAR Raw Data'!AY$1,FALSE)</f>
        <v>47.883032698989197</v>
      </c>
      <c r="BK27" s="60">
        <f>VLOOKUP($A27,'RevPAR Raw Data'!$B$6:$BE$43,'RevPAR Raw Data'!BA$1,FALSE)</f>
        <v>56.284954138786397</v>
      </c>
      <c r="BL27" s="60">
        <f>VLOOKUP($A27,'RevPAR Raw Data'!$B$6:$BE$43,'RevPAR Raw Data'!BB$1,FALSE)</f>
        <v>49.435347599054403</v>
      </c>
      <c r="BM27" s="61">
        <f>VLOOKUP($A27,'RevPAR Raw Data'!$B$6:$BE$43,'RevPAR Raw Data'!BC$1,FALSE)</f>
        <v>52.736750250602498</v>
      </c>
      <c r="BN27" s="62">
        <f>VLOOKUP($A27,'RevPAR Raw Data'!$B$6:$BE$43,'RevPAR Raw Data'!BE$1,FALSE)</f>
        <v>49.709926380486401</v>
      </c>
    </row>
    <row r="28" spans="1:66" x14ac:dyDescent="0.35">
      <c r="A28" s="78" t="s">
        <v>49</v>
      </c>
      <c r="B28" s="59">
        <f>VLOOKUP($A28,'Occupancy Raw Data'!$B$6:$BE$43,'Occupancy Raw Data'!AG$1,FALSE)</f>
        <v>58.064116846144302</v>
      </c>
      <c r="C28" s="60">
        <f>VLOOKUP($A28,'Occupancy Raw Data'!$B$6:$BE$43,'Occupancy Raw Data'!AH$1,FALSE)</f>
        <v>63.646490902339302</v>
      </c>
      <c r="D28" s="60">
        <f>VLOOKUP($A28,'Occupancy Raw Data'!$B$6:$BE$43,'Occupancy Raw Data'!AI$1,FALSE)</f>
        <v>66.179809757594299</v>
      </c>
      <c r="E28" s="60">
        <f>VLOOKUP($A28,'Occupancy Raw Data'!$B$6:$BE$43,'Occupancy Raw Data'!AJ$1,FALSE)</f>
        <v>69.739183798711196</v>
      </c>
      <c r="F28" s="60">
        <f>VLOOKUP($A28,'Occupancy Raw Data'!$B$6:$BE$43,'Occupancy Raw Data'!AK$1,FALSE)</f>
        <v>70.942006750536905</v>
      </c>
      <c r="G28" s="61">
        <f>VLOOKUP($A28,'Occupancy Raw Data'!$B$6:$BE$43,'Occupancy Raw Data'!AL$1,FALSE)</f>
        <v>65.730717601999899</v>
      </c>
      <c r="H28" s="60">
        <f>VLOOKUP($A28,'Occupancy Raw Data'!$B$6:$BE$43,'Occupancy Raw Data'!AN$1,FALSE)</f>
        <v>77.514575023013094</v>
      </c>
      <c r="I28" s="60">
        <f>VLOOKUP($A28,'Occupancy Raw Data'!$B$6:$BE$43,'Occupancy Raw Data'!AO$1,FALSE)</f>
        <v>80</v>
      </c>
      <c r="J28" s="61">
        <f>VLOOKUP($A28,'Occupancy Raw Data'!$B$6:$BE$43,'Occupancy Raw Data'!AP$1,FALSE)</f>
        <v>78.757287511506505</v>
      </c>
      <c r="K28" s="62">
        <f>VLOOKUP($A28,'Occupancy Raw Data'!$B$6:$BE$43,'Occupancy Raw Data'!AR$1,FALSE)</f>
        <v>69.461556713624105</v>
      </c>
      <c r="M28" s="59">
        <f>VLOOKUP($A28,'Occupancy Raw Data'!$B$6:$BE$43,'Occupancy Raw Data'!AT$1,FALSE)</f>
        <v>3.0706224390946901</v>
      </c>
      <c r="N28" s="60">
        <f>VLOOKUP($A28,'Occupancy Raw Data'!$B$6:$BE$43,'Occupancy Raw Data'!AU$1,FALSE)</f>
        <v>1.4319840260254</v>
      </c>
      <c r="O28" s="60">
        <f>VLOOKUP($A28,'Occupancy Raw Data'!$B$6:$BE$43,'Occupancy Raw Data'!AV$1,FALSE)</f>
        <v>-0.37787968808032102</v>
      </c>
      <c r="P28" s="60">
        <f>VLOOKUP($A28,'Occupancy Raw Data'!$B$6:$BE$43,'Occupancy Raw Data'!AW$1,FALSE)</f>
        <v>6.2063654991148001</v>
      </c>
      <c r="Q28" s="60">
        <f>VLOOKUP($A28,'Occupancy Raw Data'!$B$6:$BE$43,'Occupancy Raw Data'!AX$1,FALSE)</f>
        <v>6.6633770847123097</v>
      </c>
      <c r="R28" s="61">
        <f>VLOOKUP($A28,'Occupancy Raw Data'!$B$6:$BE$43,'Occupancy Raw Data'!AY$1,FALSE)</f>
        <v>3.4519713002526302</v>
      </c>
      <c r="S28" s="60">
        <f>VLOOKUP($A28,'Occupancy Raw Data'!$B$6:$BE$43,'Occupancy Raw Data'!BA$1,FALSE)</f>
        <v>7.90964954418736</v>
      </c>
      <c r="T28" s="60">
        <f>VLOOKUP($A28,'Occupancy Raw Data'!$B$6:$BE$43,'Occupancy Raw Data'!BB$1,FALSE)</f>
        <v>1.6654062683808</v>
      </c>
      <c r="U28" s="61">
        <f>VLOOKUP($A28,'Occupancy Raw Data'!$B$6:$BE$43,'Occupancy Raw Data'!BC$1,FALSE)</f>
        <v>4.64530782552389</v>
      </c>
      <c r="V28" s="62">
        <f>VLOOKUP($A28,'Occupancy Raw Data'!$B$6:$BE$43,'Occupancy Raw Data'!BE$1,FALSE)</f>
        <v>3.8490098593170101</v>
      </c>
      <c r="X28" s="64">
        <f>VLOOKUP($A28,'ADR Raw Data'!$B$6:$BE$43,'ADR Raw Data'!AG$1,FALSE)</f>
        <v>114.238862715838</v>
      </c>
      <c r="Y28" s="65">
        <f>VLOOKUP($A28,'ADR Raw Data'!$B$6:$BE$43,'ADR Raw Data'!AH$1,FALSE)</f>
        <v>109.531663749513</v>
      </c>
      <c r="Z28" s="65">
        <f>VLOOKUP($A28,'ADR Raw Data'!$B$6:$BE$43,'ADR Raw Data'!AI$1,FALSE)</f>
        <v>112.56990448813001</v>
      </c>
      <c r="AA28" s="65">
        <f>VLOOKUP($A28,'ADR Raw Data'!$B$6:$BE$43,'ADR Raw Data'!AJ$1,FALSE)</f>
        <v>116.939204505455</v>
      </c>
      <c r="AB28" s="65">
        <f>VLOOKUP($A28,'ADR Raw Data'!$B$6:$BE$43,'ADR Raw Data'!AK$1,FALSE)</f>
        <v>124.822426470588</v>
      </c>
      <c r="AC28" s="66">
        <f>VLOOKUP($A28,'ADR Raw Data'!$B$6:$BE$43,'ADR Raw Data'!AL$1,FALSE)</f>
        <v>115.861858957544</v>
      </c>
      <c r="AD28" s="65">
        <f>VLOOKUP($A28,'ADR Raw Data'!$B$6:$BE$43,'ADR Raw Data'!AN$1,FALSE)</f>
        <v>149.57971419523301</v>
      </c>
      <c r="AE28" s="65">
        <f>VLOOKUP($A28,'ADR Raw Data'!$B$6:$BE$43,'ADR Raw Data'!AO$1,FALSE)</f>
        <v>151.627770788585</v>
      </c>
      <c r="AF28" s="66">
        <f>VLOOKUP($A28,'ADR Raw Data'!$B$6:$BE$43,'ADR Raw Data'!AP$1,FALSE)</f>
        <v>150.61990065064001</v>
      </c>
      <c r="AG28" s="67">
        <f>VLOOKUP($A28,'ADR Raw Data'!$B$6:$BE$43,'ADR Raw Data'!AR$1,FALSE)</f>
        <v>127.148844903278</v>
      </c>
      <c r="AI28" s="59">
        <f>VLOOKUP($A28,'ADR Raw Data'!$B$6:$BE$43,'ADR Raw Data'!AT$1,FALSE)</f>
        <v>24.859605402942201</v>
      </c>
      <c r="AJ28" s="60">
        <f>VLOOKUP($A28,'ADR Raw Data'!$B$6:$BE$43,'ADR Raw Data'!AU$1,FALSE)</f>
        <v>22.353125084170401</v>
      </c>
      <c r="AK28" s="60">
        <f>VLOOKUP($A28,'ADR Raw Data'!$B$6:$BE$43,'ADR Raw Data'!AV$1,FALSE)</f>
        <v>25.130278042558398</v>
      </c>
      <c r="AL28" s="60">
        <f>VLOOKUP($A28,'ADR Raw Data'!$B$6:$BE$43,'ADR Raw Data'!AW$1,FALSE)</f>
        <v>27.823339324427302</v>
      </c>
      <c r="AM28" s="60">
        <f>VLOOKUP($A28,'ADR Raw Data'!$B$6:$BE$43,'ADR Raw Data'!AX$1,FALSE)</f>
        <v>35.407771145498799</v>
      </c>
      <c r="AN28" s="61">
        <f>VLOOKUP($A28,'ADR Raw Data'!$B$6:$BE$43,'ADR Raw Data'!AY$1,FALSE)</f>
        <v>27.4239855170566</v>
      </c>
      <c r="AO28" s="60">
        <f>VLOOKUP($A28,'ADR Raw Data'!$B$6:$BE$43,'ADR Raw Data'!BA$1,FALSE)</f>
        <v>41.245140596730799</v>
      </c>
      <c r="AP28" s="60">
        <f>VLOOKUP($A28,'ADR Raw Data'!$B$6:$BE$43,'ADR Raw Data'!BB$1,FALSE)</f>
        <v>35.477001974205301</v>
      </c>
      <c r="AQ28" s="61">
        <f>VLOOKUP($A28,'ADR Raw Data'!$B$6:$BE$43,'ADR Raw Data'!BC$1,FALSE)</f>
        <v>38.122285603063403</v>
      </c>
      <c r="AR28" s="62">
        <f>VLOOKUP($A28,'ADR Raw Data'!$B$6:$BE$43,'ADR Raw Data'!BE$1,FALSE)</f>
        <v>31.417009054748299</v>
      </c>
      <c r="AT28" s="64">
        <f>VLOOKUP($A28,'RevPAR Raw Data'!$B$6:$BE$43,'RevPAR Raw Data'!AG$1,FALSE)</f>
        <v>66.331786731031002</v>
      </c>
      <c r="AU28" s="65">
        <f>VLOOKUP($A28,'RevPAR Raw Data'!$B$6:$BE$43,'RevPAR Raw Data'!AH$1,FALSE)</f>
        <v>69.7130604035152</v>
      </c>
      <c r="AV28" s="65">
        <f>VLOOKUP($A28,'RevPAR Raw Data'!$B$6:$BE$43,'RevPAR Raw Data'!AI$1,FALSE)</f>
        <v>74.498548634550403</v>
      </c>
      <c r="AW28" s="65">
        <f>VLOOKUP($A28,'RevPAR Raw Data'!$B$6:$BE$43,'RevPAR Raw Data'!AJ$1,FALSE)</f>
        <v>81.552446762810604</v>
      </c>
      <c r="AX28" s="65">
        <f>VLOOKUP($A28,'RevPAR Raw Data'!$B$6:$BE$43,'RevPAR Raw Data'!AK$1,FALSE)</f>
        <v>88.551534212948695</v>
      </c>
      <c r="AY28" s="66">
        <f>VLOOKUP($A28,'RevPAR Raw Data'!$B$6:$BE$43,'RevPAR Raw Data'!AL$1,FALSE)</f>
        <v>76.156831319811303</v>
      </c>
      <c r="AZ28" s="65">
        <f>VLOOKUP($A28,'RevPAR Raw Data'!$B$6:$BE$43,'RevPAR Raw Data'!AN$1,FALSE)</f>
        <v>115.946079779073</v>
      </c>
      <c r="BA28" s="65">
        <f>VLOOKUP($A28,'RevPAR Raw Data'!$B$6:$BE$43,'RevPAR Raw Data'!AO$1,FALSE)</f>
        <v>121.302216630868</v>
      </c>
      <c r="BB28" s="66">
        <f>VLOOKUP($A28,'RevPAR Raw Data'!$B$6:$BE$43,'RevPAR Raw Data'!AP$1,FALSE)</f>
        <v>118.62414820497</v>
      </c>
      <c r="BC28" s="67">
        <f>VLOOKUP($A28,'RevPAR Raw Data'!$B$6:$BE$43,'RevPAR Raw Data'!AR$1,FALSE)</f>
        <v>88.319567013208399</v>
      </c>
      <c r="BE28" s="59">
        <f>VLOOKUP($A28,'RevPAR Raw Data'!$B$6:$BE$43,'RevPAR Raw Data'!AT$1,FALSE)</f>
        <v>28.69357246381</v>
      </c>
      <c r="BF28" s="60">
        <f>VLOOKUP($A28,'RevPAR Raw Data'!$B$6:$BE$43,'RevPAR Raw Data'!AU$1,FALSE)</f>
        <v>24.105202290718601</v>
      </c>
      <c r="BG28" s="60">
        <f>VLOOKUP($A28,'RevPAR Raw Data'!$B$6:$BE$43,'RevPAR Raw Data'!AV$1,FALSE)</f>
        <v>24.657436138197198</v>
      </c>
      <c r="BH28" s="60">
        <f>VLOOKUP($A28,'RevPAR Raw Data'!$B$6:$BE$43,'RevPAR Raw Data'!AW$1,FALSE)</f>
        <v>35.756522956075003</v>
      </c>
      <c r="BI28" s="60">
        <f>VLOOKUP($A28,'RevPAR Raw Data'!$B$6:$BE$43,'RevPAR Raw Data'!AX$1,FALSE)</f>
        <v>44.430501538927601</v>
      </c>
      <c r="BJ28" s="61">
        <f>VLOOKUP($A28,'RevPAR Raw Data'!$B$6:$BE$43,'RevPAR Raw Data'!AY$1,FALSE)</f>
        <v>31.822624926743501</v>
      </c>
      <c r="BK28" s="60">
        <f>VLOOKUP($A28,'RevPAR Raw Data'!$B$6:$BE$43,'RevPAR Raw Data'!BA$1,FALSE)</f>
        <v>52.417136216126998</v>
      </c>
      <c r="BL28" s="60">
        <f>VLOOKUP($A28,'RevPAR Raw Data'!$B$6:$BE$43,'RevPAR Raw Data'!BB$1,FALSE)</f>
        <v>37.733244457298099</v>
      </c>
      <c r="BM28" s="61">
        <f>VLOOKUP($A28,'RevPAR Raw Data'!$B$6:$BE$43,'RevPAR Raw Data'!BC$1,FALSE)</f>
        <v>44.538490944975003</v>
      </c>
      <c r="BN28" s="62">
        <f>VLOOKUP($A28,'RevPAR Raw Data'!$B$6:$BE$43,'RevPAR Raw Data'!BE$1,FALSE)</f>
        <v>36.475262690085103</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47.408747882334801</v>
      </c>
      <c r="C30" s="60">
        <f>VLOOKUP($A30,'Occupancy Raw Data'!$B$6:$BE$43,'Occupancy Raw Data'!AH$1,FALSE)</f>
        <v>57.993223471430703</v>
      </c>
      <c r="D30" s="60">
        <f>VLOOKUP($A30,'Occupancy Raw Data'!$B$6:$BE$43,'Occupancy Raw Data'!AI$1,FALSE)</f>
        <v>61.874326197443402</v>
      </c>
      <c r="E30" s="60">
        <f>VLOOKUP($A30,'Occupancy Raw Data'!$B$6:$BE$43,'Occupancy Raw Data'!AJ$1,FALSE)</f>
        <v>62.116895117819098</v>
      </c>
      <c r="F30" s="60">
        <f>VLOOKUP($A30,'Occupancy Raw Data'!$B$6:$BE$43,'Occupancy Raw Data'!AK$1,FALSE)</f>
        <v>57.454181426151202</v>
      </c>
      <c r="G30" s="61">
        <f>VLOOKUP($A30,'Occupancy Raw Data'!$B$6:$BE$43,'Occupancy Raw Data'!AL$1,FALSE)</f>
        <v>57.369474819035801</v>
      </c>
      <c r="H30" s="60">
        <f>VLOOKUP($A30,'Occupancy Raw Data'!$B$6:$BE$43,'Occupancy Raw Data'!AN$1,FALSE)</f>
        <v>60.873248113352801</v>
      </c>
      <c r="I30" s="60">
        <f>VLOOKUP($A30,'Occupancy Raw Data'!$B$6:$BE$43,'Occupancy Raw Data'!AO$1,FALSE)</f>
        <v>60.904050515940199</v>
      </c>
      <c r="J30" s="61">
        <f>VLOOKUP($A30,'Occupancy Raw Data'!$B$6:$BE$43,'Occupancy Raw Data'!AP$1,FALSE)</f>
        <v>60.8886493146465</v>
      </c>
      <c r="K30" s="62">
        <f>VLOOKUP($A30,'Occupancy Raw Data'!$B$6:$BE$43,'Occupancy Raw Data'!AR$1,FALSE)</f>
        <v>58.374953246353201</v>
      </c>
      <c r="M30" s="59">
        <f>VLOOKUP($A30,'Occupancy Raw Data'!$B$6:$BE$43,'Occupancy Raw Data'!AT$1,FALSE)</f>
        <v>36.2541321795144</v>
      </c>
      <c r="N30" s="60">
        <f>VLOOKUP($A30,'Occupancy Raw Data'!$B$6:$BE$43,'Occupancy Raw Data'!AU$1,FALSE)</f>
        <v>27.371912887718299</v>
      </c>
      <c r="O30" s="60">
        <f>VLOOKUP($A30,'Occupancy Raw Data'!$B$6:$BE$43,'Occupancy Raw Data'!AV$1,FALSE)</f>
        <v>26.6477490213896</v>
      </c>
      <c r="P30" s="60">
        <f>VLOOKUP($A30,'Occupancy Raw Data'!$B$6:$BE$43,'Occupancy Raw Data'!AW$1,FALSE)</f>
        <v>23.335893085436599</v>
      </c>
      <c r="Q30" s="60">
        <f>VLOOKUP($A30,'Occupancy Raw Data'!$B$6:$BE$43,'Occupancy Raw Data'!AX$1,FALSE)</f>
        <v>13.058560526072799</v>
      </c>
      <c r="R30" s="61">
        <f>VLOOKUP($A30,'Occupancy Raw Data'!$B$6:$BE$43,'Occupancy Raw Data'!AY$1,FALSE)</f>
        <v>24.519993237792001</v>
      </c>
      <c r="S30" s="60">
        <f>VLOOKUP($A30,'Occupancy Raw Data'!$B$6:$BE$43,'Occupancy Raw Data'!BA$1,FALSE)</f>
        <v>4.6481075881960203</v>
      </c>
      <c r="T30" s="60">
        <f>VLOOKUP($A30,'Occupancy Raw Data'!$B$6:$BE$43,'Occupancy Raw Data'!BB$1,FALSE)</f>
        <v>0.33204365410333803</v>
      </c>
      <c r="U30" s="61">
        <f>VLOOKUP($A30,'Occupancy Raw Data'!$B$6:$BE$43,'Occupancy Raw Data'!BC$1,FALSE)</f>
        <v>2.4440904717429701</v>
      </c>
      <c r="V30" s="62">
        <f>VLOOKUP($A30,'Occupancy Raw Data'!$B$6:$BE$43,'Occupancy Raw Data'!BE$1,FALSE)</f>
        <v>17.005826944487001</v>
      </c>
      <c r="X30" s="64">
        <f>VLOOKUP($A30,'ADR Raw Data'!$B$6:$BE$43,'ADR Raw Data'!AG$1,FALSE)</f>
        <v>80.191474863964899</v>
      </c>
      <c r="Y30" s="65">
        <f>VLOOKUP($A30,'ADR Raw Data'!$B$6:$BE$43,'ADR Raw Data'!AH$1,FALSE)</f>
        <v>84.807370867082696</v>
      </c>
      <c r="Z30" s="65">
        <f>VLOOKUP($A30,'ADR Raw Data'!$B$6:$BE$43,'ADR Raw Data'!AI$1,FALSE)</f>
        <v>86.899331673926497</v>
      </c>
      <c r="AA30" s="65">
        <f>VLOOKUP($A30,'ADR Raw Data'!$B$6:$BE$43,'ADR Raw Data'!AJ$1,FALSE)</f>
        <v>88.8694235418087</v>
      </c>
      <c r="AB30" s="65">
        <f>VLOOKUP($A30,'ADR Raw Data'!$B$6:$BE$43,'ADR Raw Data'!AK$1,FALSE)</f>
        <v>85.987332797212105</v>
      </c>
      <c r="AC30" s="66">
        <f>VLOOKUP($A30,'ADR Raw Data'!$B$6:$BE$43,'ADR Raw Data'!AL$1,FALSE)</f>
        <v>85.611703355704606</v>
      </c>
      <c r="AD30" s="65">
        <f>VLOOKUP($A30,'ADR Raw Data'!$B$6:$BE$43,'ADR Raw Data'!AN$1,FALSE)</f>
        <v>89.913065148640101</v>
      </c>
      <c r="AE30" s="65">
        <f>VLOOKUP($A30,'ADR Raw Data'!$B$6:$BE$43,'ADR Raw Data'!AO$1,FALSE)</f>
        <v>91.725425464660503</v>
      </c>
      <c r="AF30" s="66">
        <f>VLOOKUP($A30,'ADR Raw Data'!$B$6:$BE$43,'ADR Raw Data'!AP$1,FALSE)</f>
        <v>90.819474516251404</v>
      </c>
      <c r="AG30" s="67">
        <f>VLOOKUP($A30,'ADR Raw Data'!$B$6:$BE$43,'ADR Raw Data'!AR$1,FALSE)</f>
        <v>87.163710236695294</v>
      </c>
      <c r="AI30" s="59">
        <f>VLOOKUP($A30,'ADR Raw Data'!$B$6:$BE$43,'ADR Raw Data'!AT$1,FALSE)</f>
        <v>12.1715261615284</v>
      </c>
      <c r="AJ30" s="60">
        <f>VLOOKUP($A30,'ADR Raw Data'!$B$6:$BE$43,'ADR Raw Data'!AU$1,FALSE)</f>
        <v>12.529483534908801</v>
      </c>
      <c r="AK30" s="60">
        <f>VLOOKUP($A30,'ADR Raw Data'!$B$6:$BE$43,'ADR Raw Data'!AV$1,FALSE)</f>
        <v>12.377092502921</v>
      </c>
      <c r="AL30" s="60">
        <f>VLOOKUP($A30,'ADR Raw Data'!$B$6:$BE$43,'ADR Raw Data'!AW$1,FALSE)</f>
        <v>13.539121020107901</v>
      </c>
      <c r="AM30" s="60">
        <f>VLOOKUP($A30,'ADR Raw Data'!$B$6:$BE$43,'ADR Raw Data'!AX$1,FALSE)</f>
        <v>6.1897723068034702</v>
      </c>
      <c r="AN30" s="61">
        <f>VLOOKUP($A30,'ADR Raw Data'!$B$6:$BE$43,'ADR Raw Data'!AY$1,FALSE)</f>
        <v>11.084204697691501</v>
      </c>
      <c r="AO30" s="60">
        <f>VLOOKUP($A30,'ADR Raw Data'!$B$6:$BE$43,'ADR Raw Data'!BA$1,FALSE)</f>
        <v>-2.2534941843566898</v>
      </c>
      <c r="AP30" s="60">
        <f>VLOOKUP($A30,'ADR Raw Data'!$B$6:$BE$43,'ADR Raw Data'!BB$1,FALSE)</f>
        <v>-0.23593916596650499</v>
      </c>
      <c r="AQ30" s="61">
        <f>VLOOKUP($A30,'ADR Raw Data'!$B$6:$BE$43,'ADR Raw Data'!BC$1,FALSE)</f>
        <v>-1.2442076684302501</v>
      </c>
      <c r="AR30" s="62">
        <f>VLOOKUP($A30,'ADR Raw Data'!$B$6:$BE$43,'ADR Raw Data'!BE$1,FALSE)</f>
        <v>6.1173707198570098</v>
      </c>
      <c r="AT30" s="64">
        <f>VLOOKUP($A30,'RevPAR Raw Data'!$B$6:$BE$43,'RevPAR Raw Data'!AG$1,FALSE)</f>
        <v>38.017774141383001</v>
      </c>
      <c r="AU30" s="65">
        <f>VLOOKUP($A30,'RevPAR Raw Data'!$B$6:$BE$43,'RevPAR Raw Data'!AH$1,FALSE)</f>
        <v>49.182528107192297</v>
      </c>
      <c r="AV30" s="65">
        <f>VLOOKUP($A30,'RevPAR Raw Data'!$B$6:$BE$43,'RevPAR Raw Data'!AI$1,FALSE)</f>
        <v>53.768375943323498</v>
      </c>
      <c r="AW30" s="65">
        <f>VLOOKUP($A30,'RevPAR Raw Data'!$B$6:$BE$43,'RevPAR Raw Data'!AJ$1,FALSE)</f>
        <v>55.2029266132758</v>
      </c>
      <c r="AX30" s="65">
        <f>VLOOKUP($A30,'RevPAR Raw Data'!$B$6:$BE$43,'RevPAR Raw Data'!AK$1,FALSE)</f>
        <v>49.403318188818702</v>
      </c>
      <c r="AY30" s="66">
        <f>VLOOKUP($A30,'RevPAR Raw Data'!$B$6:$BE$43,'RevPAR Raw Data'!AL$1,FALSE)</f>
        <v>49.114984598798699</v>
      </c>
      <c r="AZ30" s="65">
        <f>VLOOKUP($A30,'RevPAR Raw Data'!$B$6:$BE$43,'RevPAR Raw Data'!AN$1,FALSE)</f>
        <v>54.733003234252202</v>
      </c>
      <c r="BA30" s="65">
        <f>VLOOKUP($A30,'RevPAR Raw Data'!$B$6:$BE$43,'RevPAR Raw Data'!AO$1,FALSE)</f>
        <v>55.864499460957902</v>
      </c>
      <c r="BB30" s="66">
        <f>VLOOKUP($A30,'RevPAR Raw Data'!$B$6:$BE$43,'RevPAR Raw Data'!AP$1,FALSE)</f>
        <v>55.298751347605098</v>
      </c>
      <c r="BC30" s="67">
        <f>VLOOKUP($A30,'RevPAR Raw Data'!$B$6:$BE$43,'RevPAR Raw Data'!AR$1,FALSE)</f>
        <v>50.881775098457602</v>
      </c>
      <c r="BE30" s="59">
        <f>VLOOKUP($A30,'RevPAR Raw Data'!$B$6:$BE$43,'RevPAR Raw Data'!AT$1,FALSE)</f>
        <v>52.838339523907599</v>
      </c>
      <c r="BF30" s="60">
        <f>VLOOKUP($A30,'RevPAR Raw Data'!$B$6:$BE$43,'RevPAR Raw Data'!AU$1,FALSE)</f>
        <v>43.3309557410834</v>
      </c>
      <c r="BG30" s="60">
        <f>VLOOKUP($A30,'RevPAR Raw Data'!$B$6:$BE$43,'RevPAR Raw Data'!AV$1,FALSE)</f>
        <v>42.323058070634197</v>
      </c>
      <c r="BH30" s="60">
        <f>VLOOKUP($A30,'RevPAR Raw Data'!$B$6:$BE$43,'RevPAR Raw Data'!AW$1,FALSE)</f>
        <v>40.034488911504901</v>
      </c>
      <c r="BI30" s="60">
        <f>VLOOKUP($A30,'RevPAR Raw Data'!$B$6:$BE$43,'RevPAR Raw Data'!AX$1,FALSE)</f>
        <v>20.0566279959863</v>
      </c>
      <c r="BJ30" s="61">
        <f>VLOOKUP($A30,'RevPAR Raw Data'!$B$6:$BE$43,'RevPAR Raw Data'!AY$1,FALSE)</f>
        <v>38.322044177820601</v>
      </c>
      <c r="BK30" s="60">
        <f>VLOOKUP($A30,'RevPAR Raw Data'!$B$6:$BE$43,'RevPAR Raw Data'!BA$1,FALSE)</f>
        <v>2.2898685696566798</v>
      </c>
      <c r="BL30" s="60">
        <f>VLOOKUP($A30,'RevPAR Raw Data'!$B$6:$BE$43,'RevPAR Raw Data'!BB$1,FALSE)</f>
        <v>9.5321067108696894E-2</v>
      </c>
      <c r="BM30" s="61">
        <f>VLOOKUP($A30,'RevPAR Raw Data'!$B$6:$BE$43,'RevPAR Raw Data'!BC$1,FALSE)</f>
        <v>1.1694732422399099</v>
      </c>
      <c r="BN30" s="62">
        <f>VLOOKUP($A30,'RevPAR Raw Data'!$B$6:$BE$43,'RevPAR Raw Data'!BE$1,FALSE)</f>
        <v>24.163507142515599</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51.812981347104099</v>
      </c>
      <c r="C32" s="60">
        <f>VLOOKUP($A32,'Occupancy Raw Data'!$B$6:$BE$43,'Occupancy Raw Data'!AH$1,FALSE)</f>
        <v>59.884031518496997</v>
      </c>
      <c r="D32" s="60">
        <f>VLOOKUP($A32,'Occupancy Raw Data'!$B$6:$BE$43,'Occupancy Raw Data'!AI$1,FALSE)</f>
        <v>63.140697932873898</v>
      </c>
      <c r="E32" s="60">
        <f>VLOOKUP($A32,'Occupancy Raw Data'!$B$6:$BE$43,'Occupancy Raw Data'!AJ$1,FALSE)</f>
        <v>63.541898199599899</v>
      </c>
      <c r="F32" s="60">
        <f>VLOOKUP($A32,'Occupancy Raw Data'!$B$6:$BE$43,'Occupancy Raw Data'!AK$1,FALSE)</f>
        <v>64.885530117803896</v>
      </c>
      <c r="G32" s="61">
        <f>VLOOKUP($A32,'Occupancy Raw Data'!$B$6:$BE$43,'Occupancy Raw Data'!AL$1,FALSE)</f>
        <v>60.655763226018799</v>
      </c>
      <c r="H32" s="60">
        <f>VLOOKUP($A32,'Occupancy Raw Data'!$B$6:$BE$43,'Occupancy Raw Data'!AN$1,FALSE)</f>
        <v>77.921760391198006</v>
      </c>
      <c r="I32" s="60">
        <f>VLOOKUP($A32,'Occupancy Raw Data'!$B$6:$BE$43,'Occupancy Raw Data'!AO$1,FALSE)</f>
        <v>82.262725050011099</v>
      </c>
      <c r="J32" s="61">
        <f>VLOOKUP($A32,'Occupancy Raw Data'!$B$6:$BE$43,'Occupancy Raw Data'!AP$1,FALSE)</f>
        <v>80.092242720604503</v>
      </c>
      <c r="K32" s="62">
        <f>VLOOKUP($A32,'Occupancy Raw Data'!$B$6:$BE$43,'Occupancy Raw Data'!AR$1,FALSE)</f>
        <v>66.211301071784803</v>
      </c>
      <c r="M32" s="59">
        <f>VLOOKUP($A32,'Occupancy Raw Data'!$B$6:$BE$43,'Occupancy Raw Data'!AT$1,FALSE)</f>
        <v>10.290627234699601</v>
      </c>
      <c r="N32" s="60">
        <f>VLOOKUP($A32,'Occupancy Raw Data'!$B$6:$BE$43,'Occupancy Raw Data'!AU$1,FALSE)</f>
        <v>16.343071987221201</v>
      </c>
      <c r="O32" s="60">
        <f>VLOOKUP($A32,'Occupancy Raw Data'!$B$6:$BE$43,'Occupancy Raw Data'!AV$1,FALSE)</f>
        <v>15.108338369008401</v>
      </c>
      <c r="P32" s="60">
        <f>VLOOKUP($A32,'Occupancy Raw Data'!$B$6:$BE$43,'Occupancy Raw Data'!AW$1,FALSE)</f>
        <v>12.861815879024601</v>
      </c>
      <c r="Q32" s="60">
        <f>VLOOKUP($A32,'Occupancy Raw Data'!$B$6:$BE$43,'Occupancy Raw Data'!AX$1,FALSE)</f>
        <v>9.8054384616055206</v>
      </c>
      <c r="R32" s="61">
        <f>VLOOKUP($A32,'Occupancy Raw Data'!$B$6:$BE$43,'Occupancy Raw Data'!AY$1,FALSE)</f>
        <v>12.870765709879199</v>
      </c>
      <c r="S32" s="60">
        <f>VLOOKUP($A32,'Occupancy Raw Data'!$B$6:$BE$43,'Occupancy Raw Data'!BA$1,FALSE)</f>
        <v>8.4159810209018495</v>
      </c>
      <c r="T32" s="60">
        <f>VLOOKUP($A32,'Occupancy Raw Data'!$B$6:$BE$43,'Occupancy Raw Data'!BB$1,FALSE)</f>
        <v>6.7327391931815699</v>
      </c>
      <c r="U32" s="61">
        <f>VLOOKUP($A32,'Occupancy Raw Data'!$B$6:$BE$43,'Occupancy Raw Data'!BC$1,FALSE)</f>
        <v>7.5449740718022404</v>
      </c>
      <c r="V32" s="62">
        <f>VLOOKUP($A32,'Occupancy Raw Data'!$B$6:$BE$43,'Occupancy Raw Data'!BE$1,FALSE)</f>
        <v>10.975213245256301</v>
      </c>
      <c r="X32" s="64">
        <f>VLOOKUP($A32,'ADR Raw Data'!$B$6:$BE$43,'ADR Raw Data'!AG$1,FALSE)</f>
        <v>91.287568583395895</v>
      </c>
      <c r="Y32" s="65">
        <f>VLOOKUP($A32,'ADR Raw Data'!$B$6:$BE$43,'ADR Raw Data'!AH$1,FALSE)</f>
        <v>94.399152067574803</v>
      </c>
      <c r="Z32" s="65">
        <f>VLOOKUP($A32,'ADR Raw Data'!$B$6:$BE$43,'ADR Raw Data'!AI$1,FALSE)</f>
        <v>97.511993820185097</v>
      </c>
      <c r="AA32" s="65">
        <f>VLOOKUP($A32,'ADR Raw Data'!$B$6:$BE$43,'ADR Raw Data'!AJ$1,FALSE)</f>
        <v>97.159325308264101</v>
      </c>
      <c r="AB32" s="65">
        <f>VLOOKUP($A32,'ADR Raw Data'!$B$6:$BE$43,'ADR Raw Data'!AK$1,FALSE)</f>
        <v>99.375764183680403</v>
      </c>
      <c r="AC32" s="66">
        <f>VLOOKUP($A32,'ADR Raw Data'!$B$6:$BE$43,'ADR Raw Data'!AL$1,FALSE)</f>
        <v>96.160424544704497</v>
      </c>
      <c r="AD32" s="65">
        <f>VLOOKUP($A32,'ADR Raw Data'!$B$6:$BE$43,'ADR Raw Data'!AN$1,FALSE)</f>
        <v>118.276838394614</v>
      </c>
      <c r="AE32" s="65">
        <f>VLOOKUP($A32,'ADR Raw Data'!$B$6:$BE$43,'ADR Raw Data'!AO$1,FALSE)</f>
        <v>120.95138414077201</v>
      </c>
      <c r="AF32" s="66">
        <f>VLOOKUP($A32,'ADR Raw Data'!$B$6:$BE$43,'ADR Raw Data'!AP$1,FALSE)</f>
        <v>119.650351071225</v>
      </c>
      <c r="AG32" s="67">
        <f>VLOOKUP($A32,'ADR Raw Data'!$B$6:$BE$43,'ADR Raw Data'!AR$1,FALSE)</f>
        <v>104.282153601011</v>
      </c>
      <c r="AI32" s="59">
        <f>VLOOKUP($A32,'ADR Raw Data'!$B$6:$BE$43,'ADR Raw Data'!AT$1,FALSE)</f>
        <v>24.7643065718086</v>
      </c>
      <c r="AJ32" s="60">
        <f>VLOOKUP($A32,'ADR Raw Data'!$B$6:$BE$43,'ADR Raw Data'!AU$1,FALSE)</f>
        <v>27.3405287893519</v>
      </c>
      <c r="AK32" s="60">
        <f>VLOOKUP($A32,'ADR Raw Data'!$B$6:$BE$43,'ADR Raw Data'!AV$1,FALSE)</f>
        <v>29.287390254889001</v>
      </c>
      <c r="AL32" s="60">
        <f>VLOOKUP($A32,'ADR Raw Data'!$B$6:$BE$43,'ADR Raw Data'!AW$1,FALSE)</f>
        <v>28.572424628684701</v>
      </c>
      <c r="AM32" s="60">
        <f>VLOOKUP($A32,'ADR Raw Data'!$B$6:$BE$43,'ADR Raw Data'!AX$1,FALSE)</f>
        <v>21.9908968118297</v>
      </c>
      <c r="AN32" s="61">
        <f>VLOOKUP($A32,'ADR Raw Data'!$B$6:$BE$43,'ADR Raw Data'!AY$1,FALSE)</f>
        <v>26.294959558487999</v>
      </c>
      <c r="AO32" s="60">
        <f>VLOOKUP($A32,'ADR Raw Data'!$B$6:$BE$43,'ADR Raw Data'!BA$1,FALSE)</f>
        <v>23.291343222143599</v>
      </c>
      <c r="AP32" s="60">
        <f>VLOOKUP($A32,'ADR Raw Data'!$B$6:$BE$43,'ADR Raw Data'!BB$1,FALSE)</f>
        <v>22.1623149446831</v>
      </c>
      <c r="AQ32" s="61">
        <f>VLOOKUP($A32,'ADR Raw Data'!$B$6:$BE$43,'ADR Raw Data'!BC$1,FALSE)</f>
        <v>22.687509151292701</v>
      </c>
      <c r="AR32" s="62">
        <f>VLOOKUP($A32,'ADR Raw Data'!$B$6:$BE$43,'ADR Raw Data'!BE$1,FALSE)</f>
        <v>24.4919493762578</v>
      </c>
      <c r="AT32" s="64">
        <f>VLOOKUP($A32,'RevPAR Raw Data'!$B$6:$BE$43,'RevPAR Raw Data'!AG$1,FALSE)</f>
        <v>47.298810882339801</v>
      </c>
      <c r="AU32" s="65">
        <f>VLOOKUP($A32,'RevPAR Raw Data'!$B$6:$BE$43,'RevPAR Raw Data'!AH$1,FALSE)</f>
        <v>56.530017977340499</v>
      </c>
      <c r="AV32" s="65">
        <f>VLOOKUP($A32,'RevPAR Raw Data'!$B$6:$BE$43,'RevPAR Raw Data'!AI$1,FALSE)</f>
        <v>61.5697534663258</v>
      </c>
      <c r="AW32" s="65">
        <f>VLOOKUP($A32,'RevPAR Raw Data'!$B$6:$BE$43,'RevPAR Raw Data'!AJ$1,FALSE)</f>
        <v>61.736879578795197</v>
      </c>
      <c r="AX32" s="65">
        <f>VLOOKUP($A32,'RevPAR Raw Data'!$B$6:$BE$43,'RevPAR Raw Data'!AK$1,FALSE)</f>
        <v>64.480491399199806</v>
      </c>
      <c r="AY32" s="66">
        <f>VLOOKUP($A32,'RevPAR Raw Data'!$B$6:$BE$43,'RevPAR Raw Data'!AL$1,FALSE)</f>
        <v>58.326839428970402</v>
      </c>
      <c r="AZ32" s="65">
        <f>VLOOKUP($A32,'RevPAR Raw Data'!$B$6:$BE$43,'RevPAR Raw Data'!AN$1,FALSE)</f>
        <v>92.163394612136003</v>
      </c>
      <c r="BA32" s="65">
        <f>VLOOKUP($A32,'RevPAR Raw Data'!$B$6:$BE$43,'RevPAR Raw Data'!AO$1,FALSE)</f>
        <v>99.497904579906603</v>
      </c>
      <c r="BB32" s="66">
        <f>VLOOKUP($A32,'RevPAR Raw Data'!$B$6:$BE$43,'RevPAR Raw Data'!AP$1,FALSE)</f>
        <v>95.830649596021303</v>
      </c>
      <c r="BC32" s="67">
        <f>VLOOKUP($A32,'RevPAR Raw Data'!$B$6:$BE$43,'RevPAR Raw Data'!AR$1,FALSE)</f>
        <v>69.046570684906698</v>
      </c>
      <c r="BE32" s="59">
        <f>VLOOKUP($A32,'RevPAR Raw Data'!$B$6:$BE$43,'RevPAR Raw Data'!AT$1,FALSE)</f>
        <v>37.6033362830713</v>
      </c>
      <c r="BF32" s="60">
        <f>VLOOKUP($A32,'RevPAR Raw Data'!$B$6:$BE$43,'RevPAR Raw Data'!AU$1,FALSE)</f>
        <v>48.151883078303797</v>
      </c>
      <c r="BG32" s="60">
        <f>VLOOKUP($A32,'RevPAR Raw Data'!$B$6:$BE$43,'RevPAR Raw Data'!AV$1,FALSE)</f>
        <v>48.8205666430581</v>
      </c>
      <c r="BH32" s="60">
        <f>VLOOKUP($A32,'RevPAR Raw Data'!$B$6:$BE$43,'RevPAR Raw Data'!AW$1,FALSE)</f>
        <v>45.1091731556239</v>
      </c>
      <c r="BI32" s="60">
        <f>VLOOKUP($A32,'RevPAR Raw Data'!$B$6:$BE$43,'RevPAR Raw Data'!AX$1,FALSE)</f>
        <v>33.952639127474399</v>
      </c>
      <c r="BJ32" s="61">
        <f>VLOOKUP($A32,'RevPAR Raw Data'!$B$6:$BE$43,'RevPAR Raw Data'!AY$1,FALSE)</f>
        <v>42.550087906647803</v>
      </c>
      <c r="BK32" s="60">
        <f>VLOOKUP($A32,'RevPAR Raw Data'!$B$6:$BE$43,'RevPAR Raw Data'!BA$1,FALSE)</f>
        <v>33.6675192681341</v>
      </c>
      <c r="BL32" s="60">
        <f>VLOOKUP($A32,'RevPAR Raw Data'!$B$6:$BE$43,'RevPAR Raw Data'!BB$1,FALSE)</f>
        <v>30.387185002261699</v>
      </c>
      <c r="BM32" s="61">
        <f>VLOOKUP($A32,'RevPAR Raw Data'!$B$6:$BE$43,'RevPAR Raw Data'!BC$1,FALSE)</f>
        <v>31.944249906097799</v>
      </c>
      <c r="BN32" s="62">
        <f>VLOOKUP($A32,'RevPAR Raw Data'!$B$6:$BE$43,'RevPAR Raw Data'!BE$1,FALSE)</f>
        <v>38.155206293478599</v>
      </c>
    </row>
    <row r="33" spans="1:66" x14ac:dyDescent="0.35">
      <c r="A33" s="78" t="s">
        <v>46</v>
      </c>
      <c r="B33" s="59">
        <f>VLOOKUP($A33,'Occupancy Raw Data'!$B$6:$BE$43,'Occupancy Raw Data'!AG$1,FALSE)</f>
        <v>59.354964056732001</v>
      </c>
      <c r="C33" s="60">
        <f>VLOOKUP($A33,'Occupancy Raw Data'!$B$6:$BE$43,'Occupancy Raw Data'!AH$1,FALSE)</f>
        <v>66.878764328735102</v>
      </c>
      <c r="D33" s="60">
        <f>VLOOKUP($A33,'Occupancy Raw Data'!$B$6:$BE$43,'Occupancy Raw Data'!AI$1,FALSE)</f>
        <v>68.015348746842804</v>
      </c>
      <c r="E33" s="60">
        <f>VLOOKUP($A33,'Occupancy Raw Data'!$B$6:$BE$43,'Occupancy Raw Data'!AJ$1,FALSE)</f>
        <v>68.311637847289603</v>
      </c>
      <c r="F33" s="60">
        <f>VLOOKUP($A33,'Occupancy Raw Data'!$B$6:$BE$43,'Occupancy Raw Data'!AK$1,FALSE)</f>
        <v>65.198173693413594</v>
      </c>
      <c r="G33" s="61">
        <f>VLOOKUP($A33,'Occupancy Raw Data'!$B$6:$BE$43,'Occupancy Raw Data'!AL$1,FALSE)</f>
        <v>65.551777734602595</v>
      </c>
      <c r="H33" s="60">
        <f>VLOOKUP($A33,'Occupancy Raw Data'!$B$6:$BE$43,'Occupancy Raw Data'!AN$1,FALSE)</f>
        <v>71.677676316300705</v>
      </c>
      <c r="I33" s="60">
        <f>VLOOKUP($A33,'Occupancy Raw Data'!$B$6:$BE$43,'Occupancy Raw Data'!AO$1,FALSE)</f>
        <v>76.860306974936805</v>
      </c>
      <c r="J33" s="61">
        <f>VLOOKUP($A33,'Occupancy Raw Data'!$B$6:$BE$43,'Occupancy Raw Data'!AP$1,FALSE)</f>
        <v>74.268991645618797</v>
      </c>
      <c r="K33" s="62">
        <f>VLOOKUP($A33,'Occupancy Raw Data'!$B$6:$BE$43,'Occupancy Raw Data'!AR$1,FALSE)</f>
        <v>68.0424102806072</v>
      </c>
      <c r="M33" s="59">
        <f>VLOOKUP($A33,'Occupancy Raw Data'!$B$6:$BE$43,'Occupancy Raw Data'!AT$1,FALSE)</f>
        <v>-2.2388827300883398</v>
      </c>
      <c r="N33" s="60">
        <f>VLOOKUP($A33,'Occupancy Raw Data'!$B$6:$BE$43,'Occupancy Raw Data'!AU$1,FALSE)</f>
        <v>-0.59538960067464297</v>
      </c>
      <c r="O33" s="60">
        <f>VLOOKUP($A33,'Occupancy Raw Data'!$B$6:$BE$43,'Occupancy Raw Data'!AV$1,FALSE)</f>
        <v>-1.71481023237483</v>
      </c>
      <c r="P33" s="60">
        <f>VLOOKUP($A33,'Occupancy Raw Data'!$B$6:$BE$43,'Occupancy Raw Data'!AW$1,FALSE)</f>
        <v>-2.5769381670677198</v>
      </c>
      <c r="Q33" s="60">
        <f>VLOOKUP($A33,'Occupancy Raw Data'!$B$6:$BE$43,'Occupancy Raw Data'!AX$1,FALSE)</f>
        <v>-2.9927714319297198</v>
      </c>
      <c r="R33" s="61">
        <f>VLOOKUP($A33,'Occupancy Raw Data'!$B$6:$BE$43,'Occupancy Raw Data'!AY$1,FALSE)</f>
        <v>-2.0222539198109302</v>
      </c>
      <c r="S33" s="60">
        <f>VLOOKUP($A33,'Occupancy Raw Data'!$B$6:$BE$43,'Occupancy Raw Data'!BA$1,FALSE)</f>
        <v>2.9991432056441201</v>
      </c>
      <c r="T33" s="60">
        <f>VLOOKUP($A33,'Occupancy Raw Data'!$B$6:$BE$43,'Occupancy Raw Data'!BB$1,FALSE)</f>
        <v>5.3778271412164296</v>
      </c>
      <c r="U33" s="61">
        <f>VLOOKUP($A33,'Occupancy Raw Data'!$B$6:$BE$43,'Occupancy Raw Data'!BC$1,FALSE)</f>
        <v>4.2164168782723896</v>
      </c>
      <c r="V33" s="62">
        <f>VLOOKUP($A33,'Occupancy Raw Data'!$B$6:$BE$43,'Occupancy Raw Data'!BE$1,FALSE)</f>
        <v>-0.15833270802519001</v>
      </c>
      <c r="X33" s="64">
        <f>VLOOKUP($A33,'ADR Raw Data'!$B$6:$BE$43,'ADR Raw Data'!AG$1,FALSE)</f>
        <v>81.729776939443497</v>
      </c>
      <c r="Y33" s="65">
        <f>VLOOKUP($A33,'ADR Raw Data'!$B$6:$BE$43,'ADR Raw Data'!AH$1,FALSE)</f>
        <v>84.349803965429501</v>
      </c>
      <c r="Z33" s="65">
        <f>VLOOKUP($A33,'ADR Raw Data'!$B$6:$BE$43,'ADR Raw Data'!AI$1,FALSE)</f>
        <v>85.737106919945703</v>
      </c>
      <c r="AA33" s="65">
        <f>VLOOKUP($A33,'ADR Raw Data'!$B$6:$BE$43,'ADR Raw Data'!AJ$1,FALSE)</f>
        <v>84.843021515927106</v>
      </c>
      <c r="AB33" s="65">
        <f>VLOOKUP($A33,'ADR Raw Data'!$B$6:$BE$43,'ADR Raw Data'!AK$1,FALSE)</f>
        <v>83.792955963644403</v>
      </c>
      <c r="AC33" s="66">
        <f>VLOOKUP($A33,'ADR Raw Data'!$B$6:$BE$43,'ADR Raw Data'!AL$1,FALSE)</f>
        <v>84.155250310466897</v>
      </c>
      <c r="AD33" s="65">
        <f>VLOOKUP($A33,'ADR Raw Data'!$B$6:$BE$43,'ADR Raw Data'!AN$1,FALSE)</f>
        <v>90.777601531476506</v>
      </c>
      <c r="AE33" s="65">
        <f>VLOOKUP($A33,'ADR Raw Data'!$B$6:$BE$43,'ADR Raw Data'!AO$1,FALSE)</f>
        <v>92.098114933013093</v>
      </c>
      <c r="AF33" s="66">
        <f>VLOOKUP($A33,'ADR Raw Data'!$B$6:$BE$43,'ADR Raw Data'!AP$1,FALSE)</f>
        <v>91.460895212713694</v>
      </c>
      <c r="AG33" s="67">
        <f>VLOOKUP($A33,'ADR Raw Data'!$B$6:$BE$43,'ADR Raw Data'!AR$1,FALSE)</f>
        <v>86.433589355496593</v>
      </c>
      <c r="AI33" s="59">
        <f>VLOOKUP($A33,'ADR Raw Data'!$B$6:$BE$43,'ADR Raw Data'!AT$1,FALSE)</f>
        <v>16.4124235908711</v>
      </c>
      <c r="AJ33" s="60">
        <f>VLOOKUP($A33,'ADR Raw Data'!$B$6:$BE$43,'ADR Raw Data'!AU$1,FALSE)</f>
        <v>17.952339298601</v>
      </c>
      <c r="AK33" s="60">
        <f>VLOOKUP($A33,'ADR Raw Data'!$B$6:$BE$43,'ADR Raw Data'!AV$1,FALSE)</f>
        <v>17.1780580080734</v>
      </c>
      <c r="AL33" s="60">
        <f>VLOOKUP($A33,'ADR Raw Data'!$B$6:$BE$43,'ADR Raw Data'!AW$1,FALSE)</f>
        <v>16.684156892092702</v>
      </c>
      <c r="AM33" s="60">
        <f>VLOOKUP($A33,'ADR Raw Data'!$B$6:$BE$43,'ADR Raw Data'!AX$1,FALSE)</f>
        <v>14.6194261895059</v>
      </c>
      <c r="AN33" s="61">
        <f>VLOOKUP($A33,'ADR Raw Data'!$B$6:$BE$43,'ADR Raw Data'!AY$1,FALSE)</f>
        <v>16.575749648009801</v>
      </c>
      <c r="AO33" s="60">
        <f>VLOOKUP($A33,'ADR Raw Data'!$B$6:$BE$43,'ADR Raw Data'!BA$1,FALSE)</f>
        <v>18.6559046201236</v>
      </c>
      <c r="AP33" s="60">
        <f>VLOOKUP($A33,'ADR Raw Data'!$B$6:$BE$43,'ADR Raw Data'!BB$1,FALSE)</f>
        <v>18.2768577938471</v>
      </c>
      <c r="AQ33" s="61">
        <f>VLOOKUP($A33,'ADR Raw Data'!$B$6:$BE$43,'ADR Raw Data'!BC$1,FALSE)</f>
        <v>18.470014584518999</v>
      </c>
      <c r="AR33" s="62">
        <f>VLOOKUP($A33,'ADR Raw Data'!$B$6:$BE$43,'ADR Raw Data'!BE$1,FALSE)</f>
        <v>17.298484006247801</v>
      </c>
      <c r="AT33" s="64">
        <f>VLOOKUP($A33,'RevPAR Raw Data'!$B$6:$BE$43,'RevPAR Raw Data'!AG$1,FALSE)</f>
        <v>48.510679726054001</v>
      </c>
      <c r="AU33" s="65">
        <f>VLOOKUP($A33,'RevPAR Raw Data'!$B$6:$BE$43,'RevPAR Raw Data'!AH$1,FALSE)</f>
        <v>56.412106605789702</v>
      </c>
      <c r="AV33" s="65">
        <f>VLOOKUP($A33,'RevPAR Raw Data'!$B$6:$BE$43,'RevPAR Raw Data'!AI$1,FALSE)</f>
        <v>58.314392277054502</v>
      </c>
      <c r="AW33" s="65">
        <f>VLOOKUP($A33,'RevPAR Raw Data'!$B$6:$BE$43,'RevPAR Raw Data'!AJ$1,FALSE)</f>
        <v>57.957657596658201</v>
      </c>
      <c r="AX33" s="65">
        <f>VLOOKUP($A33,'RevPAR Raw Data'!$B$6:$BE$43,'RevPAR Raw Data'!AK$1,FALSE)</f>
        <v>54.631476972022497</v>
      </c>
      <c r="AY33" s="66">
        <f>VLOOKUP($A33,'RevPAR Raw Data'!$B$6:$BE$43,'RevPAR Raw Data'!AL$1,FALSE)</f>
        <v>55.165262635515802</v>
      </c>
      <c r="AZ33" s="65">
        <f>VLOOKUP($A33,'RevPAR Raw Data'!$B$6:$BE$43,'RevPAR Raw Data'!AN$1,FALSE)</f>
        <v>65.067275393432993</v>
      </c>
      <c r="BA33" s="65">
        <f>VLOOKUP($A33,'RevPAR Raw Data'!$B$6:$BE$43,'RevPAR Raw Data'!AO$1,FALSE)</f>
        <v>70.786893855643996</v>
      </c>
      <c r="BB33" s="66">
        <f>VLOOKUP($A33,'RevPAR Raw Data'!$B$6:$BE$43,'RevPAR Raw Data'!AP$1,FALSE)</f>
        <v>67.927084624538494</v>
      </c>
      <c r="BC33" s="67">
        <f>VLOOKUP($A33,'RevPAR Raw Data'!$B$6:$BE$43,'RevPAR Raw Data'!AR$1,FALSE)</f>
        <v>58.811497489522303</v>
      </c>
      <c r="BE33" s="59">
        <f>VLOOKUP($A33,'RevPAR Raw Data'!$B$6:$BE$43,'RevPAR Raw Data'!AT$1,FALSE)</f>
        <v>13.8060859434178</v>
      </c>
      <c r="BF33" s="60">
        <f>VLOOKUP($A33,'RevPAR Raw Data'!$B$6:$BE$43,'RevPAR Raw Data'!AU$1,FALSE)</f>
        <v>17.250063336664699</v>
      </c>
      <c r="BG33" s="60">
        <f>VLOOKUP($A33,'RevPAR Raw Data'!$B$6:$BE$43,'RevPAR Raw Data'!AV$1,FALSE)</f>
        <v>15.168676679252799</v>
      </c>
      <c r="BH33" s="60">
        <f>VLOOKUP($A33,'RevPAR Raw Data'!$B$6:$BE$43,'RevPAR Raw Data'!AW$1,FALSE)</f>
        <v>13.6772783182192</v>
      </c>
      <c r="BI33" s="60">
        <f>VLOOKUP($A33,'RevPAR Raw Data'!$B$6:$BE$43,'RevPAR Raw Data'!AX$1,FALSE)</f>
        <v>11.189128747064601</v>
      </c>
      <c r="BJ33" s="61">
        <f>VLOOKUP($A33,'RevPAR Raw Data'!$B$6:$BE$43,'RevPAR Raw Data'!AY$1,FALSE)</f>
        <v>14.218291981204001</v>
      </c>
      <c r="BK33" s="60">
        <f>VLOOKUP($A33,'RevPAR Raw Data'!$B$6:$BE$43,'RevPAR Raw Data'!BA$1,FALSE)</f>
        <v>22.214565121633601</v>
      </c>
      <c r="BL33" s="60">
        <f>VLOOKUP($A33,'RevPAR Raw Data'!$B$6:$BE$43,'RevPAR Raw Data'!BB$1,FALSE)</f>
        <v>24.637582754062599</v>
      </c>
      <c r="BM33" s="61">
        <f>VLOOKUP($A33,'RevPAR Raw Data'!$B$6:$BE$43,'RevPAR Raw Data'!BC$1,FALSE)</f>
        <v>23.465204275152399</v>
      </c>
      <c r="BN33" s="62">
        <f>VLOOKUP($A33,'RevPAR Raw Data'!$B$6:$BE$43,'RevPAR Raw Data'!BE$1,FALSE)</f>
        <v>17.112762140048201</v>
      </c>
    </row>
    <row r="34" spans="1:66" x14ac:dyDescent="0.35">
      <c r="A34" s="78" t="s">
        <v>95</v>
      </c>
      <c r="B34" s="59">
        <f>VLOOKUP($A34,'Occupancy Raw Data'!$B$6:$BE$43,'Occupancy Raw Data'!AG$1,FALSE)</f>
        <v>49.544145873320502</v>
      </c>
      <c r="C34" s="60">
        <f>VLOOKUP($A34,'Occupancy Raw Data'!$B$6:$BE$43,'Occupancy Raw Data'!AH$1,FALSE)</f>
        <v>59.539347408829101</v>
      </c>
      <c r="D34" s="60">
        <f>VLOOKUP($A34,'Occupancy Raw Data'!$B$6:$BE$43,'Occupancy Raw Data'!AI$1,FALSE)</f>
        <v>63.416506717850197</v>
      </c>
      <c r="E34" s="60">
        <f>VLOOKUP($A34,'Occupancy Raw Data'!$B$6:$BE$43,'Occupancy Raw Data'!AJ$1,FALSE)</f>
        <v>64.078694817658302</v>
      </c>
      <c r="F34" s="60">
        <f>VLOOKUP($A34,'Occupancy Raw Data'!$B$6:$BE$43,'Occupancy Raw Data'!AK$1,FALSE)</f>
        <v>69.145873320537405</v>
      </c>
      <c r="G34" s="61">
        <f>VLOOKUP($A34,'Occupancy Raw Data'!$B$6:$BE$43,'Occupancy Raw Data'!AL$1,FALSE)</f>
        <v>61.144913627639099</v>
      </c>
      <c r="H34" s="60">
        <f>VLOOKUP($A34,'Occupancy Raw Data'!$B$6:$BE$43,'Occupancy Raw Data'!AN$1,FALSE)</f>
        <v>79.966410748560406</v>
      </c>
      <c r="I34" s="60">
        <f>VLOOKUP($A34,'Occupancy Raw Data'!$B$6:$BE$43,'Occupancy Raw Data'!AO$1,FALSE)</f>
        <v>84.208253358925106</v>
      </c>
      <c r="J34" s="61">
        <f>VLOOKUP($A34,'Occupancy Raw Data'!$B$6:$BE$43,'Occupancy Raw Data'!AP$1,FALSE)</f>
        <v>82.087332053742799</v>
      </c>
      <c r="K34" s="62">
        <f>VLOOKUP($A34,'Occupancy Raw Data'!$B$6:$BE$43,'Occupancy Raw Data'!AR$1,FALSE)</f>
        <v>67.128461749383007</v>
      </c>
      <c r="M34" s="59">
        <f>VLOOKUP($A34,'Occupancy Raw Data'!$B$6:$BE$43,'Occupancy Raw Data'!AT$1,FALSE)</f>
        <v>35.872818774173403</v>
      </c>
      <c r="N34" s="60">
        <f>VLOOKUP($A34,'Occupancy Raw Data'!$B$6:$BE$43,'Occupancy Raw Data'!AU$1,FALSE)</f>
        <v>55.958197997289901</v>
      </c>
      <c r="O34" s="60">
        <f>VLOOKUP($A34,'Occupancy Raw Data'!$B$6:$BE$43,'Occupancy Raw Data'!AV$1,FALSE)</f>
        <v>50.7831791715655</v>
      </c>
      <c r="P34" s="60">
        <f>VLOOKUP($A34,'Occupancy Raw Data'!$B$6:$BE$43,'Occupancy Raw Data'!AW$1,FALSE)</f>
        <v>46.9299961851912</v>
      </c>
      <c r="Q34" s="60">
        <f>VLOOKUP($A34,'Occupancy Raw Data'!$B$6:$BE$43,'Occupancy Raw Data'!AX$1,FALSE)</f>
        <v>36.082792028769703</v>
      </c>
      <c r="R34" s="61">
        <f>VLOOKUP($A34,'Occupancy Raw Data'!$B$6:$BE$43,'Occupancy Raw Data'!AY$1,FALSE)</f>
        <v>44.810140065428598</v>
      </c>
      <c r="S34" s="60">
        <f>VLOOKUP($A34,'Occupancy Raw Data'!$B$6:$BE$43,'Occupancy Raw Data'!BA$1,FALSE)</f>
        <v>20.949984513092499</v>
      </c>
      <c r="T34" s="60">
        <f>VLOOKUP($A34,'Occupancy Raw Data'!$B$6:$BE$43,'Occupancy Raw Data'!BB$1,FALSE)</f>
        <v>14.791350349977501</v>
      </c>
      <c r="U34" s="61">
        <f>VLOOKUP($A34,'Occupancy Raw Data'!$B$6:$BE$43,'Occupancy Raw Data'!BC$1,FALSE)</f>
        <v>17.710768141770199</v>
      </c>
      <c r="V34" s="62">
        <f>VLOOKUP($A34,'Occupancy Raw Data'!$B$6:$BE$43,'Occupancy Raw Data'!BE$1,FALSE)</f>
        <v>34.029778347456798</v>
      </c>
      <c r="X34" s="64">
        <f>VLOOKUP($A34,'ADR Raw Data'!$B$6:$BE$43,'ADR Raw Data'!AG$1,FALSE)</f>
        <v>120.568484261501</v>
      </c>
      <c r="Y34" s="65">
        <f>VLOOKUP($A34,'ADR Raw Data'!$B$6:$BE$43,'ADR Raw Data'!AH$1,FALSE)</f>
        <v>121.596416021921</v>
      </c>
      <c r="Z34" s="65">
        <f>VLOOKUP($A34,'ADR Raw Data'!$B$6:$BE$43,'ADR Raw Data'!AI$1,FALSE)</f>
        <v>125.337401634382</v>
      </c>
      <c r="AA34" s="65">
        <f>VLOOKUP($A34,'ADR Raw Data'!$B$6:$BE$43,'ADR Raw Data'!AJ$1,FALSE)</f>
        <v>124.68505691178601</v>
      </c>
      <c r="AB34" s="65">
        <f>VLOOKUP($A34,'ADR Raw Data'!$B$6:$BE$43,'ADR Raw Data'!AK$1,FALSE)</f>
        <v>130.680260929909</v>
      </c>
      <c r="AC34" s="66">
        <f>VLOOKUP($A34,'ADR Raw Data'!$B$6:$BE$43,'ADR Raw Data'!AL$1,FALSE)</f>
        <v>124.907692935507</v>
      </c>
      <c r="AD34" s="65">
        <f>VLOOKUP($A34,'ADR Raw Data'!$B$6:$BE$43,'ADR Raw Data'!AN$1,FALSE)</f>
        <v>154.06403180318</v>
      </c>
      <c r="AE34" s="65">
        <f>VLOOKUP($A34,'ADR Raw Data'!$B$6:$BE$43,'ADR Raw Data'!AO$1,FALSE)</f>
        <v>157.75865348452899</v>
      </c>
      <c r="AF34" s="66">
        <f>VLOOKUP($A34,'ADR Raw Data'!$B$6:$BE$43,'ADR Raw Data'!AP$1,FALSE)</f>
        <v>155.95907230957999</v>
      </c>
      <c r="AG34" s="67">
        <f>VLOOKUP($A34,'ADR Raw Data'!$B$6:$BE$43,'ADR Raw Data'!AR$1,FALSE)</f>
        <v>135.756507806835</v>
      </c>
      <c r="AI34" s="59">
        <f>VLOOKUP($A34,'ADR Raw Data'!$B$6:$BE$43,'ADR Raw Data'!AT$1,FALSE)</f>
        <v>36.018387952095097</v>
      </c>
      <c r="AJ34" s="60">
        <f>VLOOKUP($A34,'ADR Raw Data'!$B$6:$BE$43,'ADR Raw Data'!AU$1,FALSE)</f>
        <v>37.243815303590601</v>
      </c>
      <c r="AK34" s="60">
        <f>VLOOKUP($A34,'ADR Raw Data'!$B$6:$BE$43,'ADR Raw Data'!AV$1,FALSE)</f>
        <v>39.113744670219397</v>
      </c>
      <c r="AL34" s="60">
        <f>VLOOKUP($A34,'ADR Raw Data'!$B$6:$BE$43,'ADR Raw Data'!AW$1,FALSE)</f>
        <v>36.723112602403504</v>
      </c>
      <c r="AM34" s="60">
        <f>VLOOKUP($A34,'ADR Raw Data'!$B$6:$BE$43,'ADR Raw Data'!AX$1,FALSE)</f>
        <v>28.509934822042201</v>
      </c>
      <c r="AN34" s="61">
        <f>VLOOKUP($A34,'ADR Raw Data'!$B$6:$BE$43,'ADR Raw Data'!AY$1,FALSE)</f>
        <v>34.9020998979937</v>
      </c>
      <c r="AO34" s="60">
        <f>VLOOKUP($A34,'ADR Raw Data'!$B$6:$BE$43,'ADR Raw Data'!BA$1,FALSE)</f>
        <v>29.2628538871556</v>
      </c>
      <c r="AP34" s="60">
        <f>VLOOKUP($A34,'ADR Raw Data'!$B$6:$BE$43,'ADR Raw Data'!BB$1,FALSE)</f>
        <v>27.271262828965799</v>
      </c>
      <c r="AQ34" s="61">
        <f>VLOOKUP($A34,'ADR Raw Data'!$B$6:$BE$43,'ADR Raw Data'!BC$1,FALSE)</f>
        <v>28.156290991755402</v>
      </c>
      <c r="AR34" s="62">
        <f>VLOOKUP($A34,'ADR Raw Data'!$B$6:$BE$43,'ADR Raw Data'!BE$1,FALSE)</f>
        <v>30.323344710504202</v>
      </c>
      <c r="AT34" s="64">
        <f>VLOOKUP($A34,'RevPAR Raw Data'!$B$6:$BE$43,'RevPAR Raw Data'!AG$1,FALSE)</f>
        <v>59.734625719769603</v>
      </c>
      <c r="AU34" s="65">
        <f>VLOOKUP($A34,'RevPAR Raw Data'!$B$6:$BE$43,'RevPAR Raw Data'!AH$1,FALSE)</f>
        <v>72.397712571976896</v>
      </c>
      <c r="AV34" s="65">
        <f>VLOOKUP($A34,'RevPAR Raw Data'!$B$6:$BE$43,'RevPAR Raw Data'!AI$1,FALSE)</f>
        <v>79.484601727447199</v>
      </c>
      <c r="AW34" s="65">
        <f>VLOOKUP($A34,'RevPAR Raw Data'!$B$6:$BE$43,'RevPAR Raw Data'!AJ$1,FALSE)</f>
        <v>79.896557101727396</v>
      </c>
      <c r="AX34" s="65">
        <f>VLOOKUP($A34,'RevPAR Raw Data'!$B$6:$BE$43,'RevPAR Raw Data'!AK$1,FALSE)</f>
        <v>90.360007677543095</v>
      </c>
      <c r="AY34" s="66">
        <f>VLOOKUP($A34,'RevPAR Raw Data'!$B$6:$BE$43,'RevPAR Raw Data'!AL$1,FALSE)</f>
        <v>76.374700959692802</v>
      </c>
      <c r="AZ34" s="65">
        <f>VLOOKUP($A34,'RevPAR Raw Data'!$B$6:$BE$43,'RevPAR Raw Data'!AN$1,FALSE)</f>
        <v>123.199476487523</v>
      </c>
      <c r="BA34" s="65">
        <f>VLOOKUP($A34,'RevPAR Raw Data'!$B$6:$BE$43,'RevPAR Raw Data'!AO$1,FALSE)</f>
        <v>132.84580662188</v>
      </c>
      <c r="BB34" s="66">
        <f>VLOOKUP($A34,'RevPAR Raw Data'!$B$6:$BE$43,'RevPAR Raw Data'!AP$1,FALSE)</f>
        <v>128.02264155470201</v>
      </c>
      <c r="BC34" s="67">
        <f>VLOOKUP($A34,'RevPAR Raw Data'!$B$6:$BE$43,'RevPAR Raw Data'!AR$1,FALSE)</f>
        <v>91.131255415409896</v>
      </c>
      <c r="BE34" s="59">
        <f>VLOOKUP($A34,'RevPAR Raw Data'!$B$6:$BE$43,'RevPAR Raw Data'!AT$1,FALSE)</f>
        <v>84.812017761702506</v>
      </c>
      <c r="BF34" s="60">
        <f>VLOOKUP($A34,'RevPAR Raw Data'!$B$6:$BE$43,'RevPAR Raw Data'!AU$1,FALSE)</f>
        <v>114.042981210208</v>
      </c>
      <c r="BG34" s="60">
        <f>VLOOKUP($A34,'RevPAR Raw Data'!$B$6:$BE$43,'RevPAR Raw Data'!AV$1,FALSE)</f>
        <v>109.760126878371</v>
      </c>
      <c r="BH34" s="60">
        <f>VLOOKUP($A34,'RevPAR Raw Data'!$B$6:$BE$43,'RevPAR Raw Data'!AW$1,FALSE)</f>
        <v>100.887264130986</v>
      </c>
      <c r="BI34" s="60">
        <f>VLOOKUP($A34,'RevPAR Raw Data'!$B$6:$BE$43,'RevPAR Raw Data'!AX$1,FALSE)</f>
        <v>74.879907340187302</v>
      </c>
      <c r="BJ34" s="61">
        <f>VLOOKUP($A34,'RevPAR Raw Data'!$B$6:$BE$43,'RevPAR Raw Data'!AY$1,FALSE)</f>
        <v>95.351919813489204</v>
      </c>
      <c r="BK34" s="60">
        <f>VLOOKUP($A34,'RevPAR Raw Data'!$B$6:$BE$43,'RevPAR Raw Data'!BA$1,FALSE)</f>
        <v>56.343401757696199</v>
      </c>
      <c r="BL34" s="60">
        <f>VLOOKUP($A34,'RevPAR Raw Data'!$B$6:$BE$43,'RevPAR Raw Data'!BB$1,FALSE)</f>
        <v>46.096401208838898</v>
      </c>
      <c r="BM34" s="61">
        <f>VLOOKUP($A34,'RevPAR Raw Data'!$B$6:$BE$43,'RevPAR Raw Data'!BC$1,FALSE)</f>
        <v>50.853754548397497</v>
      </c>
      <c r="BN34" s="62">
        <f>VLOOKUP($A34,'RevPAR Raw Data'!$B$6:$BE$43,'RevPAR Raw Data'!BE$1,FALSE)</f>
        <v>74.672090050480904</v>
      </c>
    </row>
    <row r="35" spans="1:66" x14ac:dyDescent="0.35">
      <c r="A35" s="78" t="s">
        <v>96</v>
      </c>
      <c r="B35" s="59">
        <f>VLOOKUP($A35,'Occupancy Raw Data'!$B$6:$BE$43,'Occupancy Raw Data'!AG$1,FALSE)</f>
        <v>49.444203448649802</v>
      </c>
      <c r="C35" s="60">
        <f>VLOOKUP($A35,'Occupancy Raw Data'!$B$6:$BE$43,'Occupancy Raw Data'!AH$1,FALSE)</f>
        <v>56.712937859234302</v>
      </c>
      <c r="D35" s="60">
        <f>VLOOKUP($A35,'Occupancy Raw Data'!$B$6:$BE$43,'Occupancy Raw Data'!AI$1,FALSE)</f>
        <v>61.326056414135898</v>
      </c>
      <c r="E35" s="60">
        <f>VLOOKUP($A35,'Occupancy Raw Data'!$B$6:$BE$43,'Occupancy Raw Data'!AJ$1,FALSE)</f>
        <v>61.7070139414244</v>
      </c>
      <c r="F35" s="60">
        <f>VLOOKUP($A35,'Occupancy Raw Data'!$B$6:$BE$43,'Occupancy Raw Data'!AK$1,FALSE)</f>
        <v>62.096076948016801</v>
      </c>
      <c r="G35" s="61">
        <f>VLOOKUP($A35,'Occupancy Raw Data'!$B$6:$BE$43,'Occupancy Raw Data'!AL$1,FALSE)</f>
        <v>58.264431505811501</v>
      </c>
      <c r="H35" s="60">
        <f>VLOOKUP($A35,'Occupancy Raw Data'!$B$6:$BE$43,'Occupancy Raw Data'!AN$1,FALSE)</f>
        <v>79.028423214092697</v>
      </c>
      <c r="I35" s="60">
        <f>VLOOKUP($A35,'Occupancy Raw Data'!$B$6:$BE$43,'Occupancy Raw Data'!AO$1,FALSE)</f>
        <v>82.611045066464897</v>
      </c>
      <c r="J35" s="61">
        <f>VLOOKUP($A35,'Occupancy Raw Data'!$B$6:$BE$43,'Occupancy Raw Data'!AP$1,FALSE)</f>
        <v>80.819734140278797</v>
      </c>
      <c r="K35" s="62">
        <f>VLOOKUP($A35,'Occupancy Raw Data'!$B$6:$BE$43,'Occupancy Raw Data'!AR$1,FALSE)</f>
        <v>64.715177646931494</v>
      </c>
      <c r="M35" s="59">
        <f>VLOOKUP($A35,'Occupancy Raw Data'!$B$6:$BE$43,'Occupancy Raw Data'!AT$1,FALSE)</f>
        <v>7.5959987278666903</v>
      </c>
      <c r="N35" s="60">
        <f>VLOOKUP($A35,'Occupancy Raw Data'!$B$6:$BE$43,'Occupancy Raw Data'!AU$1,FALSE)</f>
        <v>12.9821828910388</v>
      </c>
      <c r="O35" s="60">
        <f>VLOOKUP($A35,'Occupancy Raw Data'!$B$6:$BE$43,'Occupancy Raw Data'!AV$1,FALSE)</f>
        <v>13.024219278300199</v>
      </c>
      <c r="P35" s="60">
        <f>VLOOKUP($A35,'Occupancy Raw Data'!$B$6:$BE$43,'Occupancy Raw Data'!AW$1,FALSE)</f>
        <v>10.505747958811099</v>
      </c>
      <c r="Q35" s="60">
        <f>VLOOKUP($A35,'Occupancy Raw Data'!$B$6:$BE$43,'Occupancy Raw Data'!AX$1,FALSE)</f>
        <v>4.7410434335171896</v>
      </c>
      <c r="R35" s="61">
        <f>VLOOKUP($A35,'Occupancy Raw Data'!$B$6:$BE$43,'Occupancy Raw Data'!AY$1,FALSE)</f>
        <v>9.71138714741722</v>
      </c>
      <c r="S35" s="60">
        <f>VLOOKUP($A35,'Occupancy Raw Data'!$B$6:$BE$43,'Occupancy Raw Data'!BA$1,FALSE)</f>
        <v>5.4898788869869604</v>
      </c>
      <c r="T35" s="60">
        <f>VLOOKUP($A35,'Occupancy Raw Data'!$B$6:$BE$43,'Occupancy Raw Data'!BB$1,FALSE)</f>
        <v>3.2572736352496601</v>
      </c>
      <c r="U35" s="61">
        <f>VLOOKUP($A35,'Occupancy Raw Data'!$B$6:$BE$43,'Occupancy Raw Data'!BC$1,FALSE)</f>
        <v>4.3369037666936299</v>
      </c>
      <c r="V35" s="62">
        <f>VLOOKUP($A35,'Occupancy Raw Data'!$B$6:$BE$43,'Occupancy Raw Data'!BE$1,FALSE)</f>
        <v>7.7417220172524299</v>
      </c>
      <c r="X35" s="64">
        <f>VLOOKUP($A35,'ADR Raw Data'!$B$6:$BE$43,'ADR Raw Data'!AG$1,FALSE)</f>
        <v>84.479793222569498</v>
      </c>
      <c r="Y35" s="65">
        <f>VLOOKUP($A35,'ADR Raw Data'!$B$6:$BE$43,'ADR Raw Data'!AH$1,FALSE)</f>
        <v>88.322266421263905</v>
      </c>
      <c r="Z35" s="65">
        <f>VLOOKUP($A35,'ADR Raw Data'!$B$6:$BE$43,'ADR Raw Data'!AI$1,FALSE)</f>
        <v>92.247447440303105</v>
      </c>
      <c r="AA35" s="65">
        <f>VLOOKUP($A35,'ADR Raw Data'!$B$6:$BE$43,'ADR Raw Data'!AJ$1,FALSE)</f>
        <v>92.749481719865102</v>
      </c>
      <c r="AB35" s="65">
        <f>VLOOKUP($A35,'ADR Raw Data'!$B$6:$BE$43,'ADR Raw Data'!AK$1,FALSE)</f>
        <v>92.3503543923769</v>
      </c>
      <c r="AC35" s="66">
        <f>VLOOKUP($A35,'ADR Raw Data'!$B$6:$BE$43,'ADR Raw Data'!AL$1,FALSE)</f>
        <v>90.297741611330295</v>
      </c>
      <c r="AD35" s="65">
        <f>VLOOKUP($A35,'ADR Raw Data'!$B$6:$BE$43,'ADR Raw Data'!AN$1,FALSE)</f>
        <v>114.60043876923</v>
      </c>
      <c r="AE35" s="65">
        <f>VLOOKUP($A35,'ADR Raw Data'!$B$6:$BE$43,'ADR Raw Data'!AO$1,FALSE)</f>
        <v>117.326999607535</v>
      </c>
      <c r="AF35" s="66">
        <f>VLOOKUP($A35,'ADR Raw Data'!$B$6:$BE$43,'ADR Raw Data'!AP$1,FALSE)</f>
        <v>115.993935312405</v>
      </c>
      <c r="AG35" s="67">
        <f>VLOOKUP($A35,'ADR Raw Data'!$B$6:$BE$43,'ADR Raw Data'!AR$1,FALSE)</f>
        <v>99.475600157610899</v>
      </c>
      <c r="AI35" s="59">
        <f>VLOOKUP($A35,'ADR Raw Data'!$B$6:$BE$43,'ADR Raw Data'!AT$1,FALSE)</f>
        <v>20.697322121076802</v>
      </c>
      <c r="AJ35" s="60">
        <f>VLOOKUP($A35,'ADR Raw Data'!$B$6:$BE$43,'ADR Raw Data'!AU$1,FALSE)</f>
        <v>23.545895599935999</v>
      </c>
      <c r="AK35" s="60">
        <f>VLOOKUP($A35,'ADR Raw Data'!$B$6:$BE$43,'ADR Raw Data'!AV$1,FALSE)</f>
        <v>27.932285309610702</v>
      </c>
      <c r="AL35" s="60">
        <f>VLOOKUP($A35,'ADR Raw Data'!$B$6:$BE$43,'ADR Raw Data'!AW$1,FALSE)</f>
        <v>28.2245595623456</v>
      </c>
      <c r="AM35" s="60">
        <f>VLOOKUP($A35,'ADR Raw Data'!$B$6:$BE$43,'ADR Raw Data'!AX$1,FALSE)</f>
        <v>18.916529876698402</v>
      </c>
      <c r="AN35" s="61">
        <f>VLOOKUP($A35,'ADR Raw Data'!$B$6:$BE$43,'ADR Raw Data'!AY$1,FALSE)</f>
        <v>23.845276007779599</v>
      </c>
      <c r="AO35" s="60">
        <f>VLOOKUP($A35,'ADR Raw Data'!$B$6:$BE$43,'ADR Raw Data'!BA$1,FALSE)</f>
        <v>22.742084207425499</v>
      </c>
      <c r="AP35" s="60">
        <f>VLOOKUP($A35,'ADR Raw Data'!$B$6:$BE$43,'ADR Raw Data'!BB$1,FALSE)</f>
        <v>22.416778089423602</v>
      </c>
      <c r="AQ35" s="61">
        <f>VLOOKUP($A35,'ADR Raw Data'!$B$6:$BE$43,'ADR Raw Data'!BC$1,FALSE)</f>
        <v>22.556568604757899</v>
      </c>
      <c r="AR35" s="62">
        <f>VLOOKUP($A35,'ADR Raw Data'!$B$6:$BE$43,'ADR Raw Data'!BE$1,FALSE)</f>
        <v>22.931350394280201</v>
      </c>
      <c r="AT35" s="64">
        <f>VLOOKUP($A35,'RevPAR Raw Data'!$B$6:$BE$43,'RevPAR Raw Data'!AG$1,FALSE)</f>
        <v>41.770360833965903</v>
      </c>
      <c r="AU35" s="65">
        <f>VLOOKUP($A35,'RevPAR Raw Data'!$B$6:$BE$43,'RevPAR Raw Data'!AH$1,FALSE)</f>
        <v>50.090152071358801</v>
      </c>
      <c r="AV35" s="65">
        <f>VLOOKUP($A35,'RevPAR Raw Data'!$B$6:$BE$43,'RevPAR Raw Data'!AI$1,FALSE)</f>
        <v>56.571721657840698</v>
      </c>
      <c r="AW35" s="65">
        <f>VLOOKUP($A35,'RevPAR Raw Data'!$B$6:$BE$43,'RevPAR Raw Data'!AJ$1,FALSE)</f>
        <v>57.232935615476002</v>
      </c>
      <c r="AX35" s="65">
        <f>VLOOKUP($A35,'RevPAR Raw Data'!$B$6:$BE$43,'RevPAR Raw Data'!AK$1,FALSE)</f>
        <v>57.3459471252566</v>
      </c>
      <c r="AY35" s="66">
        <f>VLOOKUP($A35,'RevPAR Raw Data'!$B$6:$BE$43,'RevPAR Raw Data'!AL$1,FALSE)</f>
        <v>52.6114658124283</v>
      </c>
      <c r="AZ35" s="65">
        <f>VLOOKUP($A35,'RevPAR Raw Data'!$B$6:$BE$43,'RevPAR Raw Data'!AN$1,FALSE)</f>
        <v>90.566919755754796</v>
      </c>
      <c r="BA35" s="65">
        <f>VLOOKUP($A35,'RevPAR Raw Data'!$B$6:$BE$43,'RevPAR Raw Data'!AO$1,FALSE)</f>
        <v>96.925060520912098</v>
      </c>
      <c r="BB35" s="66">
        <f>VLOOKUP($A35,'RevPAR Raw Data'!$B$6:$BE$43,'RevPAR Raw Data'!AP$1,FALSE)</f>
        <v>93.745990138333497</v>
      </c>
      <c r="BC35" s="67">
        <f>VLOOKUP($A35,'RevPAR Raw Data'!$B$6:$BE$43,'RevPAR Raw Data'!AR$1,FALSE)</f>
        <v>64.375811357349207</v>
      </c>
      <c r="BE35" s="59">
        <f>VLOOKUP($A35,'RevPAR Raw Data'!$B$6:$BE$43,'RevPAR Raw Data'!AT$1,FALSE)</f>
        <v>29.865489173962999</v>
      </c>
      <c r="BF35" s="60">
        <f>VLOOKUP($A35,'RevPAR Raw Data'!$B$6:$BE$43,'RevPAR Raw Data'!AU$1,FALSE)</f>
        <v>39.584849721091601</v>
      </c>
      <c r="BG35" s="60">
        <f>VLOOKUP($A35,'RevPAR Raw Data'!$B$6:$BE$43,'RevPAR Raw Data'!AV$1,FALSE)</f>
        <v>44.5944666760752</v>
      </c>
      <c r="BH35" s="60">
        <f>VLOOKUP($A35,'RevPAR Raw Data'!$B$6:$BE$43,'RevPAR Raw Data'!AW$1,FALSE)</f>
        <v>41.695508611261303</v>
      </c>
      <c r="BI35" s="60">
        <f>VLOOKUP($A35,'RevPAR Raw Data'!$B$6:$BE$43,'RevPAR Raw Data'!AX$1,FALSE)</f>
        <v>24.554414207784198</v>
      </c>
      <c r="BJ35" s="61">
        <f>VLOOKUP($A35,'RevPAR Raw Data'!$B$6:$BE$43,'RevPAR Raw Data'!AY$1,FALSE)</f>
        <v>35.872370224682498</v>
      </c>
      <c r="BK35" s="60">
        <f>VLOOKUP($A35,'RevPAR Raw Data'!$B$6:$BE$43,'RevPAR Raw Data'!BA$1,FALSE)</f>
        <v>29.480475973776699</v>
      </c>
      <c r="BL35" s="60">
        <f>VLOOKUP($A35,'RevPAR Raw Data'!$B$6:$BE$43,'RevPAR Raw Data'!BB$1,FALSE)</f>
        <v>26.404227527252502</v>
      </c>
      <c r="BM35" s="61">
        <f>VLOOKUP($A35,'RevPAR Raw Data'!$B$6:$BE$43,'RevPAR Raw Data'!BC$1,FALSE)</f>
        <v>27.871729044908101</v>
      </c>
      <c r="BN35" s="62">
        <f>VLOOKUP($A35,'RevPAR Raw Data'!$B$6:$BE$43,'RevPAR Raw Data'!BE$1,FALSE)</f>
        <v>32.448353813860003</v>
      </c>
    </row>
    <row r="36" spans="1:66" x14ac:dyDescent="0.35">
      <c r="A36" s="78" t="s">
        <v>45</v>
      </c>
      <c r="B36" s="59">
        <f>VLOOKUP($A36,'Occupancy Raw Data'!$B$6:$BE$43,'Occupancy Raw Data'!AG$1,FALSE)</f>
        <v>50.0259965337954</v>
      </c>
      <c r="C36" s="60">
        <f>VLOOKUP($A36,'Occupancy Raw Data'!$B$6:$BE$43,'Occupancy Raw Data'!AH$1,FALSE)</f>
        <v>58.162911611784999</v>
      </c>
      <c r="D36" s="60">
        <f>VLOOKUP($A36,'Occupancy Raw Data'!$B$6:$BE$43,'Occupancy Raw Data'!AI$1,FALSE)</f>
        <v>59.766031195840498</v>
      </c>
      <c r="E36" s="60">
        <f>VLOOKUP($A36,'Occupancy Raw Data'!$B$6:$BE$43,'Occupancy Raw Data'!AJ$1,FALSE)</f>
        <v>59.948006932409001</v>
      </c>
      <c r="F36" s="60">
        <f>VLOOKUP($A36,'Occupancy Raw Data'!$B$6:$BE$43,'Occupancy Raw Data'!AK$1,FALSE)</f>
        <v>65.580589254765997</v>
      </c>
      <c r="G36" s="61">
        <f>VLOOKUP($A36,'Occupancy Raw Data'!$B$6:$BE$43,'Occupancy Raw Data'!AL$1,FALSE)</f>
        <v>58.696707105719199</v>
      </c>
      <c r="H36" s="60">
        <f>VLOOKUP($A36,'Occupancy Raw Data'!$B$6:$BE$43,'Occupancy Raw Data'!AN$1,FALSE)</f>
        <v>81.819757365684495</v>
      </c>
      <c r="I36" s="60">
        <f>VLOOKUP($A36,'Occupancy Raw Data'!$B$6:$BE$43,'Occupancy Raw Data'!AO$1,FALSE)</f>
        <v>87.270363951473101</v>
      </c>
      <c r="J36" s="61">
        <f>VLOOKUP($A36,'Occupancy Raw Data'!$B$6:$BE$43,'Occupancy Raw Data'!AP$1,FALSE)</f>
        <v>84.545060658578805</v>
      </c>
      <c r="K36" s="62">
        <f>VLOOKUP($A36,'Occupancy Raw Data'!$B$6:$BE$43,'Occupancy Raw Data'!AR$1,FALSE)</f>
        <v>66.081950977964794</v>
      </c>
      <c r="M36" s="59">
        <f>VLOOKUP($A36,'Occupancy Raw Data'!$B$6:$BE$43,'Occupancy Raw Data'!AT$1,FALSE)</f>
        <v>10.0942173661147</v>
      </c>
      <c r="N36" s="60">
        <f>VLOOKUP($A36,'Occupancy Raw Data'!$B$6:$BE$43,'Occupancy Raw Data'!AU$1,FALSE)</f>
        <v>11.462716303208101</v>
      </c>
      <c r="O36" s="60">
        <f>VLOOKUP($A36,'Occupancy Raw Data'!$B$6:$BE$43,'Occupancy Raw Data'!AV$1,FALSE)</f>
        <v>8.4934129191397396</v>
      </c>
      <c r="P36" s="60">
        <f>VLOOKUP($A36,'Occupancy Raw Data'!$B$6:$BE$43,'Occupancy Raw Data'!AW$1,FALSE)</f>
        <v>5.4475290514428298</v>
      </c>
      <c r="Q36" s="60">
        <f>VLOOKUP($A36,'Occupancy Raw Data'!$B$6:$BE$43,'Occupancy Raw Data'!AX$1,FALSE)</f>
        <v>10.244362925596</v>
      </c>
      <c r="R36" s="61">
        <f>VLOOKUP($A36,'Occupancy Raw Data'!$B$6:$BE$43,'Occupancy Raw Data'!AY$1,FALSE)</f>
        <v>9.08319558253846</v>
      </c>
      <c r="S36" s="60">
        <f>VLOOKUP($A36,'Occupancy Raw Data'!$B$6:$BE$43,'Occupancy Raw Data'!BA$1,FALSE)</f>
        <v>6.2689926842993797</v>
      </c>
      <c r="T36" s="60">
        <f>VLOOKUP($A36,'Occupancy Raw Data'!$B$6:$BE$43,'Occupancy Raw Data'!BB$1,FALSE)</f>
        <v>6.3912951616311</v>
      </c>
      <c r="U36" s="61">
        <f>VLOOKUP($A36,'Occupancy Raw Data'!$B$6:$BE$43,'Occupancy Raw Data'!BC$1,FALSE)</f>
        <v>6.3320799956405596</v>
      </c>
      <c r="V36" s="62">
        <f>VLOOKUP($A36,'Occupancy Raw Data'!$B$6:$BE$43,'Occupancy Raw Data'!BE$1,FALSE)</f>
        <v>8.0611938578236497</v>
      </c>
      <c r="X36" s="64">
        <f>VLOOKUP($A36,'ADR Raw Data'!$B$6:$BE$43,'ADR Raw Data'!AG$1,FALSE)</f>
        <v>80.656035371557195</v>
      </c>
      <c r="Y36" s="65">
        <f>VLOOKUP($A36,'ADR Raw Data'!$B$6:$BE$43,'ADR Raw Data'!AH$1,FALSE)</f>
        <v>83.6753911650774</v>
      </c>
      <c r="Z36" s="65">
        <f>VLOOKUP($A36,'ADR Raw Data'!$B$6:$BE$43,'ADR Raw Data'!AI$1,FALSE)</f>
        <v>85.425264129331495</v>
      </c>
      <c r="AA36" s="65">
        <f>VLOOKUP($A36,'ADR Raw Data'!$B$6:$BE$43,'ADR Raw Data'!AJ$1,FALSE)</f>
        <v>83.622796603064401</v>
      </c>
      <c r="AB36" s="65">
        <f>VLOOKUP($A36,'ADR Raw Data'!$B$6:$BE$43,'ADR Raw Data'!AK$1,FALSE)</f>
        <v>88.743527114164905</v>
      </c>
      <c r="AC36" s="66">
        <f>VLOOKUP($A36,'ADR Raw Data'!$B$6:$BE$43,'ADR Raw Data'!AL$1,FALSE)</f>
        <v>84.638835611786902</v>
      </c>
      <c r="AD36" s="65">
        <f>VLOOKUP($A36,'ADR Raw Data'!$B$6:$BE$43,'ADR Raw Data'!AN$1,FALSE)</f>
        <v>109.480751683965</v>
      </c>
      <c r="AE36" s="65">
        <f>VLOOKUP($A36,'ADR Raw Data'!$B$6:$BE$43,'ADR Raw Data'!AO$1,FALSE)</f>
        <v>113.153006990368</v>
      </c>
      <c r="AF36" s="66">
        <f>VLOOKUP($A36,'ADR Raw Data'!$B$6:$BE$43,'ADR Raw Data'!AP$1,FALSE)</f>
        <v>111.37606676574499</v>
      </c>
      <c r="AG36" s="67">
        <f>VLOOKUP($A36,'ADR Raw Data'!$B$6:$BE$43,'ADR Raw Data'!AR$1,FALSE)</f>
        <v>94.412417813454198</v>
      </c>
      <c r="AI36" s="59">
        <f>VLOOKUP($A36,'ADR Raw Data'!$B$6:$BE$43,'ADR Raw Data'!AT$1,FALSE)</f>
        <v>19.950334748210199</v>
      </c>
      <c r="AJ36" s="60">
        <f>VLOOKUP($A36,'ADR Raw Data'!$B$6:$BE$43,'ADR Raw Data'!AU$1,FALSE)</f>
        <v>22.174903757165001</v>
      </c>
      <c r="AK36" s="60">
        <f>VLOOKUP($A36,'ADR Raw Data'!$B$6:$BE$43,'ADR Raw Data'!AV$1,FALSE)</f>
        <v>22.161014592768598</v>
      </c>
      <c r="AL36" s="60">
        <f>VLOOKUP($A36,'ADR Raw Data'!$B$6:$BE$43,'ADR Raw Data'!AW$1,FALSE)</f>
        <v>20.206898411124101</v>
      </c>
      <c r="AM36" s="60">
        <f>VLOOKUP($A36,'ADR Raw Data'!$B$6:$BE$43,'ADR Raw Data'!AX$1,FALSE)</f>
        <v>13.799598577597701</v>
      </c>
      <c r="AN36" s="61">
        <f>VLOOKUP($A36,'ADR Raw Data'!$B$6:$BE$43,'ADR Raw Data'!AY$1,FALSE)</f>
        <v>19.378897818312598</v>
      </c>
      <c r="AO36" s="60">
        <f>VLOOKUP($A36,'ADR Raw Data'!$B$6:$BE$43,'ADR Raw Data'!BA$1,FALSE)</f>
        <v>12.093990107148199</v>
      </c>
      <c r="AP36" s="60">
        <f>VLOOKUP($A36,'ADR Raw Data'!$B$6:$BE$43,'ADR Raw Data'!BB$1,FALSE)</f>
        <v>12.651903760450599</v>
      </c>
      <c r="AQ36" s="61">
        <f>VLOOKUP($A36,'ADR Raw Data'!$B$6:$BE$43,'ADR Raw Data'!BC$1,FALSE)</f>
        <v>12.3867465878429</v>
      </c>
      <c r="AR36" s="62">
        <f>VLOOKUP($A36,'ADR Raw Data'!$B$6:$BE$43,'ADR Raw Data'!BE$1,FALSE)</f>
        <v>16.020327380636399</v>
      </c>
      <c r="AT36" s="64">
        <f>VLOOKUP($A36,'RevPAR Raw Data'!$B$6:$BE$43,'RevPAR Raw Data'!AG$1,FALSE)</f>
        <v>40.348985459272001</v>
      </c>
      <c r="AU36" s="65">
        <f>VLOOKUP($A36,'RevPAR Raw Data'!$B$6:$BE$43,'RevPAR Raw Data'!AH$1,FALSE)</f>
        <v>48.668043804159403</v>
      </c>
      <c r="AV36" s="65">
        <f>VLOOKUP($A36,'RevPAR Raw Data'!$B$6:$BE$43,'RevPAR Raw Data'!AI$1,FALSE)</f>
        <v>51.055290008665501</v>
      </c>
      <c r="AW36" s="65">
        <f>VLOOKUP($A36,'RevPAR Raw Data'!$B$6:$BE$43,'RevPAR Raw Data'!AJ$1,FALSE)</f>
        <v>50.130199904679301</v>
      </c>
      <c r="AX36" s="65">
        <f>VLOOKUP($A36,'RevPAR Raw Data'!$B$6:$BE$43,'RevPAR Raw Data'!AK$1,FALSE)</f>
        <v>58.198528006932399</v>
      </c>
      <c r="AY36" s="66">
        <f>VLOOKUP($A36,'RevPAR Raw Data'!$B$6:$BE$43,'RevPAR Raw Data'!AL$1,FALSE)</f>
        <v>49.680209436741698</v>
      </c>
      <c r="AZ36" s="65">
        <f>VLOOKUP($A36,'RevPAR Raw Data'!$B$6:$BE$43,'RevPAR Raw Data'!AN$1,FALSE)</f>
        <v>89.576885389948004</v>
      </c>
      <c r="BA36" s="65">
        <f>VLOOKUP($A36,'RevPAR Raw Data'!$B$6:$BE$43,'RevPAR Raw Data'!AO$1,FALSE)</f>
        <v>98.749041022530307</v>
      </c>
      <c r="BB36" s="66">
        <f>VLOOKUP($A36,'RevPAR Raw Data'!$B$6:$BE$43,'RevPAR Raw Data'!AP$1,FALSE)</f>
        <v>94.162963206239098</v>
      </c>
      <c r="BC36" s="67">
        <f>VLOOKUP($A36,'RevPAR Raw Data'!$B$6:$BE$43,'RevPAR Raw Data'!AR$1,FALSE)</f>
        <v>62.389567656598103</v>
      </c>
      <c r="BE36" s="59">
        <f>VLOOKUP($A36,'RevPAR Raw Data'!$B$6:$BE$43,'RevPAR Raw Data'!AT$1,FALSE)</f>
        <v>32.058382269076802</v>
      </c>
      <c r="BF36" s="60">
        <f>VLOOKUP($A36,'RevPAR Raw Data'!$B$6:$BE$43,'RevPAR Raw Data'!AU$1,FALSE)</f>
        <v>36.179466368566402</v>
      </c>
      <c r="BG36" s="60">
        <f>VLOOKUP($A36,'RevPAR Raw Data'!$B$6:$BE$43,'RevPAR Raw Data'!AV$1,FALSE)</f>
        <v>32.536653988342998</v>
      </c>
      <c r="BH36" s="60">
        <f>VLOOKUP($A36,'RevPAR Raw Data'!$B$6:$BE$43,'RevPAR Raw Data'!AW$1,FALSE)</f>
        <v>26.755204123908499</v>
      </c>
      <c r="BI36" s="60">
        <f>VLOOKUP($A36,'RevPAR Raw Data'!$B$6:$BE$43,'RevPAR Raw Data'!AX$1,FALSE)</f>
        <v>25.457642463758301</v>
      </c>
      <c r="BJ36" s="61">
        <f>VLOOKUP($A36,'RevPAR Raw Data'!$B$6:$BE$43,'RevPAR Raw Data'!AY$1,FALSE)</f>
        <v>30.222316591428601</v>
      </c>
      <c r="BK36" s="60">
        <f>VLOOKUP($A36,'RevPAR Raw Data'!$B$6:$BE$43,'RevPAR Raw Data'!BA$1,FALSE)</f>
        <v>19.121154146504601</v>
      </c>
      <c r="BL36" s="60">
        <f>VLOOKUP($A36,'RevPAR Raw Data'!$B$6:$BE$43,'RevPAR Raw Data'!BB$1,FALSE)</f>
        <v>19.8518194349776</v>
      </c>
      <c r="BM36" s="61">
        <f>VLOOKUP($A36,'RevPAR Raw Data'!$B$6:$BE$43,'RevPAR Raw Data'!BC$1,FALSE)</f>
        <v>19.503165286283</v>
      </c>
      <c r="BN36" s="62">
        <f>VLOOKUP($A36,'RevPAR Raw Data'!$B$6:$BE$43,'RevPAR Raw Data'!BE$1,FALSE)</f>
        <v>25.372950885271202</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51.2809820862661</v>
      </c>
      <c r="C39" s="60">
        <f>VLOOKUP($A39,'Occupancy Raw Data'!$B$6:$BE$43,'Occupancy Raw Data'!AH$1,FALSE)</f>
        <v>60.235347099442897</v>
      </c>
      <c r="D39" s="60">
        <f>VLOOKUP($A39,'Occupancy Raw Data'!$B$6:$BE$43,'Occupancy Raw Data'!AI$1,FALSE)</f>
        <v>63.225989076861502</v>
      </c>
      <c r="E39" s="60">
        <f>VLOOKUP($A39,'Occupancy Raw Data'!$B$6:$BE$43,'Occupancy Raw Data'!AJ$1,FALSE)</f>
        <v>64.1076661782336</v>
      </c>
      <c r="F39" s="60">
        <f>VLOOKUP($A39,'Occupancy Raw Data'!$B$6:$BE$43,'Occupancy Raw Data'!AK$1,FALSE)</f>
        <v>64.800353003862995</v>
      </c>
      <c r="G39" s="61">
        <f>VLOOKUP($A39,'Occupancy Raw Data'!$B$6:$BE$43,'Occupancy Raw Data'!AL$1,FALSE)</f>
        <v>60.733447526626499</v>
      </c>
      <c r="H39" s="60">
        <f>VLOOKUP($A39,'Occupancy Raw Data'!$B$6:$BE$43,'Occupancy Raw Data'!AN$1,FALSE)</f>
        <v>76.031537231916801</v>
      </c>
      <c r="I39" s="60">
        <f>VLOOKUP($A39,'Occupancy Raw Data'!$B$6:$BE$43,'Occupancy Raw Data'!AO$1,FALSE)</f>
        <v>79.080358332223199</v>
      </c>
      <c r="J39" s="61">
        <f>VLOOKUP($A39,'Occupancy Raw Data'!$B$6:$BE$43,'Occupancy Raw Data'!AP$1,FALSE)</f>
        <v>77.555947782070007</v>
      </c>
      <c r="K39" s="62">
        <f>VLOOKUP($A39,'Occupancy Raw Data'!$B$6:$BE$43,'Occupancy Raw Data'!AR$1,FALSE)</f>
        <v>65.542209677572799</v>
      </c>
      <c r="M39" s="59">
        <f>VLOOKUP($A39,'Occupancy Raw Data'!$B$6:$BE$43,'Occupancy Raw Data'!AT$1,FALSE)</f>
        <v>10.3376992560034</v>
      </c>
      <c r="N39" s="60">
        <f>VLOOKUP($A39,'Occupancy Raw Data'!$B$6:$BE$43,'Occupancy Raw Data'!AU$1,FALSE)</f>
        <v>14.8665140379454</v>
      </c>
      <c r="O39" s="60">
        <f>VLOOKUP($A39,'Occupancy Raw Data'!$B$6:$BE$43,'Occupancy Raw Data'!AV$1,FALSE)</f>
        <v>13.224127251594201</v>
      </c>
      <c r="P39" s="60">
        <f>VLOOKUP($A39,'Occupancy Raw Data'!$B$6:$BE$43,'Occupancy Raw Data'!AW$1,FALSE)</f>
        <v>12.922332727878301</v>
      </c>
      <c r="Q39" s="60">
        <f>VLOOKUP($A39,'Occupancy Raw Data'!$B$6:$BE$43,'Occupancy Raw Data'!AX$1,FALSE)</f>
        <v>10.101221077317399</v>
      </c>
      <c r="R39" s="61">
        <f>VLOOKUP($A39,'Occupancy Raw Data'!$B$6:$BE$43,'Occupancy Raw Data'!AY$1,FALSE)</f>
        <v>12.3098852420284</v>
      </c>
      <c r="S39" s="60">
        <f>VLOOKUP($A39,'Occupancy Raw Data'!$B$6:$BE$43,'Occupancy Raw Data'!BA$1,FALSE)</f>
        <v>9.4432378291329204</v>
      </c>
      <c r="T39" s="60">
        <f>VLOOKUP($A39,'Occupancy Raw Data'!$B$6:$BE$43,'Occupancy Raw Data'!BB$1,FALSE)</f>
        <v>6.6784183813136702</v>
      </c>
      <c r="U39" s="61">
        <f>VLOOKUP($A39,'Occupancy Raw Data'!$B$6:$BE$43,'Occupancy Raw Data'!BC$1,FALSE)</f>
        <v>8.0159822477084397</v>
      </c>
      <c r="V39" s="62">
        <f>VLOOKUP($A39,'Occupancy Raw Data'!$B$6:$BE$43,'Occupancy Raw Data'!BE$1,FALSE)</f>
        <v>10.824495525748</v>
      </c>
      <c r="X39" s="64">
        <f>VLOOKUP($A39,'ADR Raw Data'!$B$6:$BE$43,'ADR Raw Data'!AG$1,FALSE)</f>
        <v>95.157974955277197</v>
      </c>
      <c r="Y39" s="65">
        <f>VLOOKUP($A39,'ADR Raw Data'!$B$6:$BE$43,'ADR Raw Data'!AH$1,FALSE)</f>
        <v>97.322022235452096</v>
      </c>
      <c r="Z39" s="65">
        <f>VLOOKUP($A39,'ADR Raw Data'!$B$6:$BE$43,'ADR Raw Data'!AI$1,FALSE)</f>
        <v>99.81457941587</v>
      </c>
      <c r="AA39" s="65">
        <f>VLOOKUP($A39,'ADR Raw Data'!$B$6:$BE$43,'ADR Raw Data'!AJ$1,FALSE)</f>
        <v>100.39584589810499</v>
      </c>
      <c r="AB39" s="65">
        <f>VLOOKUP($A39,'ADR Raw Data'!$B$6:$BE$43,'ADR Raw Data'!AK$1,FALSE)</f>
        <v>103.229918800508</v>
      </c>
      <c r="AC39" s="66">
        <f>VLOOKUP($A39,'ADR Raw Data'!$B$6:$BE$43,'ADR Raw Data'!AL$1,FALSE)</f>
        <v>99.387190343847394</v>
      </c>
      <c r="AD39" s="65">
        <f>VLOOKUP($A39,'ADR Raw Data'!$B$6:$BE$43,'ADR Raw Data'!AN$1,FALSE)</f>
        <v>122.010485638886</v>
      </c>
      <c r="AE39" s="65">
        <f>VLOOKUP($A39,'ADR Raw Data'!$B$6:$BE$43,'ADR Raw Data'!AO$1,FALSE)</f>
        <v>124.002066431541</v>
      </c>
      <c r="AF39" s="66">
        <f>VLOOKUP($A39,'ADR Raw Data'!$B$6:$BE$43,'ADR Raw Data'!AP$1,FALSE)</f>
        <v>123.025848916847</v>
      </c>
      <c r="AG39" s="67">
        <f>VLOOKUP($A39,'ADR Raw Data'!$B$6:$BE$43,'ADR Raw Data'!AR$1,FALSE)</f>
        <v>107.382947797843</v>
      </c>
      <c r="AI39" s="59">
        <f>VLOOKUP($A39,'ADR Raw Data'!$B$6:$BE$43,'ADR Raw Data'!AT$1,FALSE)</f>
        <v>23.010853290097</v>
      </c>
      <c r="AJ39" s="60">
        <f>VLOOKUP($A39,'ADR Raw Data'!$B$6:$BE$43,'ADR Raw Data'!AU$1,FALSE)</f>
        <v>24.503065345802899</v>
      </c>
      <c r="AK39" s="60">
        <f>VLOOKUP($A39,'ADR Raw Data'!$B$6:$BE$43,'ADR Raw Data'!AV$1,FALSE)</f>
        <v>26.115281191469499</v>
      </c>
      <c r="AL39" s="60">
        <f>VLOOKUP($A39,'ADR Raw Data'!$B$6:$BE$43,'ADR Raw Data'!AW$1,FALSE)</f>
        <v>26.4566176486674</v>
      </c>
      <c r="AM39" s="60">
        <f>VLOOKUP($A39,'ADR Raw Data'!$B$6:$BE$43,'ADR Raw Data'!AX$1,FALSE)</f>
        <v>23.1706373242565</v>
      </c>
      <c r="AN39" s="61">
        <f>VLOOKUP($A39,'ADR Raw Data'!$B$6:$BE$43,'ADR Raw Data'!AY$1,FALSE)</f>
        <v>24.6770586574583</v>
      </c>
      <c r="AO39" s="60">
        <f>VLOOKUP($A39,'ADR Raw Data'!$B$6:$BE$43,'ADR Raw Data'!BA$1,FALSE)</f>
        <v>25.794010726589299</v>
      </c>
      <c r="AP39" s="60">
        <f>VLOOKUP($A39,'ADR Raw Data'!$B$6:$BE$43,'ADR Raw Data'!BB$1,FALSE)</f>
        <v>23.746899527553701</v>
      </c>
      <c r="AQ39" s="61">
        <f>VLOOKUP($A39,'ADR Raw Data'!$B$6:$BE$43,'ADR Raw Data'!BC$1,FALSE)</f>
        <v>24.707690259392201</v>
      </c>
      <c r="AR39" s="62">
        <f>VLOOKUP($A39,'ADR Raw Data'!$B$6:$BE$43,'ADR Raw Data'!BE$1,FALSE)</f>
        <v>24.4529888280451</v>
      </c>
      <c r="AT39" s="64">
        <f>VLOOKUP($A39,'RevPAR Raw Data'!$B$6:$BE$43,'RevPAR Raw Data'!AG$1,FALSE)</f>
        <v>48.797944090469301</v>
      </c>
      <c r="AU39" s="65">
        <f>VLOOKUP($A39,'RevPAR Raw Data'!$B$6:$BE$43,'RevPAR Raw Data'!AH$1,FALSE)</f>
        <v>58.622257897721497</v>
      </c>
      <c r="AV39" s="65">
        <f>VLOOKUP($A39,'RevPAR Raw Data'!$B$6:$BE$43,'RevPAR Raw Data'!AI$1,FALSE)</f>
        <v>63.108755078593298</v>
      </c>
      <c r="AW39" s="65">
        <f>VLOOKUP($A39,'RevPAR Raw Data'!$B$6:$BE$43,'RevPAR Raw Data'!AJ$1,FALSE)</f>
        <v>64.361433745171098</v>
      </c>
      <c r="AX39" s="65">
        <f>VLOOKUP($A39,'RevPAR Raw Data'!$B$6:$BE$43,'RevPAR Raw Data'!AK$1,FALSE)</f>
        <v>66.893351788330804</v>
      </c>
      <c r="AY39" s="66">
        <f>VLOOKUP($A39,'RevPAR Raw Data'!$B$6:$BE$43,'RevPAR Raw Data'!AL$1,FALSE)</f>
        <v>60.361267095669</v>
      </c>
      <c r="AZ39" s="65">
        <f>VLOOKUP($A39,'RevPAR Raw Data'!$B$6:$BE$43,'RevPAR Raw Data'!AN$1,FALSE)</f>
        <v>92.766447815372302</v>
      </c>
      <c r="BA39" s="65">
        <f>VLOOKUP($A39,'RevPAR Raw Data'!$B$6:$BE$43,'RevPAR Raw Data'!AO$1,FALSE)</f>
        <v>98.061278473424807</v>
      </c>
      <c r="BB39" s="66">
        <f>VLOOKUP($A39,'RevPAR Raw Data'!$B$6:$BE$43,'RevPAR Raw Data'!AP$1,FALSE)</f>
        <v>95.413863144398505</v>
      </c>
      <c r="BC39" s="67">
        <f>VLOOKUP($A39,'RevPAR Raw Data'!$B$6:$BE$43,'RevPAR Raw Data'!AR$1,FALSE)</f>
        <v>70.381156803621195</v>
      </c>
      <c r="BE39" s="59">
        <f>VLOOKUP($A39,'RevPAR Raw Data'!$B$6:$BE$43,'RevPAR Raw Data'!AT$1,FALSE)</f>
        <v>35.727345355470902</v>
      </c>
      <c r="BF39" s="60">
        <f>VLOOKUP($A39,'RevPAR Raw Data'!$B$6:$BE$43,'RevPAR Raw Data'!AU$1,FALSE)</f>
        <v>43.012331033109099</v>
      </c>
      <c r="BG39" s="60">
        <f>VLOOKUP($A39,'RevPAR Raw Data'!$B$6:$BE$43,'RevPAR Raw Data'!AV$1,FALSE)</f>
        <v>42.792926459935302</v>
      </c>
      <c r="BH39" s="60">
        <f>VLOOKUP($A39,'RevPAR Raw Data'!$B$6:$BE$43,'RevPAR Raw Data'!AW$1,FALSE)</f>
        <v>42.797762537649199</v>
      </c>
      <c r="BI39" s="60">
        <f>VLOOKUP($A39,'RevPAR Raw Data'!$B$6:$BE$43,'RevPAR Raw Data'!AX$1,FALSE)</f>
        <v>35.612375702720499</v>
      </c>
      <c r="BJ39" s="61">
        <f>VLOOKUP($A39,'RevPAR Raw Data'!$B$6:$BE$43,'RevPAR Raw Data'!AY$1,FALSE)</f>
        <v>40.024661501327898</v>
      </c>
      <c r="BK39" s="60">
        <f>VLOOKUP($A39,'RevPAR Raw Data'!$B$6:$BE$43,'RevPAR Raw Data'!BA$1,FALSE)</f>
        <v>37.673038334306099</v>
      </c>
      <c r="BL39" s="60">
        <f>VLOOKUP($A39,'RevPAR Raw Data'!$B$6:$BE$43,'RevPAR Raw Data'!BB$1,FALSE)</f>
        <v>32.011235211907596</v>
      </c>
      <c r="BM39" s="61">
        <f>VLOOKUP($A39,'RevPAR Raw Data'!$B$6:$BE$43,'RevPAR Raw Data'!BC$1,FALSE)</f>
        <v>34.704236572112301</v>
      </c>
      <c r="BN39" s="62">
        <f>VLOOKUP($A39,'RevPAR Raw Data'!$B$6:$BE$43,'RevPAR Raw Data'!BE$1,FALSE)</f>
        <v>37.924397035396503</v>
      </c>
    </row>
    <row r="40" spans="1:66" x14ac:dyDescent="0.35">
      <c r="A40" s="81" t="s">
        <v>79</v>
      </c>
      <c r="B40" s="59">
        <f>VLOOKUP($A40,'Occupancy Raw Data'!$B$6:$BE$43,'Occupancy Raw Data'!AG$1,FALSE)</f>
        <v>38.113570741097199</v>
      </c>
      <c r="C40" s="60">
        <f>VLOOKUP($A40,'Occupancy Raw Data'!$B$6:$BE$43,'Occupancy Raw Data'!AH$1,FALSE)</f>
        <v>52.141482194417698</v>
      </c>
      <c r="D40" s="60">
        <f>VLOOKUP($A40,'Occupancy Raw Data'!$B$6:$BE$43,'Occupancy Raw Data'!AI$1,FALSE)</f>
        <v>54.850922858494997</v>
      </c>
      <c r="E40" s="60">
        <f>VLOOKUP($A40,'Occupancy Raw Data'!$B$6:$BE$43,'Occupancy Raw Data'!AJ$1,FALSE)</f>
        <v>53.596781826786497</v>
      </c>
      <c r="F40" s="60">
        <f>VLOOKUP($A40,'Occupancy Raw Data'!$B$6:$BE$43,'Occupancy Raw Data'!AK$1,FALSE)</f>
        <v>49.2664458116422</v>
      </c>
      <c r="G40" s="61">
        <f>VLOOKUP($A40,'Occupancy Raw Data'!$B$6:$BE$43,'Occupancy Raw Data'!AL$1,FALSE)</f>
        <v>49.623630300142899</v>
      </c>
      <c r="H40" s="60">
        <f>VLOOKUP($A40,'Occupancy Raw Data'!$B$6:$BE$43,'Occupancy Raw Data'!AN$1,FALSE)</f>
        <v>50.402271651680003</v>
      </c>
      <c r="I40" s="60">
        <f>VLOOKUP($A40,'Occupancy Raw Data'!$B$6:$BE$43,'Occupancy Raw Data'!AO$1,FALSE)</f>
        <v>53.786086133459499</v>
      </c>
      <c r="J40" s="61">
        <f>VLOOKUP($A40,'Occupancy Raw Data'!$B$6:$BE$43,'Occupancy Raw Data'!AP$1,FALSE)</f>
        <v>52.094178892569801</v>
      </c>
      <c r="K40" s="62">
        <f>VLOOKUP($A40,'Occupancy Raw Data'!$B$6:$BE$43,'Occupancy Raw Data'!AR$1,FALSE)</f>
        <v>50.3328578221588</v>
      </c>
      <c r="M40" s="59">
        <f>VLOOKUP($A40,'Occupancy Raw Data'!$B$6:$BE$43,'Occupancy Raw Data'!AT$1,FALSE)</f>
        <v>-5.6906345679319799</v>
      </c>
      <c r="N40" s="60">
        <f>VLOOKUP($A40,'Occupancy Raw Data'!$B$6:$BE$43,'Occupancy Raw Data'!AU$1,FALSE)</f>
        <v>1.6460382854917699</v>
      </c>
      <c r="O40" s="60">
        <f>VLOOKUP($A40,'Occupancy Raw Data'!$B$6:$BE$43,'Occupancy Raw Data'!AV$1,FALSE)</f>
        <v>0.41257652321267702</v>
      </c>
      <c r="P40" s="60">
        <f>VLOOKUP($A40,'Occupancy Raw Data'!$B$6:$BE$43,'Occupancy Raw Data'!AW$1,FALSE)</f>
        <v>-4.3265834232197902</v>
      </c>
      <c r="Q40" s="60">
        <f>VLOOKUP($A40,'Occupancy Raw Data'!$B$6:$BE$43,'Occupancy Raw Data'!AX$1,FALSE)</f>
        <v>-2.0901276330884699</v>
      </c>
      <c r="R40" s="61">
        <f>VLOOKUP($A40,'Occupancy Raw Data'!$B$6:$BE$43,'Occupancy Raw Data'!AY$1,FALSE)</f>
        <v>-1.8709097794376399</v>
      </c>
      <c r="S40" s="60">
        <f>VLOOKUP($A40,'Occupancy Raw Data'!$B$6:$BE$43,'Occupancy Raw Data'!BA$1,FALSE)</f>
        <v>-3.4488129541655899</v>
      </c>
      <c r="T40" s="60">
        <f>VLOOKUP($A40,'Occupancy Raw Data'!$B$6:$BE$43,'Occupancy Raw Data'!BB$1,FALSE)</f>
        <v>-0.64649731405259203</v>
      </c>
      <c r="U40" s="61">
        <f>VLOOKUP($A40,'Occupancy Raw Data'!$B$6:$BE$43,'Occupancy Raw Data'!BC$1,FALSE)</f>
        <v>-2.02217953738079</v>
      </c>
      <c r="V40" s="62">
        <f>VLOOKUP($A40,'Occupancy Raw Data'!$B$6:$BE$43,'Occupancy Raw Data'!BE$1,FALSE)</f>
        <v>-1.9126357911457199</v>
      </c>
      <c r="X40" s="64">
        <f>VLOOKUP($A40,'ADR Raw Data'!$B$6:$BE$43,'ADR Raw Data'!AG$1,FALSE)</f>
        <v>88.049911616161594</v>
      </c>
      <c r="Y40" s="65">
        <f>VLOOKUP($A40,'ADR Raw Data'!$B$6:$BE$43,'ADR Raw Data'!AH$1,FALSE)</f>
        <v>89.875842178126405</v>
      </c>
      <c r="Z40" s="65">
        <f>VLOOKUP($A40,'ADR Raw Data'!$B$6:$BE$43,'ADR Raw Data'!AI$1,FALSE)</f>
        <v>90.990159620362306</v>
      </c>
      <c r="AA40" s="65">
        <f>VLOOKUP($A40,'ADR Raw Data'!$B$6:$BE$43,'ADR Raw Data'!AJ$1,FALSE)</f>
        <v>92.957986754966797</v>
      </c>
      <c r="AB40" s="65">
        <f>VLOOKUP($A40,'ADR Raw Data'!$B$6:$BE$43,'ADR Raw Data'!AK$1,FALSE)</f>
        <v>93.722026897214207</v>
      </c>
      <c r="AC40" s="66">
        <f>VLOOKUP($A40,'ADR Raw Data'!$B$6:$BE$43,'ADR Raw Data'!AL$1,FALSE)</f>
        <v>91.2851670506912</v>
      </c>
      <c r="AD40" s="65">
        <f>VLOOKUP($A40,'ADR Raw Data'!$B$6:$BE$43,'ADR Raw Data'!AN$1,FALSE)</f>
        <v>99.994765258215907</v>
      </c>
      <c r="AE40" s="65">
        <f>VLOOKUP($A40,'ADR Raw Data'!$B$6:$BE$43,'ADR Raw Data'!AO$1,FALSE)</f>
        <v>104.27920369555601</v>
      </c>
      <c r="AF40" s="66">
        <f>VLOOKUP($A40,'ADR Raw Data'!$B$6:$BE$43,'ADR Raw Data'!AP$1,FALSE)</f>
        <v>102.206559164206</v>
      </c>
      <c r="AG40" s="67">
        <f>VLOOKUP($A40,'ADR Raw Data'!$B$6:$BE$43,'ADR Raw Data'!AR$1,FALSE)</f>
        <v>94.530115392401598</v>
      </c>
      <c r="AI40" s="59">
        <f>VLOOKUP($A40,'ADR Raw Data'!$B$6:$BE$43,'ADR Raw Data'!AT$1,FALSE)</f>
        <v>17.586736148500499</v>
      </c>
      <c r="AJ40" s="60">
        <f>VLOOKUP($A40,'ADR Raw Data'!$B$6:$BE$43,'ADR Raw Data'!AU$1,FALSE)</f>
        <v>14.545604418136699</v>
      </c>
      <c r="AK40" s="60">
        <f>VLOOKUP($A40,'ADR Raw Data'!$B$6:$BE$43,'ADR Raw Data'!AV$1,FALSE)</f>
        <v>15.668441346046199</v>
      </c>
      <c r="AL40" s="60">
        <f>VLOOKUP($A40,'ADR Raw Data'!$B$6:$BE$43,'ADR Raw Data'!AW$1,FALSE)</f>
        <v>18.711672457331002</v>
      </c>
      <c r="AM40" s="60">
        <f>VLOOKUP($A40,'ADR Raw Data'!$B$6:$BE$43,'ADR Raw Data'!AX$1,FALSE)</f>
        <v>18.794157948182999</v>
      </c>
      <c r="AN40" s="61">
        <f>VLOOKUP($A40,'ADR Raw Data'!$B$6:$BE$43,'ADR Raw Data'!AY$1,FALSE)</f>
        <v>17.042452711080401</v>
      </c>
      <c r="AO40" s="60">
        <f>VLOOKUP($A40,'ADR Raw Data'!$B$6:$BE$43,'ADR Raw Data'!BA$1,FALSE)</f>
        <v>19.999861762697599</v>
      </c>
      <c r="AP40" s="60">
        <f>VLOOKUP($A40,'ADR Raw Data'!$B$6:$BE$43,'ADR Raw Data'!BB$1,FALSE)</f>
        <v>21.8018669643773</v>
      </c>
      <c r="AQ40" s="61">
        <f>VLOOKUP($A40,'ADR Raw Data'!$B$6:$BE$43,'ADR Raw Data'!BC$1,FALSE)</f>
        <v>20.965670324342501</v>
      </c>
      <c r="AR40" s="62">
        <f>VLOOKUP($A40,'ADR Raw Data'!$B$6:$BE$43,'ADR Raw Data'!BE$1,FALSE)</f>
        <v>18.278094841784998</v>
      </c>
      <c r="AT40" s="64">
        <f>VLOOKUP($A40,'RevPAR Raw Data'!$B$6:$BE$43,'RevPAR Raw Data'!AG$1,FALSE)</f>
        <v>33.5589653512993</v>
      </c>
      <c r="AU40" s="65">
        <f>VLOOKUP($A40,'RevPAR Raw Data'!$B$6:$BE$43,'RevPAR Raw Data'!AH$1,FALSE)</f>
        <v>46.862596246390702</v>
      </c>
      <c r="AV40" s="65">
        <f>VLOOKUP($A40,'RevPAR Raw Data'!$B$6:$BE$43,'RevPAR Raw Data'!AI$1,FALSE)</f>
        <v>49.9089422621864</v>
      </c>
      <c r="AW40" s="65">
        <f>VLOOKUP($A40,'RevPAR Raw Data'!$B$6:$BE$43,'RevPAR Raw Data'!AJ$1,FALSE)</f>
        <v>49.822489351632697</v>
      </c>
      <c r="AX40" s="65">
        <f>VLOOKUP($A40,'RevPAR Raw Data'!$B$6:$BE$43,'RevPAR Raw Data'!AK$1,FALSE)</f>
        <v>46.173511594888701</v>
      </c>
      <c r="AY40" s="66">
        <f>VLOOKUP($A40,'RevPAR Raw Data'!$B$6:$BE$43,'RevPAR Raw Data'!AL$1,FALSE)</f>
        <v>45.299013816102899</v>
      </c>
      <c r="AZ40" s="65">
        <f>VLOOKUP($A40,'RevPAR Raw Data'!$B$6:$BE$43,'RevPAR Raw Data'!AN$1,FALSE)</f>
        <v>50.399633222905798</v>
      </c>
      <c r="BA40" s="65">
        <f>VLOOKUP($A40,'RevPAR Raw Data'!$B$6:$BE$43,'RevPAR Raw Data'!AO$1,FALSE)</f>
        <v>56.087702318977698</v>
      </c>
      <c r="BB40" s="66">
        <f>VLOOKUP($A40,'RevPAR Raw Data'!$B$6:$BE$43,'RevPAR Raw Data'!AP$1,FALSE)</f>
        <v>53.243667770941698</v>
      </c>
      <c r="BC40" s="67">
        <f>VLOOKUP($A40,'RevPAR Raw Data'!$B$6:$BE$43,'RevPAR Raw Data'!AR$1,FALSE)</f>
        <v>47.5797085795801</v>
      </c>
      <c r="BE40" s="59">
        <f>VLOOKUP($A40,'RevPAR Raw Data'!$B$6:$BE$43,'RevPAR Raw Data'!AT$1,FALSE)</f>
        <v>10.895304693930999</v>
      </c>
      <c r="BF40" s="60">
        <f>VLOOKUP($A40,'RevPAR Raw Data'!$B$6:$BE$43,'RevPAR Raw Data'!AU$1,FALSE)</f>
        <v>16.431068921207199</v>
      </c>
      <c r="BG40" s="60">
        <f>VLOOKUP($A40,'RevPAR Raw Data'!$B$6:$BE$43,'RevPAR Raw Data'!AV$1,FALSE)</f>
        <v>16.145662179805999</v>
      </c>
      <c r="BH40" s="60">
        <f>VLOOKUP($A40,'RevPAR Raw Data'!$B$6:$BE$43,'RevPAR Raw Data'!AW$1,FALSE)</f>
        <v>13.575512915365101</v>
      </c>
      <c r="BI40" s="60">
        <f>VLOOKUP($A40,'RevPAR Raw Data'!$B$6:$BE$43,'RevPAR Raw Data'!AX$1,FALSE)</f>
        <v>16.311208426413199</v>
      </c>
      <c r="BJ40" s="61">
        <f>VLOOKUP($A40,'RevPAR Raw Data'!$B$6:$BE$43,'RevPAR Raw Data'!AY$1,FALSE)</f>
        <v>14.8526940172151</v>
      </c>
      <c r="BK40" s="60">
        <f>VLOOKUP($A40,'RevPAR Raw Data'!$B$6:$BE$43,'RevPAR Raw Data'!BA$1,FALSE)</f>
        <v>15.861290985244899</v>
      </c>
      <c r="BL40" s="60">
        <f>VLOOKUP($A40,'RevPAR Raw Data'!$B$6:$BE$43,'RevPAR Raw Data'!BB$1,FALSE)</f>
        <v>21.0144211659867</v>
      </c>
      <c r="BM40" s="61">
        <f>VLOOKUP($A40,'RevPAR Raw Data'!$B$6:$BE$43,'RevPAR Raw Data'!BC$1,FALSE)</f>
        <v>18.519527291788201</v>
      </c>
      <c r="BN40" s="62">
        <f>VLOOKUP($A40,'RevPAR Raw Data'!$B$6:$BE$43,'RevPAR Raw Data'!BE$1,FALSE)</f>
        <v>16.015865666755701</v>
      </c>
    </row>
    <row r="41" spans="1:66" x14ac:dyDescent="0.35">
      <c r="A41" s="81" t="s">
        <v>80</v>
      </c>
      <c r="B41" s="59">
        <f>VLOOKUP($A41,'Occupancy Raw Data'!$B$6:$BE$43,'Occupancy Raw Data'!AG$1,FALSE)</f>
        <v>35.014054813773697</v>
      </c>
      <c r="C41" s="60">
        <f>VLOOKUP($A41,'Occupancy Raw Data'!$B$6:$BE$43,'Occupancy Raw Data'!AH$1,FALSE)</f>
        <v>41.918482080112398</v>
      </c>
      <c r="D41" s="60">
        <f>VLOOKUP($A41,'Occupancy Raw Data'!$B$6:$BE$43,'Occupancy Raw Data'!AI$1,FALSE)</f>
        <v>44.325368938861502</v>
      </c>
      <c r="E41" s="60">
        <f>VLOOKUP($A41,'Occupancy Raw Data'!$B$6:$BE$43,'Occupancy Raw Data'!AJ$1,FALSE)</f>
        <v>43.587491215741302</v>
      </c>
      <c r="F41" s="60">
        <f>VLOOKUP($A41,'Occupancy Raw Data'!$B$6:$BE$43,'Occupancy Raw Data'!AK$1,FALSE)</f>
        <v>42.568517217146798</v>
      </c>
      <c r="G41" s="61">
        <f>VLOOKUP($A41,'Occupancy Raw Data'!$B$6:$BE$43,'Occupancy Raw Data'!AL$1,FALSE)</f>
        <v>41.482782853127098</v>
      </c>
      <c r="H41" s="60">
        <f>VLOOKUP($A41,'Occupancy Raw Data'!$B$6:$BE$43,'Occupancy Raw Data'!AN$1,FALSE)</f>
        <v>48.735066760365399</v>
      </c>
      <c r="I41" s="60">
        <f>VLOOKUP($A41,'Occupancy Raw Data'!$B$6:$BE$43,'Occupancy Raw Data'!AO$1,FALSE)</f>
        <v>51.475755446240299</v>
      </c>
      <c r="J41" s="61">
        <f>VLOOKUP($A41,'Occupancy Raw Data'!$B$6:$BE$43,'Occupancy Raw Data'!AP$1,FALSE)</f>
        <v>50.105411103302799</v>
      </c>
      <c r="K41" s="62">
        <f>VLOOKUP($A41,'Occupancy Raw Data'!$B$6:$BE$43,'Occupancy Raw Data'!AR$1,FALSE)</f>
        <v>43.9463909246059</v>
      </c>
      <c r="M41" s="59">
        <f>VLOOKUP($A41,'Occupancy Raw Data'!$B$6:$BE$43,'Occupancy Raw Data'!AT$1,FALSE)</f>
        <v>4.4002095337873204</v>
      </c>
      <c r="N41" s="60">
        <f>VLOOKUP($A41,'Occupancy Raw Data'!$B$6:$BE$43,'Occupancy Raw Data'!AU$1,FALSE)</f>
        <v>1.4887282007656299</v>
      </c>
      <c r="O41" s="60">
        <f>VLOOKUP($A41,'Occupancy Raw Data'!$B$6:$BE$43,'Occupancy Raw Data'!AV$1,FALSE)</f>
        <v>-1.40679953106682</v>
      </c>
      <c r="P41" s="60">
        <f>VLOOKUP($A41,'Occupancy Raw Data'!$B$6:$BE$43,'Occupancy Raw Data'!AW$1,FALSE)</f>
        <v>-2.0529016975917802</v>
      </c>
      <c r="Q41" s="60">
        <f>VLOOKUP($A41,'Occupancy Raw Data'!$B$6:$BE$43,'Occupancy Raw Data'!AX$1,FALSE)</f>
        <v>-0.61525840853158298</v>
      </c>
      <c r="R41" s="61">
        <f>VLOOKUP($A41,'Occupancy Raw Data'!$B$6:$BE$43,'Occupancy Raw Data'!AY$1,FALSE)</f>
        <v>0.13570822731127999</v>
      </c>
      <c r="S41" s="60">
        <f>VLOOKUP($A41,'Occupancy Raw Data'!$B$6:$BE$43,'Occupancy Raw Data'!BA$1,FALSE)</f>
        <v>-3.4794711203897002</v>
      </c>
      <c r="T41" s="60">
        <f>VLOOKUP($A41,'Occupancy Raw Data'!$B$6:$BE$43,'Occupancy Raw Data'!BB$1,FALSE)</f>
        <v>-7.5418112969390902</v>
      </c>
      <c r="U41" s="61">
        <f>VLOOKUP($A41,'Occupancy Raw Data'!$B$6:$BE$43,'Occupancy Raw Data'!BC$1,FALSE)</f>
        <v>-5.6097964587125499</v>
      </c>
      <c r="V41" s="62">
        <f>VLOOKUP($A41,'Occupancy Raw Data'!$B$6:$BE$43,'Occupancy Raw Data'!BE$1,FALSE)</f>
        <v>-1.81124880838894</v>
      </c>
      <c r="X41" s="64">
        <f>VLOOKUP($A41,'ADR Raw Data'!$B$6:$BE$43,'ADR Raw Data'!AG$1,FALSE)</f>
        <v>96.670938283993905</v>
      </c>
      <c r="Y41" s="65">
        <f>VLOOKUP($A41,'ADR Raw Data'!$B$6:$BE$43,'ADR Raw Data'!AH$1,FALSE)</f>
        <v>93.606190276613503</v>
      </c>
      <c r="Z41" s="65">
        <f>VLOOKUP($A41,'ADR Raw Data'!$B$6:$BE$43,'ADR Raw Data'!AI$1,FALSE)</f>
        <v>94.378588981371294</v>
      </c>
      <c r="AA41" s="65">
        <f>VLOOKUP($A41,'ADR Raw Data'!$B$6:$BE$43,'ADR Raw Data'!AJ$1,FALSE)</f>
        <v>94.042857718661807</v>
      </c>
      <c r="AB41" s="65">
        <f>VLOOKUP($A41,'ADR Raw Data'!$B$6:$BE$43,'ADR Raw Data'!AK$1,FALSE)</f>
        <v>94.464308708212897</v>
      </c>
      <c r="AC41" s="66">
        <f>VLOOKUP($A41,'ADR Raw Data'!$B$6:$BE$43,'ADR Raw Data'!AL$1,FALSE)</f>
        <v>94.556503472810405</v>
      </c>
      <c r="AD41" s="65">
        <f>VLOOKUP($A41,'ADR Raw Data'!$B$6:$BE$43,'ADR Raw Data'!AN$1,FALSE)</f>
        <v>105.167667627974</v>
      </c>
      <c r="AE41" s="65">
        <f>VLOOKUP($A41,'ADR Raw Data'!$B$6:$BE$43,'ADR Raw Data'!AO$1,FALSE)</f>
        <v>106.331126279863</v>
      </c>
      <c r="AF41" s="66">
        <f>VLOOKUP($A41,'ADR Raw Data'!$B$6:$BE$43,'ADR Raw Data'!AP$1,FALSE)</f>
        <v>105.765306802244</v>
      </c>
      <c r="AG41" s="67">
        <f>VLOOKUP($A41,'ADR Raw Data'!$B$6:$BE$43,'ADR Raw Data'!AR$1,FALSE)</f>
        <v>98.2078463735008</v>
      </c>
      <c r="AI41" s="59">
        <f>VLOOKUP($A41,'ADR Raw Data'!$B$6:$BE$43,'ADR Raw Data'!AT$1,FALSE)</f>
        <v>17.046279884595901</v>
      </c>
      <c r="AJ41" s="60">
        <f>VLOOKUP($A41,'ADR Raw Data'!$B$6:$BE$43,'ADR Raw Data'!AU$1,FALSE)</f>
        <v>15.2403172946594</v>
      </c>
      <c r="AK41" s="60">
        <f>VLOOKUP($A41,'ADR Raw Data'!$B$6:$BE$43,'ADR Raw Data'!AV$1,FALSE)</f>
        <v>14.620622219085901</v>
      </c>
      <c r="AL41" s="60">
        <f>VLOOKUP($A41,'ADR Raw Data'!$B$6:$BE$43,'ADR Raw Data'!AW$1,FALSE)</f>
        <v>15.2484942045545</v>
      </c>
      <c r="AM41" s="60">
        <f>VLOOKUP($A41,'ADR Raw Data'!$B$6:$BE$43,'ADR Raw Data'!AX$1,FALSE)</f>
        <v>14.5428876019109</v>
      </c>
      <c r="AN41" s="61">
        <f>VLOOKUP($A41,'ADR Raw Data'!$B$6:$BE$43,'ADR Raw Data'!AY$1,FALSE)</f>
        <v>15.274973147938701</v>
      </c>
      <c r="AO41" s="60">
        <f>VLOOKUP($A41,'ADR Raw Data'!$B$6:$BE$43,'ADR Raw Data'!BA$1,FALSE)</f>
        <v>19.202270923367699</v>
      </c>
      <c r="AP41" s="60">
        <f>VLOOKUP($A41,'ADR Raw Data'!$B$6:$BE$43,'ADR Raw Data'!BB$1,FALSE)</f>
        <v>20.3262800943101</v>
      </c>
      <c r="AQ41" s="61">
        <f>VLOOKUP($A41,'ADR Raw Data'!$B$6:$BE$43,'ADR Raw Data'!BC$1,FALSE)</f>
        <v>19.7780211472665</v>
      </c>
      <c r="AR41" s="62">
        <f>VLOOKUP($A41,'ADR Raw Data'!$B$6:$BE$43,'ADR Raw Data'!BE$1,FALSE)</f>
        <v>16.7015081239302</v>
      </c>
      <c r="AT41" s="64">
        <f>VLOOKUP($A41,'RevPAR Raw Data'!$B$6:$BE$43,'RevPAR Raw Data'!AG$1,FALSE)</f>
        <v>33.848415319746998</v>
      </c>
      <c r="AU41" s="65">
        <f>VLOOKUP($A41,'RevPAR Raw Data'!$B$6:$BE$43,'RevPAR Raw Data'!AH$1,FALSE)</f>
        <v>39.238294096978201</v>
      </c>
      <c r="AV41" s="65">
        <f>VLOOKUP($A41,'RevPAR Raw Data'!$B$6:$BE$43,'RevPAR Raw Data'!AI$1,FALSE)</f>
        <v>41.833657765284599</v>
      </c>
      <c r="AW41" s="65">
        <f>VLOOKUP($A41,'RevPAR Raw Data'!$B$6:$BE$43,'RevPAR Raw Data'!AJ$1,FALSE)</f>
        <v>40.990922347153898</v>
      </c>
      <c r="AX41" s="65">
        <f>VLOOKUP($A41,'RevPAR Raw Data'!$B$6:$BE$43,'RevPAR Raw Data'!AK$1,FALSE)</f>
        <v>40.212055516514397</v>
      </c>
      <c r="AY41" s="66">
        <f>VLOOKUP($A41,'RevPAR Raw Data'!$B$6:$BE$43,'RevPAR Raw Data'!AL$1,FALSE)</f>
        <v>39.224669009135603</v>
      </c>
      <c r="AZ41" s="65">
        <f>VLOOKUP($A41,'RevPAR Raw Data'!$B$6:$BE$43,'RevPAR Raw Data'!AN$1,FALSE)</f>
        <v>51.253533028812299</v>
      </c>
      <c r="BA41" s="65">
        <f>VLOOKUP($A41,'RevPAR Raw Data'!$B$6:$BE$43,'RevPAR Raw Data'!AO$1,FALSE)</f>
        <v>54.734750527055503</v>
      </c>
      <c r="BB41" s="66">
        <f>VLOOKUP($A41,'RevPAR Raw Data'!$B$6:$BE$43,'RevPAR Raw Data'!AP$1,FALSE)</f>
        <v>52.994141777933898</v>
      </c>
      <c r="BC41" s="67">
        <f>VLOOKUP($A41,'RevPAR Raw Data'!$B$6:$BE$43,'RevPAR Raw Data'!AR$1,FALSE)</f>
        <v>43.158804085935103</v>
      </c>
      <c r="BE41" s="59">
        <f>VLOOKUP($A41,'RevPAR Raw Data'!$B$6:$BE$43,'RevPAR Raw Data'!AT$1,FALSE)</f>
        <v>22.196561451021299</v>
      </c>
      <c r="BF41" s="60">
        <f>VLOOKUP($A41,'RevPAR Raw Data'!$B$6:$BE$43,'RevPAR Raw Data'!AU$1,FALSE)</f>
        <v>16.955932396876801</v>
      </c>
      <c r="BG41" s="60">
        <f>VLOOKUP($A41,'RevPAR Raw Data'!$B$6:$BE$43,'RevPAR Raw Data'!AV$1,FALSE)</f>
        <v>13.008139843201899</v>
      </c>
      <c r="BH41" s="60">
        <f>VLOOKUP($A41,'RevPAR Raw Data'!$B$6:$BE$43,'RevPAR Raw Data'!AW$1,FALSE)</f>
        <v>12.8825559105802</v>
      </c>
      <c r="BI41" s="60">
        <f>VLOOKUP($A41,'RevPAR Raw Data'!$B$6:$BE$43,'RevPAR Raw Data'!AX$1,FALSE)</f>
        <v>13.8381528545652</v>
      </c>
      <c r="BJ41" s="61">
        <f>VLOOKUP($A41,'RevPAR Raw Data'!$B$6:$BE$43,'RevPAR Raw Data'!AY$1,FALSE)</f>
        <v>15.431410770531301</v>
      </c>
      <c r="BK41" s="60">
        <f>VLOOKUP($A41,'RevPAR Raw Data'!$B$6:$BE$43,'RevPAR Raw Data'!BA$1,FALSE)</f>
        <v>15.054662331740399</v>
      </c>
      <c r="BL41" s="60">
        <f>VLOOKUP($A41,'RevPAR Raw Data'!$B$6:$BE$43,'RevPAR Raw Data'!BB$1,FALSE)</f>
        <v>11.251499108970799</v>
      </c>
      <c r="BM41" s="61">
        <f>VLOOKUP($A41,'RevPAR Raw Data'!$B$6:$BE$43,'RevPAR Raw Data'!BC$1,FALSE)</f>
        <v>13.0587179586311</v>
      </c>
      <c r="BN41" s="62">
        <f>VLOOKUP($A41,'RevPAR Raw Data'!$B$6:$BE$43,'RevPAR Raw Data'!BE$1,FALSE)</f>
        <v>14.5877534486636</v>
      </c>
    </row>
    <row r="42" spans="1:66" x14ac:dyDescent="0.35">
      <c r="A42" s="81" t="s">
        <v>81</v>
      </c>
      <c r="B42" s="59">
        <f>VLOOKUP($A42,'Occupancy Raw Data'!$B$6:$BE$43,'Occupancy Raw Data'!AG$1,FALSE)</f>
        <v>46.959141661327003</v>
      </c>
      <c r="C42" s="60">
        <f>VLOOKUP($A42,'Occupancy Raw Data'!$B$6:$BE$43,'Occupancy Raw Data'!AH$1,FALSE)</f>
        <v>50.246419588141798</v>
      </c>
      <c r="D42" s="60">
        <f>VLOOKUP($A42,'Occupancy Raw Data'!$B$6:$BE$43,'Occupancy Raw Data'!AI$1,FALSE)</f>
        <v>53.159039912966598</v>
      </c>
      <c r="E42" s="60">
        <f>VLOOKUP($A42,'Occupancy Raw Data'!$B$6:$BE$43,'Occupancy Raw Data'!AJ$1,FALSE)</f>
        <v>53.793431699190798</v>
      </c>
      <c r="F42" s="60">
        <f>VLOOKUP($A42,'Occupancy Raw Data'!$B$6:$BE$43,'Occupancy Raw Data'!AK$1,FALSE)</f>
        <v>55.677568504793598</v>
      </c>
      <c r="G42" s="61">
        <f>VLOOKUP($A42,'Occupancy Raw Data'!$B$6:$BE$43,'Occupancy Raw Data'!AL$1,FALSE)</f>
        <v>51.9704933073604</v>
      </c>
      <c r="H42" s="60">
        <f>VLOOKUP($A42,'Occupancy Raw Data'!$B$6:$BE$43,'Occupancy Raw Data'!AN$1,FALSE)</f>
        <v>71.710749983001193</v>
      </c>
      <c r="I42" s="60">
        <f>VLOOKUP($A42,'Occupancy Raw Data'!$B$6:$BE$43,'Occupancy Raw Data'!AO$1,FALSE)</f>
        <v>75.224722921057904</v>
      </c>
      <c r="J42" s="61">
        <f>VLOOKUP($A42,'Occupancy Raw Data'!$B$6:$BE$43,'Occupancy Raw Data'!AP$1,FALSE)</f>
        <v>73.467736452029598</v>
      </c>
      <c r="K42" s="62">
        <f>VLOOKUP($A42,'Occupancy Raw Data'!$B$6:$BE$43,'Occupancy Raw Data'!AR$1,FALSE)</f>
        <v>58.116962963898999</v>
      </c>
      <c r="M42" s="59">
        <f>VLOOKUP($A42,'Occupancy Raw Data'!$B$6:$BE$43,'Occupancy Raw Data'!AT$1,FALSE)</f>
        <v>7.0310158497734196</v>
      </c>
      <c r="N42" s="60">
        <f>VLOOKUP($A42,'Occupancy Raw Data'!$B$6:$BE$43,'Occupancy Raw Data'!AU$1,FALSE)</f>
        <v>12.0896326290665</v>
      </c>
      <c r="O42" s="60">
        <f>VLOOKUP($A42,'Occupancy Raw Data'!$B$6:$BE$43,'Occupancy Raw Data'!AV$1,FALSE)</f>
        <v>12.9693937205596</v>
      </c>
      <c r="P42" s="60">
        <f>VLOOKUP($A42,'Occupancy Raw Data'!$B$6:$BE$43,'Occupancy Raw Data'!AW$1,FALSE)</f>
        <v>10.708181857016701</v>
      </c>
      <c r="Q42" s="60">
        <f>VLOOKUP($A42,'Occupancy Raw Data'!$B$6:$BE$43,'Occupancy Raw Data'!AX$1,FALSE)</f>
        <v>9.4365809499019395</v>
      </c>
      <c r="R42" s="61">
        <f>VLOOKUP($A42,'Occupancy Raw Data'!$B$6:$BE$43,'Occupancy Raw Data'!AY$1,FALSE)</f>
        <v>10.463294126138299</v>
      </c>
      <c r="S42" s="60">
        <f>VLOOKUP($A42,'Occupancy Raw Data'!$B$6:$BE$43,'Occupancy Raw Data'!BA$1,FALSE)</f>
        <v>8.4462942492241293</v>
      </c>
      <c r="T42" s="60">
        <f>VLOOKUP($A42,'Occupancy Raw Data'!$B$6:$BE$43,'Occupancy Raw Data'!BB$1,FALSE)</f>
        <v>4.10263462250537</v>
      </c>
      <c r="U42" s="61">
        <f>VLOOKUP($A42,'Occupancy Raw Data'!$B$6:$BE$43,'Occupancy Raw Data'!BC$1,FALSE)</f>
        <v>6.1781884013568904</v>
      </c>
      <c r="V42" s="62">
        <f>VLOOKUP($A42,'Occupancy Raw Data'!$B$6:$BE$43,'Occupancy Raw Data'!BE$1,FALSE)</f>
        <v>8.8760086050668594</v>
      </c>
      <c r="X42" s="64">
        <f>VLOOKUP($A42,'ADR Raw Data'!$B$6:$BE$43,'ADR Raw Data'!AG$1,FALSE)</f>
        <v>92.371045144433097</v>
      </c>
      <c r="Y42" s="65">
        <f>VLOOKUP($A42,'ADR Raw Data'!$B$6:$BE$43,'ADR Raw Data'!AH$1,FALSE)</f>
        <v>90.3275189928369</v>
      </c>
      <c r="Z42" s="65">
        <f>VLOOKUP($A42,'ADR Raw Data'!$B$6:$BE$43,'ADR Raw Data'!AI$1,FALSE)</f>
        <v>92.094349266445803</v>
      </c>
      <c r="AA42" s="65">
        <f>VLOOKUP($A42,'ADR Raw Data'!$B$6:$BE$43,'ADR Raw Data'!AJ$1,FALSE)</f>
        <v>92.596335414717998</v>
      </c>
      <c r="AB42" s="65">
        <f>VLOOKUP($A42,'ADR Raw Data'!$B$6:$BE$43,'ADR Raw Data'!AK$1,FALSE)</f>
        <v>94.400947426268502</v>
      </c>
      <c r="AC42" s="66">
        <f>VLOOKUP($A42,'ADR Raw Data'!$B$6:$BE$43,'ADR Raw Data'!AL$1,FALSE)</f>
        <v>92.4018936461121</v>
      </c>
      <c r="AD42" s="65">
        <f>VLOOKUP($A42,'ADR Raw Data'!$B$6:$BE$43,'ADR Raw Data'!AN$1,FALSE)</f>
        <v>119.434181102735</v>
      </c>
      <c r="AE42" s="65">
        <f>VLOOKUP($A42,'ADR Raw Data'!$B$6:$BE$43,'ADR Raw Data'!AO$1,FALSE)</f>
        <v>125.731797926477</v>
      </c>
      <c r="AF42" s="66">
        <f>VLOOKUP($A42,'ADR Raw Data'!$B$6:$BE$43,'ADR Raw Data'!AP$1,FALSE)</f>
        <v>122.658293505724</v>
      </c>
      <c r="AG42" s="67">
        <f>VLOOKUP($A42,'ADR Raw Data'!$B$6:$BE$43,'ADR Raw Data'!AR$1,FALSE)</f>
        <v>103.33777960460201</v>
      </c>
      <c r="AI42" s="59">
        <f>VLOOKUP($A42,'ADR Raw Data'!$B$6:$BE$43,'ADR Raw Data'!AT$1,FALSE)</f>
        <v>24.801440492213999</v>
      </c>
      <c r="AJ42" s="60">
        <f>VLOOKUP($A42,'ADR Raw Data'!$B$6:$BE$43,'ADR Raw Data'!AU$1,FALSE)</f>
        <v>23.556447396093098</v>
      </c>
      <c r="AK42" s="60">
        <f>VLOOKUP($A42,'ADR Raw Data'!$B$6:$BE$43,'ADR Raw Data'!AV$1,FALSE)</f>
        <v>24.3718898954018</v>
      </c>
      <c r="AL42" s="60">
        <f>VLOOKUP($A42,'ADR Raw Data'!$B$6:$BE$43,'ADR Raw Data'!AW$1,FALSE)</f>
        <v>23.138875092540999</v>
      </c>
      <c r="AM42" s="60">
        <f>VLOOKUP($A42,'ADR Raw Data'!$B$6:$BE$43,'ADR Raw Data'!AX$1,FALSE)</f>
        <v>21.360623854108301</v>
      </c>
      <c r="AN42" s="61">
        <f>VLOOKUP($A42,'ADR Raw Data'!$B$6:$BE$43,'ADR Raw Data'!AY$1,FALSE)</f>
        <v>23.352854430186799</v>
      </c>
      <c r="AO42" s="60">
        <f>VLOOKUP($A42,'ADR Raw Data'!$B$6:$BE$43,'ADR Raw Data'!BA$1,FALSE)</f>
        <v>27.2431319844661</v>
      </c>
      <c r="AP42" s="60">
        <f>VLOOKUP($A42,'ADR Raw Data'!$B$6:$BE$43,'ADR Raw Data'!BB$1,FALSE)</f>
        <v>27.313845224486101</v>
      </c>
      <c r="AQ42" s="61">
        <f>VLOOKUP($A42,'ADR Raw Data'!$B$6:$BE$43,'ADR Raw Data'!BC$1,FALSE)</f>
        <v>27.214282955702501</v>
      </c>
      <c r="AR42" s="62">
        <f>VLOOKUP($A42,'ADR Raw Data'!$B$6:$BE$43,'ADR Raw Data'!BE$1,FALSE)</f>
        <v>24.683304008767301</v>
      </c>
      <c r="AT42" s="64">
        <f>VLOOKUP($A42,'RevPAR Raw Data'!$B$6:$BE$43,'RevPAR Raw Data'!AG$1,FALSE)</f>
        <v>43.376649943422699</v>
      </c>
      <c r="AU42" s="65">
        <f>VLOOKUP($A42,'RevPAR Raw Data'!$B$6:$BE$43,'RevPAR Raw Data'!AH$1,FALSE)</f>
        <v>45.386344196699397</v>
      </c>
      <c r="AV42" s="65">
        <f>VLOOKUP($A42,'RevPAR Raw Data'!$B$6:$BE$43,'RevPAR Raw Data'!AI$1,FALSE)</f>
        <v>48.956471884136803</v>
      </c>
      <c r="AW42" s="65">
        <f>VLOOKUP($A42,'RevPAR Raw Data'!$B$6:$BE$43,'RevPAR Raw Data'!AJ$1,FALSE)</f>
        <v>49.810746447269999</v>
      </c>
      <c r="AX42" s="65">
        <f>VLOOKUP($A42,'RevPAR Raw Data'!$B$6:$BE$43,'RevPAR Raw Data'!AK$1,FALSE)</f>
        <v>52.560152172434798</v>
      </c>
      <c r="AY42" s="66">
        <f>VLOOKUP($A42,'RevPAR Raw Data'!$B$6:$BE$43,'RevPAR Raw Data'!AL$1,FALSE)</f>
        <v>48.021719953226999</v>
      </c>
      <c r="AZ42" s="65">
        <f>VLOOKUP($A42,'RevPAR Raw Data'!$B$6:$BE$43,'RevPAR Raw Data'!AN$1,FALSE)</f>
        <v>85.647147004827602</v>
      </c>
      <c r="BA42" s="65">
        <f>VLOOKUP($A42,'RevPAR Raw Data'!$B$6:$BE$43,'RevPAR Raw Data'!AO$1,FALSE)</f>
        <v>94.581396613857294</v>
      </c>
      <c r="BB42" s="66">
        <f>VLOOKUP($A42,'RevPAR Raw Data'!$B$6:$BE$43,'RevPAR Raw Data'!AP$1,FALSE)</f>
        <v>90.114271809342398</v>
      </c>
      <c r="BC42" s="67">
        <f>VLOOKUP($A42,'RevPAR Raw Data'!$B$6:$BE$43,'RevPAR Raw Data'!AR$1,FALSE)</f>
        <v>60.056779100522597</v>
      </c>
      <c r="BE42" s="59">
        <f>VLOOKUP($A42,'RevPAR Raw Data'!$B$6:$BE$43,'RevPAR Raw Data'!AT$1,FALSE)</f>
        <v>33.576249553967102</v>
      </c>
      <c r="BF42" s="60">
        <f>VLOOKUP($A42,'RevPAR Raw Data'!$B$6:$BE$43,'RevPAR Raw Data'!AU$1,FALSE)</f>
        <v>38.493967975806598</v>
      </c>
      <c r="BG42" s="60">
        <f>VLOOKUP($A42,'RevPAR Raw Data'!$B$6:$BE$43,'RevPAR Raw Data'!AV$1,FALSE)</f>
        <v>40.5021699736374</v>
      </c>
      <c r="BH42" s="60">
        <f>VLOOKUP($A42,'RevPAR Raw Data'!$B$6:$BE$43,'RevPAR Raw Data'!AW$1,FALSE)</f>
        <v>36.324809774134998</v>
      </c>
      <c r="BI42" s="60">
        <f>VLOOKUP($A42,'RevPAR Raw Data'!$B$6:$BE$43,'RevPAR Raw Data'!AX$1,FALSE)</f>
        <v>32.812917365407202</v>
      </c>
      <c r="BJ42" s="61">
        <f>VLOOKUP($A42,'RevPAR Raw Data'!$B$6:$BE$43,'RevPAR Raw Data'!AY$1,FALSE)</f>
        <v>36.259626402204503</v>
      </c>
      <c r="BK42" s="60">
        <f>VLOOKUP($A42,'RevPAR Raw Data'!$B$6:$BE$43,'RevPAR Raw Data'!BA$1,FALSE)</f>
        <v>37.990461323802698</v>
      </c>
      <c r="BL42" s="60">
        <f>VLOOKUP($A42,'RevPAR Raw Data'!$B$6:$BE$43,'RevPAR Raw Data'!BB$1,FALSE)</f>
        <v>32.537067117908798</v>
      </c>
      <c r="BM42" s="61">
        <f>VLOOKUP($A42,'RevPAR Raw Data'!$B$6:$BE$43,'RevPAR Raw Data'!BC$1,FALSE)</f>
        <v>35.073821030140998</v>
      </c>
      <c r="BN42" s="62">
        <f>VLOOKUP($A42,'RevPAR Raw Data'!$B$6:$BE$43,'RevPAR Raw Data'!BE$1,FALSE)</f>
        <v>35.750204801667202</v>
      </c>
    </row>
    <row r="43" spans="1:66" x14ac:dyDescent="0.35">
      <c r="A43" s="82" t="s">
        <v>82</v>
      </c>
      <c r="B43" s="59">
        <f>VLOOKUP($A43,'Occupancy Raw Data'!$B$6:$BE$43,'Occupancy Raw Data'!AG$1,FALSE)</f>
        <v>47.445559458103297</v>
      </c>
      <c r="C43" s="60">
        <f>VLOOKUP($A43,'Occupancy Raw Data'!$B$6:$BE$43,'Occupancy Raw Data'!AH$1,FALSE)</f>
        <v>52.462619167084704</v>
      </c>
      <c r="D43" s="60">
        <f>VLOOKUP($A43,'Occupancy Raw Data'!$B$6:$BE$43,'Occupancy Raw Data'!AI$1,FALSE)</f>
        <v>57.026593075765099</v>
      </c>
      <c r="E43" s="60">
        <f>VLOOKUP($A43,'Occupancy Raw Data'!$B$6:$BE$43,'Occupancy Raw Data'!AJ$1,FALSE)</f>
        <v>56.997491219267403</v>
      </c>
      <c r="F43" s="60">
        <f>VLOOKUP($A43,'Occupancy Raw Data'!$B$6:$BE$43,'Occupancy Raw Data'!AK$1,FALSE)</f>
        <v>54.625689914701397</v>
      </c>
      <c r="G43" s="61">
        <f>VLOOKUP($A43,'Occupancy Raw Data'!$B$6:$BE$43,'Occupancy Raw Data'!AL$1,FALSE)</f>
        <v>53.711590566984398</v>
      </c>
      <c r="H43" s="60">
        <f>VLOOKUP($A43,'Occupancy Raw Data'!$B$6:$BE$43,'Occupancy Raw Data'!AN$1,FALSE)</f>
        <v>59.596086302057202</v>
      </c>
      <c r="I43" s="60">
        <f>VLOOKUP($A43,'Occupancy Raw Data'!$B$6:$BE$43,'Occupancy Raw Data'!AO$1,FALSE)</f>
        <v>64.424987456096304</v>
      </c>
      <c r="J43" s="61">
        <f>VLOOKUP($A43,'Occupancy Raw Data'!$B$6:$BE$43,'Occupancy Raw Data'!AP$1,FALSE)</f>
        <v>62.010536879076703</v>
      </c>
      <c r="K43" s="62">
        <f>VLOOKUP($A43,'Occupancy Raw Data'!$B$6:$BE$43,'Occupancy Raw Data'!AR$1,FALSE)</f>
        <v>56.082718084725101</v>
      </c>
      <c r="M43" s="59">
        <f>VLOOKUP($A43,'Occupancy Raw Data'!$B$6:$BE$43,'Occupancy Raw Data'!AT$1,FALSE)</f>
        <v>52.704740761693003</v>
      </c>
      <c r="N43" s="60">
        <f>VLOOKUP($A43,'Occupancy Raw Data'!$B$6:$BE$43,'Occupancy Raw Data'!AU$1,FALSE)</f>
        <v>54.343443138740298</v>
      </c>
      <c r="O43" s="60">
        <f>VLOOKUP($A43,'Occupancy Raw Data'!$B$6:$BE$43,'Occupancy Raw Data'!AV$1,FALSE)</f>
        <v>60.384850760402003</v>
      </c>
      <c r="P43" s="60">
        <f>VLOOKUP($A43,'Occupancy Raw Data'!$B$6:$BE$43,'Occupancy Raw Data'!AW$1,FALSE)</f>
        <v>57.685532134562898</v>
      </c>
      <c r="Q43" s="60">
        <f>VLOOKUP($A43,'Occupancy Raw Data'!$B$6:$BE$43,'Occupancy Raw Data'!AX$1,FALSE)</f>
        <v>54.9542342329947</v>
      </c>
      <c r="R43" s="61">
        <f>VLOOKUP($A43,'Occupancy Raw Data'!$B$6:$BE$43,'Occupancy Raw Data'!AY$1,FALSE)</f>
        <v>56.123685489166697</v>
      </c>
      <c r="S43" s="60">
        <f>VLOOKUP($A43,'Occupancy Raw Data'!$B$6:$BE$43,'Occupancy Raw Data'!BA$1,FALSE)</f>
        <v>48.3988075912753</v>
      </c>
      <c r="T43" s="60">
        <f>VLOOKUP($A43,'Occupancy Raw Data'!$B$6:$BE$43,'Occupancy Raw Data'!BB$1,FALSE)</f>
        <v>45.053409204816901</v>
      </c>
      <c r="U43" s="61">
        <f>VLOOKUP($A43,'Occupancy Raw Data'!$B$6:$BE$43,'Occupancy Raw Data'!BC$1,FALSE)</f>
        <v>46.6419482982433</v>
      </c>
      <c r="V43" s="62">
        <f>VLOOKUP($A43,'Occupancy Raw Data'!$B$6:$BE$43,'Occupancy Raw Data'!BE$1,FALSE)</f>
        <v>52.998433296953401</v>
      </c>
      <c r="X43" s="64">
        <f>VLOOKUP($A43,'ADR Raw Data'!$B$6:$BE$43,'ADR Raw Data'!AG$1,FALSE)</f>
        <v>109.528458653155</v>
      </c>
      <c r="Y43" s="65">
        <f>VLOOKUP($A43,'ADR Raw Data'!$B$6:$BE$43,'ADR Raw Data'!AH$1,FALSE)</f>
        <v>118.507057344556</v>
      </c>
      <c r="Z43" s="65">
        <f>VLOOKUP($A43,'ADR Raw Data'!$B$6:$BE$43,'ADR Raw Data'!AI$1,FALSE)</f>
        <v>124.093726778234</v>
      </c>
      <c r="AA43" s="65">
        <f>VLOOKUP($A43,'ADR Raw Data'!$B$6:$BE$43,'ADR Raw Data'!AJ$1,FALSE)</f>
        <v>122.305647411875</v>
      </c>
      <c r="AB43" s="65">
        <f>VLOOKUP($A43,'ADR Raw Data'!$B$6:$BE$43,'ADR Raw Data'!AK$1,FALSE)</f>
        <v>114.400255682859</v>
      </c>
      <c r="AC43" s="66">
        <f>VLOOKUP($A43,'ADR Raw Data'!$B$6:$BE$43,'ADR Raw Data'!AL$1,FALSE)</f>
        <v>118.07797795029801</v>
      </c>
      <c r="AD43" s="65">
        <f>VLOOKUP($A43,'ADR Raw Data'!$B$6:$BE$43,'ADR Raw Data'!AN$1,FALSE)</f>
        <v>110.87853196947</v>
      </c>
      <c r="AE43" s="65">
        <f>VLOOKUP($A43,'ADR Raw Data'!$B$6:$BE$43,'ADR Raw Data'!AO$1,FALSE)</f>
        <v>111.975192816408</v>
      </c>
      <c r="AF43" s="66">
        <f>VLOOKUP($A43,'ADR Raw Data'!$B$6:$BE$43,'ADR Raw Data'!AP$1,FALSE)</f>
        <v>111.448212259816</v>
      </c>
      <c r="AG43" s="67">
        <f>VLOOKUP($A43,'ADR Raw Data'!$B$6:$BE$43,'ADR Raw Data'!AR$1,FALSE)</f>
        <v>115.98354446302299</v>
      </c>
      <c r="AI43" s="59">
        <f>VLOOKUP($A43,'ADR Raw Data'!$B$6:$BE$43,'ADR Raw Data'!AT$1,FALSE)</f>
        <v>32.987901367254899</v>
      </c>
      <c r="AJ43" s="60">
        <f>VLOOKUP($A43,'ADR Raw Data'!$B$6:$BE$43,'ADR Raw Data'!AU$1,FALSE)</f>
        <v>39.4066658491341</v>
      </c>
      <c r="AK43" s="60">
        <f>VLOOKUP($A43,'ADR Raw Data'!$B$6:$BE$43,'ADR Raw Data'!AV$1,FALSE)</f>
        <v>44.989053701703298</v>
      </c>
      <c r="AL43" s="60">
        <f>VLOOKUP($A43,'ADR Raw Data'!$B$6:$BE$43,'ADR Raw Data'!AW$1,FALSE)</f>
        <v>43.209748157140197</v>
      </c>
      <c r="AM43" s="60">
        <f>VLOOKUP($A43,'ADR Raw Data'!$B$6:$BE$43,'ADR Raw Data'!AX$1,FALSE)</f>
        <v>36.5999642038255</v>
      </c>
      <c r="AN43" s="61">
        <f>VLOOKUP($A43,'ADR Raw Data'!$B$6:$BE$43,'ADR Raw Data'!AY$1,FALSE)</f>
        <v>39.779366980666602</v>
      </c>
      <c r="AO43" s="60">
        <f>VLOOKUP($A43,'ADR Raw Data'!$B$6:$BE$43,'ADR Raw Data'!BA$1,FALSE)</f>
        <v>29.4049537465349</v>
      </c>
      <c r="AP43" s="60">
        <f>VLOOKUP($A43,'ADR Raw Data'!$B$6:$BE$43,'ADR Raw Data'!BB$1,FALSE)</f>
        <v>27.520032864294802</v>
      </c>
      <c r="AQ43" s="61">
        <f>VLOOKUP($A43,'ADR Raw Data'!$B$6:$BE$43,'ADR Raw Data'!BC$1,FALSE)</f>
        <v>28.396371448063999</v>
      </c>
      <c r="AR43" s="62">
        <f>VLOOKUP($A43,'ADR Raw Data'!$B$6:$BE$43,'ADR Raw Data'!BE$1,FALSE)</f>
        <v>36.065329812854003</v>
      </c>
      <c r="AT43" s="64">
        <f>VLOOKUP($A43,'RevPAR Raw Data'!$B$6:$BE$43,'RevPAR Raw Data'!AG$1,FALSE)</f>
        <v>51.966389973827198</v>
      </c>
      <c r="AU43" s="65">
        <f>VLOOKUP($A43,'RevPAR Raw Data'!$B$6:$BE$43,'RevPAR Raw Data'!AH$1,FALSE)</f>
        <v>62.171906180793201</v>
      </c>
      <c r="AV43" s="65">
        <f>VLOOKUP($A43,'RevPAR Raw Data'!$B$6:$BE$43,'RevPAR Raw Data'!AI$1,FALSE)</f>
        <v>70.766424602375594</v>
      </c>
      <c r="AW43" s="65">
        <f>VLOOKUP($A43,'RevPAR Raw Data'!$B$6:$BE$43,'RevPAR Raw Data'!AJ$1,FALSE)</f>
        <v>69.711150644252001</v>
      </c>
      <c r="AX43" s="65">
        <f>VLOOKUP($A43,'RevPAR Raw Data'!$B$6:$BE$43,'RevPAR Raw Data'!AK$1,FALSE)</f>
        <v>62.491928930944198</v>
      </c>
      <c r="AY43" s="66">
        <f>VLOOKUP($A43,'RevPAR Raw Data'!$B$6:$BE$43,'RevPAR Raw Data'!AL$1,FALSE)</f>
        <v>63.421560066438403</v>
      </c>
      <c r="AZ43" s="65">
        <f>VLOOKUP($A43,'RevPAR Raw Data'!$B$6:$BE$43,'RevPAR Raw Data'!AN$1,FALSE)</f>
        <v>66.079265602979603</v>
      </c>
      <c r="BA43" s="65">
        <f>VLOOKUP($A43,'RevPAR Raw Data'!$B$6:$BE$43,'RevPAR Raw Data'!AO$1,FALSE)</f>
        <v>72.140003925911003</v>
      </c>
      <c r="BB43" s="66">
        <f>VLOOKUP($A43,'RevPAR Raw Data'!$B$6:$BE$43,'RevPAR Raw Data'!AP$1,FALSE)</f>
        <v>69.109634764445303</v>
      </c>
      <c r="BC43" s="67">
        <f>VLOOKUP($A43,'RevPAR Raw Data'!$B$6:$BE$43,'RevPAR Raw Data'!AR$1,FALSE)</f>
        <v>65.046724265869003</v>
      </c>
      <c r="BE43" s="59">
        <f>VLOOKUP($A43,'RevPAR Raw Data'!$B$6:$BE$43,'RevPAR Raw Data'!AT$1,FALSE)</f>
        <v>103.078830027282</v>
      </c>
      <c r="BF43" s="60">
        <f>VLOOKUP($A43,'RevPAR Raw Data'!$B$6:$BE$43,'RevPAR Raw Data'!AU$1,FALSE)</f>
        <v>115.165048036472</v>
      </c>
      <c r="BG43" s="60">
        <f>VLOOKUP($A43,'RevPAR Raw Data'!$B$6:$BE$43,'RevPAR Raw Data'!AV$1,FALSE)</f>
        <v>132.54047739839601</v>
      </c>
      <c r="BH43" s="60">
        <f>VLOOKUP($A43,'RevPAR Raw Data'!$B$6:$BE$43,'RevPAR Raw Data'!AW$1,FALSE)</f>
        <v>125.821053450154</v>
      </c>
      <c r="BI43" s="60">
        <f>VLOOKUP($A43,'RevPAR Raw Data'!$B$6:$BE$43,'RevPAR Raw Data'!AX$1,FALSE)</f>
        <v>111.667428494582</v>
      </c>
      <c r="BJ43" s="61">
        <f>VLOOKUP($A43,'RevPAR Raw Data'!$B$6:$BE$43,'RevPAR Raw Data'!AY$1,FALSE)</f>
        <v>118.228699283644</v>
      </c>
      <c r="BK43" s="60">
        <f>VLOOKUP($A43,'RevPAR Raw Data'!$B$6:$BE$43,'RevPAR Raw Data'!BA$1,FALSE)</f>
        <v>92.035408323899205</v>
      </c>
      <c r="BL43" s="60">
        <f>VLOOKUP($A43,'RevPAR Raw Data'!$B$6:$BE$43,'RevPAR Raw Data'!BB$1,FALSE)</f>
        <v>84.972155088762605</v>
      </c>
      <c r="BM43" s="61">
        <f>VLOOKUP($A43,'RevPAR Raw Data'!$B$6:$BE$43,'RevPAR Raw Data'!BC$1,FALSE)</f>
        <v>88.282940635690494</v>
      </c>
      <c r="BN43" s="62">
        <f>VLOOKUP($A43,'RevPAR Raw Data'!$B$6:$BE$43,'RevPAR Raw Data'!BE$1,FALSE)</f>
        <v>108.17782287399901</v>
      </c>
    </row>
    <row r="44" spans="1:66" x14ac:dyDescent="0.35">
      <c r="A44" s="81" t="s">
        <v>83</v>
      </c>
      <c r="B44" s="59">
        <f>VLOOKUP($A44,'Occupancy Raw Data'!$B$6:$BE$43,'Occupancy Raw Data'!AG$1,FALSE)</f>
        <v>42.253147460325103</v>
      </c>
      <c r="C44" s="60">
        <f>VLOOKUP($A44,'Occupancy Raw Data'!$B$6:$BE$43,'Occupancy Raw Data'!AH$1,FALSE)</f>
        <v>47.723216439149098</v>
      </c>
      <c r="D44" s="60">
        <f>VLOOKUP($A44,'Occupancy Raw Data'!$B$6:$BE$43,'Occupancy Raw Data'!AI$1,FALSE)</f>
        <v>49.921650876304803</v>
      </c>
      <c r="E44" s="60">
        <f>VLOOKUP($A44,'Occupancy Raw Data'!$B$6:$BE$43,'Occupancy Raw Data'!AJ$1,FALSE)</f>
        <v>49.926472360839902</v>
      </c>
      <c r="F44" s="60">
        <f>VLOOKUP($A44,'Occupancy Raw Data'!$B$6:$BE$43,'Occupancy Raw Data'!AK$1,FALSE)</f>
        <v>49.733612979436302</v>
      </c>
      <c r="G44" s="61">
        <f>VLOOKUP($A44,'Occupancy Raw Data'!$B$6:$BE$43,'Occupancy Raw Data'!AL$1,FALSE)</f>
        <v>47.9121557431992</v>
      </c>
      <c r="H44" s="60">
        <f>VLOOKUP($A44,'Occupancy Raw Data'!$B$6:$BE$43,'Occupancy Raw Data'!AN$1,FALSE)</f>
        <v>59.844266049516598</v>
      </c>
      <c r="I44" s="60">
        <f>VLOOKUP($A44,'Occupancy Raw Data'!$B$6:$BE$43,'Occupancy Raw Data'!AO$1,FALSE)</f>
        <v>62.129649719148503</v>
      </c>
      <c r="J44" s="61">
        <f>VLOOKUP($A44,'Occupancy Raw Data'!$B$6:$BE$43,'Occupancy Raw Data'!AP$1,FALSE)</f>
        <v>60.986957884332497</v>
      </c>
      <c r="K44" s="62">
        <f>VLOOKUP($A44,'Occupancy Raw Data'!$B$6:$BE$43,'Occupancy Raw Data'!AR$1,FALSE)</f>
        <v>51.648302443090401</v>
      </c>
      <c r="M44" s="59">
        <f>VLOOKUP($A44,'Occupancy Raw Data'!$B$6:$BE$43,'Occupancy Raw Data'!AT$1,FALSE)</f>
        <v>20.157835596182402</v>
      </c>
      <c r="N44" s="60">
        <f>VLOOKUP($A44,'Occupancy Raw Data'!$B$6:$BE$43,'Occupancy Raw Data'!AU$1,FALSE)</f>
        <v>15.5782449714618</v>
      </c>
      <c r="O44" s="60">
        <f>VLOOKUP($A44,'Occupancy Raw Data'!$B$6:$BE$43,'Occupancy Raw Data'!AV$1,FALSE)</f>
        <v>12.732633143118401</v>
      </c>
      <c r="P44" s="60">
        <f>VLOOKUP($A44,'Occupancy Raw Data'!$B$6:$BE$43,'Occupancy Raw Data'!AW$1,FALSE)</f>
        <v>13.469992657652799</v>
      </c>
      <c r="Q44" s="60">
        <f>VLOOKUP($A44,'Occupancy Raw Data'!$B$6:$BE$43,'Occupancy Raw Data'!AX$1,FALSE)</f>
        <v>16.416760782214102</v>
      </c>
      <c r="R44" s="61">
        <f>VLOOKUP($A44,'Occupancy Raw Data'!$B$6:$BE$43,'Occupancy Raw Data'!AY$1,FALSE)</f>
        <v>15.472312324421599</v>
      </c>
      <c r="S44" s="60">
        <f>VLOOKUP($A44,'Occupancy Raw Data'!$B$6:$BE$43,'Occupancy Raw Data'!BA$1,FALSE)</f>
        <v>18.993954185246199</v>
      </c>
      <c r="T44" s="60">
        <f>VLOOKUP($A44,'Occupancy Raw Data'!$B$6:$BE$43,'Occupancy Raw Data'!BB$1,FALSE)</f>
        <v>13.672803611953301</v>
      </c>
      <c r="U44" s="61">
        <f>VLOOKUP($A44,'Occupancy Raw Data'!$B$6:$BE$43,'Occupancy Raw Data'!BC$1,FALSE)</f>
        <v>16.222727958187999</v>
      </c>
      <c r="V44" s="62">
        <f>VLOOKUP($A44,'Occupancy Raw Data'!$B$6:$BE$43,'Occupancy Raw Data'!BE$1,FALSE)</f>
        <v>15.724970037831101</v>
      </c>
      <c r="X44" s="64">
        <f>VLOOKUP($A44,'ADR Raw Data'!$B$6:$BE$43,'ADR Raw Data'!AG$1,FALSE)</f>
        <v>84.665034533934502</v>
      </c>
      <c r="Y44" s="65">
        <f>VLOOKUP($A44,'ADR Raw Data'!$B$6:$BE$43,'ADR Raw Data'!AH$1,FALSE)</f>
        <v>85.849172689139294</v>
      </c>
      <c r="Z44" s="65">
        <f>VLOOKUP($A44,'ADR Raw Data'!$B$6:$BE$43,'ADR Raw Data'!AI$1,FALSE)</f>
        <v>86.216719625265497</v>
      </c>
      <c r="AA44" s="65">
        <f>VLOOKUP($A44,'ADR Raw Data'!$B$6:$BE$43,'ADR Raw Data'!AJ$1,FALSE)</f>
        <v>84.892183486238494</v>
      </c>
      <c r="AB44" s="65">
        <f>VLOOKUP($A44,'ADR Raw Data'!$B$6:$BE$43,'ADR Raw Data'!AK$1,FALSE)</f>
        <v>85.718366456616494</v>
      </c>
      <c r="AC44" s="66">
        <f>VLOOKUP($A44,'ADR Raw Data'!$B$6:$BE$43,'ADR Raw Data'!AL$1,FALSE)</f>
        <v>85.490339291825094</v>
      </c>
      <c r="AD44" s="65">
        <f>VLOOKUP($A44,'ADR Raw Data'!$B$6:$BE$43,'ADR Raw Data'!AN$1,FALSE)</f>
        <v>99.296988801160097</v>
      </c>
      <c r="AE44" s="65">
        <f>VLOOKUP($A44,'ADR Raw Data'!$B$6:$BE$43,'ADR Raw Data'!AO$1,FALSE)</f>
        <v>101.647924879714</v>
      </c>
      <c r="AF44" s="66">
        <f>VLOOKUP($A44,'ADR Raw Data'!$B$6:$BE$43,'ADR Raw Data'!AP$1,FALSE)</f>
        <v>100.494481184283</v>
      </c>
      <c r="AG44" s="67">
        <f>VLOOKUP($A44,'ADR Raw Data'!$B$6:$BE$43,'ADR Raw Data'!AR$1,FALSE)</f>
        <v>90.553023941313697</v>
      </c>
      <c r="AI44" s="59">
        <f>VLOOKUP($A44,'ADR Raw Data'!$B$6:$BE$43,'ADR Raw Data'!AT$1,FALSE)</f>
        <v>12.7317527179713</v>
      </c>
      <c r="AJ44" s="60">
        <f>VLOOKUP($A44,'ADR Raw Data'!$B$6:$BE$43,'ADR Raw Data'!AU$1,FALSE)</f>
        <v>14.502768781907101</v>
      </c>
      <c r="AK44" s="60">
        <f>VLOOKUP($A44,'ADR Raw Data'!$B$6:$BE$43,'ADR Raw Data'!AV$1,FALSE)</f>
        <v>13.6521248950709</v>
      </c>
      <c r="AL44" s="60">
        <f>VLOOKUP($A44,'ADR Raw Data'!$B$6:$BE$43,'ADR Raw Data'!AW$1,FALSE)</f>
        <v>13.4231111805911</v>
      </c>
      <c r="AM44" s="60">
        <f>VLOOKUP($A44,'ADR Raw Data'!$B$6:$BE$43,'ADR Raw Data'!AX$1,FALSE)</f>
        <v>13.52631884399</v>
      </c>
      <c r="AN44" s="61">
        <f>VLOOKUP($A44,'ADR Raw Data'!$B$6:$BE$43,'ADR Raw Data'!AY$1,FALSE)</f>
        <v>13.5819389151522</v>
      </c>
      <c r="AO44" s="60">
        <f>VLOOKUP($A44,'ADR Raw Data'!$B$6:$BE$43,'ADR Raw Data'!BA$1,FALSE)</f>
        <v>17.312429459107101</v>
      </c>
      <c r="AP44" s="60">
        <f>VLOOKUP($A44,'ADR Raw Data'!$B$6:$BE$43,'ADR Raw Data'!BB$1,FALSE)</f>
        <v>17.105170890722</v>
      </c>
      <c r="AQ44" s="61">
        <f>VLOOKUP($A44,'ADR Raw Data'!$B$6:$BE$43,'ADR Raw Data'!BC$1,FALSE)</f>
        <v>17.1718690443128</v>
      </c>
      <c r="AR44" s="62">
        <f>VLOOKUP($A44,'ADR Raw Data'!$B$6:$BE$43,'ADR Raw Data'!BE$1,FALSE)</f>
        <v>14.9226374019663</v>
      </c>
      <c r="AT44" s="64">
        <f>VLOOKUP($A44,'RevPAR Raw Data'!$B$6:$BE$43,'RevPAR Raw Data'!AG$1,FALSE)</f>
        <v>35.773641888958501</v>
      </c>
      <c r="AU44" s="65">
        <f>VLOOKUP($A44,'RevPAR Raw Data'!$B$6:$BE$43,'RevPAR Raw Data'!AH$1,FALSE)</f>
        <v>40.969986493656798</v>
      </c>
      <c r="AV44" s="65">
        <f>VLOOKUP($A44,'RevPAR Raw Data'!$B$6:$BE$43,'RevPAR Raw Data'!AI$1,FALSE)</f>
        <v>43.040809768327598</v>
      </c>
      <c r="AW44" s="65">
        <f>VLOOKUP($A44,'RevPAR Raw Data'!$B$6:$BE$43,'RevPAR Raw Data'!AJ$1,FALSE)</f>
        <v>42.383672524770297</v>
      </c>
      <c r="AX44" s="65">
        <f>VLOOKUP($A44,'RevPAR Raw Data'!$B$6:$BE$43,'RevPAR Raw Data'!AK$1,FALSE)</f>
        <v>42.630840625828597</v>
      </c>
      <c r="AY44" s="66">
        <f>VLOOKUP($A44,'RevPAR Raw Data'!$B$6:$BE$43,'RevPAR Raw Data'!AL$1,FALSE)</f>
        <v>40.960264506888699</v>
      </c>
      <c r="AZ44" s="65">
        <f>VLOOKUP($A44,'RevPAR Raw Data'!$B$6:$BE$43,'RevPAR Raw Data'!AN$1,FALSE)</f>
        <v>59.423554157325</v>
      </c>
      <c r="BA44" s="65">
        <f>VLOOKUP($A44,'RevPAR Raw Data'!$B$6:$BE$43,'RevPAR Raw Data'!AO$1,FALSE)</f>
        <v>63.1534996745497</v>
      </c>
      <c r="BB44" s="66">
        <f>VLOOKUP($A44,'RevPAR Raw Data'!$B$6:$BE$43,'RevPAR Raw Data'!AP$1,FALSE)</f>
        <v>61.288526915937403</v>
      </c>
      <c r="BC44" s="67">
        <f>VLOOKUP($A44,'RevPAR Raw Data'!$B$6:$BE$43,'RevPAR Raw Data'!AR$1,FALSE)</f>
        <v>46.769099676573802</v>
      </c>
      <c r="BE44" s="59">
        <f>VLOOKUP($A44,'RevPAR Raw Data'!$B$6:$BE$43,'RevPAR Raw Data'!AT$1,FALSE)</f>
        <v>35.456034095554898</v>
      </c>
      <c r="BF44" s="60">
        <f>VLOOKUP($A44,'RevPAR Raw Data'!$B$6:$BE$43,'RevPAR Raw Data'!AU$1,FALSE)</f>
        <v>32.340290601859103</v>
      </c>
      <c r="BG44" s="60">
        <f>VLOOKUP($A44,'RevPAR Raw Data'!$B$6:$BE$43,'RevPAR Raw Data'!AV$1,FALSE)</f>
        <v>28.123033017319099</v>
      </c>
      <c r="BH44" s="60">
        <f>VLOOKUP($A44,'RevPAR Raw Data'!$B$6:$BE$43,'RevPAR Raw Data'!AW$1,FALSE)</f>
        <v>28.701195928698201</v>
      </c>
      <c r="BI44" s="60">
        <f>VLOOKUP($A44,'RevPAR Raw Data'!$B$6:$BE$43,'RevPAR Raw Data'!AX$1,FALSE)</f>
        <v>32.163663033461603</v>
      </c>
      <c r="BJ44" s="61">
        <f>VLOOKUP($A44,'RevPAR Raw Data'!$B$6:$BE$43,'RevPAR Raw Data'!AY$1,FALSE)</f>
        <v>31.155691248238298</v>
      </c>
      <c r="BK44" s="60">
        <f>VLOOKUP($A44,'RevPAR Raw Data'!$B$6:$BE$43,'RevPAR Raw Data'!BA$1,FALSE)</f>
        <v>39.5946985641691</v>
      </c>
      <c r="BL44" s="60">
        <f>VLOOKUP($A44,'RevPAR Raw Data'!$B$6:$BE$43,'RevPAR Raw Data'!BB$1,FALSE)</f>
        <v>33.116730926052703</v>
      </c>
      <c r="BM44" s="61">
        <f>VLOOKUP($A44,'RevPAR Raw Data'!$B$6:$BE$43,'RevPAR Raw Data'!BC$1,FALSE)</f>
        <v>36.180342602895998</v>
      </c>
      <c r="BN44" s="62">
        <f>VLOOKUP($A44,'RevPAR Raw Data'!$B$6:$BE$43,'RevPAR Raw Data'!BE$1,FALSE)</f>
        <v>32.994187700110899</v>
      </c>
    </row>
    <row r="45" spans="1:66" x14ac:dyDescent="0.35">
      <c r="A45" s="83" t="s">
        <v>84</v>
      </c>
      <c r="B45" s="59">
        <f>VLOOKUP($A45,'Occupancy Raw Data'!$B$6:$BE$43,'Occupancy Raw Data'!AG$1,FALSE)</f>
        <v>41.0583480676938</v>
      </c>
      <c r="C45" s="60">
        <f>VLOOKUP($A45,'Occupancy Raw Data'!$B$6:$BE$43,'Occupancy Raw Data'!AH$1,FALSE)</f>
        <v>51.547107855519002</v>
      </c>
      <c r="D45" s="60">
        <f>VLOOKUP($A45,'Occupancy Raw Data'!$B$6:$BE$43,'Occupancy Raw Data'!AI$1,FALSE)</f>
        <v>53.548875978782497</v>
      </c>
      <c r="E45" s="60">
        <f>VLOOKUP($A45,'Occupancy Raw Data'!$B$6:$BE$43,'Occupancy Raw Data'!AJ$1,FALSE)</f>
        <v>53.207880777974196</v>
      </c>
      <c r="F45" s="60">
        <f>VLOOKUP($A45,'Occupancy Raw Data'!$B$6:$BE$43,'Occupancy Raw Data'!AK$1,FALSE)</f>
        <v>51.566052033341698</v>
      </c>
      <c r="G45" s="61">
        <f>VLOOKUP($A45,'Occupancy Raw Data'!$B$6:$BE$43,'Occupancy Raw Data'!AL$1,FALSE)</f>
        <v>50.185652942662202</v>
      </c>
      <c r="H45" s="60">
        <f>VLOOKUP($A45,'Occupancy Raw Data'!$B$6:$BE$43,'Occupancy Raw Data'!AN$1,FALSE)</f>
        <v>58.082849204344498</v>
      </c>
      <c r="I45" s="60">
        <f>VLOOKUP($A45,'Occupancy Raw Data'!$B$6:$BE$43,'Occupancy Raw Data'!AO$1,FALSE)</f>
        <v>59.421571103814003</v>
      </c>
      <c r="J45" s="61">
        <f>VLOOKUP($A45,'Occupancy Raw Data'!$B$6:$BE$43,'Occupancy Raw Data'!AP$1,FALSE)</f>
        <v>58.7522101540793</v>
      </c>
      <c r="K45" s="62">
        <f>VLOOKUP($A45,'Occupancy Raw Data'!$B$6:$BE$43,'Occupancy Raw Data'!AR$1,FALSE)</f>
        <v>52.633240717352798</v>
      </c>
      <c r="M45" s="59">
        <f>VLOOKUP($A45,'Occupancy Raw Data'!$B$6:$BE$43,'Occupancy Raw Data'!AT$1,FALSE)</f>
        <v>-2.3098712143472899</v>
      </c>
      <c r="N45" s="60">
        <f>VLOOKUP($A45,'Occupancy Raw Data'!$B$6:$BE$43,'Occupancy Raw Data'!AU$1,FALSE)</f>
        <v>1.0613004394376799</v>
      </c>
      <c r="O45" s="60">
        <f>VLOOKUP($A45,'Occupancy Raw Data'!$B$6:$BE$43,'Occupancy Raw Data'!AV$1,FALSE)</f>
        <v>-0.55387356170063695</v>
      </c>
      <c r="P45" s="60">
        <f>VLOOKUP($A45,'Occupancy Raw Data'!$B$6:$BE$43,'Occupancy Raw Data'!AW$1,FALSE)</f>
        <v>-0.92110881235934094</v>
      </c>
      <c r="Q45" s="60">
        <f>VLOOKUP($A45,'Occupancy Raw Data'!$B$6:$BE$43,'Occupancy Raw Data'!AX$1,FALSE)</f>
        <v>3.01554134703008</v>
      </c>
      <c r="R45" s="61">
        <f>VLOOKUP($A45,'Occupancy Raw Data'!$B$6:$BE$43,'Occupancy Raw Data'!AY$1,FALSE)</f>
        <v>0.114537396151645</v>
      </c>
      <c r="S45" s="60">
        <f>VLOOKUP($A45,'Occupancy Raw Data'!$B$6:$BE$43,'Occupancy Raw Data'!BA$1,FALSE)</f>
        <v>6.3148044117722701</v>
      </c>
      <c r="T45" s="60">
        <f>VLOOKUP($A45,'Occupancy Raw Data'!$B$6:$BE$43,'Occupancy Raw Data'!BB$1,FALSE)</f>
        <v>1.5882163481434199</v>
      </c>
      <c r="U45" s="61">
        <f>VLOOKUP($A45,'Occupancy Raw Data'!$B$6:$BE$43,'Occupancy Raw Data'!BC$1,FALSE)</f>
        <v>3.8708778763162601</v>
      </c>
      <c r="V45" s="62">
        <f>VLOOKUP($A45,'Occupancy Raw Data'!$B$6:$BE$43,'Occupancy Raw Data'!BE$1,FALSE)</f>
        <v>1.28269774869609</v>
      </c>
      <c r="X45" s="64">
        <f>VLOOKUP($A45,'ADR Raw Data'!$B$6:$BE$43,'ADR Raw Data'!AG$1,FALSE)</f>
        <v>81.785649031067294</v>
      </c>
      <c r="Y45" s="65">
        <f>VLOOKUP($A45,'ADR Raw Data'!$B$6:$BE$43,'ADR Raw Data'!AH$1,FALSE)</f>
        <v>85.519016293029495</v>
      </c>
      <c r="Z45" s="65">
        <f>VLOOKUP($A45,'ADR Raw Data'!$B$6:$BE$43,'ADR Raw Data'!AI$1,FALSE)</f>
        <v>87.352866745282995</v>
      </c>
      <c r="AA45" s="65">
        <f>VLOOKUP($A45,'ADR Raw Data'!$B$6:$BE$43,'ADR Raw Data'!AJ$1,FALSE)</f>
        <v>87.510853311179602</v>
      </c>
      <c r="AB45" s="65">
        <f>VLOOKUP($A45,'ADR Raw Data'!$B$6:$BE$43,'ADR Raw Data'!AK$1,FALSE)</f>
        <v>86.284625275532605</v>
      </c>
      <c r="AC45" s="66">
        <f>VLOOKUP($A45,'ADR Raw Data'!$B$6:$BE$43,'ADR Raw Data'!AL$1,FALSE)</f>
        <v>85.879181367491199</v>
      </c>
      <c r="AD45" s="65">
        <f>VLOOKUP($A45,'ADR Raw Data'!$B$6:$BE$43,'ADR Raw Data'!AN$1,FALSE)</f>
        <v>91.259333550771899</v>
      </c>
      <c r="AE45" s="65">
        <f>VLOOKUP($A45,'ADR Raw Data'!$B$6:$BE$43,'ADR Raw Data'!AO$1,FALSE)</f>
        <v>92.641395324123195</v>
      </c>
      <c r="AF45" s="66">
        <f>VLOOKUP($A45,'ADR Raw Data'!$B$6:$BE$43,'ADR Raw Data'!AP$1,FALSE)</f>
        <v>91.958237317282794</v>
      </c>
      <c r="AG45" s="67">
        <f>VLOOKUP($A45,'ADR Raw Data'!$B$6:$BE$43,'ADR Raw Data'!AR$1,FALSE)</f>
        <v>87.817977718741901</v>
      </c>
      <c r="AI45" s="59">
        <f>VLOOKUP($A45,'ADR Raw Data'!$B$6:$BE$43,'ADR Raw Data'!AT$1,FALSE)</f>
        <v>7.3917417736580999</v>
      </c>
      <c r="AJ45" s="60">
        <f>VLOOKUP($A45,'ADR Raw Data'!$B$6:$BE$43,'ADR Raw Data'!AU$1,FALSE)</f>
        <v>12.2851774411784</v>
      </c>
      <c r="AK45" s="60">
        <f>VLOOKUP($A45,'ADR Raw Data'!$B$6:$BE$43,'ADR Raw Data'!AV$1,FALSE)</f>
        <v>13.448141848334799</v>
      </c>
      <c r="AL45" s="60">
        <f>VLOOKUP($A45,'ADR Raw Data'!$B$6:$BE$43,'ADR Raw Data'!AW$1,FALSE)</f>
        <v>14.3013750037432</v>
      </c>
      <c r="AM45" s="60">
        <f>VLOOKUP($A45,'ADR Raw Data'!$B$6:$BE$43,'ADR Raw Data'!AX$1,FALSE)</f>
        <v>13.6437247867969</v>
      </c>
      <c r="AN45" s="61">
        <f>VLOOKUP($A45,'ADR Raw Data'!$B$6:$BE$43,'ADR Raw Data'!AY$1,FALSE)</f>
        <v>12.438038751835499</v>
      </c>
      <c r="AO45" s="60">
        <f>VLOOKUP($A45,'ADR Raw Data'!$B$6:$BE$43,'ADR Raw Data'!BA$1,FALSE)</f>
        <v>15.7395459417727</v>
      </c>
      <c r="AP45" s="60">
        <f>VLOOKUP($A45,'ADR Raw Data'!$B$6:$BE$43,'ADR Raw Data'!BB$1,FALSE)</f>
        <v>15.891834332173101</v>
      </c>
      <c r="AQ45" s="61">
        <f>VLOOKUP($A45,'ADR Raw Data'!$B$6:$BE$43,'ADR Raw Data'!BC$1,FALSE)</f>
        <v>15.7990339229</v>
      </c>
      <c r="AR45" s="62">
        <f>VLOOKUP($A45,'ADR Raw Data'!$B$6:$BE$43,'ADR Raw Data'!BE$1,FALSE)</f>
        <v>13.5739785117522</v>
      </c>
      <c r="AT45" s="64">
        <f>VLOOKUP($A45,'RevPAR Raw Data'!$B$6:$BE$43,'RevPAR Raw Data'!AG$1,FALSE)</f>
        <v>33.579836448598101</v>
      </c>
      <c r="AU45" s="65">
        <f>VLOOKUP($A45,'RevPAR Raw Data'!$B$6:$BE$43,'RevPAR Raw Data'!AH$1,FALSE)</f>
        <v>44.082579565546801</v>
      </c>
      <c r="AV45" s="65">
        <f>VLOOKUP($A45,'RevPAR Raw Data'!$B$6:$BE$43,'RevPAR Raw Data'!AI$1,FALSE)</f>
        <v>46.776478277342697</v>
      </c>
      <c r="AW45" s="65">
        <f>VLOOKUP($A45,'RevPAR Raw Data'!$B$6:$BE$43,'RevPAR Raw Data'!AJ$1,FALSE)</f>
        <v>46.562670497600401</v>
      </c>
      <c r="AX45" s="65">
        <f>VLOOKUP($A45,'RevPAR Raw Data'!$B$6:$BE$43,'RevPAR Raw Data'!AK$1,FALSE)</f>
        <v>44.493574766355103</v>
      </c>
      <c r="AY45" s="66">
        <f>VLOOKUP($A45,'RevPAR Raw Data'!$B$6:$BE$43,'RevPAR Raw Data'!AL$1,FALSE)</f>
        <v>43.099027911088598</v>
      </c>
      <c r="AZ45" s="65">
        <f>VLOOKUP($A45,'RevPAR Raw Data'!$B$6:$BE$43,'RevPAR Raw Data'!AN$1,FALSE)</f>
        <v>53.0060210911846</v>
      </c>
      <c r="BA45" s="65">
        <f>VLOOKUP($A45,'RevPAR Raw Data'!$B$6:$BE$43,'RevPAR Raw Data'!AO$1,FALSE)</f>
        <v>55.048972594089399</v>
      </c>
      <c r="BB45" s="66">
        <f>VLOOKUP($A45,'RevPAR Raw Data'!$B$6:$BE$43,'RevPAR Raw Data'!AP$1,FALSE)</f>
        <v>54.027496842636999</v>
      </c>
      <c r="BC45" s="67">
        <f>VLOOKUP($A45,'RevPAR Raw Data'!$B$6:$BE$43,'RevPAR Raw Data'!AR$1,FALSE)</f>
        <v>46.221447605816699</v>
      </c>
      <c r="BE45" s="59">
        <f>VLOOKUP($A45,'RevPAR Raw Data'!$B$6:$BE$43,'RevPAR Raw Data'!AT$1,FALSE)</f>
        <v>4.9111308438421801</v>
      </c>
      <c r="BF45" s="60">
        <f>VLOOKUP($A45,'RevPAR Raw Data'!$B$6:$BE$43,'RevPAR Raw Data'!AU$1,FALSE)</f>
        <v>13.476860522785</v>
      </c>
      <c r="BG45" s="60">
        <f>VLOOKUP($A45,'RevPAR Raw Data'!$B$6:$BE$43,'RevPAR Raw Data'!AV$1,FALSE)</f>
        <v>12.819782584396201</v>
      </c>
      <c r="BH45" s="60">
        <f>VLOOKUP($A45,'RevPAR Raw Data'!$B$6:$BE$43,'RevPAR Raw Data'!AW$1,FALSE)</f>
        <v>13.2485349659358</v>
      </c>
      <c r="BI45" s="60">
        <f>VLOOKUP($A45,'RevPAR Raw Data'!$B$6:$BE$43,'RevPAR Raw Data'!AX$1,FALSE)</f>
        <v>17.070698296047802</v>
      </c>
      <c r="BJ45" s="61">
        <f>VLOOKUP($A45,'RevPAR Raw Data'!$B$6:$BE$43,'RevPAR Raw Data'!AY$1,FALSE)</f>
        <v>12.566822353705801</v>
      </c>
      <c r="BK45" s="60">
        <f>VLOOKUP($A45,'RevPAR Raw Data'!$B$6:$BE$43,'RevPAR Raw Data'!BA$1,FALSE)</f>
        <v>23.048271895068901</v>
      </c>
      <c r="BL45" s="60">
        <f>VLOOKUP($A45,'RevPAR Raw Data'!$B$6:$BE$43,'RevPAR Raw Data'!BB$1,FALSE)</f>
        <v>17.732447391200001</v>
      </c>
      <c r="BM45" s="61">
        <f>VLOOKUP($A45,'RevPAR Raw Data'!$B$6:$BE$43,'RevPAR Raw Data'!BC$1,FALSE)</f>
        <v>20.2814731080095</v>
      </c>
      <c r="BN45" s="62">
        <f>VLOOKUP($A45,'RevPAR Raw Data'!$B$6:$BE$43,'RevPAR Raw Data'!BE$1,FALSE)</f>
        <v>15.0307893772271</v>
      </c>
    </row>
    <row r="46" spans="1:66" x14ac:dyDescent="0.35">
      <c r="A46" s="84" t="s">
        <v>85</v>
      </c>
      <c r="B46" s="59">
        <f>VLOOKUP($A46,'Occupancy Raw Data'!$B$6:$BE$43,'Occupancy Raw Data'!AG$1,FALSE)</f>
        <v>36.861432471077599</v>
      </c>
      <c r="C46" s="60">
        <f>VLOOKUP($A46,'Occupancy Raw Data'!$B$6:$BE$43,'Occupancy Raw Data'!AH$1,FALSE)</f>
        <v>45.200181983621398</v>
      </c>
      <c r="D46" s="60">
        <f>VLOOKUP($A46,'Occupancy Raw Data'!$B$6:$BE$43,'Occupancy Raw Data'!AI$1,FALSE)</f>
        <v>48.189912907838199</v>
      </c>
      <c r="E46" s="60">
        <f>VLOOKUP($A46,'Occupancy Raw Data'!$B$6:$BE$43,'Occupancy Raw Data'!AJ$1,FALSE)</f>
        <v>48.329650331470098</v>
      </c>
      <c r="F46" s="60">
        <f>VLOOKUP($A46,'Occupancy Raw Data'!$B$6:$BE$43,'Occupancy Raw Data'!AK$1,FALSE)</f>
        <v>48.709866112049902</v>
      </c>
      <c r="G46" s="61">
        <f>VLOOKUP($A46,'Occupancy Raw Data'!$B$6:$BE$43,'Occupancy Raw Data'!AL$1,FALSE)</f>
        <v>45.458208761211402</v>
      </c>
      <c r="H46" s="60">
        <f>VLOOKUP($A46,'Occupancy Raw Data'!$B$6:$BE$43,'Occupancy Raw Data'!AN$1,FALSE)</f>
        <v>54.429351358377701</v>
      </c>
      <c r="I46" s="60">
        <f>VLOOKUP($A46,'Occupancy Raw Data'!$B$6:$BE$43,'Occupancy Raw Data'!AO$1,FALSE)</f>
        <v>52.947484726374597</v>
      </c>
      <c r="J46" s="61">
        <f>VLOOKUP($A46,'Occupancy Raw Data'!$B$6:$BE$43,'Occupancy Raw Data'!AP$1,FALSE)</f>
        <v>53.688418042376099</v>
      </c>
      <c r="K46" s="62">
        <f>VLOOKUP($A46,'Occupancy Raw Data'!$B$6:$BE$43,'Occupancy Raw Data'!AR$1,FALSE)</f>
        <v>47.809697127258502</v>
      </c>
      <c r="M46" s="59">
        <f>VLOOKUP($A46,'Occupancy Raw Data'!$B$6:$BE$43,'Occupancy Raw Data'!AT$1,FALSE)</f>
        <v>28.417337350048498</v>
      </c>
      <c r="N46" s="60">
        <f>VLOOKUP($A46,'Occupancy Raw Data'!$B$6:$BE$43,'Occupancy Raw Data'!AU$1,FALSE)</f>
        <v>18.504646544087599</v>
      </c>
      <c r="O46" s="60">
        <f>VLOOKUP($A46,'Occupancy Raw Data'!$B$6:$BE$43,'Occupancy Raw Data'!AV$1,FALSE)</f>
        <v>18.033443069418901</v>
      </c>
      <c r="P46" s="60">
        <f>VLOOKUP($A46,'Occupancy Raw Data'!$B$6:$BE$43,'Occupancy Raw Data'!AW$1,FALSE)</f>
        <v>14.800125791107201</v>
      </c>
      <c r="Q46" s="60">
        <f>VLOOKUP($A46,'Occupancy Raw Data'!$B$6:$BE$43,'Occupancy Raw Data'!AX$1,FALSE)</f>
        <v>16.471486104050499</v>
      </c>
      <c r="R46" s="61">
        <f>VLOOKUP($A46,'Occupancy Raw Data'!$B$6:$BE$43,'Occupancy Raw Data'!AY$1,FALSE)</f>
        <v>18.6315507296042</v>
      </c>
      <c r="S46" s="60">
        <f>VLOOKUP($A46,'Occupancy Raw Data'!$B$6:$BE$43,'Occupancy Raw Data'!BA$1,FALSE)</f>
        <v>15.2210943323563</v>
      </c>
      <c r="T46" s="60">
        <f>VLOOKUP($A46,'Occupancy Raw Data'!$B$6:$BE$43,'Occupancy Raw Data'!BB$1,FALSE)</f>
        <v>7.48217306868208</v>
      </c>
      <c r="U46" s="61">
        <f>VLOOKUP($A46,'Occupancy Raw Data'!$B$6:$BE$43,'Occupancy Raw Data'!BC$1,FALSE)</f>
        <v>11.270532295653499</v>
      </c>
      <c r="V46" s="62">
        <f>VLOOKUP($A46,'Occupancy Raw Data'!$B$6:$BE$43,'Occupancy Raw Data'!BE$1,FALSE)</f>
        <v>16.165892133878799</v>
      </c>
      <c r="X46" s="64">
        <f>VLOOKUP($A46,'ADR Raw Data'!$B$6:$BE$43,'ADR Raw Data'!AG$1,FALSE)</f>
        <v>91.162483469981396</v>
      </c>
      <c r="Y46" s="65">
        <f>VLOOKUP($A46,'ADR Raw Data'!$B$6:$BE$43,'ADR Raw Data'!AH$1,FALSE)</f>
        <v>90.208088288158706</v>
      </c>
      <c r="Z46" s="65">
        <f>VLOOKUP($A46,'ADR Raw Data'!$B$6:$BE$43,'ADR Raw Data'!AI$1,FALSE)</f>
        <v>91.299053206554703</v>
      </c>
      <c r="AA46" s="65">
        <f>VLOOKUP($A46,'ADR Raw Data'!$B$6:$BE$43,'ADR Raw Data'!AJ$1,FALSE)</f>
        <v>92.506317240451807</v>
      </c>
      <c r="AB46" s="65">
        <f>VLOOKUP($A46,'ADR Raw Data'!$B$6:$BE$43,'ADR Raw Data'!AK$1,FALSE)</f>
        <v>96.038582293681998</v>
      </c>
      <c r="AC46" s="66">
        <f>VLOOKUP($A46,'ADR Raw Data'!$B$6:$BE$43,'ADR Raw Data'!AL$1,FALSE)</f>
        <v>92.332364959537898</v>
      </c>
      <c r="AD46" s="65">
        <f>VLOOKUP($A46,'ADR Raw Data'!$B$6:$BE$43,'ADR Raw Data'!AN$1,FALSE)</f>
        <v>108.48949011881299</v>
      </c>
      <c r="AE46" s="65">
        <f>VLOOKUP($A46,'ADR Raw Data'!$B$6:$BE$43,'ADR Raw Data'!AO$1,FALSE)</f>
        <v>108.0361547904</v>
      </c>
      <c r="AF46" s="66">
        <f>VLOOKUP($A46,'ADR Raw Data'!$B$6:$BE$43,'ADR Raw Data'!AP$1,FALSE)</f>
        <v>108.265950608316</v>
      </c>
      <c r="AG46" s="67">
        <f>VLOOKUP($A46,'ADR Raw Data'!$B$6:$BE$43,'ADR Raw Data'!AR$1,FALSE)</f>
        <v>97.444591489940095</v>
      </c>
      <c r="AI46" s="59">
        <f>VLOOKUP($A46,'ADR Raw Data'!$B$6:$BE$43,'ADR Raw Data'!AT$1,FALSE)</f>
        <v>22.715891795943701</v>
      </c>
      <c r="AJ46" s="60">
        <f>VLOOKUP($A46,'ADR Raw Data'!$B$6:$BE$43,'ADR Raw Data'!AU$1,FALSE)</f>
        <v>21.774397690495999</v>
      </c>
      <c r="AK46" s="60">
        <f>VLOOKUP($A46,'ADR Raw Data'!$B$6:$BE$43,'ADR Raw Data'!AV$1,FALSE)</f>
        <v>22.837330335691501</v>
      </c>
      <c r="AL46" s="60">
        <f>VLOOKUP($A46,'ADR Raw Data'!$B$6:$BE$43,'ADR Raw Data'!AW$1,FALSE)</f>
        <v>24.022251971767599</v>
      </c>
      <c r="AM46" s="60">
        <f>VLOOKUP($A46,'ADR Raw Data'!$B$6:$BE$43,'ADR Raw Data'!AX$1,FALSE)</f>
        <v>24.573867764163701</v>
      </c>
      <c r="AN46" s="61">
        <f>VLOOKUP($A46,'ADR Raw Data'!$B$6:$BE$43,'ADR Raw Data'!AY$1,FALSE)</f>
        <v>23.220737550231402</v>
      </c>
      <c r="AO46" s="60">
        <f>VLOOKUP($A46,'ADR Raw Data'!$B$6:$BE$43,'ADR Raw Data'!BA$1,FALSE)</f>
        <v>24.994157503504301</v>
      </c>
      <c r="AP46" s="60">
        <f>VLOOKUP($A46,'ADR Raw Data'!$B$6:$BE$43,'ADR Raw Data'!BB$1,FALSE)</f>
        <v>24.108912402346199</v>
      </c>
      <c r="AQ46" s="61">
        <f>VLOOKUP($A46,'ADR Raw Data'!$B$6:$BE$43,'ADR Raw Data'!BC$1,FALSE)</f>
        <v>24.550675985707301</v>
      </c>
      <c r="AR46" s="62">
        <f>VLOOKUP($A46,'ADR Raw Data'!$B$6:$BE$43,'ADR Raw Data'!BE$1,FALSE)</f>
        <v>23.426337118273199</v>
      </c>
      <c r="AT46" s="64">
        <f>VLOOKUP($A46,'RevPAR Raw Data'!$B$6:$BE$43,'RevPAR Raw Data'!AG$1,FALSE)</f>
        <v>33.603797283244504</v>
      </c>
      <c r="AU46" s="65">
        <f>VLOOKUP($A46,'RevPAR Raw Data'!$B$6:$BE$43,'RevPAR Raw Data'!AH$1,FALSE)</f>
        <v>40.7742200701936</v>
      </c>
      <c r="AV46" s="65">
        <f>VLOOKUP($A46,'RevPAR Raw Data'!$B$6:$BE$43,'RevPAR Raw Data'!AI$1,FALSE)</f>
        <v>43.996934225919603</v>
      </c>
      <c r="AW46" s="65">
        <f>VLOOKUP($A46,'RevPAR Raw Data'!$B$6:$BE$43,'RevPAR Raw Data'!AJ$1,FALSE)</f>
        <v>44.707979656830801</v>
      </c>
      <c r="AX46" s="65">
        <f>VLOOKUP($A46,'RevPAR Raw Data'!$B$6:$BE$43,'RevPAR Raw Data'!AK$1,FALSE)</f>
        <v>46.780264851163302</v>
      </c>
      <c r="AY46" s="66">
        <f>VLOOKUP($A46,'RevPAR Raw Data'!$B$6:$BE$43,'RevPAR Raw Data'!AL$1,FALSE)</f>
        <v>41.972639217470402</v>
      </c>
      <c r="AZ46" s="65">
        <f>VLOOKUP($A46,'RevPAR Raw Data'!$B$6:$BE$43,'RevPAR Raw Data'!AN$1,FALSE)</f>
        <v>59.050125763681201</v>
      </c>
      <c r="BA46" s="65">
        <f>VLOOKUP($A46,'RevPAR Raw Data'!$B$6:$BE$43,'RevPAR Raw Data'!AO$1,FALSE)</f>
        <v>57.2024265566099</v>
      </c>
      <c r="BB46" s="66">
        <f>VLOOKUP($A46,'RevPAR Raw Data'!$B$6:$BE$43,'RevPAR Raw Data'!AP$1,FALSE)</f>
        <v>58.126276160145501</v>
      </c>
      <c r="BC46" s="67">
        <f>VLOOKUP($A46,'RevPAR Raw Data'!$B$6:$BE$43,'RevPAR Raw Data'!AR$1,FALSE)</f>
        <v>46.587964058234697</v>
      </c>
      <c r="BE46" s="59">
        <f>VLOOKUP($A46,'RevPAR Raw Data'!$B$6:$BE$43,'RevPAR Raw Data'!AT$1,FALSE)</f>
        <v>57.588480749717498</v>
      </c>
      <c r="BF46" s="60">
        <f>VLOOKUP($A46,'RevPAR Raw Data'!$B$6:$BE$43,'RevPAR Raw Data'!AU$1,FALSE)</f>
        <v>44.308319564313898</v>
      </c>
      <c r="BG46" s="60">
        <f>VLOOKUP($A46,'RevPAR Raw Data'!$B$6:$BE$43,'RevPAR Raw Data'!AV$1,FALSE)</f>
        <v>44.989130369772496</v>
      </c>
      <c r="BH46" s="60">
        <f>VLOOKUP($A46,'RevPAR Raw Data'!$B$6:$BE$43,'RevPAR Raw Data'!AW$1,FALSE)</f>
        <v>42.377701272553097</v>
      </c>
      <c r="BI46" s="60">
        <f>VLOOKUP($A46,'RevPAR Raw Data'!$B$6:$BE$43,'RevPAR Raw Data'!AX$1,FALSE)</f>
        <v>45.093035082216197</v>
      </c>
      <c r="BJ46" s="61">
        <f>VLOOKUP($A46,'RevPAR Raw Data'!$B$6:$BE$43,'RevPAR Raw Data'!AY$1,FALSE)</f>
        <v>46.178671776295303</v>
      </c>
      <c r="BK46" s="60">
        <f>VLOOKUP($A46,'RevPAR Raw Data'!$B$6:$BE$43,'RevPAR Raw Data'!BA$1,FALSE)</f>
        <v>44.019636127046802</v>
      </c>
      <c r="BL46" s="60">
        <f>VLOOKUP($A46,'RevPAR Raw Data'!$B$6:$BE$43,'RevPAR Raw Data'!BB$1,FALSE)</f>
        <v>33.394956021948801</v>
      </c>
      <c r="BM46" s="61">
        <f>VLOOKUP($A46,'RevPAR Raw Data'!$B$6:$BE$43,'RevPAR Raw Data'!BC$1,FALSE)</f>
        <v>38.588200147131197</v>
      </c>
      <c r="BN46" s="62">
        <f>VLOOKUP($A46,'RevPAR Raw Data'!$B$6:$BE$43,'RevPAR Raw Data'!BE$1,FALSE)</f>
        <v>43.379305641610998</v>
      </c>
    </row>
    <row r="47" spans="1:66" x14ac:dyDescent="0.35">
      <c r="A47" s="81" t="s">
        <v>86</v>
      </c>
      <c r="B47" s="59">
        <f>VLOOKUP($A47,'Occupancy Raw Data'!$B$6:$BE$43,'Occupancy Raw Data'!AG$1,FALSE)</f>
        <v>32.224930362116901</v>
      </c>
      <c r="C47" s="60">
        <f>VLOOKUP($A47,'Occupancy Raw Data'!$B$6:$BE$43,'Occupancy Raw Data'!AH$1,FALSE)</f>
        <v>46.918523676880199</v>
      </c>
      <c r="D47" s="60">
        <f>VLOOKUP($A47,'Occupancy Raw Data'!$B$6:$BE$43,'Occupancy Raw Data'!AI$1,FALSE)</f>
        <v>49.686629526462298</v>
      </c>
      <c r="E47" s="60">
        <f>VLOOKUP($A47,'Occupancy Raw Data'!$B$6:$BE$43,'Occupancy Raw Data'!AJ$1,FALSE)</f>
        <v>48.485376044568198</v>
      </c>
      <c r="F47" s="60">
        <f>VLOOKUP($A47,'Occupancy Raw Data'!$B$6:$BE$43,'Occupancy Raw Data'!AK$1,FALSE)</f>
        <v>45.073119777158702</v>
      </c>
      <c r="G47" s="61">
        <f>VLOOKUP($A47,'Occupancy Raw Data'!$B$6:$BE$43,'Occupancy Raw Data'!AL$1,FALSE)</f>
        <v>44.477715877437298</v>
      </c>
      <c r="H47" s="60">
        <f>VLOOKUP($A47,'Occupancy Raw Data'!$B$6:$BE$43,'Occupancy Raw Data'!AN$1,FALSE)</f>
        <v>46.570334261838397</v>
      </c>
      <c r="I47" s="60">
        <f>VLOOKUP($A47,'Occupancy Raw Data'!$B$6:$BE$43,'Occupancy Raw Data'!AO$1,FALSE)</f>
        <v>45.160167130919199</v>
      </c>
      <c r="J47" s="61">
        <f>VLOOKUP($A47,'Occupancy Raw Data'!$B$6:$BE$43,'Occupancy Raw Data'!AP$1,FALSE)</f>
        <v>45.865250696378801</v>
      </c>
      <c r="K47" s="62">
        <f>VLOOKUP($A47,'Occupancy Raw Data'!$B$6:$BE$43,'Occupancy Raw Data'!AR$1,FALSE)</f>
        <v>44.874154397134802</v>
      </c>
      <c r="M47" s="59">
        <f>VLOOKUP($A47,'Occupancy Raw Data'!$B$6:$BE$43,'Occupancy Raw Data'!AT$1,FALSE)</f>
        <v>9.7864768683273997</v>
      </c>
      <c r="N47" s="60">
        <f>VLOOKUP($A47,'Occupancy Raw Data'!$B$6:$BE$43,'Occupancy Raw Data'!AU$1,FALSE)</f>
        <v>13.8572032108153</v>
      </c>
      <c r="O47" s="60">
        <f>VLOOKUP($A47,'Occupancy Raw Data'!$B$6:$BE$43,'Occupancy Raw Data'!AV$1,FALSE)</f>
        <v>14.9879129734085</v>
      </c>
      <c r="P47" s="60">
        <f>VLOOKUP($A47,'Occupancy Raw Data'!$B$6:$BE$43,'Occupancy Raw Data'!AW$1,FALSE)</f>
        <v>11.937299035369699</v>
      </c>
      <c r="Q47" s="60">
        <f>VLOOKUP($A47,'Occupancy Raw Data'!$B$6:$BE$43,'Occupancy Raw Data'!AX$1,FALSE)</f>
        <v>17.0433996383363</v>
      </c>
      <c r="R47" s="61">
        <f>VLOOKUP($A47,'Occupancy Raw Data'!$B$6:$BE$43,'Occupancy Raw Data'!AY$1,FALSE)</f>
        <v>13.6982643524699</v>
      </c>
      <c r="S47" s="60">
        <f>VLOOKUP($A47,'Occupancy Raw Data'!$B$6:$BE$43,'Occupancy Raw Data'!BA$1,FALSE)</f>
        <v>9.5862351495288802</v>
      </c>
      <c r="T47" s="60">
        <f>VLOOKUP($A47,'Occupancy Raw Data'!$B$6:$BE$43,'Occupancy Raw Data'!BB$1,FALSE)</f>
        <v>-0.76511094108645705</v>
      </c>
      <c r="U47" s="61">
        <f>VLOOKUP($A47,'Occupancy Raw Data'!$B$6:$BE$43,'Occupancy Raw Data'!BC$1,FALSE)</f>
        <v>4.2334322453016799</v>
      </c>
      <c r="V47" s="62">
        <f>VLOOKUP($A47,'Occupancy Raw Data'!$B$6:$BE$43,'Occupancy Raw Data'!BE$1,FALSE)</f>
        <v>10.7612031921424</v>
      </c>
      <c r="X47" s="64">
        <f>VLOOKUP($A47,'ADR Raw Data'!$B$6:$BE$43,'ADR Raw Data'!AG$1,FALSE)</f>
        <v>79.475413290113394</v>
      </c>
      <c r="Y47" s="65">
        <f>VLOOKUP($A47,'ADR Raw Data'!$B$6:$BE$43,'ADR Raw Data'!AH$1,FALSE)</f>
        <v>82.011005565862703</v>
      </c>
      <c r="Z47" s="65">
        <f>VLOOKUP($A47,'ADR Raw Data'!$B$6:$BE$43,'ADR Raw Data'!AI$1,FALSE)</f>
        <v>83.036030133146397</v>
      </c>
      <c r="AA47" s="65">
        <f>VLOOKUP($A47,'ADR Raw Data'!$B$6:$BE$43,'ADR Raw Data'!AJ$1,FALSE)</f>
        <v>83.023177737881497</v>
      </c>
      <c r="AB47" s="65">
        <f>VLOOKUP($A47,'ADR Raw Data'!$B$6:$BE$43,'ADR Raw Data'!AK$1,FALSE)</f>
        <v>83.031286210892205</v>
      </c>
      <c r="AC47" s="66">
        <f>VLOOKUP($A47,'ADR Raw Data'!$B$6:$BE$43,'ADR Raw Data'!AL$1,FALSE)</f>
        <v>82.3000649757319</v>
      </c>
      <c r="AD47" s="65">
        <f>VLOOKUP($A47,'ADR Raw Data'!$B$6:$BE$43,'ADR Raw Data'!AN$1,FALSE)</f>
        <v>88.709170093457899</v>
      </c>
      <c r="AE47" s="65">
        <f>VLOOKUP($A47,'ADR Raw Data'!$B$6:$BE$43,'ADR Raw Data'!AO$1,FALSE)</f>
        <v>89.903774094063195</v>
      </c>
      <c r="AF47" s="66">
        <f>VLOOKUP($A47,'ADR Raw Data'!$B$6:$BE$43,'ADR Raw Data'!AP$1,FALSE)</f>
        <v>89.297289808312698</v>
      </c>
      <c r="AG47" s="67">
        <f>VLOOKUP($A47,'ADR Raw Data'!$B$6:$BE$43,'ADR Raw Data'!AR$1,FALSE)</f>
        <v>84.343426813722701</v>
      </c>
      <c r="AI47" s="59">
        <f>VLOOKUP($A47,'ADR Raw Data'!$B$6:$BE$43,'ADR Raw Data'!AT$1,FALSE)</f>
        <v>11.4365444733756</v>
      </c>
      <c r="AJ47" s="60">
        <f>VLOOKUP($A47,'ADR Raw Data'!$B$6:$BE$43,'ADR Raw Data'!AU$1,FALSE)</f>
        <v>12.0859089735839</v>
      </c>
      <c r="AK47" s="60">
        <f>VLOOKUP($A47,'ADR Raw Data'!$B$6:$BE$43,'ADR Raw Data'!AV$1,FALSE)</f>
        <v>12.7657840941286</v>
      </c>
      <c r="AL47" s="60">
        <f>VLOOKUP($A47,'ADR Raw Data'!$B$6:$BE$43,'ADR Raw Data'!AW$1,FALSE)</f>
        <v>12.8032614230261</v>
      </c>
      <c r="AM47" s="60">
        <f>VLOOKUP($A47,'ADR Raw Data'!$B$6:$BE$43,'ADR Raw Data'!AX$1,FALSE)</f>
        <v>12.533127646358199</v>
      </c>
      <c r="AN47" s="61">
        <f>VLOOKUP($A47,'ADR Raw Data'!$B$6:$BE$43,'ADR Raw Data'!AY$1,FALSE)</f>
        <v>12.415210298781099</v>
      </c>
      <c r="AO47" s="60">
        <f>VLOOKUP($A47,'ADR Raw Data'!$B$6:$BE$43,'ADR Raw Data'!BA$1,FALSE)</f>
        <v>13.3471486497718</v>
      </c>
      <c r="AP47" s="60">
        <f>VLOOKUP($A47,'ADR Raw Data'!$B$6:$BE$43,'ADR Raw Data'!BB$1,FALSE)</f>
        <v>11.585831807692401</v>
      </c>
      <c r="AQ47" s="61">
        <f>VLOOKUP($A47,'ADR Raw Data'!$B$6:$BE$43,'ADR Raw Data'!BC$1,FALSE)</f>
        <v>12.3863032299869</v>
      </c>
      <c r="AR47" s="62">
        <f>VLOOKUP($A47,'ADR Raw Data'!$B$6:$BE$43,'ADR Raw Data'!BE$1,FALSE)</f>
        <v>12.2354387798103</v>
      </c>
      <c r="AT47" s="64">
        <f>VLOOKUP($A47,'RevPAR Raw Data'!$B$6:$BE$43,'RevPAR Raw Data'!AG$1,FALSE)</f>
        <v>25.610896587743699</v>
      </c>
      <c r="AU47" s="65">
        <f>VLOOKUP($A47,'RevPAR Raw Data'!$B$6:$BE$43,'RevPAR Raw Data'!AH$1,FALSE)</f>
        <v>38.478353064066802</v>
      </c>
      <c r="AV47" s="65">
        <f>VLOOKUP($A47,'RevPAR Raw Data'!$B$6:$BE$43,'RevPAR Raw Data'!AI$1,FALSE)</f>
        <v>41.257804665738099</v>
      </c>
      <c r="AW47" s="65">
        <f>VLOOKUP($A47,'RevPAR Raw Data'!$B$6:$BE$43,'RevPAR Raw Data'!AJ$1,FALSE)</f>
        <v>40.254099930362102</v>
      </c>
      <c r="AX47" s="65">
        <f>VLOOKUP($A47,'RevPAR Raw Data'!$B$6:$BE$43,'RevPAR Raw Data'!AK$1,FALSE)</f>
        <v>37.424791086350901</v>
      </c>
      <c r="AY47" s="66">
        <f>VLOOKUP($A47,'RevPAR Raw Data'!$B$6:$BE$43,'RevPAR Raw Data'!AL$1,FALSE)</f>
        <v>36.605189066852297</v>
      </c>
      <c r="AZ47" s="65">
        <f>VLOOKUP($A47,'RevPAR Raw Data'!$B$6:$BE$43,'RevPAR Raw Data'!AN$1,FALSE)</f>
        <v>41.312157033426097</v>
      </c>
      <c r="BA47" s="65">
        <f>VLOOKUP($A47,'RevPAR Raw Data'!$B$6:$BE$43,'RevPAR Raw Data'!AO$1,FALSE)</f>
        <v>40.600694637883002</v>
      </c>
      <c r="BB47" s="66">
        <f>VLOOKUP($A47,'RevPAR Raw Data'!$B$6:$BE$43,'RevPAR Raw Data'!AP$1,FALSE)</f>
        <v>40.9564258356545</v>
      </c>
      <c r="BC47" s="67">
        <f>VLOOKUP($A47,'RevPAR Raw Data'!$B$6:$BE$43,'RevPAR Raw Data'!AR$1,FALSE)</f>
        <v>37.848399572224402</v>
      </c>
      <c r="BE47" s="59">
        <f>VLOOKUP($A47,'RevPAR Raw Data'!$B$6:$BE$43,'RevPAR Raw Data'!AT$1,FALSE)</f>
        <v>22.342256121125899</v>
      </c>
      <c r="BF47" s="60">
        <f>VLOOKUP($A47,'RevPAR Raw Data'!$B$6:$BE$43,'RevPAR Raw Data'!AU$1,FALSE)</f>
        <v>27.6178811507429</v>
      </c>
      <c r="BG47" s="60">
        <f>VLOOKUP($A47,'RevPAR Raw Data'!$B$6:$BE$43,'RevPAR Raw Data'!AV$1,FALSE)</f>
        <v>29.667021677938401</v>
      </c>
      <c r="BH47" s="60">
        <f>VLOOKUP($A47,'RevPAR Raw Data'!$B$6:$BE$43,'RevPAR Raw Data'!AW$1,FALSE)</f>
        <v>26.268924060742599</v>
      </c>
      <c r="BI47" s="60">
        <f>VLOOKUP($A47,'RevPAR Raw Data'!$B$6:$BE$43,'RevPAR Raw Data'!AX$1,FALSE)</f>
        <v>31.712598316646201</v>
      </c>
      <c r="BJ47" s="61">
        <f>VLOOKUP($A47,'RevPAR Raw Data'!$B$6:$BE$43,'RevPAR Raw Data'!AY$1,FALSE)</f>
        <v>27.814142977893201</v>
      </c>
      <c r="BK47" s="60">
        <f>VLOOKUP($A47,'RevPAR Raw Data'!$B$6:$BE$43,'RevPAR Raw Data'!BA$1,FALSE)</f>
        <v>24.212872854624901</v>
      </c>
      <c r="BL47" s="60">
        <f>VLOOKUP($A47,'RevPAR Raw Data'!$B$6:$BE$43,'RevPAR Raw Data'!BB$1,FALSE)</f>
        <v>10.732076399829401</v>
      </c>
      <c r="BM47" s="61">
        <f>VLOOKUP($A47,'RevPAR Raw Data'!$B$6:$BE$43,'RevPAR Raw Data'!BC$1,FALSE)</f>
        <v>17.144101230227701</v>
      </c>
      <c r="BN47" s="62">
        <f>VLOOKUP($A47,'RevPAR Raw Data'!$B$6:$BE$43,'RevPAR Raw Data'!BE$1,FALSE)</f>
        <v>24.313322400498301</v>
      </c>
    </row>
    <row r="48" spans="1:66" ht="15.6" thickBot="1" x14ac:dyDescent="0.4">
      <c r="A48" s="81" t="s">
        <v>87</v>
      </c>
      <c r="B48" s="85">
        <f>VLOOKUP($A48,'Occupancy Raw Data'!$B$6:$BE$43,'Occupancy Raw Data'!AG$1,FALSE)</f>
        <v>37.643639313234999</v>
      </c>
      <c r="C48" s="86">
        <f>VLOOKUP($A48,'Occupancy Raw Data'!$B$6:$BE$43,'Occupancy Raw Data'!AH$1,FALSE)</f>
        <v>46.272137352980899</v>
      </c>
      <c r="D48" s="86">
        <f>VLOOKUP($A48,'Occupancy Raw Data'!$B$6:$BE$43,'Occupancy Raw Data'!AI$1,FALSE)</f>
        <v>49.185480600243302</v>
      </c>
      <c r="E48" s="86">
        <f>VLOOKUP($A48,'Occupancy Raw Data'!$B$6:$BE$43,'Occupancy Raw Data'!AJ$1,FALSE)</f>
        <v>51.1626335000675</v>
      </c>
      <c r="F48" s="86">
        <f>VLOOKUP($A48,'Occupancy Raw Data'!$B$6:$BE$43,'Occupancy Raw Data'!AK$1,FALSE)</f>
        <v>51.017304312559098</v>
      </c>
      <c r="G48" s="87">
        <f>VLOOKUP($A48,'Occupancy Raw Data'!$B$6:$BE$43,'Occupancy Raw Data'!AL$1,FALSE)</f>
        <v>47.056239015817198</v>
      </c>
      <c r="H48" s="86">
        <f>VLOOKUP($A48,'Occupancy Raw Data'!$B$6:$BE$43,'Occupancy Raw Data'!AN$1,FALSE)</f>
        <v>61.139651209949903</v>
      </c>
      <c r="I48" s="86">
        <f>VLOOKUP($A48,'Occupancy Raw Data'!$B$6:$BE$43,'Occupancy Raw Data'!AO$1,FALSE)</f>
        <v>60.615790185210201</v>
      </c>
      <c r="J48" s="87">
        <f>VLOOKUP($A48,'Occupancy Raw Data'!$B$6:$BE$43,'Occupancy Raw Data'!AP$1,FALSE)</f>
        <v>60.877720697580102</v>
      </c>
      <c r="K48" s="88">
        <f>VLOOKUP($A48,'Occupancy Raw Data'!$B$6:$BE$43,'Occupancy Raw Data'!AR$1,FALSE)</f>
        <v>51.005233782035098</v>
      </c>
      <c r="M48" s="85">
        <f>VLOOKUP($A48,'Occupancy Raw Data'!$B$6:$BE$43,'Occupancy Raw Data'!AT$1,FALSE)</f>
        <v>18.641362579830702</v>
      </c>
      <c r="N48" s="86">
        <f>VLOOKUP($A48,'Occupancy Raw Data'!$B$6:$BE$43,'Occupancy Raw Data'!AU$1,FALSE)</f>
        <v>15.0664932938076</v>
      </c>
      <c r="O48" s="86">
        <f>VLOOKUP($A48,'Occupancy Raw Data'!$B$6:$BE$43,'Occupancy Raw Data'!AV$1,FALSE)</f>
        <v>12.744589692822201</v>
      </c>
      <c r="P48" s="86">
        <f>VLOOKUP($A48,'Occupancy Raw Data'!$B$6:$BE$43,'Occupancy Raw Data'!AW$1,FALSE)</f>
        <v>16.6749857243456</v>
      </c>
      <c r="Q48" s="86">
        <f>VLOOKUP($A48,'Occupancy Raw Data'!$B$6:$BE$43,'Occupancy Raw Data'!AX$1,FALSE)</f>
        <v>23.556809982104699</v>
      </c>
      <c r="R48" s="87">
        <f>VLOOKUP($A48,'Occupancy Raw Data'!$B$6:$BE$43,'Occupancy Raw Data'!AY$1,FALSE)</f>
        <v>17.2250193417131</v>
      </c>
      <c r="S48" s="86">
        <f>VLOOKUP($A48,'Occupancy Raw Data'!$B$6:$BE$43,'Occupancy Raw Data'!BA$1,FALSE)</f>
        <v>24.5810104810094</v>
      </c>
      <c r="T48" s="86">
        <f>VLOOKUP($A48,'Occupancy Raw Data'!$B$6:$BE$43,'Occupancy Raw Data'!BB$1,FALSE)</f>
        <v>17.591907212890199</v>
      </c>
      <c r="U48" s="87">
        <f>VLOOKUP($A48,'Occupancy Raw Data'!$B$6:$BE$43,'Occupancy Raw Data'!BC$1,FALSE)</f>
        <v>21.000631077218699</v>
      </c>
      <c r="V48" s="88">
        <f>VLOOKUP($A48,'Occupancy Raw Data'!$B$6:$BE$43,'Occupancy Raw Data'!BE$1,FALSE)</f>
        <v>18.4858060341009</v>
      </c>
      <c r="X48" s="89">
        <f>VLOOKUP($A48,'ADR Raw Data'!$B$6:$BE$43,'ADR Raw Data'!AG$1,FALSE)</f>
        <v>91.063976476925802</v>
      </c>
      <c r="Y48" s="90">
        <f>VLOOKUP($A48,'ADR Raw Data'!$B$6:$BE$43,'ADR Raw Data'!AH$1,FALSE)</f>
        <v>89.672178803593596</v>
      </c>
      <c r="Z48" s="90">
        <f>VLOOKUP($A48,'ADR Raw Data'!$B$6:$BE$43,'ADR Raw Data'!AI$1,FALSE)</f>
        <v>91.239232460661</v>
      </c>
      <c r="AA48" s="90">
        <f>VLOOKUP($A48,'ADR Raw Data'!$B$6:$BE$43,'ADR Raw Data'!AJ$1,FALSE)</f>
        <v>90.744759545514498</v>
      </c>
      <c r="AB48" s="90">
        <f>VLOOKUP($A48,'ADR Raw Data'!$B$6:$BE$43,'ADR Raw Data'!AK$1,FALSE)</f>
        <v>92.112206690957194</v>
      </c>
      <c r="AC48" s="91">
        <f>VLOOKUP($A48,'ADR Raw Data'!$B$6:$BE$43,'ADR Raw Data'!AL$1,FALSE)</f>
        <v>90.984771241830003</v>
      </c>
      <c r="AD48" s="90">
        <f>VLOOKUP($A48,'ADR Raw Data'!$B$6:$BE$43,'ADR Raw Data'!AN$1,FALSE)</f>
        <v>108.256548369264</v>
      </c>
      <c r="AE48" s="90">
        <f>VLOOKUP($A48,'ADR Raw Data'!$B$6:$BE$43,'ADR Raw Data'!AO$1,FALSE)</f>
        <v>111.351455255087</v>
      </c>
      <c r="AF48" s="91">
        <f>VLOOKUP($A48,'ADR Raw Data'!$B$6:$BE$43,'ADR Raw Data'!AP$1,FALSE)</f>
        <v>109.797343789035</v>
      </c>
      <c r="AG48" s="92">
        <f>VLOOKUP($A48,'ADR Raw Data'!$B$6:$BE$43,'ADR Raw Data'!AR$1,FALSE)</f>
        <v>97.400171904581498</v>
      </c>
      <c r="AI48" s="85">
        <f>VLOOKUP($A48,'ADR Raw Data'!$B$6:$BE$43,'ADR Raw Data'!AT$1,FALSE)</f>
        <v>27.105363113916098</v>
      </c>
      <c r="AJ48" s="86">
        <f>VLOOKUP($A48,'ADR Raw Data'!$B$6:$BE$43,'ADR Raw Data'!AU$1,FALSE)</f>
        <v>22.740194415999401</v>
      </c>
      <c r="AK48" s="86">
        <f>VLOOKUP($A48,'ADR Raw Data'!$B$6:$BE$43,'ADR Raw Data'!AV$1,FALSE)</f>
        <v>22.846991662054901</v>
      </c>
      <c r="AL48" s="86">
        <f>VLOOKUP($A48,'ADR Raw Data'!$B$6:$BE$43,'ADR Raw Data'!AW$1,FALSE)</f>
        <v>22.0822718047874</v>
      </c>
      <c r="AM48" s="86">
        <f>VLOOKUP($A48,'ADR Raw Data'!$B$6:$BE$43,'ADR Raw Data'!AX$1,FALSE)</f>
        <v>22.7920719760343</v>
      </c>
      <c r="AN48" s="87">
        <f>VLOOKUP($A48,'ADR Raw Data'!$B$6:$BE$43,'ADR Raw Data'!AY$1,FALSE)</f>
        <v>23.320914826981099</v>
      </c>
      <c r="AO48" s="86">
        <f>VLOOKUP($A48,'ADR Raw Data'!$B$6:$BE$43,'ADR Raw Data'!BA$1,FALSE)</f>
        <v>22.827116151378199</v>
      </c>
      <c r="AP48" s="86">
        <f>VLOOKUP($A48,'ADR Raw Data'!$B$6:$BE$43,'ADR Raw Data'!BB$1,FALSE)</f>
        <v>24.755150432540301</v>
      </c>
      <c r="AQ48" s="87">
        <f>VLOOKUP($A48,'ADR Raw Data'!$B$6:$BE$43,'ADR Raw Data'!BC$1,FALSE)</f>
        <v>23.770536282476701</v>
      </c>
      <c r="AR48" s="88">
        <f>VLOOKUP($A48,'ADR Raw Data'!$B$6:$BE$43,'ADR Raw Data'!BE$1,FALSE)</f>
        <v>23.659296636686701</v>
      </c>
      <c r="AT48" s="89">
        <f>VLOOKUP($A48,'RevPAR Raw Data'!$B$6:$BE$43,'RevPAR Raw Data'!AG$1,FALSE)</f>
        <v>34.279794849263197</v>
      </c>
      <c r="AU48" s="90">
        <f>VLOOKUP($A48,'RevPAR Raw Data'!$B$6:$BE$43,'RevPAR Raw Data'!AH$1,FALSE)</f>
        <v>41.493233743409398</v>
      </c>
      <c r="AV48" s="90">
        <f>VLOOKUP($A48,'RevPAR Raw Data'!$B$6:$BE$43,'RevPAR Raw Data'!AI$1,FALSE)</f>
        <v>44.876454981749298</v>
      </c>
      <c r="AW48" s="90">
        <f>VLOOKUP($A48,'RevPAR Raw Data'!$B$6:$BE$43,'RevPAR Raw Data'!AJ$1,FALSE)</f>
        <v>46.427408746789197</v>
      </c>
      <c r="AX48" s="90">
        <f>VLOOKUP($A48,'RevPAR Raw Data'!$B$6:$BE$43,'RevPAR Raw Data'!AK$1,FALSE)</f>
        <v>46.993164796539098</v>
      </c>
      <c r="AY48" s="91">
        <f>VLOOKUP($A48,'RevPAR Raw Data'!$B$6:$BE$43,'RevPAR Raw Data'!AL$1,FALSE)</f>
        <v>42.814011423549999</v>
      </c>
      <c r="AZ48" s="90">
        <f>VLOOKUP($A48,'RevPAR Raw Data'!$B$6:$BE$43,'RevPAR Raw Data'!AN$1,FALSE)</f>
        <v>66.187676084899195</v>
      </c>
      <c r="BA48" s="90">
        <f>VLOOKUP($A48,'RevPAR Raw Data'!$B$6:$BE$43,'RevPAR Raw Data'!AO$1,FALSE)</f>
        <v>67.496564485602207</v>
      </c>
      <c r="BB48" s="91">
        <f>VLOOKUP($A48,'RevPAR Raw Data'!$B$6:$BE$43,'RevPAR Raw Data'!AP$1,FALSE)</f>
        <v>66.842120285250701</v>
      </c>
      <c r="BC48" s="92">
        <f>VLOOKUP($A48,'RevPAR Raw Data'!$B$6:$BE$43,'RevPAR Raw Data'!AR$1,FALSE)</f>
        <v>49.679185384035897</v>
      </c>
      <c r="BE48" s="85">
        <f>VLOOKUP($A48,'RevPAR Raw Data'!$B$6:$BE$43,'RevPAR Raw Data'!AT$1,FALSE)</f>
        <v>50.799534710391697</v>
      </c>
      <c r="BF48" s="86">
        <f>VLOOKUP($A48,'RevPAR Raw Data'!$B$6:$BE$43,'RevPAR Raw Data'!AU$1,FALSE)</f>
        <v>41.2328375764925</v>
      </c>
      <c r="BG48" s="86">
        <f>VLOOKUP($A48,'RevPAR Raw Data'!$B$6:$BE$43,'RevPAR Raw Data'!AV$1,FALSE)</f>
        <v>38.503336699359302</v>
      </c>
      <c r="BH48" s="86">
        <f>VLOOKUP($A48,'RevPAR Raw Data'!$B$6:$BE$43,'RevPAR Raw Data'!AW$1,FALSE)</f>
        <v>42.439473200192701</v>
      </c>
      <c r="BI48" s="86">
        <f>VLOOKUP($A48,'RevPAR Raw Data'!$B$6:$BE$43,'RevPAR Raw Data'!AX$1,FALSE)</f>
        <v>51.717967044517998</v>
      </c>
      <c r="BJ48" s="87">
        <f>VLOOKUP($A48,'RevPAR Raw Data'!$B$6:$BE$43,'RevPAR Raw Data'!AY$1,FALSE)</f>
        <v>44.562966258306197</v>
      </c>
      <c r="BK48" s="86">
        <f>VLOOKUP($A48,'RevPAR Raw Data'!$B$6:$BE$43,'RevPAR Raw Data'!BA$1,FALSE)</f>
        <v>53.019262446070101</v>
      </c>
      <c r="BL48" s="86">
        <f>VLOOKUP($A48,'RevPAR Raw Data'!$B$6:$BE$43,'RevPAR Raw Data'!BB$1,FALSE)</f>
        <v>46.701960739934499</v>
      </c>
      <c r="BM48" s="87">
        <f>VLOOKUP($A48,'RevPAR Raw Data'!$B$6:$BE$43,'RevPAR Raw Data'!BC$1,FALSE)</f>
        <v>49.763129989454903</v>
      </c>
      <c r="BN48" s="88">
        <f>VLOOKUP($A48,'RevPAR Raw Data'!$B$6:$BE$43,'RevPAR Raw Data'!BE$1,FALSE)</f>
        <v>46.518714356078199</v>
      </c>
    </row>
  </sheetData>
  <sheetProtection algorithmName="SHA-512" hashValue="shuspC5rMRvpvsfAoUJDZyPY7kC9tfFvwv0FtQLZ3kCmgqaXhqRSwXPM4O6EMknG+SkAmGV4lUTrC8zw2uf0KQ==" saltValue="QqIkveCLS74qf9UOhA5fjA==" spinCount="100000" sheet="1" formatColumns="0" formatRows="0"/>
  <mergeCells count="25">
    <mergeCell ref="BE1:BN1"/>
    <mergeCell ref="BM2:BM3"/>
    <mergeCell ref="BN2:BN3"/>
    <mergeCell ref="AC2:AC3"/>
    <mergeCell ref="AF2:AF3"/>
    <mergeCell ref="AG2:AG3"/>
    <mergeCell ref="AN2:AN3"/>
    <mergeCell ref="AQ2:AQ3"/>
    <mergeCell ref="AR2:AR3"/>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H19" sqref="H19"/>
    </sheetView>
  </sheetViews>
  <sheetFormatPr defaultRowHeight="13.2" x14ac:dyDescent="0.25"/>
  <cols>
    <col min="1" max="1" width="20.6640625" customWidth="1"/>
    <col min="2" max="2" width="28.109375" customWidth="1"/>
    <col min="3" max="3" width="2.88671875" customWidth="1"/>
    <col min="4"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9" t="s">
        <v>5</v>
      </c>
      <c r="E2" s="160"/>
      <c r="G2" s="153" t="s">
        <v>6</v>
      </c>
      <c r="H2" s="154"/>
      <c r="I2" s="154"/>
      <c r="J2" s="154"/>
      <c r="K2" s="154"/>
      <c r="L2" s="154"/>
      <c r="M2" s="154"/>
      <c r="N2" s="154"/>
      <c r="O2" s="154"/>
      <c r="P2" s="154"/>
      <c r="Q2" s="154"/>
      <c r="R2" s="154"/>
      <c r="T2" s="153" t="s">
        <v>7</v>
      </c>
      <c r="U2" s="154"/>
      <c r="V2" s="154"/>
      <c r="W2" s="154"/>
      <c r="X2" s="154"/>
      <c r="Y2" s="154"/>
      <c r="Z2" s="154"/>
      <c r="AA2" s="154"/>
      <c r="AB2" s="154"/>
      <c r="AC2" s="154"/>
      <c r="AD2" s="154"/>
      <c r="AE2" s="154"/>
      <c r="AF2" s="4"/>
      <c r="AG2" s="153" t="s">
        <v>34</v>
      </c>
      <c r="AH2" s="154"/>
      <c r="AI2" s="154"/>
      <c r="AJ2" s="154"/>
      <c r="AK2" s="154"/>
      <c r="AL2" s="154"/>
      <c r="AM2" s="154"/>
      <c r="AN2" s="154"/>
      <c r="AO2" s="154"/>
      <c r="AP2" s="154"/>
      <c r="AQ2" s="154"/>
      <c r="AR2" s="154"/>
      <c r="AT2" s="153" t="s">
        <v>35</v>
      </c>
      <c r="AU2" s="154"/>
      <c r="AV2" s="154"/>
      <c r="AW2" s="154"/>
      <c r="AX2" s="154"/>
      <c r="AY2" s="154"/>
      <c r="AZ2" s="154"/>
      <c r="BA2" s="154"/>
      <c r="BB2" s="154"/>
      <c r="BC2" s="154"/>
      <c r="BD2" s="154"/>
      <c r="BE2" s="154"/>
    </row>
    <row r="3" spans="1:57" x14ac:dyDescent="0.25">
      <c r="A3" s="37"/>
      <c r="B3" s="37"/>
      <c r="C3" s="3"/>
      <c r="D3" s="161" t="s">
        <v>8</v>
      </c>
      <c r="E3" s="163" t="s">
        <v>9</v>
      </c>
      <c r="F3" s="5"/>
      <c r="G3" s="151" t="s">
        <v>0</v>
      </c>
      <c r="H3" s="147" t="s">
        <v>1</v>
      </c>
      <c r="I3" s="147" t="s">
        <v>10</v>
      </c>
      <c r="J3" s="147" t="s">
        <v>2</v>
      </c>
      <c r="K3" s="147" t="s">
        <v>11</v>
      </c>
      <c r="L3" s="149" t="s">
        <v>12</v>
      </c>
      <c r="M3" s="5"/>
      <c r="N3" s="151" t="s">
        <v>3</v>
      </c>
      <c r="O3" s="147" t="s">
        <v>4</v>
      </c>
      <c r="P3" s="149" t="s">
        <v>13</v>
      </c>
      <c r="Q3" s="2"/>
      <c r="R3" s="155" t="s">
        <v>14</v>
      </c>
      <c r="S3" s="2"/>
      <c r="T3" s="151" t="s">
        <v>0</v>
      </c>
      <c r="U3" s="147" t="s">
        <v>1</v>
      </c>
      <c r="V3" s="147" t="s">
        <v>10</v>
      </c>
      <c r="W3" s="147" t="s">
        <v>2</v>
      </c>
      <c r="X3" s="147" t="s">
        <v>11</v>
      </c>
      <c r="Y3" s="149" t="s">
        <v>12</v>
      </c>
      <c r="Z3" s="2"/>
      <c r="AA3" s="151" t="s">
        <v>3</v>
      </c>
      <c r="AB3" s="147" t="s">
        <v>4</v>
      </c>
      <c r="AC3" s="149" t="s">
        <v>13</v>
      </c>
      <c r="AD3" s="1"/>
      <c r="AE3" s="157" t="s">
        <v>14</v>
      </c>
      <c r="AF3" s="47"/>
      <c r="AG3" s="151" t="s">
        <v>0</v>
      </c>
      <c r="AH3" s="147" t="s">
        <v>1</v>
      </c>
      <c r="AI3" s="147" t="s">
        <v>10</v>
      </c>
      <c r="AJ3" s="147" t="s">
        <v>2</v>
      </c>
      <c r="AK3" s="147" t="s">
        <v>11</v>
      </c>
      <c r="AL3" s="149" t="s">
        <v>12</v>
      </c>
      <c r="AM3" s="5"/>
      <c r="AN3" s="151" t="s">
        <v>3</v>
      </c>
      <c r="AO3" s="147" t="s">
        <v>4</v>
      </c>
      <c r="AP3" s="149" t="s">
        <v>13</v>
      </c>
      <c r="AQ3" s="2"/>
      <c r="AR3" s="155" t="s">
        <v>14</v>
      </c>
      <c r="AS3" s="2"/>
      <c r="AT3" s="151" t="s">
        <v>0</v>
      </c>
      <c r="AU3" s="147" t="s">
        <v>1</v>
      </c>
      <c r="AV3" s="147" t="s">
        <v>10</v>
      </c>
      <c r="AW3" s="147" t="s">
        <v>2</v>
      </c>
      <c r="AX3" s="147" t="s">
        <v>11</v>
      </c>
      <c r="AY3" s="149" t="s">
        <v>12</v>
      </c>
      <c r="AZ3" s="2"/>
      <c r="BA3" s="151" t="s">
        <v>3</v>
      </c>
      <c r="BB3" s="147" t="s">
        <v>4</v>
      </c>
      <c r="BC3" s="149" t="s">
        <v>13</v>
      </c>
      <c r="BD3" s="1"/>
      <c r="BE3" s="157" t="s">
        <v>14</v>
      </c>
    </row>
    <row r="4" spans="1:57" x14ac:dyDescent="0.25">
      <c r="A4" s="37"/>
      <c r="B4" s="37"/>
      <c r="C4" s="3"/>
      <c r="D4" s="162"/>
      <c r="E4" s="164"/>
      <c r="F4" s="5"/>
      <c r="G4" s="152"/>
      <c r="H4" s="148"/>
      <c r="I4" s="148"/>
      <c r="J4" s="148"/>
      <c r="K4" s="148"/>
      <c r="L4" s="150"/>
      <c r="M4" s="5"/>
      <c r="N4" s="152"/>
      <c r="O4" s="148"/>
      <c r="P4" s="150"/>
      <c r="Q4" s="2"/>
      <c r="R4" s="156"/>
      <c r="S4" s="2"/>
      <c r="T4" s="152"/>
      <c r="U4" s="148"/>
      <c r="V4" s="148"/>
      <c r="W4" s="148"/>
      <c r="X4" s="148"/>
      <c r="Y4" s="150"/>
      <c r="Z4" s="2"/>
      <c r="AA4" s="152"/>
      <c r="AB4" s="148"/>
      <c r="AC4" s="150"/>
      <c r="AD4" s="1"/>
      <c r="AE4" s="158"/>
      <c r="AF4" s="48"/>
      <c r="AG4" s="152"/>
      <c r="AH4" s="148"/>
      <c r="AI4" s="148"/>
      <c r="AJ4" s="148"/>
      <c r="AK4" s="148"/>
      <c r="AL4" s="150"/>
      <c r="AM4" s="5"/>
      <c r="AN4" s="152"/>
      <c r="AO4" s="148"/>
      <c r="AP4" s="150"/>
      <c r="AQ4" s="2"/>
      <c r="AR4" s="156"/>
      <c r="AS4" s="2"/>
      <c r="AT4" s="152"/>
      <c r="AU4" s="148"/>
      <c r="AV4" s="148"/>
      <c r="AW4" s="148"/>
      <c r="AX4" s="148"/>
      <c r="AY4" s="150"/>
      <c r="AZ4" s="2"/>
      <c r="BA4" s="152"/>
      <c r="BB4" s="148"/>
      <c r="BC4" s="150"/>
      <c r="BD4" s="1"/>
      <c r="BE4" s="15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71">
        <v>54.612518016583202</v>
      </c>
      <c r="H6" s="172">
        <v>62.179496036651798</v>
      </c>
      <c r="I6" s="172">
        <v>65.264056583397704</v>
      </c>
      <c r="J6" s="172">
        <v>66.290441630973007</v>
      </c>
      <c r="K6" s="172">
        <v>67.321458114036204</v>
      </c>
      <c r="L6" s="173">
        <v>63.133601308352098</v>
      </c>
      <c r="M6" s="174"/>
      <c r="N6" s="175">
        <v>75.588774364463902</v>
      </c>
      <c r="O6" s="176">
        <v>77.044954839741706</v>
      </c>
      <c r="P6" s="177">
        <v>76.316870953457894</v>
      </c>
      <c r="Q6" s="174"/>
      <c r="R6" s="178">
        <v>66.900468353000207</v>
      </c>
      <c r="S6" s="179"/>
      <c r="T6" s="171">
        <v>12.9146770078061</v>
      </c>
      <c r="U6" s="172">
        <v>19.854225141554899</v>
      </c>
      <c r="V6" s="172">
        <v>21.970718067443801</v>
      </c>
      <c r="W6" s="172">
        <v>18.4773060075795</v>
      </c>
      <c r="X6" s="172">
        <v>15.143292651183</v>
      </c>
      <c r="Y6" s="173">
        <v>17.710520442895699</v>
      </c>
      <c r="Z6" s="174"/>
      <c r="AA6" s="175">
        <v>8.2204103500312602</v>
      </c>
      <c r="AB6" s="176">
        <v>5.09248575089463</v>
      </c>
      <c r="AC6" s="177">
        <v>6.6186067586385802</v>
      </c>
      <c r="AD6" s="174"/>
      <c r="AE6" s="178">
        <v>13.850284798704999</v>
      </c>
      <c r="AF6" s="33"/>
      <c r="AG6" s="171">
        <v>52.984303210503398</v>
      </c>
      <c r="AH6" s="172">
        <v>57.717806086843702</v>
      </c>
      <c r="AI6" s="172">
        <v>61.205485840895101</v>
      </c>
      <c r="AJ6" s="172">
        <v>62.423868993593501</v>
      </c>
      <c r="AK6" s="172">
        <v>63.213672310879403</v>
      </c>
      <c r="AL6" s="173">
        <v>59.5098110354783</v>
      </c>
      <c r="AM6" s="174"/>
      <c r="AN6" s="175">
        <v>71.581377501754304</v>
      </c>
      <c r="AO6" s="176">
        <v>74.105053138772604</v>
      </c>
      <c r="AP6" s="177">
        <v>72.843220224402302</v>
      </c>
      <c r="AQ6" s="174"/>
      <c r="AR6" s="178">
        <v>63.320032473401803</v>
      </c>
      <c r="AS6" s="179"/>
      <c r="AT6" s="171">
        <v>25.802123665408601</v>
      </c>
      <c r="AU6" s="172">
        <v>25.925707357999201</v>
      </c>
      <c r="AV6" s="172">
        <v>27.8952636954985</v>
      </c>
      <c r="AW6" s="172">
        <v>26.589568290170199</v>
      </c>
      <c r="AX6" s="172">
        <v>24.526281900738201</v>
      </c>
      <c r="AY6" s="173">
        <v>26.139168244624699</v>
      </c>
      <c r="AZ6" s="174"/>
      <c r="BA6" s="175">
        <v>17.4387105845639</v>
      </c>
      <c r="BB6" s="176">
        <v>13.032897146473699</v>
      </c>
      <c r="BC6" s="177">
        <v>15.1555601741968</v>
      </c>
      <c r="BD6" s="174"/>
      <c r="BE6" s="178">
        <v>22.3041252416741</v>
      </c>
    </row>
    <row r="7" spans="1:57" x14ac:dyDescent="0.25">
      <c r="A7" s="23" t="s">
        <v>18</v>
      </c>
      <c r="B7" s="44" t="str">
        <f>TRIM(A7)</f>
        <v>Virginia</v>
      </c>
      <c r="C7" s="11"/>
      <c r="D7" s="28" t="s">
        <v>16</v>
      </c>
      <c r="E7" s="31" t="s">
        <v>17</v>
      </c>
      <c r="F7" s="12"/>
      <c r="G7" s="180">
        <v>47.537277969715198</v>
      </c>
      <c r="H7" s="174">
        <v>55.514670468337599</v>
      </c>
      <c r="I7" s="174">
        <v>59.220015283744601</v>
      </c>
      <c r="J7" s="174">
        <v>59.218088761310199</v>
      </c>
      <c r="K7" s="174">
        <v>59.320836624475803</v>
      </c>
      <c r="L7" s="181">
        <v>56.162166755170603</v>
      </c>
      <c r="M7" s="174"/>
      <c r="N7" s="182">
        <v>71.558749301635601</v>
      </c>
      <c r="O7" s="183">
        <v>75.039975340512797</v>
      </c>
      <c r="P7" s="184">
        <v>73.299362321074199</v>
      </c>
      <c r="Q7" s="174"/>
      <c r="R7" s="185">
        <v>61.058503858036701</v>
      </c>
      <c r="S7" s="179"/>
      <c r="T7" s="180">
        <v>15.3412277501948</v>
      </c>
      <c r="U7" s="174">
        <v>22.2925896073675</v>
      </c>
      <c r="V7" s="174">
        <v>24.396791968104001</v>
      </c>
      <c r="W7" s="174">
        <v>21.9855616188939</v>
      </c>
      <c r="X7" s="174">
        <v>18.5448354512618</v>
      </c>
      <c r="Y7" s="181">
        <v>20.621342512804102</v>
      </c>
      <c r="Z7" s="174"/>
      <c r="AA7" s="182">
        <v>17.4327878208477</v>
      </c>
      <c r="AB7" s="183">
        <v>13.889401218373299</v>
      </c>
      <c r="AC7" s="184">
        <v>15.591909189309501</v>
      </c>
      <c r="AD7" s="174"/>
      <c r="AE7" s="185">
        <v>18.8469599840681</v>
      </c>
      <c r="AF7" s="34"/>
      <c r="AG7" s="180">
        <v>46.080176662568498</v>
      </c>
      <c r="AH7" s="174">
        <v>52.254397463053401</v>
      </c>
      <c r="AI7" s="174">
        <v>55.680241376287398</v>
      </c>
      <c r="AJ7" s="174">
        <v>56.0717344374441</v>
      </c>
      <c r="AK7" s="174">
        <v>55.713042230411901</v>
      </c>
      <c r="AL7" s="181">
        <v>53.162244090869699</v>
      </c>
      <c r="AM7" s="174"/>
      <c r="AN7" s="182">
        <v>65.299200729480901</v>
      </c>
      <c r="AO7" s="183">
        <v>68.501554506428306</v>
      </c>
      <c r="AP7" s="184">
        <v>66.900377617954604</v>
      </c>
      <c r="AQ7" s="174"/>
      <c r="AR7" s="185">
        <v>57.089058643370699</v>
      </c>
      <c r="AS7" s="179"/>
      <c r="AT7" s="180">
        <v>21.562572535762101</v>
      </c>
      <c r="AU7" s="174">
        <v>24.010339436031799</v>
      </c>
      <c r="AV7" s="174">
        <v>24.9433829253657</v>
      </c>
      <c r="AW7" s="174">
        <v>23.549637765492101</v>
      </c>
      <c r="AX7" s="174">
        <v>22.062828673561601</v>
      </c>
      <c r="AY7" s="181">
        <v>23.2654599825227</v>
      </c>
      <c r="AZ7" s="174"/>
      <c r="BA7" s="182">
        <v>19.7007913922358</v>
      </c>
      <c r="BB7" s="183">
        <v>15.8934247991535</v>
      </c>
      <c r="BC7" s="184">
        <v>17.7208104794137</v>
      </c>
      <c r="BD7" s="174"/>
      <c r="BE7" s="185">
        <v>21.353425918928401</v>
      </c>
    </row>
    <row r="8" spans="1:57" x14ac:dyDescent="0.25">
      <c r="A8" s="24" t="s">
        <v>19</v>
      </c>
      <c r="B8" s="44" t="str">
        <f t="shared" ref="B8:B43" si="0">TRIM(A8)</f>
        <v>Norfolk/Virginia Beach, VA</v>
      </c>
      <c r="C8" s="12"/>
      <c r="D8" s="28" t="s">
        <v>16</v>
      </c>
      <c r="E8" s="31" t="s">
        <v>17</v>
      </c>
      <c r="F8" s="12"/>
      <c r="G8" s="180">
        <v>47.799462179504197</v>
      </c>
      <c r="H8" s="174">
        <v>52.633260557005102</v>
      </c>
      <c r="I8" s="174">
        <v>56.680334416103001</v>
      </c>
      <c r="J8" s="174">
        <v>56.682996964694603</v>
      </c>
      <c r="K8" s="174">
        <v>59.526598860429203</v>
      </c>
      <c r="L8" s="181">
        <v>54.664494038585403</v>
      </c>
      <c r="M8" s="174"/>
      <c r="N8" s="182">
        <v>77.482826561584702</v>
      </c>
      <c r="O8" s="183">
        <v>81.732254113637495</v>
      </c>
      <c r="P8" s="184">
        <v>79.607540337611098</v>
      </c>
      <c r="Q8" s="174"/>
      <c r="R8" s="185">
        <v>61.791051588584502</v>
      </c>
      <c r="S8" s="179"/>
      <c r="T8" s="180">
        <v>-3.4298238695647099</v>
      </c>
      <c r="U8" s="174">
        <v>8.5593494004215795</v>
      </c>
      <c r="V8" s="174">
        <v>12.5104937517069</v>
      </c>
      <c r="W8" s="174">
        <v>7.25877343274</v>
      </c>
      <c r="X8" s="174">
        <v>8.5199695173831493</v>
      </c>
      <c r="Y8" s="181">
        <v>6.7422272071134497</v>
      </c>
      <c r="Z8" s="174"/>
      <c r="AA8" s="182">
        <v>5.4617228657009802</v>
      </c>
      <c r="AB8" s="183">
        <v>1.94560728152643</v>
      </c>
      <c r="AC8" s="184">
        <v>3.6269736271115298</v>
      </c>
      <c r="AD8" s="174"/>
      <c r="AE8" s="185">
        <v>5.5739253960692396</v>
      </c>
      <c r="AF8" s="35"/>
      <c r="AG8" s="180">
        <v>47.075546161152602</v>
      </c>
      <c r="AH8" s="174">
        <v>50.405024849996899</v>
      </c>
      <c r="AI8" s="174">
        <v>53.320966730278997</v>
      </c>
      <c r="AJ8" s="174">
        <v>53.936182990137802</v>
      </c>
      <c r="AK8" s="174">
        <v>55.743797792694799</v>
      </c>
      <c r="AL8" s="181">
        <v>52.099605526634598</v>
      </c>
      <c r="AM8" s="174"/>
      <c r="AN8" s="182">
        <v>71.636662084795702</v>
      </c>
      <c r="AO8" s="183">
        <v>75.127780817530294</v>
      </c>
      <c r="AP8" s="184">
        <v>73.382221451163005</v>
      </c>
      <c r="AQ8" s="174"/>
      <c r="AR8" s="185">
        <v>58.184627858726998</v>
      </c>
      <c r="AS8" s="179"/>
      <c r="AT8" s="180">
        <v>7.0409135687008604</v>
      </c>
      <c r="AU8" s="174">
        <v>11.9040514504425</v>
      </c>
      <c r="AV8" s="174">
        <v>12.835106193118101</v>
      </c>
      <c r="AW8" s="174">
        <v>10.523781878576999</v>
      </c>
      <c r="AX8" s="174">
        <v>9.2236613402180598</v>
      </c>
      <c r="AY8" s="181">
        <v>10.3201536267203</v>
      </c>
      <c r="AZ8" s="174"/>
      <c r="BA8" s="182">
        <v>8.4030892049745205</v>
      </c>
      <c r="BB8" s="183">
        <v>4.1035524432749604</v>
      </c>
      <c r="BC8" s="184">
        <v>6.1587341737968</v>
      </c>
      <c r="BD8" s="174"/>
      <c r="BE8" s="185">
        <v>8.7833062827518305</v>
      </c>
    </row>
    <row r="9" spans="1:57" x14ac:dyDescent="0.25">
      <c r="A9" s="24" t="s">
        <v>20</v>
      </c>
      <c r="B9" s="95" t="s">
        <v>72</v>
      </c>
      <c r="C9" s="12"/>
      <c r="D9" s="28" t="s">
        <v>16</v>
      </c>
      <c r="E9" s="31" t="s">
        <v>17</v>
      </c>
      <c r="F9" s="12"/>
      <c r="G9" s="180">
        <v>50.854530119412203</v>
      </c>
      <c r="H9" s="174">
        <v>59.404270431038299</v>
      </c>
      <c r="I9" s="174">
        <v>63.199715896479702</v>
      </c>
      <c r="J9" s="174">
        <v>62.844586496204499</v>
      </c>
      <c r="K9" s="174">
        <v>64.393838504905204</v>
      </c>
      <c r="L9" s="181">
        <v>60.139388289608</v>
      </c>
      <c r="M9" s="174"/>
      <c r="N9" s="182">
        <v>86.141075154259298</v>
      </c>
      <c r="O9" s="183">
        <v>90.779952945354395</v>
      </c>
      <c r="P9" s="184">
        <v>88.460514049806804</v>
      </c>
      <c r="Q9" s="174"/>
      <c r="R9" s="185">
        <v>68.231138506807696</v>
      </c>
      <c r="S9" s="179"/>
      <c r="T9" s="180">
        <v>3.1059830229957899</v>
      </c>
      <c r="U9" s="174">
        <v>10.9506469314983</v>
      </c>
      <c r="V9" s="174">
        <v>10.475606346092</v>
      </c>
      <c r="W9" s="174">
        <v>8.7010878113283407</v>
      </c>
      <c r="X9" s="174">
        <v>-6.89808556310577</v>
      </c>
      <c r="Y9" s="181">
        <v>4.7543102624634503</v>
      </c>
      <c r="Z9" s="174"/>
      <c r="AA9" s="182">
        <v>8.2724335106133502</v>
      </c>
      <c r="AB9" s="183">
        <v>8.5454180826259698</v>
      </c>
      <c r="AC9" s="184">
        <v>8.4123328926940601</v>
      </c>
      <c r="AD9" s="174"/>
      <c r="AE9" s="185">
        <v>6.08017964199483</v>
      </c>
      <c r="AF9" s="35"/>
      <c r="AG9" s="180">
        <v>51.812981347104099</v>
      </c>
      <c r="AH9" s="174">
        <v>59.884031518496997</v>
      </c>
      <c r="AI9" s="174">
        <v>63.140697932873898</v>
      </c>
      <c r="AJ9" s="174">
        <v>63.541898199599899</v>
      </c>
      <c r="AK9" s="174">
        <v>64.885530117803896</v>
      </c>
      <c r="AL9" s="181">
        <v>60.655763226018799</v>
      </c>
      <c r="AM9" s="174"/>
      <c r="AN9" s="182">
        <v>77.921760391198006</v>
      </c>
      <c r="AO9" s="183">
        <v>82.262725050011099</v>
      </c>
      <c r="AP9" s="184">
        <v>80.092242720604503</v>
      </c>
      <c r="AQ9" s="174"/>
      <c r="AR9" s="185">
        <v>66.211301071784803</v>
      </c>
      <c r="AS9" s="179"/>
      <c r="AT9" s="180">
        <v>10.290627234699601</v>
      </c>
      <c r="AU9" s="174">
        <v>16.343071987221201</v>
      </c>
      <c r="AV9" s="174">
        <v>15.108338369008401</v>
      </c>
      <c r="AW9" s="174">
        <v>12.861815879024601</v>
      </c>
      <c r="AX9" s="174">
        <v>9.8054384616055206</v>
      </c>
      <c r="AY9" s="181">
        <v>12.870765709879199</v>
      </c>
      <c r="AZ9" s="174"/>
      <c r="BA9" s="182">
        <v>8.4159810209018495</v>
      </c>
      <c r="BB9" s="183">
        <v>6.7327391931815699</v>
      </c>
      <c r="BC9" s="184">
        <v>7.5449740718022404</v>
      </c>
      <c r="BD9" s="174"/>
      <c r="BE9" s="185">
        <v>10.975213245256301</v>
      </c>
    </row>
    <row r="10" spans="1:57" x14ac:dyDescent="0.25">
      <c r="A10" s="24" t="s">
        <v>21</v>
      </c>
      <c r="B10" s="44" t="str">
        <f t="shared" si="0"/>
        <v>Virginia Area</v>
      </c>
      <c r="C10" s="12"/>
      <c r="D10" s="28" t="s">
        <v>16</v>
      </c>
      <c r="E10" s="31" t="s">
        <v>17</v>
      </c>
      <c r="F10" s="12"/>
      <c r="G10" s="180">
        <v>42.188757872803897</v>
      </c>
      <c r="H10" s="174">
        <v>52.374863853767103</v>
      </c>
      <c r="I10" s="174">
        <v>55.1285693990623</v>
      </c>
      <c r="J10" s="174">
        <v>54.721314580669599</v>
      </c>
      <c r="K10" s="174">
        <v>54.112800113652497</v>
      </c>
      <c r="L10" s="181">
        <v>51.705261163990997</v>
      </c>
      <c r="M10" s="174"/>
      <c r="N10" s="182">
        <v>65.317043140597605</v>
      </c>
      <c r="O10" s="183">
        <v>66.183643509968206</v>
      </c>
      <c r="P10" s="184">
        <v>65.750343325282898</v>
      </c>
      <c r="Q10" s="174"/>
      <c r="R10" s="185">
        <v>55.718141781503</v>
      </c>
      <c r="S10" s="179"/>
      <c r="T10" s="180">
        <v>8.0970371519012705</v>
      </c>
      <c r="U10" s="174">
        <v>8.3801893338983309</v>
      </c>
      <c r="V10" s="174">
        <v>8.0426664106837809</v>
      </c>
      <c r="W10" s="174">
        <v>6.6311687014825198</v>
      </c>
      <c r="X10" s="174">
        <v>11.134223885899701</v>
      </c>
      <c r="Y10" s="181">
        <v>8.4409090995473406</v>
      </c>
      <c r="Z10" s="174"/>
      <c r="AA10" s="182">
        <v>13.8615533850916</v>
      </c>
      <c r="AB10" s="183">
        <v>7.74148355322653</v>
      </c>
      <c r="AC10" s="184">
        <v>10.6968618385478</v>
      </c>
      <c r="AD10" s="174"/>
      <c r="AE10" s="185">
        <v>9.1894378016238694</v>
      </c>
      <c r="AF10" s="35"/>
      <c r="AG10" s="180">
        <v>40.8422928422928</v>
      </c>
      <c r="AH10" s="174">
        <v>49.696465696465602</v>
      </c>
      <c r="AI10" s="174">
        <v>52.218591936813198</v>
      </c>
      <c r="AJ10" s="174">
        <v>52.949129225642302</v>
      </c>
      <c r="AK10" s="174">
        <v>52.547689497933497</v>
      </c>
      <c r="AL10" s="181">
        <v>49.6538808894543</v>
      </c>
      <c r="AM10" s="174"/>
      <c r="AN10" s="182">
        <v>60.571740303481299</v>
      </c>
      <c r="AO10" s="183">
        <v>60.967250345404103</v>
      </c>
      <c r="AP10" s="184">
        <v>60.769495324442701</v>
      </c>
      <c r="AQ10" s="174"/>
      <c r="AR10" s="185">
        <v>52.831348020832003</v>
      </c>
      <c r="AS10" s="179"/>
      <c r="AT10" s="180">
        <v>12.8396782571351</v>
      </c>
      <c r="AU10" s="174">
        <v>11.7404381092782</v>
      </c>
      <c r="AV10" s="174">
        <v>9.8071338932655507</v>
      </c>
      <c r="AW10" s="174">
        <v>11.109433531398199</v>
      </c>
      <c r="AX10" s="174">
        <v>14.047138271453701</v>
      </c>
      <c r="AY10" s="181">
        <v>11.853674013667799</v>
      </c>
      <c r="AZ10" s="174"/>
      <c r="BA10" s="182">
        <v>15.9860263398573</v>
      </c>
      <c r="BB10" s="183">
        <v>9.8272121026195407</v>
      </c>
      <c r="BC10" s="184">
        <v>12.812619080591301</v>
      </c>
      <c r="BD10" s="174"/>
      <c r="BE10" s="185">
        <v>12.1699273415886</v>
      </c>
    </row>
    <row r="11" spans="1:57" x14ac:dyDescent="0.25">
      <c r="A11" s="41" t="s">
        <v>22</v>
      </c>
      <c r="B11" s="95" t="s">
        <v>88</v>
      </c>
      <c r="C11" s="12"/>
      <c r="D11" s="28" t="s">
        <v>16</v>
      </c>
      <c r="E11" s="31" t="s">
        <v>17</v>
      </c>
      <c r="F11" s="12"/>
      <c r="G11" s="180">
        <v>49.293222181949901</v>
      </c>
      <c r="H11" s="174">
        <v>57.528089887640398</v>
      </c>
      <c r="I11" s="174">
        <v>61.921891989851297</v>
      </c>
      <c r="J11" s="174">
        <v>60.775643349039498</v>
      </c>
      <c r="K11" s="174">
        <v>58.000181225081498</v>
      </c>
      <c r="L11" s="181">
        <v>57.5038057267125</v>
      </c>
      <c r="M11" s="174"/>
      <c r="N11" s="182">
        <v>66.026640086987996</v>
      </c>
      <c r="O11" s="183">
        <v>71.966292134831406</v>
      </c>
      <c r="P11" s="184">
        <v>68.996466110909694</v>
      </c>
      <c r="Q11" s="174"/>
      <c r="R11" s="185">
        <v>60.787422979340299</v>
      </c>
      <c r="S11" s="179"/>
      <c r="T11" s="180">
        <v>46.683298666477498</v>
      </c>
      <c r="U11" s="174">
        <v>61.401843201615897</v>
      </c>
      <c r="V11" s="174">
        <v>75.140278932617306</v>
      </c>
      <c r="W11" s="174">
        <v>67.646387862925494</v>
      </c>
      <c r="X11" s="174">
        <v>58.267619630048799</v>
      </c>
      <c r="Y11" s="181">
        <v>61.980033206866899</v>
      </c>
      <c r="Z11" s="174"/>
      <c r="AA11" s="182">
        <v>46.109487553725799</v>
      </c>
      <c r="AB11" s="183">
        <v>42.987037667390602</v>
      </c>
      <c r="AC11" s="184">
        <v>44.4642392661207</v>
      </c>
      <c r="AD11" s="174"/>
      <c r="AE11" s="185">
        <v>55.851921078774403</v>
      </c>
      <c r="AF11" s="35"/>
      <c r="AG11" s="180">
        <v>47.920885029470099</v>
      </c>
      <c r="AH11" s="174">
        <v>50.6983975218903</v>
      </c>
      <c r="AI11" s="174">
        <v>54.423016084151499</v>
      </c>
      <c r="AJ11" s="174">
        <v>53.4247819349007</v>
      </c>
      <c r="AK11" s="174">
        <v>51.031330467822002</v>
      </c>
      <c r="AL11" s="181">
        <v>51.5004003950068</v>
      </c>
      <c r="AM11" s="174"/>
      <c r="AN11" s="182">
        <v>58.048683009022</v>
      </c>
      <c r="AO11" s="183">
        <v>63.9732602156745</v>
      </c>
      <c r="AP11" s="184">
        <v>61.0109716123483</v>
      </c>
      <c r="AQ11" s="174"/>
      <c r="AR11" s="185">
        <v>54.218342894013503</v>
      </c>
      <c r="AS11" s="179"/>
      <c r="AT11" s="180">
        <v>51.067657823081497</v>
      </c>
      <c r="AU11" s="174">
        <v>50.207497087434</v>
      </c>
      <c r="AV11" s="174">
        <v>55.945718310971102</v>
      </c>
      <c r="AW11" s="174">
        <v>50.401795591563399</v>
      </c>
      <c r="AX11" s="174">
        <v>45.063301490262802</v>
      </c>
      <c r="AY11" s="181">
        <v>50.523532247100299</v>
      </c>
      <c r="AZ11" s="174"/>
      <c r="BA11" s="182">
        <v>40.7413682736968</v>
      </c>
      <c r="BB11" s="183">
        <v>39.744916522431097</v>
      </c>
      <c r="BC11" s="184">
        <v>40.217186336839802</v>
      </c>
      <c r="BD11" s="174"/>
      <c r="BE11" s="185">
        <v>47.051114673607103</v>
      </c>
    </row>
    <row r="12" spans="1:57" x14ac:dyDescent="0.25">
      <c r="A12" s="24" t="s">
        <v>23</v>
      </c>
      <c r="B12" s="44" t="str">
        <f t="shared" si="0"/>
        <v>Arlington, VA</v>
      </c>
      <c r="C12" s="12"/>
      <c r="D12" s="28" t="s">
        <v>16</v>
      </c>
      <c r="E12" s="31" t="s">
        <v>17</v>
      </c>
      <c r="F12" s="12"/>
      <c r="G12" s="180">
        <v>56.630971993410199</v>
      </c>
      <c r="H12" s="174">
        <v>61.830724876441501</v>
      </c>
      <c r="I12" s="174">
        <v>66.052306425041095</v>
      </c>
      <c r="J12" s="174">
        <v>66.721581548599602</v>
      </c>
      <c r="K12" s="174">
        <v>70.170922570016401</v>
      </c>
      <c r="L12" s="181">
        <v>64.281301482701807</v>
      </c>
      <c r="M12" s="174"/>
      <c r="N12" s="182">
        <v>74.629324546952205</v>
      </c>
      <c r="O12" s="183">
        <v>74.413097199340996</v>
      </c>
      <c r="P12" s="184">
        <v>74.5212108731466</v>
      </c>
      <c r="Q12" s="174"/>
      <c r="R12" s="185">
        <v>67.206989879971701</v>
      </c>
      <c r="S12" s="179"/>
      <c r="T12" s="180">
        <v>187.897218542405</v>
      </c>
      <c r="U12" s="174">
        <v>188.86802652670499</v>
      </c>
      <c r="V12" s="174">
        <v>196.06605915300099</v>
      </c>
      <c r="W12" s="174">
        <v>193.117536206522</v>
      </c>
      <c r="X12" s="174">
        <v>186.67624840587899</v>
      </c>
      <c r="Y12" s="181">
        <v>190.536481492479</v>
      </c>
      <c r="Z12" s="174"/>
      <c r="AA12" s="182">
        <v>131.81538543444299</v>
      </c>
      <c r="AB12" s="183">
        <v>112.981075827504</v>
      </c>
      <c r="AC12" s="184">
        <v>122.013112375989</v>
      </c>
      <c r="AD12" s="174"/>
      <c r="AE12" s="185">
        <v>164.65779730168001</v>
      </c>
      <c r="AF12" s="35"/>
      <c r="AG12" s="180">
        <v>49.763179571663898</v>
      </c>
      <c r="AH12" s="174">
        <v>51.938323723228898</v>
      </c>
      <c r="AI12" s="174">
        <v>56.316927512355797</v>
      </c>
      <c r="AJ12" s="174">
        <v>56.584637561779203</v>
      </c>
      <c r="AK12" s="174">
        <v>55.181733937396999</v>
      </c>
      <c r="AL12" s="181">
        <v>53.956960461285</v>
      </c>
      <c r="AM12" s="174"/>
      <c r="AN12" s="182">
        <v>58.113673805601302</v>
      </c>
      <c r="AO12" s="183">
        <v>61.974876441515597</v>
      </c>
      <c r="AP12" s="184">
        <v>60.0442751235584</v>
      </c>
      <c r="AQ12" s="174"/>
      <c r="AR12" s="185">
        <v>55.6961932219345</v>
      </c>
      <c r="AS12" s="179"/>
      <c r="AT12" s="180">
        <v>161.66471679546299</v>
      </c>
      <c r="AU12" s="174">
        <v>155.80440686553899</v>
      </c>
      <c r="AV12" s="174">
        <v>164.41701696325899</v>
      </c>
      <c r="AW12" s="174">
        <v>159.196965263686</v>
      </c>
      <c r="AX12" s="174">
        <v>144.934935330462</v>
      </c>
      <c r="AY12" s="181">
        <v>156.98623901110199</v>
      </c>
      <c r="AZ12" s="174"/>
      <c r="BA12" s="182">
        <v>109.435184091632</v>
      </c>
      <c r="BB12" s="183">
        <v>103.595314031447</v>
      </c>
      <c r="BC12" s="184">
        <v>106.380140735919</v>
      </c>
      <c r="BD12" s="174"/>
      <c r="BE12" s="185">
        <v>138.93941452066699</v>
      </c>
    </row>
    <row r="13" spans="1:57" x14ac:dyDescent="0.25">
      <c r="A13" s="24" t="s">
        <v>24</v>
      </c>
      <c r="B13" s="44" t="str">
        <f t="shared" si="0"/>
        <v>Suburban Virginia Area</v>
      </c>
      <c r="C13" s="12"/>
      <c r="D13" s="28" t="s">
        <v>16</v>
      </c>
      <c r="E13" s="31" t="s">
        <v>17</v>
      </c>
      <c r="F13" s="12"/>
      <c r="G13" s="180">
        <v>48.376436781609101</v>
      </c>
      <c r="H13" s="174">
        <v>59.137931034482698</v>
      </c>
      <c r="I13" s="174">
        <v>63.031609195402197</v>
      </c>
      <c r="J13" s="174">
        <v>63.448275862068897</v>
      </c>
      <c r="K13" s="174">
        <v>61.853448275862</v>
      </c>
      <c r="L13" s="181">
        <v>59.169540229885001</v>
      </c>
      <c r="M13" s="174"/>
      <c r="N13" s="182">
        <v>70.818965517241296</v>
      </c>
      <c r="O13" s="183">
        <v>76.781609195402197</v>
      </c>
      <c r="P13" s="184">
        <v>73.800287356321803</v>
      </c>
      <c r="Q13" s="174"/>
      <c r="R13" s="185">
        <v>63.349753694581203</v>
      </c>
      <c r="S13" s="179"/>
      <c r="T13" s="180">
        <v>22.684225077282999</v>
      </c>
      <c r="U13" s="174">
        <v>26.6817242461292</v>
      </c>
      <c r="V13" s="174">
        <v>24.693363076502798</v>
      </c>
      <c r="W13" s="174">
        <v>28.002771663813402</v>
      </c>
      <c r="X13" s="174">
        <v>27.652204165450499</v>
      </c>
      <c r="Y13" s="181">
        <v>26.061181859139001</v>
      </c>
      <c r="Z13" s="174"/>
      <c r="AA13" s="182">
        <v>23.8424891358111</v>
      </c>
      <c r="AB13" s="183">
        <v>21.087559708249302</v>
      </c>
      <c r="AC13" s="184">
        <v>22.393917595435202</v>
      </c>
      <c r="AD13" s="174"/>
      <c r="AE13" s="185">
        <v>24.816383397664101</v>
      </c>
      <c r="AF13" s="35"/>
      <c r="AG13" s="180">
        <v>48.670578859668097</v>
      </c>
      <c r="AH13" s="174">
        <v>57.730203578932098</v>
      </c>
      <c r="AI13" s="174">
        <v>60.2892904808281</v>
      </c>
      <c r="AJ13" s="174">
        <v>59.636402986689703</v>
      </c>
      <c r="AK13" s="174">
        <v>57.2845651625004</v>
      </c>
      <c r="AL13" s="181">
        <v>56.728163548464003</v>
      </c>
      <c r="AM13" s="174"/>
      <c r="AN13" s="182">
        <v>63.856725462612197</v>
      </c>
      <c r="AO13" s="183">
        <v>69.7796053818129</v>
      </c>
      <c r="AP13" s="184">
        <v>66.818165422212601</v>
      </c>
      <c r="AQ13" s="174"/>
      <c r="AR13" s="185">
        <v>59.614501591625498</v>
      </c>
      <c r="AS13" s="179"/>
      <c r="AT13" s="180">
        <v>27.135796212106001</v>
      </c>
      <c r="AU13" s="174">
        <v>30.4134804197808</v>
      </c>
      <c r="AV13" s="174">
        <v>28.483055272270601</v>
      </c>
      <c r="AW13" s="174">
        <v>26.478990809449702</v>
      </c>
      <c r="AX13" s="174">
        <v>26.989415386197098</v>
      </c>
      <c r="AY13" s="181">
        <v>27.919244688635299</v>
      </c>
      <c r="AZ13" s="174"/>
      <c r="BA13" s="182">
        <v>26.161153156780099</v>
      </c>
      <c r="BB13" s="183">
        <v>22.5586225730992</v>
      </c>
      <c r="BC13" s="184">
        <v>24.2540320973634</v>
      </c>
      <c r="BD13" s="174"/>
      <c r="BE13" s="185">
        <v>26.729514078700099</v>
      </c>
    </row>
    <row r="14" spans="1:57" x14ac:dyDescent="0.25">
      <c r="A14" s="24" t="s">
        <v>25</v>
      </c>
      <c r="B14" s="44" t="str">
        <f t="shared" si="0"/>
        <v>Alexandria, VA</v>
      </c>
      <c r="C14" s="12"/>
      <c r="D14" s="28" t="s">
        <v>16</v>
      </c>
      <c r="E14" s="31" t="s">
        <v>17</v>
      </c>
      <c r="F14" s="12"/>
      <c r="G14" s="180">
        <v>51.268665776374803</v>
      </c>
      <c r="H14" s="174">
        <v>58.055117154303701</v>
      </c>
      <c r="I14" s="174">
        <v>58.431467767390998</v>
      </c>
      <c r="J14" s="174">
        <v>61.187325482578601</v>
      </c>
      <c r="K14" s="174">
        <v>58.055117154303701</v>
      </c>
      <c r="L14" s="181">
        <v>57.399538666990402</v>
      </c>
      <c r="M14" s="174"/>
      <c r="N14" s="182">
        <v>65.035814009955004</v>
      </c>
      <c r="O14" s="183">
        <v>74.213912832341805</v>
      </c>
      <c r="P14" s="184">
        <v>69.624863421148405</v>
      </c>
      <c r="Q14" s="174"/>
      <c r="R14" s="185">
        <v>60.8924885967498</v>
      </c>
      <c r="S14" s="179"/>
      <c r="T14" s="180">
        <v>56.669652534651902</v>
      </c>
      <c r="U14" s="174">
        <v>68.713979941225404</v>
      </c>
      <c r="V14" s="174">
        <v>70.626324610012404</v>
      </c>
      <c r="W14" s="174">
        <v>72.840946066710998</v>
      </c>
      <c r="X14" s="174">
        <v>64.266731220719294</v>
      </c>
      <c r="Y14" s="181">
        <v>66.740232904932398</v>
      </c>
      <c r="Z14" s="174"/>
      <c r="AA14" s="182">
        <v>45.056207996953901</v>
      </c>
      <c r="AB14" s="183">
        <v>38.345566238350997</v>
      </c>
      <c r="AC14" s="184">
        <v>41.4007524395495</v>
      </c>
      <c r="AD14" s="174"/>
      <c r="AE14" s="185">
        <v>57.518548093566501</v>
      </c>
      <c r="AF14" s="35"/>
      <c r="AG14" s="180">
        <v>47.049896807089901</v>
      </c>
      <c r="AH14" s="174">
        <v>49.608473958965597</v>
      </c>
      <c r="AI14" s="174">
        <v>52.628384120432102</v>
      </c>
      <c r="AJ14" s="174">
        <v>53.793856986766997</v>
      </c>
      <c r="AK14" s="174">
        <v>51.772489984217501</v>
      </c>
      <c r="AL14" s="181">
        <v>50.970620371494398</v>
      </c>
      <c r="AM14" s="174"/>
      <c r="AN14" s="182">
        <v>57.165837076605499</v>
      </c>
      <c r="AO14" s="183">
        <v>65.111691149690401</v>
      </c>
      <c r="AP14" s="184">
        <v>61.1387641131479</v>
      </c>
      <c r="AQ14" s="174"/>
      <c r="AR14" s="185">
        <v>53.8758042976811</v>
      </c>
      <c r="AS14" s="179"/>
      <c r="AT14" s="180">
        <v>53.055276465430097</v>
      </c>
      <c r="AU14" s="174">
        <v>54.883917464111597</v>
      </c>
      <c r="AV14" s="174">
        <v>58.218504305479897</v>
      </c>
      <c r="AW14" s="174">
        <v>58.990252992905802</v>
      </c>
      <c r="AX14" s="174">
        <v>54.376303295377099</v>
      </c>
      <c r="AY14" s="181">
        <v>55.964785214148897</v>
      </c>
      <c r="AZ14" s="174"/>
      <c r="BA14" s="182">
        <v>40.278173597515703</v>
      </c>
      <c r="BB14" s="183">
        <v>37.890276818224301</v>
      </c>
      <c r="BC14" s="184">
        <v>38.996439592357802</v>
      </c>
      <c r="BD14" s="174"/>
      <c r="BE14" s="185">
        <v>50.026531633308203</v>
      </c>
    </row>
    <row r="15" spans="1:57" x14ac:dyDescent="0.25">
      <c r="A15" s="24" t="s">
        <v>26</v>
      </c>
      <c r="B15" s="44" t="str">
        <f t="shared" si="0"/>
        <v>Fairfax/Tysons Corner, VA</v>
      </c>
      <c r="C15" s="12"/>
      <c r="D15" s="28" t="s">
        <v>16</v>
      </c>
      <c r="E15" s="31" t="s">
        <v>17</v>
      </c>
      <c r="F15" s="12"/>
      <c r="G15" s="180">
        <v>44.301895515487701</v>
      </c>
      <c r="H15" s="174">
        <v>49.479889042995801</v>
      </c>
      <c r="I15" s="174">
        <v>56.877022653721603</v>
      </c>
      <c r="J15" s="174">
        <v>55.247341655108599</v>
      </c>
      <c r="K15" s="174">
        <v>52.3693943596856</v>
      </c>
      <c r="L15" s="181">
        <v>51.655108645399899</v>
      </c>
      <c r="M15" s="174"/>
      <c r="N15" s="182">
        <v>58.3333333333333</v>
      </c>
      <c r="O15" s="183">
        <v>64.227924179380395</v>
      </c>
      <c r="P15" s="184">
        <v>61.280628756356897</v>
      </c>
      <c r="Q15" s="174"/>
      <c r="R15" s="185">
        <v>54.405257248530397</v>
      </c>
      <c r="S15" s="179"/>
      <c r="T15" s="180">
        <v>40.072169644556801</v>
      </c>
      <c r="U15" s="174">
        <v>43.912671228649302</v>
      </c>
      <c r="V15" s="174">
        <v>58.002473675928599</v>
      </c>
      <c r="W15" s="174">
        <v>54.579034699396402</v>
      </c>
      <c r="X15" s="174">
        <v>50.336595895513497</v>
      </c>
      <c r="Y15" s="181">
        <v>49.653275756353601</v>
      </c>
      <c r="Z15" s="174"/>
      <c r="AA15" s="182">
        <v>42.775114839224997</v>
      </c>
      <c r="AB15" s="183">
        <v>39.078224369344902</v>
      </c>
      <c r="AC15" s="184">
        <v>40.813594976637802</v>
      </c>
      <c r="AD15" s="174"/>
      <c r="AE15" s="185">
        <v>46.689767669768401</v>
      </c>
      <c r="AF15" s="35"/>
      <c r="AG15" s="180">
        <v>40.1641239019879</v>
      </c>
      <c r="AH15" s="174">
        <v>45.084951456310598</v>
      </c>
      <c r="AI15" s="174">
        <v>52.877947295422999</v>
      </c>
      <c r="AJ15" s="174">
        <v>51.875288950531598</v>
      </c>
      <c r="AK15" s="174">
        <v>47.029588534442901</v>
      </c>
      <c r="AL15" s="181">
        <v>47.406380027739203</v>
      </c>
      <c r="AM15" s="174"/>
      <c r="AN15" s="182">
        <v>52.866389274156198</v>
      </c>
      <c r="AO15" s="183">
        <v>58.061719833564403</v>
      </c>
      <c r="AP15" s="184">
        <v>55.464054553860301</v>
      </c>
      <c r="AQ15" s="174"/>
      <c r="AR15" s="185">
        <v>49.708572749488098</v>
      </c>
      <c r="AS15" s="179"/>
      <c r="AT15" s="180">
        <v>37.744104220481297</v>
      </c>
      <c r="AU15" s="174">
        <v>39.7094835570105</v>
      </c>
      <c r="AV15" s="174">
        <v>56.867403559769798</v>
      </c>
      <c r="AW15" s="174">
        <v>51.784801047844397</v>
      </c>
      <c r="AX15" s="174">
        <v>42.903482408702303</v>
      </c>
      <c r="AY15" s="181">
        <v>46.113411233284701</v>
      </c>
      <c r="AZ15" s="174"/>
      <c r="BA15" s="182">
        <v>39.7794175954228</v>
      </c>
      <c r="BB15" s="183">
        <v>36.086710475571003</v>
      </c>
      <c r="BC15" s="184">
        <v>37.8219444793489</v>
      </c>
      <c r="BD15" s="174"/>
      <c r="BE15" s="185">
        <v>43.3638405175736</v>
      </c>
    </row>
    <row r="16" spans="1:57" x14ac:dyDescent="0.25">
      <c r="A16" s="24" t="s">
        <v>27</v>
      </c>
      <c r="B16" s="44" t="str">
        <f t="shared" si="0"/>
        <v>I-95 Fredericksburg, VA</v>
      </c>
      <c r="C16" s="12"/>
      <c r="D16" s="28" t="s">
        <v>16</v>
      </c>
      <c r="E16" s="31" t="s">
        <v>17</v>
      </c>
      <c r="F16" s="12"/>
      <c r="G16" s="180">
        <v>54.087677725118397</v>
      </c>
      <c r="H16" s="174">
        <v>60.0829383886255</v>
      </c>
      <c r="I16" s="174">
        <v>61.2677725118483</v>
      </c>
      <c r="J16" s="174">
        <v>64.928909952606602</v>
      </c>
      <c r="K16" s="174">
        <v>61.623222748815103</v>
      </c>
      <c r="L16" s="181">
        <v>60.3981042654028</v>
      </c>
      <c r="M16" s="174"/>
      <c r="N16" s="182">
        <v>72.772511848341196</v>
      </c>
      <c r="O16" s="183">
        <v>77.440758293838797</v>
      </c>
      <c r="P16" s="184">
        <v>75.106635071089997</v>
      </c>
      <c r="Q16" s="174"/>
      <c r="R16" s="185">
        <v>64.600541638456306</v>
      </c>
      <c r="S16" s="179"/>
      <c r="T16" s="180">
        <v>10.717542506105399</v>
      </c>
      <c r="U16" s="174">
        <v>16.488182426544601</v>
      </c>
      <c r="V16" s="174">
        <v>14.8702048753533</v>
      </c>
      <c r="W16" s="174">
        <v>19.6684031350444</v>
      </c>
      <c r="X16" s="174">
        <v>11.7773077278942</v>
      </c>
      <c r="Y16" s="181">
        <v>14.7577704765504</v>
      </c>
      <c r="Z16" s="174"/>
      <c r="AA16" s="182">
        <v>7.6652059582146803</v>
      </c>
      <c r="AB16" s="183">
        <v>2.5430911881362701</v>
      </c>
      <c r="AC16" s="184">
        <v>4.9622599589629699</v>
      </c>
      <c r="AD16" s="174"/>
      <c r="AE16" s="185">
        <v>11.307197229053401</v>
      </c>
      <c r="AF16" s="35"/>
      <c r="AG16" s="180">
        <v>52.985781990521303</v>
      </c>
      <c r="AH16" s="174">
        <v>56.25</v>
      </c>
      <c r="AI16" s="174">
        <v>58.234597156398102</v>
      </c>
      <c r="AJ16" s="174">
        <v>60.035545023696599</v>
      </c>
      <c r="AK16" s="174">
        <v>58.874407582938304</v>
      </c>
      <c r="AL16" s="181">
        <v>57.276066350710899</v>
      </c>
      <c r="AM16" s="174"/>
      <c r="AN16" s="182">
        <v>67.879146919431193</v>
      </c>
      <c r="AO16" s="183">
        <v>73.077606635071007</v>
      </c>
      <c r="AP16" s="184">
        <v>70.4783767772511</v>
      </c>
      <c r="AQ16" s="174"/>
      <c r="AR16" s="185">
        <v>61.048155044008098</v>
      </c>
      <c r="AS16" s="179"/>
      <c r="AT16" s="180">
        <v>21.173860660166302</v>
      </c>
      <c r="AU16" s="174">
        <v>25.8492913357208</v>
      </c>
      <c r="AV16" s="174">
        <v>22.914479002479901</v>
      </c>
      <c r="AW16" s="174">
        <v>24.381592177491399</v>
      </c>
      <c r="AX16" s="174">
        <v>20.388949334719101</v>
      </c>
      <c r="AY16" s="181">
        <v>22.924649358413699</v>
      </c>
      <c r="AZ16" s="174"/>
      <c r="BA16" s="182">
        <v>17.225408207411</v>
      </c>
      <c r="BB16" s="183">
        <v>13.953370010715901</v>
      </c>
      <c r="BC16" s="184">
        <v>15.505940832255201</v>
      </c>
      <c r="BD16" s="174"/>
      <c r="BE16" s="185">
        <v>20.3744530169505</v>
      </c>
    </row>
    <row r="17" spans="1:57" x14ac:dyDescent="0.25">
      <c r="A17" s="24" t="s">
        <v>28</v>
      </c>
      <c r="B17" s="44" t="str">
        <f t="shared" si="0"/>
        <v>Dulles Airport Area, VA</v>
      </c>
      <c r="C17" s="12"/>
      <c r="D17" s="28" t="s">
        <v>16</v>
      </c>
      <c r="E17" s="31" t="s">
        <v>17</v>
      </c>
      <c r="F17" s="12"/>
      <c r="G17" s="180">
        <v>47.749766573295901</v>
      </c>
      <c r="H17" s="174">
        <v>61.792717086834699</v>
      </c>
      <c r="I17" s="174">
        <v>68.870214752567605</v>
      </c>
      <c r="J17" s="174">
        <v>66.984126984126902</v>
      </c>
      <c r="K17" s="174">
        <v>64.267040149392997</v>
      </c>
      <c r="L17" s="181">
        <v>61.932773109243598</v>
      </c>
      <c r="M17" s="174"/>
      <c r="N17" s="182">
        <v>60.513538748832801</v>
      </c>
      <c r="O17" s="183">
        <v>64.724556489262298</v>
      </c>
      <c r="P17" s="184">
        <v>62.619047619047599</v>
      </c>
      <c r="Q17" s="174"/>
      <c r="R17" s="185">
        <v>62.128851540616203</v>
      </c>
      <c r="S17" s="179"/>
      <c r="T17" s="180">
        <v>44.146535498129502</v>
      </c>
      <c r="U17" s="174">
        <v>60.159495106335903</v>
      </c>
      <c r="V17" s="174">
        <v>75.018177974765393</v>
      </c>
      <c r="W17" s="174">
        <v>65.361535090226496</v>
      </c>
      <c r="X17" s="174">
        <v>64.458364065719195</v>
      </c>
      <c r="Y17" s="181">
        <v>62.430561450169201</v>
      </c>
      <c r="Z17" s="174"/>
      <c r="AA17" s="182">
        <v>53.440247944636099</v>
      </c>
      <c r="AB17" s="183">
        <v>57.365308541639997</v>
      </c>
      <c r="AC17" s="184">
        <v>55.443999908026903</v>
      </c>
      <c r="AD17" s="174"/>
      <c r="AE17" s="185">
        <v>60.355087168626298</v>
      </c>
      <c r="AF17" s="35"/>
      <c r="AG17" s="180">
        <v>46.862745098039198</v>
      </c>
      <c r="AH17" s="174">
        <v>55.483193277310903</v>
      </c>
      <c r="AI17" s="174">
        <v>61.928104575163303</v>
      </c>
      <c r="AJ17" s="174">
        <v>60.737628384687198</v>
      </c>
      <c r="AK17" s="174">
        <v>58.237628384687198</v>
      </c>
      <c r="AL17" s="181">
        <v>56.649859943977503</v>
      </c>
      <c r="AM17" s="174"/>
      <c r="AN17" s="182">
        <v>60.119047619047599</v>
      </c>
      <c r="AO17" s="183">
        <v>62.747432306255803</v>
      </c>
      <c r="AP17" s="184">
        <v>61.433239962651697</v>
      </c>
      <c r="AQ17" s="174"/>
      <c r="AR17" s="185">
        <v>58.016539949313</v>
      </c>
      <c r="AS17" s="179"/>
      <c r="AT17" s="180">
        <v>47.329993914703898</v>
      </c>
      <c r="AU17" s="174">
        <v>48.988820391044896</v>
      </c>
      <c r="AV17" s="174">
        <v>61.344171098905299</v>
      </c>
      <c r="AW17" s="174">
        <v>54.9542323804612</v>
      </c>
      <c r="AX17" s="174">
        <v>60.021190553541899</v>
      </c>
      <c r="AY17" s="181">
        <v>54.763025239854201</v>
      </c>
      <c r="AZ17" s="174"/>
      <c r="BA17" s="182">
        <v>63.2602304705308</v>
      </c>
      <c r="BB17" s="183">
        <v>63.024409089809801</v>
      </c>
      <c r="BC17" s="184">
        <v>63.139712231408502</v>
      </c>
      <c r="BD17" s="174"/>
      <c r="BE17" s="185">
        <v>57.205121839916302</v>
      </c>
    </row>
    <row r="18" spans="1:57" x14ac:dyDescent="0.25">
      <c r="A18" s="24" t="s">
        <v>29</v>
      </c>
      <c r="B18" s="44" t="str">
        <f t="shared" si="0"/>
        <v>Williamsburg, VA</v>
      </c>
      <c r="C18" s="12"/>
      <c r="D18" s="28" t="s">
        <v>16</v>
      </c>
      <c r="E18" s="31" t="s">
        <v>17</v>
      </c>
      <c r="F18" s="12"/>
      <c r="G18" s="180">
        <v>32.332859174964398</v>
      </c>
      <c r="H18" s="174">
        <v>37.098150782361301</v>
      </c>
      <c r="I18" s="174">
        <v>38.2645803698435</v>
      </c>
      <c r="J18" s="174">
        <v>42.076813655761001</v>
      </c>
      <c r="K18" s="174">
        <v>49.8293029871977</v>
      </c>
      <c r="L18" s="181">
        <v>39.920341394025598</v>
      </c>
      <c r="M18" s="174"/>
      <c r="N18" s="182">
        <v>70.768136557610205</v>
      </c>
      <c r="O18" s="183">
        <v>73.541963015647198</v>
      </c>
      <c r="P18" s="184">
        <v>72.155049786628695</v>
      </c>
      <c r="Q18" s="174"/>
      <c r="R18" s="185">
        <v>49.130258077626401</v>
      </c>
      <c r="S18" s="179"/>
      <c r="T18" s="180">
        <v>40.740687438956797</v>
      </c>
      <c r="U18" s="174">
        <v>72.667910237692197</v>
      </c>
      <c r="V18" s="174">
        <v>67.802908073098706</v>
      </c>
      <c r="W18" s="174">
        <v>79.392143296102503</v>
      </c>
      <c r="X18" s="174">
        <v>96.093453361777506</v>
      </c>
      <c r="Y18" s="181">
        <v>71.880600974032603</v>
      </c>
      <c r="Z18" s="174"/>
      <c r="AA18" s="182">
        <v>47.996434958653701</v>
      </c>
      <c r="AB18" s="183">
        <v>22.906700861773199</v>
      </c>
      <c r="AC18" s="184">
        <v>34.051087755253299</v>
      </c>
      <c r="AD18" s="174"/>
      <c r="AE18" s="185">
        <v>53.682185368595803</v>
      </c>
      <c r="AF18" s="35"/>
      <c r="AG18" s="180">
        <v>33.261024182076802</v>
      </c>
      <c r="AH18" s="174">
        <v>33.214793741109503</v>
      </c>
      <c r="AI18" s="174">
        <v>34.331436699857697</v>
      </c>
      <c r="AJ18" s="174">
        <v>35.8677098150782</v>
      </c>
      <c r="AK18" s="174">
        <v>39.6799431009957</v>
      </c>
      <c r="AL18" s="181">
        <v>35.270981507823599</v>
      </c>
      <c r="AM18" s="174"/>
      <c r="AN18" s="182">
        <v>60.547652916073901</v>
      </c>
      <c r="AO18" s="183">
        <v>63.666429587482199</v>
      </c>
      <c r="AP18" s="184">
        <v>62.107041251778</v>
      </c>
      <c r="AQ18" s="174"/>
      <c r="AR18" s="185">
        <v>42.938427148953402</v>
      </c>
      <c r="AS18" s="179"/>
      <c r="AT18" s="180">
        <v>67.785370243956294</v>
      </c>
      <c r="AU18" s="174">
        <v>71.287107354115705</v>
      </c>
      <c r="AV18" s="174">
        <v>67.208018881239795</v>
      </c>
      <c r="AW18" s="174">
        <v>72.047967678580505</v>
      </c>
      <c r="AX18" s="174">
        <v>74.879249544425903</v>
      </c>
      <c r="AY18" s="181">
        <v>70.746832368840401</v>
      </c>
      <c r="AZ18" s="174"/>
      <c r="BA18" s="182">
        <v>58.495358551592602</v>
      </c>
      <c r="BB18" s="183">
        <v>35.117024488841103</v>
      </c>
      <c r="BC18" s="184">
        <v>45.584413628186901</v>
      </c>
      <c r="BD18" s="174"/>
      <c r="BE18" s="185">
        <v>59.363900942373697</v>
      </c>
    </row>
    <row r="19" spans="1:57" x14ac:dyDescent="0.25">
      <c r="A19" s="24" t="s">
        <v>30</v>
      </c>
      <c r="B19" s="44" t="str">
        <f t="shared" si="0"/>
        <v>Virginia Beach, VA</v>
      </c>
      <c r="C19" s="12"/>
      <c r="D19" s="28" t="s">
        <v>16</v>
      </c>
      <c r="E19" s="31" t="s">
        <v>17</v>
      </c>
      <c r="F19" s="12"/>
      <c r="G19" s="180">
        <v>41.568562427458097</v>
      </c>
      <c r="H19" s="174">
        <v>41.212070966672101</v>
      </c>
      <c r="I19" s="174">
        <v>47.247554302768997</v>
      </c>
      <c r="J19" s="174">
        <v>45.705521472392597</v>
      </c>
      <c r="K19" s="174">
        <v>48.8310396285856</v>
      </c>
      <c r="L19" s="181">
        <v>44.912949759575497</v>
      </c>
      <c r="M19" s="174"/>
      <c r="N19" s="182">
        <v>76.355496600895293</v>
      </c>
      <c r="O19" s="183">
        <v>87.812966340573695</v>
      </c>
      <c r="P19" s="184">
        <v>82.084231470734494</v>
      </c>
      <c r="Q19" s="174"/>
      <c r="R19" s="185">
        <v>55.533315962763801</v>
      </c>
      <c r="S19" s="179"/>
      <c r="T19" s="180">
        <v>-15.175668146506</v>
      </c>
      <c r="U19" s="174">
        <v>-4.7266676609710699E-2</v>
      </c>
      <c r="V19" s="174">
        <v>8.4025461527307606</v>
      </c>
      <c r="W19" s="174">
        <v>-0.52618649244416105</v>
      </c>
      <c r="X19" s="174">
        <v>0.27149832513858702</v>
      </c>
      <c r="Y19" s="181">
        <v>-1.70862774349071</v>
      </c>
      <c r="Z19" s="174"/>
      <c r="AA19" s="182">
        <v>-1.8216728488487199</v>
      </c>
      <c r="AB19" s="183">
        <v>1.31490264537792</v>
      </c>
      <c r="AC19" s="184">
        <v>-0.16849743716531199</v>
      </c>
      <c r="AD19" s="174"/>
      <c r="AE19" s="185">
        <v>-1.0640398901694299</v>
      </c>
      <c r="AF19" s="35"/>
      <c r="AG19" s="180">
        <v>41.6607030098926</v>
      </c>
      <c r="AH19" s="174">
        <v>42.740475689328498</v>
      </c>
      <c r="AI19" s="174">
        <v>46.009732868272103</v>
      </c>
      <c r="AJ19" s="174">
        <v>45.775809854006901</v>
      </c>
      <c r="AK19" s="174">
        <v>49.499780697174103</v>
      </c>
      <c r="AL19" s="181">
        <v>45.146381627188802</v>
      </c>
      <c r="AM19" s="174"/>
      <c r="AN19" s="182">
        <v>71.987719041751006</v>
      </c>
      <c r="AO19" s="183">
        <v>77.370036968190604</v>
      </c>
      <c r="AP19" s="184">
        <v>74.678878004970798</v>
      </c>
      <c r="AQ19" s="174"/>
      <c r="AR19" s="185">
        <v>53.602858723442402</v>
      </c>
      <c r="AS19" s="179"/>
      <c r="AT19" s="180">
        <v>-2.3023222911128198</v>
      </c>
      <c r="AU19" s="174">
        <v>7.7758828955514598</v>
      </c>
      <c r="AV19" s="174">
        <v>9.81895651782194</v>
      </c>
      <c r="AW19" s="174">
        <v>3.0322606396173502</v>
      </c>
      <c r="AX19" s="174">
        <v>-1.0728902466160599</v>
      </c>
      <c r="AY19" s="181">
        <v>3.2267269544090298</v>
      </c>
      <c r="AZ19" s="174"/>
      <c r="BA19" s="182">
        <v>-3.4483761515150699</v>
      </c>
      <c r="BB19" s="183">
        <v>-5.8905116397137203</v>
      </c>
      <c r="BC19" s="184">
        <v>-4.7290596640284797</v>
      </c>
      <c r="BD19" s="174"/>
      <c r="BE19" s="185">
        <v>-9.7614882837836495E-2</v>
      </c>
    </row>
    <row r="20" spans="1:57" x14ac:dyDescent="0.25">
      <c r="A20" s="41" t="s">
        <v>31</v>
      </c>
      <c r="B20" s="44" t="str">
        <f t="shared" si="0"/>
        <v>Norfolk/Portsmouth, VA</v>
      </c>
      <c r="C20" s="12"/>
      <c r="D20" s="28" t="s">
        <v>16</v>
      </c>
      <c r="E20" s="31" t="s">
        <v>17</v>
      </c>
      <c r="F20" s="12"/>
      <c r="G20" s="180">
        <v>57.343640196767304</v>
      </c>
      <c r="H20" s="174">
        <v>63.082059392022401</v>
      </c>
      <c r="I20" s="174">
        <v>71.059567738534497</v>
      </c>
      <c r="J20" s="174">
        <v>71.534001054296198</v>
      </c>
      <c r="K20" s="174">
        <v>72.219293621507603</v>
      </c>
      <c r="L20" s="181">
        <v>67.047371380376703</v>
      </c>
      <c r="M20" s="174"/>
      <c r="N20" s="182">
        <v>75.575470040414601</v>
      </c>
      <c r="O20" s="183">
        <v>81.356527850992705</v>
      </c>
      <c r="P20" s="184">
        <v>78.465998945703703</v>
      </c>
      <c r="Q20" s="174"/>
      <c r="R20" s="185">
        <v>70.309754505748202</v>
      </c>
      <c r="S20" s="179"/>
      <c r="T20" s="180">
        <v>-1.0230676336742399</v>
      </c>
      <c r="U20" s="174">
        <v>5.86248846053567</v>
      </c>
      <c r="V20" s="174">
        <v>15.3703997901035</v>
      </c>
      <c r="W20" s="174">
        <v>11.9551394767239</v>
      </c>
      <c r="X20" s="174">
        <v>12.1943095064874</v>
      </c>
      <c r="Y20" s="181">
        <v>9.0617303662615498</v>
      </c>
      <c r="Z20" s="174"/>
      <c r="AA20" s="182">
        <v>0.64345717694737103</v>
      </c>
      <c r="AB20" s="183">
        <v>1.1445120070581301</v>
      </c>
      <c r="AC20" s="184">
        <v>0.90259222470808997</v>
      </c>
      <c r="AD20" s="174"/>
      <c r="AE20" s="185">
        <v>6.3203096139135599</v>
      </c>
      <c r="AF20" s="35"/>
      <c r="AG20" s="180">
        <v>54.629304286718202</v>
      </c>
      <c r="AH20" s="174">
        <v>60.7546009575262</v>
      </c>
      <c r="AI20" s="174">
        <v>64.958053322791699</v>
      </c>
      <c r="AJ20" s="174">
        <v>65.379716255984505</v>
      </c>
      <c r="AK20" s="174">
        <v>66.310888566785195</v>
      </c>
      <c r="AL20" s="181">
        <v>62.4064443585508</v>
      </c>
      <c r="AM20" s="174"/>
      <c r="AN20" s="182">
        <v>77.045724074318002</v>
      </c>
      <c r="AO20" s="183">
        <v>79.408793429085904</v>
      </c>
      <c r="AP20" s="184">
        <v>78.227258751701996</v>
      </c>
      <c r="AQ20" s="174"/>
      <c r="AR20" s="185">
        <v>66.926648679174207</v>
      </c>
      <c r="AS20" s="179"/>
      <c r="AT20" s="180">
        <v>3.20833942287749</v>
      </c>
      <c r="AU20" s="174">
        <v>10.320116453037601</v>
      </c>
      <c r="AV20" s="174">
        <v>12.9852068648971</v>
      </c>
      <c r="AW20" s="174">
        <v>10.0999647096265</v>
      </c>
      <c r="AX20" s="174">
        <v>9.2190634210889808</v>
      </c>
      <c r="AY20" s="181">
        <v>9.2585705137164904</v>
      </c>
      <c r="AZ20" s="174"/>
      <c r="BA20" s="182">
        <v>10.434145693826</v>
      </c>
      <c r="BB20" s="183">
        <v>6.5149721940630698</v>
      </c>
      <c r="BC20" s="184">
        <v>8.4095794984154697</v>
      </c>
      <c r="BD20" s="174"/>
      <c r="BE20" s="185">
        <v>8.9735226556580194</v>
      </c>
    </row>
    <row r="21" spans="1:57" x14ac:dyDescent="0.25">
      <c r="A21" s="42" t="s">
        <v>32</v>
      </c>
      <c r="B21" s="44" t="str">
        <f t="shared" si="0"/>
        <v>Newport News/Hampton, VA</v>
      </c>
      <c r="C21" s="12"/>
      <c r="D21" s="28" t="s">
        <v>16</v>
      </c>
      <c r="E21" s="31" t="s">
        <v>17</v>
      </c>
      <c r="F21" s="13"/>
      <c r="G21" s="180">
        <v>52.085106382978701</v>
      </c>
      <c r="H21" s="174">
        <v>60.368794326241101</v>
      </c>
      <c r="I21" s="174">
        <v>61.460992907801398</v>
      </c>
      <c r="J21" s="174">
        <v>60.453900709219802</v>
      </c>
      <c r="K21" s="174">
        <v>62.2836879432624</v>
      </c>
      <c r="L21" s="181">
        <v>59.3304964539007</v>
      </c>
      <c r="M21" s="174"/>
      <c r="N21" s="182">
        <v>81.446808510638206</v>
      </c>
      <c r="O21" s="183">
        <v>75.858156028368697</v>
      </c>
      <c r="P21" s="184">
        <v>78.652482269503494</v>
      </c>
      <c r="Q21" s="174"/>
      <c r="R21" s="185">
        <v>64.851063829787194</v>
      </c>
      <c r="S21" s="179"/>
      <c r="T21" s="180">
        <v>-8.3863664119705401</v>
      </c>
      <c r="U21" s="174">
        <v>2.2540885391366299</v>
      </c>
      <c r="V21" s="174">
        <v>2.3091823368408999</v>
      </c>
      <c r="W21" s="174">
        <v>-1.89290992434226</v>
      </c>
      <c r="X21" s="174">
        <v>-0.63933168308884603</v>
      </c>
      <c r="Y21" s="181">
        <v>-1.20461678233421</v>
      </c>
      <c r="Z21" s="174"/>
      <c r="AA21" s="182">
        <v>4.2945324096981601</v>
      </c>
      <c r="AB21" s="183">
        <v>-8.1991271140207296</v>
      </c>
      <c r="AC21" s="184">
        <v>-2.1287614697279298</v>
      </c>
      <c r="AD21" s="174"/>
      <c r="AE21" s="185">
        <v>-1.52682019308784</v>
      </c>
      <c r="AF21" s="35"/>
      <c r="AG21" s="180">
        <v>51.251773049645301</v>
      </c>
      <c r="AH21" s="174">
        <v>55.482269503546</v>
      </c>
      <c r="AI21" s="174">
        <v>58.141843971631197</v>
      </c>
      <c r="AJ21" s="174">
        <v>60.471631205673702</v>
      </c>
      <c r="AK21" s="174">
        <v>60.9326241134751</v>
      </c>
      <c r="AL21" s="181">
        <v>57.256028368794297</v>
      </c>
      <c r="AM21" s="174"/>
      <c r="AN21" s="182">
        <v>72.372340425531902</v>
      </c>
      <c r="AO21" s="183">
        <v>73.3333333333333</v>
      </c>
      <c r="AP21" s="184">
        <v>72.852836879432601</v>
      </c>
      <c r="AQ21" s="174"/>
      <c r="AR21" s="185">
        <v>61.712259371833802</v>
      </c>
      <c r="AS21" s="179"/>
      <c r="AT21" s="180">
        <v>2.0762971257932001</v>
      </c>
      <c r="AU21" s="174">
        <v>5.1674942408371898</v>
      </c>
      <c r="AV21" s="174">
        <v>5.5803455876474599</v>
      </c>
      <c r="AW21" s="174">
        <v>8.5040877641518904</v>
      </c>
      <c r="AX21" s="174">
        <v>8.5848634012068299</v>
      </c>
      <c r="AY21" s="181">
        <v>6.0762273623611502</v>
      </c>
      <c r="AZ21" s="174"/>
      <c r="BA21" s="182">
        <v>5.5520445564715803</v>
      </c>
      <c r="BB21" s="183">
        <v>9.2632937948842003E-2</v>
      </c>
      <c r="BC21" s="184">
        <v>2.7318833214937799</v>
      </c>
      <c r="BD21" s="174"/>
      <c r="BE21" s="185">
        <v>4.9241329669611202</v>
      </c>
    </row>
    <row r="22" spans="1:57" x14ac:dyDescent="0.25">
      <c r="A22" s="43" t="s">
        <v>33</v>
      </c>
      <c r="B22" s="44" t="str">
        <f t="shared" si="0"/>
        <v>Chesapeake/Suffolk, VA</v>
      </c>
      <c r="C22" s="12"/>
      <c r="D22" s="29" t="s">
        <v>16</v>
      </c>
      <c r="E22" s="32" t="s">
        <v>17</v>
      </c>
      <c r="F22" s="12"/>
      <c r="G22" s="186">
        <v>65.152838427947501</v>
      </c>
      <c r="H22" s="187">
        <v>75.860262008733599</v>
      </c>
      <c r="I22" s="187">
        <v>78.986899563318701</v>
      </c>
      <c r="J22" s="187">
        <v>78.340611353711694</v>
      </c>
      <c r="K22" s="187">
        <v>77.956331877729198</v>
      </c>
      <c r="L22" s="188">
        <v>75.259388646288201</v>
      </c>
      <c r="M22" s="174"/>
      <c r="N22" s="189">
        <v>85.117903930131007</v>
      </c>
      <c r="O22" s="190">
        <v>86.585152838427902</v>
      </c>
      <c r="P22" s="191">
        <v>85.851528384279405</v>
      </c>
      <c r="Q22" s="174"/>
      <c r="R22" s="192">
        <v>78.285714285714207</v>
      </c>
      <c r="S22" s="179"/>
      <c r="T22" s="186">
        <v>-0.95592140201805598</v>
      </c>
      <c r="U22" s="187">
        <v>3.8995215311004698</v>
      </c>
      <c r="V22" s="187">
        <v>4.48243992606284</v>
      </c>
      <c r="W22" s="187">
        <v>-4.2689434364994598</v>
      </c>
      <c r="X22" s="187">
        <v>-8.3008013149784201</v>
      </c>
      <c r="Y22" s="188">
        <v>-1.2966187116283301</v>
      </c>
      <c r="Z22" s="174"/>
      <c r="AA22" s="189">
        <v>-4.0559165189998003</v>
      </c>
      <c r="AB22" s="190">
        <v>-1.8804433887569201</v>
      </c>
      <c r="AC22" s="191">
        <v>-2.97107886684433</v>
      </c>
      <c r="AD22" s="174"/>
      <c r="AE22" s="192">
        <v>-1.8274556435209801</v>
      </c>
      <c r="AF22" s="36"/>
      <c r="AG22" s="186">
        <v>62.620087336244502</v>
      </c>
      <c r="AH22" s="187">
        <v>70.873362445414799</v>
      </c>
      <c r="AI22" s="187">
        <v>74.419213973799103</v>
      </c>
      <c r="AJ22" s="187">
        <v>73.759825327510896</v>
      </c>
      <c r="AK22" s="187">
        <v>71.628820960698604</v>
      </c>
      <c r="AL22" s="188">
        <v>70.660262008733596</v>
      </c>
      <c r="AM22" s="174"/>
      <c r="AN22" s="189">
        <v>78.235807860262</v>
      </c>
      <c r="AO22" s="190">
        <v>82.467248908296895</v>
      </c>
      <c r="AP22" s="191">
        <v>80.351528384279405</v>
      </c>
      <c r="AQ22" s="174"/>
      <c r="AR22" s="192">
        <v>73.429195258889493</v>
      </c>
      <c r="AS22" s="96"/>
      <c r="AT22" s="186">
        <v>4.5037166593790898</v>
      </c>
      <c r="AU22" s="187">
        <v>3.6332290402911598</v>
      </c>
      <c r="AV22" s="187">
        <v>4.0288121108533703</v>
      </c>
      <c r="AW22" s="187">
        <v>0.64350831198236302</v>
      </c>
      <c r="AX22" s="187">
        <v>-0.76830006049606703</v>
      </c>
      <c r="AY22" s="188">
        <v>2.3116416702496201</v>
      </c>
      <c r="AZ22" s="174"/>
      <c r="BA22" s="189">
        <v>2.7823991738856</v>
      </c>
      <c r="BB22" s="190">
        <v>5.1444797060297303</v>
      </c>
      <c r="BC22" s="191">
        <v>3.9811256781193398</v>
      </c>
      <c r="BD22" s="174"/>
      <c r="BE22" s="192">
        <v>2.8278151480737299</v>
      </c>
    </row>
    <row r="23" spans="1:57" x14ac:dyDescent="0.25">
      <c r="A23" s="22" t="s">
        <v>43</v>
      </c>
      <c r="B23" s="44" t="str">
        <f t="shared" si="0"/>
        <v>Richmond CBD/Airport, VA</v>
      </c>
      <c r="C23" s="10"/>
      <c r="D23" s="27" t="s">
        <v>16</v>
      </c>
      <c r="E23" s="30" t="s">
        <v>17</v>
      </c>
      <c r="F23" s="3"/>
      <c r="G23" s="171">
        <v>46.717850287907801</v>
      </c>
      <c r="H23" s="172">
        <v>56.8905950095969</v>
      </c>
      <c r="I23" s="172">
        <v>61.573896353166901</v>
      </c>
      <c r="J23" s="172">
        <v>60.998080614203403</v>
      </c>
      <c r="K23" s="172">
        <v>64.299424184260999</v>
      </c>
      <c r="L23" s="173">
        <v>58.095969289827202</v>
      </c>
      <c r="M23" s="174"/>
      <c r="N23" s="175">
        <v>90.710172744721604</v>
      </c>
      <c r="O23" s="176">
        <v>93.992322456813795</v>
      </c>
      <c r="P23" s="177">
        <v>92.351247600767707</v>
      </c>
      <c r="Q23" s="174"/>
      <c r="R23" s="178">
        <v>67.883191664381599</v>
      </c>
      <c r="S23" s="179"/>
      <c r="T23" s="171">
        <v>22.0961062529366</v>
      </c>
      <c r="U23" s="172">
        <v>39.294799480322197</v>
      </c>
      <c r="V23" s="172">
        <v>40.337393849007199</v>
      </c>
      <c r="W23" s="172">
        <v>38.964957736202599</v>
      </c>
      <c r="X23" s="172">
        <v>9.0753178346068495</v>
      </c>
      <c r="Y23" s="173">
        <v>28.630622180751001</v>
      </c>
      <c r="Z23" s="174"/>
      <c r="AA23" s="175">
        <v>29.019808806812801</v>
      </c>
      <c r="AB23" s="176">
        <v>21.290802211214999</v>
      </c>
      <c r="AC23" s="177">
        <v>24.967409838729701</v>
      </c>
      <c r="AD23" s="174"/>
      <c r="AE23" s="178">
        <v>27.181510777246501</v>
      </c>
      <c r="AF23" s="33"/>
      <c r="AG23" s="171">
        <v>49.544145873320502</v>
      </c>
      <c r="AH23" s="172">
        <v>59.539347408829101</v>
      </c>
      <c r="AI23" s="172">
        <v>63.416506717850197</v>
      </c>
      <c r="AJ23" s="172">
        <v>64.078694817658302</v>
      </c>
      <c r="AK23" s="172">
        <v>69.145873320537405</v>
      </c>
      <c r="AL23" s="173">
        <v>61.144913627639099</v>
      </c>
      <c r="AM23" s="174"/>
      <c r="AN23" s="175">
        <v>79.966410748560406</v>
      </c>
      <c r="AO23" s="176">
        <v>84.208253358925106</v>
      </c>
      <c r="AP23" s="177">
        <v>82.087332053742799</v>
      </c>
      <c r="AQ23" s="174"/>
      <c r="AR23" s="178">
        <v>67.128461749383007</v>
      </c>
      <c r="AS23" s="179"/>
      <c r="AT23" s="171">
        <v>35.872818774173403</v>
      </c>
      <c r="AU23" s="172">
        <v>55.958197997289901</v>
      </c>
      <c r="AV23" s="172">
        <v>50.7831791715655</v>
      </c>
      <c r="AW23" s="172">
        <v>46.9299961851912</v>
      </c>
      <c r="AX23" s="172">
        <v>36.082792028769703</v>
      </c>
      <c r="AY23" s="173">
        <v>44.810140065428598</v>
      </c>
      <c r="AZ23" s="174"/>
      <c r="BA23" s="175">
        <v>20.949984513092499</v>
      </c>
      <c r="BB23" s="176">
        <v>14.791350349977501</v>
      </c>
      <c r="BC23" s="177">
        <v>17.710768141770199</v>
      </c>
      <c r="BD23" s="174"/>
      <c r="BE23" s="178">
        <v>34.029778347456798</v>
      </c>
    </row>
    <row r="24" spans="1:57" x14ac:dyDescent="0.25">
      <c r="A24" s="23" t="s">
        <v>44</v>
      </c>
      <c r="B24" s="44" t="str">
        <f t="shared" si="0"/>
        <v>Richmond North/Glen Allen, VA</v>
      </c>
      <c r="C24" s="11"/>
      <c r="D24" s="28" t="s">
        <v>16</v>
      </c>
      <c r="E24" s="31" t="s">
        <v>17</v>
      </c>
      <c r="F24" s="12"/>
      <c r="G24" s="180">
        <v>49.359181475498097</v>
      </c>
      <c r="H24" s="174">
        <v>58.416801292407101</v>
      </c>
      <c r="I24" s="174">
        <v>62.627894453419401</v>
      </c>
      <c r="J24" s="174">
        <v>61.863220247711297</v>
      </c>
      <c r="K24" s="174">
        <v>64.017232094776503</v>
      </c>
      <c r="L24" s="181">
        <v>59.2568659127625</v>
      </c>
      <c r="M24" s="174"/>
      <c r="N24" s="182">
        <v>85.837372105546507</v>
      </c>
      <c r="O24" s="183">
        <v>91.437802907915895</v>
      </c>
      <c r="P24" s="184">
        <v>88.637587506731194</v>
      </c>
      <c r="Q24" s="174"/>
      <c r="R24" s="185">
        <v>67.651357796753501</v>
      </c>
      <c r="S24" s="179"/>
      <c r="T24" s="180">
        <v>1.9165077795294301</v>
      </c>
      <c r="U24" s="174">
        <v>10.742810296544</v>
      </c>
      <c r="V24" s="174">
        <v>9.0743603497262892</v>
      </c>
      <c r="W24" s="174">
        <v>4.2900817638228501</v>
      </c>
      <c r="X24" s="174">
        <v>-9.6544110230701499</v>
      </c>
      <c r="Y24" s="181">
        <v>2.6003495287967899</v>
      </c>
      <c r="Z24" s="174"/>
      <c r="AA24" s="182">
        <v>3.3419194841455102</v>
      </c>
      <c r="AB24" s="183">
        <v>5.8834990432770304</v>
      </c>
      <c r="AC24" s="184">
        <v>4.6374282045207202</v>
      </c>
      <c r="AD24" s="174"/>
      <c r="AE24" s="185">
        <v>3.3535655946917702</v>
      </c>
      <c r="AF24" s="34"/>
      <c r="AG24" s="180">
        <v>49.444203448649802</v>
      </c>
      <c r="AH24" s="174">
        <v>56.712937859234302</v>
      </c>
      <c r="AI24" s="174">
        <v>61.326056414135898</v>
      </c>
      <c r="AJ24" s="174">
        <v>61.7070139414244</v>
      </c>
      <c r="AK24" s="174">
        <v>62.096076948016801</v>
      </c>
      <c r="AL24" s="181">
        <v>58.264431505811501</v>
      </c>
      <c r="AM24" s="174"/>
      <c r="AN24" s="182">
        <v>79.028423214092697</v>
      </c>
      <c r="AO24" s="183">
        <v>82.611045066464897</v>
      </c>
      <c r="AP24" s="184">
        <v>80.819734140278797</v>
      </c>
      <c r="AQ24" s="174"/>
      <c r="AR24" s="185">
        <v>64.715177646931494</v>
      </c>
      <c r="AS24" s="179"/>
      <c r="AT24" s="180">
        <v>7.5959987278666903</v>
      </c>
      <c r="AU24" s="174">
        <v>12.9821828910388</v>
      </c>
      <c r="AV24" s="174">
        <v>13.024219278300199</v>
      </c>
      <c r="AW24" s="174">
        <v>10.505747958811099</v>
      </c>
      <c r="AX24" s="174">
        <v>4.7410434335171896</v>
      </c>
      <c r="AY24" s="181">
        <v>9.71138714741722</v>
      </c>
      <c r="AZ24" s="174"/>
      <c r="BA24" s="182">
        <v>5.4898788869869604</v>
      </c>
      <c r="BB24" s="183">
        <v>3.2572736352496601</v>
      </c>
      <c r="BC24" s="184">
        <v>4.3369037666936299</v>
      </c>
      <c r="BD24" s="174"/>
      <c r="BE24" s="185">
        <v>7.7417220172524299</v>
      </c>
    </row>
    <row r="25" spans="1:57" x14ac:dyDescent="0.25">
      <c r="A25" s="24" t="s">
        <v>45</v>
      </c>
      <c r="B25" s="44" t="str">
        <f t="shared" si="0"/>
        <v>Richmond West/Midlothian, VA</v>
      </c>
      <c r="C25" s="12"/>
      <c r="D25" s="28" t="s">
        <v>16</v>
      </c>
      <c r="E25" s="31" t="s">
        <v>17</v>
      </c>
      <c r="F25" s="12"/>
      <c r="G25" s="180">
        <v>49.809358752166297</v>
      </c>
      <c r="H25" s="174">
        <v>58.128249566724399</v>
      </c>
      <c r="I25" s="174">
        <v>61.629116117850899</v>
      </c>
      <c r="J25" s="174">
        <v>61.005199306759003</v>
      </c>
      <c r="K25" s="174">
        <v>61.802426343154202</v>
      </c>
      <c r="L25" s="181">
        <v>58.474870017331</v>
      </c>
      <c r="M25" s="174"/>
      <c r="N25" s="182">
        <v>90.121317157712298</v>
      </c>
      <c r="O25" s="183">
        <v>94.350086655112605</v>
      </c>
      <c r="P25" s="184">
        <v>92.235701906412402</v>
      </c>
      <c r="Q25" s="174"/>
      <c r="R25" s="185">
        <v>68.120821985640006</v>
      </c>
      <c r="S25" s="179"/>
      <c r="T25" s="180">
        <v>4.0550325850832696</v>
      </c>
      <c r="U25" s="174">
        <v>10.2564102564102</v>
      </c>
      <c r="V25" s="174">
        <v>10.2293862368257</v>
      </c>
      <c r="W25" s="174">
        <v>7.5794621026894804</v>
      </c>
      <c r="X25" s="174">
        <v>-18.360805860805801</v>
      </c>
      <c r="Y25" s="181">
        <v>1.1997600479904</v>
      </c>
      <c r="Z25" s="174"/>
      <c r="AA25" s="182">
        <v>3.0519223147047101</v>
      </c>
      <c r="AB25" s="183">
        <v>5.3813395276809901</v>
      </c>
      <c r="AC25" s="184">
        <v>4.2303172737955297</v>
      </c>
      <c r="AD25" s="174"/>
      <c r="AE25" s="185">
        <v>2.3510155494382801</v>
      </c>
      <c r="AF25" s="35"/>
      <c r="AG25" s="180">
        <v>50.0259965337954</v>
      </c>
      <c r="AH25" s="174">
        <v>58.162911611784999</v>
      </c>
      <c r="AI25" s="174">
        <v>59.766031195840498</v>
      </c>
      <c r="AJ25" s="174">
        <v>59.948006932409001</v>
      </c>
      <c r="AK25" s="174">
        <v>65.580589254765997</v>
      </c>
      <c r="AL25" s="181">
        <v>58.696707105719199</v>
      </c>
      <c r="AM25" s="174"/>
      <c r="AN25" s="182">
        <v>81.819757365684495</v>
      </c>
      <c r="AO25" s="183">
        <v>87.270363951473101</v>
      </c>
      <c r="AP25" s="184">
        <v>84.545060658578805</v>
      </c>
      <c r="AQ25" s="174"/>
      <c r="AR25" s="185">
        <v>66.081950977964794</v>
      </c>
      <c r="AS25" s="179"/>
      <c r="AT25" s="180">
        <v>10.0942173661147</v>
      </c>
      <c r="AU25" s="174">
        <v>11.462716303208101</v>
      </c>
      <c r="AV25" s="174">
        <v>8.4934129191397396</v>
      </c>
      <c r="AW25" s="174">
        <v>5.4475290514428298</v>
      </c>
      <c r="AX25" s="174">
        <v>10.244362925596</v>
      </c>
      <c r="AY25" s="181">
        <v>9.08319558253846</v>
      </c>
      <c r="AZ25" s="174"/>
      <c r="BA25" s="182">
        <v>6.2689926842993797</v>
      </c>
      <c r="BB25" s="183">
        <v>6.3912951616311</v>
      </c>
      <c r="BC25" s="184">
        <v>6.3320799956405596</v>
      </c>
      <c r="BD25" s="174"/>
      <c r="BE25" s="185">
        <v>8.0611938578236497</v>
      </c>
    </row>
    <row r="26" spans="1:57" x14ac:dyDescent="0.25">
      <c r="A26" s="24" t="s">
        <v>46</v>
      </c>
      <c r="B26" s="44" t="str">
        <f t="shared" si="0"/>
        <v>Petersburg/Chester, VA</v>
      </c>
      <c r="C26" s="12"/>
      <c r="D26" s="28" t="s">
        <v>16</v>
      </c>
      <c r="E26" s="31" t="s">
        <v>17</v>
      </c>
      <c r="F26" s="12"/>
      <c r="G26" s="180">
        <v>58.325238002719999</v>
      </c>
      <c r="H26" s="174">
        <v>64.445307946376502</v>
      </c>
      <c r="I26" s="174">
        <v>66.757334369535599</v>
      </c>
      <c r="J26" s="174">
        <v>67.515057314940705</v>
      </c>
      <c r="K26" s="174">
        <v>66.621332815232094</v>
      </c>
      <c r="L26" s="181">
        <v>64.732854089761005</v>
      </c>
      <c r="M26" s="174"/>
      <c r="N26" s="182">
        <v>79.832912376141394</v>
      </c>
      <c r="O26" s="183">
        <v>84.340392461628099</v>
      </c>
      <c r="P26" s="184">
        <v>82.086652418884697</v>
      </c>
      <c r="Q26" s="174"/>
      <c r="R26" s="185">
        <v>69.691082183796297</v>
      </c>
      <c r="S26" s="179"/>
      <c r="T26" s="180">
        <v>-7.9451668126881003</v>
      </c>
      <c r="U26" s="174">
        <v>-6.2732539603408197</v>
      </c>
      <c r="V26" s="174">
        <v>-6.7478259947955896</v>
      </c>
      <c r="W26" s="174">
        <v>-4.1148634228388197</v>
      </c>
      <c r="X26" s="174">
        <v>-8.9151540725550795</v>
      </c>
      <c r="Y26" s="181">
        <v>-6.7949409958946001</v>
      </c>
      <c r="Z26" s="174"/>
      <c r="AA26" s="182">
        <v>1.6441875230476599</v>
      </c>
      <c r="AB26" s="183">
        <v>3.01884394376042</v>
      </c>
      <c r="AC26" s="184">
        <v>2.3457728208626798</v>
      </c>
      <c r="AD26" s="174"/>
      <c r="AE26" s="185">
        <v>-3.9067193734961299</v>
      </c>
      <c r="AF26" s="35"/>
      <c r="AG26" s="180">
        <v>59.354964056732001</v>
      </c>
      <c r="AH26" s="174">
        <v>66.878764328735102</v>
      </c>
      <c r="AI26" s="174">
        <v>68.015348746842804</v>
      </c>
      <c r="AJ26" s="174">
        <v>68.311637847289603</v>
      </c>
      <c r="AK26" s="174">
        <v>65.198173693413594</v>
      </c>
      <c r="AL26" s="181">
        <v>65.551777734602595</v>
      </c>
      <c r="AM26" s="174"/>
      <c r="AN26" s="182">
        <v>71.677676316300705</v>
      </c>
      <c r="AO26" s="183">
        <v>76.860306974936805</v>
      </c>
      <c r="AP26" s="184">
        <v>74.268991645618797</v>
      </c>
      <c r="AQ26" s="174"/>
      <c r="AR26" s="185">
        <v>68.0424102806072</v>
      </c>
      <c r="AS26" s="179"/>
      <c r="AT26" s="180">
        <v>-2.2388827300883398</v>
      </c>
      <c r="AU26" s="174">
        <v>-0.59538960067464297</v>
      </c>
      <c r="AV26" s="174">
        <v>-1.71481023237483</v>
      </c>
      <c r="AW26" s="174">
        <v>-2.5769381670677198</v>
      </c>
      <c r="AX26" s="174">
        <v>-2.9927714319297198</v>
      </c>
      <c r="AY26" s="181">
        <v>-2.0222539198109302</v>
      </c>
      <c r="AZ26" s="174"/>
      <c r="BA26" s="182">
        <v>2.9991432056441201</v>
      </c>
      <c r="BB26" s="183">
        <v>5.3778271412164296</v>
      </c>
      <c r="BC26" s="184">
        <v>4.2164168782723896</v>
      </c>
      <c r="BD26" s="174"/>
      <c r="BE26" s="185">
        <v>-0.15833270802519001</v>
      </c>
    </row>
    <row r="27" spans="1:57" x14ac:dyDescent="0.25">
      <c r="A27" s="99" t="s">
        <v>100</v>
      </c>
      <c r="B27" s="45" t="s">
        <v>71</v>
      </c>
      <c r="C27" s="12"/>
      <c r="D27" s="28" t="s">
        <v>16</v>
      </c>
      <c r="E27" s="31" t="s">
        <v>17</v>
      </c>
      <c r="F27" s="12"/>
      <c r="G27" s="180">
        <v>39.357030841609998</v>
      </c>
      <c r="H27" s="174">
        <v>50.308416100365903</v>
      </c>
      <c r="I27" s="174">
        <v>51.923680083638203</v>
      </c>
      <c r="J27" s="174">
        <v>51.604809200208997</v>
      </c>
      <c r="K27" s="174">
        <v>50.507056978567597</v>
      </c>
      <c r="L27" s="181">
        <v>48.740198640878198</v>
      </c>
      <c r="M27" s="174"/>
      <c r="N27" s="182">
        <v>62.9116570831155</v>
      </c>
      <c r="O27" s="183">
        <v>63.335075797177197</v>
      </c>
      <c r="P27" s="184">
        <v>63.123366440146299</v>
      </c>
      <c r="Q27" s="174"/>
      <c r="R27" s="185">
        <v>52.849675154954802</v>
      </c>
      <c r="S27" s="179"/>
      <c r="T27" s="180">
        <v>4.7186083325211596</v>
      </c>
      <c r="U27" s="174">
        <v>4.91138542249021</v>
      </c>
      <c r="V27" s="174">
        <v>3.2032947567993499</v>
      </c>
      <c r="W27" s="174">
        <v>1.4919630078587001</v>
      </c>
      <c r="X27" s="174">
        <v>8.2629444905065093</v>
      </c>
      <c r="Y27" s="181">
        <v>4.4219654292723298</v>
      </c>
      <c r="Z27" s="174"/>
      <c r="AA27" s="182">
        <v>14.092999436749301</v>
      </c>
      <c r="AB27" s="183">
        <v>7.01873218704438</v>
      </c>
      <c r="AC27" s="184">
        <v>10.430848690811199</v>
      </c>
      <c r="AD27" s="174"/>
      <c r="AE27" s="185">
        <v>6.3942433922532498</v>
      </c>
      <c r="AF27" s="35"/>
      <c r="AG27" s="180">
        <v>37.729634684022599</v>
      </c>
      <c r="AH27" s="174">
        <v>46.5069284064665</v>
      </c>
      <c r="AI27" s="174">
        <v>48.660363522078399</v>
      </c>
      <c r="AJ27" s="174">
        <v>48.491435755067798</v>
      </c>
      <c r="AK27" s="174">
        <v>47.535487926247903</v>
      </c>
      <c r="AL27" s="181">
        <v>45.787768539585002</v>
      </c>
      <c r="AM27" s="174"/>
      <c r="AN27" s="182">
        <v>54.538787910533699</v>
      </c>
      <c r="AO27" s="183">
        <v>55.708187103870898</v>
      </c>
      <c r="AP27" s="184">
        <v>55.123487507202299</v>
      </c>
      <c r="AQ27" s="174"/>
      <c r="AR27" s="185">
        <v>48.4566745782762</v>
      </c>
      <c r="AS27" s="179"/>
      <c r="AT27" s="180">
        <v>8.7237640155703904</v>
      </c>
      <c r="AU27" s="174">
        <v>7.1981198168076403</v>
      </c>
      <c r="AV27" s="174">
        <v>5.6080009415222003</v>
      </c>
      <c r="AW27" s="174">
        <v>4.6445788977813001</v>
      </c>
      <c r="AX27" s="174">
        <v>10.0675299046103</v>
      </c>
      <c r="AY27" s="181">
        <v>7.1278599176160897</v>
      </c>
      <c r="AZ27" s="174"/>
      <c r="BA27" s="182">
        <v>12.04314379286</v>
      </c>
      <c r="BB27" s="183">
        <v>6.8303928638722304</v>
      </c>
      <c r="BC27" s="184">
        <v>9.3470708000051594</v>
      </c>
      <c r="BD27" s="174"/>
      <c r="BE27" s="185">
        <v>7.8411431309384296</v>
      </c>
    </row>
    <row r="28" spans="1:57" x14ac:dyDescent="0.25">
      <c r="A28" s="24" t="s">
        <v>48</v>
      </c>
      <c r="B28" s="44" t="str">
        <f t="shared" si="0"/>
        <v>Roanoke, VA</v>
      </c>
      <c r="C28" s="12"/>
      <c r="D28" s="28" t="s">
        <v>16</v>
      </c>
      <c r="E28" s="31" t="s">
        <v>17</v>
      </c>
      <c r="F28" s="12"/>
      <c r="G28" s="180">
        <v>39.714727616428902</v>
      </c>
      <c r="H28" s="174">
        <v>49.888296958240197</v>
      </c>
      <c r="I28" s="174">
        <v>52.225468293521203</v>
      </c>
      <c r="J28" s="174">
        <v>53.7893108781577</v>
      </c>
      <c r="K28" s="174">
        <v>52.637910293864898</v>
      </c>
      <c r="L28" s="181">
        <v>49.6511428080426</v>
      </c>
      <c r="M28" s="174"/>
      <c r="N28" s="182">
        <v>62.794294552328502</v>
      </c>
      <c r="O28" s="183">
        <v>64.203471386836199</v>
      </c>
      <c r="P28" s="184">
        <v>63.498882969582397</v>
      </c>
      <c r="Q28" s="174"/>
      <c r="R28" s="185">
        <v>53.607639997053901</v>
      </c>
      <c r="S28" s="179"/>
      <c r="T28" s="180">
        <v>14.856114378088099</v>
      </c>
      <c r="U28" s="174">
        <v>20.658108930224898</v>
      </c>
      <c r="V28" s="174">
        <v>15.004373514584501</v>
      </c>
      <c r="W28" s="174">
        <v>18.493593371867799</v>
      </c>
      <c r="X28" s="174">
        <v>16.6745946652876</v>
      </c>
      <c r="Y28" s="181">
        <v>17.187000978217998</v>
      </c>
      <c r="Z28" s="174"/>
      <c r="AA28" s="182">
        <v>30.317486015187299</v>
      </c>
      <c r="AB28" s="183">
        <v>24.203273030491101</v>
      </c>
      <c r="AC28" s="184">
        <v>27.153047050356701</v>
      </c>
      <c r="AD28" s="174"/>
      <c r="AE28" s="185">
        <v>20.3801738998093</v>
      </c>
      <c r="AF28" s="35"/>
      <c r="AG28" s="180">
        <v>38.975769032479803</v>
      </c>
      <c r="AH28" s="174">
        <v>47.791716789826403</v>
      </c>
      <c r="AI28" s="174">
        <v>50.932290771610198</v>
      </c>
      <c r="AJ28" s="174">
        <v>53.110500085925402</v>
      </c>
      <c r="AK28" s="174">
        <v>52.7281319814401</v>
      </c>
      <c r="AL28" s="181">
        <v>48.707681732256397</v>
      </c>
      <c r="AM28" s="174"/>
      <c r="AN28" s="182">
        <v>63.6492524488743</v>
      </c>
      <c r="AO28" s="183">
        <v>63.769548032307902</v>
      </c>
      <c r="AP28" s="184">
        <v>63.709400240591101</v>
      </c>
      <c r="AQ28" s="174"/>
      <c r="AR28" s="185">
        <v>52.993887020351998</v>
      </c>
      <c r="AS28" s="179"/>
      <c r="AT28" s="180">
        <v>20.972963936347401</v>
      </c>
      <c r="AU28" s="174">
        <v>19.8554296756387</v>
      </c>
      <c r="AV28" s="174">
        <v>18.4602867473317</v>
      </c>
      <c r="AW28" s="174">
        <v>22.366107970487001</v>
      </c>
      <c r="AX28" s="174">
        <v>26.549760418278801</v>
      </c>
      <c r="AY28" s="181">
        <v>21.6735868643215</v>
      </c>
      <c r="AZ28" s="174"/>
      <c r="BA28" s="182">
        <v>27.666001237668699</v>
      </c>
      <c r="BB28" s="183">
        <v>21.548607306073301</v>
      </c>
      <c r="BC28" s="184">
        <v>24.5293374864683</v>
      </c>
      <c r="BD28" s="174"/>
      <c r="BE28" s="185">
        <v>22.639613435691398</v>
      </c>
    </row>
    <row r="29" spans="1:57" x14ac:dyDescent="0.25">
      <c r="A29" s="24" t="s">
        <v>49</v>
      </c>
      <c r="B29" s="44" t="str">
        <f t="shared" si="0"/>
        <v>Charlottesville, VA</v>
      </c>
      <c r="C29" s="12"/>
      <c r="D29" s="28" t="s">
        <v>16</v>
      </c>
      <c r="E29" s="31" t="s">
        <v>17</v>
      </c>
      <c r="F29" s="12"/>
      <c r="G29" s="180">
        <v>60.2726387536514</v>
      </c>
      <c r="H29" s="174">
        <v>70.253164556962005</v>
      </c>
      <c r="I29" s="174">
        <v>73.539435248296002</v>
      </c>
      <c r="J29" s="174">
        <v>72.5900681596884</v>
      </c>
      <c r="K29" s="174">
        <v>82.521908471275495</v>
      </c>
      <c r="L29" s="181">
        <v>71.835443037974599</v>
      </c>
      <c r="M29" s="174"/>
      <c r="N29" s="182">
        <v>86.562804284323207</v>
      </c>
      <c r="O29" s="183">
        <v>83.568646543330004</v>
      </c>
      <c r="P29" s="184">
        <v>85.065725413826598</v>
      </c>
      <c r="Q29" s="174"/>
      <c r="R29" s="185">
        <v>75.615523716789497</v>
      </c>
      <c r="S29" s="179"/>
      <c r="T29" s="180">
        <v>0.65850138142932302</v>
      </c>
      <c r="U29" s="174">
        <v>3.27652223556509</v>
      </c>
      <c r="V29" s="174">
        <v>3.3268690723921202</v>
      </c>
      <c r="W29" s="174">
        <v>2.9880103984172099</v>
      </c>
      <c r="X29" s="174">
        <v>19.271917404393299</v>
      </c>
      <c r="Y29" s="181">
        <v>6.0313125103772096</v>
      </c>
      <c r="Z29" s="174"/>
      <c r="AA29" s="182">
        <v>6.7843272427491899</v>
      </c>
      <c r="AB29" s="183">
        <v>-9.1509337031825506</v>
      </c>
      <c r="AC29" s="184">
        <v>-1.68622717723408</v>
      </c>
      <c r="AD29" s="174"/>
      <c r="AE29" s="185">
        <v>3.4218420863143302</v>
      </c>
      <c r="AF29" s="35"/>
      <c r="AG29" s="180">
        <v>58.064116846144302</v>
      </c>
      <c r="AH29" s="174">
        <v>63.646490902339302</v>
      </c>
      <c r="AI29" s="174">
        <v>66.179809757594299</v>
      </c>
      <c r="AJ29" s="174">
        <v>69.739183798711196</v>
      </c>
      <c r="AK29" s="174">
        <v>70.942006750536905</v>
      </c>
      <c r="AL29" s="181">
        <v>65.730717601999899</v>
      </c>
      <c r="AM29" s="174"/>
      <c r="AN29" s="182">
        <v>77.514575023013094</v>
      </c>
      <c r="AO29" s="183">
        <v>80</v>
      </c>
      <c r="AP29" s="184">
        <v>78.757287511506505</v>
      </c>
      <c r="AQ29" s="174"/>
      <c r="AR29" s="185">
        <v>69.461556713624105</v>
      </c>
      <c r="AS29" s="179"/>
      <c r="AT29" s="180">
        <v>3.0706224390946901</v>
      </c>
      <c r="AU29" s="174">
        <v>1.4319840260254</v>
      </c>
      <c r="AV29" s="174">
        <v>-0.37787968808032102</v>
      </c>
      <c r="AW29" s="174">
        <v>6.2063654991148001</v>
      </c>
      <c r="AX29" s="174">
        <v>6.6633770847123097</v>
      </c>
      <c r="AY29" s="181">
        <v>3.4519713002526302</v>
      </c>
      <c r="AZ29" s="174"/>
      <c r="BA29" s="182">
        <v>7.90964954418736</v>
      </c>
      <c r="BB29" s="183">
        <v>1.6654062683808</v>
      </c>
      <c r="BC29" s="184">
        <v>4.64530782552389</v>
      </c>
      <c r="BD29" s="174"/>
      <c r="BE29" s="185">
        <v>3.8490098593170101</v>
      </c>
    </row>
    <row r="30" spans="1:57" x14ac:dyDescent="0.25">
      <c r="A30" s="24" t="s">
        <v>50</v>
      </c>
      <c r="B30" s="46" t="s">
        <v>73</v>
      </c>
      <c r="C30" s="12"/>
      <c r="D30" s="28" t="s">
        <v>16</v>
      </c>
      <c r="E30" s="31" t="s">
        <v>17</v>
      </c>
      <c r="F30" s="12"/>
      <c r="G30" s="180">
        <v>47.928538425997203</v>
      </c>
      <c r="H30" s="174">
        <v>59.325427383335899</v>
      </c>
      <c r="I30" s="174">
        <v>63.406745726166598</v>
      </c>
      <c r="J30" s="174">
        <v>61.851224395502797</v>
      </c>
      <c r="K30" s="174">
        <v>58.647774526413002</v>
      </c>
      <c r="L30" s="181">
        <v>58.231942091483099</v>
      </c>
      <c r="M30" s="174"/>
      <c r="N30" s="182">
        <v>70.552903126443795</v>
      </c>
      <c r="O30" s="183">
        <v>69.105190204835907</v>
      </c>
      <c r="P30" s="184">
        <v>69.829046665639893</v>
      </c>
      <c r="Q30" s="174"/>
      <c r="R30" s="185">
        <v>61.545400541242202</v>
      </c>
      <c r="S30" s="179"/>
      <c r="T30" s="180">
        <v>0.59858947510823202</v>
      </c>
      <c r="U30" s="174">
        <v>-1.46447339122818</v>
      </c>
      <c r="V30" s="174">
        <v>-0.74818138446377702</v>
      </c>
      <c r="W30" s="174">
        <v>-6.1596773120382604</v>
      </c>
      <c r="X30" s="174">
        <v>-22.921390038476201</v>
      </c>
      <c r="Y30" s="181">
        <v>-7.1955413105926302</v>
      </c>
      <c r="Z30" s="174"/>
      <c r="AA30" s="182">
        <v>-25.1793313230867</v>
      </c>
      <c r="AB30" s="183">
        <v>-25.396406231629001</v>
      </c>
      <c r="AC30" s="184">
        <v>-25.286901327151099</v>
      </c>
      <c r="AD30" s="174"/>
      <c r="AE30" s="185">
        <v>-13.9501046698959</v>
      </c>
      <c r="AF30" s="35"/>
      <c r="AG30" s="180">
        <v>47.408747882334801</v>
      </c>
      <c r="AH30" s="174">
        <v>57.993223471430703</v>
      </c>
      <c r="AI30" s="174">
        <v>61.874326197443402</v>
      </c>
      <c r="AJ30" s="174">
        <v>62.116895117819098</v>
      </c>
      <c r="AK30" s="174">
        <v>57.454181426151202</v>
      </c>
      <c r="AL30" s="181">
        <v>57.369474819035801</v>
      </c>
      <c r="AM30" s="174"/>
      <c r="AN30" s="182">
        <v>60.873248113352801</v>
      </c>
      <c r="AO30" s="183">
        <v>60.904050515940199</v>
      </c>
      <c r="AP30" s="184">
        <v>60.8886493146465</v>
      </c>
      <c r="AQ30" s="174"/>
      <c r="AR30" s="185">
        <v>58.374953246353201</v>
      </c>
      <c r="AS30" s="179"/>
      <c r="AT30" s="180">
        <v>36.2541321795144</v>
      </c>
      <c r="AU30" s="174">
        <v>27.371912887718299</v>
      </c>
      <c r="AV30" s="174">
        <v>26.6477490213896</v>
      </c>
      <c r="AW30" s="174">
        <v>23.335893085436599</v>
      </c>
      <c r="AX30" s="174">
        <v>13.058560526072799</v>
      </c>
      <c r="AY30" s="181">
        <v>24.519993237792001</v>
      </c>
      <c r="AZ30" s="174"/>
      <c r="BA30" s="182">
        <v>4.6481075881960203</v>
      </c>
      <c r="BB30" s="183">
        <v>0.33204365410333803</v>
      </c>
      <c r="BC30" s="184">
        <v>2.4440904717429701</v>
      </c>
      <c r="BD30" s="174"/>
      <c r="BE30" s="185">
        <v>17.005826944487001</v>
      </c>
    </row>
    <row r="31" spans="1:57" x14ac:dyDescent="0.25">
      <c r="A31" s="24" t="s">
        <v>51</v>
      </c>
      <c r="B31" s="44" t="str">
        <f t="shared" si="0"/>
        <v>Staunton &amp; Harrisonburg, VA</v>
      </c>
      <c r="C31" s="12"/>
      <c r="D31" s="28" t="s">
        <v>16</v>
      </c>
      <c r="E31" s="31" t="s">
        <v>17</v>
      </c>
      <c r="F31" s="12"/>
      <c r="G31" s="180">
        <v>44.0039254170755</v>
      </c>
      <c r="H31" s="174">
        <v>52.404317958783103</v>
      </c>
      <c r="I31" s="174">
        <v>55.858684985279602</v>
      </c>
      <c r="J31" s="174">
        <v>54.268891069676101</v>
      </c>
      <c r="K31" s="174">
        <v>52.149165848871398</v>
      </c>
      <c r="L31" s="181">
        <v>51.736997055937103</v>
      </c>
      <c r="M31" s="174"/>
      <c r="N31" s="182">
        <v>64.043179587831204</v>
      </c>
      <c r="O31" s="183">
        <v>67.026496565260004</v>
      </c>
      <c r="P31" s="184">
        <v>65.534838076545597</v>
      </c>
      <c r="Q31" s="174"/>
      <c r="R31" s="185">
        <v>55.679237347539598</v>
      </c>
      <c r="S31" s="179"/>
      <c r="T31" s="180">
        <v>6.2613310071602504</v>
      </c>
      <c r="U31" s="174">
        <v>4.5947407422242597</v>
      </c>
      <c r="V31" s="174">
        <v>5.5036576199372904</v>
      </c>
      <c r="W31" s="174">
        <v>4.3140241079860004</v>
      </c>
      <c r="X31" s="174">
        <v>4.3837171514454898</v>
      </c>
      <c r="Y31" s="181">
        <v>4.9680174274055497</v>
      </c>
      <c r="Z31" s="174"/>
      <c r="AA31" s="182">
        <v>9.6153826337047903</v>
      </c>
      <c r="AB31" s="183">
        <v>5.5926443956577598</v>
      </c>
      <c r="AC31" s="184">
        <v>7.5206704225157299</v>
      </c>
      <c r="AD31" s="174"/>
      <c r="AE31" s="185">
        <v>5.8128078173595696</v>
      </c>
      <c r="AF31" s="35"/>
      <c r="AG31" s="180">
        <v>45.628066732090197</v>
      </c>
      <c r="AH31" s="174">
        <v>51.025515210991102</v>
      </c>
      <c r="AI31" s="174">
        <v>53.405299313051998</v>
      </c>
      <c r="AJ31" s="174">
        <v>53.3856722276741</v>
      </c>
      <c r="AK31" s="174">
        <v>53.081452404317901</v>
      </c>
      <c r="AL31" s="181">
        <v>51.305201177625101</v>
      </c>
      <c r="AM31" s="174"/>
      <c r="AN31" s="182">
        <v>62.973503434739897</v>
      </c>
      <c r="AO31" s="183">
        <v>66.413150147203098</v>
      </c>
      <c r="AP31" s="184">
        <v>64.693326790971497</v>
      </c>
      <c r="AQ31" s="174"/>
      <c r="AR31" s="185">
        <v>55.130379924295497</v>
      </c>
      <c r="AS31" s="179"/>
      <c r="AT31" s="180">
        <v>13.779319897971099</v>
      </c>
      <c r="AU31" s="174">
        <v>10.015330415232199</v>
      </c>
      <c r="AV31" s="174">
        <v>5.2289366941973698</v>
      </c>
      <c r="AW31" s="174">
        <v>8.2097148987883006</v>
      </c>
      <c r="AX31" s="174">
        <v>9.3149304093976895</v>
      </c>
      <c r="AY31" s="181">
        <v>9.1006648077175303</v>
      </c>
      <c r="AZ31" s="174"/>
      <c r="BA31" s="182">
        <v>12.736749696459199</v>
      </c>
      <c r="BB31" s="183">
        <v>9.0348511733501198</v>
      </c>
      <c r="BC31" s="184">
        <v>10.805733102574701</v>
      </c>
      <c r="BD31" s="174"/>
      <c r="BE31" s="185">
        <v>9.6664528952731104</v>
      </c>
    </row>
    <row r="32" spans="1:57" x14ac:dyDescent="0.25">
      <c r="A32" s="24" t="s">
        <v>52</v>
      </c>
      <c r="B32" s="44" t="str">
        <f t="shared" si="0"/>
        <v>Blacksburg &amp; Wytheville, VA</v>
      </c>
      <c r="C32" s="12"/>
      <c r="D32" s="28" t="s">
        <v>16</v>
      </c>
      <c r="E32" s="31" t="s">
        <v>17</v>
      </c>
      <c r="F32" s="12"/>
      <c r="G32" s="180">
        <v>39.840249366842002</v>
      </c>
      <c r="H32" s="174">
        <v>44.4574323007987</v>
      </c>
      <c r="I32" s="174">
        <v>50.301967660237601</v>
      </c>
      <c r="J32" s="174">
        <v>49.620105201636399</v>
      </c>
      <c r="K32" s="174">
        <v>47.418663549581098</v>
      </c>
      <c r="L32" s="181">
        <v>46.327683615819197</v>
      </c>
      <c r="M32" s="174"/>
      <c r="N32" s="182">
        <v>66.842002727449795</v>
      </c>
      <c r="O32" s="183">
        <v>68.264172998246593</v>
      </c>
      <c r="P32" s="184">
        <v>67.553087862848201</v>
      </c>
      <c r="Q32" s="174"/>
      <c r="R32" s="185">
        <v>52.392084829256</v>
      </c>
      <c r="S32" s="179"/>
      <c r="T32" s="180">
        <v>22.566638724902301</v>
      </c>
      <c r="U32" s="174">
        <v>13.283122833342301</v>
      </c>
      <c r="V32" s="174">
        <v>21.119625337958599</v>
      </c>
      <c r="W32" s="174">
        <v>13.9676388877769</v>
      </c>
      <c r="X32" s="174">
        <v>8.5149579865300904</v>
      </c>
      <c r="Y32" s="181">
        <v>15.520646731891</v>
      </c>
      <c r="Z32" s="174"/>
      <c r="AA32" s="182">
        <v>17.722434775585601</v>
      </c>
      <c r="AB32" s="183">
        <v>19.765884262706798</v>
      </c>
      <c r="AC32" s="184">
        <v>18.746123344444001</v>
      </c>
      <c r="AD32" s="174"/>
      <c r="AE32" s="185">
        <v>16.6882982375929</v>
      </c>
      <c r="AF32" s="35"/>
      <c r="AG32" s="180">
        <v>36.391973504772999</v>
      </c>
      <c r="AH32" s="174">
        <v>45.007792713812499</v>
      </c>
      <c r="AI32" s="174">
        <v>48.548607052405998</v>
      </c>
      <c r="AJ32" s="174">
        <v>49.1720241574128</v>
      </c>
      <c r="AK32" s="174">
        <v>50.993571011104599</v>
      </c>
      <c r="AL32" s="181">
        <v>46.022793687901803</v>
      </c>
      <c r="AM32" s="174"/>
      <c r="AN32" s="182">
        <v>57.622248197934901</v>
      </c>
      <c r="AO32" s="183">
        <v>54.675628287551099</v>
      </c>
      <c r="AP32" s="184">
        <v>56.148938242743</v>
      </c>
      <c r="AQ32" s="174"/>
      <c r="AR32" s="185">
        <v>48.915977846427801</v>
      </c>
      <c r="AS32" s="179"/>
      <c r="AT32" s="180">
        <v>36.1873376515397</v>
      </c>
      <c r="AU32" s="174">
        <v>24.5898937288278</v>
      </c>
      <c r="AV32" s="174">
        <v>24.556065619083299</v>
      </c>
      <c r="AW32" s="174">
        <v>22.312149034628899</v>
      </c>
      <c r="AX32" s="174">
        <v>29.2745501564821</v>
      </c>
      <c r="AY32" s="181">
        <v>26.804057692312401</v>
      </c>
      <c r="AZ32" s="174"/>
      <c r="BA32" s="182">
        <v>30.104324289355901</v>
      </c>
      <c r="BB32" s="183">
        <v>17.983015995873899</v>
      </c>
      <c r="BC32" s="184">
        <v>23.906403887467999</v>
      </c>
      <c r="BD32" s="174"/>
      <c r="BE32" s="185">
        <v>25.8389173218692</v>
      </c>
    </row>
    <row r="33" spans="1:57" x14ac:dyDescent="0.25">
      <c r="A33" s="24" t="s">
        <v>53</v>
      </c>
      <c r="B33" s="44" t="str">
        <f t="shared" si="0"/>
        <v>Lynchburg, VA</v>
      </c>
      <c r="C33" s="12"/>
      <c r="D33" s="28" t="s">
        <v>16</v>
      </c>
      <c r="E33" s="31" t="s">
        <v>17</v>
      </c>
      <c r="F33" s="12"/>
      <c r="G33" s="180">
        <v>41.200406917599103</v>
      </c>
      <c r="H33" s="174">
        <v>59.511698880976603</v>
      </c>
      <c r="I33" s="174">
        <v>63.140047473719903</v>
      </c>
      <c r="J33" s="174">
        <v>61.546286876907402</v>
      </c>
      <c r="K33" s="174">
        <v>55.883350288233203</v>
      </c>
      <c r="L33" s="181">
        <v>56.2563580874872</v>
      </c>
      <c r="M33" s="174"/>
      <c r="N33" s="182">
        <v>55.849440488301099</v>
      </c>
      <c r="O33" s="183">
        <v>59.274330281451299</v>
      </c>
      <c r="P33" s="184">
        <v>57.561885384876199</v>
      </c>
      <c r="Q33" s="174"/>
      <c r="R33" s="185">
        <v>56.629365886741198</v>
      </c>
      <c r="S33" s="179"/>
      <c r="T33" s="180">
        <v>10.403318815404999</v>
      </c>
      <c r="U33" s="174">
        <v>15.268968436576101</v>
      </c>
      <c r="V33" s="174">
        <v>17.4868968466509</v>
      </c>
      <c r="W33" s="174">
        <v>15.1897431431613</v>
      </c>
      <c r="X33" s="174">
        <v>14.382516972936999</v>
      </c>
      <c r="Y33" s="181">
        <v>14.820261273329701</v>
      </c>
      <c r="Z33" s="174"/>
      <c r="AA33" s="182">
        <v>-4.2865289493841798</v>
      </c>
      <c r="AB33" s="183">
        <v>-0.716356823988064</v>
      </c>
      <c r="AC33" s="184">
        <v>-2.4810089693262101</v>
      </c>
      <c r="AD33" s="174"/>
      <c r="AE33" s="185">
        <v>9.1940870138347908</v>
      </c>
      <c r="AF33" s="35"/>
      <c r="AG33" s="180">
        <v>40.522210918955501</v>
      </c>
      <c r="AH33" s="174">
        <v>60.817226178365502</v>
      </c>
      <c r="AI33" s="174">
        <v>62.843336724313303</v>
      </c>
      <c r="AJ33" s="174">
        <v>64.114954221770006</v>
      </c>
      <c r="AK33" s="174">
        <v>61.012207527975498</v>
      </c>
      <c r="AL33" s="181">
        <v>57.861987114275998</v>
      </c>
      <c r="AM33" s="174"/>
      <c r="AN33" s="182">
        <v>71.134282807731395</v>
      </c>
      <c r="AO33" s="183">
        <v>64.733808070532305</v>
      </c>
      <c r="AP33" s="184">
        <v>67.934045439131907</v>
      </c>
      <c r="AQ33" s="174"/>
      <c r="AR33" s="185">
        <v>60.7397180642348</v>
      </c>
      <c r="AS33" s="179"/>
      <c r="AT33" s="180">
        <v>8.8098127408189502</v>
      </c>
      <c r="AU33" s="174">
        <v>26.5464453736442</v>
      </c>
      <c r="AV33" s="174">
        <v>23.2157828889295</v>
      </c>
      <c r="AW33" s="174">
        <v>25.286184511057201</v>
      </c>
      <c r="AX33" s="174">
        <v>12.684921199737399</v>
      </c>
      <c r="AY33" s="181">
        <v>19.7719660678042</v>
      </c>
      <c r="AZ33" s="174"/>
      <c r="BA33" s="182">
        <v>14.7610708057527</v>
      </c>
      <c r="BB33" s="183">
        <v>7.9423243357514002</v>
      </c>
      <c r="BC33" s="184">
        <v>11.4079991471099</v>
      </c>
      <c r="BD33" s="174"/>
      <c r="BE33" s="185">
        <v>16.973385886005602</v>
      </c>
    </row>
    <row r="34" spans="1:57" x14ac:dyDescent="0.25">
      <c r="A34" s="24" t="s">
        <v>78</v>
      </c>
      <c r="B34" s="44" t="str">
        <f t="shared" si="0"/>
        <v>Central Virginia</v>
      </c>
      <c r="C34" s="12"/>
      <c r="D34" s="28" t="s">
        <v>16</v>
      </c>
      <c r="E34" s="31" t="s">
        <v>17</v>
      </c>
      <c r="F34" s="12"/>
      <c r="G34" s="180">
        <v>50.922570564180901</v>
      </c>
      <c r="H34" s="174">
        <v>60.650287576049699</v>
      </c>
      <c r="I34" s="174">
        <v>64.151068852023002</v>
      </c>
      <c r="J34" s="174">
        <v>63.868479670201801</v>
      </c>
      <c r="K34" s="174">
        <v>65.613883440273895</v>
      </c>
      <c r="L34" s="181">
        <v>61.041258020545797</v>
      </c>
      <c r="M34" s="174"/>
      <c r="N34" s="182">
        <v>82.678945443665</v>
      </c>
      <c r="O34" s="183">
        <v>86.020146946374496</v>
      </c>
      <c r="P34" s="184">
        <v>84.349546195019698</v>
      </c>
      <c r="Q34" s="174"/>
      <c r="R34" s="185">
        <v>67.700768927538405</v>
      </c>
      <c r="S34" s="179"/>
      <c r="T34" s="180">
        <v>4.4723898871717198</v>
      </c>
      <c r="U34" s="174">
        <v>9.7909171688324292</v>
      </c>
      <c r="V34" s="174">
        <v>9.4453566541008893</v>
      </c>
      <c r="W34" s="174">
        <v>8.4565239474197504</v>
      </c>
      <c r="X34" s="174">
        <v>-1.01886685212742</v>
      </c>
      <c r="Y34" s="181">
        <v>6.0566090420688203</v>
      </c>
      <c r="Z34" s="174"/>
      <c r="AA34" s="182">
        <v>8.3390513946725093</v>
      </c>
      <c r="AB34" s="183">
        <v>6.1313305045651996</v>
      </c>
      <c r="AC34" s="184">
        <v>7.2019720593156702</v>
      </c>
      <c r="AD34" s="174"/>
      <c r="AE34" s="185">
        <v>6.4615149635827596</v>
      </c>
      <c r="AF34" s="35"/>
      <c r="AG34" s="180">
        <v>51.2809820862661</v>
      </c>
      <c r="AH34" s="174">
        <v>60.235347099442897</v>
      </c>
      <c r="AI34" s="174">
        <v>63.225989076861502</v>
      </c>
      <c r="AJ34" s="174">
        <v>64.1076661782336</v>
      </c>
      <c r="AK34" s="174">
        <v>64.800353003862995</v>
      </c>
      <c r="AL34" s="181">
        <v>60.733447526626499</v>
      </c>
      <c r="AM34" s="174"/>
      <c r="AN34" s="182">
        <v>76.031537231916801</v>
      </c>
      <c r="AO34" s="183">
        <v>79.080358332223199</v>
      </c>
      <c r="AP34" s="184">
        <v>77.555947782070007</v>
      </c>
      <c r="AQ34" s="174"/>
      <c r="AR34" s="185">
        <v>65.542209677572799</v>
      </c>
      <c r="AS34" s="179"/>
      <c r="AT34" s="180">
        <v>10.3376992560034</v>
      </c>
      <c r="AU34" s="174">
        <v>14.8665140379454</v>
      </c>
      <c r="AV34" s="174">
        <v>13.224127251594201</v>
      </c>
      <c r="AW34" s="174">
        <v>12.922332727878301</v>
      </c>
      <c r="AX34" s="174">
        <v>10.101221077317399</v>
      </c>
      <c r="AY34" s="181">
        <v>12.3098852420284</v>
      </c>
      <c r="AZ34" s="174"/>
      <c r="BA34" s="182">
        <v>9.4432378291329204</v>
      </c>
      <c r="BB34" s="183">
        <v>6.6784183813136702</v>
      </c>
      <c r="BC34" s="184">
        <v>8.0159822477084397</v>
      </c>
      <c r="BD34" s="174"/>
      <c r="BE34" s="185">
        <v>10.824495525748</v>
      </c>
    </row>
    <row r="35" spans="1:57" x14ac:dyDescent="0.25">
      <c r="A35" s="24" t="s">
        <v>79</v>
      </c>
      <c r="B35" s="44" t="str">
        <f t="shared" si="0"/>
        <v>Chesapeake Bay</v>
      </c>
      <c r="C35" s="12"/>
      <c r="D35" s="28" t="s">
        <v>16</v>
      </c>
      <c r="E35" s="31" t="s">
        <v>17</v>
      </c>
      <c r="F35" s="12"/>
      <c r="G35" s="180">
        <v>38.081936685288603</v>
      </c>
      <c r="H35" s="174">
        <v>55.5865921787709</v>
      </c>
      <c r="I35" s="174">
        <v>58.472998137802598</v>
      </c>
      <c r="J35" s="174">
        <v>56.983240223463604</v>
      </c>
      <c r="K35" s="174">
        <v>52.700186219739201</v>
      </c>
      <c r="L35" s="181">
        <v>52.364990689012998</v>
      </c>
      <c r="M35" s="174"/>
      <c r="N35" s="182">
        <v>55.865921787709397</v>
      </c>
      <c r="O35" s="183">
        <v>60.242085661079997</v>
      </c>
      <c r="P35" s="184">
        <v>58.054003724394697</v>
      </c>
      <c r="Q35" s="174"/>
      <c r="R35" s="185">
        <v>53.9904229848363</v>
      </c>
      <c r="S35" s="179"/>
      <c r="T35" s="180">
        <v>-13.300987682472099</v>
      </c>
      <c r="U35" s="174">
        <v>3.6458333333333299</v>
      </c>
      <c r="V35" s="174">
        <v>2.1138211382113798</v>
      </c>
      <c r="W35" s="174">
        <v>-3.1645569620253098</v>
      </c>
      <c r="X35" s="174">
        <v>-0.70175438596491202</v>
      </c>
      <c r="Y35" s="181">
        <v>-2.0697068977526101</v>
      </c>
      <c r="Z35" s="174"/>
      <c r="AA35" s="182">
        <v>-3.2258064516128999</v>
      </c>
      <c r="AB35" s="183">
        <v>-5.8224163027656397</v>
      </c>
      <c r="AC35" s="184">
        <v>-4.5906656465187403</v>
      </c>
      <c r="AD35" s="174"/>
      <c r="AE35" s="185">
        <v>-2.89285911831406</v>
      </c>
      <c r="AF35" s="35"/>
      <c r="AG35" s="180">
        <v>38.113570741097199</v>
      </c>
      <c r="AH35" s="174">
        <v>52.141482194417698</v>
      </c>
      <c r="AI35" s="174">
        <v>54.850922858494997</v>
      </c>
      <c r="AJ35" s="174">
        <v>53.596781826786497</v>
      </c>
      <c r="AK35" s="174">
        <v>49.2664458116422</v>
      </c>
      <c r="AL35" s="181">
        <v>49.623630300142899</v>
      </c>
      <c r="AM35" s="174"/>
      <c r="AN35" s="182">
        <v>50.402271651680003</v>
      </c>
      <c r="AO35" s="183">
        <v>53.786086133459499</v>
      </c>
      <c r="AP35" s="184">
        <v>52.094178892569801</v>
      </c>
      <c r="AQ35" s="174"/>
      <c r="AR35" s="185">
        <v>50.3328578221588</v>
      </c>
      <c r="AS35" s="179"/>
      <c r="AT35" s="180">
        <v>-5.6906345679319799</v>
      </c>
      <c r="AU35" s="174">
        <v>1.6460382854917699</v>
      </c>
      <c r="AV35" s="174">
        <v>0.41257652321267702</v>
      </c>
      <c r="AW35" s="174">
        <v>-4.3265834232197902</v>
      </c>
      <c r="AX35" s="174">
        <v>-2.0901276330884699</v>
      </c>
      <c r="AY35" s="181">
        <v>-1.8709097794376399</v>
      </c>
      <c r="AZ35" s="174"/>
      <c r="BA35" s="182">
        <v>-3.4488129541655899</v>
      </c>
      <c r="BB35" s="183">
        <v>-0.64649731405259203</v>
      </c>
      <c r="BC35" s="184">
        <v>-2.02217953738079</v>
      </c>
      <c r="BD35" s="174"/>
      <c r="BE35" s="185">
        <v>-1.9126357911457199</v>
      </c>
    </row>
    <row r="36" spans="1:57" x14ac:dyDescent="0.25">
      <c r="A36" s="24" t="s">
        <v>80</v>
      </c>
      <c r="B36" s="44" t="str">
        <f t="shared" si="0"/>
        <v>Coastal Virginia - Eastern Shore</v>
      </c>
      <c r="C36" s="12"/>
      <c r="D36" s="28" t="s">
        <v>16</v>
      </c>
      <c r="E36" s="31" t="s">
        <v>17</v>
      </c>
      <c r="F36" s="12"/>
      <c r="G36" s="180">
        <v>35.558678847505199</v>
      </c>
      <c r="H36" s="174">
        <v>45.467322557976097</v>
      </c>
      <c r="I36" s="174">
        <v>47.786366830639402</v>
      </c>
      <c r="J36" s="174">
        <v>46.591707659873499</v>
      </c>
      <c r="K36" s="174">
        <v>47.575544624033697</v>
      </c>
      <c r="L36" s="181">
        <v>44.595924104005597</v>
      </c>
      <c r="M36" s="174"/>
      <c r="N36" s="182">
        <v>57.203092059030197</v>
      </c>
      <c r="O36" s="183">
        <v>58.186929023190402</v>
      </c>
      <c r="P36" s="184">
        <v>57.6950105411103</v>
      </c>
      <c r="Q36" s="174"/>
      <c r="R36" s="185">
        <v>48.338520228892598</v>
      </c>
      <c r="S36" s="179"/>
      <c r="T36" s="180">
        <v>-10.6007067137809</v>
      </c>
      <c r="U36" s="174">
        <v>-4.7128129602356399</v>
      </c>
      <c r="V36" s="174">
        <v>-3.4090909090908998</v>
      </c>
      <c r="W36" s="174">
        <v>-1.48588410104011</v>
      </c>
      <c r="X36" s="174">
        <v>6.2794348508634199</v>
      </c>
      <c r="Y36" s="181">
        <v>-2.6388462718625298</v>
      </c>
      <c r="Z36" s="174"/>
      <c r="AA36" s="182">
        <v>4.49293966623876</v>
      </c>
      <c r="AB36" s="183">
        <v>-7.2788353863381801</v>
      </c>
      <c r="AC36" s="184">
        <v>-1.79425837320574</v>
      </c>
      <c r="AD36" s="174"/>
      <c r="AE36" s="185">
        <v>-2.3524640032447701</v>
      </c>
      <c r="AF36" s="35"/>
      <c r="AG36" s="180">
        <v>35.014054813773697</v>
      </c>
      <c r="AH36" s="174">
        <v>41.918482080112398</v>
      </c>
      <c r="AI36" s="174">
        <v>44.325368938861502</v>
      </c>
      <c r="AJ36" s="174">
        <v>43.587491215741302</v>
      </c>
      <c r="AK36" s="174">
        <v>42.568517217146798</v>
      </c>
      <c r="AL36" s="181">
        <v>41.482782853127098</v>
      </c>
      <c r="AM36" s="174"/>
      <c r="AN36" s="182">
        <v>48.735066760365399</v>
      </c>
      <c r="AO36" s="183">
        <v>51.475755446240299</v>
      </c>
      <c r="AP36" s="184">
        <v>50.105411103302799</v>
      </c>
      <c r="AQ36" s="174"/>
      <c r="AR36" s="185">
        <v>43.9463909246059</v>
      </c>
      <c r="AS36" s="179"/>
      <c r="AT36" s="180">
        <v>4.4002095337873204</v>
      </c>
      <c r="AU36" s="174">
        <v>1.4887282007656299</v>
      </c>
      <c r="AV36" s="174">
        <v>-1.40679953106682</v>
      </c>
      <c r="AW36" s="174">
        <v>-2.0529016975917802</v>
      </c>
      <c r="AX36" s="174">
        <v>-0.61525840853158298</v>
      </c>
      <c r="AY36" s="181">
        <v>0.13570822731127999</v>
      </c>
      <c r="AZ36" s="174"/>
      <c r="BA36" s="182">
        <v>-3.4794711203897002</v>
      </c>
      <c r="BB36" s="183">
        <v>-7.5418112969390902</v>
      </c>
      <c r="BC36" s="184">
        <v>-5.6097964587125499</v>
      </c>
      <c r="BD36" s="174"/>
      <c r="BE36" s="185">
        <v>-1.81124880838894</v>
      </c>
    </row>
    <row r="37" spans="1:57" x14ac:dyDescent="0.25">
      <c r="A37" s="24" t="s">
        <v>81</v>
      </c>
      <c r="B37" s="44" t="str">
        <f t="shared" si="0"/>
        <v>Coastal Virginia - Hampton Roads</v>
      </c>
      <c r="C37" s="12"/>
      <c r="D37" s="28" t="s">
        <v>16</v>
      </c>
      <c r="E37" s="31" t="s">
        <v>17</v>
      </c>
      <c r="F37" s="12"/>
      <c r="G37" s="180">
        <v>47.645143787303297</v>
      </c>
      <c r="H37" s="174">
        <v>52.5082069508125</v>
      </c>
      <c r="I37" s="174">
        <v>56.566917170840199</v>
      </c>
      <c r="J37" s="174">
        <v>56.599473669931299</v>
      </c>
      <c r="K37" s="174">
        <v>59.412897799723197</v>
      </c>
      <c r="L37" s="181">
        <v>54.546490428441203</v>
      </c>
      <c r="M37" s="174"/>
      <c r="N37" s="182">
        <v>77.546867793483202</v>
      </c>
      <c r="O37" s="183">
        <v>81.800917008057695</v>
      </c>
      <c r="P37" s="184">
        <v>79.673892400770498</v>
      </c>
      <c r="Q37" s="174"/>
      <c r="R37" s="185">
        <v>61.725720309750599</v>
      </c>
      <c r="S37" s="179"/>
      <c r="T37" s="180">
        <v>-3.5765475632885102</v>
      </c>
      <c r="U37" s="174">
        <v>8.7869892114169801</v>
      </c>
      <c r="V37" s="174">
        <v>12.785673853748399</v>
      </c>
      <c r="W37" s="174">
        <v>7.6988129962162501</v>
      </c>
      <c r="X37" s="174">
        <v>8.6789001804834403</v>
      </c>
      <c r="Y37" s="181">
        <v>6.9306252931423904</v>
      </c>
      <c r="Z37" s="174"/>
      <c r="AA37" s="182">
        <v>5.4575720876910099</v>
      </c>
      <c r="AB37" s="183">
        <v>1.8684156165089201</v>
      </c>
      <c r="AC37" s="184">
        <v>3.58405401631566</v>
      </c>
      <c r="AD37" s="174"/>
      <c r="AE37" s="185">
        <v>5.67151617698745</v>
      </c>
      <c r="AF37" s="35"/>
      <c r="AG37" s="180">
        <v>46.959141661327003</v>
      </c>
      <c r="AH37" s="174">
        <v>50.246419588141798</v>
      </c>
      <c r="AI37" s="174">
        <v>53.159039912966598</v>
      </c>
      <c r="AJ37" s="174">
        <v>53.793431699190798</v>
      </c>
      <c r="AK37" s="174">
        <v>55.677568504793598</v>
      </c>
      <c r="AL37" s="181">
        <v>51.9704933073604</v>
      </c>
      <c r="AM37" s="174"/>
      <c r="AN37" s="182">
        <v>71.710749983001193</v>
      </c>
      <c r="AO37" s="183">
        <v>75.224722921057904</v>
      </c>
      <c r="AP37" s="184">
        <v>73.467736452029598</v>
      </c>
      <c r="AQ37" s="174"/>
      <c r="AR37" s="185">
        <v>58.116962963898999</v>
      </c>
      <c r="AS37" s="179"/>
      <c r="AT37" s="180">
        <v>7.0310158497734196</v>
      </c>
      <c r="AU37" s="174">
        <v>12.0896326290665</v>
      </c>
      <c r="AV37" s="174">
        <v>12.9693937205596</v>
      </c>
      <c r="AW37" s="174">
        <v>10.708181857016701</v>
      </c>
      <c r="AX37" s="174">
        <v>9.4365809499019395</v>
      </c>
      <c r="AY37" s="181">
        <v>10.463294126138299</v>
      </c>
      <c r="AZ37" s="174"/>
      <c r="BA37" s="182">
        <v>8.4462942492241293</v>
      </c>
      <c r="BB37" s="183">
        <v>4.10263462250537</v>
      </c>
      <c r="BC37" s="184">
        <v>6.1781884013568904</v>
      </c>
      <c r="BD37" s="174"/>
      <c r="BE37" s="185">
        <v>8.8760086050668594</v>
      </c>
    </row>
    <row r="38" spans="1:57" x14ac:dyDescent="0.25">
      <c r="A38" s="25" t="s">
        <v>82</v>
      </c>
      <c r="B38" s="44" t="str">
        <f t="shared" si="0"/>
        <v>Northern Virginia</v>
      </c>
      <c r="C38" s="12"/>
      <c r="D38" s="28" t="s">
        <v>16</v>
      </c>
      <c r="E38" s="31" t="s">
        <v>17</v>
      </c>
      <c r="F38" s="13"/>
      <c r="G38" s="180">
        <v>50.583040642247802</v>
      </c>
      <c r="H38" s="174">
        <v>58.6191670847967</v>
      </c>
      <c r="I38" s="174">
        <v>62.825890617159999</v>
      </c>
      <c r="J38" s="174">
        <v>63.277471149021501</v>
      </c>
      <c r="K38" s="174">
        <v>61.593577521324598</v>
      </c>
      <c r="L38" s="181">
        <v>59.379829402910097</v>
      </c>
      <c r="M38" s="174"/>
      <c r="N38" s="182">
        <v>66.4465629703963</v>
      </c>
      <c r="O38" s="183">
        <v>71.205218263923697</v>
      </c>
      <c r="P38" s="184">
        <v>68.825890617159999</v>
      </c>
      <c r="Q38" s="174"/>
      <c r="R38" s="185">
        <v>62.078704035553002</v>
      </c>
      <c r="S38" s="179"/>
      <c r="T38" s="180">
        <v>52.721113340033597</v>
      </c>
      <c r="U38" s="174">
        <v>60.389263270379701</v>
      </c>
      <c r="V38" s="174">
        <v>66.376432863172298</v>
      </c>
      <c r="W38" s="174">
        <v>65.231263147320405</v>
      </c>
      <c r="X38" s="174">
        <v>61.859796382934199</v>
      </c>
      <c r="Y38" s="181">
        <v>61.550947617984299</v>
      </c>
      <c r="Z38" s="174"/>
      <c r="AA38" s="182">
        <v>48.6613598357388</v>
      </c>
      <c r="AB38" s="183">
        <v>43.153551485138202</v>
      </c>
      <c r="AC38" s="184">
        <v>45.760370428380803</v>
      </c>
      <c r="AD38" s="174"/>
      <c r="AE38" s="185">
        <v>56.191057807663299</v>
      </c>
      <c r="AF38" s="35"/>
      <c r="AG38" s="180">
        <v>47.445559458103297</v>
      </c>
      <c r="AH38" s="174">
        <v>52.462619167084704</v>
      </c>
      <c r="AI38" s="174">
        <v>57.026593075765099</v>
      </c>
      <c r="AJ38" s="174">
        <v>56.997491219267403</v>
      </c>
      <c r="AK38" s="174">
        <v>54.625689914701397</v>
      </c>
      <c r="AL38" s="181">
        <v>53.711590566984398</v>
      </c>
      <c r="AM38" s="174"/>
      <c r="AN38" s="182">
        <v>59.596086302057202</v>
      </c>
      <c r="AO38" s="183">
        <v>64.424987456096304</v>
      </c>
      <c r="AP38" s="184">
        <v>62.010536879076703</v>
      </c>
      <c r="AQ38" s="174"/>
      <c r="AR38" s="185">
        <v>56.082718084725101</v>
      </c>
      <c r="AS38" s="179"/>
      <c r="AT38" s="180">
        <v>52.704740761693003</v>
      </c>
      <c r="AU38" s="174">
        <v>54.343443138740298</v>
      </c>
      <c r="AV38" s="174">
        <v>60.384850760402003</v>
      </c>
      <c r="AW38" s="174">
        <v>57.685532134562898</v>
      </c>
      <c r="AX38" s="174">
        <v>54.9542342329947</v>
      </c>
      <c r="AY38" s="181">
        <v>56.123685489166697</v>
      </c>
      <c r="AZ38" s="174"/>
      <c r="BA38" s="182">
        <v>48.3988075912753</v>
      </c>
      <c r="BB38" s="183">
        <v>45.053409204816901</v>
      </c>
      <c r="BC38" s="184">
        <v>46.6419482982433</v>
      </c>
      <c r="BD38" s="174"/>
      <c r="BE38" s="185">
        <v>52.998433296953401</v>
      </c>
    </row>
    <row r="39" spans="1:57" x14ac:dyDescent="0.25">
      <c r="A39" s="26" t="s">
        <v>83</v>
      </c>
      <c r="B39" s="44" t="str">
        <f t="shared" si="0"/>
        <v>Shenandoah Valley</v>
      </c>
      <c r="C39" s="12"/>
      <c r="D39" s="29" t="s">
        <v>16</v>
      </c>
      <c r="E39" s="32" t="s">
        <v>17</v>
      </c>
      <c r="F39" s="12"/>
      <c r="G39" s="186">
        <v>42.216867469879503</v>
      </c>
      <c r="H39" s="187">
        <v>50.409638554216798</v>
      </c>
      <c r="I39" s="187">
        <v>52.742168674698704</v>
      </c>
      <c r="J39" s="187">
        <v>52.289156626505999</v>
      </c>
      <c r="K39" s="187">
        <v>50.573493975903602</v>
      </c>
      <c r="L39" s="188">
        <v>49.6462650602409</v>
      </c>
      <c r="M39" s="174"/>
      <c r="N39" s="189">
        <v>64.337349397590302</v>
      </c>
      <c r="O39" s="190">
        <v>65.773493975903605</v>
      </c>
      <c r="P39" s="191">
        <v>65.055421686746897</v>
      </c>
      <c r="Q39" s="174"/>
      <c r="R39" s="192">
        <v>54.048881239242597</v>
      </c>
      <c r="S39" s="179"/>
      <c r="T39" s="186">
        <v>13.8727324508723</v>
      </c>
      <c r="U39" s="187">
        <v>12.500081960495001</v>
      </c>
      <c r="V39" s="187">
        <v>11.833424913550299</v>
      </c>
      <c r="W39" s="187">
        <v>10.382378094723499</v>
      </c>
      <c r="X39" s="187">
        <v>13.347681417385999</v>
      </c>
      <c r="Y39" s="188">
        <v>12.3053117140169</v>
      </c>
      <c r="Z39" s="174"/>
      <c r="AA39" s="189">
        <v>18.327521719674699</v>
      </c>
      <c r="AB39" s="190">
        <v>11.3873430809866</v>
      </c>
      <c r="AC39" s="191">
        <v>14.7143389380145</v>
      </c>
      <c r="AD39" s="174"/>
      <c r="AE39" s="192">
        <v>13.12227184492</v>
      </c>
      <c r="AF39" s="36"/>
      <c r="AG39" s="186">
        <v>42.253147460325103</v>
      </c>
      <c r="AH39" s="187">
        <v>47.723216439149098</v>
      </c>
      <c r="AI39" s="187">
        <v>49.921650876304803</v>
      </c>
      <c r="AJ39" s="187">
        <v>49.926472360839902</v>
      </c>
      <c r="AK39" s="187">
        <v>49.733612979436302</v>
      </c>
      <c r="AL39" s="188">
        <v>47.9121557431992</v>
      </c>
      <c r="AM39" s="174"/>
      <c r="AN39" s="189">
        <v>59.844266049516598</v>
      </c>
      <c r="AO39" s="190">
        <v>62.129649719148503</v>
      </c>
      <c r="AP39" s="191">
        <v>60.986957884332497</v>
      </c>
      <c r="AQ39" s="174"/>
      <c r="AR39" s="192">
        <v>51.648302443090401</v>
      </c>
      <c r="AS39" s="96"/>
      <c r="AT39" s="186">
        <v>20.157835596182402</v>
      </c>
      <c r="AU39" s="187">
        <v>15.5782449714618</v>
      </c>
      <c r="AV39" s="187">
        <v>12.732633143118401</v>
      </c>
      <c r="AW39" s="187">
        <v>13.469992657652799</v>
      </c>
      <c r="AX39" s="187">
        <v>16.416760782214102</v>
      </c>
      <c r="AY39" s="188">
        <v>15.472312324421599</v>
      </c>
      <c r="AZ39" s="174"/>
      <c r="BA39" s="189">
        <v>18.993954185246199</v>
      </c>
      <c r="BB39" s="190">
        <v>13.672803611953301</v>
      </c>
      <c r="BC39" s="191">
        <v>16.222727958187999</v>
      </c>
      <c r="BD39" s="174"/>
      <c r="BE39" s="192">
        <v>15.724970037831101</v>
      </c>
    </row>
    <row r="40" spans="1:57" x14ac:dyDescent="0.25">
      <c r="A40" s="22" t="s">
        <v>84</v>
      </c>
      <c r="B40" s="44" t="str">
        <f t="shared" si="0"/>
        <v>Southern Virginia</v>
      </c>
      <c r="C40" s="10"/>
      <c r="D40" s="27" t="s">
        <v>16</v>
      </c>
      <c r="E40" s="30" t="s">
        <v>17</v>
      </c>
      <c r="F40" s="3"/>
      <c r="G40" s="171">
        <v>43.167466531952499</v>
      </c>
      <c r="H40" s="172">
        <v>53.599393786309598</v>
      </c>
      <c r="I40" s="172">
        <v>55.443293761050697</v>
      </c>
      <c r="J40" s="172">
        <v>55.594847183632197</v>
      </c>
      <c r="K40" s="172">
        <v>53.927759535236099</v>
      </c>
      <c r="L40" s="173">
        <v>52.346552159636197</v>
      </c>
      <c r="M40" s="174"/>
      <c r="N40" s="175">
        <v>65.269007325082001</v>
      </c>
      <c r="O40" s="176">
        <v>66.835059358423806</v>
      </c>
      <c r="P40" s="177">
        <v>66.052033341752903</v>
      </c>
      <c r="Q40" s="174"/>
      <c r="R40" s="178">
        <v>56.262403925955297</v>
      </c>
      <c r="S40" s="179"/>
      <c r="T40" s="171">
        <v>-3.2805552689717401</v>
      </c>
      <c r="U40" s="172">
        <v>-3.3704491894136099</v>
      </c>
      <c r="V40" s="172">
        <v>-3.5019784298910599</v>
      </c>
      <c r="W40" s="172">
        <v>-4.3268250760253597</v>
      </c>
      <c r="X40" s="172">
        <v>-0.52379421538299997</v>
      </c>
      <c r="Y40" s="173">
        <v>-3.0176847391812802</v>
      </c>
      <c r="Z40" s="174"/>
      <c r="AA40" s="175">
        <v>6.5140919703945297</v>
      </c>
      <c r="AB40" s="176">
        <v>-0.33632130916699299</v>
      </c>
      <c r="AC40" s="177">
        <v>2.9345362853258399</v>
      </c>
      <c r="AD40" s="174"/>
      <c r="AE40" s="178">
        <v>-1.09938353888549</v>
      </c>
      <c r="AF40" s="33"/>
      <c r="AG40" s="171">
        <v>41.0583480676938</v>
      </c>
      <c r="AH40" s="172">
        <v>51.547107855519002</v>
      </c>
      <c r="AI40" s="172">
        <v>53.548875978782497</v>
      </c>
      <c r="AJ40" s="172">
        <v>53.207880777974196</v>
      </c>
      <c r="AK40" s="172">
        <v>51.566052033341698</v>
      </c>
      <c r="AL40" s="173">
        <v>50.185652942662202</v>
      </c>
      <c r="AM40" s="174"/>
      <c r="AN40" s="175">
        <v>58.082849204344498</v>
      </c>
      <c r="AO40" s="176">
        <v>59.421571103814003</v>
      </c>
      <c r="AP40" s="177">
        <v>58.7522101540793</v>
      </c>
      <c r="AQ40" s="174"/>
      <c r="AR40" s="178">
        <v>52.633240717352798</v>
      </c>
      <c r="AS40" s="179"/>
      <c r="AT40" s="171">
        <v>-2.3098712143472899</v>
      </c>
      <c r="AU40" s="172">
        <v>1.0613004394376799</v>
      </c>
      <c r="AV40" s="172">
        <v>-0.55387356170063695</v>
      </c>
      <c r="AW40" s="172">
        <v>-0.92110881235934094</v>
      </c>
      <c r="AX40" s="172">
        <v>3.01554134703008</v>
      </c>
      <c r="AY40" s="173">
        <v>0.114537396151645</v>
      </c>
      <c r="AZ40" s="174"/>
      <c r="BA40" s="175">
        <v>6.3148044117722701</v>
      </c>
      <c r="BB40" s="176">
        <v>1.5882163481434199</v>
      </c>
      <c r="BC40" s="177">
        <v>3.8708778763162601</v>
      </c>
      <c r="BD40" s="174"/>
      <c r="BE40" s="178">
        <v>1.28269774869609</v>
      </c>
    </row>
    <row r="41" spans="1:57" x14ac:dyDescent="0.25">
      <c r="A41" s="23" t="s">
        <v>85</v>
      </c>
      <c r="B41" s="44" t="str">
        <f t="shared" si="0"/>
        <v>Southwest Virginia - Blue Ridge Highlands</v>
      </c>
      <c r="C41" s="11"/>
      <c r="D41" s="28" t="s">
        <v>16</v>
      </c>
      <c r="E41" s="31" t="s">
        <v>17</v>
      </c>
      <c r="F41" s="12"/>
      <c r="G41" s="180">
        <v>40.010399064084197</v>
      </c>
      <c r="H41" s="174">
        <v>46.262836344728903</v>
      </c>
      <c r="I41" s="174">
        <v>50.305472507474299</v>
      </c>
      <c r="J41" s="174">
        <v>49.785519303262703</v>
      </c>
      <c r="K41" s="174">
        <v>47.367736903678598</v>
      </c>
      <c r="L41" s="181">
        <v>46.746392824645703</v>
      </c>
      <c r="M41" s="174"/>
      <c r="N41" s="182">
        <v>62.693357597816103</v>
      </c>
      <c r="O41" s="183">
        <v>64.071233588976895</v>
      </c>
      <c r="P41" s="184">
        <v>63.382295593396499</v>
      </c>
      <c r="Q41" s="174"/>
      <c r="R41" s="185">
        <v>51.499507901431699</v>
      </c>
      <c r="S41" s="179"/>
      <c r="T41" s="180">
        <v>10.878765926806301</v>
      </c>
      <c r="U41" s="174">
        <v>3.1926949209706201</v>
      </c>
      <c r="V41" s="174">
        <v>4.9974337926025001</v>
      </c>
      <c r="W41" s="174">
        <v>0.47138803865267997</v>
      </c>
      <c r="X41" s="174">
        <v>-7.7900296098658197</v>
      </c>
      <c r="Y41" s="181">
        <v>1.73368959777743</v>
      </c>
      <c r="Z41" s="174"/>
      <c r="AA41" s="182">
        <v>-4.7152364765973998</v>
      </c>
      <c r="AB41" s="183">
        <v>-1.33403620496312</v>
      </c>
      <c r="AC41" s="184">
        <v>-3.0357350866033501</v>
      </c>
      <c r="AD41" s="174"/>
      <c r="AE41" s="185">
        <v>3.9987297820483301E-3</v>
      </c>
      <c r="AF41" s="34"/>
      <c r="AG41" s="180">
        <v>36.861432471077599</v>
      </c>
      <c r="AH41" s="174">
        <v>45.200181983621398</v>
      </c>
      <c r="AI41" s="174">
        <v>48.189912907838199</v>
      </c>
      <c r="AJ41" s="174">
        <v>48.329650331470098</v>
      </c>
      <c r="AK41" s="174">
        <v>48.709866112049902</v>
      </c>
      <c r="AL41" s="181">
        <v>45.458208761211402</v>
      </c>
      <c r="AM41" s="174"/>
      <c r="AN41" s="182">
        <v>54.429351358377701</v>
      </c>
      <c r="AO41" s="183">
        <v>52.947484726374597</v>
      </c>
      <c r="AP41" s="184">
        <v>53.688418042376099</v>
      </c>
      <c r="AQ41" s="174"/>
      <c r="AR41" s="185">
        <v>47.809697127258502</v>
      </c>
      <c r="AS41" s="179"/>
      <c r="AT41" s="180">
        <v>28.417337350048498</v>
      </c>
      <c r="AU41" s="174">
        <v>18.504646544087599</v>
      </c>
      <c r="AV41" s="174">
        <v>18.033443069418901</v>
      </c>
      <c r="AW41" s="174">
        <v>14.800125791107201</v>
      </c>
      <c r="AX41" s="174">
        <v>16.471486104050499</v>
      </c>
      <c r="AY41" s="181">
        <v>18.6315507296042</v>
      </c>
      <c r="AZ41" s="174"/>
      <c r="BA41" s="182">
        <v>15.2210943323563</v>
      </c>
      <c r="BB41" s="183">
        <v>7.48217306868208</v>
      </c>
      <c r="BC41" s="184">
        <v>11.270532295653499</v>
      </c>
      <c r="BD41" s="174"/>
      <c r="BE41" s="185">
        <v>16.165892133878799</v>
      </c>
    </row>
    <row r="42" spans="1:57" x14ac:dyDescent="0.25">
      <c r="A42" s="24" t="s">
        <v>86</v>
      </c>
      <c r="B42" s="44" t="str">
        <f t="shared" si="0"/>
        <v>Southwest Virginia - Heart of Appalachia</v>
      </c>
      <c r="C42" s="12"/>
      <c r="D42" s="28" t="s">
        <v>16</v>
      </c>
      <c r="E42" s="31" t="s">
        <v>17</v>
      </c>
      <c r="F42" s="12"/>
      <c r="G42" s="180">
        <v>33.983286908077901</v>
      </c>
      <c r="H42" s="174">
        <v>55.222841225626702</v>
      </c>
      <c r="I42" s="174">
        <v>57.729805013927503</v>
      </c>
      <c r="J42" s="174">
        <v>56.476323119777099</v>
      </c>
      <c r="K42" s="174">
        <v>51.323119777158702</v>
      </c>
      <c r="L42" s="181">
        <v>50.947075208913603</v>
      </c>
      <c r="M42" s="174"/>
      <c r="N42" s="182">
        <v>59.470752089136397</v>
      </c>
      <c r="O42" s="183">
        <v>53.690807799442801</v>
      </c>
      <c r="P42" s="184">
        <v>56.580779944289603</v>
      </c>
      <c r="Q42" s="174"/>
      <c r="R42" s="185">
        <v>52.556705133306799</v>
      </c>
      <c r="S42" s="179"/>
      <c r="T42" s="180">
        <v>0.41152263374485498</v>
      </c>
      <c r="U42" s="174">
        <v>19.069069069068998</v>
      </c>
      <c r="V42" s="174">
        <v>14.030261348005499</v>
      </c>
      <c r="W42" s="174">
        <v>9.5945945945945894</v>
      </c>
      <c r="X42" s="174">
        <v>1.9363762102351301</v>
      </c>
      <c r="Y42" s="181">
        <v>9.4554159186115996</v>
      </c>
      <c r="Z42" s="174"/>
      <c r="AA42" s="182">
        <v>2.0310633213859002</v>
      </c>
      <c r="AB42" s="183">
        <v>-10.9699769053117</v>
      </c>
      <c r="AC42" s="184">
        <v>-4.5801526717557204</v>
      </c>
      <c r="AD42" s="174"/>
      <c r="AE42" s="185">
        <v>4.7175421209117898</v>
      </c>
      <c r="AF42" s="35"/>
      <c r="AG42" s="180">
        <v>32.224930362116901</v>
      </c>
      <c r="AH42" s="174">
        <v>46.918523676880199</v>
      </c>
      <c r="AI42" s="174">
        <v>49.686629526462298</v>
      </c>
      <c r="AJ42" s="174">
        <v>48.485376044568198</v>
      </c>
      <c r="AK42" s="174">
        <v>45.073119777158702</v>
      </c>
      <c r="AL42" s="181">
        <v>44.477715877437298</v>
      </c>
      <c r="AM42" s="174"/>
      <c r="AN42" s="182">
        <v>46.570334261838397</v>
      </c>
      <c r="AO42" s="183">
        <v>45.160167130919199</v>
      </c>
      <c r="AP42" s="184">
        <v>45.865250696378801</v>
      </c>
      <c r="AQ42" s="174"/>
      <c r="AR42" s="185">
        <v>44.874154397134802</v>
      </c>
      <c r="AS42" s="179"/>
      <c r="AT42" s="180">
        <v>9.7864768683273997</v>
      </c>
      <c r="AU42" s="174">
        <v>13.8572032108153</v>
      </c>
      <c r="AV42" s="174">
        <v>14.9879129734085</v>
      </c>
      <c r="AW42" s="174">
        <v>11.937299035369699</v>
      </c>
      <c r="AX42" s="174">
        <v>17.0433996383363</v>
      </c>
      <c r="AY42" s="181">
        <v>13.6982643524699</v>
      </c>
      <c r="AZ42" s="174"/>
      <c r="BA42" s="182">
        <v>9.5862351495288802</v>
      </c>
      <c r="BB42" s="183">
        <v>-0.76511094108645705</v>
      </c>
      <c r="BC42" s="184">
        <v>4.2334322453016799</v>
      </c>
      <c r="BD42" s="174"/>
      <c r="BE42" s="185">
        <v>10.7612031921424</v>
      </c>
    </row>
    <row r="43" spans="1:57" x14ac:dyDescent="0.25">
      <c r="A43" s="26" t="s">
        <v>87</v>
      </c>
      <c r="B43" s="44" t="str">
        <f t="shared" si="0"/>
        <v>Virginia Mountains</v>
      </c>
      <c r="C43" s="12"/>
      <c r="D43" s="29" t="s">
        <v>16</v>
      </c>
      <c r="E43" s="32" t="s">
        <v>17</v>
      </c>
      <c r="F43" s="12"/>
      <c r="G43" s="186">
        <v>38.785994322022397</v>
      </c>
      <c r="H43" s="187">
        <v>48.871163985399399</v>
      </c>
      <c r="I43" s="187">
        <v>50.953089090171602</v>
      </c>
      <c r="J43" s="187">
        <v>52.142760578612901</v>
      </c>
      <c r="K43" s="187">
        <v>52.048127619305099</v>
      </c>
      <c r="L43" s="188">
        <v>48.560227119102301</v>
      </c>
      <c r="M43" s="174"/>
      <c r="N43" s="189">
        <v>62.457753143166101</v>
      </c>
      <c r="O43" s="190">
        <v>63.147221846694599</v>
      </c>
      <c r="P43" s="191">
        <v>62.802487494930297</v>
      </c>
      <c r="Q43" s="174"/>
      <c r="R43" s="192">
        <v>52.629444369338898</v>
      </c>
      <c r="S43" s="179"/>
      <c r="T43" s="186">
        <v>15.7268032374746</v>
      </c>
      <c r="U43" s="187">
        <v>14.110511515097</v>
      </c>
      <c r="V43" s="187">
        <v>8.4416585569701592</v>
      </c>
      <c r="W43" s="187">
        <v>10.4607181061661</v>
      </c>
      <c r="X43" s="187">
        <v>17.9972080247245</v>
      </c>
      <c r="Y43" s="188">
        <v>13.117998250379999</v>
      </c>
      <c r="Z43" s="174"/>
      <c r="AA43" s="189">
        <v>31.288381069641801</v>
      </c>
      <c r="AB43" s="190">
        <v>24.227930532097101</v>
      </c>
      <c r="AC43" s="191">
        <v>27.641247966695101</v>
      </c>
      <c r="AD43" s="174"/>
      <c r="AE43" s="192">
        <v>17.683279543234502</v>
      </c>
      <c r="AF43" s="36"/>
      <c r="AG43" s="186">
        <v>37.643639313234999</v>
      </c>
      <c r="AH43" s="187">
        <v>46.272137352980899</v>
      </c>
      <c r="AI43" s="187">
        <v>49.185480600243302</v>
      </c>
      <c r="AJ43" s="187">
        <v>51.1626335000675</v>
      </c>
      <c r="AK43" s="187">
        <v>51.017304312559098</v>
      </c>
      <c r="AL43" s="188">
        <v>47.056239015817198</v>
      </c>
      <c r="AM43" s="174"/>
      <c r="AN43" s="189">
        <v>61.139651209949903</v>
      </c>
      <c r="AO43" s="190">
        <v>60.615790185210201</v>
      </c>
      <c r="AP43" s="191">
        <v>60.877720697580102</v>
      </c>
      <c r="AQ43" s="174"/>
      <c r="AR43" s="192">
        <v>51.005233782035098</v>
      </c>
      <c r="AS43" s="179"/>
      <c r="AT43" s="186">
        <v>18.641362579830702</v>
      </c>
      <c r="AU43" s="187">
        <v>15.0664932938076</v>
      </c>
      <c r="AV43" s="187">
        <v>12.744589692822201</v>
      </c>
      <c r="AW43" s="187">
        <v>16.6749857243456</v>
      </c>
      <c r="AX43" s="187">
        <v>23.556809982104699</v>
      </c>
      <c r="AY43" s="188">
        <v>17.2250193417131</v>
      </c>
      <c r="AZ43" s="174"/>
      <c r="BA43" s="189">
        <v>24.5810104810094</v>
      </c>
      <c r="BB43" s="190">
        <v>17.591907212890199</v>
      </c>
      <c r="BC43" s="191">
        <v>21.000631077218699</v>
      </c>
      <c r="BD43" s="174"/>
      <c r="BE43" s="192">
        <v>18.4858060341009</v>
      </c>
    </row>
  </sheetData>
  <sheetProtection algorithmName="SHA-512" hashValue="BJE+0inOBf41jILX3snWS5lCwJyIh03JjNOsGANXNFwvBESAy/SStPmpk8Oej8iO4pSq3C8os3RhDelPAw+BxQ==" saltValue="PjbcqGRz1bDjYbKN1KnKwA=="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G13" sqref="G13"/>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9" t="s">
        <v>5</v>
      </c>
      <c r="E2" s="160"/>
      <c r="G2" s="153" t="s">
        <v>36</v>
      </c>
      <c r="H2" s="154"/>
      <c r="I2" s="154"/>
      <c r="J2" s="154"/>
      <c r="K2" s="154"/>
      <c r="L2" s="154"/>
      <c r="M2" s="154"/>
      <c r="N2" s="154"/>
      <c r="O2" s="154"/>
      <c r="P2" s="154"/>
      <c r="Q2" s="154"/>
      <c r="R2" s="154"/>
      <c r="T2" s="153" t="s">
        <v>37</v>
      </c>
      <c r="U2" s="154"/>
      <c r="V2" s="154"/>
      <c r="W2" s="154"/>
      <c r="X2" s="154"/>
      <c r="Y2" s="154"/>
      <c r="Z2" s="154"/>
      <c r="AA2" s="154"/>
      <c r="AB2" s="154"/>
      <c r="AC2" s="154"/>
      <c r="AD2" s="154"/>
      <c r="AE2" s="154"/>
      <c r="AF2" s="4"/>
      <c r="AG2" s="153" t="s">
        <v>38</v>
      </c>
      <c r="AH2" s="154"/>
      <c r="AI2" s="154"/>
      <c r="AJ2" s="154"/>
      <c r="AK2" s="154"/>
      <c r="AL2" s="154"/>
      <c r="AM2" s="154"/>
      <c r="AN2" s="154"/>
      <c r="AO2" s="154"/>
      <c r="AP2" s="154"/>
      <c r="AQ2" s="154"/>
      <c r="AR2" s="154"/>
      <c r="AT2" s="153" t="s">
        <v>39</v>
      </c>
      <c r="AU2" s="154"/>
      <c r="AV2" s="154"/>
      <c r="AW2" s="154"/>
      <c r="AX2" s="154"/>
      <c r="AY2" s="154"/>
      <c r="AZ2" s="154"/>
      <c r="BA2" s="154"/>
      <c r="BB2" s="154"/>
      <c r="BC2" s="154"/>
      <c r="BD2" s="154"/>
      <c r="BE2" s="154"/>
    </row>
    <row r="3" spans="1:57" x14ac:dyDescent="0.25">
      <c r="A3" s="37"/>
      <c r="B3" s="37"/>
      <c r="C3" s="3"/>
      <c r="D3" s="161" t="s">
        <v>8</v>
      </c>
      <c r="E3" s="163" t="s">
        <v>9</v>
      </c>
      <c r="F3" s="5"/>
      <c r="G3" s="151" t="s">
        <v>0</v>
      </c>
      <c r="H3" s="147" t="s">
        <v>1</v>
      </c>
      <c r="I3" s="147" t="s">
        <v>10</v>
      </c>
      <c r="J3" s="147" t="s">
        <v>2</v>
      </c>
      <c r="K3" s="147" t="s">
        <v>11</v>
      </c>
      <c r="L3" s="149" t="s">
        <v>12</v>
      </c>
      <c r="M3" s="5"/>
      <c r="N3" s="151" t="s">
        <v>3</v>
      </c>
      <c r="O3" s="147" t="s">
        <v>4</v>
      </c>
      <c r="P3" s="149" t="s">
        <v>13</v>
      </c>
      <c r="Q3" s="2"/>
      <c r="R3" s="155" t="s">
        <v>14</v>
      </c>
      <c r="S3" s="2"/>
      <c r="T3" s="151" t="s">
        <v>0</v>
      </c>
      <c r="U3" s="147" t="s">
        <v>1</v>
      </c>
      <c r="V3" s="147" t="s">
        <v>10</v>
      </c>
      <c r="W3" s="147" t="s">
        <v>2</v>
      </c>
      <c r="X3" s="147" t="s">
        <v>11</v>
      </c>
      <c r="Y3" s="149" t="s">
        <v>12</v>
      </c>
      <c r="Z3" s="2"/>
      <c r="AA3" s="151" t="s">
        <v>3</v>
      </c>
      <c r="AB3" s="147" t="s">
        <v>4</v>
      </c>
      <c r="AC3" s="149" t="s">
        <v>13</v>
      </c>
      <c r="AD3" s="1"/>
      <c r="AE3" s="157" t="s">
        <v>14</v>
      </c>
      <c r="AF3" s="47"/>
      <c r="AG3" s="151" t="s">
        <v>0</v>
      </c>
      <c r="AH3" s="147" t="s">
        <v>1</v>
      </c>
      <c r="AI3" s="147" t="s">
        <v>10</v>
      </c>
      <c r="AJ3" s="147" t="s">
        <v>2</v>
      </c>
      <c r="AK3" s="147" t="s">
        <v>11</v>
      </c>
      <c r="AL3" s="149" t="s">
        <v>12</v>
      </c>
      <c r="AM3" s="5"/>
      <c r="AN3" s="151" t="s">
        <v>3</v>
      </c>
      <c r="AO3" s="147" t="s">
        <v>4</v>
      </c>
      <c r="AP3" s="149" t="s">
        <v>13</v>
      </c>
      <c r="AQ3" s="2"/>
      <c r="AR3" s="155" t="s">
        <v>14</v>
      </c>
      <c r="AS3" s="2"/>
      <c r="AT3" s="151" t="s">
        <v>0</v>
      </c>
      <c r="AU3" s="147" t="s">
        <v>1</v>
      </c>
      <c r="AV3" s="147" t="s">
        <v>10</v>
      </c>
      <c r="AW3" s="147" t="s">
        <v>2</v>
      </c>
      <c r="AX3" s="147" t="s">
        <v>11</v>
      </c>
      <c r="AY3" s="149" t="s">
        <v>12</v>
      </c>
      <c r="AZ3" s="2"/>
      <c r="BA3" s="151" t="s">
        <v>3</v>
      </c>
      <c r="BB3" s="147" t="s">
        <v>4</v>
      </c>
      <c r="BC3" s="149" t="s">
        <v>13</v>
      </c>
      <c r="BD3" s="1"/>
      <c r="BE3" s="157" t="s">
        <v>14</v>
      </c>
    </row>
    <row r="4" spans="1:57" x14ac:dyDescent="0.25">
      <c r="A4" s="37"/>
      <c r="B4" s="37"/>
      <c r="C4" s="3"/>
      <c r="D4" s="162"/>
      <c r="E4" s="164"/>
      <c r="F4" s="5"/>
      <c r="G4" s="152"/>
      <c r="H4" s="148"/>
      <c r="I4" s="148"/>
      <c r="J4" s="148"/>
      <c r="K4" s="148"/>
      <c r="L4" s="150"/>
      <c r="M4" s="5"/>
      <c r="N4" s="152"/>
      <c r="O4" s="148"/>
      <c r="P4" s="150"/>
      <c r="Q4" s="2"/>
      <c r="R4" s="156"/>
      <c r="S4" s="2"/>
      <c r="T4" s="152"/>
      <c r="U4" s="148"/>
      <c r="V4" s="148"/>
      <c r="W4" s="148"/>
      <c r="X4" s="148"/>
      <c r="Y4" s="150"/>
      <c r="Z4" s="2"/>
      <c r="AA4" s="152"/>
      <c r="AB4" s="148"/>
      <c r="AC4" s="150"/>
      <c r="AD4" s="1"/>
      <c r="AE4" s="158"/>
      <c r="AF4" s="48"/>
      <c r="AG4" s="152"/>
      <c r="AH4" s="148"/>
      <c r="AI4" s="148"/>
      <c r="AJ4" s="148"/>
      <c r="AK4" s="148"/>
      <c r="AL4" s="150"/>
      <c r="AM4" s="5"/>
      <c r="AN4" s="152"/>
      <c r="AO4" s="148"/>
      <c r="AP4" s="150"/>
      <c r="AQ4" s="2"/>
      <c r="AR4" s="156"/>
      <c r="AS4" s="2"/>
      <c r="AT4" s="152"/>
      <c r="AU4" s="148"/>
      <c r="AV4" s="148"/>
      <c r="AW4" s="148"/>
      <c r="AX4" s="148"/>
      <c r="AY4" s="150"/>
      <c r="AZ4" s="2"/>
      <c r="BA4" s="152"/>
      <c r="BB4" s="148"/>
      <c r="BC4" s="150"/>
      <c r="BD4" s="1"/>
      <c r="BE4" s="15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93">
        <v>144.596273349667</v>
      </c>
      <c r="H6" s="194">
        <v>145.71853082124801</v>
      </c>
      <c r="I6" s="194">
        <v>146.609596625319</v>
      </c>
      <c r="J6" s="194">
        <v>146.71285908262499</v>
      </c>
      <c r="K6" s="194">
        <v>149.30278326095501</v>
      </c>
      <c r="L6" s="195">
        <v>146.68181893798601</v>
      </c>
      <c r="M6" s="196"/>
      <c r="N6" s="197">
        <v>161.16917715386199</v>
      </c>
      <c r="O6" s="198">
        <v>162.54188007338399</v>
      </c>
      <c r="P6" s="199">
        <v>161.86208263922401</v>
      </c>
      <c r="Q6" s="196"/>
      <c r="R6" s="200">
        <v>151.629798191216</v>
      </c>
      <c r="S6" s="179"/>
      <c r="T6" s="171">
        <v>39.294349174489099</v>
      </c>
      <c r="U6" s="172">
        <v>43.443748005809503</v>
      </c>
      <c r="V6" s="172">
        <v>43.746544276845697</v>
      </c>
      <c r="W6" s="172">
        <v>42.569953228431302</v>
      </c>
      <c r="X6" s="172">
        <v>40.756369271732801</v>
      </c>
      <c r="Y6" s="173">
        <v>41.9674435574222</v>
      </c>
      <c r="Z6" s="174"/>
      <c r="AA6" s="175">
        <v>36.9691153292694</v>
      </c>
      <c r="AB6" s="176">
        <v>34.232469523901202</v>
      </c>
      <c r="AC6" s="177">
        <v>35.539665718745702</v>
      </c>
      <c r="AD6" s="174"/>
      <c r="AE6" s="178">
        <v>39.206781707204598</v>
      </c>
      <c r="AF6" s="33"/>
      <c r="AG6" s="193">
        <v>140.84391626249999</v>
      </c>
      <c r="AH6" s="194">
        <v>137.157583073648</v>
      </c>
      <c r="AI6" s="194">
        <v>138.90645139845199</v>
      </c>
      <c r="AJ6" s="194">
        <v>139.04271375176901</v>
      </c>
      <c r="AK6" s="194">
        <v>141.32345224371801</v>
      </c>
      <c r="AL6" s="195">
        <v>139.45440736621799</v>
      </c>
      <c r="AM6" s="196"/>
      <c r="AN6" s="197">
        <v>153.98739318722201</v>
      </c>
      <c r="AO6" s="198">
        <v>157.448486063518</v>
      </c>
      <c r="AP6" s="199">
        <v>155.74792400638501</v>
      </c>
      <c r="AQ6" s="196"/>
      <c r="AR6" s="200">
        <v>144.81079310502</v>
      </c>
      <c r="AS6" s="179"/>
      <c r="AT6" s="171">
        <v>44.652166323253802</v>
      </c>
      <c r="AU6" s="172">
        <v>44.146212171386303</v>
      </c>
      <c r="AV6" s="172">
        <v>45.755120175669298</v>
      </c>
      <c r="AW6" s="172">
        <v>44.4933499914831</v>
      </c>
      <c r="AX6" s="172">
        <v>41.786654152744397</v>
      </c>
      <c r="AY6" s="173">
        <v>44.100892579188901</v>
      </c>
      <c r="AZ6" s="174"/>
      <c r="BA6" s="175">
        <v>38.347547863677597</v>
      </c>
      <c r="BB6" s="176">
        <v>36.992252953555301</v>
      </c>
      <c r="BC6" s="177">
        <v>37.605163448731197</v>
      </c>
      <c r="BD6" s="174"/>
      <c r="BE6" s="178">
        <v>41.272142962985299</v>
      </c>
    </row>
    <row r="7" spans="1:57" x14ac:dyDescent="0.25">
      <c r="A7" s="23" t="s">
        <v>18</v>
      </c>
      <c r="B7" s="44" t="str">
        <f>TRIM(A7)</f>
        <v>Virginia</v>
      </c>
      <c r="C7" s="11"/>
      <c r="D7" s="28" t="s">
        <v>16</v>
      </c>
      <c r="E7" s="31" t="s">
        <v>17</v>
      </c>
      <c r="F7" s="12"/>
      <c r="G7" s="201">
        <v>100.42898560640801</v>
      </c>
      <c r="H7" s="196">
        <v>105.942101561632</v>
      </c>
      <c r="I7" s="196">
        <v>107.969907360818</v>
      </c>
      <c r="J7" s="196">
        <v>108.005275098411</v>
      </c>
      <c r="K7" s="196">
        <v>106.77744683843</v>
      </c>
      <c r="L7" s="202">
        <v>106.047998542945</v>
      </c>
      <c r="M7" s="196"/>
      <c r="N7" s="203">
        <v>121.092805254325</v>
      </c>
      <c r="O7" s="204">
        <v>124.554017837796</v>
      </c>
      <c r="P7" s="205">
        <v>122.86450761767</v>
      </c>
      <c r="Q7" s="196"/>
      <c r="R7" s="206">
        <v>111.815947940752</v>
      </c>
      <c r="S7" s="179"/>
      <c r="T7" s="180">
        <v>27.373194438923601</v>
      </c>
      <c r="U7" s="174">
        <v>33.690411556583697</v>
      </c>
      <c r="V7" s="174">
        <v>34.893064640225901</v>
      </c>
      <c r="W7" s="174">
        <v>35.075124341887097</v>
      </c>
      <c r="X7" s="174">
        <v>27.951235566287199</v>
      </c>
      <c r="Y7" s="181">
        <v>31.916240721322801</v>
      </c>
      <c r="Z7" s="174"/>
      <c r="AA7" s="182">
        <v>27.885502184016499</v>
      </c>
      <c r="AB7" s="183">
        <v>26.676610729559499</v>
      </c>
      <c r="AC7" s="184">
        <v>27.218668494696701</v>
      </c>
      <c r="AD7" s="174"/>
      <c r="AE7" s="185">
        <v>29.8688005657411</v>
      </c>
      <c r="AF7" s="34"/>
      <c r="AG7" s="201">
        <v>97.908682515905397</v>
      </c>
      <c r="AH7" s="196">
        <v>100.78812056957101</v>
      </c>
      <c r="AI7" s="196">
        <v>104.048603954551</v>
      </c>
      <c r="AJ7" s="196">
        <v>103.59047732156201</v>
      </c>
      <c r="AK7" s="196">
        <v>102.05102802671399</v>
      </c>
      <c r="AL7" s="202">
        <v>101.829111774412</v>
      </c>
      <c r="AM7" s="196"/>
      <c r="AN7" s="203">
        <v>114.135898584709</v>
      </c>
      <c r="AO7" s="204">
        <v>117.02327831134799</v>
      </c>
      <c r="AP7" s="205">
        <v>115.61414135977</v>
      </c>
      <c r="AQ7" s="196"/>
      <c r="AR7" s="206">
        <v>106.44649635614201</v>
      </c>
      <c r="AS7" s="179"/>
      <c r="AT7" s="180">
        <v>26.680360171719101</v>
      </c>
      <c r="AU7" s="174">
        <v>29.235674826830699</v>
      </c>
      <c r="AV7" s="174">
        <v>32.0794950764584</v>
      </c>
      <c r="AW7" s="174">
        <v>31.139083474419699</v>
      </c>
      <c r="AX7" s="174">
        <v>26.633542501108</v>
      </c>
      <c r="AY7" s="181">
        <v>29.241005420355801</v>
      </c>
      <c r="AZ7" s="174"/>
      <c r="BA7" s="182">
        <v>25.523674918351301</v>
      </c>
      <c r="BB7" s="183">
        <v>24.531792657668099</v>
      </c>
      <c r="BC7" s="184">
        <v>24.974518141301001</v>
      </c>
      <c r="BD7" s="174"/>
      <c r="BE7" s="185">
        <v>27.440564846637699</v>
      </c>
    </row>
    <row r="8" spans="1:57" x14ac:dyDescent="0.25">
      <c r="A8" s="24" t="s">
        <v>19</v>
      </c>
      <c r="B8" s="44" t="str">
        <f t="shared" ref="B8:B43" si="0">TRIM(A8)</f>
        <v>Norfolk/Virginia Beach, VA</v>
      </c>
      <c r="C8" s="12"/>
      <c r="D8" s="28" t="s">
        <v>16</v>
      </c>
      <c r="E8" s="31" t="s">
        <v>17</v>
      </c>
      <c r="F8" s="12"/>
      <c r="G8" s="201">
        <v>94.412196340444396</v>
      </c>
      <c r="H8" s="196">
        <v>94.8641200981384</v>
      </c>
      <c r="I8" s="196">
        <v>95.899770927282901</v>
      </c>
      <c r="J8" s="196">
        <v>96.667256259100895</v>
      </c>
      <c r="K8" s="196">
        <v>98.855701100326499</v>
      </c>
      <c r="L8" s="202">
        <v>96.243110793434298</v>
      </c>
      <c r="M8" s="196"/>
      <c r="N8" s="203">
        <v>130.71295682966201</v>
      </c>
      <c r="O8" s="204">
        <v>140.07781869237999</v>
      </c>
      <c r="P8" s="205">
        <v>135.520361167597</v>
      </c>
      <c r="Q8" s="196"/>
      <c r="R8" s="206">
        <v>110.700837138126</v>
      </c>
      <c r="S8" s="179"/>
      <c r="T8" s="180">
        <v>22.2727491107592</v>
      </c>
      <c r="U8" s="174">
        <v>25.222968973938599</v>
      </c>
      <c r="V8" s="174">
        <v>25.709563760288901</v>
      </c>
      <c r="W8" s="174">
        <v>24.518528401985201</v>
      </c>
      <c r="X8" s="174">
        <v>23.5091195327329</v>
      </c>
      <c r="Y8" s="181">
        <v>24.269196393337999</v>
      </c>
      <c r="Z8" s="174"/>
      <c r="AA8" s="182">
        <v>32.983878455760397</v>
      </c>
      <c r="AB8" s="183">
        <v>32.489952489556302</v>
      </c>
      <c r="AC8" s="184">
        <v>32.639571886530902</v>
      </c>
      <c r="AD8" s="174"/>
      <c r="AE8" s="185">
        <v>27.6542245916247</v>
      </c>
      <c r="AF8" s="35"/>
      <c r="AG8" s="201">
        <v>92.208090445742201</v>
      </c>
      <c r="AH8" s="196">
        <v>90.187023006077894</v>
      </c>
      <c r="AI8" s="196">
        <v>91.972454160930994</v>
      </c>
      <c r="AJ8" s="196">
        <v>92.488562772169402</v>
      </c>
      <c r="AK8" s="196">
        <v>94.237830699895795</v>
      </c>
      <c r="AL8" s="202">
        <v>92.262223010968796</v>
      </c>
      <c r="AM8" s="196"/>
      <c r="AN8" s="203">
        <v>119.029029526169</v>
      </c>
      <c r="AO8" s="204">
        <v>125.279834766544</v>
      </c>
      <c r="AP8" s="205">
        <v>122.228776799727</v>
      </c>
      <c r="AQ8" s="196"/>
      <c r="AR8" s="206">
        <v>103.06801401804</v>
      </c>
      <c r="AS8" s="179"/>
      <c r="AT8" s="180">
        <v>24.737513468589</v>
      </c>
      <c r="AU8" s="174">
        <v>23.368109645688101</v>
      </c>
      <c r="AV8" s="174">
        <v>24.184875930422699</v>
      </c>
      <c r="AW8" s="174">
        <v>23.051357920278999</v>
      </c>
      <c r="AX8" s="174">
        <v>21.295738786231201</v>
      </c>
      <c r="AY8" s="181">
        <v>23.2366324990445</v>
      </c>
      <c r="AZ8" s="174"/>
      <c r="BA8" s="182">
        <v>27.180512612822</v>
      </c>
      <c r="BB8" s="183">
        <v>27.2139530129792</v>
      </c>
      <c r="BC8" s="184">
        <v>27.132689941038901</v>
      </c>
      <c r="BD8" s="174"/>
      <c r="BE8" s="185">
        <v>24.587549482788202</v>
      </c>
    </row>
    <row r="9" spans="1:57" ht="15" x14ac:dyDescent="0.35">
      <c r="A9" s="24" t="s">
        <v>20</v>
      </c>
      <c r="B9" s="79" t="s">
        <v>72</v>
      </c>
      <c r="C9" s="12"/>
      <c r="D9" s="28" t="s">
        <v>16</v>
      </c>
      <c r="E9" s="31" t="s">
        <v>17</v>
      </c>
      <c r="F9" s="12"/>
      <c r="G9" s="201">
        <v>89.889081668994393</v>
      </c>
      <c r="H9" s="196">
        <v>94.160433545060499</v>
      </c>
      <c r="I9" s="196">
        <v>97.4842760764205</v>
      </c>
      <c r="J9" s="196">
        <v>97.802054086317696</v>
      </c>
      <c r="K9" s="196">
        <v>99.796229642906297</v>
      </c>
      <c r="L9" s="202">
        <v>96.104633539519895</v>
      </c>
      <c r="M9" s="196"/>
      <c r="N9" s="203">
        <v>125.002047070342</v>
      </c>
      <c r="O9" s="204">
        <v>126.549591246943</v>
      </c>
      <c r="P9" s="205">
        <v>125.796107499686</v>
      </c>
      <c r="Q9" s="196"/>
      <c r="R9" s="206">
        <v>107.103059967655</v>
      </c>
      <c r="S9" s="179"/>
      <c r="T9" s="180">
        <v>20.566491096961499</v>
      </c>
      <c r="U9" s="174">
        <v>25.278439661542901</v>
      </c>
      <c r="V9" s="174">
        <v>27.3308853401401</v>
      </c>
      <c r="W9" s="174">
        <v>27.570499062596799</v>
      </c>
      <c r="X9" s="174">
        <v>9.8442767401608808</v>
      </c>
      <c r="Y9" s="181">
        <v>21.008792013027598</v>
      </c>
      <c r="Z9" s="174"/>
      <c r="AA9" s="182">
        <v>22.877764165050401</v>
      </c>
      <c r="AB9" s="183">
        <v>22.397900100372599</v>
      </c>
      <c r="AC9" s="184">
        <v>22.630848234397</v>
      </c>
      <c r="AD9" s="174"/>
      <c r="AE9" s="185">
        <v>21.965005204626902</v>
      </c>
      <c r="AF9" s="35"/>
      <c r="AG9" s="201">
        <v>91.287568583395895</v>
      </c>
      <c r="AH9" s="196">
        <v>94.399152067574803</v>
      </c>
      <c r="AI9" s="196">
        <v>97.511993820185097</v>
      </c>
      <c r="AJ9" s="196">
        <v>97.159325308264101</v>
      </c>
      <c r="AK9" s="196">
        <v>99.375764183680403</v>
      </c>
      <c r="AL9" s="202">
        <v>96.160424544704497</v>
      </c>
      <c r="AM9" s="196"/>
      <c r="AN9" s="203">
        <v>118.276838394614</v>
      </c>
      <c r="AO9" s="204">
        <v>120.95138414077201</v>
      </c>
      <c r="AP9" s="205">
        <v>119.650351071225</v>
      </c>
      <c r="AQ9" s="196"/>
      <c r="AR9" s="206">
        <v>104.282153601011</v>
      </c>
      <c r="AS9" s="179"/>
      <c r="AT9" s="180">
        <v>24.7643065718086</v>
      </c>
      <c r="AU9" s="174">
        <v>27.3405287893519</v>
      </c>
      <c r="AV9" s="174">
        <v>29.287390254889001</v>
      </c>
      <c r="AW9" s="174">
        <v>28.572424628684701</v>
      </c>
      <c r="AX9" s="174">
        <v>21.9908968118297</v>
      </c>
      <c r="AY9" s="181">
        <v>26.294959558487999</v>
      </c>
      <c r="AZ9" s="174"/>
      <c r="BA9" s="182">
        <v>23.291343222143599</v>
      </c>
      <c r="BB9" s="183">
        <v>22.1623149446831</v>
      </c>
      <c r="BC9" s="184">
        <v>22.687509151292701</v>
      </c>
      <c r="BD9" s="174"/>
      <c r="BE9" s="185">
        <v>24.4919493762578</v>
      </c>
    </row>
    <row r="10" spans="1:57" x14ac:dyDescent="0.25">
      <c r="A10" s="24" t="s">
        <v>21</v>
      </c>
      <c r="B10" s="44" t="str">
        <f t="shared" si="0"/>
        <v>Virginia Area</v>
      </c>
      <c r="C10" s="12"/>
      <c r="D10" s="28" t="s">
        <v>16</v>
      </c>
      <c r="E10" s="31" t="s">
        <v>17</v>
      </c>
      <c r="F10" s="12"/>
      <c r="G10" s="201">
        <v>91.690995510158203</v>
      </c>
      <c r="H10" s="196">
        <v>94.549768444846194</v>
      </c>
      <c r="I10" s="196">
        <v>94.970352832538694</v>
      </c>
      <c r="J10" s="196">
        <v>94.805051923326502</v>
      </c>
      <c r="K10" s="196">
        <v>98.5143941979522</v>
      </c>
      <c r="L10" s="202">
        <v>95.056813886395602</v>
      </c>
      <c r="M10" s="196"/>
      <c r="N10" s="203">
        <v>113.805137207279</v>
      </c>
      <c r="O10" s="204">
        <v>114.70901921150499</v>
      </c>
      <c r="P10" s="205">
        <v>114.260056537865</v>
      </c>
      <c r="Q10" s="196"/>
      <c r="R10" s="206">
        <v>101.53133909448501</v>
      </c>
      <c r="S10" s="179"/>
      <c r="T10" s="180">
        <v>17.6164221577524</v>
      </c>
      <c r="U10" s="174">
        <v>20.928165670228001</v>
      </c>
      <c r="V10" s="174">
        <v>20.162076056468699</v>
      </c>
      <c r="W10" s="174">
        <v>21.0102136665495</v>
      </c>
      <c r="X10" s="174">
        <v>24.117947448061599</v>
      </c>
      <c r="Y10" s="181">
        <v>20.9266138525198</v>
      </c>
      <c r="Z10" s="174"/>
      <c r="AA10" s="182">
        <v>28.363080776142102</v>
      </c>
      <c r="AB10" s="183">
        <v>25.832666152195099</v>
      </c>
      <c r="AC10" s="184">
        <v>27.023160028318301</v>
      </c>
      <c r="AD10" s="174"/>
      <c r="AE10" s="185">
        <v>23.246139497153901</v>
      </c>
      <c r="AF10" s="35"/>
      <c r="AG10" s="201">
        <v>91.928417435062102</v>
      </c>
      <c r="AH10" s="196">
        <v>92.188306989864202</v>
      </c>
      <c r="AI10" s="196">
        <v>93.198171797463104</v>
      </c>
      <c r="AJ10" s="196">
        <v>93.898074472254805</v>
      </c>
      <c r="AK10" s="196">
        <v>95.889586878512205</v>
      </c>
      <c r="AL10" s="202">
        <v>93.506993855133103</v>
      </c>
      <c r="AM10" s="196"/>
      <c r="AN10" s="203">
        <v>109.934072638277</v>
      </c>
      <c r="AO10" s="204">
        <v>111.295910141319</v>
      </c>
      <c r="AP10" s="205">
        <v>110.617207223601</v>
      </c>
      <c r="AQ10" s="196"/>
      <c r="AR10" s="206">
        <v>99.132957942778305</v>
      </c>
      <c r="AS10" s="179"/>
      <c r="AT10" s="180">
        <v>17.656918493955899</v>
      </c>
      <c r="AU10" s="174">
        <v>18.093961082885102</v>
      </c>
      <c r="AV10" s="174">
        <v>18.611062655602701</v>
      </c>
      <c r="AW10" s="174">
        <v>19.6678657322196</v>
      </c>
      <c r="AX10" s="174">
        <v>20.774862591116602</v>
      </c>
      <c r="AY10" s="181">
        <v>19.045745362399298</v>
      </c>
      <c r="AZ10" s="174"/>
      <c r="BA10" s="182">
        <v>25.220244212082601</v>
      </c>
      <c r="BB10" s="183">
        <v>24.198857438072501</v>
      </c>
      <c r="BC10" s="184">
        <v>24.667805144475601</v>
      </c>
      <c r="BD10" s="174"/>
      <c r="BE10" s="185">
        <v>21.078886452606199</v>
      </c>
    </row>
    <row r="11" spans="1:57" x14ac:dyDescent="0.25">
      <c r="A11" s="41" t="s">
        <v>22</v>
      </c>
      <c r="B11" s="44" t="str">
        <f t="shared" si="0"/>
        <v>Washington, DC</v>
      </c>
      <c r="C11" s="12"/>
      <c r="D11" s="28" t="s">
        <v>16</v>
      </c>
      <c r="E11" s="31" t="s">
        <v>17</v>
      </c>
      <c r="F11" s="12"/>
      <c r="G11" s="201">
        <v>150.18190992647001</v>
      </c>
      <c r="H11" s="196">
        <v>162.01479129914301</v>
      </c>
      <c r="I11" s="196">
        <v>166.0428599441</v>
      </c>
      <c r="J11" s="196">
        <v>159.674132424856</v>
      </c>
      <c r="K11" s="196">
        <v>147.82848771266501</v>
      </c>
      <c r="L11" s="202">
        <v>157.49711310217799</v>
      </c>
      <c r="M11" s="196"/>
      <c r="N11" s="203">
        <v>142.72551566552701</v>
      </c>
      <c r="O11" s="204">
        <v>146.63185150210199</v>
      </c>
      <c r="P11" s="205">
        <v>144.76275410567999</v>
      </c>
      <c r="Q11" s="196"/>
      <c r="R11" s="206">
        <v>153.367378336651</v>
      </c>
      <c r="S11" s="179"/>
      <c r="T11" s="180">
        <v>58.046477487821697</v>
      </c>
      <c r="U11" s="174">
        <v>68.701394751317594</v>
      </c>
      <c r="V11" s="174">
        <v>74.538051641540804</v>
      </c>
      <c r="W11" s="174">
        <v>69.155392441123993</v>
      </c>
      <c r="X11" s="174">
        <v>57.839361499169101</v>
      </c>
      <c r="Y11" s="181">
        <v>66.069017068638601</v>
      </c>
      <c r="Z11" s="174"/>
      <c r="AA11" s="182">
        <v>44.958307561985499</v>
      </c>
      <c r="AB11" s="183">
        <v>45.0040025243431</v>
      </c>
      <c r="AC11" s="184">
        <v>44.961612751716302</v>
      </c>
      <c r="AD11" s="174"/>
      <c r="AE11" s="185">
        <v>58.771614047732399</v>
      </c>
      <c r="AF11" s="35"/>
      <c r="AG11" s="201">
        <v>143.21602477117301</v>
      </c>
      <c r="AH11" s="196">
        <v>150.677305228356</v>
      </c>
      <c r="AI11" s="196">
        <v>155.12313013633101</v>
      </c>
      <c r="AJ11" s="196">
        <v>149.298292678731</v>
      </c>
      <c r="AK11" s="196">
        <v>138.56699396156699</v>
      </c>
      <c r="AL11" s="202">
        <v>147.54239250032299</v>
      </c>
      <c r="AM11" s="196"/>
      <c r="AN11" s="203">
        <v>133.98645903809299</v>
      </c>
      <c r="AO11" s="204">
        <v>139.21311279959801</v>
      </c>
      <c r="AP11" s="205">
        <v>136.72667175972001</v>
      </c>
      <c r="AQ11" s="196"/>
      <c r="AR11" s="206">
        <v>144.06422230484901</v>
      </c>
      <c r="AS11" s="179"/>
      <c r="AT11" s="180">
        <v>48.5142332646247</v>
      </c>
      <c r="AU11" s="174">
        <v>52.499413351319397</v>
      </c>
      <c r="AV11" s="174">
        <v>60.3480479018938</v>
      </c>
      <c r="AW11" s="174">
        <v>53.805953266219099</v>
      </c>
      <c r="AX11" s="174">
        <v>45.467044612338498</v>
      </c>
      <c r="AY11" s="181">
        <v>52.334797209239497</v>
      </c>
      <c r="AZ11" s="174"/>
      <c r="BA11" s="182">
        <v>36.574297027777398</v>
      </c>
      <c r="BB11" s="183">
        <v>38.886945381213501</v>
      </c>
      <c r="BC11" s="184">
        <v>37.793904669840899</v>
      </c>
      <c r="BD11" s="174"/>
      <c r="BE11" s="185">
        <v>47.525816463629099</v>
      </c>
    </row>
    <row r="12" spans="1:57" x14ac:dyDescent="0.25">
      <c r="A12" s="24" t="s">
        <v>23</v>
      </c>
      <c r="B12" s="44" t="str">
        <f t="shared" si="0"/>
        <v>Arlington, VA</v>
      </c>
      <c r="C12" s="12"/>
      <c r="D12" s="28" t="s">
        <v>16</v>
      </c>
      <c r="E12" s="31" t="s">
        <v>17</v>
      </c>
      <c r="F12" s="12"/>
      <c r="G12" s="201">
        <v>156.26159636363599</v>
      </c>
      <c r="H12" s="196">
        <v>180.247112406328</v>
      </c>
      <c r="I12" s="196">
        <v>184.61043491816</v>
      </c>
      <c r="J12" s="196">
        <v>182.464942901234</v>
      </c>
      <c r="K12" s="196">
        <v>166.78519589141499</v>
      </c>
      <c r="L12" s="202">
        <v>174.43897389075701</v>
      </c>
      <c r="M12" s="196"/>
      <c r="N12" s="203">
        <v>141.70240342163299</v>
      </c>
      <c r="O12" s="204">
        <v>136.32773211567701</v>
      </c>
      <c r="P12" s="205">
        <v>139.01896649395499</v>
      </c>
      <c r="Q12" s="196"/>
      <c r="R12" s="206">
        <v>163.217599255854</v>
      </c>
      <c r="S12" s="179"/>
      <c r="T12" s="180">
        <v>47.6600786137924</v>
      </c>
      <c r="U12" s="174">
        <v>55.465396464979797</v>
      </c>
      <c r="V12" s="174">
        <v>60.700292228467497</v>
      </c>
      <c r="W12" s="174">
        <v>61.526882353804801</v>
      </c>
      <c r="X12" s="174">
        <v>55.786308524361097</v>
      </c>
      <c r="Y12" s="181">
        <v>56.658150981510502</v>
      </c>
      <c r="Z12" s="174"/>
      <c r="AA12" s="182">
        <v>51.3449952035621</v>
      </c>
      <c r="AB12" s="183">
        <v>46.807483324464698</v>
      </c>
      <c r="AC12" s="184">
        <v>49.1148392121477</v>
      </c>
      <c r="AD12" s="174"/>
      <c r="AE12" s="185">
        <v>56.179214081689203</v>
      </c>
      <c r="AF12" s="35"/>
      <c r="AG12" s="201">
        <v>140.09665735567901</v>
      </c>
      <c r="AH12" s="196">
        <v>159.52841998314901</v>
      </c>
      <c r="AI12" s="196">
        <v>169.679904927324</v>
      </c>
      <c r="AJ12" s="196">
        <v>166.66024520061799</v>
      </c>
      <c r="AK12" s="196">
        <v>152.11567710034001</v>
      </c>
      <c r="AL12" s="202">
        <v>158.04285775623501</v>
      </c>
      <c r="AM12" s="196"/>
      <c r="AN12" s="203">
        <v>129.485509833451</v>
      </c>
      <c r="AO12" s="204">
        <v>127.20194592124901</v>
      </c>
      <c r="AP12" s="205">
        <v>128.30701620509299</v>
      </c>
      <c r="AQ12" s="196"/>
      <c r="AR12" s="206">
        <v>148.883642131812</v>
      </c>
      <c r="AS12" s="179"/>
      <c r="AT12" s="180">
        <v>32.943698827412597</v>
      </c>
      <c r="AU12" s="174">
        <v>38.171692908308003</v>
      </c>
      <c r="AV12" s="174">
        <v>46.877100546405401</v>
      </c>
      <c r="AW12" s="174">
        <v>46.3327135474184</v>
      </c>
      <c r="AX12" s="174">
        <v>41.749170119423603</v>
      </c>
      <c r="AY12" s="181">
        <v>41.650941116576703</v>
      </c>
      <c r="AZ12" s="174"/>
      <c r="BA12" s="182">
        <v>36.760705787145902</v>
      </c>
      <c r="BB12" s="183">
        <v>36.798090634528798</v>
      </c>
      <c r="BC12" s="184">
        <v>36.797280963006401</v>
      </c>
      <c r="BD12" s="174"/>
      <c r="BE12" s="185">
        <v>41.481349970912198</v>
      </c>
    </row>
    <row r="13" spans="1:57" x14ac:dyDescent="0.25">
      <c r="A13" s="24" t="s">
        <v>24</v>
      </c>
      <c r="B13" s="44" t="str">
        <f t="shared" si="0"/>
        <v>Suburban Virginia Area</v>
      </c>
      <c r="C13" s="12"/>
      <c r="D13" s="28" t="s">
        <v>16</v>
      </c>
      <c r="E13" s="31" t="s">
        <v>17</v>
      </c>
      <c r="F13" s="12"/>
      <c r="G13" s="201">
        <v>96.195758835758795</v>
      </c>
      <c r="H13" s="196">
        <v>100.76338921282699</v>
      </c>
      <c r="I13" s="196">
        <v>106.145165260998</v>
      </c>
      <c r="J13" s="196">
        <v>103.649386322463</v>
      </c>
      <c r="K13" s="196">
        <v>105.935869918699</v>
      </c>
      <c r="L13" s="202">
        <v>102.863468505657</v>
      </c>
      <c r="M13" s="196"/>
      <c r="N13" s="203">
        <v>132.909287888009</v>
      </c>
      <c r="O13" s="204">
        <v>141.02447417664601</v>
      </c>
      <c r="P13" s="205">
        <v>137.130796262046</v>
      </c>
      <c r="Q13" s="196"/>
      <c r="R13" s="206">
        <v>114.26925706324501</v>
      </c>
      <c r="S13" s="179"/>
      <c r="T13" s="180">
        <v>3.1641688693897199</v>
      </c>
      <c r="U13" s="174">
        <v>16.449190123351599</v>
      </c>
      <c r="V13" s="174">
        <v>20.267208534845</v>
      </c>
      <c r="W13" s="174">
        <v>23.2891904057003</v>
      </c>
      <c r="X13" s="174">
        <v>25.3143785970985</v>
      </c>
      <c r="Y13" s="181">
        <v>18.0991982576876</v>
      </c>
      <c r="Z13" s="174"/>
      <c r="AA13" s="182">
        <v>16.616811151926299</v>
      </c>
      <c r="AB13" s="183">
        <v>15.933630022835899</v>
      </c>
      <c r="AC13" s="184">
        <v>16.207918371761298</v>
      </c>
      <c r="AD13" s="174"/>
      <c r="AE13" s="185">
        <v>17.091612929134499</v>
      </c>
      <c r="AF13" s="35"/>
      <c r="AG13" s="201">
        <v>104.332999404584</v>
      </c>
      <c r="AH13" s="196">
        <v>101.94433958712401</v>
      </c>
      <c r="AI13" s="196">
        <v>102.53996350364901</v>
      </c>
      <c r="AJ13" s="196">
        <v>97.503917014455894</v>
      </c>
      <c r="AK13" s="196">
        <v>100.100641647251</v>
      </c>
      <c r="AL13" s="202">
        <v>101.17181462656499</v>
      </c>
      <c r="AM13" s="196"/>
      <c r="AN13" s="203">
        <v>125.955597921256</v>
      </c>
      <c r="AO13" s="204">
        <v>132.64766968208801</v>
      </c>
      <c r="AP13" s="205">
        <v>129.44993305981399</v>
      </c>
      <c r="AQ13" s="196"/>
      <c r="AR13" s="206">
        <v>110.23851128092799</v>
      </c>
      <c r="AS13" s="179"/>
      <c r="AT13" s="180">
        <v>17.582070244253199</v>
      </c>
      <c r="AU13" s="174">
        <v>21.386121997903398</v>
      </c>
      <c r="AV13" s="174">
        <v>22.245603869273701</v>
      </c>
      <c r="AW13" s="174">
        <v>16.905868349972</v>
      </c>
      <c r="AX13" s="174">
        <v>15.845177119913201</v>
      </c>
      <c r="AY13" s="181">
        <v>18.813663160289401</v>
      </c>
      <c r="AZ13" s="174"/>
      <c r="BA13" s="182">
        <v>13.9541902645708</v>
      </c>
      <c r="BB13" s="183">
        <v>11.7428602358065</v>
      </c>
      <c r="BC13" s="184">
        <v>12.7022464638308</v>
      </c>
      <c r="BD13" s="174"/>
      <c r="BE13" s="185">
        <v>16.217897991082001</v>
      </c>
    </row>
    <row r="14" spans="1:57" x14ac:dyDescent="0.25">
      <c r="A14" s="24" t="s">
        <v>25</v>
      </c>
      <c r="B14" s="44" t="str">
        <f t="shared" si="0"/>
        <v>Alexandria, VA</v>
      </c>
      <c r="C14" s="12"/>
      <c r="D14" s="28" t="s">
        <v>16</v>
      </c>
      <c r="E14" s="31" t="s">
        <v>17</v>
      </c>
      <c r="F14" s="12"/>
      <c r="G14" s="201">
        <v>122.913303338858</v>
      </c>
      <c r="H14" s="196">
        <v>136.74913425344999</v>
      </c>
      <c r="I14" s="196">
        <v>136.018813629752</v>
      </c>
      <c r="J14" s="196">
        <v>137.07833531745999</v>
      </c>
      <c r="K14" s="196">
        <v>126.703592639063</v>
      </c>
      <c r="L14" s="202">
        <v>132.16697038916999</v>
      </c>
      <c r="M14" s="196"/>
      <c r="N14" s="203">
        <v>120.173966772447</v>
      </c>
      <c r="O14" s="204">
        <v>124.63995419597499</v>
      </c>
      <c r="P14" s="205">
        <v>122.554139494333</v>
      </c>
      <c r="Q14" s="196"/>
      <c r="R14" s="206">
        <v>129.026578182853</v>
      </c>
      <c r="S14" s="179"/>
      <c r="T14" s="180">
        <v>42.752990495938299</v>
      </c>
      <c r="U14" s="174">
        <v>54.251296161691798</v>
      </c>
      <c r="V14" s="174">
        <v>53.5363428118455</v>
      </c>
      <c r="W14" s="174">
        <v>51.650392204884902</v>
      </c>
      <c r="X14" s="174">
        <v>44.799484216575898</v>
      </c>
      <c r="Y14" s="181">
        <v>49.718473383577802</v>
      </c>
      <c r="Z14" s="174"/>
      <c r="AA14" s="182">
        <v>39.322112871918797</v>
      </c>
      <c r="AB14" s="183">
        <v>42.0497658549655</v>
      </c>
      <c r="AC14" s="184">
        <v>40.759121247015102</v>
      </c>
      <c r="AD14" s="174"/>
      <c r="AE14" s="185">
        <v>46.894048986277298</v>
      </c>
      <c r="AF14" s="35"/>
      <c r="AG14" s="201">
        <v>115.598495032898</v>
      </c>
      <c r="AH14" s="196">
        <v>124.93504986234301</v>
      </c>
      <c r="AI14" s="196">
        <v>128.809422145328</v>
      </c>
      <c r="AJ14" s="196">
        <v>128.99411983750801</v>
      </c>
      <c r="AK14" s="196">
        <v>121.72182905381599</v>
      </c>
      <c r="AL14" s="202">
        <v>124.21547690219001</v>
      </c>
      <c r="AM14" s="196"/>
      <c r="AN14" s="203">
        <v>116.80318396602</v>
      </c>
      <c r="AO14" s="204">
        <v>119.144678133594</v>
      </c>
      <c r="AP14" s="205">
        <v>118.05000868745</v>
      </c>
      <c r="AQ14" s="196"/>
      <c r="AR14" s="206">
        <v>122.21643955672501</v>
      </c>
      <c r="AS14" s="179"/>
      <c r="AT14" s="180">
        <v>36.4152761450027</v>
      </c>
      <c r="AU14" s="174">
        <v>42.266870646794203</v>
      </c>
      <c r="AV14" s="174">
        <v>46.5154435158559</v>
      </c>
      <c r="AW14" s="174">
        <v>45.300937235192499</v>
      </c>
      <c r="AX14" s="174">
        <v>40.107611397703501</v>
      </c>
      <c r="AY14" s="181">
        <v>42.344108502970599</v>
      </c>
      <c r="AZ14" s="174"/>
      <c r="BA14" s="182">
        <v>36.159553379904402</v>
      </c>
      <c r="BB14" s="183">
        <v>37.414275383723599</v>
      </c>
      <c r="BC14" s="184">
        <v>36.824777761344002</v>
      </c>
      <c r="BD14" s="174"/>
      <c r="BE14" s="185">
        <v>40.609310274264203</v>
      </c>
    </row>
    <row r="15" spans="1:57" x14ac:dyDescent="0.25">
      <c r="A15" s="24" t="s">
        <v>26</v>
      </c>
      <c r="B15" s="44" t="str">
        <f t="shared" si="0"/>
        <v>Fairfax/Tysons Corner, VA</v>
      </c>
      <c r="C15" s="12"/>
      <c r="D15" s="28" t="s">
        <v>16</v>
      </c>
      <c r="E15" s="31" t="s">
        <v>17</v>
      </c>
      <c r="F15" s="12"/>
      <c r="G15" s="201">
        <v>120.246399686929</v>
      </c>
      <c r="H15" s="196">
        <v>135.30851436580201</v>
      </c>
      <c r="I15" s="196">
        <v>142.20447673237101</v>
      </c>
      <c r="J15" s="196">
        <v>140.159817991631</v>
      </c>
      <c r="K15" s="196">
        <v>127.698905318914</v>
      </c>
      <c r="L15" s="202">
        <v>133.73830215698499</v>
      </c>
      <c r="M15" s="196"/>
      <c r="N15" s="203">
        <v>115.627132950267</v>
      </c>
      <c r="O15" s="204">
        <v>117.59944574410601</v>
      </c>
      <c r="P15" s="205">
        <v>116.660718596755</v>
      </c>
      <c r="Q15" s="196"/>
      <c r="R15" s="206">
        <v>128.24237814871</v>
      </c>
      <c r="S15" s="179"/>
      <c r="T15" s="180">
        <v>33.962263987633698</v>
      </c>
      <c r="U15" s="174">
        <v>44.332480063530198</v>
      </c>
      <c r="V15" s="174">
        <v>49.798711104577102</v>
      </c>
      <c r="W15" s="174">
        <v>49.101745851338599</v>
      </c>
      <c r="X15" s="174">
        <v>40.692685569114801</v>
      </c>
      <c r="Y15" s="181">
        <v>44.247393862229004</v>
      </c>
      <c r="Z15" s="174"/>
      <c r="AA15" s="182">
        <v>25.155707921760101</v>
      </c>
      <c r="AB15" s="183">
        <v>23.8345359636835</v>
      </c>
      <c r="AC15" s="184">
        <v>24.431906763773199</v>
      </c>
      <c r="AD15" s="174"/>
      <c r="AE15" s="185">
        <v>37.801324922193302</v>
      </c>
      <c r="AF15" s="35"/>
      <c r="AG15" s="201">
        <v>116.921838129496</v>
      </c>
      <c r="AH15" s="196">
        <v>129.50659232198899</v>
      </c>
      <c r="AI15" s="196">
        <v>139.74360218579201</v>
      </c>
      <c r="AJ15" s="196">
        <v>138.663321450453</v>
      </c>
      <c r="AK15" s="196">
        <v>125.187526419267</v>
      </c>
      <c r="AL15" s="202">
        <v>130.804900770431</v>
      </c>
      <c r="AM15" s="196"/>
      <c r="AN15" s="203">
        <v>115.01315424136401</v>
      </c>
      <c r="AO15" s="204">
        <v>115.519586941375</v>
      </c>
      <c r="AP15" s="205">
        <v>115.278230007814</v>
      </c>
      <c r="AQ15" s="196"/>
      <c r="AR15" s="206">
        <v>125.85506693129101</v>
      </c>
      <c r="AS15" s="179"/>
      <c r="AT15" s="180">
        <v>34.178785966102303</v>
      </c>
      <c r="AU15" s="174">
        <v>42.056411492440503</v>
      </c>
      <c r="AV15" s="174">
        <v>49.825817484220998</v>
      </c>
      <c r="AW15" s="174">
        <v>49.489489763779602</v>
      </c>
      <c r="AX15" s="174">
        <v>40.235188525628097</v>
      </c>
      <c r="AY15" s="181">
        <v>44.010535391536898</v>
      </c>
      <c r="AZ15" s="174"/>
      <c r="BA15" s="182">
        <v>29.243744855265</v>
      </c>
      <c r="BB15" s="183">
        <v>25.003209167768201</v>
      </c>
      <c r="BC15" s="184">
        <v>26.952320490200801</v>
      </c>
      <c r="BD15" s="174"/>
      <c r="BE15" s="185">
        <v>38.574005447239699</v>
      </c>
    </row>
    <row r="16" spans="1:57" x14ac:dyDescent="0.25">
      <c r="A16" s="24" t="s">
        <v>27</v>
      </c>
      <c r="B16" s="44" t="str">
        <f t="shared" si="0"/>
        <v>I-95 Fredericksburg, VA</v>
      </c>
      <c r="C16" s="12"/>
      <c r="D16" s="28" t="s">
        <v>16</v>
      </c>
      <c r="E16" s="31" t="s">
        <v>17</v>
      </c>
      <c r="F16" s="12"/>
      <c r="G16" s="201">
        <v>85.230440306681203</v>
      </c>
      <c r="H16" s="196">
        <v>86.810252415697093</v>
      </c>
      <c r="I16" s="196">
        <v>87.059949719589994</v>
      </c>
      <c r="J16" s="196">
        <v>88.786076642335701</v>
      </c>
      <c r="K16" s="196">
        <v>87.434595270140306</v>
      </c>
      <c r="L16" s="202">
        <v>87.130170276208403</v>
      </c>
      <c r="M16" s="196"/>
      <c r="N16" s="203">
        <v>98.906691631390402</v>
      </c>
      <c r="O16" s="204">
        <v>102.986819155446</v>
      </c>
      <c r="P16" s="205">
        <v>101.010155387285</v>
      </c>
      <c r="Q16" s="196"/>
      <c r="R16" s="206">
        <v>91.740830320180194</v>
      </c>
      <c r="S16" s="179"/>
      <c r="T16" s="180">
        <v>18.467636223743099</v>
      </c>
      <c r="U16" s="174">
        <v>20.097770747081299</v>
      </c>
      <c r="V16" s="174">
        <v>20.0626757282059</v>
      </c>
      <c r="W16" s="174">
        <v>22.921738831444699</v>
      </c>
      <c r="X16" s="174">
        <v>17.898870628072</v>
      </c>
      <c r="Y16" s="181">
        <v>19.933226010877402</v>
      </c>
      <c r="Z16" s="174"/>
      <c r="AA16" s="182">
        <v>21.0431047395458</v>
      </c>
      <c r="AB16" s="183">
        <v>21.835000489063301</v>
      </c>
      <c r="AC16" s="184">
        <v>21.4080280534391</v>
      </c>
      <c r="AD16" s="174"/>
      <c r="AE16" s="185">
        <v>20.1342567142602</v>
      </c>
      <c r="AF16" s="35"/>
      <c r="AG16" s="201">
        <v>82.117031529516893</v>
      </c>
      <c r="AH16" s="196">
        <v>83.529222222222202</v>
      </c>
      <c r="AI16" s="196">
        <v>83.857632248219701</v>
      </c>
      <c r="AJ16" s="196">
        <v>84.643551904479907</v>
      </c>
      <c r="AK16" s="196">
        <v>84.123305997182499</v>
      </c>
      <c r="AL16" s="202">
        <v>83.690457168862807</v>
      </c>
      <c r="AM16" s="196"/>
      <c r="AN16" s="203">
        <v>94.1553303368825</v>
      </c>
      <c r="AO16" s="204">
        <v>96.470208341777706</v>
      </c>
      <c r="AP16" s="205">
        <v>95.355455481538996</v>
      </c>
      <c r="AQ16" s="196"/>
      <c r="AR16" s="206">
        <v>87.538146379333</v>
      </c>
      <c r="AS16" s="179"/>
      <c r="AT16" s="180">
        <v>16.202946337465601</v>
      </c>
      <c r="AU16" s="174">
        <v>18.6439090859887</v>
      </c>
      <c r="AV16" s="174">
        <v>17.934902056035</v>
      </c>
      <c r="AW16" s="174">
        <v>19.136029672257902</v>
      </c>
      <c r="AX16" s="174">
        <v>17.649327873818201</v>
      </c>
      <c r="AY16" s="181">
        <v>17.9404245587703</v>
      </c>
      <c r="AZ16" s="174"/>
      <c r="BA16" s="182">
        <v>21.4492624359786</v>
      </c>
      <c r="BB16" s="183">
        <v>20.7568580288725</v>
      </c>
      <c r="BC16" s="184">
        <v>21.059466459035701</v>
      </c>
      <c r="BD16" s="174"/>
      <c r="BE16" s="185">
        <v>18.866977311947299</v>
      </c>
    </row>
    <row r="17" spans="1:57" x14ac:dyDescent="0.25">
      <c r="A17" s="24" t="s">
        <v>28</v>
      </c>
      <c r="B17" s="44" t="str">
        <f t="shared" si="0"/>
        <v>Dulles Airport Area, VA</v>
      </c>
      <c r="C17" s="12"/>
      <c r="D17" s="28" t="s">
        <v>16</v>
      </c>
      <c r="E17" s="31" t="s">
        <v>17</v>
      </c>
      <c r="F17" s="12"/>
      <c r="G17" s="201">
        <v>100.20297223308501</v>
      </c>
      <c r="H17" s="196">
        <v>111.353977032336</v>
      </c>
      <c r="I17" s="196">
        <v>113.092630151843</v>
      </c>
      <c r="J17" s="196">
        <v>113.615340117089</v>
      </c>
      <c r="K17" s="196">
        <v>104.24725991573401</v>
      </c>
      <c r="L17" s="202">
        <v>109.035434946479</v>
      </c>
      <c r="M17" s="196"/>
      <c r="N17" s="203">
        <v>95.978387594506998</v>
      </c>
      <c r="O17" s="204">
        <v>95.431914310444299</v>
      </c>
      <c r="P17" s="205">
        <v>95.695963617386099</v>
      </c>
      <c r="Q17" s="196"/>
      <c r="R17" s="206">
        <v>105.194086478595</v>
      </c>
      <c r="S17" s="179"/>
      <c r="T17" s="180">
        <v>36.395175854494603</v>
      </c>
      <c r="U17" s="174">
        <v>44.027818637115701</v>
      </c>
      <c r="V17" s="174">
        <v>45.250083110895801</v>
      </c>
      <c r="W17" s="174">
        <v>45.701917933524797</v>
      </c>
      <c r="X17" s="174">
        <v>38.948163103029103</v>
      </c>
      <c r="Y17" s="181">
        <v>42.6601622760559</v>
      </c>
      <c r="Z17" s="174"/>
      <c r="AA17" s="182">
        <v>30.2916057335209</v>
      </c>
      <c r="AB17" s="183">
        <v>30.202919556009999</v>
      </c>
      <c r="AC17" s="184">
        <v>30.241749751985001</v>
      </c>
      <c r="AD17" s="174"/>
      <c r="AE17" s="185">
        <v>39.233109713429798</v>
      </c>
      <c r="AF17" s="35"/>
      <c r="AG17" s="201">
        <v>97.497708706913699</v>
      </c>
      <c r="AH17" s="196">
        <v>107.81208464807101</v>
      </c>
      <c r="AI17" s="196">
        <v>112.264692800603</v>
      </c>
      <c r="AJ17" s="196">
        <v>109.98167755572599</v>
      </c>
      <c r="AK17" s="196">
        <v>101.320801635336</v>
      </c>
      <c r="AL17" s="202">
        <v>106.209682143328</v>
      </c>
      <c r="AM17" s="196"/>
      <c r="AN17" s="203">
        <v>96.213569403999202</v>
      </c>
      <c r="AO17" s="204">
        <v>95.470044269186403</v>
      </c>
      <c r="AP17" s="205">
        <v>95.833854016262606</v>
      </c>
      <c r="AQ17" s="196"/>
      <c r="AR17" s="206">
        <v>103.07057368663</v>
      </c>
      <c r="AS17" s="179"/>
      <c r="AT17" s="180">
        <v>32.4327106887607</v>
      </c>
      <c r="AU17" s="174">
        <v>37.942408250799801</v>
      </c>
      <c r="AV17" s="174">
        <v>42.7708274458695</v>
      </c>
      <c r="AW17" s="174">
        <v>39.496195343531397</v>
      </c>
      <c r="AX17" s="174">
        <v>33.527003784527103</v>
      </c>
      <c r="AY17" s="181">
        <v>37.644250178937</v>
      </c>
      <c r="AZ17" s="174"/>
      <c r="BA17" s="182">
        <v>31.109983558964899</v>
      </c>
      <c r="BB17" s="183">
        <v>31.134295723131299</v>
      </c>
      <c r="BC17" s="184">
        <v>31.122727664336999</v>
      </c>
      <c r="BD17" s="174"/>
      <c r="BE17" s="185">
        <v>35.664947178108903</v>
      </c>
    </row>
    <row r="18" spans="1:57" x14ac:dyDescent="0.25">
      <c r="A18" s="24" t="s">
        <v>29</v>
      </c>
      <c r="B18" s="44" t="str">
        <f t="shared" si="0"/>
        <v>Williamsburg, VA</v>
      </c>
      <c r="C18" s="12"/>
      <c r="D18" s="28" t="s">
        <v>16</v>
      </c>
      <c r="E18" s="31" t="s">
        <v>17</v>
      </c>
      <c r="F18" s="12"/>
      <c r="G18" s="201">
        <v>135.163048834139</v>
      </c>
      <c r="H18" s="196">
        <v>126.83113880368001</v>
      </c>
      <c r="I18" s="196">
        <v>126.420286245353</v>
      </c>
      <c r="J18" s="196">
        <v>124.155720081135</v>
      </c>
      <c r="K18" s="196">
        <v>127.671530117042</v>
      </c>
      <c r="L18" s="202">
        <v>127.747846351197</v>
      </c>
      <c r="M18" s="196"/>
      <c r="N18" s="203">
        <v>150.25935075376799</v>
      </c>
      <c r="O18" s="204">
        <v>161.313696324951</v>
      </c>
      <c r="P18" s="205">
        <v>155.89276293740701</v>
      </c>
      <c r="Q18" s="196"/>
      <c r="R18" s="206">
        <v>139.557838441493</v>
      </c>
      <c r="S18" s="179"/>
      <c r="T18" s="180">
        <v>28.160204486160001</v>
      </c>
      <c r="U18" s="174">
        <v>18.770206458248801</v>
      </c>
      <c r="V18" s="174">
        <v>22.932487576691798</v>
      </c>
      <c r="W18" s="174">
        <v>19.342073760749301</v>
      </c>
      <c r="X18" s="174">
        <v>15.9134107806749</v>
      </c>
      <c r="Y18" s="181">
        <v>20.598638658909302</v>
      </c>
      <c r="Z18" s="174"/>
      <c r="AA18" s="182">
        <v>20.999868359797301</v>
      </c>
      <c r="AB18" s="183">
        <v>23.257499579444399</v>
      </c>
      <c r="AC18" s="184">
        <v>21.8845040185934</v>
      </c>
      <c r="AD18" s="174"/>
      <c r="AE18" s="185">
        <v>19.793196178573801</v>
      </c>
      <c r="AF18" s="35"/>
      <c r="AG18" s="201">
        <v>133.80190847856301</v>
      </c>
      <c r="AH18" s="196">
        <v>112.733436830835</v>
      </c>
      <c r="AI18" s="196">
        <v>110.079774186865</v>
      </c>
      <c r="AJ18" s="196">
        <v>110.63232599643</v>
      </c>
      <c r="AK18" s="196">
        <v>119.60287417099801</v>
      </c>
      <c r="AL18" s="202">
        <v>117.30870924159601</v>
      </c>
      <c r="AM18" s="196"/>
      <c r="AN18" s="203">
        <v>148.47237519088401</v>
      </c>
      <c r="AO18" s="204">
        <v>162.442218064011</v>
      </c>
      <c r="AP18" s="205">
        <v>155.63267456841001</v>
      </c>
      <c r="AQ18" s="196"/>
      <c r="AR18" s="206">
        <v>133.14659122101199</v>
      </c>
      <c r="AS18" s="179"/>
      <c r="AT18" s="180">
        <v>36.269085231070498</v>
      </c>
      <c r="AU18" s="174">
        <v>20.007988687550402</v>
      </c>
      <c r="AV18" s="174">
        <v>17.442072829930002</v>
      </c>
      <c r="AW18" s="174">
        <v>16.946675298188602</v>
      </c>
      <c r="AX18" s="174">
        <v>15.5527049485853</v>
      </c>
      <c r="AY18" s="181">
        <v>21.001183362080798</v>
      </c>
      <c r="AZ18" s="174"/>
      <c r="BA18" s="182">
        <v>20.0175714661797</v>
      </c>
      <c r="BB18" s="183">
        <v>23.8390639049328</v>
      </c>
      <c r="BC18" s="184">
        <v>21.749266276940599</v>
      </c>
      <c r="BD18" s="174"/>
      <c r="BE18" s="185">
        <v>20.0397161526007</v>
      </c>
    </row>
    <row r="19" spans="1:57" x14ac:dyDescent="0.25">
      <c r="A19" s="24" t="s">
        <v>30</v>
      </c>
      <c r="B19" s="44" t="str">
        <f t="shared" si="0"/>
        <v>Virginia Beach, VA</v>
      </c>
      <c r="C19" s="12"/>
      <c r="D19" s="28" t="s">
        <v>16</v>
      </c>
      <c r="E19" s="31" t="s">
        <v>17</v>
      </c>
      <c r="F19" s="12"/>
      <c r="G19" s="201">
        <v>105.128956641404</v>
      </c>
      <c r="H19" s="196">
        <v>102.759968255884</v>
      </c>
      <c r="I19" s="196">
        <v>103.860071152833</v>
      </c>
      <c r="J19" s="196">
        <v>106.487279793216</v>
      </c>
      <c r="K19" s="196">
        <v>111.56883103565301</v>
      </c>
      <c r="L19" s="202">
        <v>106.104024978772</v>
      </c>
      <c r="M19" s="196"/>
      <c r="N19" s="203">
        <v>163.51499802388699</v>
      </c>
      <c r="O19" s="204">
        <v>181.731980107628</v>
      </c>
      <c r="P19" s="205">
        <v>173.25917912836999</v>
      </c>
      <c r="Q19" s="196"/>
      <c r="R19" s="206">
        <v>134.46475697285001</v>
      </c>
      <c r="S19" s="179"/>
      <c r="T19" s="180">
        <v>19.0727090150313</v>
      </c>
      <c r="U19" s="174">
        <v>22.5233839321753</v>
      </c>
      <c r="V19" s="174">
        <v>23.493421315715199</v>
      </c>
      <c r="W19" s="174">
        <v>23.104780884475499</v>
      </c>
      <c r="X19" s="174">
        <v>25.392189690844798</v>
      </c>
      <c r="Y19" s="181">
        <v>22.6924314856332</v>
      </c>
      <c r="Z19" s="174"/>
      <c r="AA19" s="182">
        <v>36.436215490790502</v>
      </c>
      <c r="AB19" s="183">
        <v>39.552997856705304</v>
      </c>
      <c r="AC19" s="184">
        <v>38.257139748709299</v>
      </c>
      <c r="AD19" s="174"/>
      <c r="AE19" s="185">
        <v>30.8862808385114</v>
      </c>
      <c r="AF19" s="35"/>
      <c r="AG19" s="201">
        <v>100.695009180013</v>
      </c>
      <c r="AH19" s="196">
        <v>98.958347252043694</v>
      </c>
      <c r="AI19" s="196">
        <v>101.15713318352999</v>
      </c>
      <c r="AJ19" s="196">
        <v>102.29728691883</v>
      </c>
      <c r="AK19" s="196">
        <v>104.834109037974</v>
      </c>
      <c r="AL19" s="202">
        <v>101.698575567311</v>
      </c>
      <c r="AM19" s="196"/>
      <c r="AN19" s="203">
        <v>139.72576235529601</v>
      </c>
      <c r="AO19" s="204">
        <v>148.765945167908</v>
      </c>
      <c r="AP19" s="205">
        <v>144.408741646739</v>
      </c>
      <c r="AQ19" s="196"/>
      <c r="AR19" s="206">
        <v>118.73703836078001</v>
      </c>
      <c r="AS19" s="179"/>
      <c r="AT19" s="180">
        <v>19.725660393439199</v>
      </c>
      <c r="AU19" s="174">
        <v>21.644529570766</v>
      </c>
      <c r="AV19" s="174">
        <v>22.933792303954601</v>
      </c>
      <c r="AW19" s="174">
        <v>20.951711821388098</v>
      </c>
      <c r="AX19" s="174">
        <v>18.3800330768001</v>
      </c>
      <c r="AY19" s="181">
        <v>20.535531067992</v>
      </c>
      <c r="AZ19" s="174"/>
      <c r="BA19" s="182">
        <v>22.881339842324198</v>
      </c>
      <c r="BB19" s="183">
        <v>24.867993689486202</v>
      </c>
      <c r="BC19" s="184">
        <v>23.896663880133101</v>
      </c>
      <c r="BD19" s="174"/>
      <c r="BE19" s="185">
        <v>21.367293422901302</v>
      </c>
    </row>
    <row r="20" spans="1:57" x14ac:dyDescent="0.25">
      <c r="A20" s="41" t="s">
        <v>31</v>
      </c>
      <c r="B20" s="44" t="str">
        <f t="shared" si="0"/>
        <v>Norfolk/Portsmouth, VA</v>
      </c>
      <c r="C20" s="12"/>
      <c r="D20" s="28" t="s">
        <v>16</v>
      </c>
      <c r="E20" s="31" t="s">
        <v>17</v>
      </c>
      <c r="F20" s="12"/>
      <c r="G20" s="201">
        <v>93.108623988970507</v>
      </c>
      <c r="H20" s="196">
        <v>96.497785125348102</v>
      </c>
      <c r="I20" s="196">
        <v>95.750095771513301</v>
      </c>
      <c r="J20" s="196">
        <v>96.9886329403095</v>
      </c>
      <c r="K20" s="196">
        <v>95.175496131386794</v>
      </c>
      <c r="L20" s="202">
        <v>95.579380386812701</v>
      </c>
      <c r="M20" s="196"/>
      <c r="N20" s="203">
        <v>107.500574773308</v>
      </c>
      <c r="O20" s="204">
        <v>111.468367883369</v>
      </c>
      <c r="P20" s="205">
        <v>109.557554070092</v>
      </c>
      <c r="Q20" s="196"/>
      <c r="R20" s="206">
        <v>100.036326804712</v>
      </c>
      <c r="S20" s="179"/>
      <c r="T20" s="180">
        <v>25.9874461917647</v>
      </c>
      <c r="U20" s="174">
        <v>28.701405067351299</v>
      </c>
      <c r="V20" s="174">
        <v>26.477498005275201</v>
      </c>
      <c r="W20" s="174">
        <v>27.832676263446199</v>
      </c>
      <c r="X20" s="174">
        <v>22.567594430837001</v>
      </c>
      <c r="Y20" s="181">
        <v>26.316270681628101</v>
      </c>
      <c r="Z20" s="174"/>
      <c r="AA20" s="182">
        <v>25.668536623477301</v>
      </c>
      <c r="AB20" s="183">
        <v>19.636436596284799</v>
      </c>
      <c r="AC20" s="184">
        <v>22.4259394077717</v>
      </c>
      <c r="AD20" s="174"/>
      <c r="AE20" s="185">
        <v>24.561705056985101</v>
      </c>
      <c r="AF20" s="35"/>
      <c r="AG20" s="201">
        <v>88.498349067374093</v>
      </c>
      <c r="AH20" s="196">
        <v>93.141092553499107</v>
      </c>
      <c r="AI20" s="196">
        <v>95.486000865508103</v>
      </c>
      <c r="AJ20" s="196">
        <v>95.060756647631806</v>
      </c>
      <c r="AK20" s="196">
        <v>93.558634808240001</v>
      </c>
      <c r="AL20" s="202">
        <v>93.307337975253702</v>
      </c>
      <c r="AM20" s="196"/>
      <c r="AN20" s="203">
        <v>106.950638686505</v>
      </c>
      <c r="AO20" s="204">
        <v>109.67930050887701</v>
      </c>
      <c r="AP20" s="205">
        <v>108.335576280179</v>
      </c>
      <c r="AQ20" s="196"/>
      <c r="AR20" s="206">
        <v>98.326096925774095</v>
      </c>
      <c r="AS20" s="179"/>
      <c r="AT20" s="180">
        <v>22.719730708234898</v>
      </c>
      <c r="AU20" s="174">
        <v>27.1240310586508</v>
      </c>
      <c r="AV20" s="174">
        <v>27.9506909401229</v>
      </c>
      <c r="AW20" s="174">
        <v>25.554918104575901</v>
      </c>
      <c r="AX20" s="174">
        <v>23.492045152716699</v>
      </c>
      <c r="AY20" s="181">
        <v>25.470450140363901</v>
      </c>
      <c r="AZ20" s="174"/>
      <c r="BA20" s="182">
        <v>32.129760924642703</v>
      </c>
      <c r="BB20" s="183">
        <v>28.881010607367099</v>
      </c>
      <c r="BC20" s="184">
        <v>30.381280672081601</v>
      </c>
      <c r="BD20" s="174"/>
      <c r="BE20" s="185">
        <v>27.208795031373899</v>
      </c>
    </row>
    <row r="21" spans="1:57" x14ac:dyDescent="0.25">
      <c r="A21" s="42" t="s">
        <v>32</v>
      </c>
      <c r="B21" s="44" t="str">
        <f t="shared" si="0"/>
        <v>Newport News/Hampton, VA</v>
      </c>
      <c r="C21" s="12"/>
      <c r="D21" s="28" t="s">
        <v>16</v>
      </c>
      <c r="E21" s="31" t="s">
        <v>17</v>
      </c>
      <c r="F21" s="13"/>
      <c r="G21" s="201">
        <v>70.798447194989095</v>
      </c>
      <c r="H21" s="196">
        <v>76.789709515977407</v>
      </c>
      <c r="I21" s="196">
        <v>77.643225525040293</v>
      </c>
      <c r="J21" s="196">
        <v>76.189237259502505</v>
      </c>
      <c r="K21" s="196">
        <v>77.142742905943905</v>
      </c>
      <c r="L21" s="202">
        <v>75.866372348665905</v>
      </c>
      <c r="M21" s="196"/>
      <c r="N21" s="203">
        <v>105.89946882619201</v>
      </c>
      <c r="O21" s="204">
        <v>99.169255590874997</v>
      </c>
      <c r="P21" s="205">
        <v>102.653916041478</v>
      </c>
      <c r="Q21" s="196"/>
      <c r="R21" s="206">
        <v>85.148770159980003</v>
      </c>
      <c r="S21" s="179"/>
      <c r="T21" s="180">
        <v>16.404958222610901</v>
      </c>
      <c r="U21" s="174">
        <v>24.9863048376919</v>
      </c>
      <c r="V21" s="174">
        <v>25.8207324597305</v>
      </c>
      <c r="W21" s="174">
        <v>23.336374106621399</v>
      </c>
      <c r="X21" s="174">
        <v>24.54292307643</v>
      </c>
      <c r="Y21" s="181">
        <v>23.261068867776</v>
      </c>
      <c r="Z21" s="174"/>
      <c r="AA21" s="182">
        <v>47.802608693000103</v>
      </c>
      <c r="AB21" s="183">
        <v>33.878381903897697</v>
      </c>
      <c r="AC21" s="184">
        <v>40.822531134063702</v>
      </c>
      <c r="AD21" s="174"/>
      <c r="AE21" s="185">
        <v>29.987529783306201</v>
      </c>
      <c r="AF21" s="35"/>
      <c r="AG21" s="201">
        <v>70.304154480038704</v>
      </c>
      <c r="AH21" s="196">
        <v>72.4593678192509</v>
      </c>
      <c r="AI21" s="196">
        <v>75.131141467430993</v>
      </c>
      <c r="AJ21" s="196">
        <v>76.364565830059206</v>
      </c>
      <c r="AK21" s="196">
        <v>76.454783419658895</v>
      </c>
      <c r="AL21" s="202">
        <v>74.291448064560001</v>
      </c>
      <c r="AM21" s="196"/>
      <c r="AN21" s="203">
        <v>95.069361565975697</v>
      </c>
      <c r="AO21" s="204">
        <v>93.853333921663406</v>
      </c>
      <c r="AP21" s="205">
        <v>94.457337625641799</v>
      </c>
      <c r="AQ21" s="196"/>
      <c r="AR21" s="206">
        <v>81.093255946478394</v>
      </c>
      <c r="AS21" s="179"/>
      <c r="AT21" s="180">
        <v>19.638859100924499</v>
      </c>
      <c r="AU21" s="174">
        <v>20.652117270804101</v>
      </c>
      <c r="AV21" s="174">
        <v>24.067157365407699</v>
      </c>
      <c r="AW21" s="174">
        <v>26.569049888216298</v>
      </c>
      <c r="AX21" s="174">
        <v>26.6578625275665</v>
      </c>
      <c r="AY21" s="181">
        <v>23.738231223507999</v>
      </c>
      <c r="AZ21" s="174"/>
      <c r="BA21" s="182">
        <v>39.602601241948101</v>
      </c>
      <c r="BB21" s="183">
        <v>34.149177766145598</v>
      </c>
      <c r="BC21" s="184">
        <v>36.772184589534199</v>
      </c>
      <c r="BD21" s="174"/>
      <c r="BE21" s="185">
        <v>28.4189893497824</v>
      </c>
    </row>
    <row r="22" spans="1:57" x14ac:dyDescent="0.25">
      <c r="A22" s="43" t="s">
        <v>33</v>
      </c>
      <c r="B22" s="44" t="str">
        <f t="shared" si="0"/>
        <v>Chesapeake/Suffolk, VA</v>
      </c>
      <c r="C22" s="12"/>
      <c r="D22" s="29" t="s">
        <v>16</v>
      </c>
      <c r="E22" s="32" t="s">
        <v>17</v>
      </c>
      <c r="F22" s="12"/>
      <c r="G22" s="207">
        <v>79.560728016085704</v>
      </c>
      <c r="H22" s="208">
        <v>82.992047340547998</v>
      </c>
      <c r="I22" s="208">
        <v>85.339169504643905</v>
      </c>
      <c r="J22" s="208">
        <v>85.634999130434693</v>
      </c>
      <c r="K22" s="208">
        <v>84.211976585256494</v>
      </c>
      <c r="L22" s="209">
        <v>83.693576762753494</v>
      </c>
      <c r="M22" s="196"/>
      <c r="N22" s="210">
        <v>98.487509296121402</v>
      </c>
      <c r="O22" s="211">
        <v>99.781346560419607</v>
      </c>
      <c r="P22" s="212">
        <v>99.139956022380403</v>
      </c>
      <c r="Q22" s="196"/>
      <c r="R22" s="213">
        <v>88.533340512542594</v>
      </c>
      <c r="S22" s="179"/>
      <c r="T22" s="186">
        <v>16.990189923031899</v>
      </c>
      <c r="U22" s="187">
        <v>19.020946428145098</v>
      </c>
      <c r="V22" s="187">
        <v>19.102563114226001</v>
      </c>
      <c r="W22" s="187">
        <v>15.9105733400052</v>
      </c>
      <c r="X22" s="187">
        <v>10.247251549674299</v>
      </c>
      <c r="Y22" s="188">
        <v>15.937937949868701</v>
      </c>
      <c r="Z22" s="174"/>
      <c r="AA22" s="189">
        <v>21.792045672744699</v>
      </c>
      <c r="AB22" s="190">
        <v>21.891059075203</v>
      </c>
      <c r="AC22" s="191">
        <v>21.8506368849498</v>
      </c>
      <c r="AD22" s="174"/>
      <c r="AE22" s="192">
        <v>17.8928071600963</v>
      </c>
      <c r="AF22" s="36"/>
      <c r="AG22" s="207">
        <v>78.659330836820004</v>
      </c>
      <c r="AH22" s="208">
        <v>80.810078324091094</v>
      </c>
      <c r="AI22" s="208">
        <v>82.996451285060402</v>
      </c>
      <c r="AJ22" s="208">
        <v>82.939075531347996</v>
      </c>
      <c r="AK22" s="208">
        <v>80.927154002316598</v>
      </c>
      <c r="AL22" s="209">
        <v>81.357624034064202</v>
      </c>
      <c r="AM22" s="196"/>
      <c r="AN22" s="210">
        <v>90.350933043089896</v>
      </c>
      <c r="AO22" s="211">
        <v>93.328787609213606</v>
      </c>
      <c r="AP22" s="212">
        <v>91.879064981929801</v>
      </c>
      <c r="AQ22" s="196"/>
      <c r="AR22" s="213">
        <v>84.647144184288095</v>
      </c>
      <c r="AS22" s="179"/>
      <c r="AT22" s="186">
        <v>18.456789718850299</v>
      </c>
      <c r="AU22" s="187">
        <v>18.5807314913196</v>
      </c>
      <c r="AV22" s="187">
        <v>19.522439572423401</v>
      </c>
      <c r="AW22" s="187">
        <v>18.603679392197499</v>
      </c>
      <c r="AX22" s="187">
        <v>15.2074931392279</v>
      </c>
      <c r="AY22" s="188">
        <v>18.0305791097346</v>
      </c>
      <c r="AZ22" s="174"/>
      <c r="BA22" s="189">
        <v>22.440872418703002</v>
      </c>
      <c r="BB22" s="190">
        <v>24.943359232450899</v>
      </c>
      <c r="BC22" s="191">
        <v>23.741251428116598</v>
      </c>
      <c r="BD22" s="174"/>
      <c r="BE22" s="192">
        <v>19.939885212341501</v>
      </c>
    </row>
    <row r="23" spans="1:57" x14ac:dyDescent="0.25">
      <c r="A23" s="22" t="s">
        <v>43</v>
      </c>
      <c r="B23" s="44" t="str">
        <f t="shared" si="0"/>
        <v>Richmond CBD/Airport, VA</v>
      </c>
      <c r="C23" s="10"/>
      <c r="D23" s="27" t="s">
        <v>16</v>
      </c>
      <c r="E23" s="30" t="s">
        <v>17</v>
      </c>
      <c r="F23" s="3"/>
      <c r="G23" s="193">
        <v>114.119506984387</v>
      </c>
      <c r="H23" s="194">
        <v>118.979116059379</v>
      </c>
      <c r="I23" s="194">
        <v>125.543980673316</v>
      </c>
      <c r="J23" s="194">
        <v>124.12749213341699</v>
      </c>
      <c r="K23" s="194">
        <v>129.47450746268601</v>
      </c>
      <c r="L23" s="195">
        <v>122.99344786573199</v>
      </c>
      <c r="M23" s="196"/>
      <c r="N23" s="197">
        <v>159.600465509944</v>
      </c>
      <c r="O23" s="198">
        <v>156.40748213191699</v>
      </c>
      <c r="P23" s="199">
        <v>157.97560428140901</v>
      </c>
      <c r="Q23" s="196"/>
      <c r="R23" s="200">
        <v>136.59094720684999</v>
      </c>
      <c r="S23" s="179"/>
      <c r="T23" s="171">
        <v>24.4712060285494</v>
      </c>
      <c r="U23" s="172">
        <v>31.278625069263299</v>
      </c>
      <c r="V23" s="172">
        <v>35.1960622406448</v>
      </c>
      <c r="W23" s="172">
        <v>32.266656538231302</v>
      </c>
      <c r="X23" s="172">
        <v>19.029857600323499</v>
      </c>
      <c r="Y23" s="173">
        <v>27.317397912862901</v>
      </c>
      <c r="Z23" s="174"/>
      <c r="AA23" s="175">
        <v>30.076430778005601</v>
      </c>
      <c r="AB23" s="176">
        <v>23.7789940417893</v>
      </c>
      <c r="AC23" s="177">
        <v>26.767977435455901</v>
      </c>
      <c r="AD23" s="174"/>
      <c r="AE23" s="178">
        <v>26.842163029120101</v>
      </c>
      <c r="AF23" s="33"/>
      <c r="AG23" s="193">
        <v>120.568484261501</v>
      </c>
      <c r="AH23" s="194">
        <v>121.596416021921</v>
      </c>
      <c r="AI23" s="194">
        <v>125.337401634382</v>
      </c>
      <c r="AJ23" s="194">
        <v>124.68505691178601</v>
      </c>
      <c r="AK23" s="194">
        <v>130.680260929909</v>
      </c>
      <c r="AL23" s="195">
        <v>124.907692935507</v>
      </c>
      <c r="AM23" s="196"/>
      <c r="AN23" s="197">
        <v>154.06403180318</v>
      </c>
      <c r="AO23" s="198">
        <v>157.75865348452899</v>
      </c>
      <c r="AP23" s="199">
        <v>155.95907230957999</v>
      </c>
      <c r="AQ23" s="196"/>
      <c r="AR23" s="200">
        <v>135.756507806835</v>
      </c>
      <c r="AS23" s="179"/>
      <c r="AT23" s="171">
        <v>36.018387952095097</v>
      </c>
      <c r="AU23" s="172">
        <v>37.243815303590601</v>
      </c>
      <c r="AV23" s="172">
        <v>39.113744670219397</v>
      </c>
      <c r="AW23" s="172">
        <v>36.723112602403504</v>
      </c>
      <c r="AX23" s="172">
        <v>28.509934822042201</v>
      </c>
      <c r="AY23" s="173">
        <v>34.9020998979937</v>
      </c>
      <c r="AZ23" s="174"/>
      <c r="BA23" s="175">
        <v>29.2628538871556</v>
      </c>
      <c r="BB23" s="176">
        <v>27.271262828965799</v>
      </c>
      <c r="BC23" s="177">
        <v>28.156290991755402</v>
      </c>
      <c r="BD23" s="174"/>
      <c r="BE23" s="178">
        <v>30.323344710504202</v>
      </c>
    </row>
    <row r="24" spans="1:57" x14ac:dyDescent="0.25">
      <c r="A24" s="23" t="s">
        <v>44</v>
      </c>
      <c r="B24" s="44" t="str">
        <f t="shared" si="0"/>
        <v>Richmond North/Glen Allen, VA</v>
      </c>
      <c r="C24" s="11"/>
      <c r="D24" s="28" t="s">
        <v>16</v>
      </c>
      <c r="E24" s="31" t="s">
        <v>17</v>
      </c>
      <c r="F24" s="12"/>
      <c r="G24" s="201">
        <v>86.513120226925494</v>
      </c>
      <c r="H24" s="196">
        <v>90.522924963126798</v>
      </c>
      <c r="I24" s="196">
        <v>92.963855546001696</v>
      </c>
      <c r="J24" s="196">
        <v>94.128812848189398</v>
      </c>
      <c r="K24" s="196">
        <v>94.599805013458905</v>
      </c>
      <c r="L24" s="202">
        <v>92.004650563431397</v>
      </c>
      <c r="M24" s="196"/>
      <c r="N24" s="203">
        <v>122.81347929736501</v>
      </c>
      <c r="O24" s="204">
        <v>126.78922261484</v>
      </c>
      <c r="P24" s="205">
        <v>124.86415127582001</v>
      </c>
      <c r="Q24" s="196"/>
      <c r="R24" s="206">
        <v>104.305477984989</v>
      </c>
      <c r="S24" s="179"/>
      <c r="T24" s="180">
        <v>21.623589885565998</v>
      </c>
      <c r="U24" s="174">
        <v>25.883865413764699</v>
      </c>
      <c r="V24" s="174">
        <v>26.9086684964618</v>
      </c>
      <c r="W24" s="174">
        <v>26.618143871032601</v>
      </c>
      <c r="X24" s="174">
        <v>7.0541164245089698</v>
      </c>
      <c r="Y24" s="181">
        <v>20.1360913378576</v>
      </c>
      <c r="Z24" s="174"/>
      <c r="AA24" s="182">
        <v>22.4654014504166</v>
      </c>
      <c r="AB24" s="183">
        <v>25.660125147422399</v>
      </c>
      <c r="AC24" s="184">
        <v>24.1226996367248</v>
      </c>
      <c r="AD24" s="174"/>
      <c r="AE24" s="185">
        <v>22.047791263356999</v>
      </c>
      <c r="AF24" s="34"/>
      <c r="AG24" s="201">
        <v>84.479793222569498</v>
      </c>
      <c r="AH24" s="196">
        <v>88.322266421263905</v>
      </c>
      <c r="AI24" s="196">
        <v>92.247447440303105</v>
      </c>
      <c r="AJ24" s="196">
        <v>92.749481719865102</v>
      </c>
      <c r="AK24" s="196">
        <v>92.3503543923769</v>
      </c>
      <c r="AL24" s="202">
        <v>90.297741611330295</v>
      </c>
      <c r="AM24" s="196"/>
      <c r="AN24" s="203">
        <v>114.60043876923</v>
      </c>
      <c r="AO24" s="204">
        <v>117.326999607535</v>
      </c>
      <c r="AP24" s="205">
        <v>115.993935312405</v>
      </c>
      <c r="AQ24" s="196"/>
      <c r="AR24" s="206">
        <v>99.475600157610899</v>
      </c>
      <c r="AS24" s="179"/>
      <c r="AT24" s="180">
        <v>20.697322121076802</v>
      </c>
      <c r="AU24" s="174">
        <v>23.545895599935999</v>
      </c>
      <c r="AV24" s="174">
        <v>27.932285309610702</v>
      </c>
      <c r="AW24" s="174">
        <v>28.2245595623456</v>
      </c>
      <c r="AX24" s="174">
        <v>18.916529876698402</v>
      </c>
      <c r="AY24" s="181">
        <v>23.845276007779599</v>
      </c>
      <c r="AZ24" s="174"/>
      <c r="BA24" s="182">
        <v>22.742084207425499</v>
      </c>
      <c r="BB24" s="183">
        <v>22.416778089423602</v>
      </c>
      <c r="BC24" s="184">
        <v>22.556568604757899</v>
      </c>
      <c r="BD24" s="174"/>
      <c r="BE24" s="185">
        <v>22.931350394280201</v>
      </c>
    </row>
    <row r="25" spans="1:57" x14ac:dyDescent="0.25">
      <c r="A25" s="24" t="s">
        <v>45</v>
      </c>
      <c r="B25" s="44" t="str">
        <f t="shared" si="0"/>
        <v>Richmond West/Midlothian, VA</v>
      </c>
      <c r="C25" s="12"/>
      <c r="D25" s="28" t="s">
        <v>16</v>
      </c>
      <c r="E25" s="31" t="s">
        <v>17</v>
      </c>
      <c r="F25" s="12"/>
      <c r="G25" s="201">
        <v>78.369272999304101</v>
      </c>
      <c r="H25" s="196">
        <v>84.152492426952804</v>
      </c>
      <c r="I25" s="196">
        <v>85.910754386951595</v>
      </c>
      <c r="J25" s="196">
        <v>86.298132784090896</v>
      </c>
      <c r="K25" s="196">
        <v>88.273073415591597</v>
      </c>
      <c r="L25" s="202">
        <v>84.8565856550088</v>
      </c>
      <c r="M25" s="196"/>
      <c r="N25" s="203">
        <v>117.480219192307</v>
      </c>
      <c r="O25" s="204">
        <v>122.569160874357</v>
      </c>
      <c r="P25" s="205">
        <v>120.083018752348</v>
      </c>
      <c r="Q25" s="196"/>
      <c r="R25" s="206">
        <v>98.484199011412301</v>
      </c>
      <c r="S25" s="179"/>
      <c r="T25" s="180">
        <v>11.5206947066317</v>
      </c>
      <c r="U25" s="174">
        <v>21.133993514213401</v>
      </c>
      <c r="V25" s="174">
        <v>21.831533302345601</v>
      </c>
      <c r="W25" s="174">
        <v>22.378293064266899</v>
      </c>
      <c r="X25" s="174">
        <v>-4.9060402310841802</v>
      </c>
      <c r="Y25" s="181">
        <v>11.460585886181599</v>
      </c>
      <c r="Z25" s="174"/>
      <c r="AA25" s="182">
        <v>10.7744183431158</v>
      </c>
      <c r="AB25" s="183">
        <v>14.5008143155775</v>
      </c>
      <c r="AC25" s="184">
        <v>12.694870606177799</v>
      </c>
      <c r="AD25" s="174"/>
      <c r="AE25" s="185">
        <v>12.310556515697799</v>
      </c>
      <c r="AF25" s="35"/>
      <c r="AG25" s="201">
        <v>80.656035371557195</v>
      </c>
      <c r="AH25" s="196">
        <v>83.6753911650774</v>
      </c>
      <c r="AI25" s="196">
        <v>85.425264129331495</v>
      </c>
      <c r="AJ25" s="196">
        <v>83.622796603064401</v>
      </c>
      <c r="AK25" s="196">
        <v>88.743527114164905</v>
      </c>
      <c r="AL25" s="202">
        <v>84.638835611786902</v>
      </c>
      <c r="AM25" s="196"/>
      <c r="AN25" s="203">
        <v>109.480751683965</v>
      </c>
      <c r="AO25" s="204">
        <v>113.153006990368</v>
      </c>
      <c r="AP25" s="205">
        <v>111.37606676574499</v>
      </c>
      <c r="AQ25" s="196"/>
      <c r="AR25" s="206">
        <v>94.412417813454198</v>
      </c>
      <c r="AS25" s="179"/>
      <c r="AT25" s="180">
        <v>19.950334748210199</v>
      </c>
      <c r="AU25" s="174">
        <v>22.174903757165001</v>
      </c>
      <c r="AV25" s="174">
        <v>22.161014592768598</v>
      </c>
      <c r="AW25" s="174">
        <v>20.206898411124101</v>
      </c>
      <c r="AX25" s="174">
        <v>13.799598577597701</v>
      </c>
      <c r="AY25" s="181">
        <v>19.378897818312598</v>
      </c>
      <c r="AZ25" s="174"/>
      <c r="BA25" s="182">
        <v>12.093990107148199</v>
      </c>
      <c r="BB25" s="183">
        <v>12.651903760450599</v>
      </c>
      <c r="BC25" s="184">
        <v>12.3867465878429</v>
      </c>
      <c r="BD25" s="174"/>
      <c r="BE25" s="185">
        <v>16.020327380636399</v>
      </c>
    </row>
    <row r="26" spans="1:57" x14ac:dyDescent="0.25">
      <c r="A26" s="24" t="s">
        <v>46</v>
      </c>
      <c r="B26" s="44" t="str">
        <f t="shared" si="0"/>
        <v>Petersburg/Chester, VA</v>
      </c>
      <c r="C26" s="12"/>
      <c r="D26" s="28" t="s">
        <v>16</v>
      </c>
      <c r="E26" s="31" t="s">
        <v>17</v>
      </c>
      <c r="F26" s="12"/>
      <c r="G26" s="201">
        <v>80.911447135243094</v>
      </c>
      <c r="H26" s="196">
        <v>82.990879378956805</v>
      </c>
      <c r="I26" s="196">
        <v>84.925613271245595</v>
      </c>
      <c r="J26" s="196">
        <v>85.624717985611497</v>
      </c>
      <c r="K26" s="196">
        <v>85.801217935257995</v>
      </c>
      <c r="L26" s="202">
        <v>84.143081199351698</v>
      </c>
      <c r="M26" s="196"/>
      <c r="N26" s="203">
        <v>94.212928571428506</v>
      </c>
      <c r="O26" s="204">
        <v>94.8947120709513</v>
      </c>
      <c r="P26" s="205">
        <v>94.563179715976304</v>
      </c>
      <c r="Q26" s="196"/>
      <c r="R26" s="206">
        <v>87.649785268230502</v>
      </c>
      <c r="S26" s="179"/>
      <c r="T26" s="180">
        <v>15.2877167500661</v>
      </c>
      <c r="U26" s="174">
        <v>14.578812847383</v>
      </c>
      <c r="V26" s="174">
        <v>15.586317644122399</v>
      </c>
      <c r="W26" s="174">
        <v>19.3791894414822</v>
      </c>
      <c r="X26" s="174">
        <v>8.9323559789906994</v>
      </c>
      <c r="Y26" s="181">
        <v>14.5945266249171</v>
      </c>
      <c r="Z26" s="174"/>
      <c r="AA26" s="182">
        <v>14.973640779588999</v>
      </c>
      <c r="AB26" s="183">
        <v>14.4572176483293</v>
      </c>
      <c r="AC26" s="184">
        <v>14.711337839308401</v>
      </c>
      <c r="AD26" s="174"/>
      <c r="AE26" s="185">
        <v>14.915290443391401</v>
      </c>
      <c r="AF26" s="35"/>
      <c r="AG26" s="201">
        <v>81.729776939443497</v>
      </c>
      <c r="AH26" s="196">
        <v>84.349803965429501</v>
      </c>
      <c r="AI26" s="196">
        <v>85.737106919945703</v>
      </c>
      <c r="AJ26" s="196">
        <v>84.843021515927106</v>
      </c>
      <c r="AK26" s="196">
        <v>83.792955963644403</v>
      </c>
      <c r="AL26" s="202">
        <v>84.155250310466897</v>
      </c>
      <c r="AM26" s="196"/>
      <c r="AN26" s="203">
        <v>90.777601531476506</v>
      </c>
      <c r="AO26" s="204">
        <v>92.098114933013093</v>
      </c>
      <c r="AP26" s="205">
        <v>91.460895212713694</v>
      </c>
      <c r="AQ26" s="196"/>
      <c r="AR26" s="206">
        <v>86.433589355496593</v>
      </c>
      <c r="AS26" s="179"/>
      <c r="AT26" s="180">
        <v>16.4124235908711</v>
      </c>
      <c r="AU26" s="174">
        <v>17.952339298601</v>
      </c>
      <c r="AV26" s="174">
        <v>17.1780580080734</v>
      </c>
      <c r="AW26" s="174">
        <v>16.684156892092702</v>
      </c>
      <c r="AX26" s="174">
        <v>14.6194261895059</v>
      </c>
      <c r="AY26" s="181">
        <v>16.575749648009801</v>
      </c>
      <c r="AZ26" s="174"/>
      <c r="BA26" s="182">
        <v>18.6559046201236</v>
      </c>
      <c r="BB26" s="183">
        <v>18.2768577938471</v>
      </c>
      <c r="BC26" s="184">
        <v>18.470014584518999</v>
      </c>
      <c r="BD26" s="174"/>
      <c r="BE26" s="185">
        <v>17.298484006247801</v>
      </c>
    </row>
    <row r="27" spans="1:57" x14ac:dyDescent="0.25">
      <c r="A27" s="99" t="s">
        <v>100</v>
      </c>
      <c r="B27" s="45" t="s">
        <v>71</v>
      </c>
      <c r="C27" s="12"/>
      <c r="D27" s="28" t="s">
        <v>16</v>
      </c>
      <c r="E27" s="31" t="s">
        <v>17</v>
      </c>
      <c r="F27" s="12"/>
      <c r="G27" s="201">
        <v>89.286793730907107</v>
      </c>
      <c r="H27" s="196">
        <v>91.674182252701499</v>
      </c>
      <c r="I27" s="196">
        <v>92.794482029598299</v>
      </c>
      <c r="J27" s="196">
        <v>92.627295380875196</v>
      </c>
      <c r="K27" s="196">
        <v>94.010072448768298</v>
      </c>
      <c r="L27" s="202">
        <v>92.213259759759694</v>
      </c>
      <c r="M27" s="196"/>
      <c r="N27" s="203">
        <v>104.933213128375</v>
      </c>
      <c r="O27" s="204">
        <v>106.26510812149201</v>
      </c>
      <c r="P27" s="205">
        <v>105.601394145169</v>
      </c>
      <c r="Q27" s="196"/>
      <c r="R27" s="206">
        <v>96.782035579545195</v>
      </c>
      <c r="S27" s="179"/>
      <c r="T27" s="180">
        <v>15.780485796479599</v>
      </c>
      <c r="U27" s="174">
        <v>17.988704487142499</v>
      </c>
      <c r="V27" s="174">
        <v>17.964769955360399</v>
      </c>
      <c r="W27" s="174">
        <v>19.4378727079289</v>
      </c>
      <c r="X27" s="174">
        <v>19.314735419999099</v>
      </c>
      <c r="Y27" s="181">
        <v>18.2222653884597</v>
      </c>
      <c r="Z27" s="174"/>
      <c r="AA27" s="182">
        <v>18.773730478072199</v>
      </c>
      <c r="AB27" s="183">
        <v>18.753254486790301</v>
      </c>
      <c r="AC27" s="184">
        <v>18.7391110421588</v>
      </c>
      <c r="AD27" s="174"/>
      <c r="AE27" s="185">
        <v>18.6093886552149</v>
      </c>
      <c r="AF27" s="35"/>
      <c r="AG27" s="201">
        <v>91.438807081000206</v>
      </c>
      <c r="AH27" s="196">
        <v>90.300069409175507</v>
      </c>
      <c r="AI27" s="196">
        <v>90.829537124249796</v>
      </c>
      <c r="AJ27" s="196">
        <v>90.837207399405798</v>
      </c>
      <c r="AK27" s="196">
        <v>92.436445730027501</v>
      </c>
      <c r="AL27" s="202">
        <v>91.157945890865705</v>
      </c>
      <c r="AM27" s="196"/>
      <c r="AN27" s="203">
        <v>103.82960430272701</v>
      </c>
      <c r="AO27" s="204">
        <v>105.716773465597</v>
      </c>
      <c r="AP27" s="205">
        <v>104.783197567378</v>
      </c>
      <c r="AQ27" s="196"/>
      <c r="AR27" s="206">
        <v>95.589061972472905</v>
      </c>
      <c r="AS27" s="179"/>
      <c r="AT27" s="180">
        <v>17.569962150139101</v>
      </c>
      <c r="AU27" s="174">
        <v>16.200667331780998</v>
      </c>
      <c r="AV27" s="174">
        <v>16.177378868638201</v>
      </c>
      <c r="AW27" s="174">
        <v>16.831907389598101</v>
      </c>
      <c r="AX27" s="174">
        <v>17.5606039247835</v>
      </c>
      <c r="AY27" s="181">
        <v>16.844115733722798</v>
      </c>
      <c r="AZ27" s="174"/>
      <c r="BA27" s="182">
        <v>20.577729615636098</v>
      </c>
      <c r="BB27" s="183">
        <v>21.641903944994699</v>
      </c>
      <c r="BC27" s="184">
        <v>21.104615849872602</v>
      </c>
      <c r="BD27" s="174"/>
      <c r="BE27" s="185">
        <v>18.3851186863854</v>
      </c>
    </row>
    <row r="28" spans="1:57" x14ac:dyDescent="0.25">
      <c r="A28" s="24" t="s">
        <v>48</v>
      </c>
      <c r="B28" s="44" t="str">
        <f t="shared" si="0"/>
        <v>Roanoke, VA</v>
      </c>
      <c r="C28" s="12"/>
      <c r="D28" s="28" t="s">
        <v>16</v>
      </c>
      <c r="E28" s="31" t="s">
        <v>17</v>
      </c>
      <c r="F28" s="12"/>
      <c r="G28" s="201">
        <v>82.492540025962697</v>
      </c>
      <c r="H28" s="196">
        <v>88.497158112297598</v>
      </c>
      <c r="I28" s="196">
        <v>89.942240868706804</v>
      </c>
      <c r="J28" s="196">
        <v>87.860150159744407</v>
      </c>
      <c r="K28" s="196">
        <v>84.862435520731296</v>
      </c>
      <c r="L28" s="202">
        <v>86.931876644053702</v>
      </c>
      <c r="M28" s="196"/>
      <c r="N28" s="203">
        <v>98.917402846195898</v>
      </c>
      <c r="O28" s="204">
        <v>103.154536937901</v>
      </c>
      <c r="P28" s="205">
        <v>101.05947767252999</v>
      </c>
      <c r="Q28" s="196"/>
      <c r="R28" s="206">
        <v>91.713108169994499</v>
      </c>
      <c r="S28" s="179"/>
      <c r="T28" s="180">
        <v>20.381940791319401</v>
      </c>
      <c r="U28" s="174">
        <v>26.638673692757202</v>
      </c>
      <c r="V28" s="174">
        <v>24.742098569103799</v>
      </c>
      <c r="W28" s="174">
        <v>20.965251739034599</v>
      </c>
      <c r="X28" s="174">
        <v>18.926819061691699</v>
      </c>
      <c r="Y28" s="181">
        <v>22.370280714379501</v>
      </c>
      <c r="Z28" s="174"/>
      <c r="AA28" s="182">
        <v>30.560666445693101</v>
      </c>
      <c r="AB28" s="183">
        <v>34.061152484543598</v>
      </c>
      <c r="AC28" s="184">
        <v>32.319280087886803</v>
      </c>
      <c r="AD28" s="174"/>
      <c r="AE28" s="185">
        <v>26.066942719665501</v>
      </c>
      <c r="AF28" s="35"/>
      <c r="AG28" s="201">
        <v>80.359419091710706</v>
      </c>
      <c r="AH28" s="196">
        <v>85.537660014383306</v>
      </c>
      <c r="AI28" s="196">
        <v>88.079315056938</v>
      </c>
      <c r="AJ28" s="196">
        <v>87.697407377447007</v>
      </c>
      <c r="AK28" s="196">
        <v>87.358994540862</v>
      </c>
      <c r="AL28" s="202">
        <v>86.105813604770105</v>
      </c>
      <c r="AM28" s="196"/>
      <c r="AN28" s="203">
        <v>101.28950455619299</v>
      </c>
      <c r="AO28" s="204">
        <v>103.894045004379</v>
      </c>
      <c r="AP28" s="205">
        <v>102.593004248432</v>
      </c>
      <c r="AQ28" s="196"/>
      <c r="AR28" s="206">
        <v>91.768941327712398</v>
      </c>
      <c r="AS28" s="179"/>
      <c r="AT28" s="180">
        <v>18.1675818368447</v>
      </c>
      <c r="AU28" s="174">
        <v>21.4885640733198</v>
      </c>
      <c r="AV28" s="174">
        <v>23.091894771477101</v>
      </c>
      <c r="AW28" s="174">
        <v>21.4584998851088</v>
      </c>
      <c r="AX28" s="174">
        <v>22.502722880425999</v>
      </c>
      <c r="AY28" s="181">
        <v>21.540785071039199</v>
      </c>
      <c r="AZ28" s="174"/>
      <c r="BA28" s="182">
        <v>22.4170512302953</v>
      </c>
      <c r="BB28" s="183">
        <v>22.9428710958069</v>
      </c>
      <c r="BC28" s="184">
        <v>22.651218848088099</v>
      </c>
      <c r="BD28" s="174"/>
      <c r="BE28" s="185">
        <v>22.073057951205801</v>
      </c>
    </row>
    <row r="29" spans="1:57" x14ac:dyDescent="0.25">
      <c r="A29" s="24" t="s">
        <v>49</v>
      </c>
      <c r="B29" s="44" t="str">
        <f t="shared" si="0"/>
        <v>Charlottesville, VA</v>
      </c>
      <c r="C29" s="12"/>
      <c r="D29" s="28" t="s">
        <v>16</v>
      </c>
      <c r="E29" s="31" t="s">
        <v>17</v>
      </c>
      <c r="F29" s="12"/>
      <c r="G29" s="201">
        <v>117.805545234248</v>
      </c>
      <c r="H29" s="196">
        <v>116.484712404712</v>
      </c>
      <c r="I29" s="196">
        <v>117.249500165508</v>
      </c>
      <c r="J29" s="196">
        <v>119.964708249496</v>
      </c>
      <c r="K29" s="196">
        <v>140.04224188790499</v>
      </c>
      <c r="L29" s="202">
        <v>122.978658759742</v>
      </c>
      <c r="M29" s="196"/>
      <c r="N29" s="203">
        <v>171.74399043869499</v>
      </c>
      <c r="O29" s="204">
        <v>165.362073987765</v>
      </c>
      <c r="P29" s="205">
        <v>168.609190155959</v>
      </c>
      <c r="Q29" s="196"/>
      <c r="R29" s="206">
        <v>137.64531548932999</v>
      </c>
      <c r="S29" s="179"/>
      <c r="T29" s="180">
        <v>25.992860724096399</v>
      </c>
      <c r="U29" s="174">
        <v>27.220689294123801</v>
      </c>
      <c r="V29" s="174">
        <v>27.9304624947127</v>
      </c>
      <c r="W29" s="174">
        <v>32.857697834151999</v>
      </c>
      <c r="X29" s="174">
        <v>44.690455971886799</v>
      </c>
      <c r="Y29" s="181">
        <v>32.624156444991101</v>
      </c>
      <c r="Z29" s="174"/>
      <c r="AA29" s="182">
        <v>50.896810775813599</v>
      </c>
      <c r="AB29" s="183">
        <v>35.7298801272972</v>
      </c>
      <c r="AC29" s="184">
        <v>42.796416803979099</v>
      </c>
      <c r="AD29" s="174"/>
      <c r="AE29" s="185">
        <v>35.881041551011897</v>
      </c>
      <c r="AF29" s="35"/>
      <c r="AG29" s="201">
        <v>114.238862715838</v>
      </c>
      <c r="AH29" s="196">
        <v>109.531663749513</v>
      </c>
      <c r="AI29" s="196">
        <v>112.56990448813001</v>
      </c>
      <c r="AJ29" s="196">
        <v>116.939204505455</v>
      </c>
      <c r="AK29" s="196">
        <v>124.822426470588</v>
      </c>
      <c r="AL29" s="202">
        <v>115.861858957544</v>
      </c>
      <c r="AM29" s="196"/>
      <c r="AN29" s="203">
        <v>149.57971419523301</v>
      </c>
      <c r="AO29" s="204">
        <v>151.627770788585</v>
      </c>
      <c r="AP29" s="205">
        <v>150.61990065064001</v>
      </c>
      <c r="AQ29" s="196"/>
      <c r="AR29" s="206">
        <v>127.148844903278</v>
      </c>
      <c r="AS29" s="179"/>
      <c r="AT29" s="180">
        <v>24.859605402942201</v>
      </c>
      <c r="AU29" s="174">
        <v>22.353125084170401</v>
      </c>
      <c r="AV29" s="174">
        <v>25.130278042558398</v>
      </c>
      <c r="AW29" s="174">
        <v>27.823339324427302</v>
      </c>
      <c r="AX29" s="174">
        <v>35.407771145498799</v>
      </c>
      <c r="AY29" s="181">
        <v>27.4239855170566</v>
      </c>
      <c r="AZ29" s="174"/>
      <c r="BA29" s="182">
        <v>41.245140596730799</v>
      </c>
      <c r="BB29" s="183">
        <v>35.477001974205301</v>
      </c>
      <c r="BC29" s="184">
        <v>38.122285603063403</v>
      </c>
      <c r="BD29" s="174"/>
      <c r="BE29" s="185">
        <v>31.417009054748299</v>
      </c>
    </row>
    <row r="30" spans="1:57" x14ac:dyDescent="0.25">
      <c r="A30" s="24" t="s">
        <v>50</v>
      </c>
      <c r="B30" s="46" t="s">
        <v>73</v>
      </c>
      <c r="C30" s="12"/>
      <c r="D30" s="28" t="s">
        <v>16</v>
      </c>
      <c r="E30" s="31" t="s">
        <v>17</v>
      </c>
      <c r="F30" s="12"/>
      <c r="G30" s="201">
        <v>81.187499999999901</v>
      </c>
      <c r="H30" s="196">
        <v>86.156440809968799</v>
      </c>
      <c r="I30" s="196">
        <v>89.484712169055101</v>
      </c>
      <c r="J30" s="196">
        <v>88.979280378485996</v>
      </c>
      <c r="K30" s="196">
        <v>87.505262605042006</v>
      </c>
      <c r="L30" s="202">
        <v>86.934646918804503</v>
      </c>
      <c r="M30" s="196"/>
      <c r="N30" s="203">
        <v>97.108766644837303</v>
      </c>
      <c r="O30" s="204">
        <v>98.956806329396002</v>
      </c>
      <c r="P30" s="205">
        <v>98.023207984119907</v>
      </c>
      <c r="Q30" s="196"/>
      <c r="R30" s="206">
        <v>90.529222822006901</v>
      </c>
      <c r="S30" s="179"/>
      <c r="T30" s="180">
        <v>4.98564972603985</v>
      </c>
      <c r="U30" s="174">
        <v>8.2919939404429304</v>
      </c>
      <c r="V30" s="174">
        <v>9.9091793940313906</v>
      </c>
      <c r="W30" s="174">
        <v>8.3281180922299605</v>
      </c>
      <c r="X30" s="174">
        <v>-5.3986467789523598</v>
      </c>
      <c r="Y30" s="181">
        <v>4.3891129271057396</v>
      </c>
      <c r="Z30" s="174"/>
      <c r="AA30" s="182">
        <v>-14.5071779293795</v>
      </c>
      <c r="AB30" s="183">
        <v>-13.1549509693925</v>
      </c>
      <c r="AC30" s="184">
        <v>-13.8372030692307</v>
      </c>
      <c r="AD30" s="174"/>
      <c r="AE30" s="185">
        <v>-4.3653345857666599</v>
      </c>
      <c r="AF30" s="35"/>
      <c r="AG30" s="201">
        <v>80.191474863964899</v>
      </c>
      <c r="AH30" s="196">
        <v>84.807370867082696</v>
      </c>
      <c r="AI30" s="196">
        <v>86.899331673926497</v>
      </c>
      <c r="AJ30" s="196">
        <v>88.8694235418087</v>
      </c>
      <c r="AK30" s="196">
        <v>85.987332797212105</v>
      </c>
      <c r="AL30" s="202">
        <v>85.611703355704606</v>
      </c>
      <c r="AM30" s="196"/>
      <c r="AN30" s="203">
        <v>89.913065148640101</v>
      </c>
      <c r="AO30" s="204">
        <v>91.725425464660503</v>
      </c>
      <c r="AP30" s="205">
        <v>90.819474516251404</v>
      </c>
      <c r="AQ30" s="196"/>
      <c r="AR30" s="206">
        <v>87.163710236695294</v>
      </c>
      <c r="AS30" s="179"/>
      <c r="AT30" s="180">
        <v>12.1715261615284</v>
      </c>
      <c r="AU30" s="174">
        <v>12.529483534908801</v>
      </c>
      <c r="AV30" s="174">
        <v>12.377092502921</v>
      </c>
      <c r="AW30" s="174">
        <v>13.539121020107901</v>
      </c>
      <c r="AX30" s="174">
        <v>6.1897723068034702</v>
      </c>
      <c r="AY30" s="181">
        <v>11.084204697691501</v>
      </c>
      <c r="AZ30" s="174"/>
      <c r="BA30" s="182">
        <v>-2.2534941843566898</v>
      </c>
      <c r="BB30" s="183">
        <v>-0.23593916596650499</v>
      </c>
      <c r="BC30" s="184">
        <v>-1.2442076684302501</v>
      </c>
      <c r="BD30" s="174"/>
      <c r="BE30" s="185">
        <v>6.1173707198570098</v>
      </c>
    </row>
    <row r="31" spans="1:57" x14ac:dyDescent="0.25">
      <c r="A31" s="24" t="s">
        <v>51</v>
      </c>
      <c r="B31" s="44" t="str">
        <f t="shared" si="0"/>
        <v>Staunton &amp; Harrisonburg, VA</v>
      </c>
      <c r="C31" s="12"/>
      <c r="D31" s="28" t="s">
        <v>16</v>
      </c>
      <c r="E31" s="31" t="s">
        <v>17</v>
      </c>
      <c r="F31" s="12"/>
      <c r="G31" s="201">
        <v>83.0372167707404</v>
      </c>
      <c r="H31" s="196">
        <v>87.6727902621722</v>
      </c>
      <c r="I31" s="196">
        <v>85.922241742796899</v>
      </c>
      <c r="J31" s="196">
        <v>84.699999999999903</v>
      </c>
      <c r="K31" s="196">
        <v>84.981825366955206</v>
      </c>
      <c r="L31" s="202">
        <v>85.340113808801206</v>
      </c>
      <c r="M31" s="196"/>
      <c r="N31" s="203">
        <v>97.627824088262301</v>
      </c>
      <c r="O31" s="204">
        <v>99.535467057101002</v>
      </c>
      <c r="P31" s="205">
        <v>98.603355795148204</v>
      </c>
      <c r="Q31" s="196"/>
      <c r="R31" s="206">
        <v>89.800378185114297</v>
      </c>
      <c r="S31" s="179"/>
      <c r="T31" s="180">
        <v>11.0762235306885</v>
      </c>
      <c r="U31" s="174">
        <v>16.146447390238301</v>
      </c>
      <c r="V31" s="174">
        <v>12.863362940655101</v>
      </c>
      <c r="W31" s="174">
        <v>11.258559634631901</v>
      </c>
      <c r="X31" s="174">
        <v>14.1402985185288</v>
      </c>
      <c r="Y31" s="181">
        <v>13.141226492967499</v>
      </c>
      <c r="Z31" s="174"/>
      <c r="AA31" s="182">
        <v>16.038277709452402</v>
      </c>
      <c r="AB31" s="183">
        <v>16.278342078440598</v>
      </c>
      <c r="AC31" s="184">
        <v>16.1433378790612</v>
      </c>
      <c r="AD31" s="174"/>
      <c r="AE31" s="185">
        <v>14.305071003445301</v>
      </c>
      <c r="AF31" s="35"/>
      <c r="AG31" s="201">
        <v>84.2971953973545</v>
      </c>
      <c r="AH31" s="196">
        <v>85.227132416578499</v>
      </c>
      <c r="AI31" s="196">
        <v>85.256241271591307</v>
      </c>
      <c r="AJ31" s="196">
        <v>84.481909926470493</v>
      </c>
      <c r="AK31" s="196">
        <v>84.255888334257705</v>
      </c>
      <c r="AL31" s="202">
        <v>84.711723029839305</v>
      </c>
      <c r="AM31" s="196"/>
      <c r="AN31" s="203">
        <v>97.116004363409601</v>
      </c>
      <c r="AO31" s="204">
        <v>99.808708533431798</v>
      </c>
      <c r="AP31" s="205">
        <v>98.498148204330803</v>
      </c>
      <c r="AQ31" s="196"/>
      <c r="AR31" s="206">
        <v>89.333959109461006</v>
      </c>
      <c r="AS31" s="179"/>
      <c r="AT31" s="180">
        <v>10.9521233087228</v>
      </c>
      <c r="AU31" s="174">
        <v>12.4689328441752</v>
      </c>
      <c r="AV31" s="174">
        <v>11.108387228731701</v>
      </c>
      <c r="AW31" s="174">
        <v>12.7276573127545</v>
      </c>
      <c r="AX31" s="174">
        <v>11.194953120960699</v>
      </c>
      <c r="AY31" s="181">
        <v>11.695339709183701</v>
      </c>
      <c r="AZ31" s="174"/>
      <c r="BA31" s="182">
        <v>16.104201494492202</v>
      </c>
      <c r="BB31" s="183">
        <v>17.016203498299301</v>
      </c>
      <c r="BC31" s="184">
        <v>16.557805440069998</v>
      </c>
      <c r="BD31" s="174"/>
      <c r="BE31" s="185">
        <v>13.487874793522</v>
      </c>
    </row>
    <row r="32" spans="1:57" x14ac:dyDescent="0.25">
      <c r="A32" s="24" t="s">
        <v>52</v>
      </c>
      <c r="B32" s="44" t="str">
        <f t="shared" si="0"/>
        <v>Blacksburg &amp; Wytheville, VA</v>
      </c>
      <c r="C32" s="12"/>
      <c r="D32" s="28" t="s">
        <v>16</v>
      </c>
      <c r="E32" s="31" t="s">
        <v>17</v>
      </c>
      <c r="F32" s="12"/>
      <c r="G32" s="201">
        <v>85.272869437652801</v>
      </c>
      <c r="H32" s="196">
        <v>87.165283961437297</v>
      </c>
      <c r="I32" s="196">
        <v>87.052953137103003</v>
      </c>
      <c r="J32" s="196">
        <v>87.883841774636807</v>
      </c>
      <c r="K32" s="196">
        <v>90.585462202136398</v>
      </c>
      <c r="L32" s="202">
        <v>87.669476955424699</v>
      </c>
      <c r="M32" s="196"/>
      <c r="N32" s="203">
        <v>118.941190614981</v>
      </c>
      <c r="O32" s="204">
        <v>123.655061358447</v>
      </c>
      <c r="P32" s="205">
        <v>121.322935832732</v>
      </c>
      <c r="Q32" s="196"/>
      <c r="R32" s="206">
        <v>100.06717880478</v>
      </c>
      <c r="S32" s="179"/>
      <c r="T32" s="180">
        <v>20.912490991097801</v>
      </c>
      <c r="U32" s="174">
        <v>25.2218769021901</v>
      </c>
      <c r="V32" s="174">
        <v>23.526772411500399</v>
      </c>
      <c r="W32" s="174">
        <v>25.594626151838099</v>
      </c>
      <c r="X32" s="174">
        <v>27.5516391297393</v>
      </c>
      <c r="Y32" s="181">
        <v>24.667263220820999</v>
      </c>
      <c r="Z32" s="174"/>
      <c r="AA32" s="182">
        <v>53.6855140581971</v>
      </c>
      <c r="AB32" s="183">
        <v>57.151020223060399</v>
      </c>
      <c r="AC32" s="184">
        <v>55.461937172267298</v>
      </c>
      <c r="AD32" s="174"/>
      <c r="AE32" s="185">
        <v>36.859761738009901</v>
      </c>
      <c r="AF32" s="35"/>
      <c r="AG32" s="201">
        <v>86.692112687366105</v>
      </c>
      <c r="AH32" s="196">
        <v>87.118768098690595</v>
      </c>
      <c r="AI32" s="196">
        <v>88.844199739165305</v>
      </c>
      <c r="AJ32" s="196">
        <v>89.899407686212299</v>
      </c>
      <c r="AK32" s="196">
        <v>93.360643744030497</v>
      </c>
      <c r="AL32" s="202">
        <v>89.392709484199997</v>
      </c>
      <c r="AM32" s="196"/>
      <c r="AN32" s="203">
        <v>107.193819626405</v>
      </c>
      <c r="AO32" s="204">
        <v>106.26168653126599</v>
      </c>
      <c r="AP32" s="205">
        <v>106.73998234809299</v>
      </c>
      <c r="AQ32" s="196"/>
      <c r="AR32" s="206">
        <v>95.081945806781903</v>
      </c>
      <c r="AS32" s="179"/>
      <c r="AT32" s="180">
        <v>26.9629373070652</v>
      </c>
      <c r="AU32" s="174">
        <v>25.9185267294766</v>
      </c>
      <c r="AV32" s="174">
        <v>27.8306333592535</v>
      </c>
      <c r="AW32" s="174">
        <v>29.068711310866998</v>
      </c>
      <c r="AX32" s="174">
        <v>32.058905831391897</v>
      </c>
      <c r="AY32" s="181">
        <v>28.5259383778155</v>
      </c>
      <c r="AZ32" s="174"/>
      <c r="BA32" s="182">
        <v>40.3342833238002</v>
      </c>
      <c r="BB32" s="183">
        <v>36.951696425094198</v>
      </c>
      <c r="BC32" s="184">
        <v>38.621036889865998</v>
      </c>
      <c r="BD32" s="174"/>
      <c r="BE32" s="185">
        <v>31.9970932218712</v>
      </c>
    </row>
    <row r="33" spans="1:64" x14ac:dyDescent="0.25">
      <c r="A33" s="24" t="s">
        <v>53</v>
      </c>
      <c r="B33" s="44" t="str">
        <f t="shared" si="0"/>
        <v>Lynchburg, VA</v>
      </c>
      <c r="C33" s="12"/>
      <c r="D33" s="28" t="s">
        <v>16</v>
      </c>
      <c r="E33" s="31" t="s">
        <v>17</v>
      </c>
      <c r="F33" s="12"/>
      <c r="G33" s="201">
        <v>97.638386831275696</v>
      </c>
      <c r="H33" s="196">
        <v>104.324153846153</v>
      </c>
      <c r="I33" s="196">
        <v>103.44602577873199</v>
      </c>
      <c r="J33" s="196">
        <v>102.39681542699699</v>
      </c>
      <c r="K33" s="196">
        <v>98.400533980582495</v>
      </c>
      <c r="L33" s="202">
        <v>101.549165762507</v>
      </c>
      <c r="M33" s="196"/>
      <c r="N33" s="203">
        <v>107.920255009107</v>
      </c>
      <c r="O33" s="204">
        <v>110.162557208237</v>
      </c>
      <c r="P33" s="205">
        <v>109.074759941089</v>
      </c>
      <c r="Q33" s="196"/>
      <c r="R33" s="206">
        <v>103.73474251496999</v>
      </c>
      <c r="S33" s="179"/>
      <c r="T33" s="180">
        <v>14.2423138037129</v>
      </c>
      <c r="U33" s="174">
        <v>19.781774834297</v>
      </c>
      <c r="V33" s="174">
        <v>18.294188800132101</v>
      </c>
      <c r="W33" s="174">
        <v>16.611715483070999</v>
      </c>
      <c r="X33" s="174">
        <v>13.196810162644301</v>
      </c>
      <c r="Y33" s="181">
        <v>16.659952904765898</v>
      </c>
      <c r="Z33" s="174"/>
      <c r="AA33" s="182">
        <v>16.375732911148599</v>
      </c>
      <c r="AB33" s="183">
        <v>15.538919067153699</v>
      </c>
      <c r="AC33" s="184">
        <v>15.968543539539199</v>
      </c>
      <c r="AD33" s="174"/>
      <c r="AE33" s="185">
        <v>16.130284213976999</v>
      </c>
      <c r="AF33" s="35"/>
      <c r="AG33" s="201">
        <v>96.071414225941396</v>
      </c>
      <c r="AH33" s="196">
        <v>103.58815305269</v>
      </c>
      <c r="AI33" s="196">
        <v>102.591904761904</v>
      </c>
      <c r="AJ33" s="196">
        <v>103.28265238661901</v>
      </c>
      <c r="AK33" s="196">
        <v>102.546908434069</v>
      </c>
      <c r="AL33" s="202">
        <v>102.031627743428</v>
      </c>
      <c r="AM33" s="196"/>
      <c r="AN33" s="203">
        <v>119.285889643665</v>
      </c>
      <c r="AO33" s="204">
        <v>115.67454688318399</v>
      </c>
      <c r="AP33" s="205">
        <v>117.565279840269</v>
      </c>
      <c r="AQ33" s="196"/>
      <c r="AR33" s="206">
        <v>106.995495872712</v>
      </c>
      <c r="AS33" s="179"/>
      <c r="AT33" s="180">
        <v>10.063523315889199</v>
      </c>
      <c r="AU33" s="174">
        <v>17.163483444681098</v>
      </c>
      <c r="AV33" s="174">
        <v>16.215787827539</v>
      </c>
      <c r="AW33" s="174">
        <v>15.9784588955131</v>
      </c>
      <c r="AX33" s="174">
        <v>11.9975602294317</v>
      </c>
      <c r="AY33" s="181">
        <v>14.577507670528</v>
      </c>
      <c r="AZ33" s="174"/>
      <c r="BA33" s="182">
        <v>22.385545743753902</v>
      </c>
      <c r="BB33" s="183">
        <v>16.8164613220167</v>
      </c>
      <c r="BC33" s="184">
        <v>19.6811883506819</v>
      </c>
      <c r="BD33" s="174"/>
      <c r="BE33" s="185">
        <v>16.137715810235601</v>
      </c>
    </row>
    <row r="34" spans="1:64" x14ac:dyDescent="0.25">
      <c r="A34" s="24" t="s">
        <v>78</v>
      </c>
      <c r="B34" s="44" t="str">
        <f t="shared" si="0"/>
        <v>Central Virginia</v>
      </c>
      <c r="C34" s="12"/>
      <c r="D34" s="28" t="s">
        <v>16</v>
      </c>
      <c r="E34" s="31" t="s">
        <v>17</v>
      </c>
      <c r="F34" s="12"/>
      <c r="G34" s="201">
        <v>94.650884637983907</v>
      </c>
      <c r="H34" s="196">
        <v>98.396286246779496</v>
      </c>
      <c r="I34" s="196">
        <v>100.694164075456</v>
      </c>
      <c r="J34" s="196">
        <v>101.15149653844099</v>
      </c>
      <c r="K34" s="196">
        <v>106.50148206323399</v>
      </c>
      <c r="L34" s="202">
        <v>100.57340489962201</v>
      </c>
      <c r="M34" s="196"/>
      <c r="N34" s="203">
        <v>129.54535204471401</v>
      </c>
      <c r="O34" s="204">
        <v>129.16191659581</v>
      </c>
      <c r="P34" s="205">
        <v>129.34983721892601</v>
      </c>
      <c r="Q34" s="196"/>
      <c r="R34" s="206">
        <v>110.817133276275</v>
      </c>
      <c r="S34" s="179"/>
      <c r="T34" s="180">
        <v>20.458363030880001</v>
      </c>
      <c r="U34" s="174">
        <v>24.478901015686301</v>
      </c>
      <c r="V34" s="174">
        <v>25.617840037933199</v>
      </c>
      <c r="W34" s="174">
        <v>26.575981999169102</v>
      </c>
      <c r="X34" s="174">
        <v>16.984936018379599</v>
      </c>
      <c r="Y34" s="181">
        <v>22.451577194629699</v>
      </c>
      <c r="Z34" s="174"/>
      <c r="AA34" s="182">
        <v>26.631339436160701</v>
      </c>
      <c r="AB34" s="183">
        <v>22.988576720926801</v>
      </c>
      <c r="AC34" s="184">
        <v>24.733198675041699</v>
      </c>
      <c r="AD34" s="174"/>
      <c r="AE34" s="185">
        <v>23.462298132123301</v>
      </c>
      <c r="AF34" s="35"/>
      <c r="AG34" s="201">
        <v>95.157974955277197</v>
      </c>
      <c r="AH34" s="196">
        <v>97.322022235452096</v>
      </c>
      <c r="AI34" s="196">
        <v>99.81457941587</v>
      </c>
      <c r="AJ34" s="196">
        <v>100.39584589810499</v>
      </c>
      <c r="AK34" s="196">
        <v>103.229918800508</v>
      </c>
      <c r="AL34" s="202">
        <v>99.387190343847394</v>
      </c>
      <c r="AM34" s="196"/>
      <c r="AN34" s="203">
        <v>122.010485638886</v>
      </c>
      <c r="AO34" s="204">
        <v>124.002066431541</v>
      </c>
      <c r="AP34" s="205">
        <v>123.025848916847</v>
      </c>
      <c r="AQ34" s="196"/>
      <c r="AR34" s="206">
        <v>107.382947797843</v>
      </c>
      <c r="AS34" s="179"/>
      <c r="AT34" s="180">
        <v>23.010853290097</v>
      </c>
      <c r="AU34" s="174">
        <v>24.503065345802899</v>
      </c>
      <c r="AV34" s="174">
        <v>26.115281191469499</v>
      </c>
      <c r="AW34" s="174">
        <v>26.4566176486674</v>
      </c>
      <c r="AX34" s="174">
        <v>23.1706373242565</v>
      </c>
      <c r="AY34" s="181">
        <v>24.6770586574583</v>
      </c>
      <c r="AZ34" s="174"/>
      <c r="BA34" s="182">
        <v>25.794010726589299</v>
      </c>
      <c r="BB34" s="183">
        <v>23.746899527553701</v>
      </c>
      <c r="BC34" s="184">
        <v>24.707690259392201</v>
      </c>
      <c r="BD34" s="174"/>
      <c r="BE34" s="185">
        <v>24.4529888280451</v>
      </c>
    </row>
    <row r="35" spans="1:64" x14ac:dyDescent="0.25">
      <c r="A35" s="24" t="s">
        <v>79</v>
      </c>
      <c r="B35" s="44" t="str">
        <f t="shared" si="0"/>
        <v>Chesapeake Bay</v>
      </c>
      <c r="C35" s="12"/>
      <c r="D35" s="28" t="s">
        <v>16</v>
      </c>
      <c r="E35" s="31" t="s">
        <v>17</v>
      </c>
      <c r="F35" s="12"/>
      <c r="G35" s="201">
        <v>89.959364303178404</v>
      </c>
      <c r="H35" s="196">
        <v>93.526800670016698</v>
      </c>
      <c r="I35" s="196">
        <v>93.953869426751496</v>
      </c>
      <c r="J35" s="196">
        <v>95.046601307189505</v>
      </c>
      <c r="K35" s="196">
        <v>92.780989399293205</v>
      </c>
      <c r="L35" s="202">
        <v>93.283950924608803</v>
      </c>
      <c r="M35" s="196"/>
      <c r="N35" s="203">
        <v>109.599666666666</v>
      </c>
      <c r="O35" s="204">
        <v>110.953508500772</v>
      </c>
      <c r="P35" s="205">
        <v>110.302101042502</v>
      </c>
      <c r="Q35" s="196"/>
      <c r="R35" s="206">
        <v>98.512241931510204</v>
      </c>
      <c r="S35" s="179"/>
      <c r="T35" s="180">
        <v>19.066365913154499</v>
      </c>
      <c r="U35" s="174">
        <v>17.090896335328001</v>
      </c>
      <c r="V35" s="174">
        <v>16.4931308640877</v>
      </c>
      <c r="W35" s="174">
        <v>17.405148647070199</v>
      </c>
      <c r="X35" s="174">
        <v>11.7826470107871</v>
      </c>
      <c r="Y35" s="181">
        <v>16.254534198765299</v>
      </c>
      <c r="Z35" s="174"/>
      <c r="AA35" s="182">
        <v>13.423748342017699</v>
      </c>
      <c r="AB35" s="183">
        <v>11.389939797647999</v>
      </c>
      <c r="AC35" s="184">
        <v>12.3299707127135</v>
      </c>
      <c r="AD35" s="174"/>
      <c r="AE35" s="185">
        <v>14.6721671706108</v>
      </c>
      <c r="AF35" s="35"/>
      <c r="AG35" s="201">
        <v>88.049911616161594</v>
      </c>
      <c r="AH35" s="196">
        <v>89.875842178126405</v>
      </c>
      <c r="AI35" s="196">
        <v>90.990159620362306</v>
      </c>
      <c r="AJ35" s="196">
        <v>92.957986754966797</v>
      </c>
      <c r="AK35" s="196">
        <v>93.722026897214207</v>
      </c>
      <c r="AL35" s="202">
        <v>91.2851670506912</v>
      </c>
      <c r="AM35" s="196"/>
      <c r="AN35" s="203">
        <v>99.994765258215907</v>
      </c>
      <c r="AO35" s="204">
        <v>104.27920369555601</v>
      </c>
      <c r="AP35" s="205">
        <v>102.206559164206</v>
      </c>
      <c r="AQ35" s="196"/>
      <c r="AR35" s="206">
        <v>94.530115392401598</v>
      </c>
      <c r="AS35" s="179"/>
      <c r="AT35" s="180">
        <v>17.586736148500499</v>
      </c>
      <c r="AU35" s="174">
        <v>14.545604418136699</v>
      </c>
      <c r="AV35" s="174">
        <v>15.668441346046199</v>
      </c>
      <c r="AW35" s="174">
        <v>18.711672457331002</v>
      </c>
      <c r="AX35" s="174">
        <v>18.794157948182999</v>
      </c>
      <c r="AY35" s="181">
        <v>17.042452711080401</v>
      </c>
      <c r="AZ35" s="174"/>
      <c r="BA35" s="182">
        <v>19.999861762697599</v>
      </c>
      <c r="BB35" s="183">
        <v>21.8018669643773</v>
      </c>
      <c r="BC35" s="184">
        <v>20.965670324342501</v>
      </c>
      <c r="BD35" s="174"/>
      <c r="BE35" s="185">
        <v>18.278094841784998</v>
      </c>
    </row>
    <row r="36" spans="1:64" x14ac:dyDescent="0.25">
      <c r="A36" s="24" t="s">
        <v>80</v>
      </c>
      <c r="B36" s="44" t="str">
        <f t="shared" si="0"/>
        <v>Coastal Virginia - Eastern Shore</v>
      </c>
      <c r="C36" s="12"/>
      <c r="D36" s="28" t="s">
        <v>16</v>
      </c>
      <c r="E36" s="31" t="s">
        <v>17</v>
      </c>
      <c r="F36" s="12"/>
      <c r="G36" s="201">
        <v>94.770810276679796</v>
      </c>
      <c r="H36" s="196">
        <v>95.301066460587293</v>
      </c>
      <c r="I36" s="196">
        <v>96.141852941176396</v>
      </c>
      <c r="J36" s="196">
        <v>95.627119155354407</v>
      </c>
      <c r="K36" s="196">
        <v>97.396174298375101</v>
      </c>
      <c r="L36" s="202">
        <v>95.911840529467298</v>
      </c>
      <c r="M36" s="196"/>
      <c r="N36" s="203">
        <v>109.17001228501201</v>
      </c>
      <c r="O36" s="204">
        <v>109.75701690821199</v>
      </c>
      <c r="P36" s="205">
        <v>109.46601705237499</v>
      </c>
      <c r="Q36" s="196"/>
      <c r="R36" s="206">
        <v>100.534053997923</v>
      </c>
      <c r="S36" s="179"/>
      <c r="T36" s="180">
        <v>14.440480094096699</v>
      </c>
      <c r="U36" s="174">
        <v>15.3684480028632</v>
      </c>
      <c r="V36" s="174">
        <v>15.664649208342601</v>
      </c>
      <c r="W36" s="174">
        <v>19.019753064406199</v>
      </c>
      <c r="X36" s="174">
        <v>18.718615370402901</v>
      </c>
      <c r="Y36" s="181">
        <v>16.715747426333799</v>
      </c>
      <c r="Z36" s="174"/>
      <c r="AA36" s="182">
        <v>19.930012964192901</v>
      </c>
      <c r="AB36" s="183">
        <v>20.518391552627499</v>
      </c>
      <c r="AC36" s="184">
        <v>20.2250992409807</v>
      </c>
      <c r="AD36" s="174"/>
      <c r="AE36" s="185">
        <v>18.018478410790099</v>
      </c>
      <c r="AF36" s="35"/>
      <c r="AG36" s="201">
        <v>96.670938283993905</v>
      </c>
      <c r="AH36" s="196">
        <v>93.606190276613503</v>
      </c>
      <c r="AI36" s="196">
        <v>94.378588981371294</v>
      </c>
      <c r="AJ36" s="196">
        <v>94.042857718661807</v>
      </c>
      <c r="AK36" s="196">
        <v>94.464308708212897</v>
      </c>
      <c r="AL36" s="202">
        <v>94.556503472810405</v>
      </c>
      <c r="AM36" s="196"/>
      <c r="AN36" s="203">
        <v>105.167667627974</v>
      </c>
      <c r="AO36" s="204">
        <v>106.331126279863</v>
      </c>
      <c r="AP36" s="205">
        <v>105.765306802244</v>
      </c>
      <c r="AQ36" s="196"/>
      <c r="AR36" s="206">
        <v>98.2078463735008</v>
      </c>
      <c r="AS36" s="179"/>
      <c r="AT36" s="180">
        <v>17.046279884595901</v>
      </c>
      <c r="AU36" s="174">
        <v>15.2403172946594</v>
      </c>
      <c r="AV36" s="174">
        <v>14.620622219085901</v>
      </c>
      <c r="AW36" s="174">
        <v>15.2484942045545</v>
      </c>
      <c r="AX36" s="174">
        <v>14.5428876019109</v>
      </c>
      <c r="AY36" s="181">
        <v>15.274973147938701</v>
      </c>
      <c r="AZ36" s="174"/>
      <c r="BA36" s="182">
        <v>19.202270923367699</v>
      </c>
      <c r="BB36" s="183">
        <v>20.3262800943101</v>
      </c>
      <c r="BC36" s="184">
        <v>19.7780211472665</v>
      </c>
      <c r="BD36" s="174"/>
      <c r="BE36" s="185">
        <v>16.7015081239302</v>
      </c>
    </row>
    <row r="37" spans="1:64" x14ac:dyDescent="0.25">
      <c r="A37" s="24" t="s">
        <v>81</v>
      </c>
      <c r="B37" s="44" t="str">
        <f t="shared" si="0"/>
        <v>Coastal Virginia - Hampton Roads</v>
      </c>
      <c r="C37" s="12"/>
      <c r="D37" s="28" t="s">
        <v>16</v>
      </c>
      <c r="E37" s="31" t="s">
        <v>17</v>
      </c>
      <c r="F37" s="12"/>
      <c r="G37" s="201">
        <v>94.557677941008905</v>
      </c>
      <c r="H37" s="196">
        <v>95.074175364265699</v>
      </c>
      <c r="I37" s="196">
        <v>96.102064268585096</v>
      </c>
      <c r="J37" s="196">
        <v>96.820973061067903</v>
      </c>
      <c r="K37" s="196">
        <v>99.089114571441598</v>
      </c>
      <c r="L37" s="202">
        <v>96.434263730142106</v>
      </c>
      <c r="M37" s="196"/>
      <c r="N37" s="203">
        <v>131.22081621943099</v>
      </c>
      <c r="O37" s="204">
        <v>140.73792610526999</v>
      </c>
      <c r="P37" s="205">
        <v>136.106408553818</v>
      </c>
      <c r="Q37" s="196"/>
      <c r="R37" s="206">
        <v>111.064987850132</v>
      </c>
      <c r="S37" s="179"/>
      <c r="T37" s="180">
        <v>22.263138219517501</v>
      </c>
      <c r="U37" s="174">
        <v>25.505351198656701</v>
      </c>
      <c r="V37" s="174">
        <v>25.995795213391801</v>
      </c>
      <c r="W37" s="174">
        <v>24.695185681195099</v>
      </c>
      <c r="X37" s="174">
        <v>23.635166854860501</v>
      </c>
      <c r="Y37" s="181">
        <v>24.440030576091601</v>
      </c>
      <c r="Z37" s="174"/>
      <c r="AA37" s="182">
        <v>33.062677384894599</v>
      </c>
      <c r="AB37" s="183">
        <v>32.6868905174709</v>
      </c>
      <c r="AC37" s="184">
        <v>32.779431985157302</v>
      </c>
      <c r="AD37" s="174"/>
      <c r="AE37" s="185">
        <v>27.8014257867293</v>
      </c>
      <c r="AF37" s="35"/>
      <c r="AG37" s="201">
        <v>92.371045144433097</v>
      </c>
      <c r="AH37" s="196">
        <v>90.3275189928369</v>
      </c>
      <c r="AI37" s="196">
        <v>92.094349266445803</v>
      </c>
      <c r="AJ37" s="196">
        <v>92.596335414717998</v>
      </c>
      <c r="AK37" s="196">
        <v>94.400947426268502</v>
      </c>
      <c r="AL37" s="202">
        <v>92.4018936461121</v>
      </c>
      <c r="AM37" s="196"/>
      <c r="AN37" s="203">
        <v>119.434181102735</v>
      </c>
      <c r="AO37" s="204">
        <v>125.731797926477</v>
      </c>
      <c r="AP37" s="205">
        <v>122.658293505724</v>
      </c>
      <c r="AQ37" s="196"/>
      <c r="AR37" s="206">
        <v>103.33777960460201</v>
      </c>
      <c r="AS37" s="179"/>
      <c r="AT37" s="180">
        <v>24.801440492213999</v>
      </c>
      <c r="AU37" s="174">
        <v>23.556447396093098</v>
      </c>
      <c r="AV37" s="174">
        <v>24.3718898954018</v>
      </c>
      <c r="AW37" s="174">
        <v>23.138875092540999</v>
      </c>
      <c r="AX37" s="174">
        <v>21.360623854108301</v>
      </c>
      <c r="AY37" s="181">
        <v>23.352854430186799</v>
      </c>
      <c r="AZ37" s="174"/>
      <c r="BA37" s="182">
        <v>27.2431319844661</v>
      </c>
      <c r="BB37" s="183">
        <v>27.313845224486101</v>
      </c>
      <c r="BC37" s="184">
        <v>27.214282955702501</v>
      </c>
      <c r="BD37" s="174"/>
      <c r="BE37" s="185">
        <v>24.683304008767301</v>
      </c>
    </row>
    <row r="38" spans="1:64" x14ac:dyDescent="0.25">
      <c r="A38" s="25" t="s">
        <v>82</v>
      </c>
      <c r="B38" s="44" t="str">
        <f t="shared" si="0"/>
        <v>Northern Virginia</v>
      </c>
      <c r="C38" s="12"/>
      <c r="D38" s="28" t="s">
        <v>16</v>
      </c>
      <c r="E38" s="31" t="s">
        <v>17</v>
      </c>
      <c r="F38" s="13"/>
      <c r="G38" s="201">
        <v>115.623459450474</v>
      </c>
      <c r="H38" s="196">
        <v>127.581452172967</v>
      </c>
      <c r="I38" s="196">
        <v>130.412988333935</v>
      </c>
      <c r="J38" s="196">
        <v>129.93223464873799</v>
      </c>
      <c r="K38" s="196">
        <v>122.011120832077</v>
      </c>
      <c r="L38" s="202">
        <v>125.488745198299</v>
      </c>
      <c r="M38" s="196"/>
      <c r="N38" s="203">
        <v>116.629519667148</v>
      </c>
      <c r="O38" s="204">
        <v>117.731543644108</v>
      </c>
      <c r="P38" s="205">
        <v>117.19958027303301</v>
      </c>
      <c r="Q38" s="196"/>
      <c r="R38" s="206">
        <v>122.863003903703</v>
      </c>
      <c r="S38" s="179"/>
      <c r="T38" s="180">
        <v>38.175473122966203</v>
      </c>
      <c r="U38" s="174">
        <v>48.558697810946903</v>
      </c>
      <c r="V38" s="174">
        <v>50.908678388175701</v>
      </c>
      <c r="W38" s="174">
        <v>51.719139297393099</v>
      </c>
      <c r="X38" s="174">
        <v>44.904797371544603</v>
      </c>
      <c r="Y38" s="181">
        <v>47.293955894517602</v>
      </c>
      <c r="Z38" s="174"/>
      <c r="AA38" s="182">
        <v>32.956210402091301</v>
      </c>
      <c r="AB38" s="183">
        <v>30.865419889317199</v>
      </c>
      <c r="AC38" s="184">
        <v>31.830150764307401</v>
      </c>
      <c r="AD38" s="174"/>
      <c r="AE38" s="185">
        <v>42.1137004730694</v>
      </c>
      <c r="AF38" s="35"/>
      <c r="AG38" s="201">
        <v>109.528458653155</v>
      </c>
      <c r="AH38" s="196">
        <v>118.507057344556</v>
      </c>
      <c r="AI38" s="196">
        <v>124.093726778234</v>
      </c>
      <c r="AJ38" s="196">
        <v>122.305647411875</v>
      </c>
      <c r="AK38" s="196">
        <v>114.400255682859</v>
      </c>
      <c r="AL38" s="202">
        <v>118.07797795029801</v>
      </c>
      <c r="AM38" s="196"/>
      <c r="AN38" s="203">
        <v>110.87853196947</v>
      </c>
      <c r="AO38" s="204">
        <v>111.975192816408</v>
      </c>
      <c r="AP38" s="205">
        <v>111.448212259816</v>
      </c>
      <c r="AQ38" s="196"/>
      <c r="AR38" s="206">
        <v>115.98354446302299</v>
      </c>
      <c r="AS38" s="179"/>
      <c r="AT38" s="180">
        <v>32.987901367254899</v>
      </c>
      <c r="AU38" s="174">
        <v>39.4066658491341</v>
      </c>
      <c r="AV38" s="174">
        <v>44.989053701703298</v>
      </c>
      <c r="AW38" s="174">
        <v>43.209748157140197</v>
      </c>
      <c r="AX38" s="174">
        <v>36.5999642038255</v>
      </c>
      <c r="AY38" s="181">
        <v>39.779366980666602</v>
      </c>
      <c r="AZ38" s="174"/>
      <c r="BA38" s="182">
        <v>29.4049537465349</v>
      </c>
      <c r="BB38" s="183">
        <v>27.520032864294802</v>
      </c>
      <c r="BC38" s="184">
        <v>28.396371448063999</v>
      </c>
      <c r="BD38" s="174"/>
      <c r="BE38" s="185">
        <v>36.065329812854003</v>
      </c>
    </row>
    <row r="39" spans="1:64" x14ac:dyDescent="0.25">
      <c r="A39" s="26" t="s">
        <v>83</v>
      </c>
      <c r="B39" s="44" t="str">
        <f t="shared" si="0"/>
        <v>Shenandoah Valley</v>
      </c>
      <c r="C39" s="12"/>
      <c r="D39" s="29" t="s">
        <v>16</v>
      </c>
      <c r="E39" s="32" t="s">
        <v>17</v>
      </c>
      <c r="F39" s="12"/>
      <c r="G39" s="207">
        <v>83.236847031963407</v>
      </c>
      <c r="H39" s="208">
        <v>87.075372848948305</v>
      </c>
      <c r="I39" s="208">
        <v>87.956160453216299</v>
      </c>
      <c r="J39" s="208">
        <v>86.7876571428571</v>
      </c>
      <c r="K39" s="208">
        <v>88.001509433962198</v>
      </c>
      <c r="L39" s="209">
        <v>86.737775102896606</v>
      </c>
      <c r="M39" s="196"/>
      <c r="N39" s="210">
        <v>101.49825318352001</v>
      </c>
      <c r="O39" s="211">
        <v>103.84591881594299</v>
      </c>
      <c r="P39" s="212">
        <v>102.68504259574701</v>
      </c>
      <c r="Q39" s="196"/>
      <c r="R39" s="213">
        <v>92.2219970448118</v>
      </c>
      <c r="S39" s="179"/>
      <c r="T39" s="186">
        <v>12.012102979360799</v>
      </c>
      <c r="U39" s="187">
        <v>15.6458431045941</v>
      </c>
      <c r="V39" s="187">
        <v>15.2614272862495</v>
      </c>
      <c r="W39" s="187">
        <v>14.3705586251219</v>
      </c>
      <c r="X39" s="187">
        <v>18.1884491801652</v>
      </c>
      <c r="Y39" s="188">
        <v>15.1840794381623</v>
      </c>
      <c r="Z39" s="174"/>
      <c r="AA39" s="189">
        <v>17.949806668969899</v>
      </c>
      <c r="AB39" s="190">
        <v>18.095623672638599</v>
      </c>
      <c r="AC39" s="191">
        <v>17.985778643296801</v>
      </c>
      <c r="AD39" s="174"/>
      <c r="AE39" s="192">
        <v>16.323096362554899</v>
      </c>
      <c r="AF39" s="36"/>
      <c r="AG39" s="207">
        <v>84.665034533934502</v>
      </c>
      <c r="AH39" s="208">
        <v>85.849172689139294</v>
      </c>
      <c r="AI39" s="208">
        <v>86.216719625265497</v>
      </c>
      <c r="AJ39" s="208">
        <v>84.892183486238494</v>
      </c>
      <c r="AK39" s="208">
        <v>85.718366456616494</v>
      </c>
      <c r="AL39" s="209">
        <v>85.490339291825094</v>
      </c>
      <c r="AM39" s="196"/>
      <c r="AN39" s="210">
        <v>99.296988801160097</v>
      </c>
      <c r="AO39" s="211">
        <v>101.647924879714</v>
      </c>
      <c r="AP39" s="212">
        <v>100.494481184283</v>
      </c>
      <c r="AQ39" s="196"/>
      <c r="AR39" s="213">
        <v>90.553023941313697</v>
      </c>
      <c r="AS39" s="179"/>
      <c r="AT39" s="186">
        <v>12.7317527179713</v>
      </c>
      <c r="AU39" s="187">
        <v>14.502768781907101</v>
      </c>
      <c r="AV39" s="187">
        <v>13.6521248950709</v>
      </c>
      <c r="AW39" s="187">
        <v>13.4231111805911</v>
      </c>
      <c r="AX39" s="187">
        <v>13.52631884399</v>
      </c>
      <c r="AY39" s="188">
        <v>13.5819389151522</v>
      </c>
      <c r="AZ39" s="174"/>
      <c r="BA39" s="189">
        <v>17.312429459107101</v>
      </c>
      <c r="BB39" s="190">
        <v>17.105170890722</v>
      </c>
      <c r="BC39" s="191">
        <v>17.1718690443128</v>
      </c>
      <c r="BD39" s="174"/>
      <c r="BE39" s="192">
        <v>14.9226374019663</v>
      </c>
    </row>
    <row r="40" spans="1:64" x14ac:dyDescent="0.25">
      <c r="A40" s="22" t="s">
        <v>84</v>
      </c>
      <c r="B40" s="44" t="str">
        <f t="shared" si="0"/>
        <v>Southern Virginia</v>
      </c>
      <c r="C40" s="10"/>
      <c r="D40" s="27" t="s">
        <v>16</v>
      </c>
      <c r="E40" s="30" t="s">
        <v>17</v>
      </c>
      <c r="F40" s="3"/>
      <c r="G40" s="193">
        <v>81.122750146284304</v>
      </c>
      <c r="H40" s="194">
        <v>86.734561734213003</v>
      </c>
      <c r="I40" s="194">
        <v>88.512984054669701</v>
      </c>
      <c r="J40" s="194">
        <v>89.451758291685493</v>
      </c>
      <c r="K40" s="194">
        <v>86.896580796252906</v>
      </c>
      <c r="L40" s="195">
        <v>86.796278710673604</v>
      </c>
      <c r="M40" s="196"/>
      <c r="N40" s="197">
        <v>93.642778637770803</v>
      </c>
      <c r="O40" s="198">
        <v>95.448178382463993</v>
      </c>
      <c r="P40" s="199">
        <v>94.556179732313495</v>
      </c>
      <c r="Q40" s="196"/>
      <c r="R40" s="200">
        <v>89.399170087224206</v>
      </c>
      <c r="S40" s="179"/>
      <c r="T40" s="171">
        <v>8.9984991600302404</v>
      </c>
      <c r="U40" s="172">
        <v>15.959154507672499</v>
      </c>
      <c r="V40" s="172">
        <v>16.605264000953898</v>
      </c>
      <c r="W40" s="172">
        <v>17.017899261627001</v>
      </c>
      <c r="X40" s="172">
        <v>13.891613768780999</v>
      </c>
      <c r="Y40" s="173">
        <v>14.767298939781799</v>
      </c>
      <c r="Z40" s="174"/>
      <c r="AA40" s="175">
        <v>17.5560168275004</v>
      </c>
      <c r="AB40" s="176">
        <v>17.497069613717599</v>
      </c>
      <c r="AC40" s="177">
        <v>17.487680201809798</v>
      </c>
      <c r="AD40" s="174"/>
      <c r="AE40" s="178">
        <v>15.813537314817999</v>
      </c>
      <c r="AF40" s="33"/>
      <c r="AG40" s="193">
        <v>81.785649031067294</v>
      </c>
      <c r="AH40" s="194">
        <v>85.519016293029495</v>
      </c>
      <c r="AI40" s="194">
        <v>87.352866745282995</v>
      </c>
      <c r="AJ40" s="194">
        <v>87.510853311179602</v>
      </c>
      <c r="AK40" s="194">
        <v>86.284625275532605</v>
      </c>
      <c r="AL40" s="195">
        <v>85.879181367491199</v>
      </c>
      <c r="AM40" s="196"/>
      <c r="AN40" s="197">
        <v>91.259333550771899</v>
      </c>
      <c r="AO40" s="198">
        <v>92.641395324123195</v>
      </c>
      <c r="AP40" s="199">
        <v>91.958237317282794</v>
      </c>
      <c r="AQ40" s="196"/>
      <c r="AR40" s="200">
        <v>87.817977718741901</v>
      </c>
      <c r="AS40" s="179"/>
      <c r="AT40" s="171">
        <v>7.3917417736580999</v>
      </c>
      <c r="AU40" s="172">
        <v>12.2851774411784</v>
      </c>
      <c r="AV40" s="172">
        <v>13.448141848334799</v>
      </c>
      <c r="AW40" s="172">
        <v>14.3013750037432</v>
      </c>
      <c r="AX40" s="172">
        <v>13.6437247867969</v>
      </c>
      <c r="AY40" s="173">
        <v>12.438038751835499</v>
      </c>
      <c r="AZ40" s="174"/>
      <c r="BA40" s="175">
        <v>15.7395459417727</v>
      </c>
      <c r="BB40" s="176">
        <v>15.891834332173101</v>
      </c>
      <c r="BC40" s="177">
        <v>15.7990339229</v>
      </c>
      <c r="BD40" s="174"/>
      <c r="BE40" s="178">
        <v>13.5739785117522</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201">
        <v>90.753853151396996</v>
      </c>
      <c r="H41" s="196">
        <v>91.456055071649303</v>
      </c>
      <c r="I41" s="196">
        <v>90.780121447028407</v>
      </c>
      <c r="J41" s="196">
        <v>93.076885117493404</v>
      </c>
      <c r="K41" s="196">
        <v>95.932667398463195</v>
      </c>
      <c r="L41" s="202">
        <v>92.442836327234303</v>
      </c>
      <c r="M41" s="196"/>
      <c r="N41" s="203">
        <v>117.905156541571</v>
      </c>
      <c r="O41" s="204">
        <v>121.15930208967301</v>
      </c>
      <c r="P41" s="205">
        <v>119.549914889253</v>
      </c>
      <c r="Q41" s="196"/>
      <c r="R41" s="206">
        <v>101.97473803771599</v>
      </c>
      <c r="S41" s="179"/>
      <c r="T41" s="180">
        <v>15.6694231593178</v>
      </c>
      <c r="U41" s="174">
        <v>18.484557529613198</v>
      </c>
      <c r="V41" s="174">
        <v>15.757182220787101</v>
      </c>
      <c r="W41" s="174">
        <v>21.231104649397999</v>
      </c>
      <c r="X41" s="174">
        <v>16.575693583817301</v>
      </c>
      <c r="Y41" s="181">
        <v>17.465666473259802</v>
      </c>
      <c r="Z41" s="174"/>
      <c r="AA41" s="182">
        <v>23.082976143588201</v>
      </c>
      <c r="AB41" s="183">
        <v>25.9362411787593</v>
      </c>
      <c r="AC41" s="184">
        <v>24.532865834975301</v>
      </c>
      <c r="AD41" s="174"/>
      <c r="AE41" s="185">
        <v>20.0096031192334</v>
      </c>
      <c r="AF41" s="34"/>
      <c r="AG41" s="201">
        <v>91.162483469981396</v>
      </c>
      <c r="AH41" s="196">
        <v>90.208088288158706</v>
      </c>
      <c r="AI41" s="196">
        <v>91.299053206554703</v>
      </c>
      <c r="AJ41" s="196">
        <v>92.506317240451807</v>
      </c>
      <c r="AK41" s="196">
        <v>96.038582293681998</v>
      </c>
      <c r="AL41" s="202">
        <v>92.332364959537898</v>
      </c>
      <c r="AM41" s="196"/>
      <c r="AN41" s="203">
        <v>108.48949011881299</v>
      </c>
      <c r="AO41" s="204">
        <v>108.0361547904</v>
      </c>
      <c r="AP41" s="205">
        <v>108.265950608316</v>
      </c>
      <c r="AQ41" s="196"/>
      <c r="AR41" s="206">
        <v>97.444591489940095</v>
      </c>
      <c r="AS41" s="179"/>
      <c r="AT41" s="180">
        <v>22.715891795943701</v>
      </c>
      <c r="AU41" s="174">
        <v>21.774397690495999</v>
      </c>
      <c r="AV41" s="174">
        <v>22.837330335691501</v>
      </c>
      <c r="AW41" s="174">
        <v>24.022251971767599</v>
      </c>
      <c r="AX41" s="174">
        <v>24.573867764163701</v>
      </c>
      <c r="AY41" s="181">
        <v>23.220737550231402</v>
      </c>
      <c r="AZ41" s="174"/>
      <c r="BA41" s="182">
        <v>24.994157503504301</v>
      </c>
      <c r="BB41" s="183">
        <v>24.108912402346199</v>
      </c>
      <c r="BC41" s="184">
        <v>24.550675985707301</v>
      </c>
      <c r="BD41" s="174"/>
      <c r="BE41" s="185">
        <v>23.426337118273199</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201">
        <v>77.013668032786796</v>
      </c>
      <c r="H42" s="196">
        <v>82.244993694829702</v>
      </c>
      <c r="I42" s="196">
        <v>84.361797346200206</v>
      </c>
      <c r="J42" s="196">
        <v>84.339864364981494</v>
      </c>
      <c r="K42" s="196">
        <v>82.277055630936204</v>
      </c>
      <c r="L42" s="202">
        <v>82.497731000546693</v>
      </c>
      <c r="M42" s="196"/>
      <c r="N42" s="203">
        <v>90.639976580796201</v>
      </c>
      <c r="O42" s="204">
        <v>90.7778858625162</v>
      </c>
      <c r="P42" s="205">
        <v>90.705409230769206</v>
      </c>
      <c r="Q42" s="196"/>
      <c r="R42" s="206">
        <v>85.022333901192496</v>
      </c>
      <c r="S42" s="179"/>
      <c r="T42" s="180">
        <v>9.8052409302786998</v>
      </c>
      <c r="U42" s="174">
        <v>14.276820914538501</v>
      </c>
      <c r="V42" s="174">
        <v>16.037364182814098</v>
      </c>
      <c r="W42" s="174">
        <v>14.083081105229001</v>
      </c>
      <c r="X42" s="174">
        <v>9.1835727013622801</v>
      </c>
      <c r="Y42" s="181">
        <v>12.9657497240576</v>
      </c>
      <c r="Z42" s="174"/>
      <c r="AA42" s="182">
        <v>11.6053560662039</v>
      </c>
      <c r="AB42" s="183">
        <v>7.4284084005075304</v>
      </c>
      <c r="AC42" s="184">
        <v>9.4342642451958394</v>
      </c>
      <c r="AD42" s="174"/>
      <c r="AE42" s="185">
        <v>11.3495442536925</v>
      </c>
      <c r="AF42" s="35"/>
      <c r="AG42" s="201">
        <v>79.475413290113394</v>
      </c>
      <c r="AH42" s="196">
        <v>82.011005565862703</v>
      </c>
      <c r="AI42" s="196">
        <v>83.036030133146397</v>
      </c>
      <c r="AJ42" s="196">
        <v>83.023177737881497</v>
      </c>
      <c r="AK42" s="196">
        <v>83.031286210892205</v>
      </c>
      <c r="AL42" s="202">
        <v>82.3000649757319</v>
      </c>
      <c r="AM42" s="196"/>
      <c r="AN42" s="203">
        <v>88.709170093457899</v>
      </c>
      <c r="AO42" s="204">
        <v>89.903774094063195</v>
      </c>
      <c r="AP42" s="205">
        <v>89.297289808312698</v>
      </c>
      <c r="AQ42" s="196"/>
      <c r="AR42" s="206">
        <v>84.343426813722701</v>
      </c>
      <c r="AS42" s="179"/>
      <c r="AT42" s="180">
        <v>11.4365444733756</v>
      </c>
      <c r="AU42" s="174">
        <v>12.0859089735839</v>
      </c>
      <c r="AV42" s="174">
        <v>12.7657840941286</v>
      </c>
      <c r="AW42" s="174">
        <v>12.8032614230261</v>
      </c>
      <c r="AX42" s="174">
        <v>12.533127646358199</v>
      </c>
      <c r="AY42" s="181">
        <v>12.415210298781099</v>
      </c>
      <c r="AZ42" s="174"/>
      <c r="BA42" s="182">
        <v>13.3471486497718</v>
      </c>
      <c r="BB42" s="183">
        <v>11.585831807692401</v>
      </c>
      <c r="BC42" s="184">
        <v>12.3863032299869</v>
      </c>
      <c r="BD42" s="174"/>
      <c r="BE42" s="185">
        <v>12.2354387798103</v>
      </c>
      <c r="BF42" s="98"/>
      <c r="BG42" s="98"/>
      <c r="BH42" s="98"/>
      <c r="BI42" s="98"/>
      <c r="BJ42" s="98"/>
      <c r="BK42" s="98"/>
      <c r="BL42" s="98"/>
    </row>
    <row r="43" spans="1:64" x14ac:dyDescent="0.25">
      <c r="A43" s="26" t="s">
        <v>87</v>
      </c>
      <c r="B43" s="44" t="str">
        <f t="shared" si="0"/>
        <v>Virginia Mountains</v>
      </c>
      <c r="C43" s="12"/>
      <c r="D43" s="29" t="s">
        <v>16</v>
      </c>
      <c r="E43" s="32" t="s">
        <v>17</v>
      </c>
      <c r="F43" s="12"/>
      <c r="G43" s="207">
        <v>88.585186476123994</v>
      </c>
      <c r="H43" s="208">
        <v>93.276500691562902</v>
      </c>
      <c r="I43" s="208">
        <v>93.410103475723005</v>
      </c>
      <c r="J43" s="208">
        <v>91.068397718433999</v>
      </c>
      <c r="K43" s="208">
        <v>90.156358441558396</v>
      </c>
      <c r="L43" s="209">
        <v>91.412077951002203</v>
      </c>
      <c r="M43" s="196"/>
      <c r="N43" s="210">
        <v>101.963229437229</v>
      </c>
      <c r="O43" s="211">
        <v>105.72678655534099</v>
      </c>
      <c r="P43" s="212">
        <v>103.85533742331199</v>
      </c>
      <c r="Q43" s="196"/>
      <c r="R43" s="213">
        <v>95.654502954020003</v>
      </c>
      <c r="S43" s="179"/>
      <c r="T43" s="186">
        <v>25.222591070666098</v>
      </c>
      <c r="U43" s="187">
        <v>27.595180443918601</v>
      </c>
      <c r="V43" s="187">
        <v>24.5265151719104</v>
      </c>
      <c r="W43" s="187">
        <v>21.250721246577601</v>
      </c>
      <c r="X43" s="187">
        <v>20.4516350837375</v>
      </c>
      <c r="Y43" s="188">
        <v>23.610078670727699</v>
      </c>
      <c r="Z43" s="174"/>
      <c r="AA43" s="189">
        <v>18.244532255819799</v>
      </c>
      <c r="AB43" s="190">
        <v>21.321156819148801</v>
      </c>
      <c r="AC43" s="191">
        <v>19.7819386701326</v>
      </c>
      <c r="AD43" s="174"/>
      <c r="AE43" s="192">
        <v>22.696314902665101</v>
      </c>
      <c r="AF43" s="36"/>
      <c r="AG43" s="207">
        <v>91.063976476925802</v>
      </c>
      <c r="AH43" s="208">
        <v>89.672178803593596</v>
      </c>
      <c r="AI43" s="208">
        <v>91.239232460661</v>
      </c>
      <c r="AJ43" s="208">
        <v>90.744759545514498</v>
      </c>
      <c r="AK43" s="208">
        <v>92.112206690957194</v>
      </c>
      <c r="AL43" s="209">
        <v>90.984771241830003</v>
      </c>
      <c r="AM43" s="196"/>
      <c r="AN43" s="210">
        <v>108.256548369264</v>
      </c>
      <c r="AO43" s="211">
        <v>111.351455255087</v>
      </c>
      <c r="AP43" s="212">
        <v>109.797343789035</v>
      </c>
      <c r="AQ43" s="196"/>
      <c r="AR43" s="213">
        <v>97.400171904581498</v>
      </c>
      <c r="AS43" s="179"/>
      <c r="AT43" s="186">
        <v>27.105363113916098</v>
      </c>
      <c r="AU43" s="187">
        <v>22.740194415999401</v>
      </c>
      <c r="AV43" s="187">
        <v>22.846991662054901</v>
      </c>
      <c r="AW43" s="187">
        <v>22.0822718047874</v>
      </c>
      <c r="AX43" s="187">
        <v>22.7920719760343</v>
      </c>
      <c r="AY43" s="188">
        <v>23.320914826981099</v>
      </c>
      <c r="AZ43" s="174"/>
      <c r="BA43" s="189">
        <v>22.827116151378199</v>
      </c>
      <c r="BB43" s="190">
        <v>24.755150432540301</v>
      </c>
      <c r="BC43" s="191">
        <v>23.770536282476701</v>
      </c>
      <c r="BD43" s="174"/>
      <c r="BE43" s="192">
        <v>23.659296636686701</v>
      </c>
      <c r="BF43" s="98"/>
      <c r="BG43" s="98"/>
      <c r="BH43" s="98"/>
      <c r="BI43" s="98"/>
      <c r="BJ43" s="98"/>
      <c r="BK43" s="98"/>
      <c r="BL43" s="98"/>
    </row>
  </sheetData>
  <sheetProtection algorithmName="SHA-512" hashValue="t8zf9uTzlAPaB4SUXvel4m3AP8+R5/B/2dvaAgsm7TQiaDe+vJQyswE1Q891Gu6GdyCwr7beW8mempTjjtUNDQ==" saltValue="sryNgjCp/8Jau63Cckr8uA=="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9" activePane="bottomRight" state="frozen"/>
      <selection activeCell="G44" sqref="G44"/>
      <selection pane="topRight" activeCell="G44" sqref="G44"/>
      <selection pane="bottomLeft" activeCell="G44" sqref="G44"/>
      <selection pane="bottomRight" activeCell="F17" sqref="F17"/>
    </sheetView>
  </sheetViews>
  <sheetFormatPr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9" t="s">
        <v>5</v>
      </c>
      <c r="E2" s="160"/>
      <c r="G2" s="153" t="s">
        <v>97</v>
      </c>
      <c r="H2" s="154"/>
      <c r="I2" s="154"/>
      <c r="J2" s="154"/>
      <c r="K2" s="154"/>
      <c r="L2" s="154"/>
      <c r="M2" s="154"/>
      <c r="N2" s="154"/>
      <c r="O2" s="154"/>
      <c r="P2" s="154"/>
      <c r="Q2" s="154"/>
      <c r="R2" s="154"/>
      <c r="T2" s="153" t="s">
        <v>40</v>
      </c>
      <c r="U2" s="154"/>
      <c r="V2" s="154"/>
      <c r="W2" s="154"/>
      <c r="X2" s="154"/>
      <c r="Y2" s="154"/>
      <c r="Z2" s="154"/>
      <c r="AA2" s="154"/>
      <c r="AB2" s="154"/>
      <c r="AC2" s="154"/>
      <c r="AD2" s="154"/>
      <c r="AE2" s="154"/>
      <c r="AF2" s="4"/>
      <c r="AG2" s="153" t="s">
        <v>41</v>
      </c>
      <c r="AH2" s="154"/>
      <c r="AI2" s="154"/>
      <c r="AJ2" s="154"/>
      <c r="AK2" s="154"/>
      <c r="AL2" s="154"/>
      <c r="AM2" s="154"/>
      <c r="AN2" s="154"/>
      <c r="AO2" s="154"/>
      <c r="AP2" s="154"/>
      <c r="AQ2" s="154"/>
      <c r="AR2" s="154"/>
      <c r="AT2" s="153" t="s">
        <v>42</v>
      </c>
      <c r="AU2" s="154"/>
      <c r="AV2" s="154"/>
      <c r="AW2" s="154"/>
      <c r="AX2" s="154"/>
      <c r="AY2" s="154"/>
      <c r="AZ2" s="154"/>
      <c r="BA2" s="154"/>
      <c r="BB2" s="154"/>
      <c r="BC2" s="154"/>
      <c r="BD2" s="154"/>
      <c r="BE2" s="154"/>
    </row>
    <row r="3" spans="1:57" x14ac:dyDescent="0.25">
      <c r="A3" s="37"/>
      <c r="B3" s="37"/>
      <c r="C3" s="3"/>
      <c r="D3" s="161" t="s">
        <v>8</v>
      </c>
      <c r="E3" s="163" t="s">
        <v>9</v>
      </c>
      <c r="F3" s="5"/>
      <c r="G3" s="151" t="s">
        <v>0</v>
      </c>
      <c r="H3" s="147" t="s">
        <v>1</v>
      </c>
      <c r="I3" s="147" t="s">
        <v>10</v>
      </c>
      <c r="J3" s="147" t="s">
        <v>2</v>
      </c>
      <c r="K3" s="147" t="s">
        <v>11</v>
      </c>
      <c r="L3" s="149" t="s">
        <v>12</v>
      </c>
      <c r="M3" s="5"/>
      <c r="N3" s="151" t="s">
        <v>3</v>
      </c>
      <c r="O3" s="147" t="s">
        <v>4</v>
      </c>
      <c r="P3" s="149" t="s">
        <v>13</v>
      </c>
      <c r="Q3" s="2"/>
      <c r="R3" s="155" t="s">
        <v>14</v>
      </c>
      <c r="S3" s="2"/>
      <c r="T3" s="151" t="s">
        <v>0</v>
      </c>
      <c r="U3" s="147" t="s">
        <v>1</v>
      </c>
      <c r="V3" s="147" t="s">
        <v>10</v>
      </c>
      <c r="W3" s="147" t="s">
        <v>2</v>
      </c>
      <c r="X3" s="147" t="s">
        <v>11</v>
      </c>
      <c r="Y3" s="149" t="s">
        <v>12</v>
      </c>
      <c r="Z3" s="2"/>
      <c r="AA3" s="151" t="s">
        <v>3</v>
      </c>
      <c r="AB3" s="147" t="s">
        <v>4</v>
      </c>
      <c r="AC3" s="149" t="s">
        <v>13</v>
      </c>
      <c r="AD3" s="1"/>
      <c r="AE3" s="157" t="s">
        <v>14</v>
      </c>
      <c r="AF3" s="47"/>
      <c r="AG3" s="151" t="s">
        <v>0</v>
      </c>
      <c r="AH3" s="147" t="s">
        <v>1</v>
      </c>
      <c r="AI3" s="147" t="s">
        <v>10</v>
      </c>
      <c r="AJ3" s="147" t="s">
        <v>2</v>
      </c>
      <c r="AK3" s="147" t="s">
        <v>11</v>
      </c>
      <c r="AL3" s="149" t="s">
        <v>12</v>
      </c>
      <c r="AM3" s="5"/>
      <c r="AN3" s="151" t="s">
        <v>3</v>
      </c>
      <c r="AO3" s="147" t="s">
        <v>4</v>
      </c>
      <c r="AP3" s="149" t="s">
        <v>13</v>
      </c>
      <c r="AQ3" s="2"/>
      <c r="AR3" s="155" t="s">
        <v>14</v>
      </c>
      <c r="AS3" s="2"/>
      <c r="AT3" s="151" t="s">
        <v>0</v>
      </c>
      <c r="AU3" s="147" t="s">
        <v>1</v>
      </c>
      <c r="AV3" s="147" t="s">
        <v>10</v>
      </c>
      <c r="AW3" s="147" t="s">
        <v>2</v>
      </c>
      <c r="AX3" s="147" t="s">
        <v>11</v>
      </c>
      <c r="AY3" s="149" t="s">
        <v>12</v>
      </c>
      <c r="AZ3" s="2"/>
      <c r="BA3" s="151" t="s">
        <v>3</v>
      </c>
      <c r="BB3" s="147" t="s">
        <v>4</v>
      </c>
      <c r="BC3" s="149" t="s">
        <v>13</v>
      </c>
      <c r="BD3" s="1"/>
      <c r="BE3" s="157" t="s">
        <v>14</v>
      </c>
    </row>
    <row r="4" spans="1:57" x14ac:dyDescent="0.25">
      <c r="A4" s="37"/>
      <c r="B4" s="37"/>
      <c r="C4" s="3"/>
      <c r="D4" s="162"/>
      <c r="E4" s="164"/>
      <c r="F4" s="5"/>
      <c r="G4" s="152"/>
      <c r="H4" s="148"/>
      <c r="I4" s="148"/>
      <c r="J4" s="148"/>
      <c r="K4" s="148"/>
      <c r="L4" s="150"/>
      <c r="M4" s="5"/>
      <c r="N4" s="152"/>
      <c r="O4" s="148"/>
      <c r="P4" s="150"/>
      <c r="Q4" s="2"/>
      <c r="R4" s="156"/>
      <c r="S4" s="2"/>
      <c r="T4" s="152"/>
      <c r="U4" s="148"/>
      <c r="V4" s="148"/>
      <c r="W4" s="148"/>
      <c r="X4" s="148"/>
      <c r="Y4" s="150"/>
      <c r="Z4" s="2"/>
      <c r="AA4" s="152"/>
      <c r="AB4" s="148"/>
      <c r="AC4" s="150"/>
      <c r="AD4" s="1"/>
      <c r="AE4" s="158"/>
      <c r="AF4" s="48"/>
      <c r="AG4" s="152"/>
      <c r="AH4" s="148"/>
      <c r="AI4" s="148"/>
      <c r="AJ4" s="148"/>
      <c r="AK4" s="148"/>
      <c r="AL4" s="150"/>
      <c r="AM4" s="5"/>
      <c r="AN4" s="152"/>
      <c r="AO4" s="148"/>
      <c r="AP4" s="150"/>
      <c r="AQ4" s="2"/>
      <c r="AR4" s="156"/>
      <c r="AS4" s="2"/>
      <c r="AT4" s="152"/>
      <c r="AU4" s="148"/>
      <c r="AV4" s="148"/>
      <c r="AW4" s="148"/>
      <c r="AX4" s="148"/>
      <c r="AY4" s="150"/>
      <c r="AZ4" s="2"/>
      <c r="BA4" s="152"/>
      <c r="BB4" s="148"/>
      <c r="BC4" s="150"/>
      <c r="BD4" s="1"/>
      <c r="BE4" s="15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93">
        <v>78.967665834395007</v>
      </c>
      <c r="H6" s="194">
        <v>90.607048096665594</v>
      </c>
      <c r="I6" s="194">
        <v>95.683370098239905</v>
      </c>
      <c r="J6" s="194">
        <v>97.256602215299594</v>
      </c>
      <c r="K6" s="194">
        <v>100.512810696114</v>
      </c>
      <c r="L6" s="195">
        <v>92.605514760147003</v>
      </c>
      <c r="M6" s="196"/>
      <c r="N6" s="197">
        <v>121.82580566389601</v>
      </c>
      <c r="O6" s="198">
        <v>125.230318098206</v>
      </c>
      <c r="P6" s="199">
        <v>123.52807673035601</v>
      </c>
      <c r="Q6" s="196"/>
      <c r="R6" s="200">
        <v>101.441045152633</v>
      </c>
      <c r="S6" s="179"/>
      <c r="T6" s="171">
        <v>57.283764460500102</v>
      </c>
      <c r="U6" s="172">
        <v>71.923392686367706</v>
      </c>
      <c r="V6" s="172">
        <v>75.328692251604807</v>
      </c>
      <c r="W6" s="172">
        <v>68.913039761311595</v>
      </c>
      <c r="X6" s="172">
        <v>62.071518195731201</v>
      </c>
      <c r="Y6" s="173">
        <v>67.110616670915903</v>
      </c>
      <c r="Z6" s="174"/>
      <c r="AA6" s="175">
        <v>48.228538662143002</v>
      </c>
      <c r="AB6" s="176">
        <v>41.068238907479802</v>
      </c>
      <c r="AC6" s="177">
        <v>44.510503194642801</v>
      </c>
      <c r="AD6" s="174"/>
      <c r="AE6" s="178">
        <v>58.487317432764101</v>
      </c>
      <c r="AF6" s="97"/>
      <c r="AG6" s="193">
        <v>74.625167646070807</v>
      </c>
      <c r="AH6" s="194">
        <v>79.164347831849994</v>
      </c>
      <c r="AI6" s="194">
        <v>85.018368442769699</v>
      </c>
      <c r="AJ6" s="194">
        <v>86.7958414775416</v>
      </c>
      <c r="AK6" s="194">
        <v>89.335743999766706</v>
      </c>
      <c r="AL6" s="195">
        <v>82.989054304282604</v>
      </c>
      <c r="AM6" s="196"/>
      <c r="AN6" s="197">
        <v>110.226297222456</v>
      </c>
      <c r="AO6" s="198">
        <v>116.677284263563</v>
      </c>
      <c r="AP6" s="199">
        <v>113.451803278906</v>
      </c>
      <c r="AQ6" s="196"/>
      <c r="AR6" s="200">
        <v>91.694241219089804</v>
      </c>
      <c r="AS6" s="179"/>
      <c r="AT6" s="171">
        <v>81.975497162672298</v>
      </c>
      <c r="AU6" s="172">
        <v>81.517137306580494</v>
      </c>
      <c r="AV6" s="172">
        <v>86.413895298363002</v>
      </c>
      <c r="AW6" s="172">
        <v>82.913507962223306</v>
      </c>
      <c r="AX6" s="172">
        <v>76.561648647871294</v>
      </c>
      <c r="AY6" s="173">
        <v>81.767667332469102</v>
      </c>
      <c r="AZ6" s="174"/>
      <c r="BA6" s="175">
        <v>62.473576336465399</v>
      </c>
      <c r="BB6" s="176">
        <v>54.846312379629303</v>
      </c>
      <c r="BC6" s="177">
        <v>58.459996798005598</v>
      </c>
      <c r="BD6" s="174"/>
      <c r="BE6" s="178">
        <v>72.781658661046606</v>
      </c>
    </row>
    <row r="7" spans="1:57" x14ac:dyDescent="0.25">
      <c r="A7" s="23" t="s">
        <v>18</v>
      </c>
      <c r="B7" s="44" t="str">
        <f>TRIM(A7)</f>
        <v>Virginia</v>
      </c>
      <c r="C7" s="11"/>
      <c r="D7" s="28" t="s">
        <v>16</v>
      </c>
      <c r="E7" s="31" t="s">
        <v>17</v>
      </c>
      <c r="F7" s="12"/>
      <c r="G7" s="201">
        <v>47.741206049883701</v>
      </c>
      <c r="H7" s="196">
        <v>58.813408569171699</v>
      </c>
      <c r="I7" s="196">
        <v>63.939795640921901</v>
      </c>
      <c r="J7" s="196">
        <v>63.9586596746745</v>
      </c>
      <c r="K7" s="196">
        <v>63.341274790811703</v>
      </c>
      <c r="L7" s="202">
        <v>59.558853782209702</v>
      </c>
      <c r="M7" s="196"/>
      <c r="N7" s="203">
        <v>86.652496934260597</v>
      </c>
      <c r="O7" s="204">
        <v>93.465304271100194</v>
      </c>
      <c r="P7" s="205">
        <v>90.058900602680396</v>
      </c>
      <c r="Q7" s="196"/>
      <c r="R7" s="206">
        <v>68.273144887304497</v>
      </c>
      <c r="S7" s="179"/>
      <c r="T7" s="180">
        <v>46.913806290497398</v>
      </c>
      <c r="U7" s="174">
        <v>63.493466349293499</v>
      </c>
      <c r="V7" s="174">
        <v>67.802644999901901</v>
      </c>
      <c r="W7" s="174">
        <v>64.772149035870299</v>
      </c>
      <c r="X7" s="174">
        <v>51.679581659911697</v>
      </c>
      <c r="Y7" s="181">
        <v>59.119140550482001</v>
      </c>
      <c r="Z7" s="174"/>
      <c r="AA7" s="182">
        <v>50.1795104333818</v>
      </c>
      <c r="AB7" s="183">
        <v>44.271233443625</v>
      </c>
      <c r="AC7" s="184">
        <v>47.054487758238601</v>
      </c>
      <c r="AD7" s="174"/>
      <c r="AE7" s="185">
        <v>54.345121440155701</v>
      </c>
      <c r="AF7" s="97"/>
      <c r="AG7" s="201">
        <v>45.116493871322497</v>
      </c>
      <c r="AH7" s="196">
        <v>52.666225117965197</v>
      </c>
      <c r="AI7" s="196">
        <v>57.934513830551303</v>
      </c>
      <c r="AJ7" s="196">
        <v>58.084977346227497</v>
      </c>
      <c r="AK7" s="196">
        <v>56.855732341093201</v>
      </c>
      <c r="AL7" s="202">
        <v>54.134640957077899</v>
      </c>
      <c r="AM7" s="196"/>
      <c r="AN7" s="203">
        <v>74.529829521226304</v>
      </c>
      <c r="AO7" s="204">
        <v>80.162764777657699</v>
      </c>
      <c r="AP7" s="205">
        <v>77.346297149441995</v>
      </c>
      <c r="AQ7" s="196"/>
      <c r="AR7" s="206">
        <v>60.769302728571503</v>
      </c>
      <c r="AS7" s="179"/>
      <c r="AT7" s="180">
        <v>53.995904722310897</v>
      </c>
      <c r="AU7" s="174">
        <v>60.265599025199101</v>
      </c>
      <c r="AV7" s="174">
        <v>65.024589299268996</v>
      </c>
      <c r="AW7" s="174">
        <v>62.021862601631902</v>
      </c>
      <c r="AX7" s="174">
        <v>54.572484026389397</v>
      </c>
      <c r="AY7" s="181">
        <v>59.309519817438797</v>
      </c>
      <c r="AZ7" s="174"/>
      <c r="BA7" s="182">
        <v>50.252832261884002</v>
      </c>
      <c r="BB7" s="183">
        <v>44.324159474752399</v>
      </c>
      <c r="BC7" s="184">
        <v>47.1210156486814</v>
      </c>
      <c r="BD7" s="174"/>
      <c r="BE7" s="185">
        <v>54.653491451828501</v>
      </c>
    </row>
    <row r="8" spans="1:57" x14ac:dyDescent="0.25">
      <c r="A8" s="24" t="s">
        <v>19</v>
      </c>
      <c r="B8" s="44" t="str">
        <f t="shared" ref="B8:B43" si="0">TRIM(A8)</f>
        <v>Norfolk/Virginia Beach, VA</v>
      </c>
      <c r="C8" s="12"/>
      <c r="D8" s="28" t="s">
        <v>16</v>
      </c>
      <c r="E8" s="31" t="s">
        <v>17</v>
      </c>
      <c r="F8" s="12"/>
      <c r="G8" s="201">
        <v>45.128522082590003</v>
      </c>
      <c r="H8" s="196">
        <v>49.930079506363398</v>
      </c>
      <c r="I8" s="196">
        <v>54.356310865860799</v>
      </c>
      <c r="J8" s="196">
        <v>54.793897931199702</v>
      </c>
      <c r="K8" s="196">
        <v>58.845436644656203</v>
      </c>
      <c r="L8" s="202">
        <v>52.610809562226002</v>
      </c>
      <c r="M8" s="196"/>
      <c r="N8" s="203">
        <v>101.28009363384599</v>
      </c>
      <c r="O8" s="204">
        <v>114.488758730496</v>
      </c>
      <c r="P8" s="205">
        <v>107.884426182171</v>
      </c>
      <c r="Q8" s="196"/>
      <c r="R8" s="206">
        <v>68.403211385014401</v>
      </c>
      <c r="S8" s="179"/>
      <c r="T8" s="180">
        <v>18.079009175785401</v>
      </c>
      <c r="U8" s="174">
        <v>35.941240417999602</v>
      </c>
      <c r="V8" s="174">
        <v>41.436450879817798</v>
      </c>
      <c r="W8" s="174">
        <v>33.557046260467303</v>
      </c>
      <c r="X8" s="174">
        <v>34.032058868110099</v>
      </c>
      <c r="Y8" s="181">
        <v>32.647707962630903</v>
      </c>
      <c r="Z8" s="174"/>
      <c r="AA8" s="182">
        <v>40.247089353074699</v>
      </c>
      <c r="AB8" s="183">
        <v>35.067686652483999</v>
      </c>
      <c r="AC8" s="184">
        <v>37.450374177969003</v>
      </c>
      <c r="AD8" s="174"/>
      <c r="AE8" s="185">
        <v>34.7695758352925</v>
      </c>
      <c r="AF8" s="97"/>
      <c r="AG8" s="201">
        <v>43.407462182102698</v>
      </c>
      <c r="AH8" s="196">
        <v>45.458791357686103</v>
      </c>
      <c r="AI8" s="196">
        <v>49.040601684171101</v>
      </c>
      <c r="AJ8" s="196">
        <v>49.884800461745797</v>
      </c>
      <c r="AK8" s="196">
        <v>52.531745789572</v>
      </c>
      <c r="AL8" s="202">
        <v>48.068254238818596</v>
      </c>
      <c r="AM8" s="196"/>
      <c r="AN8" s="203">
        <v>85.268423664473502</v>
      </c>
      <c r="AO8" s="204">
        <v>94.119959671973604</v>
      </c>
      <c r="AP8" s="205">
        <v>89.694191668223596</v>
      </c>
      <c r="AQ8" s="196"/>
      <c r="AR8" s="206">
        <v>59.9697403977774</v>
      </c>
      <c r="AS8" s="179"/>
      <c r="AT8" s="180">
        <v>33.5201739796589</v>
      </c>
      <c r="AU8" s="174">
        <v>38.0539128913491</v>
      </c>
      <c r="AV8" s="174">
        <v>40.124136631884603</v>
      </c>
      <c r="AW8" s="174">
        <v>36.001014426436299</v>
      </c>
      <c r="AX8" s="174">
        <v>32.483646951988703</v>
      </c>
      <c r="AY8" s="181">
        <v>35.954842297342701</v>
      </c>
      <c r="AZ8" s="174"/>
      <c r="BA8" s="182">
        <v>37.867604539021301</v>
      </c>
      <c r="BB8" s="183">
        <v>32.434244290030001</v>
      </c>
      <c r="BC8" s="184">
        <v>34.962454362504801</v>
      </c>
      <c r="BD8" s="174"/>
      <c r="BE8" s="185">
        <v>35.530455544036499</v>
      </c>
    </row>
    <row r="9" spans="1:57" ht="15" x14ac:dyDescent="0.35">
      <c r="A9" s="24" t="s">
        <v>20</v>
      </c>
      <c r="B9" s="79" t="s">
        <v>72</v>
      </c>
      <c r="C9" s="12"/>
      <c r="D9" s="28" t="s">
        <v>16</v>
      </c>
      <c r="E9" s="31" t="s">
        <v>17</v>
      </c>
      <c r="F9" s="12"/>
      <c r="G9" s="201">
        <v>45.712670111421801</v>
      </c>
      <c r="H9" s="196">
        <v>55.935318582145797</v>
      </c>
      <c r="I9" s="196">
        <v>61.609785524037797</v>
      </c>
      <c r="J9" s="196">
        <v>61.463296475340698</v>
      </c>
      <c r="K9" s="196">
        <v>64.2626229502374</v>
      </c>
      <c r="L9" s="202">
        <v>57.796738728636697</v>
      </c>
      <c r="M9" s="196"/>
      <c r="N9" s="203">
        <v>107.678107311226</v>
      </c>
      <c r="O9" s="204">
        <v>114.88165938651299</v>
      </c>
      <c r="P9" s="205">
        <v>111.27988334887</v>
      </c>
      <c r="Q9" s="196"/>
      <c r="R9" s="206">
        <v>73.077637191560598</v>
      </c>
      <c r="S9" s="179"/>
      <c r="T9" s="180">
        <v>24.311265841854802</v>
      </c>
      <c r="U9" s="174">
        <v>38.997239270168699</v>
      </c>
      <c r="V9" s="174">
        <v>40.669567645367003</v>
      </c>
      <c r="W9" s="174">
        <v>38.670520207383099</v>
      </c>
      <c r="X9" s="174">
        <v>2.2671245444498802</v>
      </c>
      <c r="Y9" s="181">
        <v>26.761925430186</v>
      </c>
      <c r="Z9" s="174"/>
      <c r="AA9" s="182">
        <v>33.042745504932498</v>
      </c>
      <c r="AB9" s="183">
        <v>32.857312388304301</v>
      </c>
      <c r="AC9" s="184">
        <v>32.946963417008902</v>
      </c>
      <c r="AD9" s="174"/>
      <c r="AE9" s="185">
        <v>29.380696621436499</v>
      </c>
      <c r="AF9" s="97"/>
      <c r="AG9" s="201">
        <v>47.298810882339801</v>
      </c>
      <c r="AH9" s="196">
        <v>56.530017977340499</v>
      </c>
      <c r="AI9" s="196">
        <v>61.5697534663258</v>
      </c>
      <c r="AJ9" s="196">
        <v>61.736879578795197</v>
      </c>
      <c r="AK9" s="196">
        <v>64.480491399199806</v>
      </c>
      <c r="AL9" s="202">
        <v>58.326839428970402</v>
      </c>
      <c r="AM9" s="196"/>
      <c r="AN9" s="203">
        <v>92.163394612136003</v>
      </c>
      <c r="AO9" s="204">
        <v>99.497904579906603</v>
      </c>
      <c r="AP9" s="205">
        <v>95.830649596021303</v>
      </c>
      <c r="AQ9" s="196"/>
      <c r="AR9" s="206">
        <v>69.046570684906698</v>
      </c>
      <c r="AS9" s="179"/>
      <c r="AT9" s="180">
        <v>37.6033362830713</v>
      </c>
      <c r="AU9" s="174">
        <v>48.151883078303797</v>
      </c>
      <c r="AV9" s="174">
        <v>48.8205666430581</v>
      </c>
      <c r="AW9" s="174">
        <v>45.1091731556239</v>
      </c>
      <c r="AX9" s="174">
        <v>33.952639127474399</v>
      </c>
      <c r="AY9" s="181">
        <v>42.550087906647803</v>
      </c>
      <c r="AZ9" s="174"/>
      <c r="BA9" s="182">
        <v>33.6675192681341</v>
      </c>
      <c r="BB9" s="183">
        <v>30.387185002261699</v>
      </c>
      <c r="BC9" s="184">
        <v>31.944249906097799</v>
      </c>
      <c r="BD9" s="174"/>
      <c r="BE9" s="185">
        <v>38.155206293478599</v>
      </c>
    </row>
    <row r="10" spans="1:57" x14ac:dyDescent="0.25">
      <c r="A10" s="24" t="s">
        <v>21</v>
      </c>
      <c r="B10" s="44" t="str">
        <f t="shared" si="0"/>
        <v>Virginia Area</v>
      </c>
      <c r="C10" s="12"/>
      <c r="D10" s="28" t="s">
        <v>16</v>
      </c>
      <c r="E10" s="31" t="s">
        <v>17</v>
      </c>
      <c r="F10" s="12"/>
      <c r="G10" s="201">
        <v>38.6832920869441</v>
      </c>
      <c r="H10" s="196">
        <v>49.520312497040202</v>
      </c>
      <c r="I10" s="196">
        <v>52.355796869820502</v>
      </c>
      <c r="J10" s="196">
        <v>51.878570701330602</v>
      </c>
      <c r="K10" s="196">
        <v>53.308897215513497</v>
      </c>
      <c r="L10" s="202">
        <v>49.1493738741298</v>
      </c>
      <c r="M10" s="196"/>
      <c r="N10" s="203">
        <v>74.334150565894703</v>
      </c>
      <c r="O10" s="204">
        <v>75.918608348723694</v>
      </c>
      <c r="P10" s="205">
        <v>75.126379457309199</v>
      </c>
      <c r="Q10" s="196"/>
      <c r="R10" s="206">
        <v>56.571375469323897</v>
      </c>
      <c r="S10" s="179"/>
      <c r="T10" s="180">
        <v>27.139867556602599</v>
      </c>
      <c r="U10" s="174">
        <v>31.0621749114034</v>
      </c>
      <c r="V10" s="174">
        <v>29.826310985842699</v>
      </c>
      <c r="W10" s="174">
        <v>29.034605080802901</v>
      </c>
      <c r="X10" s="174">
        <v>37.937517599512198</v>
      </c>
      <c r="Y10" s="181">
        <v>31.133919404971699</v>
      </c>
      <c r="Z10" s="174"/>
      <c r="AA10" s="182">
        <v>46.156197744675403</v>
      </c>
      <c r="AB10" s="183">
        <v>35.573981306953698</v>
      </c>
      <c r="AC10" s="184">
        <v>40.610651959504999</v>
      </c>
      <c r="AD10" s="174"/>
      <c r="AE10" s="185">
        <v>34.571766829147499</v>
      </c>
      <c r="AF10" s="97"/>
      <c r="AG10" s="201">
        <v>37.545673454113398</v>
      </c>
      <c r="AH10" s="196">
        <v>45.814330359370302</v>
      </c>
      <c r="AI10" s="196">
        <v>48.666773023487401</v>
      </c>
      <c r="AJ10" s="196">
        <v>49.718212792704101</v>
      </c>
      <c r="AK10" s="196">
        <v>50.3877623737718</v>
      </c>
      <c r="AL10" s="202">
        <v>46.429851352137099</v>
      </c>
      <c r="AM10" s="196"/>
      <c r="AN10" s="203">
        <v>66.588980983497606</v>
      </c>
      <c r="AO10" s="204">
        <v>67.854056160054</v>
      </c>
      <c r="AP10" s="205">
        <v>67.221518571775803</v>
      </c>
      <c r="AQ10" s="196"/>
      <c r="AR10" s="206">
        <v>52.373278014094197</v>
      </c>
      <c r="AS10" s="179"/>
      <c r="AT10" s="180">
        <v>32.763688275839598</v>
      </c>
      <c r="AU10" s="174">
        <v>31.9587094946165</v>
      </c>
      <c r="AV10" s="174">
        <v>30.2434083824627</v>
      </c>
      <c r="AW10" s="174">
        <v>32.962287734183398</v>
      </c>
      <c r="AX10" s="174">
        <v>37.740274536449</v>
      </c>
      <c r="AY10" s="181">
        <v>33.157039944799301</v>
      </c>
      <c r="AZ10" s="174"/>
      <c r="BA10" s="182">
        <v>45.237985434659699</v>
      </c>
      <c r="BB10" s="183">
        <v>36.404142587541898</v>
      </c>
      <c r="BC10" s="184">
        <v>40.641016133771203</v>
      </c>
      <c r="BD10" s="174"/>
      <c r="BE10" s="185">
        <v>35.814098959893002</v>
      </c>
    </row>
    <row r="11" spans="1:57" x14ac:dyDescent="0.25">
      <c r="A11" s="41" t="s">
        <v>22</v>
      </c>
      <c r="B11" s="44" t="str">
        <f t="shared" si="0"/>
        <v>Washington, DC</v>
      </c>
      <c r="C11" s="12"/>
      <c r="D11" s="28" t="s">
        <v>16</v>
      </c>
      <c r="E11" s="31" t="s">
        <v>17</v>
      </c>
      <c r="F11" s="12"/>
      <c r="G11" s="201">
        <v>74.029502537151103</v>
      </c>
      <c r="H11" s="196">
        <v>93.204014769844093</v>
      </c>
      <c r="I11" s="196">
        <v>102.81688039144601</v>
      </c>
      <c r="J11" s="196">
        <v>97.042981243203997</v>
      </c>
      <c r="K11" s="196">
        <v>85.740790775643305</v>
      </c>
      <c r="L11" s="202">
        <v>90.566833943457695</v>
      </c>
      <c r="M11" s="196"/>
      <c r="N11" s="203">
        <v>94.236862540775604</v>
      </c>
      <c r="O11" s="204">
        <v>105.525506614715</v>
      </c>
      <c r="P11" s="205">
        <v>99.881184577745501</v>
      </c>
      <c r="Q11" s="196"/>
      <c r="R11" s="206">
        <v>93.228076981825694</v>
      </c>
      <c r="S11" s="179"/>
      <c r="T11" s="180">
        <v>131.82778660530801</v>
      </c>
      <c r="U11" s="174">
        <v>172.28716063546</v>
      </c>
      <c r="V11" s="174">
        <v>205.68643048855</v>
      </c>
      <c r="W11" s="174">
        <v>183.5829053029</v>
      </c>
      <c r="X11" s="174">
        <v>149.80860028400201</v>
      </c>
      <c r="Y11" s="181">
        <v>168.99864899409801</v>
      </c>
      <c r="Z11" s="174"/>
      <c r="AA11" s="182">
        <v>111.797840345371</v>
      </c>
      <c r="AB11" s="183">
        <v>107.336927708706</v>
      </c>
      <c r="AC11" s="184">
        <v>109.41769108966599</v>
      </c>
      <c r="AD11" s="174"/>
      <c r="AE11" s="185">
        <v>147.448610621168</v>
      </c>
      <c r="AF11" s="97"/>
      <c r="AG11" s="201">
        <v>68.630386574371499</v>
      </c>
      <c r="AH11" s="196">
        <v>76.390979179944196</v>
      </c>
      <c r="AI11" s="196">
        <v>84.422686064334698</v>
      </c>
      <c r="AJ11" s="196">
        <v>79.762287296142205</v>
      </c>
      <c r="AK11" s="196">
        <v>70.712580607854306</v>
      </c>
      <c r="AL11" s="202">
        <v>75.9849228900393</v>
      </c>
      <c r="AM11" s="196"/>
      <c r="AN11" s="203">
        <v>77.7773748820359</v>
      </c>
      <c r="AO11" s="204">
        <v>89.059166905627407</v>
      </c>
      <c r="AP11" s="205">
        <v>83.418270893831604</v>
      </c>
      <c r="AQ11" s="196"/>
      <c r="AR11" s="206">
        <v>78.109234036837194</v>
      </c>
      <c r="AS11" s="179"/>
      <c r="AT11" s="180">
        <v>124.356973726776</v>
      </c>
      <c r="AU11" s="174">
        <v>129.06555186803701</v>
      </c>
      <c r="AV11" s="174">
        <v>150.05591509822801</v>
      </c>
      <c r="AW11" s="174">
        <v>131.326915439114</v>
      </c>
      <c r="AX11" s="174">
        <v>111.019297494971</v>
      </c>
      <c r="AY11" s="181">
        <v>129.299717600804</v>
      </c>
      <c r="AZ11" s="174"/>
      <c r="BA11" s="182">
        <v>92.216534347076802</v>
      </c>
      <c r="BB11" s="183">
        <v>94.087445883531302</v>
      </c>
      <c r="BC11" s="184">
        <v>93.210736071718301</v>
      </c>
      <c r="BD11" s="174"/>
      <c r="BE11" s="185">
        <v>116.938357541106</v>
      </c>
    </row>
    <row r="12" spans="1:57" x14ac:dyDescent="0.25">
      <c r="A12" s="24" t="s">
        <v>23</v>
      </c>
      <c r="B12" s="44" t="str">
        <f t="shared" si="0"/>
        <v>Arlington, VA</v>
      </c>
      <c r="C12" s="12"/>
      <c r="D12" s="28" t="s">
        <v>16</v>
      </c>
      <c r="E12" s="31" t="s">
        <v>17</v>
      </c>
      <c r="F12" s="12"/>
      <c r="G12" s="201">
        <v>88.492460873146598</v>
      </c>
      <c r="H12" s="196">
        <v>111.448096169686</v>
      </c>
      <c r="I12" s="196">
        <v>121.939450164744</v>
      </c>
      <c r="J12" s="196">
        <v>121.743495675453</v>
      </c>
      <c r="K12" s="196">
        <v>117.03471066721499</v>
      </c>
      <c r="L12" s="202">
        <v>112.13164271004899</v>
      </c>
      <c r="M12" s="196"/>
      <c r="N12" s="203">
        <v>105.751546540362</v>
      </c>
      <c r="O12" s="204">
        <v>101.445687808896</v>
      </c>
      <c r="P12" s="205">
        <v>103.598617174629</v>
      </c>
      <c r="Q12" s="196"/>
      <c r="R12" s="206">
        <v>109.693635414215</v>
      </c>
      <c r="S12" s="179"/>
      <c r="T12" s="180">
        <v>325.10925922663699</v>
      </c>
      <c r="U12" s="174">
        <v>349.08982270030498</v>
      </c>
      <c r="V12" s="174">
        <v>375.77902224818098</v>
      </c>
      <c r="W12" s="174">
        <v>373.46361786668098</v>
      </c>
      <c r="X12" s="174">
        <v>346.60234480764802</v>
      </c>
      <c r="Y12" s="181">
        <v>355.14907983285701</v>
      </c>
      <c r="Z12" s="174"/>
      <c r="AA12" s="182">
        <v>250.84098396687801</v>
      </c>
      <c r="AB12" s="183">
        <v>212.67215737972899</v>
      </c>
      <c r="AC12" s="184">
        <v>231.054495549341</v>
      </c>
      <c r="AD12" s="174"/>
      <c r="AE12" s="185">
        <v>313.340467831674</v>
      </c>
      <c r="AF12" s="97"/>
      <c r="AG12" s="201">
        <v>69.716551173805598</v>
      </c>
      <c r="AH12" s="196">
        <v>82.856387201400295</v>
      </c>
      <c r="AI12" s="196">
        <v>95.558509060955501</v>
      </c>
      <c r="AJ12" s="196">
        <v>94.304095706342594</v>
      </c>
      <c r="AK12" s="196">
        <v>83.940068214579895</v>
      </c>
      <c r="AL12" s="202">
        <v>85.275122271416805</v>
      </c>
      <c r="AM12" s="196"/>
      <c r="AN12" s="203">
        <v>75.248786810131705</v>
      </c>
      <c r="AO12" s="204">
        <v>78.833248815897804</v>
      </c>
      <c r="AP12" s="205">
        <v>77.041017813014804</v>
      </c>
      <c r="AQ12" s="196"/>
      <c r="AR12" s="206">
        <v>82.922520997587597</v>
      </c>
      <c r="AS12" s="179"/>
      <c r="AT12" s="180">
        <v>247.866753034162</v>
      </c>
      <c r="AU12" s="174">
        <v>253.449279500171</v>
      </c>
      <c r="AV12" s="174">
        <v>288.36804786693199</v>
      </c>
      <c r="AW12" s="174">
        <v>279.28995270291199</v>
      </c>
      <c r="AX12" s="174">
        <v>247.19323816347699</v>
      </c>
      <c r="AY12" s="181">
        <v>264.02342609932202</v>
      </c>
      <c r="AZ12" s="174"/>
      <c r="BA12" s="182">
        <v>186.42503593032501</v>
      </c>
      <c r="BB12" s="183">
        <v>178.514502216393</v>
      </c>
      <c r="BC12" s="184">
        <v>182.32242097436301</v>
      </c>
      <c r="BD12" s="174"/>
      <c r="BE12" s="185">
        <v>238.05470927643299</v>
      </c>
    </row>
    <row r="13" spans="1:57" x14ac:dyDescent="0.25">
      <c r="A13" s="24" t="s">
        <v>24</v>
      </c>
      <c r="B13" s="44" t="str">
        <f t="shared" si="0"/>
        <v>Suburban Virginia Area</v>
      </c>
      <c r="C13" s="12"/>
      <c r="D13" s="28" t="s">
        <v>16</v>
      </c>
      <c r="E13" s="31" t="s">
        <v>17</v>
      </c>
      <c r="F13" s="12"/>
      <c r="G13" s="201">
        <v>46.536080459770098</v>
      </c>
      <c r="H13" s="196">
        <v>59.589383620689603</v>
      </c>
      <c r="I13" s="196">
        <v>66.905005747126395</v>
      </c>
      <c r="J13" s="196">
        <v>65.7637485632183</v>
      </c>
      <c r="K13" s="196">
        <v>65.524988505747103</v>
      </c>
      <c r="L13" s="202">
        <v>60.863841379310301</v>
      </c>
      <c r="M13" s="196"/>
      <c r="N13" s="203">
        <v>94.124982758620604</v>
      </c>
      <c r="O13" s="204">
        <v>108.28086063218301</v>
      </c>
      <c r="P13" s="205">
        <v>101.202921695402</v>
      </c>
      <c r="Q13" s="196"/>
      <c r="R13" s="206">
        <v>72.389292898193702</v>
      </c>
      <c r="S13" s="179"/>
      <c r="T13" s="180">
        <v>26.566161134830399</v>
      </c>
      <c r="U13" s="174">
        <v>47.519841918914999</v>
      </c>
      <c r="V13" s="174">
        <v>49.9652270003292</v>
      </c>
      <c r="W13" s="174">
        <v>57.813580881172797</v>
      </c>
      <c r="X13" s="174">
        <v>59.966566415433803</v>
      </c>
      <c r="Y13" s="181">
        <v>48.877245089808802</v>
      </c>
      <c r="Z13" s="174"/>
      <c r="AA13" s="182">
        <v>44.421161681353801</v>
      </c>
      <c r="AB13" s="183">
        <v>40.381203475842298</v>
      </c>
      <c r="AC13" s="184">
        <v>42.2314238513042</v>
      </c>
      <c r="AD13" s="174"/>
      <c r="AE13" s="185">
        <v>46.149516520137503</v>
      </c>
      <c r="AF13" s="97"/>
      <c r="AG13" s="201">
        <v>50.7794747518655</v>
      </c>
      <c r="AH13" s="196">
        <v>58.852674780844701</v>
      </c>
      <c r="AI13" s="196">
        <v>61.820616455650502</v>
      </c>
      <c r="AJ13" s="196">
        <v>58.147828878548403</v>
      </c>
      <c r="AK13" s="196">
        <v>57.342217292500798</v>
      </c>
      <c r="AL13" s="202">
        <v>57.392912466306697</v>
      </c>
      <c r="AM13" s="196"/>
      <c r="AN13" s="203">
        <v>80.431120369368301</v>
      </c>
      <c r="AO13" s="204">
        <v>92.561020452331903</v>
      </c>
      <c r="AP13" s="205">
        <v>86.496070410850095</v>
      </c>
      <c r="AQ13" s="196"/>
      <c r="AR13" s="206">
        <v>65.718139062153298</v>
      </c>
      <c r="AS13" s="179"/>
      <c r="AT13" s="180">
        <v>49.488901207709098</v>
      </c>
      <c r="AU13" s="174">
        <v>58.303866444067097</v>
      </c>
      <c r="AV13" s="174">
        <v>57.064886787280102</v>
      </c>
      <c r="AW13" s="174">
        <v>47.861362486068501</v>
      </c>
      <c r="AX13" s="174">
        <v>47.111113177682398</v>
      </c>
      <c r="AY13" s="181">
        <v>51.985540501541699</v>
      </c>
      <c r="AZ13" s="174"/>
      <c r="BA13" s="182">
        <v>43.765920508253799</v>
      </c>
      <c r="BB13" s="183">
        <v>36.950510328787999</v>
      </c>
      <c r="BC13" s="184">
        <v>40.037085495617902</v>
      </c>
      <c r="BD13" s="174"/>
      <c r="BE13" s="185">
        <v>47.282377396577701</v>
      </c>
    </row>
    <row r="14" spans="1:57" x14ac:dyDescent="0.25">
      <c r="A14" s="24" t="s">
        <v>25</v>
      </c>
      <c r="B14" s="44" t="str">
        <f t="shared" si="0"/>
        <v>Alexandria, VA</v>
      </c>
      <c r="C14" s="12"/>
      <c r="D14" s="28" t="s">
        <v>16</v>
      </c>
      <c r="E14" s="31" t="s">
        <v>17</v>
      </c>
      <c r="F14" s="12"/>
      <c r="G14" s="201">
        <v>63.0160106835012</v>
      </c>
      <c r="H14" s="196">
        <v>79.389870098336701</v>
      </c>
      <c r="I14" s="196">
        <v>79.477789243656602</v>
      </c>
      <c r="J14" s="196">
        <v>83.874567196794899</v>
      </c>
      <c r="K14" s="196">
        <v>73.557919145319801</v>
      </c>
      <c r="L14" s="202">
        <v>75.863231273521905</v>
      </c>
      <c r="M14" s="196"/>
      <c r="N14" s="203">
        <v>78.156117518513994</v>
      </c>
      <c r="O14" s="204">
        <v>92.500186961272306</v>
      </c>
      <c r="P14" s="205">
        <v>85.3281522398931</v>
      </c>
      <c r="Q14" s="196"/>
      <c r="R14" s="206">
        <v>78.567494406770805</v>
      </c>
      <c r="S14" s="179"/>
      <c r="T14" s="180">
        <v>123.65061419281101</v>
      </c>
      <c r="U14" s="174">
        <v>160.243500865317</v>
      </c>
      <c r="V14" s="174">
        <v>161.97341868048099</v>
      </c>
      <c r="W14" s="174">
        <v>162.1139726008</v>
      </c>
      <c r="X14" s="174">
        <v>137.85737954703001</v>
      </c>
      <c r="Y14" s="181">
        <v>149.640931221486</v>
      </c>
      <c r="Z14" s="174"/>
      <c r="AA14" s="182">
        <v>102.095373833241</v>
      </c>
      <c r="AB14" s="183">
        <v>96.519552912303894</v>
      </c>
      <c r="AC14" s="184">
        <v>99.034456570577305</v>
      </c>
      <c r="AD14" s="174"/>
      <c r="AE14" s="185">
        <v>131.385373199036</v>
      </c>
      <c r="AF14" s="97"/>
      <c r="AG14" s="201">
        <v>54.388972623527899</v>
      </c>
      <c r="AH14" s="196">
        <v>61.978371676581197</v>
      </c>
      <c r="AI14" s="196">
        <v>67.790317469952598</v>
      </c>
      <c r="AJ14" s="196">
        <v>69.390912346728101</v>
      </c>
      <c r="AK14" s="196">
        <v>63.018421755493499</v>
      </c>
      <c r="AL14" s="202">
        <v>63.313399174456698</v>
      </c>
      <c r="AM14" s="196"/>
      <c r="AN14" s="203">
        <v>66.771517846303198</v>
      </c>
      <c r="AO14" s="204">
        <v>77.577114847638697</v>
      </c>
      <c r="AP14" s="205">
        <v>72.174316346970897</v>
      </c>
      <c r="AQ14" s="196"/>
      <c r="AR14" s="206">
        <v>65.845089795174999</v>
      </c>
      <c r="AS14" s="179"/>
      <c r="AT14" s="180">
        <v>108.790778044814</v>
      </c>
      <c r="AU14" s="174">
        <v>120.34850251135499</v>
      </c>
      <c r="AV14" s="174">
        <v>131.814543307327</v>
      </c>
      <c r="AW14" s="174">
        <v>131.01432771129501</v>
      </c>
      <c r="AX14" s="174">
        <v>116.292951111227</v>
      </c>
      <c r="AY14" s="181">
        <v>122.006683091653</v>
      </c>
      <c r="AZ14" s="174"/>
      <c r="BA14" s="182">
        <v>91.002134659864495</v>
      </c>
      <c r="BB14" s="183">
        <v>89.4809247143736</v>
      </c>
      <c r="BC14" s="184">
        <v>90.181569568424507</v>
      </c>
      <c r="BD14" s="174"/>
      <c r="BE14" s="185">
        <v>110.951271357995</v>
      </c>
    </row>
    <row r="15" spans="1:57" x14ac:dyDescent="0.25">
      <c r="A15" s="24" t="s">
        <v>26</v>
      </c>
      <c r="B15" s="44" t="str">
        <f t="shared" si="0"/>
        <v>Fairfax/Tysons Corner, VA</v>
      </c>
      <c r="C15" s="12"/>
      <c r="D15" s="28" t="s">
        <v>16</v>
      </c>
      <c r="E15" s="31" t="s">
        <v>17</v>
      </c>
      <c r="F15" s="12"/>
      <c r="G15" s="201">
        <v>53.271434350439201</v>
      </c>
      <c r="H15" s="196">
        <v>66.950502773925095</v>
      </c>
      <c r="I15" s="196">
        <v>80.881672445677296</v>
      </c>
      <c r="J15" s="196">
        <v>77.434573509015195</v>
      </c>
      <c r="K15" s="196">
        <v>66.875143319463703</v>
      </c>
      <c r="L15" s="202">
        <v>69.082665279704102</v>
      </c>
      <c r="M15" s="196"/>
      <c r="N15" s="203">
        <v>67.449160887656006</v>
      </c>
      <c r="O15" s="204">
        <v>75.531682847896406</v>
      </c>
      <c r="P15" s="205">
        <v>71.490421867776206</v>
      </c>
      <c r="Q15" s="196"/>
      <c r="R15" s="206">
        <v>69.770595733438995</v>
      </c>
      <c r="S15" s="179"/>
      <c r="T15" s="180">
        <v>87.643849672447402</v>
      </c>
      <c r="U15" s="174">
        <v>107.71272750998401</v>
      </c>
      <c r="V15" s="174">
        <v>136.68566907988901</v>
      </c>
      <c r="W15" s="174">
        <v>130.480039456946</v>
      </c>
      <c r="X15" s="174">
        <v>111.512594158585</v>
      </c>
      <c r="Y15" s="181">
        <v>115.870950107995</v>
      </c>
      <c r="Z15" s="174"/>
      <c r="AA15" s="182">
        <v>78.691205713138203</v>
      </c>
      <c r="AB15" s="183">
        <v>72.226873774308999</v>
      </c>
      <c r="AC15" s="184">
        <v>75.217041212047306</v>
      </c>
      <c r="AD15" s="174"/>
      <c r="AE15" s="185">
        <v>102.140443374228</v>
      </c>
      <c r="AF15" s="97"/>
      <c r="AG15" s="201">
        <v>46.960631934812703</v>
      </c>
      <c r="AH15" s="196">
        <v>58.387984281091001</v>
      </c>
      <c r="AI15" s="196">
        <v>73.893548312528793</v>
      </c>
      <c r="AJ15" s="196">
        <v>71.931998670827497</v>
      </c>
      <c r="AK15" s="196">
        <v>58.875178571428499</v>
      </c>
      <c r="AL15" s="202">
        <v>62.009868354137701</v>
      </c>
      <c r="AM15" s="196"/>
      <c r="AN15" s="203">
        <v>60.8033018377253</v>
      </c>
      <c r="AO15" s="204">
        <v>67.072658922792399</v>
      </c>
      <c r="AP15" s="205">
        <v>63.9379803802588</v>
      </c>
      <c r="AQ15" s="196"/>
      <c r="AR15" s="206">
        <v>62.560757504458003</v>
      </c>
      <c r="AS15" s="179"/>
      <c r="AT15" s="180">
        <v>84.823366782924694</v>
      </c>
      <c r="AU15" s="174">
        <v>98.466278855710399</v>
      </c>
      <c r="AV15" s="174">
        <v>135.027869749697</v>
      </c>
      <c r="AW15" s="174">
        <v>126.90232462538999</v>
      </c>
      <c r="AX15" s="174">
        <v>100.400967965531</v>
      </c>
      <c r="AY15" s="181">
        <v>110.418705795891</v>
      </c>
      <c r="AZ15" s="174"/>
      <c r="BA15" s="182">
        <v>80.656153837203803</v>
      </c>
      <c r="BB15" s="183">
        <v>70.112755345313303</v>
      </c>
      <c r="BC15" s="184">
        <v>74.968156661249694</v>
      </c>
      <c r="BD15" s="174"/>
      <c r="BE15" s="185">
        <v>98.665016168194498</v>
      </c>
    </row>
    <row r="16" spans="1:57" x14ac:dyDescent="0.25">
      <c r="A16" s="24" t="s">
        <v>27</v>
      </c>
      <c r="B16" s="44" t="str">
        <f t="shared" si="0"/>
        <v>I-95 Fredericksburg, VA</v>
      </c>
      <c r="C16" s="12"/>
      <c r="D16" s="28" t="s">
        <v>16</v>
      </c>
      <c r="E16" s="31" t="s">
        <v>17</v>
      </c>
      <c r="F16" s="12"/>
      <c r="G16" s="201">
        <v>46.099165876777199</v>
      </c>
      <c r="H16" s="196">
        <v>52.158150473933603</v>
      </c>
      <c r="I16" s="196">
        <v>53.339691943127903</v>
      </c>
      <c r="J16" s="196">
        <v>57.647831753554499</v>
      </c>
      <c r="K16" s="196">
        <v>53.880015402843597</v>
      </c>
      <c r="L16" s="202">
        <v>52.624971090047303</v>
      </c>
      <c r="M16" s="196"/>
      <c r="N16" s="203">
        <v>71.976883886255905</v>
      </c>
      <c r="O16" s="204">
        <v>79.753773696682401</v>
      </c>
      <c r="P16" s="205">
        <v>75.865328791469096</v>
      </c>
      <c r="Q16" s="196"/>
      <c r="R16" s="206">
        <v>59.2650732904536</v>
      </c>
      <c r="S16" s="179"/>
      <c r="T16" s="180">
        <v>31.164455492001199</v>
      </c>
      <c r="U16" s="174">
        <v>39.8997102780734</v>
      </c>
      <c r="V16" s="174">
        <v>37.916241587821297</v>
      </c>
      <c r="W16" s="174">
        <v>47.098481965419701</v>
      </c>
      <c r="X16" s="174">
        <v>31.7841834296519</v>
      </c>
      <c r="Y16" s="181">
        <v>37.632696230685198</v>
      </c>
      <c r="Z16" s="174"/>
      <c r="AA16" s="182">
        <v>30.321308016049599</v>
      </c>
      <c r="AB16" s="183">
        <v>24.933375650566401</v>
      </c>
      <c r="AC16" s="184">
        <v>27.432610016501499</v>
      </c>
      <c r="AD16" s="174"/>
      <c r="AE16" s="185">
        <v>33.718074060599001</v>
      </c>
      <c r="AF16" s="97"/>
      <c r="AG16" s="201">
        <v>43.510351303317499</v>
      </c>
      <c r="AH16" s="196">
        <v>46.985187500000002</v>
      </c>
      <c r="AI16" s="196">
        <v>48.834154324644501</v>
      </c>
      <c r="AJ16" s="196">
        <v>50.816217713270099</v>
      </c>
      <c r="AK16" s="196">
        <v>49.5270980450236</v>
      </c>
      <c r="AL16" s="202">
        <v>47.934601777251103</v>
      </c>
      <c r="AM16" s="196"/>
      <c r="AN16" s="203">
        <v>63.911835011848297</v>
      </c>
      <c r="AO16" s="204">
        <v>70.498119372037905</v>
      </c>
      <c r="AP16" s="205">
        <v>67.204977191943101</v>
      </c>
      <c r="AQ16" s="196"/>
      <c r="AR16" s="206">
        <v>53.440423324306003</v>
      </c>
      <c r="AS16" s="179"/>
      <c r="AT16" s="180">
        <v>40.8075962779684</v>
      </c>
      <c r="AU16" s="174">
        <v>49.3125187977137</v>
      </c>
      <c r="AV16" s="174">
        <v>44.959070424260403</v>
      </c>
      <c r="AW16" s="174">
        <v>48.183290563402998</v>
      </c>
      <c r="AX16" s="174">
        <v>41.636789726648701</v>
      </c>
      <c r="AY16" s="181">
        <v>44.977853340693002</v>
      </c>
      <c r="AZ16" s="174"/>
      <c r="BA16" s="182">
        <v>42.369393655465899</v>
      </c>
      <c r="BB16" s="183">
        <v>37.606509242956101</v>
      </c>
      <c r="BC16" s="184">
        <v>39.8308757000176</v>
      </c>
      <c r="BD16" s="174"/>
      <c r="BE16" s="185">
        <v>43.085473757039303</v>
      </c>
    </row>
    <row r="17" spans="1:58" x14ac:dyDescent="0.25">
      <c r="A17" s="24" t="s">
        <v>28</v>
      </c>
      <c r="B17" s="44" t="str">
        <f t="shared" si="0"/>
        <v>Dulles Airport Area, VA</v>
      </c>
      <c r="C17" s="12"/>
      <c r="D17" s="28" t="s">
        <v>16</v>
      </c>
      <c r="E17" s="31" t="s">
        <v>17</v>
      </c>
      <c r="F17" s="12"/>
      <c r="G17" s="201">
        <v>47.8466853408029</v>
      </c>
      <c r="H17" s="196">
        <v>68.808647992530297</v>
      </c>
      <c r="I17" s="196">
        <v>77.887137254901901</v>
      </c>
      <c r="J17" s="196">
        <v>76.104243697478907</v>
      </c>
      <c r="K17" s="196">
        <v>66.996628384687199</v>
      </c>
      <c r="L17" s="202">
        <v>67.528668534080197</v>
      </c>
      <c r="M17" s="196"/>
      <c r="N17" s="203">
        <v>58.079918767507003</v>
      </c>
      <c r="O17" s="204">
        <v>61.767883286647901</v>
      </c>
      <c r="P17" s="205">
        <v>59.923901027077399</v>
      </c>
      <c r="Q17" s="196"/>
      <c r="R17" s="206">
        <v>65.355877817793697</v>
      </c>
      <c r="S17" s="179"/>
      <c r="T17" s="180">
        <v>96.608920580835303</v>
      </c>
      <c r="U17" s="174">
        <v>130.67422714187299</v>
      </c>
      <c r="V17" s="174">
        <v>154.21404896752199</v>
      </c>
      <c r="W17" s="174">
        <v>140.93492815077801</v>
      </c>
      <c r="X17" s="174">
        <v>128.511875938608</v>
      </c>
      <c r="Y17" s="181">
        <v>131.72370255071999</v>
      </c>
      <c r="Z17" s="174"/>
      <c r="AA17" s="182">
        <v>99.919762888562303</v>
      </c>
      <c r="AB17" s="183">
        <v>104.89422608953799</v>
      </c>
      <c r="AC17" s="184">
        <v>102.452985364688</v>
      </c>
      <c r="AD17" s="174"/>
      <c r="AE17" s="185">
        <v>123.267374448559</v>
      </c>
      <c r="AF17" s="97"/>
      <c r="AG17" s="201">
        <v>45.690102707749702</v>
      </c>
      <c r="AH17" s="196">
        <v>59.817587301587302</v>
      </c>
      <c r="AI17" s="196">
        <v>69.523396358543394</v>
      </c>
      <c r="AJ17" s="196">
        <v>66.800262605041993</v>
      </c>
      <c r="AK17" s="196">
        <v>59.006831932773103</v>
      </c>
      <c r="AL17" s="202">
        <v>60.167636181139102</v>
      </c>
      <c r="AM17" s="196"/>
      <c r="AN17" s="203">
        <v>57.842681605975699</v>
      </c>
      <c r="AO17" s="204">
        <v>59.905001400560202</v>
      </c>
      <c r="AP17" s="205">
        <v>58.873841503267897</v>
      </c>
      <c r="AQ17" s="196"/>
      <c r="AR17" s="206">
        <v>59.797980558890202</v>
      </c>
      <c r="AS17" s="179"/>
      <c r="AT17" s="180">
        <v>95.113104598828599</v>
      </c>
      <c r="AU17" s="174">
        <v>105.51876687186601</v>
      </c>
      <c r="AV17" s="174">
        <v>130.35240811358599</v>
      </c>
      <c r="AW17" s="174">
        <v>116.155258694517</v>
      </c>
      <c r="AX17" s="174">
        <v>113.67150116647301</v>
      </c>
      <c r="AY17" s="181">
        <v>113.022405645636</v>
      </c>
      <c r="AZ17" s="174"/>
      <c r="BA17" s="182">
        <v>114.050461328241</v>
      </c>
      <c r="BB17" s="183">
        <v>113.780910716718</v>
      </c>
      <c r="BC17" s="184">
        <v>113.91324058157301</v>
      </c>
      <c r="BD17" s="174"/>
      <c r="BE17" s="185">
        <v>113.272245505404</v>
      </c>
    </row>
    <row r="18" spans="1:58" x14ac:dyDescent="0.25">
      <c r="A18" s="24" t="s">
        <v>29</v>
      </c>
      <c r="B18" s="44" t="str">
        <f t="shared" si="0"/>
        <v>Williamsburg, VA</v>
      </c>
      <c r="C18" s="12"/>
      <c r="D18" s="28" t="s">
        <v>16</v>
      </c>
      <c r="E18" s="31" t="s">
        <v>17</v>
      </c>
      <c r="F18" s="12"/>
      <c r="G18" s="201">
        <v>43.702078236130802</v>
      </c>
      <c r="H18" s="196">
        <v>47.052007112375499</v>
      </c>
      <c r="I18" s="196">
        <v>48.374192034139398</v>
      </c>
      <c r="J18" s="196">
        <v>52.240770981507801</v>
      </c>
      <c r="K18" s="196">
        <v>63.6178335704125</v>
      </c>
      <c r="L18" s="202">
        <v>50.997376386913203</v>
      </c>
      <c r="M18" s="196"/>
      <c r="N18" s="203">
        <v>106.335742532005</v>
      </c>
      <c r="O18" s="204">
        <v>118.63325889046899</v>
      </c>
      <c r="P18" s="205">
        <v>112.484500711237</v>
      </c>
      <c r="Q18" s="196"/>
      <c r="R18" s="206">
        <v>68.565126193862994</v>
      </c>
      <c r="S18" s="179"/>
      <c r="T18" s="180">
        <v>80.373552816994405</v>
      </c>
      <c r="U18" s="174">
        <v>105.07803347645</v>
      </c>
      <c r="V18" s="174">
        <v>106.284289120289</v>
      </c>
      <c r="W18" s="174">
        <v>114.090303973423</v>
      </c>
      <c r="X18" s="174">
        <v>127.298610109248</v>
      </c>
      <c r="Y18" s="181">
        <v>107.285664893435</v>
      </c>
      <c r="Z18" s="174"/>
      <c r="AA18" s="182">
        <v>79.075491477164107</v>
      </c>
      <c r="AB18" s="183">
        <v>51.491726297809201</v>
      </c>
      <c r="AC18" s="184">
        <v>63.387503442019998</v>
      </c>
      <c r="AD18" s="174"/>
      <c r="AE18" s="185">
        <v>84.100801810121396</v>
      </c>
      <c r="AF18" s="97"/>
      <c r="AG18" s="201">
        <v>44.5038851351351</v>
      </c>
      <c r="AH18" s="196">
        <v>37.444178520625798</v>
      </c>
      <c r="AI18" s="196">
        <v>37.791967994309999</v>
      </c>
      <c r="AJ18" s="196">
        <v>39.681281650071099</v>
      </c>
      <c r="AK18" s="196">
        <v>47.458352418207603</v>
      </c>
      <c r="AL18" s="202">
        <v>41.375933143669897</v>
      </c>
      <c r="AM18" s="196"/>
      <c r="AN18" s="203">
        <v>89.896538406827801</v>
      </c>
      <c r="AO18" s="204">
        <v>103.421160384068</v>
      </c>
      <c r="AP18" s="205">
        <v>96.658849395448001</v>
      </c>
      <c r="AQ18" s="196"/>
      <c r="AR18" s="206">
        <v>57.171052072749397</v>
      </c>
      <c r="AS18" s="179"/>
      <c r="AT18" s="180">
        <v>128.63958918300401</v>
      </c>
      <c r="AU18" s="174">
        <v>105.55821241675901</v>
      </c>
      <c r="AV18" s="174">
        <v>96.372563311988898</v>
      </c>
      <c r="AW18" s="174">
        <v>101.204378118202</v>
      </c>
      <c r="AX18" s="174">
        <v>102.07770324237001</v>
      </c>
      <c r="AY18" s="181">
        <v>106.605687719565</v>
      </c>
      <c r="AZ18" s="174"/>
      <c r="BA18" s="182">
        <v>90.222280220235504</v>
      </c>
      <c r="BB18" s="183">
        <v>67.327658303179604</v>
      </c>
      <c r="BC18" s="184">
        <v>77.247955405903994</v>
      </c>
      <c r="BD18" s="174"/>
      <c r="BE18" s="185">
        <v>91.299974340937297</v>
      </c>
    </row>
    <row r="19" spans="1:58" x14ac:dyDescent="0.25">
      <c r="A19" s="24" t="s">
        <v>30</v>
      </c>
      <c r="B19" s="44" t="str">
        <f t="shared" si="0"/>
        <v>Virginia Beach, VA</v>
      </c>
      <c r="C19" s="12"/>
      <c r="D19" s="28" t="s">
        <v>16</v>
      </c>
      <c r="E19" s="31" t="s">
        <v>17</v>
      </c>
      <c r="F19" s="12"/>
      <c r="G19" s="201">
        <v>43.700595970817403</v>
      </c>
      <c r="H19" s="196">
        <v>42.349511042944698</v>
      </c>
      <c r="I19" s="196">
        <v>49.0713435168297</v>
      </c>
      <c r="J19" s="196">
        <v>48.670566531255098</v>
      </c>
      <c r="K19" s="196">
        <v>54.480220096169703</v>
      </c>
      <c r="L19" s="202">
        <v>47.654447431603302</v>
      </c>
      <c r="M19" s="196"/>
      <c r="N19" s="203">
        <v>124.852688758083</v>
      </c>
      <c r="O19" s="204">
        <v>159.584242521969</v>
      </c>
      <c r="P19" s="205">
        <v>142.21846564002601</v>
      </c>
      <c r="Q19" s="196"/>
      <c r="R19" s="206">
        <v>74.672738348295695</v>
      </c>
      <c r="S19" s="179"/>
      <c r="T19" s="180">
        <v>1.00262984185546</v>
      </c>
      <c r="U19" s="174">
        <v>22.465471200520799</v>
      </c>
      <c r="V19" s="174">
        <v>33.870013037354497</v>
      </c>
      <c r="W19" s="174">
        <v>22.457020155908399</v>
      </c>
      <c r="X19" s="174">
        <v>25.73262738571</v>
      </c>
      <c r="Y19" s="181">
        <v>20.596074562106299</v>
      </c>
      <c r="Z19" s="174"/>
      <c r="AA19" s="182">
        <v>33.950793997197998</v>
      </c>
      <c r="AB19" s="183">
        <v>41.387983917227302</v>
      </c>
      <c r="AC19" s="184">
        <v>38.024180011534597</v>
      </c>
      <c r="AD19" s="174"/>
      <c r="AE19" s="185">
        <v>29.493598599630499</v>
      </c>
      <c r="AF19" s="97"/>
      <c r="AG19" s="201">
        <v>41.9502487202694</v>
      </c>
      <c r="AH19" s="196">
        <v>42.295268349821001</v>
      </c>
      <c r="AI19" s="196">
        <v>46.542126754944697</v>
      </c>
      <c r="AJ19" s="196">
        <v>46.827411545771596</v>
      </c>
      <c r="AK19" s="196">
        <v>51.892654069633799</v>
      </c>
      <c r="AL19" s="202">
        <v>45.913227035033501</v>
      </c>
      <c r="AM19" s="196"/>
      <c r="AN19" s="203">
        <v>100.585389233275</v>
      </c>
      <c r="AO19" s="204">
        <v>115.100266772488</v>
      </c>
      <c r="AP19" s="205">
        <v>107.842828002882</v>
      </c>
      <c r="AQ19" s="196"/>
      <c r="AR19" s="206">
        <v>63.646446924928597</v>
      </c>
      <c r="AS19" s="179"/>
      <c r="AT19" s="180">
        <v>16.969189826019001</v>
      </c>
      <c r="AU19" s="174">
        <v>31.1034657390333</v>
      </c>
      <c r="AV19" s="174">
        <v>35.004607915989403</v>
      </c>
      <c r="AW19" s="174">
        <v>24.619282971891501</v>
      </c>
      <c r="AX19" s="174">
        <v>17.109945247978199</v>
      </c>
      <c r="AY19" s="181">
        <v>24.424883538603002</v>
      </c>
      <c r="AZ19" s="174"/>
      <c r="BA19" s="182">
        <v>18.6439290245393</v>
      </c>
      <c r="BB19" s="183">
        <v>17.512629986930001</v>
      </c>
      <c r="BC19" s="184">
        <v>18.037516723500701</v>
      </c>
      <c r="BD19" s="174"/>
      <c r="BE19" s="185">
        <v>21.2488208816231</v>
      </c>
    </row>
    <row r="20" spans="1:58" x14ac:dyDescent="0.25">
      <c r="A20" s="41" t="s">
        <v>31</v>
      </c>
      <c r="B20" s="44" t="str">
        <f t="shared" si="0"/>
        <v>Norfolk/Portsmouth, VA</v>
      </c>
      <c r="C20" s="12"/>
      <c r="D20" s="28" t="s">
        <v>16</v>
      </c>
      <c r="E20" s="31" t="s">
        <v>17</v>
      </c>
      <c r="F20" s="12"/>
      <c r="G20" s="201">
        <v>53.391874332396299</v>
      </c>
      <c r="H20" s="196">
        <v>60.872790124758303</v>
      </c>
      <c r="I20" s="196">
        <v>68.039604164470205</v>
      </c>
      <c r="J20" s="196">
        <v>69.379849710068498</v>
      </c>
      <c r="K20" s="196">
        <v>68.735071006852905</v>
      </c>
      <c r="L20" s="202">
        <v>64.083462131009199</v>
      </c>
      <c r="M20" s="196"/>
      <c r="N20" s="203">
        <v>81.244064681075301</v>
      </c>
      <c r="O20" s="204">
        <v>90.686793762080399</v>
      </c>
      <c r="P20" s="205">
        <v>85.965429221577907</v>
      </c>
      <c r="Q20" s="196"/>
      <c r="R20" s="206">
        <v>70.335295792961404</v>
      </c>
      <c r="S20" s="179"/>
      <c r="T20" s="180">
        <v>24.698509407284</v>
      </c>
      <c r="U20" s="174">
        <v>36.246510087971998</v>
      </c>
      <c r="V20" s="174">
        <v>45.917595093206202</v>
      </c>
      <c r="W20" s="174">
        <v>43.115251007570102</v>
      </c>
      <c r="X20" s="174">
        <v>37.513866250389597</v>
      </c>
      <c r="Y20" s="181">
        <v>37.762710539514401</v>
      </c>
      <c r="Z20" s="174"/>
      <c r="AA20" s="182">
        <v>26.477159841545799</v>
      </c>
      <c r="AB20" s="183">
        <v>21.005689977945799</v>
      </c>
      <c r="AC20" s="184">
        <v>23.530946417892</v>
      </c>
      <c r="AD20" s="174"/>
      <c r="AE20" s="185">
        <v>32.434390476956402</v>
      </c>
      <c r="AF20" s="97"/>
      <c r="AG20" s="201">
        <v>48.346032400737798</v>
      </c>
      <c r="AH20" s="196">
        <v>56.5874991083585</v>
      </c>
      <c r="AI20" s="196">
        <v>62.025847358018098</v>
      </c>
      <c r="AJ20" s="196">
        <v>62.150452967013599</v>
      </c>
      <c r="AK20" s="196">
        <v>62.039562072297599</v>
      </c>
      <c r="AL20" s="202">
        <v>58.229791955971699</v>
      </c>
      <c r="AM20" s="196"/>
      <c r="AN20" s="203">
        <v>82.400893978126206</v>
      </c>
      <c r="AO20" s="204">
        <v>87.095009175561103</v>
      </c>
      <c r="AP20" s="205">
        <v>84.747951576843604</v>
      </c>
      <c r="AQ20" s="196"/>
      <c r="AR20" s="206">
        <v>65.806361449457199</v>
      </c>
      <c r="AS20" s="179"/>
      <c r="AT20" s="180">
        <v>26.656996208196301</v>
      </c>
      <c r="AU20" s="174">
        <v>40.243379103699297</v>
      </c>
      <c r="AV20" s="174">
        <v>44.565352843763101</v>
      </c>
      <c r="AW20" s="174">
        <v>38.235920524338702</v>
      </c>
      <c r="AX20" s="174">
        <v>34.876855115345499</v>
      </c>
      <c r="AY20" s="181">
        <v>37.087220240487</v>
      </c>
      <c r="AZ20" s="174"/>
      <c r="BA20" s="182">
        <v>45.916372684423997</v>
      </c>
      <c r="BB20" s="183">
        <v>37.277572611864599</v>
      </c>
      <c r="BC20" s="184">
        <v>41.3457981212525</v>
      </c>
      <c r="BD20" s="174"/>
      <c r="BE20" s="185">
        <v>38.623905073503799</v>
      </c>
    </row>
    <row r="21" spans="1:58" x14ac:dyDescent="0.25">
      <c r="A21" s="42" t="s">
        <v>32</v>
      </c>
      <c r="B21" s="44" t="str">
        <f t="shared" si="0"/>
        <v>Newport News/Hampton, VA</v>
      </c>
      <c r="C21" s="12"/>
      <c r="D21" s="28" t="s">
        <v>16</v>
      </c>
      <c r="E21" s="31" t="s">
        <v>17</v>
      </c>
      <c r="F21" s="13"/>
      <c r="G21" s="201">
        <v>36.875446539007001</v>
      </c>
      <c r="H21" s="196">
        <v>46.357021801418398</v>
      </c>
      <c r="I21" s="196">
        <v>47.720297333333299</v>
      </c>
      <c r="J21" s="196">
        <v>46.059365843971598</v>
      </c>
      <c r="K21" s="196">
        <v>48.047345262411298</v>
      </c>
      <c r="L21" s="202">
        <v>45.011895356028297</v>
      </c>
      <c r="M21" s="196"/>
      <c r="N21" s="203">
        <v>86.251737588652404</v>
      </c>
      <c r="O21" s="204">
        <v>75.227968638297796</v>
      </c>
      <c r="P21" s="205">
        <v>80.739853113475107</v>
      </c>
      <c r="Q21" s="196"/>
      <c r="R21" s="206">
        <v>55.219883286727402</v>
      </c>
      <c r="S21" s="179"/>
      <c r="T21" s="180">
        <v>6.6428119043615599</v>
      </c>
      <c r="U21" s="174">
        <v>27.803606810528699</v>
      </c>
      <c r="V21" s="174">
        <v>28.7261625897745</v>
      </c>
      <c r="W21" s="174">
        <v>21.001727640833298</v>
      </c>
      <c r="X21" s="174">
        <v>23.746680710157499</v>
      </c>
      <c r="Y21" s="181">
        <v>21.776245346110301</v>
      </c>
      <c r="Z21" s="174"/>
      <c r="AA21" s="182">
        <v>54.150039625700401</v>
      </c>
      <c r="AB21" s="183">
        <v>22.901523193403001</v>
      </c>
      <c r="AC21" s="184">
        <v>37.824755350586102</v>
      </c>
      <c r="AD21" s="174"/>
      <c r="AE21" s="185">
        <v>28.002853930078601</v>
      </c>
      <c r="AF21" s="97"/>
      <c r="AG21" s="201">
        <v>36.032125698581503</v>
      </c>
      <c r="AH21" s="196">
        <v>40.2021017340425</v>
      </c>
      <c r="AI21" s="196">
        <v>43.682631046099203</v>
      </c>
      <c r="AJ21" s="196">
        <v>46.178898620567303</v>
      </c>
      <c r="AK21" s="196">
        <v>46.5859057978723</v>
      </c>
      <c r="AL21" s="202">
        <v>42.536332579432603</v>
      </c>
      <c r="AM21" s="196"/>
      <c r="AN21" s="203">
        <v>68.803921992907803</v>
      </c>
      <c r="AO21" s="204">
        <v>68.825778209219806</v>
      </c>
      <c r="AP21" s="205">
        <v>68.814850101063797</v>
      </c>
      <c r="AQ21" s="196"/>
      <c r="AR21" s="206">
        <v>50.044480442755798</v>
      </c>
      <c r="AS21" s="179"/>
      <c r="AT21" s="180">
        <v>22.122917293768801</v>
      </c>
      <c r="AU21" s="174">
        <v>26.886808482220999</v>
      </c>
      <c r="AV21" s="174">
        <v>30.9905335071679</v>
      </c>
      <c r="AW21" s="174">
        <v>37.332592972963397</v>
      </c>
      <c r="AX21" s="174">
        <v>37.531267012446399</v>
      </c>
      <c r="AY21" s="181">
        <v>31.2568474868126</v>
      </c>
      <c r="AZ21" s="174"/>
      <c r="BA21" s="182">
        <v>47.353399864894499</v>
      </c>
      <c r="BB21" s="183">
        <v>34.273444090744597</v>
      </c>
      <c r="BC21" s="184">
        <v>40.508641088778397</v>
      </c>
      <c r="BD21" s="174"/>
      <c r="BE21" s="185">
        <v>34.742511140193301</v>
      </c>
    </row>
    <row r="22" spans="1:58" x14ac:dyDescent="0.25">
      <c r="A22" s="43" t="s">
        <v>33</v>
      </c>
      <c r="B22" s="44" t="str">
        <f t="shared" si="0"/>
        <v>Chesapeake/Suffolk, VA</v>
      </c>
      <c r="C22" s="12"/>
      <c r="D22" s="29" t="s">
        <v>16</v>
      </c>
      <c r="E22" s="32" t="s">
        <v>17</v>
      </c>
      <c r="F22" s="12"/>
      <c r="G22" s="207">
        <v>51.836072576419198</v>
      </c>
      <c r="H22" s="208">
        <v>62.9579845589519</v>
      </c>
      <c r="I22" s="208">
        <v>67.406764104803401</v>
      </c>
      <c r="J22" s="208">
        <v>67.086981851528293</v>
      </c>
      <c r="K22" s="208">
        <v>65.648567947598195</v>
      </c>
      <c r="L22" s="209">
        <v>62.987274207860203</v>
      </c>
      <c r="M22" s="196"/>
      <c r="N22" s="210">
        <v>83.830503545851499</v>
      </c>
      <c r="O22" s="211">
        <v>86.395831423580702</v>
      </c>
      <c r="P22" s="212">
        <v>85.113167484716101</v>
      </c>
      <c r="Q22" s="196"/>
      <c r="R22" s="213">
        <v>69.308958001247603</v>
      </c>
      <c r="S22" s="179"/>
      <c r="T22" s="186">
        <v>15.8718556592961</v>
      </c>
      <c r="U22" s="187">
        <v>23.6621938606302</v>
      </c>
      <c r="V22" s="187">
        <v>24.441263956222301</v>
      </c>
      <c r="W22" s="187">
        <v>10.962416527198201</v>
      </c>
      <c r="X22" s="187">
        <v>1.09584624331145</v>
      </c>
      <c r="Y22" s="188">
        <v>14.4346649525346</v>
      </c>
      <c r="Z22" s="174"/>
      <c r="AA22" s="189">
        <v>16.8522619734761</v>
      </c>
      <c r="AB22" s="190">
        <v>19.5989667133376</v>
      </c>
      <c r="AC22" s="191">
        <v>18.2303583633458</v>
      </c>
      <c r="AD22" s="174"/>
      <c r="AE22" s="192">
        <v>15.7383684023438</v>
      </c>
      <c r="AF22" s="97"/>
      <c r="AG22" s="207">
        <v>49.256541668122203</v>
      </c>
      <c r="AH22" s="208">
        <v>57.272819703056697</v>
      </c>
      <c r="AI22" s="208">
        <v>61.765306672488997</v>
      </c>
      <c r="AJ22" s="208">
        <v>61.175717240174599</v>
      </c>
      <c r="AK22" s="208">
        <v>57.9671662489082</v>
      </c>
      <c r="AL22" s="209">
        <v>57.487510306550199</v>
      </c>
      <c r="AM22" s="196"/>
      <c r="AN22" s="210">
        <v>70.686782375545803</v>
      </c>
      <c r="AO22" s="211">
        <v>76.965683580786006</v>
      </c>
      <c r="AP22" s="212">
        <v>73.826232978165905</v>
      </c>
      <c r="AQ22" s="196"/>
      <c r="AR22" s="213">
        <v>62.155716784154698</v>
      </c>
      <c r="AS22" s="179"/>
      <c r="AT22" s="186">
        <v>23.791747891583899</v>
      </c>
      <c r="AU22" s="187">
        <v>22.889041064051899</v>
      </c>
      <c r="AV22" s="187">
        <v>24.337774093104599</v>
      </c>
      <c r="AW22" s="187">
        <v>19.3669039274032</v>
      </c>
      <c r="AX22" s="187">
        <v>14.322353899743201</v>
      </c>
      <c r="AY22" s="188">
        <v>20.7590231600721</v>
      </c>
      <c r="AZ22" s="174"/>
      <c r="BA22" s="189">
        <v>25.847666241379301</v>
      </c>
      <c r="BB22" s="190">
        <v>31.3710449921962</v>
      </c>
      <c r="BC22" s="191">
        <v>28.667546163147598</v>
      </c>
      <c r="BD22" s="174"/>
      <c r="BE22" s="192">
        <v>23.331563454958399</v>
      </c>
    </row>
    <row r="23" spans="1:58" x14ac:dyDescent="0.25">
      <c r="A23" s="22" t="s">
        <v>43</v>
      </c>
      <c r="B23" s="44" t="str">
        <f t="shared" si="0"/>
        <v>Richmond CBD/Airport, VA</v>
      </c>
      <c r="C23" s="10"/>
      <c r="D23" s="27" t="s">
        <v>16</v>
      </c>
      <c r="E23" s="30" t="s">
        <v>17</v>
      </c>
      <c r="F23" s="3"/>
      <c r="G23" s="193">
        <v>53.314180422264798</v>
      </c>
      <c r="H23" s="194">
        <v>67.6879270633397</v>
      </c>
      <c r="I23" s="194">
        <v>77.302320537428002</v>
      </c>
      <c r="J23" s="194">
        <v>75.715387715930902</v>
      </c>
      <c r="K23" s="194">
        <v>83.251362763915495</v>
      </c>
      <c r="L23" s="195">
        <v>71.454235700575794</v>
      </c>
      <c r="M23" s="196"/>
      <c r="N23" s="197">
        <v>144.77385796545099</v>
      </c>
      <c r="O23" s="198">
        <v>147.01102495201499</v>
      </c>
      <c r="P23" s="199">
        <v>145.892441458733</v>
      </c>
      <c r="Q23" s="196"/>
      <c r="R23" s="200">
        <v>92.722294488620705</v>
      </c>
      <c r="S23" s="179"/>
      <c r="T23" s="171">
        <v>51.974495966929403</v>
      </c>
      <c r="U23" s="172">
        <v>82.864297550754401</v>
      </c>
      <c r="V23" s="172">
        <v>89.730630335002601</v>
      </c>
      <c r="W23" s="172">
        <v>83.804303357441398</v>
      </c>
      <c r="X23" s="172">
        <v>29.832195495632799</v>
      </c>
      <c r="Y23" s="173">
        <v>63.769161079658097</v>
      </c>
      <c r="Z23" s="174"/>
      <c r="AA23" s="175">
        <v>67.824362292509093</v>
      </c>
      <c r="AB23" s="176">
        <v>50.132534842258302</v>
      </c>
      <c r="AC23" s="177">
        <v>58.418657906034603</v>
      </c>
      <c r="AD23" s="174"/>
      <c r="AE23" s="178">
        <v>61.319779242972999</v>
      </c>
      <c r="AF23" s="139"/>
      <c r="AG23" s="193">
        <v>59.734625719769603</v>
      </c>
      <c r="AH23" s="194">
        <v>72.397712571976896</v>
      </c>
      <c r="AI23" s="194">
        <v>79.484601727447199</v>
      </c>
      <c r="AJ23" s="194">
        <v>79.896557101727396</v>
      </c>
      <c r="AK23" s="194">
        <v>90.360007677543095</v>
      </c>
      <c r="AL23" s="195">
        <v>76.374700959692802</v>
      </c>
      <c r="AM23" s="196"/>
      <c r="AN23" s="197">
        <v>123.199476487523</v>
      </c>
      <c r="AO23" s="198">
        <v>132.84580662188</v>
      </c>
      <c r="AP23" s="199">
        <v>128.02264155470201</v>
      </c>
      <c r="AQ23" s="196"/>
      <c r="AR23" s="200">
        <v>91.131255415409896</v>
      </c>
      <c r="AS23" s="179"/>
      <c r="AT23" s="171">
        <v>84.812017761702506</v>
      </c>
      <c r="AU23" s="172">
        <v>114.042981210208</v>
      </c>
      <c r="AV23" s="172">
        <v>109.760126878371</v>
      </c>
      <c r="AW23" s="172">
        <v>100.887264130986</v>
      </c>
      <c r="AX23" s="172">
        <v>74.879907340187302</v>
      </c>
      <c r="AY23" s="173">
        <v>95.351919813489204</v>
      </c>
      <c r="AZ23" s="174"/>
      <c r="BA23" s="175">
        <v>56.343401757696199</v>
      </c>
      <c r="BB23" s="176">
        <v>46.096401208838898</v>
      </c>
      <c r="BC23" s="177">
        <v>50.853754548397497</v>
      </c>
      <c r="BD23" s="174"/>
      <c r="BE23" s="178">
        <v>74.672090050480904</v>
      </c>
      <c r="BF23" s="96"/>
    </row>
    <row r="24" spans="1:58" x14ac:dyDescent="0.25">
      <c r="A24" s="23" t="s">
        <v>44</v>
      </c>
      <c r="B24" s="44" t="str">
        <f t="shared" si="0"/>
        <v>Richmond North/Glen Allen, VA</v>
      </c>
      <c r="C24" s="11"/>
      <c r="D24" s="28" t="s">
        <v>16</v>
      </c>
      <c r="E24" s="31" t="s">
        <v>17</v>
      </c>
      <c r="F24" s="12"/>
      <c r="G24" s="201">
        <v>42.702168012923998</v>
      </c>
      <c r="H24" s="196">
        <v>52.880597199784503</v>
      </c>
      <c r="I24" s="196">
        <v>58.221305331179302</v>
      </c>
      <c r="J24" s="196">
        <v>58.2311148088314</v>
      </c>
      <c r="K24" s="196">
        <v>60.560176736671998</v>
      </c>
      <c r="L24" s="202">
        <v>54.519072417878199</v>
      </c>
      <c r="M24" s="196"/>
      <c r="N24" s="203">
        <v>105.419863220247</v>
      </c>
      <c r="O24" s="204">
        <v>115.933279483037</v>
      </c>
      <c r="P24" s="205">
        <v>110.676571351642</v>
      </c>
      <c r="Q24" s="196"/>
      <c r="R24" s="206">
        <v>70.564072113239405</v>
      </c>
      <c r="S24" s="179"/>
      <c r="T24" s="180">
        <v>23.954515447465901</v>
      </c>
      <c r="U24" s="174">
        <v>39.407330269122298</v>
      </c>
      <c r="V24" s="174">
        <v>38.424818390870399</v>
      </c>
      <c r="W24" s="174">
        <v>32.050165770934797</v>
      </c>
      <c r="X24" s="174">
        <v>-3.28132799222917</v>
      </c>
      <c r="Y24" s="181">
        <v>23.260049622876402</v>
      </c>
      <c r="Z24" s="174"/>
      <c r="AA24" s="182">
        <v>26.558096562825099</v>
      </c>
      <c r="AB24" s="183">
        <v>33.053337408251799</v>
      </c>
      <c r="AC24" s="184">
        <v>29.878800717890801</v>
      </c>
      <c r="AD24" s="174"/>
      <c r="AE24" s="185">
        <v>26.140744000246201</v>
      </c>
      <c r="AF24" s="139"/>
      <c r="AG24" s="201">
        <v>41.770360833965903</v>
      </c>
      <c r="AH24" s="196">
        <v>50.090152071358801</v>
      </c>
      <c r="AI24" s="196">
        <v>56.571721657840698</v>
      </c>
      <c r="AJ24" s="196">
        <v>57.232935615476002</v>
      </c>
      <c r="AK24" s="196">
        <v>57.3459471252566</v>
      </c>
      <c r="AL24" s="202">
        <v>52.6114658124283</v>
      </c>
      <c r="AM24" s="196"/>
      <c r="AN24" s="203">
        <v>90.566919755754796</v>
      </c>
      <c r="AO24" s="204">
        <v>96.925060520912098</v>
      </c>
      <c r="AP24" s="205">
        <v>93.745990138333497</v>
      </c>
      <c r="AQ24" s="196"/>
      <c r="AR24" s="206">
        <v>64.375811357349207</v>
      </c>
      <c r="AS24" s="179"/>
      <c r="AT24" s="180">
        <v>29.865489173962999</v>
      </c>
      <c r="AU24" s="174">
        <v>39.584849721091601</v>
      </c>
      <c r="AV24" s="174">
        <v>44.5944666760752</v>
      </c>
      <c r="AW24" s="174">
        <v>41.695508611261303</v>
      </c>
      <c r="AX24" s="174">
        <v>24.554414207784198</v>
      </c>
      <c r="AY24" s="181">
        <v>35.872370224682498</v>
      </c>
      <c r="AZ24" s="174"/>
      <c r="BA24" s="182">
        <v>29.480475973776699</v>
      </c>
      <c r="BB24" s="183">
        <v>26.404227527252502</v>
      </c>
      <c r="BC24" s="184">
        <v>27.871729044908101</v>
      </c>
      <c r="BD24" s="174"/>
      <c r="BE24" s="185">
        <v>32.448353813860003</v>
      </c>
      <c r="BF24" s="96"/>
    </row>
    <row r="25" spans="1:58" x14ac:dyDescent="0.25">
      <c r="A25" s="24" t="s">
        <v>45</v>
      </c>
      <c r="B25" s="44" t="str">
        <f t="shared" si="0"/>
        <v>Richmond West/Midlothian, VA</v>
      </c>
      <c r="C25" s="12"/>
      <c r="D25" s="28" t="s">
        <v>16</v>
      </c>
      <c r="E25" s="31" t="s">
        <v>17</v>
      </c>
      <c r="F25" s="12"/>
      <c r="G25" s="201">
        <v>39.035232339688001</v>
      </c>
      <c r="H25" s="196">
        <v>48.916370814558</v>
      </c>
      <c r="I25" s="196">
        <v>52.946038578856097</v>
      </c>
      <c r="J25" s="196">
        <v>52.646347902946196</v>
      </c>
      <c r="K25" s="196">
        <v>54.554901178509503</v>
      </c>
      <c r="L25" s="202">
        <v>49.619778162911601</v>
      </c>
      <c r="M25" s="196"/>
      <c r="N25" s="203">
        <v>105.874720935875</v>
      </c>
      <c r="O25" s="204">
        <v>115.6441094974</v>
      </c>
      <c r="P25" s="205">
        <v>110.759415216637</v>
      </c>
      <c r="Q25" s="196"/>
      <c r="R25" s="206">
        <v>67.088245892547604</v>
      </c>
      <c r="S25" s="179"/>
      <c r="T25" s="180">
        <v>16.042895216096898</v>
      </c>
      <c r="U25" s="174">
        <v>33.557992849004499</v>
      </c>
      <c r="V25" s="174">
        <v>34.294151402089597</v>
      </c>
      <c r="W25" s="174">
        <v>31.6539094089913</v>
      </c>
      <c r="X25" s="174">
        <v>-22.366057569607602</v>
      </c>
      <c r="Y25" s="181">
        <v>12.7978454649</v>
      </c>
      <c r="Z25" s="174"/>
      <c r="AA25" s="182">
        <v>14.1551675355137</v>
      </c>
      <c r="AB25" s="183">
        <v>20.662491895858299</v>
      </c>
      <c r="AC25" s="184">
        <v>17.462221184112401</v>
      </c>
      <c r="AD25" s="174"/>
      <c r="AE25" s="185">
        <v>14.950995163042499</v>
      </c>
      <c r="AF25" s="139"/>
      <c r="AG25" s="201">
        <v>40.348985459272001</v>
      </c>
      <c r="AH25" s="196">
        <v>48.668043804159403</v>
      </c>
      <c r="AI25" s="196">
        <v>51.055290008665501</v>
      </c>
      <c r="AJ25" s="196">
        <v>50.130199904679301</v>
      </c>
      <c r="AK25" s="196">
        <v>58.198528006932399</v>
      </c>
      <c r="AL25" s="202">
        <v>49.680209436741698</v>
      </c>
      <c r="AM25" s="196"/>
      <c r="AN25" s="203">
        <v>89.576885389948004</v>
      </c>
      <c r="AO25" s="204">
        <v>98.749041022530307</v>
      </c>
      <c r="AP25" s="205">
        <v>94.162963206239098</v>
      </c>
      <c r="AQ25" s="196"/>
      <c r="AR25" s="206">
        <v>62.389567656598103</v>
      </c>
      <c r="AS25" s="179"/>
      <c r="AT25" s="180">
        <v>32.058382269076802</v>
      </c>
      <c r="AU25" s="174">
        <v>36.179466368566402</v>
      </c>
      <c r="AV25" s="174">
        <v>32.536653988342998</v>
      </c>
      <c r="AW25" s="174">
        <v>26.755204123908499</v>
      </c>
      <c r="AX25" s="174">
        <v>25.457642463758301</v>
      </c>
      <c r="AY25" s="181">
        <v>30.222316591428601</v>
      </c>
      <c r="AZ25" s="174"/>
      <c r="BA25" s="182">
        <v>19.121154146504601</v>
      </c>
      <c r="BB25" s="183">
        <v>19.8518194349776</v>
      </c>
      <c r="BC25" s="184">
        <v>19.503165286283</v>
      </c>
      <c r="BD25" s="174"/>
      <c r="BE25" s="185">
        <v>25.372950885271202</v>
      </c>
      <c r="BF25" s="96"/>
    </row>
    <row r="26" spans="1:58" x14ac:dyDescent="0.25">
      <c r="A26" s="24" t="s">
        <v>46</v>
      </c>
      <c r="B26" s="44" t="str">
        <f t="shared" si="0"/>
        <v>Petersburg/Chester, VA</v>
      </c>
      <c r="C26" s="12"/>
      <c r="D26" s="28" t="s">
        <v>16</v>
      </c>
      <c r="E26" s="31" t="s">
        <v>17</v>
      </c>
      <c r="F26" s="12"/>
      <c r="G26" s="201">
        <v>47.191794113075503</v>
      </c>
      <c r="H26" s="196">
        <v>53.483727783174601</v>
      </c>
      <c r="I26" s="196">
        <v>56.694075616864097</v>
      </c>
      <c r="J26" s="196">
        <v>57.809577423741899</v>
      </c>
      <c r="K26" s="196">
        <v>57.161914960170897</v>
      </c>
      <c r="L26" s="202">
        <v>54.468217979405402</v>
      </c>
      <c r="M26" s="196"/>
      <c r="N26" s="203">
        <v>75.212924713425195</v>
      </c>
      <c r="O26" s="204">
        <v>80.034572585972398</v>
      </c>
      <c r="P26" s="205">
        <v>77.623748649698797</v>
      </c>
      <c r="Q26" s="196"/>
      <c r="R26" s="206">
        <v>61.084083885203498</v>
      </c>
      <c r="S26" s="179"/>
      <c r="T26" s="180">
        <v>6.1279153397340203</v>
      </c>
      <c r="U26" s="174">
        <v>7.3909929327230897</v>
      </c>
      <c r="V26" s="174">
        <v>7.7867540557053099</v>
      </c>
      <c r="W26" s="174">
        <v>14.466898840673201</v>
      </c>
      <c r="X26" s="174">
        <v>-0.77913139140048904</v>
      </c>
      <c r="Y26" s="181">
        <v>6.8078961562293001</v>
      </c>
      <c r="Z26" s="174"/>
      <c r="AA26" s="182">
        <v>16.864023036080599</v>
      </c>
      <c r="AB26" s="183">
        <v>17.912502431502599</v>
      </c>
      <c r="AC26" s="184">
        <v>17.402205224790901</v>
      </c>
      <c r="AD26" s="174"/>
      <c r="AE26" s="185">
        <v>10.4258725285301</v>
      </c>
      <c r="AF26" s="139"/>
      <c r="AG26" s="201">
        <v>48.510679726054001</v>
      </c>
      <c r="AH26" s="196">
        <v>56.412106605789702</v>
      </c>
      <c r="AI26" s="196">
        <v>58.314392277054502</v>
      </c>
      <c r="AJ26" s="196">
        <v>57.957657596658201</v>
      </c>
      <c r="AK26" s="196">
        <v>54.631476972022497</v>
      </c>
      <c r="AL26" s="202">
        <v>55.165262635515802</v>
      </c>
      <c r="AM26" s="196"/>
      <c r="AN26" s="203">
        <v>65.067275393432993</v>
      </c>
      <c r="AO26" s="204">
        <v>70.786893855643996</v>
      </c>
      <c r="AP26" s="205">
        <v>67.927084624538494</v>
      </c>
      <c r="AQ26" s="196"/>
      <c r="AR26" s="206">
        <v>58.811497489522303</v>
      </c>
      <c r="AS26" s="179"/>
      <c r="AT26" s="180">
        <v>13.8060859434178</v>
      </c>
      <c r="AU26" s="174">
        <v>17.250063336664699</v>
      </c>
      <c r="AV26" s="174">
        <v>15.168676679252799</v>
      </c>
      <c r="AW26" s="174">
        <v>13.6772783182192</v>
      </c>
      <c r="AX26" s="174">
        <v>11.189128747064601</v>
      </c>
      <c r="AY26" s="181">
        <v>14.218291981204001</v>
      </c>
      <c r="AZ26" s="174"/>
      <c r="BA26" s="182">
        <v>22.214565121633601</v>
      </c>
      <c r="BB26" s="183">
        <v>24.637582754062599</v>
      </c>
      <c r="BC26" s="184">
        <v>23.465204275152399</v>
      </c>
      <c r="BD26" s="174"/>
      <c r="BE26" s="185">
        <v>17.112762140048201</v>
      </c>
      <c r="BF26" s="96"/>
    </row>
    <row r="27" spans="1:58" x14ac:dyDescent="0.25">
      <c r="A27" s="99" t="s">
        <v>100</v>
      </c>
      <c r="B27" s="45" t="s">
        <v>71</v>
      </c>
      <c r="C27" s="12"/>
      <c r="D27" s="28" t="s">
        <v>16</v>
      </c>
      <c r="E27" s="31" t="s">
        <v>17</v>
      </c>
      <c r="F27" s="12"/>
      <c r="G27" s="201">
        <v>35.140630946157799</v>
      </c>
      <c r="H27" s="196">
        <v>46.119829064296901</v>
      </c>
      <c r="I27" s="196">
        <v>48.182309984317797</v>
      </c>
      <c r="J27" s="196">
        <v>47.800139048614703</v>
      </c>
      <c r="K27" s="196">
        <v>47.481720857292203</v>
      </c>
      <c r="L27" s="202">
        <v>44.944925980135899</v>
      </c>
      <c r="M27" s="196"/>
      <c r="N27" s="203">
        <v>66.015223209618398</v>
      </c>
      <c r="O27" s="204">
        <v>67.303086774699395</v>
      </c>
      <c r="P27" s="205">
        <v>66.659154992158903</v>
      </c>
      <c r="Q27" s="196"/>
      <c r="R27" s="206">
        <v>51.148991412142401</v>
      </c>
      <c r="S27" s="179"/>
      <c r="T27" s="180">
        <v>21.243713446705801</v>
      </c>
      <c r="U27" s="174">
        <v>23.783584519509098</v>
      </c>
      <c r="V27" s="174">
        <v>21.743529246210901</v>
      </c>
      <c r="W27" s="174">
        <v>21.219841586104501</v>
      </c>
      <c r="X27" s="174">
        <v>29.173645776748401</v>
      </c>
      <c r="Y27" s="181">
        <v>23.4500130936399</v>
      </c>
      <c r="Z27" s="174"/>
      <c r="AA27" s="182">
        <v>35.512511645353001</v>
      </c>
      <c r="AB27" s="183">
        <v>27.088227382617301</v>
      </c>
      <c r="AC27" s="184">
        <v>31.124608051780701</v>
      </c>
      <c r="AD27" s="174"/>
      <c r="AE27" s="185">
        <v>26.1935616518929</v>
      </c>
      <c r="AF27" s="139"/>
      <c r="AG27" s="201">
        <v>34.499527871089597</v>
      </c>
      <c r="AH27" s="196">
        <v>41.995788631114799</v>
      </c>
      <c r="AI27" s="196">
        <v>44.197982950081098</v>
      </c>
      <c r="AJ27" s="196">
        <v>44.048266067780602</v>
      </c>
      <c r="AK27" s="196">
        <v>43.940115499450002</v>
      </c>
      <c r="AL27" s="202">
        <v>41.739189269949698</v>
      </c>
      <c r="AM27" s="196"/>
      <c r="AN27" s="203">
        <v>56.627407679011</v>
      </c>
      <c r="AO27" s="204">
        <v>58.892897962390599</v>
      </c>
      <c r="AP27" s="205">
        <v>57.760152820700803</v>
      </c>
      <c r="AQ27" s="196"/>
      <c r="AR27" s="206">
        <v>46.319280692428002</v>
      </c>
      <c r="AS27" s="179"/>
      <c r="AT27" s="180">
        <v>27.826488201312699</v>
      </c>
      <c r="AU27" s="174">
        <v>24.564930594252701</v>
      </c>
      <c r="AV27" s="174">
        <v>22.692607369427201</v>
      </c>
      <c r="AW27" s="174">
        <v>22.2582575060908</v>
      </c>
      <c r="AX27" s="174">
        <v>29.3960528809517</v>
      </c>
      <c r="AY27" s="181">
        <v>25.172600625199799</v>
      </c>
      <c r="AZ27" s="174"/>
      <c r="BA27" s="182">
        <v>35.0990789754131</v>
      </c>
      <c r="BB27" s="183">
        <v>29.950523871531999</v>
      </c>
      <c r="BC27" s="184">
        <v>32.4243500354345</v>
      </c>
      <c r="BD27" s="174"/>
      <c r="BE27" s="185">
        <v>27.6678652883162</v>
      </c>
      <c r="BF27" s="96"/>
    </row>
    <row r="28" spans="1:58" x14ac:dyDescent="0.25">
      <c r="A28" s="24" t="s">
        <v>48</v>
      </c>
      <c r="B28" s="44" t="str">
        <f t="shared" si="0"/>
        <v>Roanoke, VA</v>
      </c>
      <c r="C28" s="12"/>
      <c r="D28" s="28" t="s">
        <v>16</v>
      </c>
      <c r="E28" s="31" t="s">
        <v>17</v>
      </c>
      <c r="F28" s="12"/>
      <c r="G28" s="201">
        <v>32.761687575184702</v>
      </c>
      <c r="H28" s="196">
        <v>44.149725038666404</v>
      </c>
      <c r="I28" s="196">
        <v>46.972756487368898</v>
      </c>
      <c r="J28" s="196">
        <v>47.259369307441098</v>
      </c>
      <c r="K28" s="196">
        <v>44.669812682591498</v>
      </c>
      <c r="L28" s="202">
        <v>43.162670218250497</v>
      </c>
      <c r="M28" s="196"/>
      <c r="N28" s="203">
        <v>62.1144853067537</v>
      </c>
      <c r="O28" s="204">
        <v>66.228793607148901</v>
      </c>
      <c r="P28" s="205">
        <v>64.171639456951297</v>
      </c>
      <c r="Q28" s="196"/>
      <c r="R28" s="206">
        <v>49.165232857879303</v>
      </c>
      <c r="S28" s="179"/>
      <c r="T28" s="180">
        <v>38.266019605840199</v>
      </c>
      <c r="U28" s="174">
        <v>52.799828851999102</v>
      </c>
      <c r="V28" s="174">
        <v>43.458868968343403</v>
      </c>
      <c r="W28" s="174">
        <v>43.336073516908101</v>
      </c>
      <c r="X28" s="174">
        <v>38.757384088548797</v>
      </c>
      <c r="Y28" s="181">
        <v>43.402062057808003</v>
      </c>
      <c r="Z28" s="174"/>
      <c r="AA28" s="182">
        <v>70.143378236701494</v>
      </c>
      <c r="AB28" s="183">
        <v>66.508339248200699</v>
      </c>
      <c r="AC28" s="184">
        <v>68.2479964668441</v>
      </c>
      <c r="AD28" s="174"/>
      <c r="AE28" s="185">
        <v>51.759604876106401</v>
      </c>
      <c r="AF28" s="139"/>
      <c r="AG28" s="201">
        <v>31.320701581027599</v>
      </c>
      <c r="AH28" s="196">
        <v>40.879916222718599</v>
      </c>
      <c r="AI28" s="196">
        <v>44.860812854442301</v>
      </c>
      <c r="AJ28" s="196">
        <v>46.576531620553297</v>
      </c>
      <c r="AK28" s="196">
        <v>46.062765939164798</v>
      </c>
      <c r="AL28" s="202">
        <v>41.940145643581303</v>
      </c>
      <c r="AM28" s="196"/>
      <c r="AN28" s="203">
        <v>64.470012459185398</v>
      </c>
      <c r="AO28" s="204">
        <v>66.252762931775194</v>
      </c>
      <c r="AP28" s="205">
        <v>65.361387695480303</v>
      </c>
      <c r="AQ28" s="196"/>
      <c r="AR28" s="206">
        <v>48.631929086981003</v>
      </c>
      <c r="AS28" s="179"/>
      <c r="AT28" s="180">
        <v>42.95082615994</v>
      </c>
      <c r="AU28" s="174">
        <v>45.610640476841198</v>
      </c>
      <c r="AV28" s="174">
        <v>45.815011509015598</v>
      </c>
      <c r="AW28" s="174">
        <v>48.624039108746203</v>
      </c>
      <c r="AX28" s="174">
        <v>55.026902311047202</v>
      </c>
      <c r="AY28" s="181">
        <v>47.883032698989197</v>
      </c>
      <c r="AZ28" s="174"/>
      <c r="BA28" s="182">
        <v>56.284954138786397</v>
      </c>
      <c r="BB28" s="183">
        <v>49.435347599054403</v>
      </c>
      <c r="BC28" s="184">
        <v>52.736750250602498</v>
      </c>
      <c r="BD28" s="174"/>
      <c r="BE28" s="185">
        <v>49.709926380486401</v>
      </c>
      <c r="BF28" s="96"/>
    </row>
    <row r="29" spans="1:58" x14ac:dyDescent="0.25">
      <c r="A29" s="24" t="s">
        <v>49</v>
      </c>
      <c r="B29" s="44" t="str">
        <f t="shared" si="0"/>
        <v>Charlottesville, VA</v>
      </c>
      <c r="C29" s="12"/>
      <c r="D29" s="28" t="s">
        <v>16</v>
      </c>
      <c r="E29" s="31" t="s">
        <v>17</v>
      </c>
      <c r="F29" s="12"/>
      <c r="G29" s="201">
        <v>71.004510710808106</v>
      </c>
      <c r="H29" s="196">
        <v>81.834196689386502</v>
      </c>
      <c r="I29" s="196">
        <v>86.224620253164503</v>
      </c>
      <c r="J29" s="196">
        <v>87.082463485881206</v>
      </c>
      <c r="K29" s="196">
        <v>115.56553067185899</v>
      </c>
      <c r="L29" s="202">
        <v>88.342264362220007</v>
      </c>
      <c r="M29" s="196"/>
      <c r="N29" s="203">
        <v>148.66641431353401</v>
      </c>
      <c r="O29" s="204">
        <v>138.190847127555</v>
      </c>
      <c r="P29" s="205">
        <v>143.42863072054499</v>
      </c>
      <c r="Q29" s="196"/>
      <c r="R29" s="206">
        <v>104.08122617888399</v>
      </c>
      <c r="S29" s="179"/>
      <c r="T29" s="180">
        <v>26.822525452466898</v>
      </c>
      <c r="U29" s="174">
        <v>31.389103467085</v>
      </c>
      <c r="V29" s="174">
        <v>32.186541485617497</v>
      </c>
      <c r="W29" s="174">
        <v>36.827499660534201</v>
      </c>
      <c r="X29" s="174">
        <v>72.575081138828907</v>
      </c>
      <c r="Y29" s="181">
        <v>40.6231337844401</v>
      </c>
      <c r="Z29" s="174"/>
      <c r="AA29" s="182">
        <v>61.134144217716802</v>
      </c>
      <c r="AB29" s="183">
        <v>23.309328781439</v>
      </c>
      <c r="AC29" s="184">
        <v>40.3885448157139</v>
      </c>
      <c r="AD29" s="174"/>
      <c r="AE29" s="185">
        <v>40.5306762181267</v>
      </c>
      <c r="AF29" s="139"/>
      <c r="AG29" s="201">
        <v>66.331786731031002</v>
      </c>
      <c r="AH29" s="196">
        <v>69.7130604035152</v>
      </c>
      <c r="AI29" s="196">
        <v>74.498548634550403</v>
      </c>
      <c r="AJ29" s="196">
        <v>81.552446762810604</v>
      </c>
      <c r="AK29" s="196">
        <v>88.551534212948695</v>
      </c>
      <c r="AL29" s="202">
        <v>76.156831319811303</v>
      </c>
      <c r="AM29" s="196"/>
      <c r="AN29" s="203">
        <v>115.946079779073</v>
      </c>
      <c r="AO29" s="204">
        <v>121.302216630868</v>
      </c>
      <c r="AP29" s="205">
        <v>118.62414820497</v>
      </c>
      <c r="AQ29" s="196"/>
      <c r="AR29" s="206">
        <v>88.319567013208399</v>
      </c>
      <c r="AS29" s="179"/>
      <c r="AT29" s="180">
        <v>28.69357246381</v>
      </c>
      <c r="AU29" s="174">
        <v>24.105202290718601</v>
      </c>
      <c r="AV29" s="174">
        <v>24.657436138197198</v>
      </c>
      <c r="AW29" s="174">
        <v>35.756522956075003</v>
      </c>
      <c r="AX29" s="174">
        <v>44.430501538927601</v>
      </c>
      <c r="AY29" s="181">
        <v>31.822624926743501</v>
      </c>
      <c r="AZ29" s="174"/>
      <c r="BA29" s="182">
        <v>52.417136216126998</v>
      </c>
      <c r="BB29" s="183">
        <v>37.733244457298099</v>
      </c>
      <c r="BC29" s="184">
        <v>44.538490944975003</v>
      </c>
      <c r="BD29" s="174"/>
      <c r="BE29" s="185">
        <v>36.475262690085103</v>
      </c>
      <c r="BF29" s="96"/>
    </row>
    <row r="30" spans="1:58" x14ac:dyDescent="0.25">
      <c r="A30" s="24" t="s">
        <v>50</v>
      </c>
      <c r="B30" s="46" t="s">
        <v>73</v>
      </c>
      <c r="C30" s="12"/>
      <c r="D30" s="28" t="s">
        <v>16</v>
      </c>
      <c r="E30" s="31" t="s">
        <v>17</v>
      </c>
      <c r="F30" s="12"/>
      <c r="G30" s="201">
        <v>38.911982134606397</v>
      </c>
      <c r="H30" s="196">
        <v>51.112676728784798</v>
      </c>
      <c r="I30" s="196">
        <v>56.7393439088248</v>
      </c>
      <c r="J30" s="196">
        <v>55.034774372401003</v>
      </c>
      <c r="K30" s="196">
        <v>51.319889111350598</v>
      </c>
      <c r="L30" s="202">
        <v>50.623733251193499</v>
      </c>
      <c r="M30" s="196"/>
      <c r="N30" s="203">
        <v>68.513054058216497</v>
      </c>
      <c r="O30" s="204">
        <v>68.3842892345602</v>
      </c>
      <c r="P30" s="205">
        <v>68.448671646388405</v>
      </c>
      <c r="Q30" s="196"/>
      <c r="R30" s="206">
        <v>55.716572792677802</v>
      </c>
      <c r="S30" s="179"/>
      <c r="T30" s="180">
        <v>5.6140827756739204</v>
      </c>
      <c r="U30" s="174">
        <v>6.70608650435471</v>
      </c>
      <c r="V30" s="174">
        <v>9.0868593739883501</v>
      </c>
      <c r="W30" s="174">
        <v>1.65545557954485</v>
      </c>
      <c r="X30" s="174">
        <v>-27.082591932425299</v>
      </c>
      <c r="Y30" s="181">
        <v>-3.12224881732535</v>
      </c>
      <c r="Z30" s="174"/>
      <c r="AA30" s="182">
        <v>-36.033698855998097</v>
      </c>
      <c r="AB30" s="183">
        <v>-35.210472413262998</v>
      </c>
      <c r="AC30" s="184">
        <v>-35.625104509827899</v>
      </c>
      <c r="AD30" s="174"/>
      <c r="AE30" s="185">
        <v>-17.706470511757001</v>
      </c>
      <c r="AF30" s="139"/>
      <c r="AG30" s="201">
        <v>38.017774141383001</v>
      </c>
      <c r="AH30" s="196">
        <v>49.182528107192297</v>
      </c>
      <c r="AI30" s="196">
        <v>53.768375943323498</v>
      </c>
      <c r="AJ30" s="196">
        <v>55.2029266132758</v>
      </c>
      <c r="AK30" s="196">
        <v>49.403318188818702</v>
      </c>
      <c r="AL30" s="202">
        <v>49.114984598798699</v>
      </c>
      <c r="AM30" s="196"/>
      <c r="AN30" s="203">
        <v>54.733003234252202</v>
      </c>
      <c r="AO30" s="204">
        <v>55.864499460957902</v>
      </c>
      <c r="AP30" s="205">
        <v>55.298751347605098</v>
      </c>
      <c r="AQ30" s="196"/>
      <c r="AR30" s="206">
        <v>50.881775098457602</v>
      </c>
      <c r="AS30" s="179"/>
      <c r="AT30" s="180">
        <v>52.838339523907599</v>
      </c>
      <c r="AU30" s="174">
        <v>43.3309557410834</v>
      </c>
      <c r="AV30" s="174">
        <v>42.323058070634197</v>
      </c>
      <c r="AW30" s="174">
        <v>40.034488911504901</v>
      </c>
      <c r="AX30" s="174">
        <v>20.0566279959863</v>
      </c>
      <c r="AY30" s="181">
        <v>38.322044177820601</v>
      </c>
      <c r="AZ30" s="174"/>
      <c r="BA30" s="182">
        <v>2.2898685696566798</v>
      </c>
      <c r="BB30" s="183">
        <v>9.5321067108696894E-2</v>
      </c>
      <c r="BC30" s="184">
        <v>1.1694732422399099</v>
      </c>
      <c r="BD30" s="174"/>
      <c r="BE30" s="185">
        <v>24.163507142515599</v>
      </c>
      <c r="BF30" s="96"/>
    </row>
    <row r="31" spans="1:58" x14ac:dyDescent="0.25">
      <c r="A31" s="24" t="s">
        <v>51</v>
      </c>
      <c r="B31" s="44" t="str">
        <f t="shared" si="0"/>
        <v>Staunton &amp; Harrisonburg, VA</v>
      </c>
      <c r="C31" s="12"/>
      <c r="D31" s="28" t="s">
        <v>16</v>
      </c>
      <c r="E31" s="31" t="s">
        <v>17</v>
      </c>
      <c r="F31" s="12"/>
      <c r="G31" s="201">
        <v>36.539634936211897</v>
      </c>
      <c r="H31" s="196">
        <v>45.944327772325799</v>
      </c>
      <c r="I31" s="196">
        <v>47.995034347399397</v>
      </c>
      <c r="J31" s="196">
        <v>45.9657507360157</v>
      </c>
      <c r="K31" s="196">
        <v>44.317313052011698</v>
      </c>
      <c r="L31" s="202">
        <v>44.1524121687929</v>
      </c>
      <c r="M31" s="196"/>
      <c r="N31" s="203">
        <v>62.523962708537702</v>
      </c>
      <c r="O31" s="204">
        <v>66.715136408243296</v>
      </c>
      <c r="P31" s="205">
        <v>64.619549558390503</v>
      </c>
      <c r="Q31" s="196"/>
      <c r="R31" s="206">
        <v>50.000165708677898</v>
      </c>
      <c r="S31" s="179"/>
      <c r="T31" s="180">
        <v>18.031073556198201</v>
      </c>
      <c r="U31" s="174">
        <v>21.483075529123699</v>
      </c>
      <c r="V31" s="174">
        <v>19.074976015255999</v>
      </c>
      <c r="W31" s="174">
        <v>16.058280719467898</v>
      </c>
      <c r="X31" s="174">
        <v>19.1438863613966</v>
      </c>
      <c r="Y31" s="181">
        <v>18.762102342718599</v>
      </c>
      <c r="Z31" s="174"/>
      <c r="AA31" s="182">
        <v>27.195802112777201</v>
      </c>
      <c r="AB31" s="183">
        <v>22.781376260054301</v>
      </c>
      <c r="AC31" s="184">
        <v>24.8780955386542</v>
      </c>
      <c r="AD31" s="174"/>
      <c r="AE31" s="185">
        <v>20.949405106372001</v>
      </c>
      <c r="AF31" s="139"/>
      <c r="AG31" s="201">
        <v>38.463180569185397</v>
      </c>
      <c r="AH31" s="196">
        <v>43.487583415112802</v>
      </c>
      <c r="AI31" s="196">
        <v>45.531350834151098</v>
      </c>
      <c r="AJ31" s="196">
        <v>45.101235525024499</v>
      </c>
      <c r="AK31" s="196">
        <v>44.724249263984198</v>
      </c>
      <c r="AL31" s="202">
        <v>43.4615199214916</v>
      </c>
      <c r="AM31" s="196"/>
      <c r="AN31" s="203">
        <v>61.157350343473901</v>
      </c>
      <c r="AO31" s="204">
        <v>66.286107458292406</v>
      </c>
      <c r="AP31" s="205">
        <v>63.7217289008832</v>
      </c>
      <c r="AQ31" s="196"/>
      <c r="AR31" s="206">
        <v>49.250151058460602</v>
      </c>
      <c r="AS31" s="179"/>
      <c r="AT31" s="180">
        <v>26.240571313023199</v>
      </c>
      <c r="AU31" s="174">
        <v>23.733068083005101</v>
      </c>
      <c r="AV31" s="174">
        <v>16.9181744588657</v>
      </c>
      <c r="AW31" s="174">
        <v>21.982276590214699</v>
      </c>
      <c r="AX31" s="174">
        <v>21.552685622940601</v>
      </c>
      <c r="AY31" s="181">
        <v>21.860358181957899</v>
      </c>
      <c r="AZ31" s="174"/>
      <c r="BA31" s="182">
        <v>30.892103025918299</v>
      </c>
      <c r="BB31" s="183">
        <v>27.588443333075201</v>
      </c>
      <c r="BC31" s="184">
        <v>29.152730806142301</v>
      </c>
      <c r="BD31" s="174"/>
      <c r="BE31" s="185">
        <v>24.4581267522844</v>
      </c>
      <c r="BF31" s="96"/>
    </row>
    <row r="32" spans="1:58" x14ac:dyDescent="0.25">
      <c r="A32" s="24" t="s">
        <v>52</v>
      </c>
      <c r="B32" s="44" t="str">
        <f t="shared" si="0"/>
        <v>Blacksburg &amp; Wytheville, VA</v>
      </c>
      <c r="C32" s="12"/>
      <c r="D32" s="28" t="s">
        <v>16</v>
      </c>
      <c r="E32" s="31" t="s">
        <v>17</v>
      </c>
      <c r="F32" s="12"/>
      <c r="G32" s="201">
        <v>33.972923826222399</v>
      </c>
      <c r="H32" s="196">
        <v>38.751447106954899</v>
      </c>
      <c r="I32" s="196">
        <v>43.789348334307398</v>
      </c>
      <c r="J32" s="196">
        <v>43.608054743814499</v>
      </c>
      <c r="K32" s="196">
        <v>42.954415546463999</v>
      </c>
      <c r="L32" s="202">
        <v>40.615237911552597</v>
      </c>
      <c r="M32" s="196"/>
      <c r="N32" s="203">
        <v>79.502673874926899</v>
      </c>
      <c r="O32" s="204">
        <v>84.412105006818607</v>
      </c>
      <c r="P32" s="205">
        <v>81.957389440872703</v>
      </c>
      <c r="Q32" s="196"/>
      <c r="R32" s="206">
        <v>52.4272812056441</v>
      </c>
      <c r="S32" s="179"/>
      <c r="T32" s="180">
        <v>48.198376006338897</v>
      </c>
      <c r="U32" s="174">
        <v>41.855252625324802</v>
      </c>
      <c r="V32" s="174">
        <v>49.615163936882098</v>
      </c>
      <c r="W32" s="174">
        <v>43.137229995180199</v>
      </c>
      <c r="X32" s="174">
        <v>38.412607612767097</v>
      </c>
      <c r="Y32" s="181">
        <v>44.016428735641398</v>
      </c>
      <c r="Z32" s="174"/>
      <c r="AA32" s="182">
        <v>80.922329046684695</v>
      </c>
      <c r="AB32" s="183">
        <v>88.213308998013602</v>
      </c>
      <c r="AC32" s="184">
        <v>84.605023668242694</v>
      </c>
      <c r="AD32" s="174"/>
      <c r="AE32" s="185">
        <v>59.699326944108101</v>
      </c>
      <c r="AF32" s="139"/>
      <c r="AG32" s="201">
        <v>31.548970679914198</v>
      </c>
      <c r="AH32" s="196">
        <v>39.210234560685699</v>
      </c>
      <c r="AI32" s="196">
        <v>43.132621420222002</v>
      </c>
      <c r="AJ32" s="196">
        <v>44.2053584648353</v>
      </c>
      <c r="AK32" s="196">
        <v>47.607926164036598</v>
      </c>
      <c r="AL32" s="202">
        <v>41.141022257938801</v>
      </c>
      <c r="AM32" s="196"/>
      <c r="AN32" s="203">
        <v>61.767488797973797</v>
      </c>
      <c r="AO32" s="204">
        <v>58.099244739918099</v>
      </c>
      <c r="AP32" s="205">
        <v>59.933366768946001</v>
      </c>
      <c r="AQ32" s="196"/>
      <c r="AR32" s="206">
        <v>46.510263546798001</v>
      </c>
      <c r="AS32" s="179"/>
      <c r="AT32" s="180">
        <v>72.907444122685604</v>
      </c>
      <c r="AU32" s="174">
        <v>56.881758637160601</v>
      </c>
      <c r="AV32" s="174">
        <v>59.220807568241597</v>
      </c>
      <c r="AW32" s="174">
        <v>57.866714535622599</v>
      </c>
      <c r="AX32" s="174">
        <v>70.718556455104206</v>
      </c>
      <c r="AY32" s="181">
        <v>62.976105050191201</v>
      </c>
      <c r="AZ32" s="174"/>
      <c r="BA32" s="182">
        <v>82.580971064740496</v>
      </c>
      <c r="BB32" s="183">
        <v>61.579741899839703</v>
      </c>
      <c r="BC32" s="184">
        <v>71.760341841753402</v>
      </c>
      <c r="BD32" s="174"/>
      <c r="BE32" s="185">
        <v>66.103713006741103</v>
      </c>
      <c r="BF32" s="96"/>
    </row>
    <row r="33" spans="1:58" x14ac:dyDescent="0.25">
      <c r="A33" s="24" t="s">
        <v>53</v>
      </c>
      <c r="B33" s="44" t="str">
        <f t="shared" si="0"/>
        <v>Lynchburg, VA</v>
      </c>
      <c r="C33" s="12"/>
      <c r="D33" s="28" t="s">
        <v>16</v>
      </c>
      <c r="E33" s="31" t="s">
        <v>17</v>
      </c>
      <c r="F33" s="12"/>
      <c r="G33" s="201">
        <v>40.227412682265097</v>
      </c>
      <c r="H33" s="196">
        <v>62.085076297049802</v>
      </c>
      <c r="I33" s="196">
        <v>65.315869786368197</v>
      </c>
      <c r="J33" s="196">
        <v>63.0214377755171</v>
      </c>
      <c r="K33" s="196">
        <v>54.989515089860902</v>
      </c>
      <c r="L33" s="202">
        <v>57.127862326212203</v>
      </c>
      <c r="M33" s="196"/>
      <c r="N33" s="203">
        <v>60.272858596134199</v>
      </c>
      <c r="O33" s="204">
        <v>65.298118006103707</v>
      </c>
      <c r="P33" s="205">
        <v>62.785488301119003</v>
      </c>
      <c r="Q33" s="196"/>
      <c r="R33" s="206">
        <v>58.744326890471299</v>
      </c>
      <c r="S33" s="179"/>
      <c r="T33" s="180">
        <v>26.1273059308086</v>
      </c>
      <c r="U33" s="174">
        <v>38.071216226516498</v>
      </c>
      <c r="V33" s="174">
        <v>38.9801715711938</v>
      </c>
      <c r="W33" s="174">
        <v>34.324735539783703</v>
      </c>
      <c r="X33" s="174">
        <v>29.47736059711</v>
      </c>
      <c r="Y33" s="181">
        <v>33.949262726595698</v>
      </c>
      <c r="Z33" s="174"/>
      <c r="AA33" s="182">
        <v>11.3872534298542</v>
      </c>
      <c r="AB33" s="183">
        <v>14.711248136054101</v>
      </c>
      <c r="AC33" s="184">
        <v>13.0913535727263</v>
      </c>
      <c r="AD33" s="174"/>
      <c r="AE33" s="185">
        <v>26.807403594023601</v>
      </c>
      <c r="AF33" s="139"/>
      <c r="AG33" s="201">
        <v>38.930261105459401</v>
      </c>
      <c r="AH33" s="196">
        <v>62.999441336046097</v>
      </c>
      <c r="AI33" s="196">
        <v>64.472176161410601</v>
      </c>
      <c r="AJ33" s="196">
        <v>66.219625296710703</v>
      </c>
      <c r="AK33" s="196">
        <v>62.566132587317703</v>
      </c>
      <c r="AL33" s="202">
        <v>59.037527297388898</v>
      </c>
      <c r="AM33" s="196"/>
      <c r="AN33" s="203">
        <v>84.853162088843604</v>
      </c>
      <c r="AO33" s="204">
        <v>74.880539165818902</v>
      </c>
      <c r="AP33" s="205">
        <v>79.866850627331203</v>
      </c>
      <c r="AQ33" s="196"/>
      <c r="AR33" s="206">
        <v>64.988762534515303</v>
      </c>
      <c r="AS33" s="179"/>
      <c r="AT33" s="180">
        <v>19.759913615966699</v>
      </c>
      <c r="AU33" s="174">
        <v>48.266223575182003</v>
      </c>
      <c r="AV33" s="174">
        <v>43.196192812239502</v>
      </c>
      <c r="AW33" s="174">
        <v>45.304986004913303</v>
      </c>
      <c r="AX33" s="174">
        <v>26.2043624901636</v>
      </c>
      <c r="AY33" s="181">
        <v>37.231733608480702</v>
      </c>
      <c r="AZ33" s="174"/>
      <c r="BA33" s="182">
        <v>40.450962806996401</v>
      </c>
      <c r="BB33" s="183">
        <v>26.094403557758799</v>
      </c>
      <c r="BC33" s="184">
        <v>33.3344172969787</v>
      </c>
      <c r="BD33" s="174"/>
      <c r="BE33" s="185">
        <v>35.850218473899503</v>
      </c>
      <c r="BF33" s="96"/>
    </row>
    <row r="34" spans="1:58" x14ac:dyDescent="0.25">
      <c r="A34" s="24" t="s">
        <v>78</v>
      </c>
      <c r="B34" s="44" t="str">
        <f t="shared" si="0"/>
        <v>Central Virginia</v>
      </c>
      <c r="C34" s="12"/>
      <c r="D34" s="28" t="s">
        <v>16</v>
      </c>
      <c r="E34" s="31" t="s">
        <v>17</v>
      </c>
      <c r="F34" s="12"/>
      <c r="G34" s="201">
        <v>48.198663519398899</v>
      </c>
      <c r="H34" s="196">
        <v>59.677630572824803</v>
      </c>
      <c r="I34" s="196">
        <v>64.596382526014807</v>
      </c>
      <c r="J34" s="196">
        <v>64.603923002759402</v>
      </c>
      <c r="K34" s="196">
        <v>69.879758303135006</v>
      </c>
      <c r="L34" s="202">
        <v>61.391271584826598</v>
      </c>
      <c r="M34" s="196"/>
      <c r="N34" s="203">
        <v>107.106730941853</v>
      </c>
      <c r="O34" s="204">
        <v>111.10527045446899</v>
      </c>
      <c r="P34" s="205">
        <v>109.106000698161</v>
      </c>
      <c r="Q34" s="196"/>
      <c r="R34" s="206">
        <v>75.024051331493695</v>
      </c>
      <c r="S34" s="179"/>
      <c r="T34" s="180">
        <v>25.845730677325701</v>
      </c>
      <c r="U34" s="174">
        <v>36.666527106804999</v>
      </c>
      <c r="V34" s="174">
        <v>37.482893050694003</v>
      </c>
      <c r="W34" s="174">
        <v>37.279910228610603</v>
      </c>
      <c r="X34" s="174">
        <v>15.7930152833059</v>
      </c>
      <c r="Y34" s="181">
        <v>29.867990491155499</v>
      </c>
      <c r="Z34" s="174"/>
      <c r="AA34" s="182">
        <v>37.191191913504298</v>
      </c>
      <c r="AB34" s="183">
        <v>30.5294128425476</v>
      </c>
      <c r="AC34" s="184">
        <v>33.716448792309002</v>
      </c>
      <c r="AD34" s="174"/>
      <c r="AE34" s="185">
        <v>31.439833000313602</v>
      </c>
      <c r="AF34" s="139"/>
      <c r="AG34" s="201">
        <v>48.797944090469301</v>
      </c>
      <c r="AH34" s="196">
        <v>58.622257897721497</v>
      </c>
      <c r="AI34" s="196">
        <v>63.108755078593298</v>
      </c>
      <c r="AJ34" s="196">
        <v>64.361433745171098</v>
      </c>
      <c r="AK34" s="196">
        <v>66.893351788330804</v>
      </c>
      <c r="AL34" s="202">
        <v>60.361267095669</v>
      </c>
      <c r="AM34" s="196"/>
      <c r="AN34" s="203">
        <v>92.766447815372302</v>
      </c>
      <c r="AO34" s="204">
        <v>98.061278473424807</v>
      </c>
      <c r="AP34" s="205">
        <v>95.413863144398505</v>
      </c>
      <c r="AQ34" s="196"/>
      <c r="AR34" s="206">
        <v>70.381156803621195</v>
      </c>
      <c r="AS34" s="179"/>
      <c r="AT34" s="180">
        <v>35.727345355470902</v>
      </c>
      <c r="AU34" s="174">
        <v>43.012331033109099</v>
      </c>
      <c r="AV34" s="174">
        <v>42.792926459935302</v>
      </c>
      <c r="AW34" s="174">
        <v>42.797762537649199</v>
      </c>
      <c r="AX34" s="174">
        <v>35.612375702720499</v>
      </c>
      <c r="AY34" s="181">
        <v>40.024661501327898</v>
      </c>
      <c r="AZ34" s="174"/>
      <c r="BA34" s="182">
        <v>37.673038334306099</v>
      </c>
      <c r="BB34" s="183">
        <v>32.011235211907596</v>
      </c>
      <c r="BC34" s="184">
        <v>34.704236572112301</v>
      </c>
      <c r="BD34" s="174"/>
      <c r="BE34" s="185">
        <v>37.924397035396503</v>
      </c>
      <c r="BF34" s="96"/>
    </row>
    <row r="35" spans="1:58" x14ac:dyDescent="0.25">
      <c r="A35" s="24" t="s">
        <v>79</v>
      </c>
      <c r="B35" s="44" t="str">
        <f t="shared" si="0"/>
        <v>Chesapeake Bay</v>
      </c>
      <c r="C35" s="12"/>
      <c r="D35" s="28" t="s">
        <v>16</v>
      </c>
      <c r="E35" s="31" t="s">
        <v>17</v>
      </c>
      <c r="F35" s="12"/>
      <c r="G35" s="201">
        <v>34.258268156424499</v>
      </c>
      <c r="H35" s="196">
        <v>51.988361266294199</v>
      </c>
      <c r="I35" s="196">
        <v>54.937644320297899</v>
      </c>
      <c r="J35" s="196">
        <v>54.160633147113501</v>
      </c>
      <c r="K35" s="196">
        <v>48.8957541899441</v>
      </c>
      <c r="L35" s="202">
        <v>48.848132216014797</v>
      </c>
      <c r="M35" s="196"/>
      <c r="N35" s="203">
        <v>61.2288640595903</v>
      </c>
      <c r="O35" s="204">
        <v>66.840707635009295</v>
      </c>
      <c r="P35" s="205">
        <v>64.034785847299801</v>
      </c>
      <c r="Q35" s="196"/>
      <c r="R35" s="206">
        <v>53.1871761106677</v>
      </c>
      <c r="S35" s="179"/>
      <c r="T35" s="180">
        <v>3.2293632490787001</v>
      </c>
      <c r="U35" s="174">
        <v>21.359835264220099</v>
      </c>
      <c r="V35" s="174">
        <v>18.9555872888571</v>
      </c>
      <c r="W35" s="174">
        <v>13.6897958417832</v>
      </c>
      <c r="X35" s="174">
        <v>10.998207382641199</v>
      </c>
      <c r="Y35" s="181">
        <v>13.8484060855032</v>
      </c>
      <c r="Z35" s="174"/>
      <c r="AA35" s="182">
        <v>9.7649177503397997</v>
      </c>
      <c r="AB35" s="183">
        <v>4.9043537832289896</v>
      </c>
      <c r="AC35" s="184">
        <v>7.1732773364604299</v>
      </c>
      <c r="AD35" s="174"/>
      <c r="AE35" s="185">
        <v>11.354862926447399</v>
      </c>
      <c r="AF35" s="139"/>
      <c r="AG35" s="201">
        <v>33.5589653512993</v>
      </c>
      <c r="AH35" s="196">
        <v>46.862596246390702</v>
      </c>
      <c r="AI35" s="196">
        <v>49.9089422621864</v>
      </c>
      <c r="AJ35" s="196">
        <v>49.822489351632697</v>
      </c>
      <c r="AK35" s="196">
        <v>46.173511594888701</v>
      </c>
      <c r="AL35" s="202">
        <v>45.299013816102899</v>
      </c>
      <c r="AM35" s="196"/>
      <c r="AN35" s="203">
        <v>50.399633222905798</v>
      </c>
      <c r="AO35" s="204">
        <v>56.087702318977698</v>
      </c>
      <c r="AP35" s="205">
        <v>53.243667770941698</v>
      </c>
      <c r="AQ35" s="196"/>
      <c r="AR35" s="206">
        <v>47.5797085795801</v>
      </c>
      <c r="AS35" s="179"/>
      <c r="AT35" s="180">
        <v>10.895304693930999</v>
      </c>
      <c r="AU35" s="174">
        <v>16.431068921207199</v>
      </c>
      <c r="AV35" s="174">
        <v>16.145662179805999</v>
      </c>
      <c r="AW35" s="174">
        <v>13.575512915365101</v>
      </c>
      <c r="AX35" s="174">
        <v>16.311208426413199</v>
      </c>
      <c r="AY35" s="181">
        <v>14.8526940172151</v>
      </c>
      <c r="AZ35" s="174"/>
      <c r="BA35" s="182">
        <v>15.861290985244899</v>
      </c>
      <c r="BB35" s="183">
        <v>21.0144211659867</v>
      </c>
      <c r="BC35" s="184">
        <v>18.519527291788201</v>
      </c>
      <c r="BD35" s="174"/>
      <c r="BE35" s="185">
        <v>16.015865666755701</v>
      </c>
      <c r="BF35" s="96"/>
    </row>
    <row r="36" spans="1:58" x14ac:dyDescent="0.25">
      <c r="A36" s="24" t="s">
        <v>80</v>
      </c>
      <c r="B36" s="44" t="str">
        <f t="shared" si="0"/>
        <v>Coastal Virginia - Eastern Shore</v>
      </c>
      <c r="C36" s="12"/>
      <c r="D36" s="28" t="s">
        <v>16</v>
      </c>
      <c r="E36" s="31" t="s">
        <v>17</v>
      </c>
      <c r="F36" s="12"/>
      <c r="G36" s="201">
        <v>33.699248067463103</v>
      </c>
      <c r="H36" s="196">
        <v>43.330843288826401</v>
      </c>
      <c r="I36" s="196">
        <v>45.942698524244499</v>
      </c>
      <c r="J36" s="196">
        <v>44.554307800421597</v>
      </c>
      <c r="K36" s="196">
        <v>46.3367603654251</v>
      </c>
      <c r="L36" s="202">
        <v>42.772771609276099</v>
      </c>
      <c r="M36" s="196"/>
      <c r="N36" s="203">
        <v>62.448622628250099</v>
      </c>
      <c r="O36" s="204">
        <v>63.864237526352703</v>
      </c>
      <c r="P36" s="205">
        <v>63.156430077301401</v>
      </c>
      <c r="Q36" s="196"/>
      <c r="R36" s="206">
        <v>48.596674028711902</v>
      </c>
      <c r="S36" s="179"/>
      <c r="T36" s="180">
        <v>2.3089804374786702</v>
      </c>
      <c r="U36" s="174">
        <v>9.9313488333616196</v>
      </c>
      <c r="V36" s="174">
        <v>11.7215361671491</v>
      </c>
      <c r="W36" s="174">
        <v>17.251257476525002</v>
      </c>
      <c r="X36" s="174">
        <v>26.173473478434499</v>
      </c>
      <c r="Y36" s="181">
        <v>13.6357982766975</v>
      </c>
      <c r="Z36" s="174"/>
      <c r="AA36" s="182">
        <v>25.3183960883864</v>
      </c>
      <c r="AB36" s="183">
        <v>11.7460562212492</v>
      </c>
      <c r="AC36" s="184">
        <v>18.067950331154499</v>
      </c>
      <c r="AD36" s="174"/>
      <c r="AE36" s="185">
        <v>15.242136188999099</v>
      </c>
      <c r="AF36" s="139"/>
      <c r="AG36" s="201">
        <v>33.848415319746998</v>
      </c>
      <c r="AH36" s="196">
        <v>39.238294096978201</v>
      </c>
      <c r="AI36" s="196">
        <v>41.833657765284599</v>
      </c>
      <c r="AJ36" s="196">
        <v>40.990922347153898</v>
      </c>
      <c r="AK36" s="196">
        <v>40.212055516514397</v>
      </c>
      <c r="AL36" s="202">
        <v>39.224669009135603</v>
      </c>
      <c r="AM36" s="196"/>
      <c r="AN36" s="203">
        <v>51.253533028812299</v>
      </c>
      <c r="AO36" s="204">
        <v>54.734750527055503</v>
      </c>
      <c r="AP36" s="205">
        <v>52.994141777933898</v>
      </c>
      <c r="AQ36" s="196"/>
      <c r="AR36" s="206">
        <v>43.158804085935103</v>
      </c>
      <c r="AS36" s="179"/>
      <c r="AT36" s="180">
        <v>22.196561451021299</v>
      </c>
      <c r="AU36" s="174">
        <v>16.955932396876801</v>
      </c>
      <c r="AV36" s="174">
        <v>13.008139843201899</v>
      </c>
      <c r="AW36" s="174">
        <v>12.8825559105802</v>
      </c>
      <c r="AX36" s="174">
        <v>13.8381528545652</v>
      </c>
      <c r="AY36" s="181">
        <v>15.431410770531301</v>
      </c>
      <c r="AZ36" s="174"/>
      <c r="BA36" s="182">
        <v>15.054662331740399</v>
      </c>
      <c r="BB36" s="183">
        <v>11.251499108970799</v>
      </c>
      <c r="BC36" s="184">
        <v>13.0587179586311</v>
      </c>
      <c r="BD36" s="174"/>
      <c r="BE36" s="185">
        <v>14.5877534486636</v>
      </c>
      <c r="BF36" s="96"/>
    </row>
    <row r="37" spans="1:58" x14ac:dyDescent="0.25">
      <c r="A37" s="24" t="s">
        <v>81</v>
      </c>
      <c r="B37" s="44" t="str">
        <f t="shared" si="0"/>
        <v>Coastal Virginia - Hampton Roads</v>
      </c>
      <c r="C37" s="12"/>
      <c r="D37" s="28" t="s">
        <v>16</v>
      </c>
      <c r="E37" s="31" t="s">
        <v>17</v>
      </c>
      <c r="F37" s="12"/>
      <c r="G37" s="201">
        <v>45.0521416169289</v>
      </c>
      <c r="H37" s="196">
        <v>49.921744757047101</v>
      </c>
      <c r="I37" s="196">
        <v>54.361975094278101</v>
      </c>
      <c r="J37" s="196">
        <v>54.800161154670498</v>
      </c>
      <c r="K37" s="196">
        <v>58.871714370981302</v>
      </c>
      <c r="L37" s="202">
        <v>52.601506435299697</v>
      </c>
      <c r="M37" s="196"/>
      <c r="N37" s="203">
        <v>101.757632871211</v>
      </c>
      <c r="O37" s="204">
        <v>115.124914132233</v>
      </c>
      <c r="P37" s="205">
        <v>108.44127350172199</v>
      </c>
      <c r="Q37" s="196"/>
      <c r="R37" s="206">
        <v>68.555663762431394</v>
      </c>
      <c r="S37" s="179"/>
      <c r="T37" s="180">
        <v>17.890338928727299</v>
      </c>
      <c r="U37" s="174">
        <v>36.533492868233701</v>
      </c>
      <c r="V37" s="174">
        <v>42.105206658813003</v>
      </c>
      <c r="W37" s="174">
        <v>34.295234842074997</v>
      </c>
      <c r="X37" s="174">
        <v>34.365339574167997</v>
      </c>
      <c r="Y37" s="181">
        <v>33.064502809992398</v>
      </c>
      <c r="Z37" s="174"/>
      <c r="AA37" s="182">
        <v>40.324668924987002</v>
      </c>
      <c r="AB37" s="183">
        <v>35.166033100959403</v>
      </c>
      <c r="AC37" s="184">
        <v>37.538318550062499</v>
      </c>
      <c r="AD37" s="174"/>
      <c r="AE37" s="185">
        <v>35.049704324644203</v>
      </c>
      <c r="AF37" s="139"/>
      <c r="AG37" s="201">
        <v>43.376649943422699</v>
      </c>
      <c r="AH37" s="196">
        <v>45.386344196699397</v>
      </c>
      <c r="AI37" s="196">
        <v>48.956471884136803</v>
      </c>
      <c r="AJ37" s="196">
        <v>49.810746447269999</v>
      </c>
      <c r="AK37" s="196">
        <v>52.560152172434798</v>
      </c>
      <c r="AL37" s="202">
        <v>48.021719953226999</v>
      </c>
      <c r="AM37" s="196"/>
      <c r="AN37" s="203">
        <v>85.647147004827602</v>
      </c>
      <c r="AO37" s="204">
        <v>94.581396613857294</v>
      </c>
      <c r="AP37" s="205">
        <v>90.114271809342398</v>
      </c>
      <c r="AQ37" s="196"/>
      <c r="AR37" s="206">
        <v>60.056779100522597</v>
      </c>
      <c r="AS37" s="179"/>
      <c r="AT37" s="180">
        <v>33.576249553967102</v>
      </c>
      <c r="AU37" s="174">
        <v>38.493967975806598</v>
      </c>
      <c r="AV37" s="174">
        <v>40.5021699736374</v>
      </c>
      <c r="AW37" s="174">
        <v>36.324809774134998</v>
      </c>
      <c r="AX37" s="174">
        <v>32.812917365407202</v>
      </c>
      <c r="AY37" s="181">
        <v>36.259626402204503</v>
      </c>
      <c r="AZ37" s="174"/>
      <c r="BA37" s="182">
        <v>37.990461323802698</v>
      </c>
      <c r="BB37" s="183">
        <v>32.537067117908798</v>
      </c>
      <c r="BC37" s="184">
        <v>35.073821030140998</v>
      </c>
      <c r="BD37" s="174"/>
      <c r="BE37" s="185">
        <v>35.750204801667202</v>
      </c>
      <c r="BF37" s="96"/>
    </row>
    <row r="38" spans="1:58" x14ac:dyDescent="0.25">
      <c r="A38" s="25" t="s">
        <v>82</v>
      </c>
      <c r="B38" s="44" t="str">
        <f t="shared" si="0"/>
        <v>Northern Virginia</v>
      </c>
      <c r="C38" s="12"/>
      <c r="D38" s="28" t="s">
        <v>16</v>
      </c>
      <c r="E38" s="31" t="s">
        <v>17</v>
      </c>
      <c r="F38" s="13"/>
      <c r="G38" s="201">
        <v>58.485861485806304</v>
      </c>
      <c r="H38" s="196">
        <v>74.787184618481902</v>
      </c>
      <c r="I38" s="196">
        <v>81.933121401248201</v>
      </c>
      <c r="J38" s="196">
        <v>82.217832293134606</v>
      </c>
      <c r="K38" s="196">
        <v>75.151014294342602</v>
      </c>
      <c r="L38" s="202">
        <v>74.515002818602696</v>
      </c>
      <c r="M38" s="196"/>
      <c r="N38" s="203">
        <v>77.4963072277028</v>
      </c>
      <c r="O38" s="204">
        <v>83.831002617273995</v>
      </c>
      <c r="P38" s="205">
        <v>80.663654922488405</v>
      </c>
      <c r="Q38" s="196"/>
      <c r="R38" s="206">
        <v>76.271760562570094</v>
      </c>
      <c r="S38" s="179"/>
      <c r="T38" s="180">
        <v>111.023120916252</v>
      </c>
      <c r="U38" s="174">
        <v>138.27220094304701</v>
      </c>
      <c r="V38" s="174">
        <v>151.07647598320301</v>
      </c>
      <c r="W38" s="174">
        <v>150.687450297325</v>
      </c>
      <c r="X38" s="174">
        <v>134.54260997468501</v>
      </c>
      <c r="Y38" s="181">
        <v>137.954781531609</v>
      </c>
      <c r="Z38" s="174"/>
      <c r="AA38" s="182">
        <v>97.6545103698151</v>
      </c>
      <c r="AB38" s="183">
        <v>87.338496237496003</v>
      </c>
      <c r="AC38" s="184">
        <v>92.156116090347396</v>
      </c>
      <c r="AD38" s="174"/>
      <c r="AE38" s="185">
        <v>121.968892058501</v>
      </c>
      <c r="AF38" s="139"/>
      <c r="AG38" s="201">
        <v>51.966389973827198</v>
      </c>
      <c r="AH38" s="196">
        <v>62.171906180793201</v>
      </c>
      <c r="AI38" s="196">
        <v>70.766424602375594</v>
      </c>
      <c r="AJ38" s="196">
        <v>69.711150644252001</v>
      </c>
      <c r="AK38" s="196">
        <v>62.491928930944198</v>
      </c>
      <c r="AL38" s="202">
        <v>63.421560066438403</v>
      </c>
      <c r="AM38" s="196"/>
      <c r="AN38" s="203">
        <v>66.079265602979603</v>
      </c>
      <c r="AO38" s="204">
        <v>72.140003925911003</v>
      </c>
      <c r="AP38" s="205">
        <v>69.109634764445303</v>
      </c>
      <c r="AQ38" s="196"/>
      <c r="AR38" s="206">
        <v>65.046724265869003</v>
      </c>
      <c r="AS38" s="179"/>
      <c r="AT38" s="180">
        <v>103.078830027282</v>
      </c>
      <c r="AU38" s="174">
        <v>115.165048036472</v>
      </c>
      <c r="AV38" s="174">
        <v>132.54047739839601</v>
      </c>
      <c r="AW38" s="174">
        <v>125.821053450154</v>
      </c>
      <c r="AX38" s="174">
        <v>111.667428494582</v>
      </c>
      <c r="AY38" s="181">
        <v>118.228699283644</v>
      </c>
      <c r="AZ38" s="174"/>
      <c r="BA38" s="182">
        <v>92.035408323899205</v>
      </c>
      <c r="BB38" s="183">
        <v>84.972155088762605</v>
      </c>
      <c r="BC38" s="184">
        <v>88.282940635690494</v>
      </c>
      <c r="BD38" s="174"/>
      <c r="BE38" s="185">
        <v>108.17782287399901</v>
      </c>
      <c r="BF38" s="96"/>
    </row>
    <row r="39" spans="1:58" x14ac:dyDescent="0.25">
      <c r="A39" s="26" t="s">
        <v>83</v>
      </c>
      <c r="B39" s="44" t="str">
        <f t="shared" si="0"/>
        <v>Shenandoah Valley</v>
      </c>
      <c r="C39" s="12"/>
      <c r="D39" s="29" t="s">
        <v>16</v>
      </c>
      <c r="E39" s="32" t="s">
        <v>17</v>
      </c>
      <c r="F39" s="12"/>
      <c r="G39" s="207">
        <v>35.139989397590298</v>
      </c>
      <c r="H39" s="208">
        <v>43.894380722891498</v>
      </c>
      <c r="I39" s="208">
        <v>46.389986506024002</v>
      </c>
      <c r="J39" s="208">
        <v>45.380533975903603</v>
      </c>
      <c r="K39" s="208">
        <v>44.505438072289103</v>
      </c>
      <c r="L39" s="209">
        <v>43.062065734939701</v>
      </c>
      <c r="M39" s="196"/>
      <c r="N39" s="210">
        <v>65.301285783132499</v>
      </c>
      <c r="O39" s="211">
        <v>68.303089156626498</v>
      </c>
      <c r="P39" s="212">
        <v>66.802187469879499</v>
      </c>
      <c r="Q39" s="196"/>
      <c r="R39" s="213">
        <v>49.844957659208198</v>
      </c>
      <c r="S39" s="179"/>
      <c r="T39" s="186">
        <v>27.551242338283199</v>
      </c>
      <c r="U39" s="187">
        <v>30.1016682765739</v>
      </c>
      <c r="V39" s="187">
        <v>28.900801738454302</v>
      </c>
      <c r="W39" s="187">
        <v>26.244942450629502</v>
      </c>
      <c r="X39" s="187">
        <v>33.963866848882802</v>
      </c>
      <c r="Y39" s="188">
        <v>29.357839457949002</v>
      </c>
      <c r="Z39" s="174"/>
      <c r="AA39" s="189">
        <v>39.567083104539797</v>
      </c>
      <c r="AB39" s="190">
        <v>31.5435775038728</v>
      </c>
      <c r="AC39" s="191">
        <v>35.3466060115272</v>
      </c>
      <c r="AD39" s="174"/>
      <c r="AE39" s="192">
        <v>31.587329285677701</v>
      </c>
      <c r="AF39" s="139"/>
      <c r="AG39" s="207">
        <v>35.773641888958501</v>
      </c>
      <c r="AH39" s="208">
        <v>40.969986493656798</v>
      </c>
      <c r="AI39" s="208">
        <v>43.040809768327598</v>
      </c>
      <c r="AJ39" s="208">
        <v>42.383672524770297</v>
      </c>
      <c r="AK39" s="208">
        <v>42.630840625828597</v>
      </c>
      <c r="AL39" s="209">
        <v>40.960264506888699</v>
      </c>
      <c r="AM39" s="196"/>
      <c r="AN39" s="210">
        <v>59.423554157325</v>
      </c>
      <c r="AO39" s="211">
        <v>63.1534996745497</v>
      </c>
      <c r="AP39" s="212">
        <v>61.288526915937403</v>
      </c>
      <c r="AQ39" s="196"/>
      <c r="AR39" s="213">
        <v>46.769099676573802</v>
      </c>
      <c r="AS39" s="179"/>
      <c r="AT39" s="186">
        <v>35.456034095554898</v>
      </c>
      <c r="AU39" s="187">
        <v>32.340290601859103</v>
      </c>
      <c r="AV39" s="187">
        <v>28.123033017319099</v>
      </c>
      <c r="AW39" s="187">
        <v>28.701195928698201</v>
      </c>
      <c r="AX39" s="187">
        <v>32.163663033461603</v>
      </c>
      <c r="AY39" s="188">
        <v>31.155691248238298</v>
      </c>
      <c r="AZ39" s="174"/>
      <c r="BA39" s="189">
        <v>39.5946985641691</v>
      </c>
      <c r="BB39" s="190">
        <v>33.116730926052703</v>
      </c>
      <c r="BC39" s="191">
        <v>36.180342602895998</v>
      </c>
      <c r="BD39" s="174"/>
      <c r="BE39" s="192">
        <v>32.994187700110899</v>
      </c>
      <c r="BF39" s="96"/>
    </row>
    <row r="40" spans="1:58" x14ac:dyDescent="0.25">
      <c r="A40" s="22" t="s">
        <v>84</v>
      </c>
      <c r="B40" s="44" t="str">
        <f t="shared" si="0"/>
        <v>Southern Virginia</v>
      </c>
      <c r="C40" s="10"/>
      <c r="D40" s="27" t="s">
        <v>16</v>
      </c>
      <c r="E40" s="30" t="s">
        <v>17</v>
      </c>
      <c r="F40" s="3"/>
      <c r="G40" s="193">
        <v>35.018636019196698</v>
      </c>
      <c r="H40" s="194">
        <v>46.489199292750598</v>
      </c>
      <c r="I40" s="194">
        <v>49.074513766102498</v>
      </c>
      <c r="J40" s="194">
        <v>49.730568325334602</v>
      </c>
      <c r="K40" s="194">
        <v>46.861379136145402</v>
      </c>
      <c r="L40" s="195">
        <v>45.434859307906002</v>
      </c>
      <c r="M40" s="196"/>
      <c r="N40" s="197">
        <v>61.119712048497</v>
      </c>
      <c r="O40" s="198">
        <v>63.792846678454097</v>
      </c>
      <c r="P40" s="199">
        <v>62.456279363475602</v>
      </c>
      <c r="Q40" s="196"/>
      <c r="R40" s="200">
        <v>50.298122180925901</v>
      </c>
      <c r="S40" s="179"/>
      <c r="T40" s="171">
        <v>5.4227431527357401</v>
      </c>
      <c r="U40" s="172">
        <v>12.050810124517801</v>
      </c>
      <c r="V40" s="172">
        <v>12.521772807523</v>
      </c>
      <c r="W40" s="172">
        <v>11.954739452936799</v>
      </c>
      <c r="X40" s="172">
        <v>13.295056084053799</v>
      </c>
      <c r="Y40" s="173">
        <v>11.3039836741054</v>
      </c>
      <c r="Z40" s="174"/>
      <c r="AA40" s="175">
        <v>25.2137238803762</v>
      </c>
      <c r="AB40" s="176">
        <v>17.101901930959901</v>
      </c>
      <c r="AC40" s="177">
        <v>20.935398808119501</v>
      </c>
      <c r="AD40" s="174"/>
      <c r="AE40" s="178">
        <v>14.5403023497779</v>
      </c>
      <c r="AF40" s="100"/>
      <c r="AG40" s="193">
        <v>33.579836448598101</v>
      </c>
      <c r="AH40" s="194">
        <v>44.082579565546801</v>
      </c>
      <c r="AI40" s="194">
        <v>46.776478277342697</v>
      </c>
      <c r="AJ40" s="194">
        <v>46.562670497600401</v>
      </c>
      <c r="AK40" s="194">
        <v>44.493574766355103</v>
      </c>
      <c r="AL40" s="195">
        <v>43.099027911088598</v>
      </c>
      <c r="AM40" s="196"/>
      <c r="AN40" s="197">
        <v>53.0060210911846</v>
      </c>
      <c r="AO40" s="198">
        <v>55.048972594089399</v>
      </c>
      <c r="AP40" s="199">
        <v>54.027496842636999</v>
      </c>
      <c r="AQ40" s="196"/>
      <c r="AR40" s="200">
        <v>46.221447605816699</v>
      </c>
      <c r="AS40" s="179"/>
      <c r="AT40" s="171">
        <v>4.9111308438421801</v>
      </c>
      <c r="AU40" s="172">
        <v>13.476860522785</v>
      </c>
      <c r="AV40" s="172">
        <v>12.819782584396201</v>
      </c>
      <c r="AW40" s="172">
        <v>13.2485349659358</v>
      </c>
      <c r="AX40" s="172">
        <v>17.070698296047802</v>
      </c>
      <c r="AY40" s="173">
        <v>12.566822353705801</v>
      </c>
      <c r="AZ40" s="174"/>
      <c r="BA40" s="175">
        <v>23.048271895068901</v>
      </c>
      <c r="BB40" s="176">
        <v>17.732447391200001</v>
      </c>
      <c r="BC40" s="177">
        <v>20.2814731080095</v>
      </c>
      <c r="BD40" s="174"/>
      <c r="BE40" s="178">
        <v>15.0307893772271</v>
      </c>
    </row>
    <row r="41" spans="1:58" x14ac:dyDescent="0.25">
      <c r="A41" s="23" t="s">
        <v>85</v>
      </c>
      <c r="B41" s="44" t="str">
        <f t="shared" si="0"/>
        <v>Southwest Virginia - Blue Ridge Highlands</v>
      </c>
      <c r="C41" s="11"/>
      <c r="D41" s="28" t="s">
        <v>16</v>
      </c>
      <c r="E41" s="31" t="s">
        <v>17</v>
      </c>
      <c r="F41" s="12"/>
      <c r="G41" s="201">
        <v>36.310978811906899</v>
      </c>
      <c r="H41" s="196">
        <v>42.310165085142302</v>
      </c>
      <c r="I41" s="196">
        <v>45.667369036786603</v>
      </c>
      <c r="J41" s="196">
        <v>46.338810607045303</v>
      </c>
      <c r="K41" s="196">
        <v>45.441133497985099</v>
      </c>
      <c r="L41" s="202">
        <v>43.213691407773297</v>
      </c>
      <c r="M41" s="196"/>
      <c r="N41" s="203">
        <v>73.918701416872395</v>
      </c>
      <c r="O41" s="204">
        <v>77.628259456648905</v>
      </c>
      <c r="P41" s="205">
        <v>75.773480436760593</v>
      </c>
      <c r="Q41" s="196"/>
      <c r="R41" s="206">
        <v>52.516488273198199</v>
      </c>
      <c r="S41" s="179"/>
      <c r="T41" s="180">
        <v>28.252828953707098</v>
      </c>
      <c r="U41" s="174">
        <v>22.267407979995699</v>
      </c>
      <c r="V41" s="174">
        <v>21.5420707624532</v>
      </c>
      <c r="W41" s="174">
        <v>21.802573575841699</v>
      </c>
      <c r="X41" s="174">
        <v>7.4944125357315396</v>
      </c>
      <c r="Y41" s="181">
        <v>19.502156513866598</v>
      </c>
      <c r="Z41" s="174"/>
      <c r="AA41" s="182">
        <v>17.279322755984101</v>
      </c>
      <c r="AB41" s="183">
        <v>24.2562061262649</v>
      </c>
      <c r="AC41" s="184">
        <v>20.752377932470299</v>
      </c>
      <c r="AD41" s="174"/>
      <c r="AE41" s="185">
        <v>20.0144019789746</v>
      </c>
      <c r="AF41" s="101"/>
      <c r="AG41" s="201">
        <v>33.603797283244504</v>
      </c>
      <c r="AH41" s="196">
        <v>40.7742200701936</v>
      </c>
      <c r="AI41" s="196">
        <v>43.996934225919603</v>
      </c>
      <c r="AJ41" s="196">
        <v>44.707979656830801</v>
      </c>
      <c r="AK41" s="196">
        <v>46.780264851163302</v>
      </c>
      <c r="AL41" s="202">
        <v>41.972639217470402</v>
      </c>
      <c r="AM41" s="196"/>
      <c r="AN41" s="203">
        <v>59.050125763681201</v>
      </c>
      <c r="AO41" s="204">
        <v>57.2024265566099</v>
      </c>
      <c r="AP41" s="205">
        <v>58.126276160145501</v>
      </c>
      <c r="AQ41" s="196"/>
      <c r="AR41" s="206">
        <v>46.587964058234697</v>
      </c>
      <c r="AS41" s="179"/>
      <c r="AT41" s="180">
        <v>57.588480749717498</v>
      </c>
      <c r="AU41" s="174">
        <v>44.308319564313898</v>
      </c>
      <c r="AV41" s="174">
        <v>44.989130369772496</v>
      </c>
      <c r="AW41" s="174">
        <v>42.377701272553097</v>
      </c>
      <c r="AX41" s="174">
        <v>45.093035082216197</v>
      </c>
      <c r="AY41" s="181">
        <v>46.178671776295303</v>
      </c>
      <c r="AZ41" s="174"/>
      <c r="BA41" s="182">
        <v>44.019636127046802</v>
      </c>
      <c r="BB41" s="183">
        <v>33.394956021948801</v>
      </c>
      <c r="BC41" s="184">
        <v>38.588200147131197</v>
      </c>
      <c r="BD41" s="174"/>
      <c r="BE41" s="185">
        <v>43.379305641610998</v>
      </c>
    </row>
    <row r="42" spans="1:58" x14ac:dyDescent="0.25">
      <c r="A42" s="24" t="s">
        <v>86</v>
      </c>
      <c r="B42" s="44" t="str">
        <f t="shared" si="0"/>
        <v>Southwest Virginia - Heart of Appalachia</v>
      </c>
      <c r="C42" s="12"/>
      <c r="D42" s="28" t="s">
        <v>16</v>
      </c>
      <c r="E42" s="31" t="s">
        <v>17</v>
      </c>
      <c r="F42" s="12"/>
      <c r="G42" s="201">
        <v>26.171775766016701</v>
      </c>
      <c r="H42" s="196">
        <v>45.4180222841225</v>
      </c>
      <c r="I42" s="196">
        <v>48.701901114206102</v>
      </c>
      <c r="J42" s="196">
        <v>47.6320543175487</v>
      </c>
      <c r="K42" s="196">
        <v>42.2271518105849</v>
      </c>
      <c r="L42" s="202">
        <v>42.030181058495799</v>
      </c>
      <c r="M42" s="196"/>
      <c r="N42" s="203">
        <v>53.904275766016703</v>
      </c>
      <c r="O42" s="204">
        <v>48.739380222841199</v>
      </c>
      <c r="P42" s="205">
        <v>51.321827994428901</v>
      </c>
      <c r="Q42" s="196"/>
      <c r="R42" s="206">
        <v>44.684937325905203</v>
      </c>
      <c r="S42" s="179"/>
      <c r="T42" s="180">
        <v>10.2571143497448</v>
      </c>
      <c r="U42" s="174">
        <v>36.068346824668197</v>
      </c>
      <c r="V42" s="174">
        <v>32.317709638999801</v>
      </c>
      <c r="W42" s="174">
        <v>25.028890238298299</v>
      </c>
      <c r="X42" s="174">
        <v>11.2977774286362</v>
      </c>
      <c r="Y42" s="181">
        <v>23.647131206045099</v>
      </c>
      <c r="Z42" s="174"/>
      <c r="AA42" s="182">
        <v>13.8721315179667</v>
      </c>
      <c r="AB42" s="183">
        <v>-4.3564631907721596</v>
      </c>
      <c r="AC42" s="184">
        <v>4.4220078675532797</v>
      </c>
      <c r="AD42" s="174"/>
      <c r="AE42" s="185">
        <v>16.602505905303701</v>
      </c>
      <c r="AF42" s="101"/>
      <c r="AG42" s="201">
        <v>25.610896587743699</v>
      </c>
      <c r="AH42" s="196">
        <v>38.478353064066802</v>
      </c>
      <c r="AI42" s="196">
        <v>41.257804665738099</v>
      </c>
      <c r="AJ42" s="196">
        <v>40.254099930362102</v>
      </c>
      <c r="AK42" s="196">
        <v>37.424791086350901</v>
      </c>
      <c r="AL42" s="202">
        <v>36.605189066852297</v>
      </c>
      <c r="AM42" s="196"/>
      <c r="AN42" s="203">
        <v>41.312157033426097</v>
      </c>
      <c r="AO42" s="204">
        <v>40.600694637883002</v>
      </c>
      <c r="AP42" s="205">
        <v>40.9564258356545</v>
      </c>
      <c r="AQ42" s="196"/>
      <c r="AR42" s="206">
        <v>37.848399572224402</v>
      </c>
      <c r="AS42" s="179"/>
      <c r="AT42" s="180">
        <v>22.342256121125899</v>
      </c>
      <c r="AU42" s="174">
        <v>27.6178811507429</v>
      </c>
      <c r="AV42" s="174">
        <v>29.667021677938401</v>
      </c>
      <c r="AW42" s="174">
        <v>26.268924060742599</v>
      </c>
      <c r="AX42" s="174">
        <v>31.712598316646201</v>
      </c>
      <c r="AY42" s="181">
        <v>27.814142977893201</v>
      </c>
      <c r="AZ42" s="174"/>
      <c r="BA42" s="182">
        <v>24.212872854624901</v>
      </c>
      <c r="BB42" s="183">
        <v>10.732076399829401</v>
      </c>
      <c r="BC42" s="184">
        <v>17.144101230227701</v>
      </c>
      <c r="BD42" s="174"/>
      <c r="BE42" s="185">
        <v>24.313322400498301</v>
      </c>
    </row>
    <row r="43" spans="1:58" x14ac:dyDescent="0.25">
      <c r="A43" s="26" t="s">
        <v>87</v>
      </c>
      <c r="B43" s="44" t="str">
        <f t="shared" si="0"/>
        <v>Virginia Mountains</v>
      </c>
      <c r="C43" s="12"/>
      <c r="D43" s="29" t="s">
        <v>16</v>
      </c>
      <c r="E43" s="32" t="s">
        <v>17</v>
      </c>
      <c r="F43" s="12"/>
      <c r="G43" s="207">
        <v>34.3586453967824</v>
      </c>
      <c r="H43" s="208">
        <v>45.585311612816</v>
      </c>
      <c r="I43" s="208">
        <v>47.595333243206703</v>
      </c>
      <c r="J43" s="208">
        <v>47.485576585102002</v>
      </c>
      <c r="K43" s="208">
        <v>46.924696498580502</v>
      </c>
      <c r="L43" s="209">
        <v>44.389912667297502</v>
      </c>
      <c r="M43" s="196"/>
      <c r="N43" s="210">
        <v>63.683942138704801</v>
      </c>
      <c r="O43" s="211">
        <v>66.763528457482707</v>
      </c>
      <c r="P43" s="212">
        <v>65.2237352980938</v>
      </c>
      <c r="Q43" s="196"/>
      <c r="R43" s="213">
        <v>50.342433418953597</v>
      </c>
      <c r="S43" s="179"/>
      <c r="T43" s="186">
        <v>44.916101577217198</v>
      </c>
      <c r="U43" s="187">
        <v>45.599513073166598</v>
      </c>
      <c r="V43" s="187">
        <v>35.038618395616702</v>
      </c>
      <c r="W43" s="187">
        <v>33.9344173978754</v>
      </c>
      <c r="X43" s="187">
        <v>42.129566418939802</v>
      </c>
      <c r="Y43" s="188">
        <v>39.825246628047097</v>
      </c>
      <c r="Z43" s="174"/>
      <c r="AA43" s="189">
        <v>55.241332102036303</v>
      </c>
      <c r="AB43" s="190">
        <v>50.714762414028797</v>
      </c>
      <c r="AC43" s="191">
        <v>52.891161357258703</v>
      </c>
      <c r="AD43" s="174"/>
      <c r="AE43" s="192">
        <v>44.393047256150702</v>
      </c>
      <c r="AF43" s="102"/>
      <c r="AG43" s="207">
        <v>34.279794849263197</v>
      </c>
      <c r="AH43" s="208">
        <v>41.493233743409398</v>
      </c>
      <c r="AI43" s="208">
        <v>44.876454981749298</v>
      </c>
      <c r="AJ43" s="208">
        <v>46.427408746789197</v>
      </c>
      <c r="AK43" s="208">
        <v>46.993164796539098</v>
      </c>
      <c r="AL43" s="209">
        <v>42.814011423549999</v>
      </c>
      <c r="AM43" s="196"/>
      <c r="AN43" s="210">
        <v>66.187676084899195</v>
      </c>
      <c r="AO43" s="211">
        <v>67.496564485602207</v>
      </c>
      <c r="AP43" s="212">
        <v>66.842120285250701</v>
      </c>
      <c r="AQ43" s="196"/>
      <c r="AR43" s="213">
        <v>49.679185384035897</v>
      </c>
      <c r="AS43" s="179"/>
      <c r="AT43" s="186">
        <v>50.799534710391697</v>
      </c>
      <c r="AU43" s="187">
        <v>41.2328375764925</v>
      </c>
      <c r="AV43" s="187">
        <v>38.503336699359302</v>
      </c>
      <c r="AW43" s="187">
        <v>42.439473200192701</v>
      </c>
      <c r="AX43" s="187">
        <v>51.717967044517998</v>
      </c>
      <c r="AY43" s="188">
        <v>44.562966258306197</v>
      </c>
      <c r="AZ43" s="174"/>
      <c r="BA43" s="189">
        <v>53.019262446070101</v>
      </c>
      <c r="BB43" s="190">
        <v>46.701960739934499</v>
      </c>
      <c r="BC43" s="191">
        <v>49.763129989454903</v>
      </c>
      <c r="BD43" s="174"/>
      <c r="BE43" s="192">
        <v>46.518714356078199</v>
      </c>
    </row>
  </sheetData>
  <sheetProtection algorithmName="SHA-512" hashValue="23EJ8qLXklSoz1s2TjgV6/kgF4WXMoqefc0TaVW2fxFJ0S1cfJd9K3HkoLKFJ+OPPvm8pVY5ncV8Lh0YysVH2A==" saltValue="vhdzCXyGjoTwUQqA+tv+rA=="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B12" sqref="AB12"/>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3"/>
      <c r="B1" s="104" t="s">
        <v>102</v>
      </c>
      <c r="D1" s="214"/>
      <c r="E1" s="214"/>
      <c r="F1" s="214"/>
      <c r="G1" s="214"/>
      <c r="H1" s="214"/>
      <c r="I1" s="214"/>
      <c r="J1" s="214"/>
      <c r="K1" s="214"/>
      <c r="L1" s="214"/>
      <c r="M1" s="214"/>
      <c r="N1" s="214"/>
      <c r="O1" s="214"/>
      <c r="P1" s="214"/>
      <c r="Q1" s="214"/>
      <c r="R1" s="214"/>
      <c r="S1" s="214"/>
      <c r="T1" s="214"/>
      <c r="U1" s="214"/>
      <c r="V1" s="214"/>
      <c r="W1" s="214"/>
      <c r="X1" s="214"/>
      <c r="Y1" s="215"/>
      <c r="Z1" s="215"/>
      <c r="AA1" s="215"/>
      <c r="AB1" s="215"/>
      <c r="AC1" s="215"/>
      <c r="AD1" s="215"/>
      <c r="AE1" s="215"/>
      <c r="AF1" s="215"/>
      <c r="AG1" s="215"/>
      <c r="AH1" s="215"/>
      <c r="AI1" s="215"/>
      <c r="AJ1" s="215"/>
      <c r="AK1" s="215"/>
      <c r="AL1" s="215"/>
    </row>
    <row r="2" spans="1:50" ht="15" customHeight="1" x14ac:dyDescent="0.25">
      <c r="A2" s="214"/>
      <c r="B2" s="97" t="s">
        <v>118</v>
      </c>
      <c r="C2" s="214"/>
      <c r="D2" s="214"/>
      <c r="E2" s="214"/>
      <c r="F2" s="214"/>
      <c r="G2" s="214"/>
      <c r="H2" s="214"/>
      <c r="I2" s="214"/>
      <c r="J2" s="214"/>
      <c r="K2" s="214"/>
      <c r="L2" s="214"/>
      <c r="M2" s="214"/>
      <c r="N2" s="214"/>
      <c r="O2" s="214"/>
      <c r="P2" s="214"/>
      <c r="Q2" s="214"/>
      <c r="R2" s="214"/>
      <c r="S2" s="214"/>
      <c r="T2" s="214"/>
      <c r="U2" s="214"/>
      <c r="V2" s="214"/>
      <c r="W2" s="214"/>
      <c r="X2" s="214"/>
      <c r="Y2" s="215"/>
      <c r="Z2" s="215"/>
      <c r="AA2" s="215"/>
      <c r="AB2" s="215"/>
      <c r="AC2" s="215"/>
      <c r="AD2" s="215"/>
      <c r="AE2" s="215"/>
      <c r="AF2" s="215"/>
      <c r="AG2" s="215"/>
      <c r="AH2" s="215"/>
      <c r="AI2" s="215"/>
      <c r="AJ2" s="215"/>
      <c r="AK2" s="215"/>
      <c r="AL2" s="215"/>
    </row>
    <row r="3" spans="1:50" x14ac:dyDescent="0.25">
      <c r="A3" s="214"/>
      <c r="B3" s="214"/>
      <c r="C3" s="214"/>
      <c r="D3" s="214"/>
      <c r="E3" s="214"/>
      <c r="F3" s="214"/>
      <c r="G3" s="214"/>
      <c r="H3" s="214"/>
      <c r="I3" s="214"/>
      <c r="J3" s="214"/>
      <c r="K3" s="214"/>
      <c r="L3" s="214"/>
      <c r="M3" s="214"/>
      <c r="N3" s="214"/>
      <c r="O3" s="214"/>
      <c r="P3" s="214"/>
      <c r="Q3" s="214"/>
      <c r="R3" s="214"/>
      <c r="S3" s="214"/>
      <c r="T3" s="214"/>
      <c r="U3" s="214"/>
      <c r="V3" s="214"/>
      <c r="W3" s="214"/>
      <c r="X3" s="214"/>
      <c r="Y3" s="215"/>
      <c r="Z3" s="215"/>
      <c r="AA3" s="215"/>
      <c r="AB3" s="215"/>
      <c r="AC3" s="215"/>
      <c r="AD3" s="215"/>
      <c r="AE3" s="215"/>
      <c r="AF3" s="215"/>
      <c r="AG3" s="215"/>
      <c r="AH3" s="215"/>
      <c r="AI3" s="215"/>
      <c r="AJ3" s="215"/>
      <c r="AK3" s="215"/>
      <c r="AL3" s="215"/>
    </row>
    <row r="4" spans="1:50" x14ac:dyDescent="0.25">
      <c r="A4" s="214"/>
      <c r="B4" s="214"/>
      <c r="C4" s="214"/>
      <c r="D4" s="214"/>
      <c r="E4" s="214"/>
      <c r="F4" s="214"/>
      <c r="G4" s="214"/>
      <c r="H4" s="214"/>
      <c r="I4" s="214"/>
      <c r="J4" s="214"/>
      <c r="K4" s="214"/>
      <c r="L4" s="214"/>
      <c r="M4" s="214"/>
      <c r="N4" s="214"/>
      <c r="O4" s="214"/>
      <c r="P4" s="214"/>
      <c r="Q4" s="214"/>
      <c r="R4" s="214"/>
      <c r="S4" s="214"/>
      <c r="T4" s="214"/>
      <c r="U4" s="214"/>
      <c r="V4" s="214"/>
      <c r="W4" s="214"/>
      <c r="X4" s="214"/>
      <c r="Y4" s="215"/>
      <c r="Z4" s="215"/>
      <c r="AA4" s="215"/>
      <c r="AB4" s="215"/>
      <c r="AC4" s="215"/>
      <c r="AD4" s="215"/>
      <c r="AE4" s="215"/>
      <c r="AF4" s="215"/>
      <c r="AG4" s="215"/>
      <c r="AH4" s="215"/>
      <c r="AI4" s="215"/>
      <c r="AJ4" s="215"/>
      <c r="AK4" s="215"/>
      <c r="AL4" s="215"/>
    </row>
    <row r="5" spans="1:50" x14ac:dyDescent="0.25">
      <c r="A5" s="214"/>
      <c r="B5" s="214"/>
      <c r="C5" s="214"/>
      <c r="D5" s="214"/>
      <c r="E5" s="214"/>
      <c r="F5" s="214"/>
      <c r="G5" s="214"/>
      <c r="H5" s="214"/>
      <c r="I5" s="214"/>
      <c r="J5" s="214"/>
      <c r="K5" s="214"/>
      <c r="L5" s="214"/>
      <c r="M5" s="214"/>
      <c r="N5" s="214"/>
      <c r="O5" s="214"/>
      <c r="P5" s="214"/>
      <c r="Q5" s="214"/>
      <c r="R5" s="214"/>
      <c r="S5" s="214"/>
      <c r="T5" s="214"/>
      <c r="U5" s="214"/>
      <c r="V5" s="214"/>
      <c r="W5" s="214"/>
      <c r="X5" s="214"/>
      <c r="Y5" s="215"/>
      <c r="Z5" s="215"/>
      <c r="AA5" s="215"/>
      <c r="AB5" s="215"/>
      <c r="AC5" s="215"/>
      <c r="AD5" s="215"/>
      <c r="AE5" s="215"/>
      <c r="AF5" s="215"/>
      <c r="AG5" s="215"/>
      <c r="AH5" s="215"/>
      <c r="AI5" s="215"/>
      <c r="AJ5" s="215"/>
      <c r="AK5" s="215"/>
      <c r="AL5" s="215"/>
    </row>
    <row r="6" spans="1:50" x14ac:dyDescent="0.25">
      <c r="A6" s="214"/>
      <c r="B6" s="214"/>
      <c r="C6" s="214"/>
      <c r="D6" s="214"/>
      <c r="E6" s="214"/>
      <c r="F6" s="214"/>
      <c r="G6" s="214"/>
      <c r="H6" s="214"/>
      <c r="I6" s="214"/>
      <c r="J6" s="214"/>
      <c r="K6" s="214"/>
      <c r="L6" s="214"/>
      <c r="M6" s="214"/>
      <c r="N6" s="214"/>
      <c r="O6" s="214"/>
      <c r="P6" s="214"/>
      <c r="Q6" s="214"/>
      <c r="R6" s="214"/>
      <c r="S6" s="214"/>
      <c r="T6" s="214"/>
      <c r="U6" s="214"/>
      <c r="V6" s="214"/>
      <c r="W6" s="214"/>
      <c r="X6" s="214"/>
      <c r="Y6" s="215"/>
      <c r="Z6" s="215"/>
      <c r="AA6" s="215"/>
      <c r="AB6" s="215"/>
      <c r="AC6" s="215"/>
      <c r="AD6" s="215"/>
      <c r="AE6" s="215"/>
      <c r="AF6" s="215"/>
      <c r="AG6" s="215"/>
      <c r="AH6" s="215"/>
      <c r="AI6" s="215"/>
      <c r="AJ6" s="215"/>
      <c r="AK6" s="215"/>
      <c r="AL6" s="215"/>
    </row>
    <row r="7" spans="1:50" x14ac:dyDescent="0.25">
      <c r="A7" s="214"/>
      <c r="B7" s="214"/>
      <c r="C7" s="214"/>
      <c r="D7" s="214"/>
      <c r="E7" s="214"/>
      <c r="F7" s="214"/>
      <c r="G7" s="214"/>
      <c r="H7" s="214"/>
      <c r="I7" s="214"/>
      <c r="J7" s="214"/>
      <c r="K7" s="214"/>
      <c r="L7" s="214"/>
      <c r="M7" s="214"/>
      <c r="N7" s="214"/>
      <c r="O7" s="214"/>
      <c r="P7" s="214"/>
      <c r="Q7" s="214"/>
      <c r="R7" s="214"/>
      <c r="S7" s="214"/>
      <c r="T7" s="214"/>
      <c r="U7" s="214"/>
      <c r="V7" s="214"/>
      <c r="W7" s="214"/>
      <c r="X7" s="214"/>
      <c r="Y7" s="215"/>
      <c r="Z7" s="215"/>
      <c r="AA7" s="215"/>
      <c r="AB7" s="215"/>
      <c r="AC7" s="215"/>
      <c r="AD7" s="215"/>
      <c r="AE7" s="215"/>
      <c r="AF7" s="215"/>
      <c r="AG7" s="215"/>
      <c r="AH7" s="215"/>
      <c r="AI7" s="215"/>
      <c r="AJ7" s="215"/>
      <c r="AK7" s="215"/>
      <c r="AL7" s="215"/>
    </row>
    <row r="8" spans="1:50" ht="18" customHeight="1" x14ac:dyDescent="0.3">
      <c r="A8" s="105"/>
      <c r="B8" s="214"/>
      <c r="C8" s="214"/>
      <c r="D8" s="167">
        <v>2022</v>
      </c>
      <c r="E8" s="167"/>
      <c r="F8" s="167"/>
      <c r="G8" s="167"/>
      <c r="H8" s="167"/>
      <c r="I8" s="167"/>
      <c r="J8" s="167"/>
      <c r="K8" s="105"/>
      <c r="L8" s="105"/>
      <c r="M8" s="105"/>
      <c r="N8" s="105"/>
      <c r="O8" s="214"/>
      <c r="P8" s="167">
        <v>2021</v>
      </c>
      <c r="Q8" s="167"/>
      <c r="R8" s="167"/>
      <c r="S8" s="167"/>
      <c r="T8" s="167"/>
      <c r="U8" s="167"/>
      <c r="V8" s="167"/>
      <c r="W8" s="105"/>
      <c r="X8" s="105"/>
      <c r="Y8" s="215"/>
      <c r="Z8" s="215"/>
      <c r="AA8" s="215"/>
      <c r="AB8" s="215"/>
      <c r="AC8" s="215"/>
      <c r="AD8" s="215"/>
      <c r="AE8" s="215"/>
      <c r="AF8" s="215"/>
      <c r="AG8" s="215"/>
      <c r="AH8" s="215"/>
      <c r="AI8" s="215"/>
      <c r="AJ8" s="215"/>
      <c r="AK8" s="215"/>
      <c r="AL8" s="215"/>
    </row>
    <row r="9" spans="1:50" ht="15.75" customHeight="1" x14ac:dyDescent="0.3">
      <c r="A9" s="106"/>
      <c r="B9" s="107"/>
      <c r="C9" s="107"/>
      <c r="D9" s="108" t="s">
        <v>0</v>
      </c>
      <c r="E9" s="108" t="s">
        <v>1</v>
      </c>
      <c r="F9" s="108" t="s">
        <v>103</v>
      </c>
      <c r="G9" s="108" t="s">
        <v>2</v>
      </c>
      <c r="H9" s="108" t="s">
        <v>104</v>
      </c>
      <c r="I9" s="108" t="s">
        <v>3</v>
      </c>
      <c r="J9" s="108" t="s">
        <v>4</v>
      </c>
      <c r="K9" s="106"/>
      <c r="L9" s="106"/>
      <c r="M9" s="107"/>
      <c r="N9" s="107"/>
      <c r="O9" s="107"/>
      <c r="P9" s="108" t="s">
        <v>0</v>
      </c>
      <c r="Q9" s="108" t="s">
        <v>1</v>
      </c>
      <c r="R9" s="108" t="s">
        <v>103</v>
      </c>
      <c r="S9" s="108" t="s">
        <v>2</v>
      </c>
      <c r="T9" s="108" t="s">
        <v>104</v>
      </c>
      <c r="U9" s="108" t="s">
        <v>3</v>
      </c>
      <c r="V9" s="108" t="s">
        <v>4</v>
      </c>
      <c r="W9" s="106"/>
      <c r="X9" s="106"/>
      <c r="Y9" s="109"/>
      <c r="Z9" s="109"/>
      <c r="AA9" s="109"/>
      <c r="AB9" s="109"/>
      <c r="AC9" s="109"/>
      <c r="AD9" s="109"/>
      <c r="AE9" s="109"/>
      <c r="AF9" s="109"/>
      <c r="AG9" s="109"/>
      <c r="AH9" s="109"/>
      <c r="AI9" s="109"/>
      <c r="AJ9" s="109"/>
      <c r="AK9" s="109"/>
      <c r="AL9" s="109"/>
      <c r="AM9" s="110"/>
      <c r="AN9" s="110"/>
      <c r="AO9" s="110"/>
      <c r="AP9" s="110"/>
      <c r="AQ9" s="110"/>
      <c r="AR9" s="110"/>
      <c r="AS9" s="110"/>
      <c r="AT9" s="110"/>
      <c r="AU9" s="110"/>
      <c r="AV9" s="110"/>
      <c r="AW9" s="110"/>
      <c r="AX9" s="110"/>
    </row>
    <row r="10" spans="1:50" ht="20.100000000000001" customHeight="1" x14ac:dyDescent="0.25">
      <c r="A10" s="216"/>
      <c r="B10" s="214"/>
      <c r="C10" s="111" t="s">
        <v>110</v>
      </c>
      <c r="D10" s="112">
        <v>20</v>
      </c>
      <c r="E10" s="113">
        <v>21</v>
      </c>
      <c r="F10" s="113">
        <v>22</v>
      </c>
      <c r="G10" s="113">
        <v>23</v>
      </c>
      <c r="H10" s="113">
        <v>24</v>
      </c>
      <c r="I10" s="113">
        <v>25</v>
      </c>
      <c r="J10" s="114">
        <v>26</v>
      </c>
      <c r="K10" s="216"/>
      <c r="L10" s="216"/>
      <c r="M10" s="217" t="s">
        <v>105</v>
      </c>
      <c r="N10" s="218"/>
      <c r="O10" s="111" t="s">
        <v>110</v>
      </c>
      <c r="P10" s="112">
        <v>21</v>
      </c>
      <c r="Q10" s="113">
        <v>22</v>
      </c>
      <c r="R10" s="113">
        <v>23</v>
      </c>
      <c r="S10" s="113">
        <v>24</v>
      </c>
      <c r="T10" s="113">
        <v>25</v>
      </c>
      <c r="U10" s="113">
        <v>26</v>
      </c>
      <c r="V10" s="114">
        <v>27</v>
      </c>
      <c r="W10" s="216"/>
      <c r="X10" s="216"/>
      <c r="Y10" s="215"/>
      <c r="Z10" s="215"/>
      <c r="AA10" s="215"/>
      <c r="AB10" s="215"/>
      <c r="AC10" s="215"/>
      <c r="AD10" s="215"/>
      <c r="AE10" s="215"/>
      <c r="AF10" s="215"/>
      <c r="AG10" s="215"/>
      <c r="AH10" s="215"/>
      <c r="AI10" s="215"/>
      <c r="AJ10" s="215"/>
      <c r="AK10" s="215"/>
      <c r="AL10" s="215"/>
    </row>
    <row r="11" spans="1:50" ht="20.100000000000001" customHeight="1" x14ac:dyDescent="0.25">
      <c r="A11" s="216"/>
      <c r="B11" s="214"/>
      <c r="C11" s="111" t="s">
        <v>113</v>
      </c>
      <c r="D11" s="115">
        <v>27</v>
      </c>
      <c r="E11" s="116">
        <v>28</v>
      </c>
      <c r="F11" s="116">
        <v>1</v>
      </c>
      <c r="G11" s="116">
        <v>2</v>
      </c>
      <c r="H11" s="116">
        <v>3</v>
      </c>
      <c r="I11" s="116">
        <v>4</v>
      </c>
      <c r="J11" s="117">
        <v>5</v>
      </c>
      <c r="K11" s="216"/>
      <c r="L11" s="216"/>
      <c r="M11" s="217" t="s">
        <v>105</v>
      </c>
      <c r="N11" s="218"/>
      <c r="O11" s="111" t="s">
        <v>113</v>
      </c>
      <c r="P11" s="115">
        <v>28</v>
      </c>
      <c r="Q11" s="116">
        <v>1</v>
      </c>
      <c r="R11" s="116">
        <v>2</v>
      </c>
      <c r="S11" s="116">
        <v>3</v>
      </c>
      <c r="T11" s="116">
        <v>4</v>
      </c>
      <c r="U11" s="116">
        <v>5</v>
      </c>
      <c r="V11" s="117">
        <v>6</v>
      </c>
      <c r="W11" s="216"/>
      <c r="X11" s="216"/>
      <c r="Y11" s="215"/>
      <c r="Z11" s="215"/>
      <c r="AA11" s="215"/>
      <c r="AB11" s="215"/>
      <c r="AC11" s="215"/>
      <c r="AD11" s="215"/>
      <c r="AE11" s="215"/>
      <c r="AF11" s="215"/>
      <c r="AG11" s="215"/>
      <c r="AH11" s="215"/>
      <c r="AI11" s="215"/>
      <c r="AJ11" s="215"/>
      <c r="AK11" s="215"/>
      <c r="AL11" s="215"/>
    </row>
    <row r="12" spans="1:50" ht="20.100000000000001" customHeight="1" x14ac:dyDescent="0.25">
      <c r="A12" s="216"/>
      <c r="B12" s="214"/>
      <c r="C12" s="111" t="s">
        <v>114</v>
      </c>
      <c r="D12" s="118">
        <v>6</v>
      </c>
      <c r="E12" s="119">
        <v>7</v>
      </c>
      <c r="F12" s="119">
        <v>8</v>
      </c>
      <c r="G12" s="119">
        <v>9</v>
      </c>
      <c r="H12" s="119">
        <v>10</v>
      </c>
      <c r="I12" s="119">
        <v>11</v>
      </c>
      <c r="J12" s="120">
        <v>12</v>
      </c>
      <c r="K12" s="216"/>
      <c r="L12" s="216"/>
      <c r="M12" s="217" t="s">
        <v>105</v>
      </c>
      <c r="N12" s="218"/>
      <c r="O12" s="111" t="s">
        <v>114</v>
      </c>
      <c r="P12" s="118">
        <v>7</v>
      </c>
      <c r="Q12" s="119">
        <v>8</v>
      </c>
      <c r="R12" s="119">
        <v>9</v>
      </c>
      <c r="S12" s="119">
        <v>10</v>
      </c>
      <c r="T12" s="119">
        <v>11</v>
      </c>
      <c r="U12" s="119">
        <v>12</v>
      </c>
      <c r="V12" s="120">
        <v>13</v>
      </c>
      <c r="W12" s="216"/>
      <c r="X12" s="216"/>
      <c r="Y12" s="215"/>
      <c r="Z12" s="215"/>
      <c r="AA12" s="215"/>
      <c r="AB12" s="215"/>
      <c r="AC12" s="215"/>
      <c r="AD12" s="215"/>
      <c r="AE12" s="215"/>
      <c r="AF12" s="215"/>
      <c r="AG12" s="215"/>
      <c r="AH12" s="215"/>
      <c r="AI12" s="215"/>
      <c r="AJ12" s="215"/>
      <c r="AK12" s="215"/>
      <c r="AL12" s="215"/>
    </row>
    <row r="13" spans="1:50" ht="20.100000000000001" customHeight="1" x14ac:dyDescent="0.25">
      <c r="A13" s="216"/>
      <c r="B13" s="214"/>
      <c r="C13" s="111" t="s">
        <v>114</v>
      </c>
      <c r="D13" s="121">
        <v>13</v>
      </c>
      <c r="E13" s="122">
        <v>14</v>
      </c>
      <c r="F13" s="122">
        <v>15</v>
      </c>
      <c r="G13" s="122">
        <v>16</v>
      </c>
      <c r="H13" s="122">
        <v>17</v>
      </c>
      <c r="I13" s="122">
        <v>18</v>
      </c>
      <c r="J13" s="123">
        <v>19</v>
      </c>
      <c r="K13" s="216"/>
      <c r="L13" s="216"/>
      <c r="M13" s="217" t="s">
        <v>105</v>
      </c>
      <c r="N13" s="218"/>
      <c r="O13" s="111" t="s">
        <v>114</v>
      </c>
      <c r="P13" s="121">
        <v>14</v>
      </c>
      <c r="Q13" s="122">
        <v>15</v>
      </c>
      <c r="R13" s="122">
        <v>16</v>
      </c>
      <c r="S13" s="122">
        <v>17</v>
      </c>
      <c r="T13" s="122">
        <v>18</v>
      </c>
      <c r="U13" s="122">
        <v>19</v>
      </c>
      <c r="V13" s="123">
        <v>20</v>
      </c>
      <c r="W13" s="216"/>
      <c r="X13" s="216"/>
      <c r="Y13" s="215"/>
      <c r="Z13" s="215"/>
      <c r="AA13" s="215"/>
      <c r="AB13" s="215"/>
      <c r="AC13" s="215"/>
      <c r="AD13" s="215"/>
      <c r="AE13" s="215"/>
      <c r="AF13" s="215"/>
      <c r="AG13" s="215"/>
      <c r="AH13" s="215"/>
      <c r="AI13" s="215"/>
      <c r="AJ13" s="215"/>
      <c r="AK13" s="215"/>
      <c r="AL13" s="215"/>
    </row>
    <row r="14" spans="1:50" ht="20.100000000000001" customHeight="1" x14ac:dyDescent="0.25">
      <c r="A14" s="216"/>
      <c r="B14" s="214"/>
      <c r="C14" s="111" t="s">
        <v>114</v>
      </c>
      <c r="D14" s="124">
        <v>20</v>
      </c>
      <c r="E14" s="125">
        <v>21</v>
      </c>
      <c r="F14" s="125">
        <v>22</v>
      </c>
      <c r="G14" s="125">
        <v>23</v>
      </c>
      <c r="H14" s="125">
        <v>24</v>
      </c>
      <c r="I14" s="125">
        <v>25</v>
      </c>
      <c r="J14" s="126">
        <v>26</v>
      </c>
      <c r="K14" s="216"/>
      <c r="L14" s="216"/>
      <c r="M14" s="217" t="s">
        <v>105</v>
      </c>
      <c r="N14" s="218"/>
      <c r="O14" s="111" t="s">
        <v>114</v>
      </c>
      <c r="P14" s="124">
        <v>21</v>
      </c>
      <c r="Q14" s="125">
        <v>22</v>
      </c>
      <c r="R14" s="125">
        <v>23</v>
      </c>
      <c r="S14" s="125">
        <v>24</v>
      </c>
      <c r="T14" s="125">
        <v>25</v>
      </c>
      <c r="U14" s="125">
        <v>26</v>
      </c>
      <c r="V14" s="126">
        <v>27</v>
      </c>
      <c r="W14" s="216"/>
      <c r="X14" s="216"/>
      <c r="Y14" s="215"/>
      <c r="Z14" s="215"/>
      <c r="AA14" s="215"/>
      <c r="AB14" s="215"/>
      <c r="AC14" s="215"/>
      <c r="AD14" s="215"/>
      <c r="AE14" s="215"/>
      <c r="AF14" s="215"/>
      <c r="AG14" s="215"/>
      <c r="AH14" s="215"/>
      <c r="AI14" s="215"/>
      <c r="AJ14" s="215"/>
      <c r="AK14" s="215"/>
      <c r="AL14" s="215"/>
    </row>
    <row r="15" spans="1:50" ht="20.100000000000001" customHeight="1" x14ac:dyDescent="0.25">
      <c r="A15" s="216"/>
      <c r="B15" s="214"/>
      <c r="C15" s="111" t="s">
        <v>119</v>
      </c>
      <c r="D15" s="127">
        <v>27</v>
      </c>
      <c r="E15" s="128">
        <v>28</v>
      </c>
      <c r="F15" s="128">
        <v>29</v>
      </c>
      <c r="G15" s="128">
        <v>30</v>
      </c>
      <c r="H15" s="128">
        <v>31</v>
      </c>
      <c r="I15" s="128">
        <v>1</v>
      </c>
      <c r="J15" s="129">
        <v>2</v>
      </c>
      <c r="K15" s="216"/>
      <c r="L15" s="216"/>
      <c r="M15" s="217" t="s">
        <v>105</v>
      </c>
      <c r="N15" s="218"/>
      <c r="O15" s="111" t="s">
        <v>119</v>
      </c>
      <c r="P15" s="127">
        <v>28</v>
      </c>
      <c r="Q15" s="128">
        <v>29</v>
      </c>
      <c r="R15" s="128">
        <v>30</v>
      </c>
      <c r="S15" s="128">
        <v>31</v>
      </c>
      <c r="T15" s="128">
        <v>1</v>
      </c>
      <c r="U15" s="128">
        <v>2</v>
      </c>
      <c r="V15" s="129">
        <v>3</v>
      </c>
      <c r="W15" s="216"/>
      <c r="X15" s="216"/>
      <c r="Y15" s="215"/>
      <c r="Z15" s="215"/>
      <c r="AA15" s="215"/>
      <c r="AB15" s="215"/>
      <c r="AC15" s="215"/>
      <c r="AD15" s="215"/>
      <c r="AE15" s="215"/>
      <c r="AF15" s="215"/>
      <c r="AG15" s="215"/>
      <c r="AH15" s="215"/>
      <c r="AI15" s="215"/>
      <c r="AJ15" s="215"/>
      <c r="AK15" s="215"/>
      <c r="AL15" s="215"/>
    </row>
    <row r="16" spans="1:50" x14ac:dyDescent="0.25">
      <c r="A16" s="214"/>
      <c r="B16" s="214"/>
      <c r="C16" s="214"/>
      <c r="D16" s="214"/>
      <c r="E16" s="214"/>
      <c r="F16" s="214"/>
      <c r="G16" s="214"/>
      <c r="H16" s="214"/>
      <c r="I16" s="214"/>
      <c r="J16" s="214"/>
      <c r="K16" s="214"/>
      <c r="L16" s="214"/>
      <c r="M16" s="214"/>
      <c r="N16" s="214"/>
      <c r="O16" s="214"/>
      <c r="P16" s="214"/>
      <c r="Q16" s="214"/>
      <c r="R16" s="214"/>
      <c r="S16" s="214"/>
      <c r="T16" s="214"/>
      <c r="U16" s="214"/>
      <c r="V16" s="214"/>
      <c r="W16" s="214"/>
      <c r="X16" s="214"/>
      <c r="Y16" s="215"/>
      <c r="Z16" s="215"/>
      <c r="AA16" s="215"/>
      <c r="AB16" s="215"/>
      <c r="AC16" s="215"/>
      <c r="AD16" s="215"/>
      <c r="AE16" s="215"/>
      <c r="AF16" s="215"/>
      <c r="AG16" s="215"/>
      <c r="AH16" s="215"/>
      <c r="AI16" s="215"/>
      <c r="AJ16" s="215"/>
      <c r="AK16" s="215"/>
      <c r="AL16" s="215"/>
    </row>
    <row r="17" spans="1:50" x14ac:dyDescent="0.25">
      <c r="A17" s="214"/>
      <c r="B17" s="214"/>
      <c r="C17" s="214"/>
      <c r="D17" s="214"/>
      <c r="E17" s="214"/>
      <c r="F17" s="214"/>
      <c r="G17" s="214"/>
      <c r="H17" s="214"/>
      <c r="I17" s="214"/>
      <c r="J17" s="214"/>
      <c r="K17" s="214"/>
      <c r="L17" s="214"/>
      <c r="M17" s="214"/>
      <c r="N17" s="214"/>
      <c r="O17" s="214"/>
      <c r="P17" s="214"/>
      <c r="Q17" s="214"/>
      <c r="R17" s="214"/>
      <c r="S17" s="214"/>
      <c r="T17" s="214"/>
      <c r="U17" s="214"/>
      <c r="V17" s="214"/>
      <c r="W17" s="214"/>
      <c r="X17" s="214"/>
      <c r="Y17" s="215"/>
      <c r="Z17" s="215"/>
      <c r="AA17" s="215"/>
      <c r="AB17" s="215"/>
      <c r="AC17" s="215"/>
      <c r="AD17" s="215"/>
      <c r="AE17" s="215"/>
      <c r="AF17" s="215"/>
      <c r="AG17" s="215"/>
      <c r="AH17" s="215"/>
      <c r="AI17" s="215"/>
      <c r="AJ17" s="215"/>
      <c r="AK17" s="215"/>
      <c r="AL17" s="215"/>
    </row>
    <row r="18" spans="1:50" x14ac:dyDescent="0.25">
      <c r="A18" s="214"/>
      <c r="B18" s="214"/>
      <c r="C18" s="214"/>
      <c r="D18" s="166" t="s">
        <v>106</v>
      </c>
      <c r="E18" s="166"/>
      <c r="F18" s="166"/>
      <c r="G18" s="166"/>
      <c r="H18" s="166"/>
      <c r="I18" s="166"/>
      <c r="J18" s="166"/>
      <c r="K18" s="214"/>
      <c r="L18" s="214"/>
      <c r="M18" s="214"/>
      <c r="N18" s="214"/>
      <c r="O18" s="214"/>
      <c r="P18" s="166" t="s">
        <v>107</v>
      </c>
      <c r="Q18" s="166"/>
      <c r="R18" s="166"/>
      <c r="S18" s="166"/>
      <c r="T18" s="166"/>
      <c r="U18" s="166"/>
      <c r="V18" s="166"/>
      <c r="W18" s="214"/>
      <c r="X18" s="214"/>
      <c r="Y18" s="215"/>
      <c r="Z18" s="215"/>
      <c r="AA18" s="215"/>
      <c r="AB18" s="215"/>
      <c r="AC18" s="215"/>
      <c r="AD18" s="215"/>
      <c r="AE18" s="215"/>
      <c r="AF18" s="215"/>
      <c r="AG18" s="215"/>
      <c r="AH18" s="215"/>
      <c r="AI18" s="215"/>
      <c r="AJ18" s="215"/>
      <c r="AK18" s="215"/>
      <c r="AL18" s="215"/>
    </row>
    <row r="19" spans="1:50" ht="13.2" customHeight="1" x14ac:dyDescent="0.25">
      <c r="A19" s="214"/>
      <c r="B19" s="214"/>
      <c r="C19" s="165" t="s">
        <v>112</v>
      </c>
      <c r="D19" s="165"/>
      <c r="E19" s="165"/>
      <c r="F19" s="165"/>
      <c r="G19" s="214"/>
      <c r="H19" s="214" t="s">
        <v>111</v>
      </c>
      <c r="I19" s="214"/>
      <c r="J19" s="214"/>
      <c r="K19" s="214"/>
      <c r="L19" s="214"/>
      <c r="M19" s="214"/>
      <c r="N19" s="214"/>
      <c r="O19" s="165" t="s">
        <v>117</v>
      </c>
      <c r="P19" s="165"/>
      <c r="Q19" s="165"/>
      <c r="R19" s="165"/>
      <c r="S19" s="214"/>
      <c r="T19" s="214" t="s">
        <v>116</v>
      </c>
      <c r="U19" s="214"/>
      <c r="V19" s="214"/>
      <c r="W19" s="214"/>
      <c r="X19" s="214"/>
      <c r="Y19" s="215"/>
      <c r="Z19" s="215"/>
      <c r="AA19" s="215"/>
      <c r="AB19" s="215"/>
      <c r="AC19" s="215"/>
      <c r="AD19" s="215"/>
      <c r="AE19" s="215"/>
      <c r="AF19" s="215"/>
      <c r="AG19" s="215"/>
      <c r="AH19" s="215"/>
      <c r="AI19" s="215"/>
      <c r="AJ19" s="215"/>
      <c r="AK19" s="215"/>
      <c r="AL19" s="215"/>
    </row>
    <row r="20" spans="1:50" x14ac:dyDescent="0.25">
      <c r="A20" s="130"/>
      <c r="B20" s="130"/>
      <c r="C20" s="165" t="s">
        <v>115</v>
      </c>
      <c r="D20" s="165"/>
      <c r="E20" s="165"/>
      <c r="F20" s="165"/>
      <c r="G20" s="39"/>
      <c r="H20" s="39" t="s">
        <v>116</v>
      </c>
      <c r="I20" s="39"/>
      <c r="J20" s="39"/>
      <c r="K20" s="130"/>
      <c r="L20" s="130"/>
      <c r="M20" s="130"/>
      <c r="N20" s="130"/>
      <c r="O20" s="165" t="s">
        <v>120</v>
      </c>
      <c r="P20" s="165"/>
      <c r="Q20" s="165"/>
      <c r="R20" s="165"/>
      <c r="S20" s="39"/>
      <c r="T20" s="39" t="s">
        <v>121</v>
      </c>
      <c r="U20" s="39"/>
      <c r="V20" s="39"/>
      <c r="W20" s="39"/>
      <c r="X20" s="39"/>
      <c r="Y20" s="131"/>
      <c r="Z20" s="131"/>
      <c r="AA20" s="131"/>
      <c r="AB20" s="131"/>
      <c r="AC20" s="131"/>
      <c r="AD20" s="131"/>
      <c r="AE20" s="131"/>
      <c r="AF20" s="131"/>
      <c r="AG20" s="131"/>
      <c r="AH20" s="131"/>
      <c r="AI20" s="131"/>
      <c r="AJ20" s="131"/>
      <c r="AK20" s="131"/>
      <c r="AL20" s="131"/>
      <c r="AM20" s="132"/>
      <c r="AN20" s="132"/>
      <c r="AO20" s="132"/>
      <c r="AP20" s="132"/>
      <c r="AQ20" s="132"/>
      <c r="AR20" s="132"/>
      <c r="AS20" s="132"/>
      <c r="AT20" s="132"/>
      <c r="AU20" s="132"/>
      <c r="AV20" s="132"/>
      <c r="AW20" s="132"/>
      <c r="AX20" s="132"/>
    </row>
    <row r="21" spans="1:50" x14ac:dyDescent="0.25">
      <c r="A21" s="133"/>
      <c r="B21" s="133"/>
      <c r="C21" s="165"/>
      <c r="D21" s="165"/>
      <c r="E21" s="165"/>
      <c r="F21" s="165"/>
      <c r="G21" s="39"/>
      <c r="H21" s="39"/>
      <c r="I21" s="39"/>
      <c r="J21" s="39"/>
      <c r="K21" s="130"/>
      <c r="L21" s="130"/>
      <c r="M21" s="130"/>
      <c r="N21" s="130"/>
      <c r="O21" s="165" t="s">
        <v>122</v>
      </c>
      <c r="P21" s="165"/>
      <c r="Q21" s="165"/>
      <c r="R21" s="165"/>
      <c r="S21" s="134"/>
      <c r="T21" s="134" t="s">
        <v>123</v>
      </c>
      <c r="U21" s="134"/>
      <c r="V21" s="134"/>
      <c r="W21" s="134"/>
      <c r="X21" s="134"/>
      <c r="Y21" s="131"/>
      <c r="Z21" s="131"/>
      <c r="AA21" s="131"/>
      <c r="AB21" s="131"/>
      <c r="AC21" s="131"/>
      <c r="AD21" s="131"/>
      <c r="AE21" s="131"/>
      <c r="AF21" s="131"/>
      <c r="AG21" s="131"/>
      <c r="AH21" s="131"/>
      <c r="AI21" s="131"/>
      <c r="AJ21" s="131"/>
      <c r="AK21" s="131"/>
      <c r="AL21" s="131"/>
      <c r="AM21" s="132"/>
      <c r="AN21" s="132"/>
      <c r="AO21" s="132"/>
      <c r="AP21" s="132"/>
      <c r="AQ21" s="132"/>
      <c r="AR21" s="132"/>
      <c r="AS21" s="132"/>
      <c r="AT21" s="132"/>
      <c r="AU21" s="132"/>
      <c r="AV21" s="132"/>
      <c r="AW21" s="132"/>
      <c r="AX21" s="132"/>
    </row>
    <row r="22" spans="1:50" x14ac:dyDescent="0.25">
      <c r="A22" s="130"/>
      <c r="B22" s="130"/>
      <c r="C22" s="165"/>
      <c r="D22" s="165"/>
      <c r="E22" s="165"/>
      <c r="F22" s="165"/>
      <c r="G22" s="39"/>
      <c r="H22" s="39"/>
      <c r="I22" s="39"/>
      <c r="J22" s="39"/>
      <c r="K22" s="130"/>
      <c r="L22" s="130"/>
      <c r="M22" s="130"/>
      <c r="N22" s="130"/>
      <c r="O22" s="165"/>
      <c r="P22" s="165"/>
      <c r="Q22" s="165"/>
      <c r="R22" s="165"/>
      <c r="S22" s="39"/>
      <c r="T22" s="39"/>
      <c r="U22" s="39"/>
      <c r="V22" s="39"/>
      <c r="W22" s="39"/>
      <c r="X22" s="39"/>
      <c r="Y22" s="131"/>
      <c r="Z22" s="131"/>
      <c r="AA22" s="131"/>
      <c r="AB22" s="131"/>
      <c r="AC22" s="131"/>
      <c r="AD22" s="131"/>
      <c r="AE22" s="131"/>
      <c r="AF22" s="131"/>
      <c r="AG22" s="131"/>
      <c r="AH22" s="131"/>
      <c r="AI22" s="131"/>
      <c r="AJ22" s="131"/>
      <c r="AK22" s="131"/>
      <c r="AL22" s="131"/>
      <c r="AM22" s="132"/>
      <c r="AN22" s="132"/>
      <c r="AO22" s="132"/>
      <c r="AP22" s="132"/>
      <c r="AQ22" s="132"/>
      <c r="AR22" s="132"/>
      <c r="AS22" s="132"/>
      <c r="AT22" s="132"/>
      <c r="AU22" s="132"/>
      <c r="AV22" s="132"/>
      <c r="AW22" s="132"/>
      <c r="AX22" s="132"/>
    </row>
    <row r="23" spans="1:50" x14ac:dyDescent="0.25">
      <c r="A23" s="130"/>
      <c r="B23" s="130"/>
      <c r="C23" s="165"/>
      <c r="D23" s="165"/>
      <c r="E23" s="165"/>
      <c r="F23" s="165"/>
      <c r="G23" s="39"/>
      <c r="H23" s="39"/>
      <c r="I23" s="39"/>
      <c r="J23" s="130"/>
      <c r="K23" s="130"/>
      <c r="L23" s="130"/>
      <c r="M23" s="130"/>
      <c r="N23" s="130"/>
      <c r="O23" s="165"/>
      <c r="P23" s="165"/>
      <c r="Q23" s="165"/>
      <c r="R23" s="165"/>
      <c r="S23" s="39"/>
      <c r="T23" s="39"/>
      <c r="U23" s="39"/>
      <c r="V23" s="39"/>
      <c r="W23" s="39"/>
      <c r="X23" s="130"/>
      <c r="Y23" s="131"/>
      <c r="Z23" s="131"/>
      <c r="AA23" s="131"/>
      <c r="AB23" s="131"/>
      <c r="AC23" s="131"/>
      <c r="AD23" s="131"/>
      <c r="AE23" s="131"/>
      <c r="AF23" s="131"/>
      <c r="AG23" s="131"/>
      <c r="AH23" s="131"/>
      <c r="AI23" s="131"/>
      <c r="AJ23" s="131"/>
      <c r="AK23" s="131"/>
      <c r="AL23" s="131"/>
      <c r="AM23" s="132"/>
      <c r="AN23" s="132"/>
      <c r="AO23" s="132"/>
      <c r="AP23" s="132"/>
      <c r="AQ23" s="132"/>
      <c r="AR23" s="132"/>
      <c r="AS23" s="132"/>
      <c r="AT23" s="132"/>
      <c r="AU23" s="132"/>
      <c r="AV23" s="132"/>
      <c r="AW23" s="132"/>
      <c r="AX23" s="132"/>
    </row>
    <row r="24" spans="1:50" x14ac:dyDescent="0.25">
      <c r="A24" s="214"/>
      <c r="B24" s="214"/>
      <c r="C24" s="165"/>
      <c r="D24" s="165"/>
      <c r="E24" s="165"/>
      <c r="F24" s="165"/>
      <c r="G24" s="39"/>
      <c r="H24" s="39"/>
      <c r="I24" s="39"/>
      <c r="J24" s="214"/>
      <c r="K24" s="214"/>
      <c r="L24" s="214"/>
      <c r="M24" s="214"/>
      <c r="N24" s="214"/>
      <c r="O24" s="165"/>
      <c r="P24" s="165"/>
      <c r="Q24" s="165"/>
      <c r="R24" s="165"/>
      <c r="S24" s="39"/>
      <c r="T24" s="39"/>
      <c r="U24" s="39"/>
      <c r="V24" s="39"/>
      <c r="W24" s="39"/>
      <c r="X24" s="214"/>
      <c r="Y24" s="215"/>
      <c r="Z24" s="215"/>
      <c r="AA24" s="215"/>
      <c r="AB24" s="215"/>
      <c r="AC24" s="215"/>
      <c r="AD24" s="215"/>
      <c r="AE24" s="215"/>
      <c r="AF24" s="215"/>
      <c r="AG24" s="215"/>
      <c r="AH24" s="215"/>
      <c r="AI24" s="215"/>
      <c r="AJ24" s="215"/>
      <c r="AK24" s="215"/>
      <c r="AL24" s="215"/>
    </row>
    <row r="25" spans="1:50" ht="12.75" customHeight="1" x14ac:dyDescent="0.25">
      <c r="Y25" s="215"/>
      <c r="Z25" s="215"/>
      <c r="AA25" s="215"/>
      <c r="AB25" s="215"/>
      <c r="AC25" s="215"/>
      <c r="AD25" s="215"/>
      <c r="AE25" s="215"/>
      <c r="AF25" s="215"/>
      <c r="AG25" s="215"/>
      <c r="AH25" s="215"/>
      <c r="AI25" s="215"/>
      <c r="AJ25" s="215"/>
      <c r="AK25" s="215"/>
      <c r="AL25" s="215"/>
    </row>
    <row r="26" spans="1:50" x14ac:dyDescent="0.25">
      <c r="A26" s="214"/>
      <c r="B26" s="214"/>
      <c r="C26" s="165"/>
      <c r="D26" s="165"/>
      <c r="E26" s="165"/>
      <c r="F26" s="165"/>
      <c r="G26" s="39"/>
      <c r="H26" s="39"/>
      <c r="I26" s="39"/>
      <c r="J26" s="214"/>
      <c r="K26" s="214"/>
      <c r="L26" s="214"/>
      <c r="M26" s="214"/>
      <c r="N26" s="214"/>
      <c r="O26" s="165"/>
      <c r="P26" s="165"/>
      <c r="Q26" s="165"/>
      <c r="R26" s="165"/>
      <c r="S26" s="39"/>
      <c r="T26" s="39"/>
      <c r="U26" s="39"/>
      <c r="V26" s="39"/>
      <c r="W26" s="39"/>
      <c r="X26" s="214"/>
      <c r="Y26" s="215"/>
      <c r="Z26" s="215"/>
      <c r="AA26" s="215"/>
      <c r="AB26" s="215"/>
      <c r="AC26" s="215"/>
      <c r="AD26" s="215"/>
      <c r="AE26" s="215"/>
      <c r="AF26" s="215"/>
      <c r="AG26" s="215"/>
      <c r="AH26" s="215"/>
      <c r="AI26" s="215"/>
      <c r="AJ26" s="215"/>
      <c r="AK26" s="215"/>
      <c r="AL26" s="215"/>
    </row>
    <row r="27" spans="1:50" x14ac:dyDescent="0.25">
      <c r="A27" s="214"/>
      <c r="B27" s="214"/>
      <c r="C27" s="165"/>
      <c r="D27" s="219"/>
      <c r="E27" s="219"/>
      <c r="F27" s="39"/>
      <c r="G27" s="39"/>
      <c r="H27" s="39"/>
      <c r="I27" s="39"/>
      <c r="J27" s="214"/>
      <c r="K27" s="214"/>
      <c r="L27" s="214"/>
      <c r="M27" s="214"/>
      <c r="N27" s="214"/>
      <c r="O27" s="165"/>
      <c r="P27" s="219"/>
      <c r="Q27" s="219"/>
      <c r="R27" s="39"/>
      <c r="S27" s="39"/>
      <c r="T27" s="39"/>
      <c r="U27" s="39"/>
      <c r="V27" s="39"/>
      <c r="W27" s="39"/>
      <c r="X27" s="214"/>
      <c r="Y27" s="215"/>
      <c r="Z27" s="215"/>
      <c r="AA27" s="215"/>
      <c r="AB27" s="215"/>
      <c r="AC27" s="215"/>
      <c r="AD27" s="215"/>
      <c r="AE27" s="215"/>
      <c r="AF27" s="215"/>
      <c r="AG27" s="215"/>
      <c r="AH27" s="215"/>
      <c r="AI27" s="215"/>
      <c r="AJ27" s="215"/>
      <c r="AK27" s="215"/>
      <c r="AL27" s="215"/>
    </row>
    <row r="28" spans="1:50" x14ac:dyDescent="0.25">
      <c r="A28" s="214"/>
      <c r="B28" s="214"/>
      <c r="C28" s="165"/>
      <c r="D28" s="219"/>
      <c r="E28" s="219"/>
      <c r="F28" s="214"/>
      <c r="G28" s="214"/>
      <c r="H28" s="214"/>
      <c r="I28" s="214"/>
      <c r="J28" s="214"/>
      <c r="K28" s="214"/>
      <c r="L28" s="214"/>
      <c r="M28" s="214"/>
      <c r="N28" s="214"/>
      <c r="O28" s="165"/>
      <c r="P28" s="219"/>
      <c r="Q28" s="219"/>
      <c r="R28" s="214"/>
      <c r="S28" s="214"/>
      <c r="T28" s="214"/>
      <c r="U28" s="214"/>
      <c r="V28" s="214"/>
      <c r="W28" s="214"/>
      <c r="X28" s="214"/>
      <c r="Y28" s="215"/>
      <c r="Z28" s="215"/>
      <c r="AA28" s="215"/>
      <c r="AB28" s="215"/>
      <c r="AC28" s="215"/>
      <c r="AD28" s="215"/>
      <c r="AE28" s="215"/>
      <c r="AF28" s="215"/>
      <c r="AG28" s="215"/>
      <c r="AH28" s="215"/>
      <c r="AI28" s="215"/>
      <c r="AJ28" s="215"/>
      <c r="AK28" s="215"/>
      <c r="AL28" s="215"/>
    </row>
    <row r="29" spans="1:50" x14ac:dyDescent="0.25">
      <c r="A29" s="214"/>
      <c r="B29" s="214"/>
      <c r="C29" s="165"/>
      <c r="D29" s="219"/>
      <c r="E29" s="219"/>
      <c r="F29" s="214"/>
      <c r="G29" s="214"/>
      <c r="H29" s="214"/>
      <c r="I29" s="214"/>
      <c r="J29" s="214"/>
      <c r="K29" s="214"/>
      <c r="L29" s="214"/>
      <c r="M29" s="214"/>
      <c r="N29" s="214"/>
      <c r="O29" s="165"/>
      <c r="P29" s="219"/>
      <c r="Q29" s="219"/>
      <c r="R29" s="214"/>
      <c r="T29" s="214"/>
      <c r="U29" s="214"/>
      <c r="V29" s="214"/>
      <c r="W29" s="214"/>
      <c r="X29" s="214"/>
      <c r="Y29" s="215"/>
      <c r="Z29" s="215"/>
      <c r="AA29" s="215"/>
      <c r="AB29" s="215"/>
      <c r="AC29" s="215"/>
      <c r="AD29" s="215"/>
      <c r="AE29" s="215"/>
      <c r="AF29" s="215"/>
      <c r="AG29" s="215"/>
      <c r="AH29" s="215"/>
      <c r="AI29" s="215"/>
      <c r="AJ29" s="215"/>
      <c r="AK29" s="215"/>
      <c r="AL29" s="215"/>
    </row>
    <row r="30" spans="1:50" x14ac:dyDescent="0.25">
      <c r="A30" s="214"/>
      <c r="B30" s="214"/>
      <c r="C30" s="220"/>
      <c r="D30" s="214"/>
      <c r="E30" s="214"/>
      <c r="F30" s="214"/>
      <c r="G30" s="135" t="s">
        <v>108</v>
      </c>
      <c r="H30" s="214">
        <v>30</v>
      </c>
      <c r="I30" s="214"/>
      <c r="J30" s="214"/>
      <c r="K30" s="214"/>
      <c r="L30" s="214"/>
      <c r="M30" s="214"/>
      <c r="N30" s="214"/>
      <c r="O30" s="220"/>
      <c r="P30" s="214"/>
      <c r="Q30" s="214"/>
      <c r="R30" s="214"/>
      <c r="S30" s="135" t="s">
        <v>108</v>
      </c>
      <c r="T30" s="214">
        <v>30</v>
      </c>
      <c r="U30" s="214"/>
      <c r="V30" s="214"/>
      <c r="W30" s="214"/>
      <c r="X30" s="214"/>
      <c r="Y30" s="215"/>
      <c r="Z30" s="215"/>
      <c r="AA30" s="215"/>
      <c r="AB30" s="215"/>
      <c r="AC30" s="215"/>
      <c r="AD30" s="215"/>
      <c r="AE30" s="215"/>
      <c r="AF30" s="215"/>
      <c r="AG30" s="215"/>
      <c r="AH30" s="215"/>
      <c r="AI30" s="215"/>
      <c r="AJ30" s="215"/>
      <c r="AK30" s="215"/>
      <c r="AL30" s="215"/>
    </row>
    <row r="31" spans="1:50" x14ac:dyDescent="0.25">
      <c r="A31" s="214"/>
      <c r="B31" s="214"/>
      <c r="C31" s="220"/>
      <c r="D31" s="214"/>
      <c r="E31" s="214"/>
      <c r="F31" s="214"/>
      <c r="G31" s="135" t="s">
        <v>109</v>
      </c>
      <c r="H31" s="214">
        <v>12</v>
      </c>
      <c r="I31" s="214"/>
      <c r="J31" s="214"/>
      <c r="K31" s="214"/>
      <c r="L31" s="214"/>
      <c r="M31" s="214"/>
      <c r="N31" s="214"/>
      <c r="O31" s="220"/>
      <c r="P31" s="214"/>
      <c r="Q31" s="214"/>
      <c r="R31" s="214"/>
      <c r="S31" s="135" t="s">
        <v>109</v>
      </c>
      <c r="T31" s="214">
        <v>12</v>
      </c>
      <c r="U31" s="214"/>
      <c r="V31" s="214"/>
      <c r="W31" s="214"/>
      <c r="X31" s="214"/>
      <c r="Y31" s="215"/>
      <c r="Z31" s="215"/>
      <c r="AA31" s="215"/>
      <c r="AB31" s="215"/>
      <c r="AC31" s="215"/>
      <c r="AD31" s="215"/>
      <c r="AE31" s="215"/>
      <c r="AF31" s="215"/>
      <c r="AG31" s="215"/>
      <c r="AH31" s="215"/>
      <c r="AI31" s="215"/>
      <c r="AJ31" s="215"/>
      <c r="AK31" s="215"/>
      <c r="AL31" s="215"/>
    </row>
    <row r="32" spans="1:50" x14ac:dyDescent="0.25">
      <c r="A32" s="214"/>
      <c r="B32" s="214"/>
      <c r="C32" s="220"/>
      <c r="D32" s="214"/>
      <c r="E32" s="214"/>
      <c r="F32" s="214"/>
      <c r="G32" s="214"/>
      <c r="H32" s="214"/>
      <c r="I32" s="214"/>
      <c r="J32" s="214"/>
      <c r="K32" s="214"/>
      <c r="L32" s="214"/>
      <c r="M32" s="214"/>
      <c r="N32" s="214"/>
      <c r="O32" s="220"/>
      <c r="P32" s="214"/>
      <c r="Q32" s="214"/>
      <c r="R32" s="214"/>
      <c r="S32" s="214"/>
      <c r="T32" s="214"/>
      <c r="U32" s="214"/>
      <c r="V32" s="214"/>
      <c r="W32" s="214"/>
      <c r="X32" s="214"/>
      <c r="Y32" s="215"/>
      <c r="Z32" s="215"/>
      <c r="AA32" s="215"/>
      <c r="AB32" s="215"/>
      <c r="AC32" s="215"/>
      <c r="AD32" s="215"/>
      <c r="AE32" s="215"/>
      <c r="AF32" s="215"/>
      <c r="AG32" s="215"/>
      <c r="AH32" s="215"/>
      <c r="AI32" s="215"/>
      <c r="AJ32" s="215"/>
      <c r="AK32" s="215"/>
      <c r="AL32" s="215"/>
    </row>
    <row r="33" spans="1:38" x14ac:dyDescent="0.25">
      <c r="A33" s="214"/>
      <c r="B33" s="214"/>
      <c r="C33" s="220"/>
      <c r="D33" s="214"/>
      <c r="E33" s="214"/>
      <c r="F33" s="214"/>
      <c r="G33" s="214"/>
      <c r="H33" s="214"/>
      <c r="I33" s="214"/>
      <c r="J33" s="214"/>
      <c r="K33" s="214"/>
      <c r="L33" s="214"/>
      <c r="M33" s="214"/>
      <c r="N33" s="214"/>
      <c r="O33" s="220"/>
      <c r="P33" s="214"/>
      <c r="Q33" s="214"/>
      <c r="R33" s="214"/>
      <c r="S33" s="214"/>
      <c r="T33" s="214"/>
      <c r="U33" s="214"/>
      <c r="V33" s="214"/>
      <c r="W33" s="214"/>
      <c r="X33" s="214"/>
      <c r="Y33" s="215"/>
      <c r="Z33" s="215"/>
      <c r="AA33" s="215"/>
      <c r="AB33" s="215"/>
      <c r="AC33" s="215"/>
      <c r="AD33" s="215"/>
      <c r="AE33" s="215"/>
      <c r="AF33" s="215"/>
      <c r="AG33" s="215"/>
      <c r="AH33" s="215"/>
      <c r="AI33" s="215"/>
      <c r="AJ33" s="215"/>
      <c r="AK33" s="215"/>
      <c r="AL33" s="215"/>
    </row>
    <row r="34" spans="1:38" x14ac:dyDescent="0.25">
      <c r="A34" s="214"/>
      <c r="B34" s="136"/>
      <c r="C34" s="137"/>
      <c r="D34" s="214"/>
      <c r="E34" s="214"/>
      <c r="F34" s="214"/>
      <c r="G34" s="214"/>
      <c r="H34" s="214"/>
      <c r="I34" s="214"/>
      <c r="J34" s="214"/>
      <c r="K34" s="214"/>
      <c r="L34" s="214"/>
      <c r="M34" s="214"/>
      <c r="N34" s="214"/>
      <c r="O34" s="220"/>
      <c r="P34" s="214"/>
      <c r="Q34" s="214"/>
      <c r="R34" s="214"/>
      <c r="S34" s="214"/>
      <c r="T34" s="214"/>
      <c r="U34" s="214"/>
      <c r="V34" s="214"/>
      <c r="W34" s="214"/>
      <c r="X34" s="214"/>
      <c r="Y34" s="215"/>
      <c r="Z34" s="215"/>
      <c r="AA34" s="215"/>
      <c r="AB34" s="215"/>
      <c r="AC34" s="215"/>
      <c r="AD34" s="215"/>
      <c r="AE34" s="215"/>
      <c r="AF34" s="215"/>
      <c r="AG34" s="215"/>
      <c r="AH34" s="215"/>
      <c r="AI34" s="215"/>
      <c r="AJ34" s="215"/>
      <c r="AK34" s="215"/>
      <c r="AL34" s="215"/>
    </row>
    <row r="35" spans="1:38" x14ac:dyDescent="0.25">
      <c r="A35" s="214"/>
      <c r="B35" s="136"/>
      <c r="C35" s="137"/>
      <c r="D35" s="214"/>
      <c r="E35" s="214"/>
      <c r="F35" s="214"/>
      <c r="G35" s="214"/>
      <c r="H35" s="214"/>
      <c r="I35" s="214"/>
      <c r="J35" s="214"/>
      <c r="K35" s="214"/>
      <c r="L35" s="214"/>
      <c r="M35" s="214"/>
      <c r="N35" s="214"/>
      <c r="O35" s="214"/>
      <c r="P35" s="214"/>
      <c r="Q35" s="214"/>
      <c r="R35" s="214"/>
      <c r="S35" s="214"/>
      <c r="T35" s="214"/>
      <c r="U35" s="214"/>
      <c r="V35" s="214"/>
      <c r="W35" s="214"/>
      <c r="X35" s="214"/>
      <c r="Y35" s="215"/>
      <c r="Z35" s="215"/>
      <c r="AA35" s="215"/>
      <c r="AB35" s="215"/>
      <c r="AC35" s="215"/>
      <c r="AD35" s="215"/>
      <c r="AE35" s="215"/>
      <c r="AF35" s="215"/>
      <c r="AG35" s="215"/>
      <c r="AH35" s="215"/>
      <c r="AI35" s="215"/>
      <c r="AJ35" s="215"/>
      <c r="AK35" s="215"/>
      <c r="AL35" s="215"/>
    </row>
    <row r="36" spans="1:38" x14ac:dyDescent="0.25">
      <c r="A36" s="214"/>
      <c r="B36" s="214"/>
      <c r="C36" s="137"/>
      <c r="D36" s="214"/>
      <c r="E36" s="214"/>
      <c r="F36" s="214"/>
      <c r="G36" s="214"/>
      <c r="H36" s="214"/>
      <c r="I36" s="214"/>
      <c r="J36" s="214"/>
      <c r="K36" s="214"/>
      <c r="L36" s="214"/>
      <c r="M36" s="214"/>
      <c r="N36" s="214"/>
      <c r="O36" s="214"/>
      <c r="P36" s="214"/>
      <c r="Q36" s="214"/>
      <c r="R36" s="214"/>
      <c r="S36" s="214"/>
      <c r="T36" s="214"/>
      <c r="U36" s="214"/>
      <c r="V36" s="214"/>
      <c r="W36" s="214"/>
      <c r="X36" s="214"/>
      <c r="Y36" s="215"/>
      <c r="Z36" s="215"/>
      <c r="AA36" s="215"/>
      <c r="AB36" s="215"/>
      <c r="AC36" s="215"/>
      <c r="AD36" s="215"/>
      <c r="AE36" s="215"/>
      <c r="AF36" s="215"/>
      <c r="AG36" s="215"/>
      <c r="AH36" s="215"/>
      <c r="AI36" s="215"/>
      <c r="AJ36" s="215"/>
      <c r="AK36" s="215"/>
      <c r="AL36" s="215"/>
    </row>
    <row r="37" spans="1:38" x14ac:dyDescent="0.25">
      <c r="A37" s="214"/>
      <c r="C37" s="138" t="s">
        <v>124</v>
      </c>
      <c r="D37" s="214"/>
      <c r="E37" s="214"/>
      <c r="F37" s="214"/>
      <c r="G37" s="214"/>
      <c r="H37" s="214"/>
      <c r="I37" s="214"/>
      <c r="J37" s="214"/>
      <c r="K37" s="214"/>
      <c r="L37" s="214"/>
      <c r="M37" s="214"/>
      <c r="N37" s="214"/>
      <c r="O37" s="214"/>
      <c r="P37" s="214"/>
      <c r="Q37" s="214"/>
      <c r="R37" s="214"/>
      <c r="S37" s="214"/>
      <c r="T37" s="214"/>
      <c r="U37" s="214"/>
      <c r="V37" s="214"/>
      <c r="W37" s="214"/>
      <c r="X37" s="214"/>
      <c r="Y37" s="215"/>
      <c r="Z37" s="215"/>
      <c r="AA37" s="215"/>
      <c r="AB37" s="215"/>
      <c r="AC37" s="215"/>
      <c r="AD37" s="215"/>
      <c r="AE37" s="215"/>
      <c r="AF37" s="215"/>
      <c r="AG37" s="215"/>
      <c r="AH37" s="215"/>
      <c r="AI37" s="215"/>
      <c r="AJ37" s="215"/>
      <c r="AK37" s="215"/>
      <c r="AL37" s="215"/>
    </row>
    <row r="38" spans="1:38" x14ac:dyDescent="0.25">
      <c r="A38" s="214"/>
      <c r="B38" s="214"/>
      <c r="C38" s="214"/>
      <c r="D38" s="214"/>
      <c r="E38" s="214"/>
      <c r="F38" s="214"/>
      <c r="G38" s="214"/>
      <c r="H38" s="214"/>
      <c r="I38" s="214"/>
      <c r="J38" s="214"/>
      <c r="K38" s="214"/>
      <c r="L38" s="214"/>
      <c r="M38" s="214"/>
      <c r="N38" s="214"/>
      <c r="O38" s="214"/>
      <c r="P38" s="214"/>
      <c r="Q38" s="214"/>
      <c r="R38" s="214"/>
      <c r="S38" s="214"/>
      <c r="T38" s="214"/>
      <c r="U38" s="214"/>
      <c r="V38" s="214"/>
      <c r="W38" s="214"/>
      <c r="X38" s="214"/>
      <c r="Y38" s="215"/>
      <c r="Z38" s="215"/>
      <c r="AA38" s="215"/>
      <c r="AB38" s="215"/>
      <c r="AC38" s="215"/>
      <c r="AD38" s="215"/>
      <c r="AE38" s="215"/>
      <c r="AF38" s="215"/>
      <c r="AG38" s="215"/>
      <c r="AH38" s="215"/>
      <c r="AI38" s="215"/>
      <c r="AJ38" s="215"/>
      <c r="AK38" s="215"/>
      <c r="AL38" s="215"/>
    </row>
    <row r="39" spans="1:38" x14ac:dyDescent="0.25">
      <c r="A39" s="214"/>
      <c r="B39" s="214"/>
      <c r="C39" s="214"/>
      <c r="D39" s="214"/>
      <c r="E39" s="214"/>
      <c r="F39" s="214"/>
      <c r="G39" s="214"/>
      <c r="H39" s="214"/>
      <c r="I39" s="214"/>
      <c r="J39" s="214"/>
      <c r="K39" s="214"/>
      <c r="L39" s="214"/>
      <c r="M39" s="214"/>
      <c r="N39" s="214"/>
      <c r="O39" s="214"/>
      <c r="P39" s="214"/>
      <c r="Q39" s="214"/>
      <c r="R39" s="214"/>
      <c r="S39" s="214"/>
      <c r="T39" s="214"/>
      <c r="U39" s="214"/>
      <c r="V39" s="214"/>
      <c r="W39" s="214"/>
      <c r="X39" s="214"/>
      <c r="Y39" s="215"/>
      <c r="Z39" s="215"/>
      <c r="AA39" s="215"/>
      <c r="AB39" s="215"/>
      <c r="AC39" s="215"/>
      <c r="AD39" s="215"/>
      <c r="AE39" s="215"/>
      <c r="AF39" s="215"/>
      <c r="AG39" s="215"/>
      <c r="AH39" s="215"/>
      <c r="AI39" s="215"/>
      <c r="AJ39" s="215"/>
      <c r="AK39" s="215"/>
      <c r="AL39" s="215"/>
    </row>
    <row r="40" spans="1:38" x14ac:dyDescent="0.25">
      <c r="A40" s="214"/>
      <c r="B40" s="214"/>
      <c r="C40" s="214"/>
      <c r="D40" s="214"/>
      <c r="E40" s="214"/>
      <c r="F40" s="214"/>
      <c r="G40" s="214"/>
      <c r="H40" s="214"/>
      <c r="I40" s="214"/>
      <c r="J40" s="214"/>
      <c r="K40" s="214"/>
      <c r="L40" s="214"/>
      <c r="M40" s="214"/>
      <c r="N40" s="214"/>
      <c r="O40" s="214"/>
      <c r="P40" s="214"/>
      <c r="Q40" s="214"/>
      <c r="R40" s="214"/>
      <c r="S40" s="214"/>
      <c r="T40" s="214"/>
      <c r="U40" s="214"/>
      <c r="V40" s="214"/>
      <c r="W40" s="214"/>
      <c r="X40" s="214"/>
      <c r="Y40" s="215"/>
      <c r="Z40" s="215"/>
      <c r="AA40" s="215"/>
      <c r="AB40" s="215"/>
      <c r="AC40" s="215"/>
      <c r="AD40" s="215"/>
      <c r="AE40" s="215"/>
      <c r="AF40" s="215"/>
      <c r="AG40" s="215"/>
      <c r="AH40" s="215"/>
      <c r="AI40" s="215"/>
      <c r="AJ40" s="215"/>
      <c r="AK40" s="215"/>
      <c r="AL40" s="215"/>
    </row>
    <row r="41" spans="1:38" x14ac:dyDescent="0.25">
      <c r="A41" s="214"/>
      <c r="B41" s="214"/>
      <c r="C41" s="214"/>
      <c r="D41" s="214"/>
      <c r="E41" s="214"/>
      <c r="F41" s="214"/>
      <c r="G41" s="214"/>
      <c r="H41" s="214"/>
      <c r="I41" s="214"/>
      <c r="J41" s="214"/>
      <c r="K41" s="214"/>
      <c r="L41" s="214"/>
      <c r="M41" s="214"/>
      <c r="N41" s="214"/>
      <c r="O41" s="214"/>
      <c r="P41" s="214"/>
      <c r="Q41" s="214"/>
      <c r="R41" s="214"/>
      <c r="S41" s="214"/>
      <c r="T41" s="214"/>
      <c r="U41" s="214"/>
      <c r="V41" s="214"/>
      <c r="W41" s="214"/>
      <c r="X41" s="214"/>
      <c r="Y41" s="215"/>
      <c r="Z41" s="215"/>
      <c r="AA41" s="215"/>
      <c r="AB41" s="215"/>
      <c r="AC41" s="215"/>
      <c r="AD41" s="215"/>
      <c r="AE41" s="215"/>
      <c r="AF41" s="215"/>
      <c r="AG41" s="215"/>
      <c r="AH41" s="215"/>
      <c r="AI41" s="215"/>
      <c r="AJ41" s="215"/>
      <c r="AK41" s="215"/>
      <c r="AL41" s="215"/>
    </row>
    <row r="42" spans="1:38" x14ac:dyDescent="0.25">
      <c r="A42" s="214"/>
      <c r="B42" s="214"/>
      <c r="C42" s="214"/>
      <c r="D42" s="214"/>
      <c r="E42" s="214"/>
      <c r="F42" s="214"/>
      <c r="G42" s="214"/>
      <c r="H42" s="214"/>
      <c r="I42" s="214"/>
      <c r="J42" s="214"/>
      <c r="K42" s="214"/>
      <c r="L42" s="214"/>
      <c r="M42" s="214"/>
      <c r="N42" s="214"/>
      <c r="O42" s="214"/>
      <c r="P42" s="214"/>
      <c r="Q42" s="214"/>
      <c r="R42" s="214"/>
      <c r="S42" s="214"/>
      <c r="T42" s="214"/>
      <c r="U42" s="214"/>
      <c r="V42" s="214"/>
      <c r="W42" s="214"/>
      <c r="X42" s="214"/>
      <c r="Y42" s="215"/>
      <c r="Z42" s="215"/>
      <c r="AA42" s="215"/>
      <c r="AB42" s="215"/>
      <c r="AC42" s="215"/>
      <c r="AD42" s="215"/>
      <c r="AE42" s="215"/>
      <c r="AF42" s="215"/>
      <c r="AG42" s="215"/>
      <c r="AH42" s="215"/>
      <c r="AI42" s="215"/>
      <c r="AJ42" s="215"/>
      <c r="AK42" s="215"/>
      <c r="AL42" s="215"/>
    </row>
    <row r="43" spans="1:38" ht="12.75" customHeight="1" x14ac:dyDescent="0.25">
      <c r="A43" s="214"/>
      <c r="X43" s="214"/>
      <c r="Y43" s="215"/>
      <c r="Z43" s="215"/>
      <c r="AA43" s="215"/>
      <c r="AB43" s="215"/>
      <c r="AC43" s="215"/>
      <c r="AD43" s="215"/>
      <c r="AE43" s="215"/>
      <c r="AF43" s="215"/>
      <c r="AG43" s="215"/>
      <c r="AH43" s="215"/>
      <c r="AI43" s="215"/>
      <c r="AJ43" s="215"/>
      <c r="AK43" s="215"/>
      <c r="AL43" s="215"/>
    </row>
    <row r="44" spans="1:38" ht="41.25" customHeight="1" x14ac:dyDescent="0.25">
      <c r="A44" s="214"/>
      <c r="B44" s="168" t="s">
        <v>101</v>
      </c>
      <c r="C44" s="168"/>
      <c r="D44" s="168"/>
      <c r="E44" s="168"/>
      <c r="F44" s="168"/>
      <c r="G44" s="168"/>
      <c r="H44" s="168"/>
      <c r="I44" s="168"/>
      <c r="J44" s="168"/>
      <c r="K44" s="168"/>
      <c r="L44" s="168"/>
      <c r="M44" s="168"/>
      <c r="N44" s="168"/>
      <c r="O44" s="168"/>
      <c r="P44" s="168"/>
      <c r="Q44" s="168"/>
      <c r="R44" s="168"/>
      <c r="S44" s="168"/>
      <c r="T44" s="168"/>
      <c r="U44" s="168"/>
      <c r="V44" s="168"/>
      <c r="W44" s="168"/>
      <c r="X44" s="214"/>
      <c r="Y44" s="215"/>
      <c r="Z44" s="215"/>
      <c r="AA44" s="215"/>
      <c r="AB44" s="215"/>
      <c r="AC44" s="215"/>
      <c r="AD44" s="215"/>
      <c r="AE44" s="215"/>
      <c r="AF44" s="215"/>
      <c r="AG44" s="215"/>
      <c r="AH44" s="215"/>
      <c r="AI44" s="215"/>
      <c r="AJ44" s="215"/>
      <c r="AK44" s="215"/>
      <c r="AL44" s="215"/>
    </row>
    <row r="45" spans="1:38" x14ac:dyDescent="0.25">
      <c r="A45" s="214"/>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5"/>
      <c r="Z45" s="215"/>
      <c r="AA45" s="215"/>
      <c r="AB45" s="215"/>
      <c r="AC45" s="215"/>
      <c r="AD45" s="215"/>
      <c r="AE45" s="215"/>
      <c r="AF45" s="215"/>
      <c r="AG45" s="215"/>
      <c r="AH45" s="215"/>
      <c r="AI45" s="215"/>
      <c r="AJ45" s="215"/>
      <c r="AK45" s="215"/>
      <c r="AL45" s="215"/>
    </row>
    <row r="46" spans="1:38" x14ac:dyDescent="0.25">
      <c r="A46" s="215"/>
      <c r="B46" s="215"/>
      <c r="C46" s="215"/>
      <c r="D46" s="215"/>
      <c r="E46" s="215"/>
      <c r="F46" s="215"/>
      <c r="G46" s="215"/>
      <c r="H46" s="215"/>
      <c r="I46" s="215"/>
      <c r="J46" s="215"/>
      <c r="K46" s="215"/>
      <c r="L46" s="215"/>
      <c r="M46" s="215"/>
      <c r="N46" s="215"/>
      <c r="O46" s="215"/>
      <c r="P46" s="215"/>
      <c r="Q46" s="215"/>
      <c r="R46" s="215"/>
      <c r="S46" s="215"/>
      <c r="T46" s="215"/>
      <c r="U46" s="215"/>
      <c r="V46" s="215"/>
      <c r="W46" s="215"/>
      <c r="X46" s="215"/>
      <c r="Y46" s="215"/>
      <c r="Z46" s="215"/>
      <c r="AA46" s="215"/>
      <c r="AB46" s="215"/>
      <c r="AC46" s="215"/>
      <c r="AD46" s="215"/>
      <c r="AE46" s="215"/>
      <c r="AF46" s="215"/>
      <c r="AG46" s="215"/>
      <c r="AH46" s="215"/>
      <c r="AI46" s="215"/>
      <c r="AJ46" s="215"/>
      <c r="AK46" s="215"/>
      <c r="AL46" s="215"/>
    </row>
    <row r="47" spans="1:38" x14ac:dyDescent="0.25">
      <c r="A47" s="215"/>
      <c r="B47" s="215"/>
      <c r="C47" s="215"/>
      <c r="D47" s="215"/>
      <c r="E47" s="215"/>
      <c r="F47" s="215"/>
      <c r="G47" s="215"/>
      <c r="H47" s="215"/>
      <c r="I47" s="215"/>
      <c r="J47" s="215"/>
      <c r="K47" s="215"/>
      <c r="L47" s="215"/>
      <c r="M47" s="215"/>
      <c r="N47" s="215"/>
      <c r="O47" s="215"/>
      <c r="P47" s="215"/>
      <c r="Q47" s="215"/>
      <c r="R47" s="215"/>
      <c r="S47" s="215"/>
      <c r="T47" s="215"/>
      <c r="U47" s="215"/>
      <c r="V47" s="215"/>
      <c r="W47" s="215"/>
      <c r="X47" s="215"/>
      <c r="Y47" s="215"/>
      <c r="Z47" s="215"/>
      <c r="AA47" s="215"/>
      <c r="AB47" s="215"/>
      <c r="AC47" s="215"/>
      <c r="AD47" s="215"/>
      <c r="AE47" s="215"/>
      <c r="AF47" s="215"/>
      <c r="AG47" s="215"/>
      <c r="AH47" s="215"/>
      <c r="AI47" s="215"/>
      <c r="AJ47" s="215"/>
      <c r="AK47" s="215"/>
      <c r="AL47" s="215"/>
    </row>
    <row r="48" spans="1:38" x14ac:dyDescent="0.25">
      <c r="A48" s="215"/>
      <c r="B48" s="215"/>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c r="AE48" s="215"/>
      <c r="AF48" s="215"/>
      <c r="AG48" s="215"/>
      <c r="AH48" s="215"/>
      <c r="AI48" s="215"/>
      <c r="AJ48" s="215"/>
      <c r="AK48" s="215"/>
      <c r="AL48" s="215"/>
    </row>
    <row r="49" spans="1:38" x14ac:dyDescent="0.25">
      <c r="A49" s="215"/>
      <c r="B49" s="215"/>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c r="AB49" s="215"/>
      <c r="AC49" s="215"/>
      <c r="AD49" s="215"/>
      <c r="AE49" s="215"/>
      <c r="AF49" s="215"/>
      <c r="AG49" s="215"/>
      <c r="AH49" s="215"/>
      <c r="AI49" s="215"/>
      <c r="AJ49" s="215"/>
      <c r="AK49" s="215"/>
      <c r="AL49" s="215"/>
    </row>
    <row r="50" spans="1:38" x14ac:dyDescent="0.25">
      <c r="A50" s="215"/>
      <c r="B50" s="215"/>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c r="AE50" s="215"/>
      <c r="AF50" s="215"/>
      <c r="AG50" s="215"/>
      <c r="AH50" s="215"/>
      <c r="AI50" s="215"/>
      <c r="AJ50" s="215"/>
      <c r="AK50" s="215"/>
      <c r="AL50" s="215"/>
    </row>
    <row r="51" spans="1:38" x14ac:dyDescent="0.25">
      <c r="A51" s="215"/>
      <c r="B51" s="215"/>
      <c r="C51" s="215"/>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c r="AB51" s="215"/>
      <c r="AC51" s="215"/>
      <c r="AD51" s="215"/>
      <c r="AE51" s="215"/>
      <c r="AF51" s="215"/>
      <c r="AG51" s="215"/>
      <c r="AH51" s="215"/>
      <c r="AI51" s="215"/>
      <c r="AJ51" s="215"/>
      <c r="AK51" s="215"/>
      <c r="AL51" s="215"/>
    </row>
    <row r="52" spans="1:38" x14ac:dyDescent="0.25">
      <c r="A52" s="215"/>
      <c r="B52" s="215"/>
      <c r="C52" s="215"/>
      <c r="D52" s="215"/>
      <c r="E52" s="215"/>
      <c r="F52" s="215"/>
      <c r="G52" s="215"/>
      <c r="H52" s="215"/>
      <c r="I52" s="215"/>
      <c r="J52" s="215"/>
      <c r="K52" s="215"/>
      <c r="L52" s="215"/>
      <c r="M52" s="215"/>
      <c r="N52" s="215"/>
      <c r="O52" s="215"/>
      <c r="P52" s="215"/>
      <c r="Q52" s="215"/>
      <c r="R52" s="215"/>
      <c r="S52" s="215"/>
      <c r="T52" s="215"/>
      <c r="U52" s="215"/>
      <c r="V52" s="215"/>
      <c r="W52" s="215"/>
      <c r="X52" s="215"/>
      <c r="Y52" s="215"/>
      <c r="Z52" s="215"/>
      <c r="AA52" s="215"/>
      <c r="AB52" s="215"/>
      <c r="AC52" s="215"/>
      <c r="AD52" s="215"/>
      <c r="AE52" s="215"/>
      <c r="AF52" s="215"/>
      <c r="AG52" s="215"/>
      <c r="AH52" s="215"/>
      <c r="AI52" s="215"/>
      <c r="AJ52" s="215"/>
      <c r="AK52" s="215"/>
      <c r="AL52" s="215"/>
    </row>
    <row r="53" spans="1:38" x14ac:dyDescent="0.25">
      <c r="A53" s="215"/>
      <c r="B53" s="215"/>
      <c r="C53" s="215"/>
      <c r="D53" s="215"/>
      <c r="E53" s="215"/>
      <c r="F53" s="215"/>
      <c r="G53" s="215"/>
      <c r="H53" s="215"/>
      <c r="I53" s="215"/>
      <c r="J53" s="215"/>
      <c r="K53" s="215"/>
      <c r="L53" s="215"/>
      <c r="M53" s="215"/>
      <c r="N53" s="215"/>
      <c r="O53" s="215"/>
      <c r="P53" s="215"/>
      <c r="Q53" s="215"/>
      <c r="R53" s="215"/>
      <c r="S53" s="215"/>
      <c r="T53" s="215"/>
      <c r="U53" s="215"/>
      <c r="V53" s="215"/>
      <c r="W53" s="215"/>
      <c r="X53" s="215"/>
      <c r="Y53" s="215"/>
      <c r="Z53" s="215"/>
      <c r="AA53" s="215"/>
      <c r="AB53" s="215"/>
      <c r="AC53" s="215"/>
      <c r="AD53" s="215"/>
      <c r="AE53" s="215"/>
      <c r="AF53" s="215"/>
      <c r="AG53" s="215"/>
      <c r="AH53" s="215"/>
      <c r="AI53" s="215"/>
      <c r="AJ53" s="215"/>
      <c r="AK53" s="215"/>
      <c r="AL53" s="215"/>
    </row>
    <row r="54" spans="1:38" x14ac:dyDescent="0.25">
      <c r="A54" s="215"/>
      <c r="B54" s="215"/>
      <c r="C54" s="215"/>
      <c r="D54" s="215"/>
      <c r="E54" s="215"/>
      <c r="F54" s="215"/>
      <c r="G54" s="215"/>
      <c r="H54" s="215"/>
      <c r="I54" s="215"/>
      <c r="J54" s="215"/>
      <c r="K54" s="215"/>
      <c r="L54" s="215"/>
      <c r="M54" s="215"/>
      <c r="N54" s="215"/>
      <c r="O54" s="215"/>
      <c r="P54" s="215"/>
      <c r="Q54" s="215"/>
      <c r="R54" s="215"/>
      <c r="S54" s="215"/>
      <c r="T54" s="215"/>
      <c r="U54" s="215"/>
      <c r="V54" s="215"/>
      <c r="W54" s="215"/>
      <c r="X54" s="215"/>
      <c r="Y54" s="215"/>
      <c r="Z54" s="215"/>
      <c r="AA54" s="215"/>
      <c r="AB54" s="215"/>
      <c r="AC54" s="215"/>
      <c r="AD54" s="215"/>
      <c r="AE54" s="215"/>
      <c r="AF54" s="215"/>
      <c r="AG54" s="215"/>
      <c r="AH54" s="215"/>
      <c r="AI54" s="215"/>
      <c r="AJ54" s="215"/>
      <c r="AK54" s="215"/>
      <c r="AL54" s="215"/>
    </row>
    <row r="55" spans="1:38" x14ac:dyDescent="0.25">
      <c r="A55" s="215"/>
      <c r="B55" s="215"/>
      <c r="C55" s="215"/>
      <c r="D55" s="215"/>
      <c r="E55" s="215"/>
      <c r="F55" s="215"/>
      <c r="G55" s="215"/>
      <c r="H55" s="215"/>
      <c r="I55" s="215"/>
      <c r="J55" s="215"/>
      <c r="K55" s="215"/>
      <c r="L55" s="215"/>
      <c r="M55" s="215"/>
      <c r="N55" s="215"/>
      <c r="O55" s="215"/>
      <c r="P55" s="215"/>
      <c r="Q55" s="215"/>
      <c r="R55" s="215"/>
      <c r="S55" s="215"/>
      <c r="T55" s="215"/>
      <c r="U55" s="215"/>
      <c r="V55" s="215"/>
      <c r="W55" s="215"/>
      <c r="X55" s="215"/>
      <c r="Y55" s="215"/>
      <c r="Z55" s="215"/>
      <c r="AA55" s="215"/>
      <c r="AB55" s="215"/>
      <c r="AC55" s="215"/>
      <c r="AD55" s="215"/>
      <c r="AE55" s="215"/>
      <c r="AF55" s="215"/>
      <c r="AG55" s="215"/>
      <c r="AH55" s="215"/>
      <c r="AI55" s="215"/>
      <c r="AJ55" s="215"/>
      <c r="AK55" s="215"/>
      <c r="AL55" s="215"/>
    </row>
    <row r="56" spans="1:38" x14ac:dyDescent="0.25">
      <c r="A56" s="215"/>
      <c r="B56" s="215"/>
      <c r="C56" s="215"/>
      <c r="D56" s="215"/>
      <c r="E56" s="215"/>
      <c r="F56" s="215"/>
      <c r="G56" s="215"/>
      <c r="H56" s="215"/>
      <c r="I56" s="215"/>
      <c r="J56" s="215"/>
      <c r="K56" s="215"/>
      <c r="L56" s="215"/>
      <c r="M56" s="215"/>
      <c r="N56" s="215"/>
      <c r="O56" s="215"/>
      <c r="P56" s="215"/>
      <c r="Q56" s="215"/>
      <c r="R56" s="215"/>
      <c r="S56" s="215"/>
      <c r="T56" s="215"/>
      <c r="U56" s="215"/>
      <c r="V56" s="215"/>
      <c r="W56" s="215"/>
      <c r="X56" s="215"/>
      <c r="Y56" s="215"/>
      <c r="Z56" s="215"/>
      <c r="AA56" s="215"/>
      <c r="AB56" s="215"/>
      <c r="AC56" s="215"/>
      <c r="AD56" s="215"/>
      <c r="AE56" s="215"/>
      <c r="AF56" s="215"/>
      <c r="AG56" s="215"/>
      <c r="AH56" s="215"/>
      <c r="AI56" s="215"/>
      <c r="AJ56" s="215"/>
      <c r="AK56" s="215"/>
      <c r="AL56" s="215"/>
    </row>
    <row r="57" spans="1:38" x14ac:dyDescent="0.25">
      <c r="A57" s="215"/>
      <c r="B57" s="215"/>
      <c r="C57" s="215"/>
      <c r="D57" s="215"/>
      <c r="E57" s="215"/>
      <c r="F57" s="215"/>
      <c r="G57" s="215"/>
      <c r="H57" s="215"/>
      <c r="I57" s="215"/>
      <c r="J57" s="215"/>
      <c r="K57" s="215"/>
      <c r="L57" s="215"/>
      <c r="M57" s="215"/>
      <c r="N57" s="215"/>
      <c r="O57" s="215"/>
      <c r="P57" s="215"/>
      <c r="Q57" s="215"/>
      <c r="R57" s="215"/>
      <c r="S57" s="215"/>
      <c r="T57" s="215"/>
      <c r="U57" s="215"/>
      <c r="V57" s="215"/>
      <c r="W57" s="215"/>
      <c r="X57" s="215"/>
      <c r="Y57" s="215"/>
      <c r="Z57" s="215"/>
      <c r="AA57" s="215"/>
      <c r="AB57" s="215"/>
      <c r="AC57" s="215"/>
      <c r="AD57" s="215"/>
      <c r="AE57" s="215"/>
      <c r="AF57" s="215"/>
      <c r="AG57" s="215"/>
      <c r="AH57" s="215"/>
      <c r="AI57" s="215"/>
      <c r="AJ57" s="215"/>
      <c r="AK57" s="215"/>
      <c r="AL57" s="215"/>
    </row>
    <row r="58" spans="1:38" x14ac:dyDescent="0.25">
      <c r="A58" s="215"/>
      <c r="B58" s="215"/>
      <c r="C58" s="215"/>
      <c r="D58" s="215"/>
      <c r="E58" s="215"/>
      <c r="F58" s="215"/>
      <c r="G58" s="215"/>
      <c r="H58" s="215"/>
      <c r="I58" s="215"/>
      <c r="J58" s="215"/>
      <c r="K58" s="215"/>
      <c r="L58" s="215"/>
      <c r="M58" s="215"/>
      <c r="N58" s="215"/>
      <c r="O58" s="215"/>
      <c r="P58" s="215"/>
      <c r="Q58" s="215"/>
      <c r="R58" s="215"/>
      <c r="S58" s="215"/>
      <c r="T58" s="215"/>
      <c r="U58" s="215"/>
      <c r="V58" s="215"/>
      <c r="W58" s="215"/>
      <c r="X58" s="215"/>
      <c r="Y58" s="215"/>
      <c r="Z58" s="215"/>
      <c r="AA58" s="215"/>
      <c r="AB58" s="215"/>
      <c r="AC58" s="215"/>
      <c r="AD58" s="215"/>
      <c r="AE58" s="215"/>
      <c r="AF58" s="215"/>
      <c r="AG58" s="215"/>
      <c r="AH58" s="215"/>
      <c r="AI58" s="215"/>
      <c r="AJ58" s="215"/>
      <c r="AK58" s="215"/>
      <c r="AL58" s="215"/>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170" t="str">
        <f>HYPERLINK("http://www.str.com/data-insights/resources/glossary", "For all STR definitions, please visit www.str.com/data-insights/resources/glossary")</f>
        <v>For all STR definitions, please visit www.str.com/data-insights/resources/glossary</v>
      </c>
      <c r="B5" s="170"/>
      <c r="C5" s="170"/>
      <c r="D5" s="170"/>
      <c r="E5" s="170"/>
      <c r="F5" s="170"/>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170" t="str">
        <f>HYPERLINK("http://www.str.com/data-insights/resources/FAQ", "For all STR FAQs, please click here or visit http://www.str.com/data-insights/resources/FAQ")</f>
        <v>For all STR FAQs, please click here or visit http://www.str.com/data-insights/resources/FAQ</v>
      </c>
      <c r="B9" s="170"/>
      <c r="C9" s="170"/>
      <c r="D9" s="170"/>
      <c r="E9" s="170"/>
      <c r="F9" s="170"/>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170" t="str">
        <f>HYPERLINK("http://www.str.com/contact", "For additional support, please contact your regional office")</f>
        <v>For additional support, please contact your regional office</v>
      </c>
      <c r="B12" s="170"/>
      <c r="C12" s="170"/>
      <c r="D12" s="170"/>
      <c r="E12" s="170"/>
      <c r="F12" s="170"/>
      <c r="G12" s="170"/>
      <c r="H12" s="170"/>
      <c r="I12" s="170"/>
      <c r="J12" s="170"/>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169" t="str">
        <f>HYPERLINK("http://www.hotelnewsnow.com/", "For the latest in industry news, visit HotelNewsNow.com.")</f>
        <v>For the latest in industry news, visit HotelNewsNow.com.</v>
      </c>
      <c r="B14" s="169"/>
      <c r="C14" s="169"/>
      <c r="D14" s="169"/>
      <c r="E14" s="169"/>
      <c r="F14" s="169"/>
      <c r="G14" s="169"/>
      <c r="H14" s="169"/>
      <c r="I14" s="169"/>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169" t="str">
        <f>HYPERLINK("http://www.hoteldataconference.com/", "To learn more about the Hotel Data Conference, visit HotelDataConference.com.")</f>
        <v>To learn more about the Hotel Data Conference, visit HotelDataConference.com.</v>
      </c>
      <c r="B15" s="169"/>
      <c r="C15" s="169"/>
      <c r="D15" s="169"/>
      <c r="E15" s="169"/>
      <c r="F15" s="169"/>
      <c r="G15" s="169"/>
      <c r="H15" s="169"/>
      <c r="I15" s="169"/>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7E049E6-CBB6-48FC-B2C4-5DB2DBC398CD}"/>
</file>

<file path=customXml/itemProps2.xml><?xml version="1.0" encoding="utf-8"?>
<ds:datastoreItem xmlns:ds="http://schemas.openxmlformats.org/officeDocument/2006/customXml" ds:itemID="{3B110974-48B4-4A15-8766-91A89A1EB73F}"/>
</file>

<file path=customXml/itemProps3.xml><?xml version="1.0" encoding="utf-8"?>
<ds:datastoreItem xmlns:ds="http://schemas.openxmlformats.org/officeDocument/2006/customXml" ds:itemID="{C9FF0370-6F8C-49FE-8299-EE655FC8F5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2022-03-24T13:26:02Z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