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heckCompatibility="1"/>
  <xr:revisionPtr revIDLastSave="0" documentId="13_ncr:1_{70615AA0-FD3A-41BC-93B7-AC6889847D65}"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<sst xmlns="http://schemas.openxmlformats.org/spreadsheetml/2006/main" count="764" uniqueCount="128">
  <si>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</si>
  <si>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</si>
  <si>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</si>
  <si>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</si>
  <si>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</si>
  <si>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</si>
  <si>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</si>
  <si>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</si>
  <si>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</si>
  <si>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</si>
  <si>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</si>
  <si>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</si>
  <si>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</si>
  <si>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</si>
  <si>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</si>
  <si>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</si>
  <si>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</si>
  <si>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</si>
  <si>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</si>
  <si>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</si>
  <si>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</si>
  <si>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</si>
  <si>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</si>
  <si>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</si>
  <si>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</si>
  <si>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</si>
  <si>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</si>
  <si>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</si>
  <si>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</si>
  <si>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</si>
  <si>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</si>
  <si>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</si>
  <si>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</si>
  <si>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</si>
  <si>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</si>
  <si>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</si>
  <si>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</si>
  <si>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</si>
  <si>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</si>
  <si>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</si>
  <si>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</si>
  <si>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</si>
  <si>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</si>
  <si>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</si>
  <si>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</si>
  <si>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</si>
  <si>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</si>
  <si>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</si>
  <si>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</si>
  <si>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</si>
  <si>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</si>
  <si>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</si>
  <si>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</si>
  <si>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</si>
  <si>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</si>
  <si>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</si>
  <si>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</si>
  <si>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</si>
  <si>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</si>
  <si>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</si>
  <si>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</si>
  <si>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</si>
  <si>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</si>
  <si>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</si>
  <si>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</si>
  <si>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</si>
  <si>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</si>
  <si>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</si>
  <si>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</si>
  <si>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</si>
  <si>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</si>
  <si>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</si>
  <si>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</si>
  <si>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</si>
  <si>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</si>
  <si>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</si>
  <si>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</si>
  <si>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</si>
  <si>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</si>
  <si>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</si>
  <si>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</si>
  <si>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</si>
  <si>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</si>
  <si>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</si>
  <si>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</si>
  <si>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</si>
  <si>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</si>
  <si>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</si>
  <si>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</si>
  <si>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</si>
  <si>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</si>
  <si>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</si>
  <si>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</si>
  <si>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</si>
  <si>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</si>
  <si>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</si>
  <si>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</si>
  <si>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</si>
  <si>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</si>
  <si>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</si>
  <si>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</si>
  <si>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</si>
  <si>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</si>
  <si>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</si>
  <si>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</si>
  <si>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</si>
  <si>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</si>
  <si>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</si>
  <si>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</si>
  <si>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</si>
  <si>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 xml:space="preserve"> - First Day of Passover</t>
  </si>
  <si>
    <t xml:space="preserve"> - Good Friday</t>
  </si>
  <si>
    <t>Apr</t>
  </si>
  <si>
    <t xml:space="preserve"> - First Day of Ramadan</t>
  </si>
  <si>
    <t xml:space="preserve"> - Easter Sunday</t>
  </si>
  <si>
    <t>Friday, Apr 15th</t>
  </si>
  <si>
    <t>Saturday, Apr 16th</t>
  </si>
  <si>
    <t>Tuesday, Apr 13th</t>
  </si>
  <si>
    <t>Sunday, Apr 17th</t>
  </si>
  <si>
    <t>Apr / May</t>
  </si>
  <si>
    <t>May</t>
  </si>
  <si>
    <t>Sunday, May 9th</t>
  </si>
  <si>
    <t xml:space="preserve"> - Mother's Day</t>
  </si>
  <si>
    <t>Sunday, May 8th</t>
  </si>
  <si>
    <r>
      <t>Note:</t>
    </r>
    <r>
      <rPr>
        <sz val="10"/>
        <rFont val="Arial"/>
        <family val="2"/>
      </rPr>
      <t xml:space="preserve"> Weekdays - Sunday through Thursday,  Weekends - Friday and Saturday</t>
    </r>
  </si>
  <si>
    <t>For the Week of May 01, 2022 to May 07, 2022</t>
  </si>
  <si>
    <t>Week of May 01, 2022 - May 07, 2022</t>
  </si>
  <si>
    <t>April 10, 2022 - May 07,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</si>
</sst>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26"/>
      <name val="Arial"/>
      <family val="2"/>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7">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1"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5"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8"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1"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3" t="s">
        <v>126</v>
      </c>
      <c r="B1" s="186" t="s">
        <v>67</v>
      </c>
      <c r="C1" s="187"/>
      <c r="D1" s="187"/>
      <c r="E1" s="187"/>
      <c r="F1" s="187"/>
      <c r="G1" s="187"/>
      <c r="H1" s="187"/>
      <c r="I1" s="187"/>
      <c r="J1" s="187"/>
      <c r="K1" s="188"/>
      <c r="L1" s="49"/>
      <c r="M1" s="186" t="s">
        <v>74</v>
      </c>
      <c r="N1" s="187"/>
      <c r="O1" s="187"/>
      <c r="P1" s="187"/>
      <c r="Q1" s="187"/>
      <c r="R1" s="187"/>
      <c r="S1" s="187"/>
      <c r="T1" s="187"/>
      <c r="U1" s="187"/>
      <c r="V1" s="188"/>
      <c r="W1" s="49"/>
      <c r="X1" s="186" t="s">
        <v>68</v>
      </c>
      <c r="Y1" s="187"/>
      <c r="Z1" s="187"/>
      <c r="AA1" s="187"/>
      <c r="AB1" s="187"/>
      <c r="AC1" s="187"/>
      <c r="AD1" s="187"/>
      <c r="AE1" s="187"/>
      <c r="AF1" s="187"/>
      <c r="AG1" s="188"/>
      <c r="AH1" s="49"/>
      <c r="AI1" s="186" t="s">
        <v>75</v>
      </c>
      <c r="AJ1" s="187"/>
      <c r="AK1" s="187"/>
      <c r="AL1" s="187"/>
      <c r="AM1" s="187"/>
      <c r="AN1" s="187"/>
      <c r="AO1" s="187"/>
      <c r="AP1" s="187"/>
      <c r="AQ1" s="187"/>
      <c r="AR1" s="188"/>
      <c r="AS1" s="50"/>
      <c r="AT1" s="186" t="s">
        <v>69</v>
      </c>
      <c r="AU1" s="187"/>
      <c r="AV1" s="187"/>
      <c r="AW1" s="187"/>
      <c r="AX1" s="187"/>
      <c r="AY1" s="187"/>
      <c r="AZ1" s="187"/>
      <c r="BA1" s="187"/>
      <c r="BB1" s="187"/>
      <c r="BC1" s="188"/>
      <c r="BD1" s="50"/>
      <c r="BE1" s="186" t="s">
        <v>76</v>
      </c>
      <c r="BF1" s="187"/>
      <c r="BG1" s="187"/>
      <c r="BH1" s="187"/>
      <c r="BI1" s="187"/>
      <c r="BJ1" s="187"/>
      <c r="BK1" s="187"/>
      <c r="BL1" s="187"/>
      <c r="BM1" s="187"/>
      <c r="BN1" s="188"/>
    </row>
    <row r="2" spans="1:66" x14ac:dyDescent="0.35">
      <c r="A2" s="183"/>
      <c r="B2" s="52"/>
      <c r="C2" s="53"/>
      <c r="D2" s="53"/>
      <c r="E2" s="53"/>
      <c r="F2" s="53"/>
      <c r="G2" s="184" t="s">
        <v>65</v>
      </c>
      <c r="H2" s="53"/>
      <c r="I2" s="53"/>
      <c r="J2" s="184" t="s">
        <v>66</v>
      </c>
      <c r="K2" s="185" t="s">
        <v>57</v>
      </c>
      <c r="L2" s="54"/>
      <c r="M2" s="52"/>
      <c r="N2" s="53"/>
      <c r="O2" s="53"/>
      <c r="P2" s="53"/>
      <c r="Q2" s="53"/>
      <c r="R2" s="184" t="s">
        <v>65</v>
      </c>
      <c r="S2" s="53"/>
      <c r="T2" s="53"/>
      <c r="U2" s="184" t="s">
        <v>66</v>
      </c>
      <c r="V2" s="185" t="s">
        <v>57</v>
      </c>
      <c r="W2" s="54"/>
      <c r="X2" s="52"/>
      <c r="Y2" s="53"/>
      <c r="Z2" s="53"/>
      <c r="AA2" s="53"/>
      <c r="AB2" s="53"/>
      <c r="AC2" s="184" t="s">
        <v>65</v>
      </c>
      <c r="AD2" s="53"/>
      <c r="AE2" s="53"/>
      <c r="AF2" s="184" t="s">
        <v>66</v>
      </c>
      <c r="AG2" s="185" t="s">
        <v>57</v>
      </c>
      <c r="AH2" s="54"/>
      <c r="AI2" s="52"/>
      <c r="AJ2" s="53"/>
      <c r="AK2" s="53"/>
      <c r="AL2" s="53"/>
      <c r="AM2" s="53"/>
      <c r="AN2" s="184" t="s">
        <v>65</v>
      </c>
      <c r="AO2" s="53"/>
      <c r="AP2" s="53"/>
      <c r="AQ2" s="184" t="s">
        <v>66</v>
      </c>
      <c r="AR2" s="185" t="s">
        <v>57</v>
      </c>
      <c r="AS2" s="50"/>
      <c r="AT2" s="52"/>
      <c r="AU2" s="53"/>
      <c r="AV2" s="53"/>
      <c r="AW2" s="53"/>
      <c r="AX2" s="53"/>
      <c r="AY2" s="184" t="s">
        <v>65</v>
      </c>
      <c r="AZ2" s="53"/>
      <c r="BA2" s="53"/>
      <c r="BB2" s="184" t="s">
        <v>66</v>
      </c>
      <c r="BC2" s="185" t="s">
        <v>57</v>
      </c>
      <c r="BD2" s="54"/>
      <c r="BE2" s="52"/>
      <c r="BF2" s="53"/>
      <c r="BG2" s="53"/>
      <c r="BH2" s="53"/>
      <c r="BI2" s="53"/>
      <c r="BJ2" s="184" t="s">
        <v>65</v>
      </c>
      <c r="BK2" s="53"/>
      <c r="BL2" s="53"/>
      <c r="BM2" s="184" t="s">
        <v>66</v>
      </c>
      <c r="BN2" s="185" t="s">
        <v>57</v>
      </c>
    </row>
    <row r="3" spans="1:66" x14ac:dyDescent="0.35">
      <c r="A3" s="183"/>
      <c r="B3" s="56" t="s">
        <v>58</v>
      </c>
      <c r="C3" s="57" t="s">
        <v>59</v>
      </c>
      <c r="D3" s="57" t="s">
        <v>60</v>
      </c>
      <c r="E3" s="57" t="s">
        <v>61</v>
      </c>
      <c r="F3" s="57" t="s">
        <v>62</v>
      </c>
      <c r="G3" s="184"/>
      <c r="H3" s="57" t="s">
        <v>63</v>
      </c>
      <c r="I3" s="57" t="s">
        <v>64</v>
      </c>
      <c r="J3" s="184"/>
      <c r="K3" s="185"/>
      <c r="L3" s="54"/>
      <c r="M3" s="56" t="s">
        <v>58</v>
      </c>
      <c r="N3" s="57" t="s">
        <v>59</v>
      </c>
      <c r="O3" s="57" t="s">
        <v>60</v>
      </c>
      <c r="P3" s="57" t="s">
        <v>61</v>
      </c>
      <c r="Q3" s="57" t="s">
        <v>62</v>
      </c>
      <c r="R3" s="184"/>
      <c r="S3" s="57" t="s">
        <v>63</v>
      </c>
      <c r="T3" s="57" t="s">
        <v>64</v>
      </c>
      <c r="U3" s="184"/>
      <c r="V3" s="185"/>
      <c r="W3" s="54"/>
      <c r="X3" s="56" t="s">
        <v>58</v>
      </c>
      <c r="Y3" s="57" t="s">
        <v>59</v>
      </c>
      <c r="Z3" s="57" t="s">
        <v>60</v>
      </c>
      <c r="AA3" s="57" t="s">
        <v>61</v>
      </c>
      <c r="AB3" s="57" t="s">
        <v>62</v>
      </c>
      <c r="AC3" s="184"/>
      <c r="AD3" s="57" t="s">
        <v>63</v>
      </c>
      <c r="AE3" s="57" t="s">
        <v>64</v>
      </c>
      <c r="AF3" s="184"/>
      <c r="AG3" s="185"/>
      <c r="AH3" s="54"/>
      <c r="AI3" s="56" t="s">
        <v>58</v>
      </c>
      <c r="AJ3" s="57" t="s">
        <v>59</v>
      </c>
      <c r="AK3" s="57" t="s">
        <v>60</v>
      </c>
      <c r="AL3" s="57" t="s">
        <v>61</v>
      </c>
      <c r="AM3" s="57" t="s">
        <v>62</v>
      </c>
      <c r="AN3" s="184"/>
      <c r="AO3" s="57" t="s">
        <v>63</v>
      </c>
      <c r="AP3" s="57" t="s">
        <v>64</v>
      </c>
      <c r="AQ3" s="184"/>
      <c r="AR3" s="185"/>
      <c r="AS3" s="50"/>
      <c r="AT3" s="56" t="s">
        <v>58</v>
      </c>
      <c r="AU3" s="57" t="s">
        <v>59</v>
      </c>
      <c r="AV3" s="57" t="s">
        <v>60</v>
      </c>
      <c r="AW3" s="57" t="s">
        <v>61</v>
      </c>
      <c r="AX3" s="57" t="s">
        <v>62</v>
      </c>
      <c r="AY3" s="184"/>
      <c r="AZ3" s="57" t="s">
        <v>63</v>
      </c>
      <c r="BA3" s="57" t="s">
        <v>64</v>
      </c>
      <c r="BB3" s="184"/>
      <c r="BC3" s="185"/>
      <c r="BD3" s="54"/>
      <c r="BE3" s="56" t="s">
        <v>58</v>
      </c>
      <c r="BF3" s="57" t="s">
        <v>59</v>
      </c>
      <c r="BG3" s="57" t="s">
        <v>60</v>
      </c>
      <c r="BH3" s="57" t="s">
        <v>61</v>
      </c>
      <c r="BI3" s="57" t="s">
        <v>62</v>
      </c>
      <c r="BJ3" s="184"/>
      <c r="BK3" s="57" t="s">
        <v>63</v>
      </c>
      <c r="BL3" s="57" t="s">
        <v>64</v>
      </c>
      <c r="BM3" s="184"/>
      <c r="BN3" s="185"/>
    </row>
    <row r="4" spans="1:66" x14ac:dyDescent="0.35">
      <c r="A4" s="58" t="s">
        <v>15</v>
      </c>
      <c r="B4" s="59">
        <f>VLOOKUP($A4,'Occupancy Raw Data'!$B$6:$BE$43,'Occupancy Raw Data'!G$1,FALSE)</f>
        <v>51.937541820664002</v>
      </c>
      <c r="C4" s="60">
        <f>VLOOKUP($A4,'Occupancy Raw Data'!$B$6:$BE$43,'Occupancy Raw Data'!H$1,FALSE)</f>
        <v>60.091152557845597</v>
      </c>
      <c r="D4" s="60">
        <f>VLOOKUP($A4,'Occupancy Raw Data'!$B$6:$BE$43,'Occupancy Raw Data'!I$1,FALSE)</f>
        <v>64.490084583815502</v>
      </c>
      <c r="E4" s="60">
        <f>VLOOKUP($A4,'Occupancy Raw Data'!$B$6:$BE$43,'Occupancy Raw Data'!J$1,FALSE)</f>
        <v>65.255002571501194</v>
      </c>
      <c r="F4" s="60">
        <f>VLOOKUP($A4,'Occupancy Raw Data'!$B$6:$BE$43,'Occupancy Raw Data'!K$1,FALSE)</f>
        <v>64.076831710487397</v>
      </c>
      <c r="G4" s="61">
        <f>VLOOKUP($A4,'Occupancy Raw Data'!$B$6:$BE$43,'Occupancy Raw Data'!L$1,FALSE)</f>
        <v>61.170068771169298</v>
      </c>
      <c r="H4" s="60">
        <f>VLOOKUP($A4,'Occupancy Raw Data'!$B$6:$BE$43,'Occupancy Raw Data'!N$1,FALSE)</f>
        <v>70.600712781624793</v>
      </c>
      <c r="I4" s="60">
        <f>VLOOKUP($A4,'Occupancy Raw Data'!$B$6:$BE$43,'Occupancy Raw Data'!O$1,FALSE)</f>
        <v>70.941045260968494</v>
      </c>
      <c r="J4" s="61">
        <f>VLOOKUP($A4,'Occupancy Raw Data'!$B$6:$BE$43,'Occupancy Raw Data'!P$1,FALSE)</f>
        <v>70.770879021296594</v>
      </c>
      <c r="K4" s="62">
        <f>VLOOKUP($A4,'Occupancy Raw Data'!$B$6:$BE$43,'Occupancy Raw Data'!R$1,FALSE)</f>
        <v>63.913285668802203</v>
      </c>
      <c r="L4" s="63"/>
      <c r="M4" s="59">
        <f>VLOOKUP($A4,'Occupancy Raw Data'!$B$6:$BE$43,'Occupancy Raw Data'!T$1,FALSE)</f>
        <v>10.3313690268313</v>
      </c>
      <c r="N4" s="60">
        <f>VLOOKUP($A4,'Occupancy Raw Data'!$B$6:$BE$43,'Occupancy Raw Data'!U$1,FALSE)</f>
        <v>18.793482431769998</v>
      </c>
      <c r="O4" s="60">
        <f>VLOOKUP($A4,'Occupancy Raw Data'!$B$6:$BE$43,'Occupancy Raw Data'!V$1,FALSE)</f>
        <v>22.3062043029636</v>
      </c>
      <c r="P4" s="60">
        <f>VLOOKUP($A4,'Occupancy Raw Data'!$B$6:$BE$43,'Occupancy Raw Data'!W$1,FALSE)</f>
        <v>20.436714702703402</v>
      </c>
      <c r="Q4" s="60">
        <f>VLOOKUP($A4,'Occupancy Raw Data'!$B$6:$BE$43,'Occupancy Raw Data'!X$1,FALSE)</f>
        <v>14.2666456779478</v>
      </c>
      <c r="R4" s="61">
        <f>VLOOKUP($A4,'Occupancy Raw Data'!$B$6:$BE$43,'Occupancy Raw Data'!Y$1,FALSE)</f>
        <v>17.343476171769701</v>
      </c>
      <c r="S4" s="60">
        <f>VLOOKUP($A4,'Occupancy Raw Data'!$B$6:$BE$43,'Occupancy Raw Data'!AA$1,FALSE)</f>
        <v>6.5013949878858899</v>
      </c>
      <c r="T4" s="60">
        <f>VLOOKUP($A4,'Occupancy Raw Data'!$B$6:$BE$43,'Occupancy Raw Data'!AB$1,FALSE)</f>
        <v>3.4326497511763701</v>
      </c>
      <c r="U4" s="61">
        <f>VLOOKUP($A4,'Occupancy Raw Data'!$B$6:$BE$43,'Occupancy Raw Data'!AC$1,FALSE)</f>
        <v>4.9408471347995304</v>
      </c>
      <c r="V4" s="62">
        <f>VLOOKUP($A4,'Occupancy Raw Data'!$B$6:$BE$43,'Occupancy Raw Data'!AE$1,FALSE)</f>
        <v>13.114218761929999</v>
      </c>
      <c r="W4" s="63"/>
      <c r="X4" s="64">
        <f>VLOOKUP($A4,'ADR Raw Data'!$B$6:$BE$43,'ADR Raw Data'!G$1,FALSE)</f>
        <v>136.67181233479801</v>
      </c>
      <c r="Y4" s="65">
        <f>VLOOKUP($A4,'ADR Raw Data'!$B$6:$BE$43,'ADR Raw Data'!H$1,FALSE)</f>
        <v>138.286895471066</v>
      </c>
      <c r="Z4" s="65">
        <f>VLOOKUP($A4,'ADR Raw Data'!$B$6:$BE$43,'ADR Raw Data'!I$1,FALSE)</f>
        <v>141.20077943343</v>
      </c>
      <c r="AA4" s="65">
        <f>VLOOKUP($A4,'ADR Raw Data'!$B$6:$BE$43,'ADR Raw Data'!J$1,FALSE)</f>
        <v>140.85947346996201</v>
      </c>
      <c r="AB4" s="65">
        <f>VLOOKUP($A4,'ADR Raw Data'!$B$6:$BE$43,'ADR Raw Data'!K$1,FALSE)</f>
        <v>144.90011548006899</v>
      </c>
      <c r="AC4" s="66">
        <f>VLOOKUP($A4,'ADR Raw Data'!$B$6:$BE$43,'ADR Raw Data'!L$1,FALSE)</f>
        <v>140.56137593698099</v>
      </c>
      <c r="AD4" s="65">
        <f>VLOOKUP($A4,'ADR Raw Data'!$B$6:$BE$43,'ADR Raw Data'!N$1,FALSE)</f>
        <v>160.40133344276799</v>
      </c>
      <c r="AE4" s="65">
        <f>VLOOKUP($A4,'ADR Raw Data'!$B$6:$BE$43,'ADR Raw Data'!O$1,FALSE)</f>
        <v>162.918587249457</v>
      </c>
      <c r="AF4" s="66">
        <f>VLOOKUP($A4,'ADR Raw Data'!$B$6:$BE$43,'ADR Raw Data'!P$1,FALSE)</f>
        <v>161.66298667290499</v>
      </c>
      <c r="AG4" s="67">
        <f>VLOOKUP($A4,'ADR Raw Data'!$B$6:$BE$43,'ADR Raw Data'!R$1,FALSE)</f>
        <v>147.237606300251</v>
      </c>
      <c r="AH4" s="63"/>
      <c r="AI4" s="59">
        <f>VLOOKUP($A4,'ADR Raw Data'!$B$6:$BE$43,'ADR Raw Data'!T$1,FALSE)</f>
        <v>32.320297936256097</v>
      </c>
      <c r="AJ4" s="60">
        <f>VLOOKUP($A4,'ADR Raw Data'!$B$6:$BE$43,'ADR Raw Data'!U$1,FALSE)</f>
        <v>37.353778660719797</v>
      </c>
      <c r="AK4" s="60">
        <f>VLOOKUP($A4,'ADR Raw Data'!$B$6:$BE$43,'ADR Raw Data'!V$1,FALSE)</f>
        <v>39.263413503937102</v>
      </c>
      <c r="AL4" s="60">
        <f>VLOOKUP($A4,'ADR Raw Data'!$B$6:$BE$43,'ADR Raw Data'!W$1,FALSE)</f>
        <v>37.5803724714102</v>
      </c>
      <c r="AM4" s="60">
        <f>VLOOKUP($A4,'ADR Raw Data'!$B$6:$BE$43,'ADR Raw Data'!X$1,FALSE)</f>
        <v>36.049566070617303</v>
      </c>
      <c r="AN4" s="61">
        <f>VLOOKUP($A4,'ADR Raw Data'!$B$6:$BE$43,'ADR Raw Data'!Y$1,FALSE)</f>
        <v>36.596922810044603</v>
      </c>
      <c r="AO4" s="60">
        <f>VLOOKUP($A4,'ADR Raw Data'!$B$6:$BE$43,'ADR Raw Data'!AA$1,FALSE)</f>
        <v>28.581353636174601</v>
      </c>
      <c r="AP4" s="60">
        <f>VLOOKUP($A4,'ADR Raw Data'!$B$6:$BE$43,'ADR Raw Data'!AB$1,FALSE)</f>
        <v>26.029347190972899</v>
      </c>
      <c r="AQ4" s="61">
        <f>VLOOKUP($A4,'ADR Raw Data'!$B$6:$BE$43,'ADR Raw Data'!AC$1,FALSE)</f>
        <v>27.2463678729424</v>
      </c>
      <c r="AR4" s="62">
        <f>VLOOKUP($A4,'ADR Raw Data'!$B$6:$BE$43,'ADR Raw Data'!AE$1,FALSE)</f>
        <v>32.484133002801002</v>
      </c>
      <c r="AS4" s="50"/>
      <c r="AT4" s="64">
        <f>VLOOKUP($A4,'RevPAR Raw Data'!$B$6:$BE$43,'RevPAR Raw Data'!G$1,FALSE)</f>
        <v>70.983979688445501</v>
      </c>
      <c r="AU4" s="65">
        <f>VLOOKUP($A4,'RevPAR Raw Data'!$B$6:$BE$43,'RevPAR Raw Data'!H$1,FALSE)</f>
        <v>83.098189325026794</v>
      </c>
      <c r="AV4" s="65">
        <f>VLOOKUP($A4,'RevPAR Raw Data'!$B$6:$BE$43,'RevPAR Raw Data'!I$1,FALSE)</f>
        <v>91.0605020896258</v>
      </c>
      <c r="AW4" s="65">
        <f>VLOOKUP($A4,'RevPAR Raw Data'!$B$6:$BE$43,'RevPAR Raw Data'!J$1,FALSE)</f>
        <v>91.917853035027207</v>
      </c>
      <c r="AX4" s="65">
        <f>VLOOKUP($A4,'RevPAR Raw Data'!$B$6:$BE$43,'RevPAR Raw Data'!K$1,FALSE)</f>
        <v>92.8474031444659</v>
      </c>
      <c r="AY4" s="66">
        <f>VLOOKUP($A4,'RevPAR Raw Data'!$B$6:$BE$43,'RevPAR Raw Data'!L$1,FALSE)</f>
        <v>85.981490326353594</v>
      </c>
      <c r="AZ4" s="65">
        <f>VLOOKUP($A4,'RevPAR Raw Data'!$B$6:$BE$43,'RevPAR Raw Data'!N$1,FALSE)</f>
        <v>113.244484721825</v>
      </c>
      <c r="BA4" s="65">
        <f>VLOOKUP($A4,'RevPAR Raw Data'!$B$6:$BE$43,'RevPAR Raw Data'!O$1,FALSE)</f>
        <v>115.576148719168</v>
      </c>
      <c r="BB4" s="66">
        <f>VLOOKUP($A4,'RevPAR Raw Data'!$B$6:$BE$43,'RevPAR Raw Data'!P$1,FALSE)</f>
        <v>114.410316720496</v>
      </c>
      <c r="BC4" s="67">
        <f>VLOOKUP($A4,'RevPAR Raw Data'!$B$6:$BE$43,'RevPAR Raw Data'!R$1,FALSE)</f>
        <v>94.104391926585805</v>
      </c>
      <c r="BD4" s="63"/>
      <c r="BE4" s="59">
        <f>VLOOKUP($A4,'RevPAR Raw Data'!$B$6:$BE$43,'RevPAR Raw Data'!T$1,FALSE)</f>
        <v>45.9907962134535</v>
      </c>
      <c r="BF4" s="60">
        <f>VLOOKUP($A4,'RevPAR Raw Data'!$B$6:$BE$43,'RevPAR Raw Data'!U$1,FALSE)</f>
        <v>63.167336922694503</v>
      </c>
      <c r="BG4" s="60">
        <f>VLOOKUP($A4,'RevPAR Raw Data'!$B$6:$BE$43,'RevPAR Raw Data'!V$1,FALSE)</f>
        <v>70.327795039406396</v>
      </c>
      <c r="BH4" s="60">
        <f>VLOOKUP($A4,'RevPAR Raw Data'!$B$6:$BE$43,'RevPAR Raw Data'!W$1,FALSE)</f>
        <v>65.697280680309106</v>
      </c>
      <c r="BI4" s="60">
        <f>VLOOKUP($A4,'RevPAR Raw Data'!$B$6:$BE$43,'RevPAR Raw Data'!X$1,FALSE)</f>
        <v>55.459275608297801</v>
      </c>
      <c r="BJ4" s="61">
        <f>VLOOKUP($A4,'RevPAR Raw Data'!$B$6:$BE$43,'RevPAR Raw Data'!Y$1,FALSE)</f>
        <v>60.2875775689755</v>
      </c>
      <c r="BK4" s="60">
        <f>VLOOKUP($A4,'RevPAR Raw Data'!$B$6:$BE$43,'RevPAR Raw Data'!AA$1,FALSE)</f>
        <v>36.9409353168327</v>
      </c>
      <c r="BL4" s="60">
        <f>VLOOKUP($A4,'RevPAR Raw Data'!$B$6:$BE$43,'RevPAR Raw Data'!AB$1,FALSE)</f>
        <v>30.355493263733099</v>
      </c>
      <c r="BM4" s="61">
        <f>VLOOKUP($A4,'RevPAR Raw Data'!$B$6:$BE$43,'RevPAR Raw Data'!AC$1,FALSE)</f>
        <v>33.533416394129098</v>
      </c>
      <c r="BN4" s="62">
        <f>VLOOKUP($A4,'RevPAR Raw Data'!$B$6:$BE$43,'RevPAR Raw Data'!AE$1,FALSE)</f>
        <v>49.8583920296347</v>
      </c>
    </row>
    <row r="5" spans="1:66" x14ac:dyDescent="0.35">
      <c r="A5" s="58" t="s">
        <v>70</v>
      </c>
      <c r="B5" s="59">
        <f>VLOOKUP($A5,'Occupancy Raw Data'!$B$6:$BE$43,'Occupancy Raw Data'!G$1,FALSE)</f>
        <v>53.8604834505296</v>
      </c>
      <c r="C5" s="60">
        <f>VLOOKUP($A5,'Occupancy Raw Data'!$B$6:$BE$43,'Occupancy Raw Data'!H$1,FALSE)</f>
        <v>62.708696260315598</v>
      </c>
      <c r="D5" s="60">
        <f>VLOOKUP($A5,'Occupancy Raw Data'!$B$6:$BE$43,'Occupancy Raw Data'!I$1,FALSE)</f>
        <v>67.150286738806997</v>
      </c>
      <c r="E5" s="60">
        <f>VLOOKUP($A5,'Occupancy Raw Data'!$B$6:$BE$43,'Occupancy Raw Data'!J$1,FALSE)</f>
        <v>69.400963849293603</v>
      </c>
      <c r="F5" s="60">
        <f>VLOOKUP($A5,'Occupancy Raw Data'!$B$6:$BE$43,'Occupancy Raw Data'!K$1,FALSE)</f>
        <v>66.705237592665497</v>
      </c>
      <c r="G5" s="61">
        <f>VLOOKUP($A5,'Occupancy Raw Data'!$B$6:$BE$43,'Occupancy Raw Data'!L$1,FALSE)</f>
        <v>63.965133578322202</v>
      </c>
      <c r="H5" s="60">
        <f>VLOOKUP($A5,'Occupancy Raw Data'!$B$6:$BE$43,'Occupancy Raw Data'!N$1,FALSE)</f>
        <v>71.388426179062293</v>
      </c>
      <c r="I5" s="60">
        <f>VLOOKUP($A5,'Occupancy Raw Data'!$B$6:$BE$43,'Occupancy Raw Data'!O$1,FALSE)</f>
        <v>69.626667344836704</v>
      </c>
      <c r="J5" s="61">
        <f>VLOOKUP($A5,'Occupancy Raw Data'!$B$6:$BE$43,'Occupancy Raw Data'!P$1,FALSE)</f>
        <v>70.507546761949499</v>
      </c>
      <c r="K5" s="62">
        <f>VLOOKUP($A5,'Occupancy Raw Data'!$B$6:$BE$43,'Occupancy Raw Data'!R$1,FALSE)</f>
        <v>65.834394487929998</v>
      </c>
      <c r="L5" s="63"/>
      <c r="M5" s="59">
        <f>VLOOKUP($A5,'Occupancy Raw Data'!$B$6:$BE$43,'Occupancy Raw Data'!T$1,FALSE)</f>
        <v>16.001065833497101</v>
      </c>
      <c r="N5" s="60">
        <f>VLOOKUP($A5,'Occupancy Raw Data'!$B$6:$BE$43,'Occupancy Raw Data'!U$1,FALSE)</f>
        <v>23.602704574948</v>
      </c>
      <c r="O5" s="60">
        <f>VLOOKUP($A5,'Occupancy Raw Data'!$B$6:$BE$43,'Occupancy Raw Data'!V$1,FALSE)</f>
        <v>25.764390080485001</v>
      </c>
      <c r="P5" s="60">
        <f>VLOOKUP($A5,'Occupancy Raw Data'!$B$6:$BE$43,'Occupancy Raw Data'!W$1,FALSE)</f>
        <v>26.462769830100999</v>
      </c>
      <c r="Q5" s="60">
        <f>VLOOKUP($A5,'Occupancy Raw Data'!$B$6:$BE$43,'Occupancy Raw Data'!X$1,FALSE)</f>
        <v>20.679592761254501</v>
      </c>
      <c r="R5" s="61">
        <f>VLOOKUP($A5,'Occupancy Raw Data'!$B$6:$BE$43,'Occupancy Raw Data'!Y$1,FALSE)</f>
        <v>22.673905344197099</v>
      </c>
      <c r="S5" s="60">
        <f>VLOOKUP($A5,'Occupancy Raw Data'!$B$6:$BE$43,'Occupancy Raw Data'!AA$1,FALSE)</f>
        <v>13.148923099999701</v>
      </c>
      <c r="T5" s="60">
        <f>VLOOKUP($A5,'Occupancy Raw Data'!$B$6:$BE$43,'Occupancy Raw Data'!AB$1,FALSE)</f>
        <v>5.9982687233171896</v>
      </c>
      <c r="U5" s="61">
        <f>VLOOKUP($A5,'Occupancy Raw Data'!$B$6:$BE$43,'Occupancy Raw Data'!AC$1,FALSE)</f>
        <v>9.5015735731685904</v>
      </c>
      <c r="V5" s="62">
        <f>VLOOKUP($A5,'Occupancy Raw Data'!$B$6:$BE$43,'Occupancy Raw Data'!AE$1,FALSE)</f>
        <v>18.318682902512698</v>
      </c>
      <c r="W5" s="63"/>
      <c r="X5" s="64">
        <f>VLOOKUP($A5,'ADR Raw Data'!$B$6:$BE$43,'ADR Raw Data'!G$1,FALSE)</f>
        <v>111.976666500619</v>
      </c>
      <c r="Y5" s="65">
        <f>VLOOKUP($A5,'ADR Raw Data'!$B$6:$BE$43,'ADR Raw Data'!H$1,FALSE)</f>
        <v>119.20769966745</v>
      </c>
      <c r="Z5" s="65">
        <f>VLOOKUP($A5,'ADR Raw Data'!$B$6:$BE$43,'ADR Raw Data'!I$1,FALSE)</f>
        <v>122.378925788217</v>
      </c>
      <c r="AA5" s="65">
        <f>VLOOKUP($A5,'ADR Raw Data'!$B$6:$BE$43,'ADR Raw Data'!J$1,FALSE)</f>
        <v>122.656115328239</v>
      </c>
      <c r="AB5" s="65">
        <f>VLOOKUP($A5,'ADR Raw Data'!$B$6:$BE$43,'ADR Raw Data'!K$1,FALSE)</f>
        <v>123.010523507882</v>
      </c>
      <c r="AC5" s="66">
        <f>VLOOKUP($A5,'ADR Raw Data'!$B$6:$BE$43,'ADR Raw Data'!L$1,FALSE)</f>
        <v>120.197218243642</v>
      </c>
      <c r="AD5" s="65">
        <f>VLOOKUP($A5,'ADR Raw Data'!$B$6:$BE$43,'ADR Raw Data'!N$1,FALSE)</f>
        <v>139.098547497417</v>
      </c>
      <c r="AE5" s="65">
        <f>VLOOKUP($A5,'ADR Raw Data'!$B$6:$BE$43,'ADR Raw Data'!O$1,FALSE)</f>
        <v>138.24579650178501</v>
      </c>
      <c r="AF5" s="66">
        <f>VLOOKUP($A5,'ADR Raw Data'!$B$6:$BE$43,'ADR Raw Data'!P$1,FALSE)</f>
        <v>138.67749888186</v>
      </c>
      <c r="AG5" s="67">
        <f>VLOOKUP($A5,'ADR Raw Data'!$B$6:$BE$43,'ADR Raw Data'!R$1,FALSE)</f>
        <v>125.852096719542</v>
      </c>
      <c r="AH5" s="63"/>
      <c r="AI5" s="59">
        <f>VLOOKUP($A5,'ADR Raw Data'!$B$6:$BE$43,'ADR Raw Data'!T$1,FALSE)</f>
        <v>27.846497144059999</v>
      </c>
      <c r="AJ5" s="60">
        <f>VLOOKUP($A5,'ADR Raw Data'!$B$6:$BE$43,'ADR Raw Data'!U$1,FALSE)</f>
        <v>35.392530243312699</v>
      </c>
      <c r="AK5" s="60">
        <f>VLOOKUP($A5,'ADR Raw Data'!$B$6:$BE$43,'ADR Raw Data'!V$1,FALSE)</f>
        <v>37.043564037607602</v>
      </c>
      <c r="AL5" s="60">
        <f>VLOOKUP($A5,'ADR Raw Data'!$B$6:$BE$43,'ADR Raw Data'!W$1,FALSE)</f>
        <v>36.308915331268501</v>
      </c>
      <c r="AM5" s="60">
        <f>VLOOKUP($A5,'ADR Raw Data'!$B$6:$BE$43,'ADR Raw Data'!X$1,FALSE)</f>
        <v>31.3822845501603</v>
      </c>
      <c r="AN5" s="61">
        <f>VLOOKUP($A5,'ADR Raw Data'!$B$6:$BE$43,'ADR Raw Data'!Y$1,FALSE)</f>
        <v>33.831627398506797</v>
      </c>
      <c r="AO5" s="60">
        <f>VLOOKUP($A5,'ADR Raw Data'!$B$6:$BE$43,'ADR Raw Data'!AA$1,FALSE)</f>
        <v>26.367109157700899</v>
      </c>
      <c r="AP5" s="60">
        <f>VLOOKUP($A5,'ADR Raw Data'!$B$6:$BE$43,'ADR Raw Data'!AB$1,FALSE)</f>
        <v>19.879858236405902</v>
      </c>
      <c r="AQ5" s="61">
        <f>VLOOKUP($A5,'ADR Raw Data'!$B$6:$BE$43,'ADR Raw Data'!AC$1,FALSE)</f>
        <v>22.995066851591599</v>
      </c>
      <c r="AR5" s="62">
        <f>VLOOKUP($A5,'ADR Raw Data'!$B$6:$BE$43,'ADR Raw Data'!AE$1,FALSE)</f>
        <v>29.216354289078801</v>
      </c>
      <c r="AS5" s="50"/>
      <c r="AT5" s="64">
        <f>VLOOKUP($A5,'RevPAR Raw Data'!$B$6:$BE$43,'RevPAR Raw Data'!G$1,FALSE)</f>
        <v>60.311173929021002</v>
      </c>
      <c r="AU5" s="65">
        <f>VLOOKUP($A5,'RevPAR Raw Data'!$B$6:$BE$43,'RevPAR Raw Data'!H$1,FALSE)</f>
        <v>74.753594303370903</v>
      </c>
      <c r="AV5" s="65">
        <f>VLOOKUP($A5,'RevPAR Raw Data'!$B$6:$BE$43,'RevPAR Raw Data'!I$1,FALSE)</f>
        <v>82.177799574660099</v>
      </c>
      <c r="AW5" s="65">
        <f>VLOOKUP($A5,'RevPAR Raw Data'!$B$6:$BE$43,'RevPAR Raw Data'!J$1,FALSE)</f>
        <v>85.124526257899603</v>
      </c>
      <c r="AX5" s="65">
        <f>VLOOKUP($A5,'RevPAR Raw Data'!$B$6:$BE$43,'RevPAR Raw Data'!K$1,FALSE)</f>
        <v>82.054461969914598</v>
      </c>
      <c r="AY5" s="66">
        <f>VLOOKUP($A5,'RevPAR Raw Data'!$B$6:$BE$43,'RevPAR Raw Data'!L$1,FALSE)</f>
        <v>76.884311206973194</v>
      </c>
      <c r="AZ5" s="65">
        <f>VLOOKUP($A5,'RevPAR Raw Data'!$B$6:$BE$43,'RevPAR Raw Data'!N$1,FALSE)</f>
        <v>99.300263896341605</v>
      </c>
      <c r="BA5" s="65">
        <f>VLOOKUP($A5,'RevPAR Raw Data'!$B$6:$BE$43,'RevPAR Raw Data'!O$1,FALSE)</f>
        <v>96.255940848517895</v>
      </c>
      <c r="BB5" s="66">
        <f>VLOOKUP($A5,'RevPAR Raw Data'!$B$6:$BE$43,'RevPAR Raw Data'!P$1,FALSE)</f>
        <v>97.7781023724298</v>
      </c>
      <c r="BC5" s="67">
        <f>VLOOKUP($A5,'RevPAR Raw Data'!$B$6:$BE$43,'RevPAR Raw Data'!R$1,FALSE)</f>
        <v>82.853965825675104</v>
      </c>
      <c r="BD5" s="63"/>
      <c r="BE5" s="59">
        <f>VLOOKUP($A5,'RevPAR Raw Data'!$B$6:$BE$43,'RevPAR Raw Data'!T$1,FALSE)</f>
        <v>48.3032993179011</v>
      </c>
      <c r="BF5" s="60">
        <f>VLOOKUP($A5,'RevPAR Raw Data'!$B$6:$BE$43,'RevPAR Raw Data'!U$1,FALSE)</f>
        <v>67.348829173188903</v>
      </c>
      <c r="BG5" s="60">
        <f>VLOOKUP($A5,'RevPAR Raw Data'!$B$6:$BE$43,'RevPAR Raw Data'!V$1,FALSE)</f>
        <v>72.352002456456106</v>
      </c>
      <c r="BH5" s="60">
        <f>VLOOKUP($A5,'RevPAR Raw Data'!$B$6:$BE$43,'RevPAR Raw Data'!W$1,FALSE)</f>
        <v>72.3800298532895</v>
      </c>
      <c r="BI5" s="60">
        <f>VLOOKUP($A5,'RevPAR Raw Data'!$B$6:$BE$43,'RevPAR Raw Data'!X$1,FALSE)</f>
        <v>58.551605955566004</v>
      </c>
      <c r="BJ5" s="61">
        <f>VLOOKUP($A5,'RevPAR Raw Data'!$B$6:$BE$43,'RevPAR Raw Data'!Y$1,FALSE)</f>
        <v>64.176483915442901</v>
      </c>
      <c r="BK5" s="60">
        <f>VLOOKUP($A5,'RevPAR Raw Data'!$B$6:$BE$43,'RevPAR Raw Data'!AA$1,FALSE)</f>
        <v>42.983023164539802</v>
      </c>
      <c r="BL5" s="60">
        <f>VLOOKUP($A5,'RevPAR Raw Data'!$B$6:$BE$43,'RevPAR Raw Data'!AB$1,FALSE)</f>
        <v>27.070574278557199</v>
      </c>
      <c r="BM5" s="61">
        <f>VLOOKUP($A5,'RevPAR Raw Data'!$B$6:$BE$43,'RevPAR Raw Data'!AC$1,FALSE)</f>
        <v>34.681533619863501</v>
      </c>
      <c r="BN5" s="62">
        <f>VLOOKUP($A5,'RevPAR Raw Data'!$B$6:$BE$43,'RevPAR Raw Data'!AE$1,FALSE)</f>
        <v>52.887088489482501</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60.395065739011102</v>
      </c>
      <c r="C7" s="60">
        <f>VLOOKUP($A7,'Occupancy Raw Data'!$B$6:$BE$43,'Occupancy Raw Data'!H$1,FALSE)</f>
        <v>69.092287284441895</v>
      </c>
      <c r="D7" s="60">
        <f>VLOOKUP($A7,'Occupancy Raw Data'!$B$6:$BE$43,'Occupancy Raw Data'!I$1,FALSE)</f>
        <v>74.649196422931396</v>
      </c>
      <c r="E7" s="60">
        <f>VLOOKUP($A7,'Occupancy Raw Data'!$B$6:$BE$43,'Occupancy Raw Data'!J$1,FALSE)</f>
        <v>73.8866780367633</v>
      </c>
      <c r="F7" s="60">
        <f>VLOOKUP($A7,'Occupancy Raw Data'!$B$6:$BE$43,'Occupancy Raw Data'!K$1,FALSE)</f>
        <v>68.409179097069895</v>
      </c>
      <c r="G7" s="61">
        <f>VLOOKUP($A7,'Occupancy Raw Data'!$B$6:$BE$43,'Occupancy Raw Data'!L$1,FALSE)</f>
        <v>69.286481316043506</v>
      </c>
      <c r="H7" s="60">
        <f>VLOOKUP($A7,'Occupancy Raw Data'!$B$6:$BE$43,'Occupancy Raw Data'!N$1,FALSE)</f>
        <v>68.559877997058194</v>
      </c>
      <c r="I7" s="60">
        <f>VLOOKUP($A7,'Occupancy Raw Data'!$B$6:$BE$43,'Occupancy Raw Data'!O$1,FALSE)</f>
        <v>69.912558542461795</v>
      </c>
      <c r="J7" s="61">
        <f>VLOOKUP($A7,'Occupancy Raw Data'!$B$6:$BE$43,'Occupancy Raw Data'!P$1,FALSE)</f>
        <v>69.236218269760002</v>
      </c>
      <c r="K7" s="62">
        <f>VLOOKUP($A7,'Occupancy Raw Data'!$B$6:$BE$43,'Occupancy Raw Data'!R$1,FALSE)</f>
        <v>69.272120445676805</v>
      </c>
      <c r="L7" s="63"/>
      <c r="M7" s="59">
        <f>VLOOKUP($A7,'Occupancy Raw Data'!$B$6:$BE$43,'Occupancy Raw Data'!T$1,FALSE)</f>
        <v>71.374823078241107</v>
      </c>
      <c r="N7" s="60">
        <f>VLOOKUP($A7,'Occupancy Raw Data'!$B$6:$BE$43,'Occupancy Raw Data'!U$1,FALSE)</f>
        <v>87.724691982888402</v>
      </c>
      <c r="O7" s="60">
        <f>VLOOKUP($A7,'Occupancy Raw Data'!$B$6:$BE$43,'Occupancy Raw Data'!V$1,FALSE)</f>
        <v>90.501715373577298</v>
      </c>
      <c r="P7" s="60">
        <f>VLOOKUP($A7,'Occupancy Raw Data'!$B$6:$BE$43,'Occupancy Raw Data'!W$1,FALSE)</f>
        <v>86.716556523890503</v>
      </c>
      <c r="Q7" s="60">
        <f>VLOOKUP($A7,'Occupancy Raw Data'!$B$6:$BE$43,'Occupancy Raw Data'!X$1,FALSE)</f>
        <v>70.031326116662598</v>
      </c>
      <c r="R7" s="61">
        <f>VLOOKUP($A7,'Occupancy Raw Data'!$B$6:$BE$43,'Occupancy Raw Data'!Y$1,FALSE)</f>
        <v>81.343048377496203</v>
      </c>
      <c r="S7" s="60">
        <f>VLOOKUP($A7,'Occupancy Raw Data'!$B$6:$BE$43,'Occupancy Raw Data'!AA$1,FALSE)</f>
        <v>40.866686628386702</v>
      </c>
      <c r="T7" s="60">
        <f>VLOOKUP($A7,'Occupancy Raw Data'!$B$6:$BE$43,'Occupancy Raw Data'!AB$1,FALSE)</f>
        <v>34.975895232934903</v>
      </c>
      <c r="U7" s="61">
        <f>VLOOKUP($A7,'Occupancy Raw Data'!$B$6:$BE$43,'Occupancy Raw Data'!AC$1,FALSE)</f>
        <v>37.829636913181901</v>
      </c>
      <c r="V7" s="62">
        <f>VLOOKUP($A7,'Occupancy Raw Data'!$B$6:$BE$43,'Occupancy Raw Data'!AE$1,FALSE)</f>
        <v>66.3461931164438</v>
      </c>
      <c r="W7" s="63"/>
      <c r="X7" s="64">
        <f>VLOOKUP($A7,'ADR Raw Data'!$B$6:$BE$43,'ADR Raw Data'!G$1,FALSE)</f>
        <v>182.54908050442199</v>
      </c>
      <c r="Y7" s="65">
        <f>VLOOKUP($A7,'ADR Raw Data'!$B$6:$BE$43,'ADR Raw Data'!H$1,FALSE)</f>
        <v>195.979103910351</v>
      </c>
      <c r="Z7" s="65">
        <f>VLOOKUP($A7,'ADR Raw Data'!$B$6:$BE$43,'ADR Raw Data'!I$1,FALSE)</f>
        <v>197.828330835066</v>
      </c>
      <c r="AA7" s="65">
        <f>VLOOKUP($A7,'ADR Raw Data'!$B$6:$BE$43,'ADR Raw Data'!J$1,FALSE)</f>
        <v>188.638754747859</v>
      </c>
      <c r="AB7" s="65">
        <f>VLOOKUP($A7,'ADR Raw Data'!$B$6:$BE$43,'ADR Raw Data'!K$1,FALSE)</f>
        <v>175.448831405242</v>
      </c>
      <c r="AC7" s="66">
        <f>VLOOKUP($A7,'ADR Raw Data'!$B$6:$BE$43,'ADR Raw Data'!L$1,FALSE)</f>
        <v>188.416656238766</v>
      </c>
      <c r="AD7" s="65">
        <f>VLOOKUP($A7,'ADR Raw Data'!$B$6:$BE$43,'ADR Raw Data'!N$1,FALSE)</f>
        <v>157.81019308729</v>
      </c>
      <c r="AE7" s="65">
        <f>VLOOKUP($A7,'ADR Raw Data'!$B$6:$BE$43,'ADR Raw Data'!O$1,FALSE)</f>
        <v>161.64920748628501</v>
      </c>
      <c r="AF7" s="66">
        <f>VLOOKUP($A7,'ADR Raw Data'!$B$6:$BE$43,'ADR Raw Data'!P$1,FALSE)</f>
        <v>159.74845116682101</v>
      </c>
      <c r="AG7" s="67">
        <f>VLOOKUP($A7,'ADR Raw Data'!$B$6:$BE$43,'ADR Raw Data'!R$1,FALSE)</f>
        <v>180.229985670606</v>
      </c>
      <c r="AH7" s="63"/>
      <c r="AI7" s="59">
        <f>VLOOKUP($A7,'ADR Raw Data'!$B$6:$BE$43,'ADR Raw Data'!T$1,FALSE)</f>
        <v>80.156253619651807</v>
      </c>
      <c r="AJ7" s="60">
        <f>VLOOKUP($A7,'ADR Raw Data'!$B$6:$BE$43,'ADR Raw Data'!U$1,FALSE)</f>
        <v>89.776585363032297</v>
      </c>
      <c r="AK7" s="60">
        <f>VLOOKUP($A7,'ADR Raw Data'!$B$6:$BE$43,'ADR Raw Data'!V$1,FALSE)</f>
        <v>89.596703718879098</v>
      </c>
      <c r="AL7" s="60">
        <f>VLOOKUP($A7,'ADR Raw Data'!$B$6:$BE$43,'ADR Raw Data'!W$1,FALSE)</f>
        <v>79.822038170129304</v>
      </c>
      <c r="AM7" s="60">
        <f>VLOOKUP($A7,'ADR Raw Data'!$B$6:$BE$43,'ADR Raw Data'!X$1,FALSE)</f>
        <v>66.1882480103462</v>
      </c>
      <c r="AN7" s="61">
        <f>VLOOKUP($A7,'ADR Raw Data'!$B$6:$BE$43,'ADR Raw Data'!Y$1,FALSE)</f>
        <v>81.2492777712351</v>
      </c>
      <c r="AO7" s="60">
        <f>VLOOKUP($A7,'ADR Raw Data'!$B$6:$BE$43,'ADR Raw Data'!AA$1,FALSE)</f>
        <v>42.767940282570699</v>
      </c>
      <c r="AP7" s="60">
        <f>VLOOKUP($A7,'ADR Raw Data'!$B$6:$BE$43,'ADR Raw Data'!AB$1,FALSE)</f>
        <v>42.090066308228003</v>
      </c>
      <c r="AQ7" s="61">
        <f>VLOOKUP($A7,'ADR Raw Data'!$B$6:$BE$43,'ADR Raw Data'!AC$1,FALSE)</f>
        <v>42.377060162280898</v>
      </c>
      <c r="AR7" s="62">
        <f>VLOOKUP($A7,'ADR Raw Data'!$B$6:$BE$43,'ADR Raw Data'!AE$1,FALSE)</f>
        <v>68.760048494197903</v>
      </c>
      <c r="AS7" s="50"/>
      <c r="AT7" s="64">
        <f>VLOOKUP($A7,'RevPAR Raw Data'!$B$6:$BE$43,'RevPAR Raw Data'!G$1,FALSE)</f>
        <v>110.25063717660601</v>
      </c>
      <c r="AU7" s="65">
        <f>VLOOKUP($A7,'RevPAR Raw Data'!$B$6:$BE$43,'RevPAR Raw Data'!H$1,FALSE)</f>
        <v>135.40644549121501</v>
      </c>
      <c r="AV7" s="65">
        <f>VLOOKUP($A7,'RevPAR Raw Data'!$B$6:$BE$43,'RevPAR Raw Data'!I$1,FALSE)</f>
        <v>147.67725926527501</v>
      </c>
      <c r="AW7" s="65">
        <f>VLOOKUP($A7,'RevPAR Raw Data'!$B$6:$BE$43,'RevPAR Raw Data'!J$1,FALSE)</f>
        <v>139.37890937310999</v>
      </c>
      <c r="AX7" s="65">
        <f>VLOOKUP($A7,'RevPAR Raw Data'!$B$6:$BE$43,'RevPAR Raw Data'!K$1,FALSE)</f>
        <v>120.023105299728</v>
      </c>
      <c r="AY7" s="66">
        <f>VLOOKUP($A7,'RevPAR Raw Data'!$B$6:$BE$43,'RevPAR Raw Data'!L$1,FALSE)</f>
        <v>130.547271321187</v>
      </c>
      <c r="AZ7" s="65">
        <f>VLOOKUP($A7,'RevPAR Raw Data'!$B$6:$BE$43,'RevPAR Raw Data'!N$1,FALSE)</f>
        <v>108.194475847568</v>
      </c>
      <c r="BA7" s="65">
        <f>VLOOKUP($A7,'RevPAR Raw Data'!$B$6:$BE$43,'RevPAR Raw Data'!O$1,FALSE)</f>
        <v>113.013096817275</v>
      </c>
      <c r="BB7" s="66">
        <f>VLOOKUP($A7,'RevPAR Raw Data'!$B$6:$BE$43,'RevPAR Raw Data'!P$1,FALSE)</f>
        <v>110.603786332421</v>
      </c>
      <c r="BC7" s="67">
        <f>VLOOKUP($A7,'RevPAR Raw Data'!$B$6:$BE$43,'RevPAR Raw Data'!R$1,FALSE)</f>
        <v>124.849132752968</v>
      </c>
      <c r="BD7" s="63"/>
      <c r="BE7" s="59">
        <f>VLOOKUP($A7,'RevPAR Raw Data'!$B$6:$BE$43,'RevPAR Raw Data'!T$1,FALSE)</f>
        <v>208.742460905065</v>
      </c>
      <c r="BF7" s="60">
        <f>VLOOKUP($A7,'RevPAR Raw Data'!$B$6:$BE$43,'RevPAR Raw Data'!U$1,FALSE)</f>
        <v>256.25751032839503</v>
      </c>
      <c r="BG7" s="60">
        <f>VLOOKUP($A7,'RevPAR Raw Data'!$B$6:$BE$43,'RevPAR Raw Data'!V$1,FALSE)</f>
        <v>261.18497287622398</v>
      </c>
      <c r="BH7" s="60">
        <f>VLOOKUP($A7,'RevPAR Raw Data'!$B$6:$BE$43,'RevPAR Raw Data'!W$1,FALSE)</f>
        <v>235.75751754234099</v>
      </c>
      <c r="BI7" s="60">
        <f>VLOOKUP($A7,'RevPAR Raw Data'!$B$6:$BE$43,'RevPAR Raw Data'!X$1,FALSE)</f>
        <v>182.57208194204</v>
      </c>
      <c r="BJ7" s="61">
        <f>VLOOKUP($A7,'RevPAR Raw Data'!$B$6:$BE$43,'RevPAR Raw Data'!Y$1,FALSE)</f>
        <v>228.68296547255301</v>
      </c>
      <c r="BK7" s="60">
        <f>VLOOKUP($A7,'RevPAR Raw Data'!$B$6:$BE$43,'RevPAR Raw Data'!AA$1,FALSE)</f>
        <v>101.11246704365099</v>
      </c>
      <c r="BL7" s="60">
        <f>VLOOKUP($A7,'RevPAR Raw Data'!$B$6:$BE$43,'RevPAR Raw Data'!AB$1,FALSE)</f>
        <v>91.787339036601594</v>
      </c>
      <c r="BM7" s="61">
        <f>VLOOKUP($A7,'RevPAR Raw Data'!$B$6:$BE$43,'RevPAR Raw Data'!AC$1,FALSE)</f>
        <v>96.237785069334393</v>
      </c>
      <c r="BN7" s="62">
        <f>VLOOKUP($A7,'RevPAR Raw Data'!$B$6:$BE$43,'RevPAR Raw Data'!AE$1,FALSE)</f>
        <v>180.72591617156201</v>
      </c>
    </row>
    <row r="8" spans="1:66" x14ac:dyDescent="0.35">
      <c r="A8" s="76" t="s">
        <v>89</v>
      </c>
      <c r="B8" s="59">
        <f>VLOOKUP($A8,'Occupancy Raw Data'!$B$6:$BE$43,'Occupancy Raw Data'!G$1,FALSE)</f>
        <v>60.842257001647397</v>
      </c>
      <c r="C8" s="60">
        <f>VLOOKUP($A8,'Occupancy Raw Data'!$B$6:$BE$43,'Occupancy Raw Data'!H$1,FALSE)</f>
        <v>73.3113673805601</v>
      </c>
      <c r="D8" s="60">
        <f>VLOOKUP($A8,'Occupancy Raw Data'!$B$6:$BE$43,'Occupancy Raw Data'!I$1,FALSE)</f>
        <v>83.134266886326103</v>
      </c>
      <c r="E8" s="60">
        <f>VLOOKUP($A8,'Occupancy Raw Data'!$B$6:$BE$43,'Occupancy Raw Data'!J$1,FALSE)</f>
        <v>85.461285008237198</v>
      </c>
      <c r="F8" s="60">
        <f>VLOOKUP($A8,'Occupancy Raw Data'!$B$6:$BE$43,'Occupancy Raw Data'!K$1,FALSE)</f>
        <v>77.193163097199303</v>
      </c>
      <c r="G8" s="61">
        <f>VLOOKUP($A8,'Occupancy Raw Data'!$B$6:$BE$43,'Occupancy Raw Data'!L$1,FALSE)</f>
        <v>75.988467874793997</v>
      </c>
      <c r="H8" s="60">
        <f>VLOOKUP($A8,'Occupancy Raw Data'!$B$6:$BE$43,'Occupancy Raw Data'!N$1,FALSE)</f>
        <v>73.239291598023001</v>
      </c>
      <c r="I8" s="60">
        <f>VLOOKUP($A8,'Occupancy Raw Data'!$B$6:$BE$43,'Occupancy Raw Data'!O$1,FALSE)</f>
        <v>67.679159802306401</v>
      </c>
      <c r="J8" s="61">
        <f>VLOOKUP($A8,'Occupancy Raw Data'!$B$6:$BE$43,'Occupancy Raw Data'!P$1,FALSE)</f>
        <v>70.459225700164694</v>
      </c>
      <c r="K8" s="62">
        <f>VLOOKUP($A8,'Occupancy Raw Data'!$B$6:$BE$43,'Occupancy Raw Data'!R$1,FALSE)</f>
        <v>74.408684396328496</v>
      </c>
      <c r="L8" s="63"/>
      <c r="M8" s="59">
        <f>VLOOKUP($A8,'Occupancy Raw Data'!$B$6:$BE$43,'Occupancy Raw Data'!T$1,FALSE)</f>
        <v>144.196331423473</v>
      </c>
      <c r="N8" s="60">
        <f>VLOOKUP($A8,'Occupancy Raw Data'!$B$6:$BE$43,'Occupancy Raw Data'!U$1,FALSE)</f>
        <v>171.94963605334499</v>
      </c>
      <c r="O8" s="60">
        <f>VLOOKUP($A8,'Occupancy Raw Data'!$B$6:$BE$43,'Occupancy Raw Data'!V$1,FALSE)</f>
        <v>200.19577462517799</v>
      </c>
      <c r="P8" s="60">
        <f>VLOOKUP($A8,'Occupancy Raw Data'!$B$6:$BE$43,'Occupancy Raw Data'!W$1,FALSE)</f>
        <v>190.236862399769</v>
      </c>
      <c r="Q8" s="60">
        <f>VLOOKUP($A8,'Occupancy Raw Data'!$B$6:$BE$43,'Occupancy Raw Data'!X$1,FALSE)</f>
        <v>165.38521396245099</v>
      </c>
      <c r="R8" s="61">
        <f>VLOOKUP($A8,'Occupancy Raw Data'!$B$6:$BE$43,'Occupancy Raw Data'!Y$1,FALSE)</f>
        <v>175.123313105242</v>
      </c>
      <c r="S8" s="60">
        <f>VLOOKUP($A8,'Occupancy Raw Data'!$B$6:$BE$43,'Occupancy Raw Data'!AA$1,FALSE)</f>
        <v>101.55437440041899</v>
      </c>
      <c r="T8" s="60">
        <f>VLOOKUP($A8,'Occupancy Raw Data'!$B$6:$BE$43,'Occupancy Raw Data'!AB$1,FALSE)</f>
        <v>81.185125658882498</v>
      </c>
      <c r="U8" s="61">
        <f>VLOOKUP($A8,'Occupancy Raw Data'!$B$6:$BE$43,'Occupancy Raw Data'!AC$1,FALSE)</f>
        <v>91.229281678287606</v>
      </c>
      <c r="V8" s="62">
        <f>VLOOKUP($A8,'Occupancy Raw Data'!$B$6:$BE$43,'Occupancy Raw Data'!AE$1,FALSE)</f>
        <v>145.932944675013</v>
      </c>
      <c r="W8" s="63"/>
      <c r="X8" s="64">
        <f>VLOOKUP($A8,'ADR Raw Data'!$B$6:$BE$43,'ADR Raw Data'!G$1,FALSE)</f>
        <v>172.74387544423701</v>
      </c>
      <c r="Y8" s="65">
        <f>VLOOKUP($A8,'ADR Raw Data'!$B$6:$BE$43,'ADR Raw Data'!H$1,FALSE)</f>
        <v>201.13009831460599</v>
      </c>
      <c r="Z8" s="65">
        <f>VLOOKUP($A8,'ADR Raw Data'!$B$6:$BE$43,'ADR Raw Data'!I$1,FALSE)</f>
        <v>207.854986376021</v>
      </c>
      <c r="AA8" s="65">
        <f>VLOOKUP($A8,'ADR Raw Data'!$B$6:$BE$43,'ADR Raw Data'!J$1,FALSE)</f>
        <v>200.91080843373399</v>
      </c>
      <c r="AB8" s="65">
        <f>VLOOKUP($A8,'ADR Raw Data'!$B$6:$BE$43,'ADR Raw Data'!K$1,FALSE)</f>
        <v>186.287547018807</v>
      </c>
      <c r="AC8" s="66">
        <f>VLOOKUP($A8,'ADR Raw Data'!$B$6:$BE$43,'ADR Raw Data'!L$1,FALSE)</f>
        <v>194.99101544715401</v>
      </c>
      <c r="AD8" s="65">
        <f>VLOOKUP($A8,'ADR Raw Data'!$B$6:$BE$43,'ADR Raw Data'!N$1,FALSE)</f>
        <v>148.995117390693</v>
      </c>
      <c r="AE8" s="65">
        <f>VLOOKUP($A8,'ADR Raw Data'!$B$6:$BE$43,'ADR Raw Data'!O$1,FALSE)</f>
        <v>144.550888483188</v>
      </c>
      <c r="AF8" s="66">
        <f>VLOOKUP($A8,'ADR Raw Data'!$B$6:$BE$43,'ADR Raw Data'!P$1,FALSE)</f>
        <v>146.860679526523</v>
      </c>
      <c r="AG8" s="67">
        <f>VLOOKUP($A8,'ADR Raw Data'!$B$6:$BE$43,'ADR Raw Data'!R$1,FALSE)</f>
        <v>181.96939331040201</v>
      </c>
      <c r="AH8" s="63"/>
      <c r="AI8" s="59">
        <f>VLOOKUP($A8,'ADR Raw Data'!$B$6:$BE$43,'ADR Raw Data'!T$1,FALSE)</f>
        <v>45.869753517741898</v>
      </c>
      <c r="AJ8" s="60">
        <f>VLOOKUP($A8,'ADR Raw Data'!$B$6:$BE$43,'ADR Raw Data'!U$1,FALSE)</f>
        <v>54.051992075499001</v>
      </c>
      <c r="AK8" s="60">
        <f>VLOOKUP($A8,'ADR Raw Data'!$B$6:$BE$43,'ADR Raw Data'!V$1,FALSE)</f>
        <v>61.257857309223702</v>
      </c>
      <c r="AL8" s="60">
        <f>VLOOKUP($A8,'ADR Raw Data'!$B$6:$BE$43,'ADR Raw Data'!W$1,FALSE)</f>
        <v>59.795971974494897</v>
      </c>
      <c r="AM8" s="60">
        <f>VLOOKUP($A8,'ADR Raw Data'!$B$6:$BE$43,'ADR Raw Data'!X$1,FALSE)</f>
        <v>58.538826037175497</v>
      </c>
      <c r="AN8" s="61">
        <f>VLOOKUP($A8,'ADR Raw Data'!$B$6:$BE$43,'ADR Raw Data'!Y$1,FALSE)</f>
        <v>56.926176300632598</v>
      </c>
      <c r="AO8" s="60">
        <f>VLOOKUP($A8,'ADR Raw Data'!$B$6:$BE$43,'ADR Raw Data'!AA$1,FALSE)</f>
        <v>45.812683711089299</v>
      </c>
      <c r="AP8" s="60">
        <f>VLOOKUP($A8,'ADR Raw Data'!$B$6:$BE$43,'ADR Raw Data'!AB$1,FALSE)</f>
        <v>44.406291346523297</v>
      </c>
      <c r="AQ8" s="61">
        <f>VLOOKUP($A8,'ADR Raw Data'!$B$6:$BE$43,'ADR Raw Data'!AC$1,FALSE)</f>
        <v>45.224033473726202</v>
      </c>
      <c r="AR8" s="62">
        <f>VLOOKUP($A8,'ADR Raw Data'!$B$6:$BE$43,'ADR Raw Data'!AE$1,FALSE)</f>
        <v>56.588368292442198</v>
      </c>
      <c r="AS8" s="50"/>
      <c r="AT8" s="64">
        <f>VLOOKUP($A8,'RevPAR Raw Data'!$B$6:$BE$43,'RevPAR Raw Data'!G$1,FALSE)</f>
        <v>105.101272652388</v>
      </c>
      <c r="AU8" s="65">
        <f>VLOOKUP($A8,'RevPAR Raw Data'!$B$6:$BE$43,'RevPAR Raw Data'!H$1,FALSE)</f>
        <v>147.45122528830299</v>
      </c>
      <c r="AV8" s="65">
        <f>VLOOKUP($A8,'RevPAR Raw Data'!$B$6:$BE$43,'RevPAR Raw Data'!I$1,FALSE)</f>
        <v>172.79871911037799</v>
      </c>
      <c r="AW8" s="65">
        <f>VLOOKUP($A8,'RevPAR Raw Data'!$B$6:$BE$43,'RevPAR Raw Data'!J$1,FALSE)</f>
        <v>171.70095860790701</v>
      </c>
      <c r="AX8" s="65">
        <f>VLOOKUP($A8,'RevPAR Raw Data'!$B$6:$BE$43,'RevPAR Raw Data'!K$1,FALSE)</f>
        <v>143.80125000000001</v>
      </c>
      <c r="AY8" s="66">
        <f>VLOOKUP($A8,'RevPAR Raw Data'!$B$6:$BE$43,'RevPAR Raw Data'!L$1,FALSE)</f>
        <v>148.17068513179501</v>
      </c>
      <c r="AZ8" s="65">
        <f>VLOOKUP($A8,'RevPAR Raw Data'!$B$6:$BE$43,'RevPAR Raw Data'!N$1,FALSE)</f>
        <v>109.122968492586</v>
      </c>
      <c r="BA8" s="65">
        <f>VLOOKUP($A8,'RevPAR Raw Data'!$B$6:$BE$43,'RevPAR Raw Data'!O$1,FALSE)</f>
        <v>97.830826812191106</v>
      </c>
      <c r="BB8" s="66">
        <f>VLOOKUP($A8,'RevPAR Raw Data'!$B$6:$BE$43,'RevPAR Raw Data'!P$1,FALSE)</f>
        <v>103.476897652388</v>
      </c>
      <c r="BC8" s="67">
        <f>VLOOKUP($A8,'RevPAR Raw Data'!$B$6:$BE$43,'RevPAR Raw Data'!R$1,FALSE)</f>
        <v>135.40103156625</v>
      </c>
      <c r="BD8" s="63"/>
      <c r="BE8" s="59">
        <f>VLOOKUP($A8,'RevPAR Raw Data'!$B$6:$BE$43,'RevPAR Raw Data'!T$1,FALSE)</f>
        <v>256.208586746788</v>
      </c>
      <c r="BF8" s="60">
        <f>VLOOKUP($A8,'RevPAR Raw Data'!$B$6:$BE$43,'RevPAR Raw Data'!U$1,FALSE)</f>
        <v>318.943831782247</v>
      </c>
      <c r="BG8" s="60">
        <f>VLOOKUP($A8,'RevPAR Raw Data'!$B$6:$BE$43,'RevPAR Raw Data'!V$1,FALSE)</f>
        <v>384.08927389338902</v>
      </c>
      <c r="BH8" s="60">
        <f>VLOOKUP($A8,'RevPAR Raw Data'!$B$6:$BE$43,'RevPAR Raw Data'!W$1,FALSE)</f>
        <v>363.78681529998897</v>
      </c>
      <c r="BI8" s="60">
        <f>VLOOKUP($A8,'RevPAR Raw Data'!$B$6:$BE$43,'RevPAR Raw Data'!X$1,FALSE)</f>
        <v>320.73860269231602</v>
      </c>
      <c r="BJ8" s="61">
        <f>VLOOKUP($A8,'RevPAR Raw Data'!$B$6:$BE$43,'RevPAR Raw Data'!Y$1,FALSE)</f>
        <v>331.74049536767302</v>
      </c>
      <c r="BK8" s="60">
        <f>VLOOKUP($A8,'RevPAR Raw Data'!$B$6:$BE$43,'RevPAR Raw Data'!AA$1,FALSE)</f>
        <v>193.891842450349</v>
      </c>
      <c r="BL8" s="60">
        <f>VLOOKUP($A8,'RevPAR Raw Data'!$B$6:$BE$43,'RevPAR Raw Data'!AB$1,FALSE)</f>
        <v>161.64272043553001</v>
      </c>
      <c r="BM8" s="61">
        <f>VLOOKUP($A8,'RevPAR Raw Data'!$B$6:$BE$43,'RevPAR Raw Data'!AC$1,FALSE)</f>
        <v>177.71087603604201</v>
      </c>
      <c r="BN8" s="62">
        <f>VLOOKUP($A8,'RevPAR Raw Data'!$B$6:$BE$43,'RevPAR Raw Data'!AE$1,FALSE)</f>
        <v>285.10238516015801</v>
      </c>
    </row>
    <row r="9" spans="1:66" x14ac:dyDescent="0.35">
      <c r="A9" s="76" t="s">
        <v>90</v>
      </c>
      <c r="B9" s="59">
        <f>VLOOKUP($A9,'Occupancy Raw Data'!$B$6:$BE$43,'Occupancy Raw Data'!G$1,FALSE)</f>
        <v>61.636518149811799</v>
      </c>
      <c r="C9" s="60">
        <f>VLOOKUP($A9,'Occupancy Raw Data'!$B$6:$BE$43,'Occupancy Raw Data'!H$1,FALSE)</f>
        <v>73.667597426247397</v>
      </c>
      <c r="D9" s="60">
        <f>VLOOKUP($A9,'Occupancy Raw Data'!$B$6:$BE$43,'Occupancy Raw Data'!I$1,FALSE)</f>
        <v>79.482821415563905</v>
      </c>
      <c r="E9" s="60">
        <f>VLOOKUP($A9,'Occupancy Raw Data'!$B$6:$BE$43,'Occupancy Raw Data'!J$1,FALSE)</f>
        <v>78.135243413864202</v>
      </c>
      <c r="F9" s="60">
        <f>VLOOKUP($A9,'Occupancy Raw Data'!$B$6:$BE$43,'Occupancy Raw Data'!K$1,FALSE)</f>
        <v>68.714337744324297</v>
      </c>
      <c r="G9" s="61">
        <f>VLOOKUP($A9,'Occupancy Raw Data'!$B$6:$BE$43,'Occupancy Raw Data'!L$1,FALSE)</f>
        <v>72.327303629962302</v>
      </c>
      <c r="H9" s="60">
        <f>VLOOKUP($A9,'Occupancy Raw Data'!$B$6:$BE$43,'Occupancy Raw Data'!N$1,FALSE)</f>
        <v>64.805147505159596</v>
      </c>
      <c r="I9" s="60">
        <f>VLOOKUP($A9,'Occupancy Raw Data'!$B$6:$BE$43,'Occupancy Raw Data'!O$1,FALSE)</f>
        <v>69.187811096272895</v>
      </c>
      <c r="J9" s="61">
        <f>VLOOKUP($A9,'Occupancy Raw Data'!$B$6:$BE$43,'Occupancy Raw Data'!P$1,FALSE)</f>
        <v>66.996479300716203</v>
      </c>
      <c r="K9" s="62">
        <f>VLOOKUP($A9,'Occupancy Raw Data'!$B$6:$BE$43,'Occupancy Raw Data'!R$1,FALSE)</f>
        <v>70.804210964463394</v>
      </c>
      <c r="L9" s="63"/>
      <c r="M9" s="59">
        <f>VLOOKUP($A9,'Occupancy Raw Data'!$B$6:$BE$43,'Occupancy Raw Data'!T$1,FALSE)</f>
        <v>80.956567576111794</v>
      </c>
      <c r="N9" s="60">
        <f>VLOOKUP($A9,'Occupancy Raw Data'!$B$6:$BE$43,'Occupancy Raw Data'!U$1,FALSE)</f>
        <v>103.710496756822</v>
      </c>
      <c r="O9" s="60">
        <f>VLOOKUP($A9,'Occupancy Raw Data'!$B$6:$BE$43,'Occupancy Raw Data'!V$1,FALSE)</f>
        <v>100.144635211747</v>
      </c>
      <c r="P9" s="60">
        <f>VLOOKUP($A9,'Occupancy Raw Data'!$B$6:$BE$43,'Occupancy Raw Data'!W$1,FALSE)</f>
        <v>93.170870347806996</v>
      </c>
      <c r="Q9" s="60">
        <f>VLOOKUP($A9,'Occupancy Raw Data'!$B$6:$BE$43,'Occupancy Raw Data'!X$1,FALSE)</f>
        <v>69.135262074939803</v>
      </c>
      <c r="R9" s="61">
        <f>VLOOKUP($A9,'Occupancy Raw Data'!$B$6:$BE$43,'Occupancy Raw Data'!Y$1,FALSE)</f>
        <v>89.325899209140701</v>
      </c>
      <c r="S9" s="60">
        <f>VLOOKUP($A9,'Occupancy Raw Data'!$B$6:$BE$43,'Occupancy Raw Data'!AA$1,FALSE)</f>
        <v>35.987483167902198</v>
      </c>
      <c r="T9" s="60">
        <f>VLOOKUP($A9,'Occupancy Raw Data'!$B$6:$BE$43,'Occupancy Raw Data'!AB$1,FALSE)</f>
        <v>30.9004790799431</v>
      </c>
      <c r="U9" s="61">
        <f>VLOOKUP($A9,'Occupancy Raw Data'!$B$6:$BE$43,'Occupancy Raw Data'!AC$1,FALSE)</f>
        <v>33.312389593653002</v>
      </c>
      <c r="V9" s="62">
        <f>VLOOKUP($A9,'Occupancy Raw Data'!$B$6:$BE$43,'Occupancy Raw Data'!AE$1,FALSE)</f>
        <v>70.013727659365898</v>
      </c>
      <c r="W9" s="63"/>
      <c r="X9" s="64">
        <f>VLOOKUP($A9,'ADR Raw Data'!$B$6:$BE$43,'ADR Raw Data'!G$1,FALSE)</f>
        <v>156.54438250935499</v>
      </c>
      <c r="Y9" s="65">
        <f>VLOOKUP($A9,'ADR Raw Data'!$B$6:$BE$43,'ADR Raw Data'!H$1,FALSE)</f>
        <v>178.27139090309799</v>
      </c>
      <c r="Z9" s="65">
        <f>VLOOKUP($A9,'ADR Raw Data'!$B$6:$BE$43,'ADR Raw Data'!I$1,FALSE)</f>
        <v>177.76880708721501</v>
      </c>
      <c r="AA9" s="65">
        <f>VLOOKUP($A9,'ADR Raw Data'!$B$6:$BE$43,'ADR Raw Data'!J$1,FALSE)</f>
        <v>169.51316500932199</v>
      </c>
      <c r="AB9" s="65">
        <f>VLOOKUP($A9,'ADR Raw Data'!$B$6:$BE$43,'ADR Raw Data'!K$1,FALSE)</f>
        <v>154.87288515901</v>
      </c>
      <c r="AC9" s="66">
        <f>VLOOKUP($A9,'ADR Raw Data'!$B$6:$BE$43,'ADR Raw Data'!L$1,FALSE)</f>
        <v>168.119587417752</v>
      </c>
      <c r="AD9" s="65">
        <f>VLOOKUP($A9,'ADR Raw Data'!$B$6:$BE$43,'ADR Raw Data'!N$1,FALSE)</f>
        <v>136.85890408392601</v>
      </c>
      <c r="AE9" s="65">
        <f>VLOOKUP($A9,'ADR Raw Data'!$B$6:$BE$43,'ADR Raw Data'!O$1,FALSE)</f>
        <v>135.761187927706</v>
      </c>
      <c r="AF9" s="66">
        <f>VLOOKUP($A9,'ADR Raw Data'!$B$6:$BE$43,'ADR Raw Data'!P$1,FALSE)</f>
        <v>136.29209386608599</v>
      </c>
      <c r="AG9" s="67">
        <f>VLOOKUP($A9,'ADR Raw Data'!$B$6:$BE$43,'ADR Raw Data'!R$1,FALSE)</f>
        <v>159.515054745866</v>
      </c>
      <c r="AH9" s="63"/>
      <c r="AI9" s="59">
        <f>VLOOKUP($A9,'ADR Raw Data'!$B$6:$BE$43,'ADR Raw Data'!T$1,FALSE)</f>
        <v>64.619867789495302</v>
      </c>
      <c r="AJ9" s="60">
        <f>VLOOKUP($A9,'ADR Raw Data'!$B$6:$BE$43,'ADR Raw Data'!U$1,FALSE)</f>
        <v>75.774174249732198</v>
      </c>
      <c r="AK9" s="60">
        <f>VLOOKUP($A9,'ADR Raw Data'!$B$6:$BE$43,'ADR Raw Data'!V$1,FALSE)</f>
        <v>74.256249118072105</v>
      </c>
      <c r="AL9" s="60">
        <f>VLOOKUP($A9,'ADR Raw Data'!$B$6:$BE$43,'ADR Raw Data'!W$1,FALSE)</f>
        <v>65.291909466611401</v>
      </c>
      <c r="AM9" s="60">
        <f>VLOOKUP($A9,'ADR Raw Data'!$B$6:$BE$43,'ADR Raw Data'!X$1,FALSE)</f>
        <v>54.313635767806097</v>
      </c>
      <c r="AN9" s="61">
        <f>VLOOKUP($A9,'ADR Raw Data'!$B$6:$BE$43,'ADR Raw Data'!Y$1,FALSE)</f>
        <v>67.397812456794497</v>
      </c>
      <c r="AO9" s="60">
        <f>VLOOKUP($A9,'ADR Raw Data'!$B$6:$BE$43,'ADR Raw Data'!AA$1,FALSE)</f>
        <v>36.065908309333601</v>
      </c>
      <c r="AP9" s="60">
        <f>VLOOKUP($A9,'ADR Raw Data'!$B$6:$BE$43,'ADR Raw Data'!AB$1,FALSE)</f>
        <v>35.188997156990297</v>
      </c>
      <c r="AQ9" s="61">
        <f>VLOOKUP($A9,'ADR Raw Data'!$B$6:$BE$43,'ADR Raw Data'!AC$1,FALSE)</f>
        <v>35.615507681772499</v>
      </c>
      <c r="AR9" s="62">
        <f>VLOOKUP($A9,'ADR Raw Data'!$B$6:$BE$43,'ADR Raw Data'!AE$1,FALSE)</f>
        <v>58.793300877341203</v>
      </c>
      <c r="AS9" s="50"/>
      <c r="AT9" s="64">
        <f>VLOOKUP($A9,'RevPAR Raw Data'!$B$6:$BE$43,'RevPAR Raw Data'!G$1,FALSE)</f>
        <v>96.488506737890006</v>
      </c>
      <c r="AU9" s="65">
        <f>VLOOKUP($A9,'RevPAR Raw Data'!$B$6:$BE$43,'RevPAR Raw Data'!H$1,FALSE)</f>
        <v>131.32825057666599</v>
      </c>
      <c r="AV9" s="65">
        <f>VLOOKUP($A9,'RevPAR Raw Data'!$B$6:$BE$43,'RevPAR Raw Data'!I$1,FALSE)</f>
        <v>141.29566346970901</v>
      </c>
      <c r="AW9" s="65">
        <f>VLOOKUP($A9,'RevPAR Raw Data'!$B$6:$BE$43,'RevPAR Raw Data'!J$1,FALSE)</f>
        <v>132.44952409857899</v>
      </c>
      <c r="AX9" s="65">
        <f>VLOOKUP($A9,'RevPAR Raw Data'!$B$6:$BE$43,'RevPAR Raw Data'!K$1,FALSE)</f>
        <v>106.419877382542</v>
      </c>
      <c r="AY9" s="66">
        <f>VLOOKUP($A9,'RevPAR Raw Data'!$B$6:$BE$43,'RevPAR Raw Data'!L$1,FALSE)</f>
        <v>121.596364453077</v>
      </c>
      <c r="AZ9" s="65">
        <f>VLOOKUP($A9,'RevPAR Raw Data'!$B$6:$BE$43,'RevPAR Raw Data'!N$1,FALSE)</f>
        <v>88.691614665533507</v>
      </c>
      <c r="BA9" s="65">
        <f>VLOOKUP($A9,'RevPAR Raw Data'!$B$6:$BE$43,'RevPAR Raw Data'!O$1,FALSE)</f>
        <v>93.930194245477693</v>
      </c>
      <c r="BB9" s="66">
        <f>VLOOKUP($A9,'RevPAR Raw Data'!$B$6:$BE$43,'RevPAR Raw Data'!P$1,FALSE)</f>
        <v>91.310904455505593</v>
      </c>
      <c r="BC9" s="67">
        <f>VLOOKUP($A9,'RevPAR Raw Data'!$B$6:$BE$43,'RevPAR Raw Data'!R$1,FALSE)</f>
        <v>112.943375882342</v>
      </c>
      <c r="BD9" s="63"/>
      <c r="BE9" s="59">
        <f>VLOOKUP($A9,'RevPAR Raw Data'!$B$6:$BE$43,'RevPAR Raw Data'!T$1,FALSE)</f>
        <v>197.89046230020401</v>
      </c>
      <c r="BF9" s="60">
        <f>VLOOKUP($A9,'RevPAR Raw Data'!$B$6:$BE$43,'RevPAR Raw Data'!U$1,FALSE)</f>
        <v>258.07044353433201</v>
      </c>
      <c r="BG9" s="60">
        <f>VLOOKUP($A9,'RevPAR Raw Data'!$B$6:$BE$43,'RevPAR Raw Data'!V$1,FALSE)</f>
        <v>248.764534131039</v>
      </c>
      <c r="BH9" s="60">
        <f>VLOOKUP($A9,'RevPAR Raw Data'!$B$6:$BE$43,'RevPAR Raw Data'!W$1,FALSE)</f>
        <v>219.295820131162</v>
      </c>
      <c r="BI9" s="60">
        <f>VLOOKUP($A9,'RevPAR Raw Data'!$B$6:$BE$43,'RevPAR Raw Data'!X$1,FALSE)</f>
        <v>160.998772273247</v>
      </c>
      <c r="BJ9" s="61">
        <f>VLOOKUP($A9,'RevPAR Raw Data'!$B$6:$BE$43,'RevPAR Raw Data'!Y$1,FALSE)</f>
        <v>216.927413690257</v>
      </c>
      <c r="BK9" s="60">
        <f>VLOOKUP($A9,'RevPAR Raw Data'!$B$6:$BE$43,'RevPAR Raw Data'!AA$1,FALSE)</f>
        <v>85.032604159408294</v>
      </c>
      <c r="BL9" s="60">
        <f>VLOOKUP($A9,'RevPAR Raw Data'!$B$6:$BE$43,'RevPAR Raw Data'!AB$1,FALSE)</f>
        <v>76.963044941871104</v>
      </c>
      <c r="BM9" s="61">
        <f>VLOOKUP($A9,'RevPAR Raw Data'!$B$6:$BE$43,'RevPAR Raw Data'!AC$1,FALSE)</f>
        <v>80.792273950134998</v>
      </c>
      <c r="BN9" s="62">
        <f>VLOOKUP($A9,'RevPAR Raw Data'!$B$6:$BE$43,'RevPAR Raw Data'!AE$1,FALSE)</f>
        <v>169.97041009492</v>
      </c>
    </row>
    <row r="10" spans="1:66" x14ac:dyDescent="0.35">
      <c r="A10" s="76" t="s">
        <v>26</v>
      </c>
      <c r="B10" s="59">
        <f>VLOOKUP($A10,'Occupancy Raw Data'!$B$6:$BE$43,'Occupancy Raw Data'!G$1,FALSE)</f>
        <v>47.556519753368299</v>
      </c>
      <c r="C10" s="60">
        <f>VLOOKUP($A10,'Occupancy Raw Data'!$B$6:$BE$43,'Occupancy Raw Data'!H$1,FALSE)</f>
        <v>58.849052295044501</v>
      </c>
      <c r="D10" s="60">
        <f>VLOOKUP($A10,'Occupancy Raw Data'!$B$6:$BE$43,'Occupancy Raw Data'!I$1,FALSE)</f>
        <v>69.034026033340893</v>
      </c>
      <c r="E10" s="60">
        <f>VLOOKUP($A10,'Occupancy Raw Data'!$B$6:$BE$43,'Occupancy Raw Data'!J$1,FALSE)</f>
        <v>69.730532084950895</v>
      </c>
      <c r="F10" s="60">
        <f>VLOOKUP($A10,'Occupancy Raw Data'!$B$6:$BE$43,'Occupancy Raw Data'!K$1,FALSE)</f>
        <v>63.073761132678598</v>
      </c>
      <c r="G10" s="61">
        <f>VLOOKUP($A10,'Occupancy Raw Data'!$B$6:$BE$43,'Occupancy Raw Data'!L$1,FALSE)</f>
        <v>61.6487782598766</v>
      </c>
      <c r="H10" s="60">
        <f>VLOOKUP($A10,'Occupancy Raw Data'!$B$6:$BE$43,'Occupancy Raw Data'!N$1,FALSE)</f>
        <v>61.007079241836003</v>
      </c>
      <c r="I10" s="60">
        <f>VLOOKUP($A10,'Occupancy Raw Data'!$B$6:$BE$43,'Occupancy Raw Data'!O$1,FALSE)</f>
        <v>62.582781456953597</v>
      </c>
      <c r="J10" s="61">
        <f>VLOOKUP($A10,'Occupancy Raw Data'!$B$6:$BE$43,'Occupancy Raw Data'!P$1,FALSE)</f>
        <v>61.794930349394797</v>
      </c>
      <c r="K10" s="62">
        <f>VLOOKUP($A10,'Occupancy Raw Data'!$B$6:$BE$43,'Occupancy Raw Data'!R$1,FALSE)</f>
        <v>61.690535999738998</v>
      </c>
      <c r="L10" s="63"/>
      <c r="M10" s="59">
        <f>VLOOKUP($A10,'Occupancy Raw Data'!$B$6:$BE$43,'Occupancy Raw Data'!T$1,FALSE)</f>
        <v>30.294019579147999</v>
      </c>
      <c r="N10" s="60">
        <f>VLOOKUP($A10,'Occupancy Raw Data'!$B$6:$BE$43,'Occupancy Raw Data'!U$1,FALSE)</f>
        <v>50.531232702102002</v>
      </c>
      <c r="O10" s="60">
        <f>VLOOKUP($A10,'Occupancy Raw Data'!$B$6:$BE$43,'Occupancy Raw Data'!V$1,FALSE)</f>
        <v>68.310352937151706</v>
      </c>
      <c r="P10" s="60">
        <f>VLOOKUP($A10,'Occupancy Raw Data'!$B$6:$BE$43,'Occupancy Raw Data'!W$1,FALSE)</f>
        <v>63.330976815954301</v>
      </c>
      <c r="Q10" s="60">
        <f>VLOOKUP($A10,'Occupancy Raw Data'!$B$6:$BE$43,'Occupancy Raw Data'!X$1,FALSE)</f>
        <v>52.6399965799718</v>
      </c>
      <c r="R10" s="61">
        <f>VLOOKUP($A10,'Occupancy Raw Data'!$B$6:$BE$43,'Occupancy Raw Data'!Y$1,FALSE)</f>
        <v>53.6424008245965</v>
      </c>
      <c r="S10" s="60">
        <f>VLOOKUP($A10,'Occupancy Raw Data'!$B$6:$BE$43,'Occupancy Raw Data'!AA$1,FALSE)</f>
        <v>21.1540684019932</v>
      </c>
      <c r="T10" s="60">
        <f>VLOOKUP($A10,'Occupancy Raw Data'!$B$6:$BE$43,'Occupancy Raw Data'!AB$1,FALSE)</f>
        <v>10.5516377304456</v>
      </c>
      <c r="U10" s="61">
        <f>VLOOKUP($A10,'Occupancy Raw Data'!$B$6:$BE$43,'Occupancy Raw Data'!AC$1,FALSE)</f>
        <v>15.5428724006306</v>
      </c>
      <c r="V10" s="62">
        <f>VLOOKUP($A10,'Occupancy Raw Data'!$B$6:$BE$43,'Occupancy Raw Data'!AE$1,FALSE)</f>
        <v>40.393225381021601</v>
      </c>
      <c r="W10" s="63"/>
      <c r="X10" s="64">
        <f>VLOOKUP($A10,'ADR Raw Data'!$B$6:$BE$43,'ADR Raw Data'!G$1,FALSE)</f>
        <v>135.07128931572601</v>
      </c>
      <c r="Y10" s="65">
        <f>VLOOKUP($A10,'ADR Raw Data'!$B$6:$BE$43,'ADR Raw Data'!H$1,FALSE)</f>
        <v>156.23893674815599</v>
      </c>
      <c r="Z10" s="65">
        <f>VLOOKUP($A10,'ADR Raw Data'!$B$6:$BE$43,'ADR Raw Data'!I$1,FALSE)</f>
        <v>169.133501488587</v>
      </c>
      <c r="AA10" s="65">
        <f>VLOOKUP($A10,'ADR Raw Data'!$B$6:$BE$43,'ADR Raw Data'!J$1,FALSE)</f>
        <v>169.489736368102</v>
      </c>
      <c r="AB10" s="65">
        <f>VLOOKUP($A10,'ADR Raw Data'!$B$6:$BE$43,'ADR Raw Data'!K$1,FALSE)</f>
        <v>153.25994750180999</v>
      </c>
      <c r="AC10" s="66">
        <f>VLOOKUP($A10,'ADR Raw Data'!$B$6:$BE$43,'ADR Raw Data'!L$1,FALSE)</f>
        <v>158.249011705437</v>
      </c>
      <c r="AD10" s="65">
        <f>VLOOKUP($A10,'ADR Raw Data'!$B$6:$BE$43,'ADR Raw Data'!N$1,FALSE)</f>
        <v>128.606659180235</v>
      </c>
      <c r="AE10" s="65">
        <f>VLOOKUP($A10,'ADR Raw Data'!$B$6:$BE$43,'ADR Raw Data'!O$1,FALSE)</f>
        <v>128.79599708082401</v>
      </c>
      <c r="AF10" s="66">
        <f>VLOOKUP($A10,'ADR Raw Data'!$B$6:$BE$43,'ADR Raw Data'!P$1,FALSE)</f>
        <v>128.70253510716901</v>
      </c>
      <c r="AG10" s="67">
        <f>VLOOKUP($A10,'ADR Raw Data'!$B$6:$BE$43,'ADR Raw Data'!R$1,FALSE)</f>
        <v>149.79287572712801</v>
      </c>
      <c r="AH10" s="63"/>
      <c r="AI10" s="59">
        <f>VLOOKUP($A10,'ADR Raw Data'!$B$6:$BE$43,'ADR Raw Data'!T$1,FALSE)</f>
        <v>49.999141504350703</v>
      </c>
      <c r="AJ10" s="60">
        <f>VLOOKUP($A10,'ADR Raw Data'!$B$6:$BE$43,'ADR Raw Data'!U$1,FALSE)</f>
        <v>55.9634176536767</v>
      </c>
      <c r="AK10" s="60">
        <f>VLOOKUP($A10,'ADR Raw Data'!$B$6:$BE$43,'ADR Raw Data'!V$1,FALSE)</f>
        <v>61.608317028712499</v>
      </c>
      <c r="AL10" s="60">
        <f>VLOOKUP($A10,'ADR Raw Data'!$B$6:$BE$43,'ADR Raw Data'!W$1,FALSE)</f>
        <v>65.573922592702303</v>
      </c>
      <c r="AM10" s="60">
        <f>VLOOKUP($A10,'ADR Raw Data'!$B$6:$BE$43,'ADR Raw Data'!X$1,FALSE)</f>
        <v>60.371676028691901</v>
      </c>
      <c r="AN10" s="61">
        <f>VLOOKUP($A10,'ADR Raw Data'!$B$6:$BE$43,'ADR Raw Data'!Y$1,FALSE)</f>
        <v>60.226615377361497</v>
      </c>
      <c r="AO10" s="60">
        <f>VLOOKUP($A10,'ADR Raw Data'!$B$6:$BE$43,'ADR Raw Data'!AA$1,FALSE)</f>
        <v>38.655368278041202</v>
      </c>
      <c r="AP10" s="60">
        <f>VLOOKUP($A10,'ADR Raw Data'!$B$6:$BE$43,'ADR Raw Data'!AB$1,FALSE)</f>
        <v>31.384922055973401</v>
      </c>
      <c r="AQ10" s="61">
        <f>VLOOKUP($A10,'ADR Raw Data'!$B$6:$BE$43,'ADR Raw Data'!AC$1,FALSE)</f>
        <v>34.703010898955903</v>
      </c>
      <c r="AR10" s="62">
        <f>VLOOKUP($A10,'ADR Raw Data'!$B$6:$BE$43,'ADR Raw Data'!AE$1,FALSE)</f>
        <v>53.404216082409498</v>
      </c>
      <c r="AS10" s="50"/>
      <c r="AT10" s="64">
        <f>VLOOKUP($A10,'RevPAR Raw Data'!$B$6:$BE$43,'RevPAR Raw Data'!G$1,FALSE)</f>
        <v>64.235204384562607</v>
      </c>
      <c r="AU10" s="65">
        <f>VLOOKUP($A10,'RevPAR Raw Data'!$B$6:$BE$43,'RevPAR Raw Data'!H$1,FALSE)</f>
        <v>91.945133592144302</v>
      </c>
      <c r="AV10" s="65">
        <f>VLOOKUP($A10,'RevPAR Raw Data'!$B$6:$BE$43,'RevPAR Raw Data'!I$1,FALSE)</f>
        <v>116.75966544873199</v>
      </c>
      <c r="AW10" s="65">
        <f>VLOOKUP($A10,'RevPAR Raw Data'!$B$6:$BE$43,'RevPAR Raw Data'!J$1,FALSE)</f>
        <v>118.186094998858</v>
      </c>
      <c r="AX10" s="65">
        <f>VLOOKUP($A10,'RevPAR Raw Data'!$B$6:$BE$43,'RevPAR Raw Data'!K$1,FALSE)</f>
        <v>96.666813199360504</v>
      </c>
      <c r="AY10" s="66">
        <f>VLOOKUP($A10,'RevPAR Raw Data'!$B$6:$BE$43,'RevPAR Raw Data'!L$1,FALSE)</f>
        <v>97.558582324731603</v>
      </c>
      <c r="AZ10" s="65">
        <f>VLOOKUP($A10,'RevPAR Raw Data'!$B$6:$BE$43,'RevPAR Raw Data'!N$1,FALSE)</f>
        <v>78.459166476364402</v>
      </c>
      <c r="BA10" s="65">
        <f>VLOOKUP($A10,'RevPAR Raw Data'!$B$6:$BE$43,'RevPAR Raw Data'!O$1,FALSE)</f>
        <v>80.604117378396793</v>
      </c>
      <c r="BB10" s="66">
        <f>VLOOKUP($A10,'RevPAR Raw Data'!$B$6:$BE$43,'RevPAR Raw Data'!P$1,FALSE)</f>
        <v>79.531641927380605</v>
      </c>
      <c r="BC10" s="67">
        <f>VLOOKUP($A10,'RevPAR Raw Data'!$B$6:$BE$43,'RevPAR Raw Data'!R$1,FALSE)</f>
        <v>92.408027925488497</v>
      </c>
      <c r="BD10" s="63"/>
      <c r="BE10" s="59">
        <f>VLOOKUP($A10,'RevPAR Raw Data'!$B$6:$BE$43,'RevPAR Raw Data'!T$1,FALSE)</f>
        <v>95.439910800232695</v>
      </c>
      <c r="BF10" s="60">
        <f>VLOOKUP($A10,'RevPAR Raw Data'!$B$6:$BE$43,'RevPAR Raw Data'!U$1,FALSE)</f>
        <v>134.773655158407</v>
      </c>
      <c r="BG10" s="60">
        <f>VLOOKUP($A10,'RevPAR Raw Data'!$B$6:$BE$43,'RevPAR Raw Data'!V$1,FALSE)</f>
        <v>172.003528766817</v>
      </c>
      <c r="BH10" s="60">
        <f>VLOOKUP($A10,'RevPAR Raw Data'!$B$6:$BE$43,'RevPAR Raw Data'!W$1,FALSE)</f>
        <v>170.433505123152</v>
      </c>
      <c r="BI10" s="60">
        <f>VLOOKUP($A10,'RevPAR Raw Data'!$B$6:$BE$43,'RevPAR Raw Data'!X$1,FALSE)</f>
        <v>144.791320805438</v>
      </c>
      <c r="BJ10" s="61">
        <f>VLOOKUP($A10,'RevPAR Raw Data'!$B$6:$BE$43,'RevPAR Raw Data'!Y$1,FALSE)</f>
        <v>146.17601862577001</v>
      </c>
      <c r="BK10" s="60">
        <f>VLOOKUP($A10,'RevPAR Raw Data'!$B$6:$BE$43,'RevPAR Raw Data'!AA$1,FALSE)</f>
        <v>67.986619726613696</v>
      </c>
      <c r="BL10" s="60">
        <f>VLOOKUP($A10,'RevPAR Raw Data'!$B$6:$BE$43,'RevPAR Raw Data'!AB$1,FALSE)</f>
        <v>45.248183063748201</v>
      </c>
      <c r="BM10" s="61">
        <f>VLOOKUP($A10,'RevPAR Raw Data'!$B$6:$BE$43,'RevPAR Raw Data'!AC$1,FALSE)</f>
        <v>55.639728002788303</v>
      </c>
      <c r="BN10" s="62">
        <f>VLOOKUP($A10,'RevPAR Raw Data'!$B$6:$BE$43,'RevPAR Raw Data'!AE$1,FALSE)</f>
        <v>115.369126828566</v>
      </c>
    </row>
    <row r="11" spans="1:66" x14ac:dyDescent="0.35">
      <c r="A11" s="76" t="s">
        <v>24</v>
      </c>
      <c r="B11" s="59">
        <f>VLOOKUP($A11,'Occupancy Raw Data'!$B$6:$BE$43,'Occupancy Raw Data'!G$1,FALSE)</f>
        <v>56.888763410502499</v>
      </c>
      <c r="C11" s="60">
        <f>VLOOKUP($A11,'Occupancy Raw Data'!$B$6:$BE$43,'Occupancy Raw Data'!H$1,FALSE)</f>
        <v>66.530208921513207</v>
      </c>
      <c r="D11" s="60">
        <f>VLOOKUP($A11,'Occupancy Raw Data'!$B$6:$BE$43,'Occupancy Raw Data'!I$1,FALSE)</f>
        <v>65.4573687182382</v>
      </c>
      <c r="E11" s="60">
        <f>VLOOKUP($A11,'Occupancy Raw Data'!$B$6:$BE$43,'Occupancy Raw Data'!J$1,FALSE)</f>
        <v>68.6053077357425</v>
      </c>
      <c r="F11" s="60">
        <f>VLOOKUP($A11,'Occupancy Raw Data'!$B$6:$BE$43,'Occupancy Raw Data'!K$1,FALSE)</f>
        <v>64.299830604178396</v>
      </c>
      <c r="G11" s="61">
        <f>VLOOKUP($A11,'Occupancy Raw Data'!$B$6:$BE$43,'Occupancy Raw Data'!L$1,FALSE)</f>
        <v>64.356295878034999</v>
      </c>
      <c r="H11" s="60">
        <f>VLOOKUP($A11,'Occupancy Raw Data'!$B$6:$BE$43,'Occupancy Raw Data'!N$1,FALSE)</f>
        <v>71.781479390174994</v>
      </c>
      <c r="I11" s="60">
        <f>VLOOKUP($A11,'Occupancy Raw Data'!$B$6:$BE$43,'Occupancy Raw Data'!O$1,FALSE)</f>
        <v>77.046866177300899</v>
      </c>
      <c r="J11" s="61">
        <f>VLOOKUP($A11,'Occupancy Raw Data'!$B$6:$BE$43,'Occupancy Raw Data'!P$1,FALSE)</f>
        <v>74.414172783737996</v>
      </c>
      <c r="K11" s="62">
        <f>VLOOKUP($A11,'Occupancy Raw Data'!$B$6:$BE$43,'Occupancy Raw Data'!R$1,FALSE)</f>
        <v>67.229974993950094</v>
      </c>
      <c r="L11" s="63"/>
      <c r="M11" s="59">
        <f>VLOOKUP($A11,'Occupancy Raw Data'!$B$6:$BE$43,'Occupancy Raw Data'!T$1,FALSE)</f>
        <v>15.9688228735445</v>
      </c>
      <c r="N11" s="60">
        <f>VLOOKUP($A11,'Occupancy Raw Data'!$B$6:$BE$43,'Occupancy Raw Data'!U$1,FALSE)</f>
        <v>21.574340553311298</v>
      </c>
      <c r="O11" s="60">
        <f>VLOOKUP($A11,'Occupancy Raw Data'!$B$6:$BE$43,'Occupancy Raw Data'!V$1,FALSE)</f>
        <v>16.313757480326</v>
      </c>
      <c r="P11" s="60">
        <f>VLOOKUP($A11,'Occupancy Raw Data'!$B$6:$BE$43,'Occupancy Raw Data'!W$1,FALSE)</f>
        <v>18.604313981239301</v>
      </c>
      <c r="Q11" s="60">
        <f>VLOOKUP($A11,'Occupancy Raw Data'!$B$6:$BE$43,'Occupancy Raw Data'!X$1,FALSE)</f>
        <v>15.3376099670851</v>
      </c>
      <c r="R11" s="61">
        <f>VLOOKUP($A11,'Occupancy Raw Data'!$B$6:$BE$43,'Occupancy Raw Data'!Y$1,FALSE)</f>
        <v>17.589238828643801</v>
      </c>
      <c r="S11" s="60">
        <f>VLOOKUP($A11,'Occupancy Raw Data'!$B$6:$BE$43,'Occupancy Raw Data'!AA$1,FALSE)</f>
        <v>12.448866405857</v>
      </c>
      <c r="T11" s="60">
        <f>VLOOKUP($A11,'Occupancy Raw Data'!$B$6:$BE$43,'Occupancy Raw Data'!AB$1,FALSE)</f>
        <v>18.255160834629802</v>
      </c>
      <c r="U11" s="61">
        <f>VLOOKUP($A11,'Occupancy Raw Data'!$B$6:$BE$43,'Occupancy Raw Data'!AC$1,FALSE)</f>
        <v>15.3816846683123</v>
      </c>
      <c r="V11" s="62">
        <f>VLOOKUP($A11,'Occupancy Raw Data'!$B$6:$BE$43,'Occupancy Raw Data'!AE$1,FALSE)</f>
        <v>16.882031249486399</v>
      </c>
      <c r="W11" s="63"/>
      <c r="X11" s="64">
        <f>VLOOKUP($A11,'ADR Raw Data'!$B$6:$BE$43,'ADR Raw Data'!G$1,FALSE)</f>
        <v>115.589191066997</v>
      </c>
      <c r="Y11" s="65">
        <f>VLOOKUP($A11,'ADR Raw Data'!$B$6:$BE$43,'ADR Raw Data'!H$1,FALSE)</f>
        <v>119.561553150859</v>
      </c>
      <c r="Z11" s="65">
        <f>VLOOKUP($A11,'ADR Raw Data'!$B$6:$BE$43,'ADR Raw Data'!I$1,FALSE)</f>
        <v>106.829085615699</v>
      </c>
      <c r="AA11" s="65">
        <f>VLOOKUP($A11,'ADR Raw Data'!$B$6:$BE$43,'ADR Raw Data'!J$1,FALSE)</f>
        <v>108.402043209876</v>
      </c>
      <c r="AB11" s="65">
        <f>VLOOKUP($A11,'ADR Raw Data'!$B$6:$BE$43,'ADR Raw Data'!K$1,FALSE)</f>
        <v>120.88561141602599</v>
      </c>
      <c r="AC11" s="66">
        <f>VLOOKUP($A11,'ADR Raw Data'!$B$6:$BE$43,'ADR Raw Data'!L$1,FALSE)</f>
        <v>114.15452511515601</v>
      </c>
      <c r="AD11" s="65">
        <f>VLOOKUP($A11,'ADR Raw Data'!$B$6:$BE$43,'ADR Raw Data'!N$1,FALSE)</f>
        <v>147.084222222222</v>
      </c>
      <c r="AE11" s="65">
        <f>VLOOKUP($A11,'ADR Raw Data'!$B$6:$BE$43,'ADR Raw Data'!O$1,FALSE)</f>
        <v>158.416471234884</v>
      </c>
      <c r="AF11" s="66">
        <f>VLOOKUP($A11,'ADR Raw Data'!$B$6:$BE$43,'ADR Raw Data'!P$1,FALSE)</f>
        <v>152.95080811913101</v>
      </c>
      <c r="AG11" s="67">
        <f>VLOOKUP($A11,'ADR Raw Data'!$B$6:$BE$43,'ADR Raw Data'!R$1,FALSE)</f>
        <v>126.42368378427</v>
      </c>
      <c r="AH11" s="63"/>
      <c r="AI11" s="59">
        <f>VLOOKUP($A11,'ADR Raw Data'!$B$6:$BE$43,'ADR Raw Data'!T$1,FALSE)</f>
        <v>11.5955530974359</v>
      </c>
      <c r="AJ11" s="60">
        <f>VLOOKUP($A11,'ADR Raw Data'!$B$6:$BE$43,'ADR Raw Data'!U$1,FALSE)</f>
        <v>21.163223290950501</v>
      </c>
      <c r="AK11" s="60">
        <f>VLOOKUP($A11,'ADR Raw Data'!$B$6:$BE$43,'ADR Raw Data'!V$1,FALSE)</f>
        <v>11.011320078348501</v>
      </c>
      <c r="AL11" s="60">
        <f>VLOOKUP($A11,'ADR Raw Data'!$B$6:$BE$43,'ADR Raw Data'!W$1,FALSE)</f>
        <v>14.635797984135699</v>
      </c>
      <c r="AM11" s="60">
        <f>VLOOKUP($A11,'ADR Raw Data'!$B$6:$BE$43,'ADR Raw Data'!X$1,FALSE)</f>
        <v>19.0034403711173</v>
      </c>
      <c r="AN11" s="61">
        <f>VLOOKUP($A11,'ADR Raw Data'!$B$6:$BE$43,'ADR Raw Data'!Y$1,FALSE)</f>
        <v>15.5700816913313</v>
      </c>
      <c r="AO11" s="60">
        <f>VLOOKUP($A11,'ADR Raw Data'!$B$6:$BE$43,'ADR Raw Data'!AA$1,FALSE)</f>
        <v>11.7517479696386</v>
      </c>
      <c r="AP11" s="60">
        <f>VLOOKUP($A11,'ADR Raw Data'!$B$6:$BE$43,'ADR Raw Data'!AB$1,FALSE)</f>
        <v>8.4680674362410606</v>
      </c>
      <c r="AQ11" s="61">
        <f>VLOOKUP($A11,'ADR Raw Data'!$B$6:$BE$43,'ADR Raw Data'!AC$1,FALSE)</f>
        <v>10.1104693997944</v>
      </c>
      <c r="AR11" s="62">
        <f>VLOOKUP($A11,'ADR Raw Data'!$B$6:$BE$43,'ADR Raw Data'!AE$1,FALSE)</f>
        <v>13.250792300034099</v>
      </c>
      <c r="AS11" s="50"/>
      <c r="AT11" s="64">
        <f>VLOOKUP($A11,'RevPAR Raw Data'!$B$6:$BE$43,'RevPAR Raw Data'!G$1,FALSE)</f>
        <v>65.757261434217895</v>
      </c>
      <c r="AU11" s="65">
        <f>VLOOKUP($A11,'RevPAR Raw Data'!$B$6:$BE$43,'RevPAR Raw Data'!H$1,FALSE)</f>
        <v>79.544551101072798</v>
      </c>
      <c r="AV11" s="65">
        <f>VLOOKUP($A11,'RevPAR Raw Data'!$B$6:$BE$43,'RevPAR Raw Data'!I$1,FALSE)</f>
        <v>69.927508469790993</v>
      </c>
      <c r="AW11" s="65">
        <f>VLOOKUP($A11,'RevPAR Raw Data'!$B$6:$BE$43,'RevPAR Raw Data'!J$1,FALSE)</f>
        <v>74.3695553359683</v>
      </c>
      <c r="AX11" s="65">
        <f>VLOOKUP($A11,'RevPAR Raw Data'!$B$6:$BE$43,'RevPAR Raw Data'!K$1,FALSE)</f>
        <v>77.729243365330305</v>
      </c>
      <c r="AY11" s="66">
        <f>VLOOKUP($A11,'RevPAR Raw Data'!$B$6:$BE$43,'RevPAR Raw Data'!L$1,FALSE)</f>
        <v>73.465623941276107</v>
      </c>
      <c r="AZ11" s="65">
        <f>VLOOKUP($A11,'RevPAR Raw Data'!$B$6:$BE$43,'RevPAR Raw Data'!N$1,FALSE)</f>
        <v>105.57923066064301</v>
      </c>
      <c r="BA11" s="65">
        <f>VLOOKUP($A11,'RevPAR Raw Data'!$B$6:$BE$43,'RevPAR Raw Data'!O$1,FALSE)</f>
        <v>122.054926595143</v>
      </c>
      <c r="BB11" s="66">
        <f>VLOOKUP($A11,'RevPAR Raw Data'!$B$6:$BE$43,'RevPAR Raw Data'!P$1,FALSE)</f>
        <v>113.817078627893</v>
      </c>
      <c r="BC11" s="67">
        <f>VLOOKUP($A11,'RevPAR Raw Data'!$B$6:$BE$43,'RevPAR Raw Data'!R$1,FALSE)</f>
        <v>84.994610994595405</v>
      </c>
      <c r="BD11" s="63"/>
      <c r="BE11" s="59">
        <f>VLOOKUP($A11,'RevPAR Raw Data'!$B$6:$BE$43,'RevPAR Raw Data'!T$1,FALSE)</f>
        <v>29.416049306317799</v>
      </c>
      <c r="BF11" s="60">
        <f>VLOOKUP($A11,'RevPAR Raw Data'!$B$6:$BE$43,'RevPAR Raw Data'!U$1,FALSE)</f>
        <v>47.303389709109197</v>
      </c>
      <c r="BG11" s="60">
        <f>VLOOKUP($A11,'RevPAR Raw Data'!$B$6:$BE$43,'RevPAR Raw Data'!V$1,FALSE)</f>
        <v>29.1214376116388</v>
      </c>
      <c r="BH11" s="60">
        <f>VLOOKUP($A11,'RevPAR Raw Data'!$B$6:$BE$43,'RevPAR Raw Data'!W$1,FALSE)</f>
        <v>35.963001776003601</v>
      </c>
      <c r="BI11" s="60">
        <f>VLOOKUP($A11,'RevPAR Raw Data'!$B$6:$BE$43,'RevPAR Raw Data'!X$1,FALSE)</f>
        <v>37.255723902652001</v>
      </c>
      <c r="BJ11" s="61">
        <f>VLOOKUP($A11,'RevPAR Raw Data'!$B$6:$BE$43,'RevPAR Raw Data'!Y$1,FALSE)</f>
        <v>35.897979374478403</v>
      </c>
      <c r="BK11" s="60">
        <f>VLOOKUP($A11,'RevPAR Raw Data'!$B$6:$BE$43,'RevPAR Raw Data'!AA$1,FALSE)</f>
        <v>25.663573780589001</v>
      </c>
      <c r="BL11" s="60">
        <f>VLOOKUP($A11,'RevPAR Raw Data'!$B$6:$BE$43,'RevPAR Raw Data'!AB$1,FALSE)</f>
        <v>28.269087600941599</v>
      </c>
      <c r="BM11" s="61">
        <f>VLOOKUP($A11,'RevPAR Raw Data'!$B$6:$BE$43,'RevPAR Raw Data'!AC$1,FALSE)</f>
        <v>27.047314589669401</v>
      </c>
      <c r="BN11" s="62">
        <f>VLOOKUP($A11,'RevPAR Raw Data'!$B$6:$BE$43,'RevPAR Raw Data'!AE$1,FALSE)</f>
        <v>32.369826446416901</v>
      </c>
    </row>
    <row r="12" spans="1:66" x14ac:dyDescent="0.35">
      <c r="A12" s="76" t="s">
        <v>27</v>
      </c>
      <c r="B12" s="59">
        <f>VLOOKUP($A12,'Occupancy Raw Data'!$B$6:$BE$43,'Occupancy Raw Data'!G$1,FALSE)</f>
        <v>61.463813866479498</v>
      </c>
      <c r="C12" s="60">
        <f>VLOOKUP($A12,'Occupancy Raw Data'!$B$6:$BE$43,'Occupancy Raw Data'!H$1,FALSE)</f>
        <v>62.668069683152098</v>
      </c>
      <c r="D12" s="60">
        <f>VLOOKUP($A12,'Occupancy Raw Data'!$B$6:$BE$43,'Occupancy Raw Data'!I$1,FALSE)</f>
        <v>66.725125686893406</v>
      </c>
      <c r="E12" s="60">
        <f>VLOOKUP($A12,'Occupancy Raw Data'!$B$6:$BE$43,'Occupancy Raw Data'!J$1,FALSE)</f>
        <v>70.256050508593404</v>
      </c>
      <c r="F12" s="60">
        <f>VLOOKUP($A12,'Occupancy Raw Data'!$B$6:$BE$43,'Occupancy Raw Data'!K$1,FALSE)</f>
        <v>70.022214427686094</v>
      </c>
      <c r="G12" s="61">
        <f>VLOOKUP($A12,'Occupancy Raw Data'!$B$6:$BE$43,'Occupancy Raw Data'!L$1,FALSE)</f>
        <v>66.227054834560903</v>
      </c>
      <c r="H12" s="60">
        <f>VLOOKUP($A12,'Occupancy Raw Data'!$B$6:$BE$43,'Occupancy Raw Data'!N$1,FALSE)</f>
        <v>78.358470712030794</v>
      </c>
      <c r="I12" s="60">
        <f>VLOOKUP($A12,'Occupancy Raw Data'!$B$6:$BE$43,'Occupancy Raw Data'!O$1,FALSE)</f>
        <v>75.189991815737102</v>
      </c>
      <c r="J12" s="61">
        <f>VLOOKUP($A12,'Occupancy Raw Data'!$B$6:$BE$43,'Occupancy Raw Data'!P$1,FALSE)</f>
        <v>76.774231263884005</v>
      </c>
      <c r="K12" s="62">
        <f>VLOOKUP($A12,'Occupancy Raw Data'!$B$6:$BE$43,'Occupancy Raw Data'!R$1,FALSE)</f>
        <v>69.240533814367495</v>
      </c>
      <c r="L12" s="63"/>
      <c r="M12" s="59">
        <f>VLOOKUP($A12,'Occupancy Raw Data'!$B$6:$BE$43,'Occupancy Raw Data'!T$1,FALSE)</f>
        <v>17.559427334329602</v>
      </c>
      <c r="N12" s="60">
        <f>VLOOKUP($A12,'Occupancy Raw Data'!$B$6:$BE$43,'Occupancy Raw Data'!U$1,FALSE)</f>
        <v>17.320938936318498</v>
      </c>
      <c r="O12" s="60">
        <f>VLOOKUP($A12,'Occupancy Raw Data'!$B$6:$BE$43,'Occupancy Raw Data'!V$1,FALSE)</f>
        <v>19.403598014447201</v>
      </c>
      <c r="P12" s="60">
        <f>VLOOKUP($A12,'Occupancy Raw Data'!$B$6:$BE$43,'Occupancy Raw Data'!W$1,FALSE)</f>
        <v>23.3519842677293</v>
      </c>
      <c r="Q12" s="60">
        <f>VLOOKUP($A12,'Occupancy Raw Data'!$B$6:$BE$43,'Occupancy Raw Data'!X$1,FALSE)</f>
        <v>16.087297980172199</v>
      </c>
      <c r="R12" s="61">
        <f>VLOOKUP($A12,'Occupancy Raw Data'!$B$6:$BE$43,'Occupancy Raw Data'!Y$1,FALSE)</f>
        <v>18.747998502708899</v>
      </c>
      <c r="S12" s="60">
        <f>VLOOKUP($A12,'Occupancy Raw Data'!$B$6:$BE$43,'Occupancy Raw Data'!AA$1,FALSE)</f>
        <v>10.8661167419802</v>
      </c>
      <c r="T12" s="60">
        <f>VLOOKUP($A12,'Occupancy Raw Data'!$B$6:$BE$43,'Occupancy Raw Data'!AB$1,FALSE)</f>
        <v>6.3121756153440902</v>
      </c>
      <c r="U12" s="61">
        <f>VLOOKUP($A12,'Occupancy Raw Data'!$B$6:$BE$43,'Occupancy Raw Data'!AC$1,FALSE)</f>
        <v>8.5883861751363497</v>
      </c>
      <c r="V12" s="62">
        <f>VLOOKUP($A12,'Occupancy Raw Data'!$B$6:$BE$43,'Occupancy Raw Data'!AE$1,FALSE)</f>
        <v>15.3296085727982</v>
      </c>
      <c r="W12" s="63"/>
      <c r="X12" s="64">
        <f>VLOOKUP($A12,'ADR Raw Data'!$B$6:$BE$43,'ADR Raw Data'!G$1,FALSE)</f>
        <v>86.936766216473202</v>
      </c>
      <c r="Y12" s="65">
        <f>VLOOKUP($A12,'ADR Raw Data'!$B$6:$BE$43,'ADR Raw Data'!H$1,FALSE)</f>
        <v>87.578944029850703</v>
      </c>
      <c r="Z12" s="65">
        <f>VLOOKUP($A12,'ADR Raw Data'!$B$6:$BE$43,'ADR Raw Data'!I$1,FALSE)</f>
        <v>89.769150166462197</v>
      </c>
      <c r="AA12" s="65">
        <f>VLOOKUP($A12,'ADR Raw Data'!$B$6:$BE$43,'ADR Raw Data'!J$1,FALSE)</f>
        <v>91.547042769179498</v>
      </c>
      <c r="AB12" s="65">
        <f>VLOOKUP($A12,'ADR Raw Data'!$B$6:$BE$43,'ADR Raw Data'!K$1,FALSE)</f>
        <v>91.92596760728</v>
      </c>
      <c r="AC12" s="66">
        <f>VLOOKUP($A12,'ADR Raw Data'!$B$6:$BE$43,'ADR Raw Data'!L$1,FALSE)</f>
        <v>89.662208177388607</v>
      </c>
      <c r="AD12" s="65">
        <f>VLOOKUP($A12,'ADR Raw Data'!$B$6:$BE$43,'ADR Raw Data'!N$1,FALSE)</f>
        <v>108.426842733512</v>
      </c>
      <c r="AE12" s="65">
        <f>VLOOKUP($A12,'ADR Raw Data'!$B$6:$BE$43,'ADR Raw Data'!O$1,FALSE)</f>
        <v>108.83313948064</v>
      </c>
      <c r="AF12" s="66">
        <f>VLOOKUP($A12,'ADR Raw Data'!$B$6:$BE$43,'ADR Raw Data'!P$1,FALSE)</f>
        <v>108.625799131957</v>
      </c>
      <c r="AG12" s="67">
        <f>VLOOKUP($A12,'ADR Raw Data'!$B$6:$BE$43,'ADR Raw Data'!R$1,FALSE)</f>
        <v>95.669899408997694</v>
      </c>
      <c r="AH12" s="63"/>
      <c r="AI12" s="59">
        <f>VLOOKUP($A12,'ADR Raw Data'!$B$6:$BE$43,'ADR Raw Data'!T$1,FALSE)</f>
        <v>14.415865254999099</v>
      </c>
      <c r="AJ12" s="60">
        <f>VLOOKUP($A12,'ADR Raw Data'!$B$6:$BE$43,'ADR Raw Data'!U$1,FALSE)</f>
        <v>16.333785320698901</v>
      </c>
      <c r="AK12" s="60">
        <f>VLOOKUP($A12,'ADR Raw Data'!$B$6:$BE$43,'ADR Raw Data'!V$1,FALSE)</f>
        <v>18.1987069821032</v>
      </c>
      <c r="AL12" s="60">
        <f>VLOOKUP($A12,'ADR Raw Data'!$B$6:$BE$43,'ADR Raw Data'!W$1,FALSE)</f>
        <v>18.320149747389401</v>
      </c>
      <c r="AM12" s="60">
        <f>VLOOKUP($A12,'ADR Raw Data'!$B$6:$BE$43,'ADR Raw Data'!X$1,FALSE)</f>
        <v>16.455310506759801</v>
      </c>
      <c r="AN12" s="61">
        <f>VLOOKUP($A12,'ADR Raw Data'!$B$6:$BE$43,'ADR Raw Data'!Y$1,FALSE)</f>
        <v>16.801770464248001</v>
      </c>
      <c r="AO12" s="60">
        <f>VLOOKUP($A12,'ADR Raw Data'!$B$6:$BE$43,'ADR Raw Data'!AA$1,FALSE)</f>
        <v>23.439276077890302</v>
      </c>
      <c r="AP12" s="60">
        <f>VLOOKUP($A12,'ADR Raw Data'!$B$6:$BE$43,'ADR Raw Data'!AB$1,FALSE)</f>
        <v>23.375220727774501</v>
      </c>
      <c r="AQ12" s="61">
        <f>VLOOKUP($A12,'ADR Raw Data'!$B$6:$BE$43,'ADR Raw Data'!AC$1,FALSE)</f>
        <v>23.402330259732999</v>
      </c>
      <c r="AR12" s="62">
        <f>VLOOKUP($A12,'ADR Raw Data'!$B$6:$BE$43,'ADR Raw Data'!AE$1,FALSE)</f>
        <v>18.7656651284295</v>
      </c>
      <c r="AS12" s="50"/>
      <c r="AT12" s="64">
        <f>VLOOKUP($A12,'RevPAR Raw Data'!$B$6:$BE$43,'RevPAR Raw Data'!G$1,FALSE)</f>
        <v>53.434652168829601</v>
      </c>
      <c r="AU12" s="65">
        <f>VLOOKUP($A12,'RevPAR Raw Data'!$B$6:$BE$43,'RevPAR Raw Data'!H$1,FALSE)</f>
        <v>54.884033672395603</v>
      </c>
      <c r="AV12" s="65">
        <f>VLOOKUP($A12,'RevPAR Raw Data'!$B$6:$BE$43,'RevPAR Raw Data'!I$1,FALSE)</f>
        <v>59.898578276628001</v>
      </c>
      <c r="AW12" s="65">
        <f>VLOOKUP($A12,'RevPAR Raw Data'!$B$6:$BE$43,'RevPAR Raw Data'!J$1,FALSE)</f>
        <v>64.317336607038399</v>
      </c>
      <c r="AX12" s="65">
        <f>VLOOKUP($A12,'RevPAR Raw Data'!$B$6:$BE$43,'RevPAR Raw Data'!K$1,FALSE)</f>
        <v>64.368598152694901</v>
      </c>
      <c r="AY12" s="66">
        <f>VLOOKUP($A12,'RevPAR Raw Data'!$B$6:$BE$43,'RevPAR Raw Data'!L$1,FALSE)</f>
        <v>59.380639775517302</v>
      </c>
      <c r="AZ12" s="65">
        <f>VLOOKUP($A12,'RevPAR Raw Data'!$B$6:$BE$43,'RevPAR Raw Data'!N$1,FALSE)</f>
        <v>84.961615807319006</v>
      </c>
      <c r="BA12" s="65">
        <f>VLOOKUP($A12,'RevPAR Raw Data'!$B$6:$BE$43,'RevPAR Raw Data'!O$1,FALSE)</f>
        <v>81.831628668303495</v>
      </c>
      <c r="BB12" s="66">
        <f>VLOOKUP($A12,'RevPAR Raw Data'!$B$6:$BE$43,'RevPAR Raw Data'!P$1,FALSE)</f>
        <v>83.396622237811201</v>
      </c>
      <c r="BC12" s="67">
        <f>VLOOKUP($A12,'RevPAR Raw Data'!$B$6:$BE$43,'RevPAR Raw Data'!R$1,FALSE)</f>
        <v>66.242349050458401</v>
      </c>
      <c r="BD12" s="63"/>
      <c r="BE12" s="59">
        <f>VLOOKUP($A12,'RevPAR Raw Data'!$B$6:$BE$43,'RevPAR Raw Data'!T$1,FALSE)</f>
        <v>34.506635973395198</v>
      </c>
      <c r="BF12" s="60">
        <f>VLOOKUP($A12,'RevPAR Raw Data'!$B$6:$BE$43,'RevPAR Raw Data'!U$1,FALSE)</f>
        <v>36.483889238404998</v>
      </c>
      <c r="BG12" s="60">
        <f>VLOOKUP($A12,'RevPAR Raw Data'!$B$6:$BE$43,'RevPAR Raw Data'!V$1,FALSE)</f>
        <v>41.1335089431849</v>
      </c>
      <c r="BH12" s="60">
        <f>VLOOKUP($A12,'RevPAR Raw Data'!$B$6:$BE$43,'RevPAR Raw Data'!W$1,FALSE)</f>
        <v>45.950252501953599</v>
      </c>
      <c r="BI12" s="60">
        <f>VLOOKUP($A12,'RevPAR Raw Data'!$B$6:$BE$43,'RevPAR Raw Data'!X$1,FALSE)</f>
        <v>35.1898233217171</v>
      </c>
      <c r="BJ12" s="61">
        <f>VLOOKUP($A12,'RevPAR Raw Data'!$B$6:$BE$43,'RevPAR Raw Data'!Y$1,FALSE)</f>
        <v>38.699764642022799</v>
      </c>
      <c r="BK12" s="60">
        <f>VLOOKUP($A12,'RevPAR Raw Data'!$B$6:$BE$43,'RevPAR Raw Data'!AA$1,FALSE)</f>
        <v>36.852331921969203</v>
      </c>
      <c r="BL12" s="60">
        <f>VLOOKUP($A12,'RevPAR Raw Data'!$B$6:$BE$43,'RevPAR Raw Data'!AB$1,FALSE)</f>
        <v>31.162881325930002</v>
      </c>
      <c r="BM12" s="61">
        <f>VLOOKUP($A12,'RevPAR Raw Data'!$B$6:$BE$43,'RevPAR Raw Data'!AC$1,FALSE)</f>
        <v>34.000598931555999</v>
      </c>
      <c r="BN12" s="62">
        <f>VLOOKUP($A12,'RevPAR Raw Data'!$B$6:$BE$43,'RevPAR Raw Data'!AE$1,FALSE)</f>
        <v>36.971976711498101</v>
      </c>
    </row>
    <row r="13" spans="1:66" x14ac:dyDescent="0.35">
      <c r="A13" s="76" t="s">
        <v>91</v>
      </c>
      <c r="B13" s="59">
        <f>VLOOKUP($A13,'Occupancy Raw Data'!$B$6:$BE$43,'Occupancy Raw Data'!G$1,FALSE)</f>
        <v>58.057889822595698</v>
      </c>
      <c r="C13" s="60">
        <f>VLOOKUP($A13,'Occupancy Raw Data'!$B$6:$BE$43,'Occupancy Raw Data'!H$1,FALSE)</f>
        <v>72.539682539682502</v>
      </c>
      <c r="D13" s="60">
        <f>VLOOKUP($A13,'Occupancy Raw Data'!$B$6:$BE$43,'Occupancy Raw Data'!I$1,FALSE)</f>
        <v>81.876750700280098</v>
      </c>
      <c r="E13" s="60">
        <f>VLOOKUP($A13,'Occupancy Raw Data'!$B$6:$BE$43,'Occupancy Raw Data'!J$1,FALSE)</f>
        <v>85.770308123249194</v>
      </c>
      <c r="F13" s="60">
        <f>VLOOKUP($A13,'Occupancy Raw Data'!$B$6:$BE$43,'Occupancy Raw Data'!K$1,FALSE)</f>
        <v>74.154995331465898</v>
      </c>
      <c r="G13" s="61">
        <f>VLOOKUP($A13,'Occupancy Raw Data'!$B$6:$BE$43,'Occupancy Raw Data'!L$1,FALSE)</f>
        <v>74.479925303454706</v>
      </c>
      <c r="H13" s="60">
        <f>VLOOKUP($A13,'Occupancy Raw Data'!$B$6:$BE$43,'Occupancy Raw Data'!N$1,FALSE)</f>
        <v>65.126050420167999</v>
      </c>
      <c r="I13" s="60">
        <f>VLOOKUP($A13,'Occupancy Raw Data'!$B$6:$BE$43,'Occupancy Raw Data'!O$1,FALSE)</f>
        <v>65.200746965452794</v>
      </c>
      <c r="J13" s="61">
        <f>VLOOKUP($A13,'Occupancy Raw Data'!$B$6:$BE$43,'Occupancy Raw Data'!P$1,FALSE)</f>
        <v>65.163398692810404</v>
      </c>
      <c r="K13" s="62">
        <f>VLOOKUP($A13,'Occupancy Raw Data'!$B$6:$BE$43,'Occupancy Raw Data'!R$1,FALSE)</f>
        <v>71.818060557556294</v>
      </c>
      <c r="L13" s="63"/>
      <c r="M13" s="59">
        <f>VLOOKUP($A13,'Occupancy Raw Data'!$B$6:$BE$43,'Occupancy Raw Data'!T$1,FALSE)</f>
        <v>48.569244190126597</v>
      </c>
      <c r="N13" s="60">
        <f>VLOOKUP($A13,'Occupancy Raw Data'!$B$6:$BE$43,'Occupancy Raw Data'!U$1,FALSE)</f>
        <v>58.287991484086497</v>
      </c>
      <c r="O13" s="60">
        <f>VLOOKUP($A13,'Occupancy Raw Data'!$B$6:$BE$43,'Occupancy Raw Data'!V$1,FALSE)</f>
        <v>65.752461252270095</v>
      </c>
      <c r="P13" s="60">
        <f>VLOOKUP($A13,'Occupancy Raw Data'!$B$6:$BE$43,'Occupancy Raw Data'!W$1,FALSE)</f>
        <v>70.644409466572995</v>
      </c>
      <c r="Q13" s="60">
        <f>VLOOKUP($A13,'Occupancy Raw Data'!$B$6:$BE$43,'Occupancy Raw Data'!X$1,FALSE)</f>
        <v>57.273445131628002</v>
      </c>
      <c r="R13" s="61">
        <f>VLOOKUP($A13,'Occupancy Raw Data'!$B$6:$BE$43,'Occupancy Raw Data'!Y$1,FALSE)</f>
        <v>60.714080161620402</v>
      </c>
      <c r="S13" s="60">
        <f>VLOOKUP($A13,'Occupancy Raw Data'!$B$6:$BE$43,'Occupancy Raw Data'!AA$1,FALSE)</f>
        <v>27.596427290428299</v>
      </c>
      <c r="T13" s="60">
        <f>VLOOKUP($A13,'Occupancy Raw Data'!$B$6:$BE$43,'Occupancy Raw Data'!AB$1,FALSE)</f>
        <v>24.0092638362534</v>
      </c>
      <c r="U13" s="61">
        <f>VLOOKUP($A13,'Occupancy Raw Data'!$B$6:$BE$43,'Occupancy Raw Data'!AC$1,FALSE)</f>
        <v>25.7762465476773</v>
      </c>
      <c r="V13" s="62">
        <f>VLOOKUP($A13,'Occupancy Raw Data'!$B$6:$BE$43,'Occupancy Raw Data'!AE$1,FALSE)</f>
        <v>49.9183007212958</v>
      </c>
      <c r="W13" s="63"/>
      <c r="X13" s="64">
        <f>VLOOKUP($A13,'ADR Raw Data'!$B$6:$BE$43,'ADR Raw Data'!G$1,FALSE)</f>
        <v>111.961574461241</v>
      </c>
      <c r="Y13" s="65">
        <f>VLOOKUP($A13,'ADR Raw Data'!$B$6:$BE$43,'ADR Raw Data'!H$1,FALSE)</f>
        <v>129.65548719268801</v>
      </c>
      <c r="Z13" s="65">
        <f>VLOOKUP($A13,'ADR Raw Data'!$B$6:$BE$43,'ADR Raw Data'!I$1,FALSE)</f>
        <v>134.082171285209</v>
      </c>
      <c r="AA13" s="65">
        <f>VLOOKUP($A13,'ADR Raw Data'!$B$6:$BE$43,'ADR Raw Data'!J$1,FALSE)</f>
        <v>133.84573916829899</v>
      </c>
      <c r="AB13" s="65">
        <f>VLOOKUP($A13,'ADR Raw Data'!$B$6:$BE$43,'ADR Raw Data'!K$1,FALSE)</f>
        <v>125.242634097204</v>
      </c>
      <c r="AC13" s="66">
        <f>VLOOKUP($A13,'ADR Raw Data'!$B$6:$BE$43,'ADR Raw Data'!L$1,FALSE)</f>
        <v>127.956600892588</v>
      </c>
      <c r="AD13" s="65">
        <f>VLOOKUP($A13,'ADR Raw Data'!$B$6:$BE$43,'ADR Raw Data'!N$1,FALSE)</f>
        <v>103.968994982078</v>
      </c>
      <c r="AE13" s="65">
        <f>VLOOKUP($A13,'ADR Raw Data'!$B$6:$BE$43,'ADR Raw Data'!O$1,FALSE)</f>
        <v>103.86483173421099</v>
      </c>
      <c r="AF13" s="66">
        <f>VLOOKUP($A13,'ADR Raw Data'!$B$6:$BE$43,'ADR Raw Data'!P$1,FALSE)</f>
        <v>103.91688350766501</v>
      </c>
      <c r="AG13" s="67">
        <f>VLOOKUP($A13,'ADR Raw Data'!$B$6:$BE$43,'ADR Raw Data'!R$1,FALSE)</f>
        <v>121.72454459344</v>
      </c>
      <c r="AH13" s="63"/>
      <c r="AI13" s="59">
        <f>VLOOKUP($A13,'ADR Raw Data'!$B$6:$BE$43,'ADR Raw Data'!T$1,FALSE)</f>
        <v>42.547436536663</v>
      </c>
      <c r="AJ13" s="60">
        <f>VLOOKUP($A13,'ADR Raw Data'!$B$6:$BE$43,'ADR Raw Data'!U$1,FALSE)</f>
        <v>56.726774577171497</v>
      </c>
      <c r="AK13" s="60">
        <f>VLOOKUP($A13,'ADR Raw Data'!$B$6:$BE$43,'ADR Raw Data'!V$1,FALSE)</f>
        <v>56.828353053748003</v>
      </c>
      <c r="AL13" s="60">
        <f>VLOOKUP($A13,'ADR Raw Data'!$B$6:$BE$43,'ADR Raw Data'!W$1,FALSE)</f>
        <v>57.297607085788997</v>
      </c>
      <c r="AM13" s="60">
        <f>VLOOKUP($A13,'ADR Raw Data'!$B$6:$BE$43,'ADR Raw Data'!X$1,FALSE)</f>
        <v>51.769679344099501</v>
      </c>
      <c r="AN13" s="61">
        <f>VLOOKUP($A13,'ADR Raw Data'!$B$6:$BE$43,'ADR Raw Data'!Y$1,FALSE)</f>
        <v>54.0111099529489</v>
      </c>
      <c r="AO13" s="60">
        <f>VLOOKUP($A13,'ADR Raw Data'!$B$6:$BE$43,'ADR Raw Data'!AA$1,FALSE)</f>
        <v>26.333161394072199</v>
      </c>
      <c r="AP13" s="60">
        <f>VLOOKUP($A13,'ADR Raw Data'!$B$6:$BE$43,'ADR Raw Data'!AB$1,FALSE)</f>
        <v>26.921976692539602</v>
      </c>
      <c r="AQ13" s="61">
        <f>VLOOKUP($A13,'ADR Raw Data'!$B$6:$BE$43,'ADR Raw Data'!AC$1,FALSE)</f>
        <v>26.632008077263102</v>
      </c>
      <c r="AR13" s="62">
        <f>VLOOKUP($A13,'ADR Raw Data'!$B$6:$BE$43,'ADR Raw Data'!AE$1,FALSE)</f>
        <v>47.068329629598502</v>
      </c>
      <c r="AS13" s="50"/>
      <c r="AT13" s="64">
        <f>VLOOKUP($A13,'RevPAR Raw Data'!$B$6:$BE$43,'RevPAR Raw Data'!G$1,FALSE)</f>
        <v>65.002527544350997</v>
      </c>
      <c r="AU13" s="65">
        <f>VLOOKUP($A13,'RevPAR Raw Data'!$B$6:$BE$43,'RevPAR Raw Data'!H$1,FALSE)</f>
        <v>94.0516788048552</v>
      </c>
      <c r="AV13" s="65">
        <f>VLOOKUP($A13,'RevPAR Raw Data'!$B$6:$BE$43,'RevPAR Raw Data'!I$1,FALSE)</f>
        <v>109.782125116713</v>
      </c>
      <c r="AW13" s="65">
        <f>VLOOKUP($A13,'RevPAR Raw Data'!$B$6:$BE$43,'RevPAR Raw Data'!J$1,FALSE)</f>
        <v>114.799902894491</v>
      </c>
      <c r="AX13" s="65">
        <f>VLOOKUP($A13,'RevPAR Raw Data'!$B$6:$BE$43,'RevPAR Raw Data'!K$1,FALSE)</f>
        <v>92.873669467787096</v>
      </c>
      <c r="AY13" s="66">
        <f>VLOOKUP($A13,'RevPAR Raw Data'!$B$6:$BE$43,'RevPAR Raw Data'!L$1,FALSE)</f>
        <v>95.301980765639499</v>
      </c>
      <c r="AZ13" s="65">
        <f>VLOOKUP($A13,'RevPAR Raw Data'!$B$6:$BE$43,'RevPAR Raw Data'!N$1,FALSE)</f>
        <v>67.710900093370597</v>
      </c>
      <c r="BA13" s="65">
        <f>VLOOKUP($A13,'RevPAR Raw Data'!$B$6:$BE$43,'RevPAR Raw Data'!O$1,FALSE)</f>
        <v>67.720646125116701</v>
      </c>
      <c r="BB13" s="66">
        <f>VLOOKUP($A13,'RevPAR Raw Data'!$B$6:$BE$43,'RevPAR Raw Data'!P$1,FALSE)</f>
        <v>67.715773109243599</v>
      </c>
      <c r="BC13" s="67">
        <f>VLOOKUP($A13,'RevPAR Raw Data'!$B$6:$BE$43,'RevPAR Raw Data'!R$1,FALSE)</f>
        <v>87.420207149526405</v>
      </c>
      <c r="BD13" s="63"/>
      <c r="BE13" s="59">
        <f>VLOOKUP($A13,'RevPAR Raw Data'!$B$6:$BE$43,'RevPAR Raw Data'!T$1,FALSE)</f>
        <v>111.78164907492</v>
      </c>
      <c r="BF13" s="60">
        <f>VLOOKUP($A13,'RevPAR Raw Data'!$B$6:$BE$43,'RevPAR Raw Data'!U$1,FALSE)</f>
        <v>148.07966359599601</v>
      </c>
      <c r="BG13" s="60">
        <f>VLOOKUP($A13,'RevPAR Raw Data'!$B$6:$BE$43,'RevPAR Raw Data'!V$1,FALSE)</f>
        <v>159.94685512798699</v>
      </c>
      <c r="BH13" s="60">
        <f>VLOOKUP($A13,'RevPAR Raw Data'!$B$6:$BE$43,'RevPAR Raw Data'!W$1,FALSE)</f>
        <v>168.41957271659501</v>
      </c>
      <c r="BI13" s="60">
        <f>VLOOKUP($A13,'RevPAR Raw Data'!$B$6:$BE$43,'RevPAR Raw Data'!X$1,FALSE)</f>
        <v>138.69340336969</v>
      </c>
      <c r="BJ13" s="61">
        <f>VLOOKUP($A13,'RevPAR Raw Data'!$B$6:$BE$43,'RevPAR Raw Data'!Y$1,FALSE)</f>
        <v>147.51753870758299</v>
      </c>
      <c r="BK13" s="60">
        <f>VLOOKUP($A13,'RevPAR Raw Data'!$B$6:$BE$43,'RevPAR Raw Data'!AA$1,FALSE)</f>
        <v>61.196600421886799</v>
      </c>
      <c r="BL13" s="60">
        <f>VLOOKUP($A13,'RevPAR Raw Data'!$B$6:$BE$43,'RevPAR Raw Data'!AB$1,FALSE)</f>
        <v>57.395008942839603</v>
      </c>
      <c r="BM13" s="61">
        <f>VLOOKUP($A13,'RevPAR Raw Data'!$B$6:$BE$43,'RevPAR Raw Data'!AC$1,FALSE)</f>
        <v>59.272986687533198</v>
      </c>
      <c r="BN13" s="62">
        <f>VLOOKUP($A13,'RevPAR Raw Data'!$B$6:$BE$43,'RevPAR Raw Data'!AE$1,FALSE)</f>
        <v>120.482340679888</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55.918966375763198</v>
      </c>
      <c r="C15" s="60">
        <f>VLOOKUP($A15,'Occupancy Raw Data'!$B$6:$BE$43,'Occupancy Raw Data'!H$1,FALSE)</f>
        <v>59.438635112823299</v>
      </c>
      <c r="D15" s="60">
        <f>VLOOKUP($A15,'Occupancy Raw Data'!$B$6:$BE$43,'Occupancy Raw Data'!I$1,FALSE)</f>
        <v>61.7448960872185</v>
      </c>
      <c r="E15" s="60">
        <f>VLOOKUP($A15,'Occupancy Raw Data'!$B$6:$BE$43,'Occupancy Raw Data'!J$1,FALSE)</f>
        <v>62.672641979191198</v>
      </c>
      <c r="F15" s="60">
        <f>VLOOKUP($A15,'Occupancy Raw Data'!$B$6:$BE$43,'Occupancy Raw Data'!K$1,FALSE)</f>
        <v>62.887543569987102</v>
      </c>
      <c r="G15" s="61">
        <f>VLOOKUP($A15,'Occupancy Raw Data'!$B$6:$BE$43,'Occupancy Raw Data'!L$1,FALSE)</f>
        <v>60.532536624996702</v>
      </c>
      <c r="H15" s="60">
        <f>VLOOKUP($A15,'Occupancy Raw Data'!$B$6:$BE$43,'Occupancy Raw Data'!N$1,FALSE)</f>
        <v>73.113714390544303</v>
      </c>
      <c r="I15" s="60">
        <f>VLOOKUP($A15,'Occupancy Raw Data'!$B$6:$BE$43,'Occupancy Raw Data'!O$1,FALSE)</f>
        <v>73.627381607568694</v>
      </c>
      <c r="J15" s="61">
        <f>VLOOKUP($A15,'Occupancy Raw Data'!$B$6:$BE$43,'Occupancy Raw Data'!P$1,FALSE)</f>
        <v>73.370547999056498</v>
      </c>
      <c r="K15" s="62">
        <f>VLOOKUP($A15,'Occupancy Raw Data'!$B$6:$BE$43,'Occupancy Raw Data'!R$1,FALSE)</f>
        <v>64.200539874727994</v>
      </c>
      <c r="L15" s="63"/>
      <c r="M15" s="59">
        <f>VLOOKUP($A15,'Occupancy Raw Data'!$B$6:$BE$43,'Occupancy Raw Data'!T$1,FALSE)</f>
        <v>-0.10047270125696101</v>
      </c>
      <c r="N15" s="60">
        <f>VLOOKUP($A15,'Occupancy Raw Data'!$B$6:$BE$43,'Occupancy Raw Data'!U$1,FALSE)</f>
        <v>4.1304280718555004</v>
      </c>
      <c r="O15" s="60">
        <f>VLOOKUP($A15,'Occupancy Raw Data'!$B$6:$BE$43,'Occupancy Raw Data'!V$1,FALSE)</f>
        <v>4.6368083689304598</v>
      </c>
      <c r="P15" s="60">
        <f>VLOOKUP($A15,'Occupancy Raw Data'!$B$6:$BE$43,'Occupancy Raw Data'!W$1,FALSE)</f>
        <v>5.7758841577963098</v>
      </c>
      <c r="Q15" s="60">
        <f>VLOOKUP($A15,'Occupancy Raw Data'!$B$6:$BE$43,'Occupancy Raw Data'!X$1,FALSE)</f>
        <v>5.8336427636002002</v>
      </c>
      <c r="R15" s="61">
        <f>VLOOKUP($A15,'Occupancy Raw Data'!$B$6:$BE$43,'Occupancy Raw Data'!Y$1,FALSE)</f>
        <v>4.10207323998939</v>
      </c>
      <c r="S15" s="60">
        <f>VLOOKUP($A15,'Occupancy Raw Data'!$B$6:$BE$43,'Occupancy Raw Data'!AA$1,FALSE)</f>
        <v>1.20452125738329</v>
      </c>
      <c r="T15" s="60">
        <f>VLOOKUP($A15,'Occupancy Raw Data'!$B$6:$BE$43,'Occupancy Raw Data'!AB$1,FALSE)</f>
        <v>-6.2852630185346898</v>
      </c>
      <c r="U15" s="61">
        <f>VLOOKUP($A15,'Occupancy Raw Data'!$B$6:$BE$43,'Occupancy Raw Data'!AC$1,FALSE)</f>
        <v>-2.6973564668113901</v>
      </c>
      <c r="V15" s="62">
        <f>VLOOKUP($A15,'Occupancy Raw Data'!$B$6:$BE$43,'Occupancy Raw Data'!AE$1,FALSE)</f>
        <v>1.7797416415812</v>
      </c>
      <c r="W15" s="63"/>
      <c r="X15" s="64">
        <f>VLOOKUP($A15,'ADR Raw Data'!$B$6:$BE$43,'ADR Raw Data'!G$1,FALSE)</f>
        <v>106.93909282935699</v>
      </c>
      <c r="Y15" s="65">
        <f>VLOOKUP($A15,'ADR Raw Data'!$B$6:$BE$43,'ADR Raw Data'!H$1,FALSE)</f>
        <v>104.557656402116</v>
      </c>
      <c r="Z15" s="65">
        <f>VLOOKUP($A15,'ADR Raw Data'!$B$6:$BE$43,'ADR Raw Data'!I$1,FALSE)</f>
        <v>104.787261612903</v>
      </c>
      <c r="AA15" s="65">
        <f>VLOOKUP($A15,'ADR Raw Data'!$B$6:$BE$43,'ADR Raw Data'!J$1,FALSE)</f>
        <v>105.67366484486</v>
      </c>
      <c r="AB15" s="65">
        <f>VLOOKUP($A15,'ADR Raw Data'!$B$6:$BE$43,'ADR Raw Data'!K$1,FALSE)</f>
        <v>107.723017682113</v>
      </c>
      <c r="AC15" s="66">
        <f>VLOOKUP($A15,'ADR Raw Data'!$B$6:$BE$43,'ADR Raw Data'!L$1,FALSE)</f>
        <v>105.93327827287899</v>
      </c>
      <c r="AD15" s="65">
        <f>VLOOKUP($A15,'ADR Raw Data'!$B$6:$BE$43,'ADR Raw Data'!N$1,FALSE)</f>
        <v>149.529617047817</v>
      </c>
      <c r="AE15" s="65">
        <f>VLOOKUP($A15,'ADR Raw Data'!$B$6:$BE$43,'ADR Raw Data'!O$1,FALSE)</f>
        <v>154.39047394105501</v>
      </c>
      <c r="AF15" s="66">
        <f>VLOOKUP($A15,'ADR Raw Data'!$B$6:$BE$43,'ADR Raw Data'!P$1,FALSE)</f>
        <v>151.96855320938701</v>
      </c>
      <c r="AG15" s="67">
        <f>VLOOKUP($A15,'ADR Raw Data'!$B$6:$BE$43,'ADR Raw Data'!R$1,FALSE)</f>
        <v>120.96489797117999</v>
      </c>
      <c r="AH15" s="63"/>
      <c r="AI15" s="59">
        <f>VLOOKUP($A15,'ADR Raw Data'!$B$6:$BE$43,'ADR Raw Data'!T$1,FALSE)</f>
        <v>17.093267938984201</v>
      </c>
      <c r="AJ15" s="60">
        <f>VLOOKUP($A15,'ADR Raw Data'!$B$6:$BE$43,'ADR Raw Data'!U$1,FALSE)</f>
        <v>18.073588483064601</v>
      </c>
      <c r="AK15" s="60">
        <f>VLOOKUP($A15,'ADR Raw Data'!$B$6:$BE$43,'ADR Raw Data'!V$1,FALSE)</f>
        <v>15.8898698245142</v>
      </c>
      <c r="AL15" s="60">
        <f>VLOOKUP($A15,'ADR Raw Data'!$B$6:$BE$43,'ADR Raw Data'!W$1,FALSE)</f>
        <v>16.738200334107098</v>
      </c>
      <c r="AM15" s="60">
        <f>VLOOKUP($A15,'ADR Raw Data'!$B$6:$BE$43,'ADR Raw Data'!X$1,FALSE)</f>
        <v>15.3321732679892</v>
      </c>
      <c r="AN15" s="61">
        <f>VLOOKUP($A15,'ADR Raw Data'!$B$6:$BE$43,'ADR Raw Data'!Y$1,FALSE)</f>
        <v>16.591441906697501</v>
      </c>
      <c r="AO15" s="60">
        <f>VLOOKUP($A15,'ADR Raw Data'!$B$6:$BE$43,'ADR Raw Data'!AA$1,FALSE)</f>
        <v>21.3426662821403</v>
      </c>
      <c r="AP15" s="60">
        <f>VLOOKUP($A15,'ADR Raw Data'!$B$6:$BE$43,'ADR Raw Data'!AB$1,FALSE)</f>
        <v>12.935267155771299</v>
      </c>
      <c r="AQ15" s="61">
        <f>VLOOKUP($A15,'ADR Raw Data'!$B$6:$BE$43,'ADR Raw Data'!AC$1,FALSE)</f>
        <v>16.6739495919172</v>
      </c>
      <c r="AR15" s="62">
        <f>VLOOKUP($A15,'ADR Raw Data'!$B$6:$BE$43,'ADR Raw Data'!AE$1,FALSE)</f>
        <v>15.9635889265851</v>
      </c>
      <c r="AS15" s="50"/>
      <c r="AT15" s="64">
        <f>VLOOKUP($A15,'RevPAR Raw Data'!$B$6:$BE$43,'RevPAR Raw Data'!G$1,FALSE)</f>
        <v>59.799235361794601</v>
      </c>
      <c r="AU15" s="65">
        <f>VLOOKUP($A15,'RevPAR Raw Data'!$B$6:$BE$43,'RevPAR Raw Data'!H$1,FALSE)</f>
        <v>62.147643871373504</v>
      </c>
      <c r="AV15" s="65">
        <f>VLOOKUP($A15,'RevPAR Raw Data'!$B$6:$BE$43,'RevPAR Raw Data'!I$1,FALSE)</f>
        <v>64.700785795528901</v>
      </c>
      <c r="AW15" s="65">
        <f>VLOOKUP($A15,'RevPAR Raw Data'!$B$6:$BE$43,'RevPAR Raw Data'!J$1,FALSE)</f>
        <v>66.22847763451</v>
      </c>
      <c r="AX15" s="65">
        <f>VLOOKUP($A15,'RevPAR Raw Data'!$B$6:$BE$43,'RevPAR Raw Data'!K$1,FALSE)</f>
        <v>67.744359679744207</v>
      </c>
      <c r="AY15" s="66">
        <f>VLOOKUP($A15,'RevPAR Raw Data'!$B$6:$BE$43,'RevPAR Raw Data'!L$1,FALSE)</f>
        <v>64.1241004685902</v>
      </c>
      <c r="AZ15" s="65">
        <f>VLOOKUP($A15,'RevPAR Raw Data'!$B$6:$BE$43,'RevPAR Raw Data'!N$1,FALSE)</f>
        <v>109.326657137615</v>
      </c>
      <c r="BA15" s="65">
        <f>VLOOKUP($A15,'RevPAR Raw Data'!$B$6:$BE$43,'RevPAR Raw Data'!O$1,FALSE)</f>
        <v>113.67366341431401</v>
      </c>
      <c r="BB15" s="66">
        <f>VLOOKUP($A15,'RevPAR Raw Data'!$B$6:$BE$43,'RevPAR Raw Data'!P$1,FALSE)</f>
        <v>111.500160275965</v>
      </c>
      <c r="BC15" s="67">
        <f>VLOOKUP($A15,'RevPAR Raw Data'!$B$6:$BE$43,'RevPAR Raw Data'!R$1,FALSE)</f>
        <v>77.660117556411606</v>
      </c>
      <c r="BD15" s="63"/>
      <c r="BE15" s="59">
        <f>VLOOKUP($A15,'RevPAR Raw Data'!$B$6:$BE$43,'RevPAR Raw Data'!T$1,FALSE)</f>
        <v>16.975621169695899</v>
      </c>
      <c r="BF15" s="60">
        <f>VLOOKUP($A15,'RevPAR Raw Data'!$B$6:$BE$43,'RevPAR Raw Data'!U$1,FALSE)</f>
        <v>22.9505331272162</v>
      </c>
      <c r="BG15" s="60">
        <f>VLOOKUP($A15,'RevPAR Raw Data'!$B$6:$BE$43,'RevPAR Raw Data'!V$1,FALSE)</f>
        <v>21.263461007279901</v>
      </c>
      <c r="BH15" s="60">
        <f>VLOOKUP($A15,'RevPAR Raw Data'!$B$6:$BE$43,'RevPAR Raw Data'!W$1,FALSE)</f>
        <v>23.480863553301301</v>
      </c>
      <c r="BI15" s="60">
        <f>VLOOKUP($A15,'RevPAR Raw Data'!$B$6:$BE$43,'RevPAR Raw Data'!X$1,FALSE)</f>
        <v>22.060240247940101</v>
      </c>
      <c r="BJ15" s="61">
        <f>VLOOKUP($A15,'RevPAR Raw Data'!$B$6:$BE$43,'RevPAR Raw Data'!Y$1,FALSE)</f>
        <v>21.374108245269898</v>
      </c>
      <c r="BK15" s="60">
        <f>VLOOKUP($A15,'RevPAR Raw Data'!$B$6:$BE$43,'RevPAR Raw Data'!AA$1,FALSE)</f>
        <v>22.804264491784298</v>
      </c>
      <c r="BL15" s="60">
        <f>VLOOKUP($A15,'RevPAR Raw Data'!$B$6:$BE$43,'RevPAR Raw Data'!AB$1,FALSE)</f>
        <v>5.8369885743463197</v>
      </c>
      <c r="BM15" s="61">
        <f>VLOOKUP($A15,'RevPAR Raw Data'!$B$6:$BE$43,'RevPAR Raw Data'!AC$1,FALSE)</f>
        <v>13.5268372675154</v>
      </c>
      <c r="BN15" s="62">
        <f>VLOOKUP($A15,'RevPAR Raw Data'!$B$6:$BE$43,'RevPAR Raw Data'!AE$1,FALSE)</f>
        <v>18.0274412077835</v>
      </c>
    </row>
    <row r="16" spans="1:66" x14ac:dyDescent="0.35">
      <c r="A16" s="76" t="s">
        <v>92</v>
      </c>
      <c r="B16" s="59">
        <f>VLOOKUP($A16,'Occupancy Raw Data'!$B$6:$BE$43,'Occupancy Raw Data'!G$1,FALSE)</f>
        <v>63.336244541484703</v>
      </c>
      <c r="C16" s="60">
        <f>VLOOKUP($A16,'Occupancy Raw Data'!$B$6:$BE$43,'Occupancy Raw Data'!H$1,FALSE)</f>
        <v>77.048034934497807</v>
      </c>
      <c r="D16" s="60">
        <f>VLOOKUP($A16,'Occupancy Raw Data'!$B$6:$BE$43,'Occupancy Raw Data'!I$1,FALSE)</f>
        <v>77.799126637554494</v>
      </c>
      <c r="E16" s="60">
        <f>VLOOKUP($A16,'Occupancy Raw Data'!$B$6:$BE$43,'Occupancy Raw Data'!J$1,FALSE)</f>
        <v>78.200873362445407</v>
      </c>
      <c r="F16" s="60">
        <f>VLOOKUP($A16,'Occupancy Raw Data'!$B$6:$BE$43,'Occupancy Raw Data'!K$1,FALSE)</f>
        <v>77.379912663755405</v>
      </c>
      <c r="G16" s="61">
        <f>VLOOKUP($A16,'Occupancy Raw Data'!$B$6:$BE$43,'Occupancy Raw Data'!L$1,FALSE)</f>
        <v>74.752838427947495</v>
      </c>
      <c r="H16" s="60">
        <f>VLOOKUP($A16,'Occupancy Raw Data'!$B$6:$BE$43,'Occupancy Raw Data'!N$1,FALSE)</f>
        <v>82.655021834061102</v>
      </c>
      <c r="I16" s="60">
        <f>VLOOKUP($A16,'Occupancy Raw Data'!$B$6:$BE$43,'Occupancy Raw Data'!O$1,FALSE)</f>
        <v>80.908296943231406</v>
      </c>
      <c r="J16" s="61">
        <f>VLOOKUP($A16,'Occupancy Raw Data'!$B$6:$BE$43,'Occupancy Raw Data'!P$1,FALSE)</f>
        <v>81.781659388646204</v>
      </c>
      <c r="K16" s="62">
        <f>VLOOKUP($A16,'Occupancy Raw Data'!$B$6:$BE$43,'Occupancy Raw Data'!R$1,FALSE)</f>
        <v>76.761072988147205</v>
      </c>
      <c r="L16" s="63"/>
      <c r="M16" s="59">
        <f>VLOOKUP($A16,'Occupancy Raw Data'!$B$6:$BE$43,'Occupancy Raw Data'!T$1,FALSE)</f>
        <v>-9.7111553784860494</v>
      </c>
      <c r="N16" s="60">
        <f>VLOOKUP($A16,'Occupancy Raw Data'!$B$6:$BE$43,'Occupancy Raw Data'!U$1,FALSE)</f>
        <v>-1.62801070472792</v>
      </c>
      <c r="O16" s="60">
        <f>VLOOKUP($A16,'Occupancy Raw Data'!$B$6:$BE$43,'Occupancy Raw Data'!V$1,FALSE)</f>
        <v>-5.0724637681159397</v>
      </c>
      <c r="P16" s="60">
        <f>VLOOKUP($A16,'Occupancy Raw Data'!$B$6:$BE$43,'Occupancy Raw Data'!W$1,FALSE)</f>
        <v>-3.67900172117039</v>
      </c>
      <c r="Q16" s="60">
        <f>VLOOKUP($A16,'Occupancy Raw Data'!$B$6:$BE$43,'Occupancy Raw Data'!X$1,FALSE)</f>
        <v>0.29431741000679101</v>
      </c>
      <c r="R16" s="61">
        <f>VLOOKUP($A16,'Occupancy Raw Data'!$B$6:$BE$43,'Occupancy Raw Data'!Y$1,FALSE)</f>
        <v>-3.8594599451857801</v>
      </c>
      <c r="S16" s="60">
        <f>VLOOKUP($A16,'Occupancy Raw Data'!$B$6:$BE$43,'Occupancy Raw Data'!AA$1,FALSE)</f>
        <v>-0.69254984260230801</v>
      </c>
      <c r="T16" s="60">
        <f>VLOOKUP($A16,'Occupancy Raw Data'!$B$6:$BE$43,'Occupancy Raw Data'!AB$1,FALSE)</f>
        <v>-7.5449101796407101</v>
      </c>
      <c r="U16" s="61">
        <f>VLOOKUP($A16,'Occupancy Raw Data'!$B$6:$BE$43,'Occupancy Raw Data'!AC$1,FALSE)</f>
        <v>-4.20460358056265</v>
      </c>
      <c r="V16" s="62">
        <f>VLOOKUP($A16,'Occupancy Raw Data'!$B$6:$BE$43,'Occupancy Raw Data'!AE$1,FALSE)</f>
        <v>-3.9647852147852101</v>
      </c>
      <c r="W16" s="63"/>
      <c r="X16" s="64">
        <f>VLOOKUP($A16,'ADR Raw Data'!$B$6:$BE$43,'ADR Raw Data'!G$1,FALSE)</f>
        <v>85.249617622724699</v>
      </c>
      <c r="Y16" s="65">
        <f>VLOOKUP($A16,'ADR Raw Data'!$B$6:$BE$43,'ADR Raw Data'!H$1,FALSE)</f>
        <v>90.441309635003407</v>
      </c>
      <c r="Z16" s="65">
        <f>VLOOKUP($A16,'ADR Raw Data'!$B$6:$BE$43,'ADR Raw Data'!I$1,FALSE)</f>
        <v>91.454352581948797</v>
      </c>
      <c r="AA16" s="65">
        <f>VLOOKUP($A16,'ADR Raw Data'!$B$6:$BE$43,'ADR Raw Data'!J$1,FALSE)</f>
        <v>91.433564060754904</v>
      </c>
      <c r="AB16" s="65">
        <f>VLOOKUP($A16,'ADR Raw Data'!$B$6:$BE$43,'ADR Raw Data'!K$1,FALSE)</f>
        <v>91.0975419187358</v>
      </c>
      <c r="AC16" s="66">
        <f>VLOOKUP($A16,'ADR Raw Data'!$B$6:$BE$43,'ADR Raw Data'!L$1,FALSE)</f>
        <v>90.115879694363898</v>
      </c>
      <c r="AD16" s="65">
        <f>VLOOKUP($A16,'ADR Raw Data'!$B$6:$BE$43,'ADR Raw Data'!N$1,FALSE)</f>
        <v>118.392196914623</v>
      </c>
      <c r="AE16" s="65">
        <f>VLOOKUP($A16,'ADR Raw Data'!$B$6:$BE$43,'ADR Raw Data'!O$1,FALSE)</f>
        <v>115.817010319516</v>
      </c>
      <c r="AF16" s="66">
        <f>VLOOKUP($A16,'ADR Raw Data'!$B$6:$BE$43,'ADR Raw Data'!P$1,FALSE)</f>
        <v>117.118354079453</v>
      </c>
      <c r="AG16" s="67">
        <f>VLOOKUP($A16,'ADR Raw Data'!$B$6:$BE$43,'ADR Raw Data'!R$1,FALSE)</f>
        <v>98.335474328717197</v>
      </c>
      <c r="AH16" s="63"/>
      <c r="AI16" s="59">
        <f>VLOOKUP($A16,'ADR Raw Data'!$B$6:$BE$43,'ADR Raw Data'!T$1,FALSE)</f>
        <v>10.9043117621192</v>
      </c>
      <c r="AJ16" s="60">
        <f>VLOOKUP($A16,'ADR Raw Data'!$B$6:$BE$43,'ADR Raw Data'!U$1,FALSE)</f>
        <v>16.335138270623698</v>
      </c>
      <c r="AK16" s="60">
        <f>VLOOKUP($A16,'ADR Raw Data'!$B$6:$BE$43,'ADR Raw Data'!V$1,FALSE)</f>
        <v>13.9588777861888</v>
      </c>
      <c r="AL16" s="60">
        <f>VLOOKUP($A16,'ADR Raw Data'!$B$6:$BE$43,'ADR Raw Data'!W$1,FALSE)</f>
        <v>14.040678261338201</v>
      </c>
      <c r="AM16" s="60">
        <f>VLOOKUP($A16,'ADR Raw Data'!$B$6:$BE$43,'ADR Raw Data'!X$1,FALSE)</f>
        <v>15.631171807567799</v>
      </c>
      <c r="AN16" s="61">
        <f>VLOOKUP($A16,'ADR Raw Data'!$B$6:$BE$43,'ADR Raw Data'!Y$1,FALSE)</f>
        <v>14.3191654076729</v>
      </c>
      <c r="AO16" s="60">
        <f>VLOOKUP($A16,'ADR Raw Data'!$B$6:$BE$43,'ADR Raw Data'!AA$1,FALSE)</f>
        <v>26.752925912066999</v>
      </c>
      <c r="AP16" s="60">
        <f>VLOOKUP($A16,'ADR Raw Data'!$B$6:$BE$43,'ADR Raw Data'!AB$1,FALSE)</f>
        <v>17.976252477767499</v>
      </c>
      <c r="AQ16" s="61">
        <f>VLOOKUP($A16,'ADR Raw Data'!$B$6:$BE$43,'ADR Raw Data'!AC$1,FALSE)</f>
        <v>22.1935834646183</v>
      </c>
      <c r="AR16" s="62">
        <f>VLOOKUP($A16,'ADR Raw Data'!$B$6:$BE$43,'ADR Raw Data'!AE$1,FALSE)</f>
        <v>17.0358478285833</v>
      </c>
      <c r="AS16" s="50"/>
      <c r="AT16" s="64">
        <f>VLOOKUP($A16,'RevPAR Raw Data'!$B$6:$BE$43,'RevPAR Raw Data'!G$1,FALSE)</f>
        <v>53.993906288209601</v>
      </c>
      <c r="AU16" s="65">
        <f>VLOOKUP($A16,'RevPAR Raw Data'!$B$6:$BE$43,'RevPAR Raw Data'!H$1,FALSE)</f>
        <v>69.683251842794704</v>
      </c>
      <c r="AV16" s="65">
        <f>VLOOKUP($A16,'RevPAR Raw Data'!$B$6:$BE$43,'RevPAR Raw Data'!I$1,FALSE)</f>
        <v>71.150687580785998</v>
      </c>
      <c r="AW16" s="65">
        <f>VLOOKUP($A16,'RevPAR Raw Data'!$B$6:$BE$43,'RevPAR Raw Data'!J$1,FALSE)</f>
        <v>71.501845641921307</v>
      </c>
      <c r="AX16" s="65">
        <f>VLOOKUP($A16,'RevPAR Raw Data'!$B$6:$BE$43,'RevPAR Raw Data'!K$1,FALSE)</f>
        <v>70.491198375545807</v>
      </c>
      <c r="AY16" s="66">
        <f>VLOOKUP($A16,'RevPAR Raw Data'!$B$6:$BE$43,'RevPAR Raw Data'!L$1,FALSE)</f>
        <v>67.364177945851495</v>
      </c>
      <c r="AZ16" s="65">
        <f>VLOOKUP($A16,'RevPAR Raw Data'!$B$6:$BE$43,'RevPAR Raw Data'!N$1,FALSE)</f>
        <v>97.857096209606894</v>
      </c>
      <c r="BA16" s="65">
        <f>VLOOKUP($A16,'RevPAR Raw Data'!$B$6:$BE$43,'RevPAR Raw Data'!O$1,FALSE)</f>
        <v>93.7055706200873</v>
      </c>
      <c r="BB16" s="66">
        <f>VLOOKUP($A16,'RevPAR Raw Data'!$B$6:$BE$43,'RevPAR Raw Data'!P$1,FALSE)</f>
        <v>95.781333414847097</v>
      </c>
      <c r="BC16" s="67">
        <f>VLOOKUP($A16,'RevPAR Raw Data'!$B$6:$BE$43,'RevPAR Raw Data'!R$1,FALSE)</f>
        <v>75.483365222707405</v>
      </c>
      <c r="BD16" s="63"/>
      <c r="BE16" s="59">
        <f>VLOOKUP($A16,'RevPAR Raw Data'!$B$6:$BE$43,'RevPAR Raw Data'!T$1,FALSE)</f>
        <v>0.13422172545925201</v>
      </c>
      <c r="BF16" s="60">
        <f>VLOOKUP($A16,'RevPAR Raw Data'!$B$6:$BE$43,'RevPAR Raw Data'!U$1,FALSE)</f>
        <v>14.441189766217899</v>
      </c>
      <c r="BG16" s="60">
        <f>VLOOKUP($A16,'RevPAR Raw Data'!$B$6:$BE$43,'RevPAR Raw Data'!V$1,FALSE)</f>
        <v>8.1783549999329299</v>
      </c>
      <c r="BH16" s="60">
        <f>VLOOKUP($A16,'RevPAR Raw Data'!$B$6:$BE$43,'RevPAR Raw Data'!W$1,FALSE)</f>
        <v>9.8451197452691908</v>
      </c>
      <c r="BI16" s="60">
        <f>VLOOKUP($A16,'RevPAR Raw Data'!$B$6:$BE$43,'RevPAR Raw Data'!X$1,FALSE)</f>
        <v>15.9714944775923</v>
      </c>
      <c r="BJ16" s="61">
        <f>VLOOKUP($A16,'RevPAR Raw Data'!$B$6:$BE$43,'RevPAR Raw Data'!Y$1,FALSE)</f>
        <v>9.9070630090931004</v>
      </c>
      <c r="BK16" s="60">
        <f>VLOOKUP($A16,'RevPAR Raw Data'!$B$6:$BE$43,'RevPAR Raw Data'!AA$1,FALSE)</f>
        <v>25.875098723169199</v>
      </c>
      <c r="BL16" s="60">
        <f>VLOOKUP($A16,'RevPAR Raw Data'!$B$6:$BE$43,'RevPAR Raw Data'!AB$1,FALSE)</f>
        <v>9.0750501950138407</v>
      </c>
      <c r="BM16" s="61">
        <f>VLOOKUP($A16,'RevPAR Raw Data'!$B$6:$BE$43,'RevPAR Raw Data'!AC$1,FALSE)</f>
        <v>17.055827679047098</v>
      </c>
      <c r="BN16" s="62">
        <f>VLOOKUP($A16,'RevPAR Raw Data'!$B$6:$BE$43,'RevPAR Raw Data'!AE$1,FALSE)</f>
        <v>12.3956278378771</v>
      </c>
    </row>
    <row r="17" spans="1:66" x14ac:dyDescent="0.35">
      <c r="A17" s="78" t="s">
        <v>32</v>
      </c>
      <c r="B17" s="59">
        <f>VLOOKUP($A17,'Occupancy Raw Data'!$B$6:$BE$43,'Occupancy Raw Data'!G$1,FALSE)</f>
        <v>62.239250744997797</v>
      </c>
      <c r="C17" s="60">
        <f>VLOOKUP($A17,'Occupancy Raw Data'!$B$6:$BE$43,'Occupancy Raw Data'!H$1,FALSE)</f>
        <v>71.335319994323797</v>
      </c>
      <c r="D17" s="60">
        <f>VLOOKUP($A17,'Occupancy Raw Data'!$B$6:$BE$43,'Occupancy Raw Data'!I$1,FALSE)</f>
        <v>72.498935717326503</v>
      </c>
      <c r="E17" s="60">
        <f>VLOOKUP($A17,'Occupancy Raw Data'!$B$6:$BE$43,'Occupancy Raw Data'!J$1,FALSE)</f>
        <v>70.072371221796502</v>
      </c>
      <c r="F17" s="60">
        <f>VLOOKUP($A17,'Occupancy Raw Data'!$B$6:$BE$43,'Occupancy Raw Data'!K$1,FALSE)</f>
        <v>68.937136370086506</v>
      </c>
      <c r="G17" s="61">
        <f>VLOOKUP($A17,'Occupancy Raw Data'!$B$6:$BE$43,'Occupancy Raw Data'!L$1,FALSE)</f>
        <v>69.0166028097062</v>
      </c>
      <c r="H17" s="60">
        <f>VLOOKUP($A17,'Occupancy Raw Data'!$B$6:$BE$43,'Occupancy Raw Data'!N$1,FALSE)</f>
        <v>75.691783737760701</v>
      </c>
      <c r="I17" s="60">
        <f>VLOOKUP($A17,'Occupancy Raw Data'!$B$6:$BE$43,'Occupancy Raw Data'!O$1,FALSE)</f>
        <v>82.531573719313101</v>
      </c>
      <c r="J17" s="61">
        <f>VLOOKUP($A17,'Occupancy Raw Data'!$B$6:$BE$43,'Occupancy Raw Data'!P$1,FALSE)</f>
        <v>79.111678728536901</v>
      </c>
      <c r="K17" s="62">
        <f>VLOOKUP($A17,'Occupancy Raw Data'!$B$6:$BE$43,'Occupancy Raw Data'!R$1,FALSE)</f>
        <v>71.900910215086398</v>
      </c>
      <c r="L17" s="63"/>
      <c r="M17" s="59">
        <f>VLOOKUP($A17,'Occupancy Raw Data'!$B$6:$BE$43,'Occupancy Raw Data'!T$1,FALSE)</f>
        <v>2.2284407482509798</v>
      </c>
      <c r="N17" s="60">
        <f>VLOOKUP($A17,'Occupancy Raw Data'!$B$6:$BE$43,'Occupancy Raw Data'!U$1,FALSE)</f>
        <v>11.1834001149921</v>
      </c>
      <c r="O17" s="60">
        <f>VLOOKUP($A17,'Occupancy Raw Data'!$B$6:$BE$43,'Occupancy Raw Data'!V$1,FALSE)</f>
        <v>8.6944264913246805</v>
      </c>
      <c r="P17" s="60">
        <f>VLOOKUP($A17,'Occupancy Raw Data'!$B$6:$BE$43,'Occupancy Raw Data'!W$1,FALSE)</f>
        <v>4.9447667597156304</v>
      </c>
      <c r="Q17" s="60">
        <f>VLOOKUP($A17,'Occupancy Raw Data'!$B$6:$BE$43,'Occupancy Raw Data'!X$1,FALSE)</f>
        <v>3.57470414333193</v>
      </c>
      <c r="R17" s="61">
        <f>VLOOKUP($A17,'Occupancy Raw Data'!$B$6:$BE$43,'Occupancy Raw Data'!Y$1,FALSE)</f>
        <v>6.15621679603895</v>
      </c>
      <c r="S17" s="60">
        <f>VLOOKUP($A17,'Occupancy Raw Data'!$B$6:$BE$43,'Occupancy Raw Data'!AA$1,FALSE)</f>
        <v>5.2635540220476997</v>
      </c>
      <c r="T17" s="60">
        <f>VLOOKUP($A17,'Occupancy Raw Data'!$B$6:$BE$43,'Occupancy Raw Data'!AB$1,FALSE)</f>
        <v>10.7123204365662</v>
      </c>
      <c r="U17" s="61">
        <f>VLOOKUP($A17,'Occupancy Raw Data'!$B$6:$BE$43,'Occupancy Raw Data'!AC$1,FALSE)</f>
        <v>8.0370299706895008</v>
      </c>
      <c r="V17" s="62">
        <f>VLOOKUP($A17,'Occupancy Raw Data'!$B$6:$BE$43,'Occupancy Raw Data'!AE$1,FALSE)</f>
        <v>6.7403877582976399</v>
      </c>
      <c r="W17" s="63"/>
      <c r="X17" s="64">
        <f>VLOOKUP($A17,'ADR Raw Data'!$B$6:$BE$43,'ADR Raw Data'!G$1,FALSE)</f>
        <v>78.243017761057899</v>
      </c>
      <c r="Y17" s="65">
        <f>VLOOKUP($A17,'ADR Raw Data'!$B$6:$BE$43,'ADR Raw Data'!H$1,FALSE)</f>
        <v>82.720843604535503</v>
      </c>
      <c r="Z17" s="65">
        <f>VLOOKUP($A17,'ADR Raw Data'!$B$6:$BE$43,'ADR Raw Data'!I$1,FALSE)</f>
        <v>83.130162262673707</v>
      </c>
      <c r="AA17" s="65">
        <f>VLOOKUP($A17,'ADR Raw Data'!$B$6:$BE$43,'ADR Raw Data'!J$1,FALSE)</f>
        <v>82.843219522073696</v>
      </c>
      <c r="AB17" s="65">
        <f>VLOOKUP($A17,'ADR Raw Data'!$B$6:$BE$43,'ADR Raw Data'!K$1,FALSE)</f>
        <v>85.410537319884696</v>
      </c>
      <c r="AC17" s="66">
        <f>VLOOKUP($A17,'ADR Raw Data'!$B$6:$BE$43,'ADR Raw Data'!L$1,FALSE)</f>
        <v>82.561385146804795</v>
      </c>
      <c r="AD17" s="65">
        <f>VLOOKUP($A17,'ADR Raw Data'!$B$6:$BE$43,'ADR Raw Data'!N$1,FALSE)</f>
        <v>112.81569521934701</v>
      </c>
      <c r="AE17" s="65">
        <f>VLOOKUP($A17,'ADR Raw Data'!$B$6:$BE$43,'ADR Raw Data'!O$1,FALSE)</f>
        <v>124.01396279229699</v>
      </c>
      <c r="AF17" s="66">
        <f>VLOOKUP($A17,'ADR Raw Data'!$B$6:$BE$43,'ADR Raw Data'!P$1,FALSE)</f>
        <v>118.656872278026</v>
      </c>
      <c r="AG17" s="67">
        <f>VLOOKUP($A17,'ADR Raw Data'!$B$6:$BE$43,'ADR Raw Data'!R$1,FALSE)</f>
        <v>93.9086469465433</v>
      </c>
      <c r="AH17" s="63"/>
      <c r="AI17" s="59">
        <f>VLOOKUP($A17,'ADR Raw Data'!$B$6:$BE$43,'ADR Raw Data'!T$1,FALSE)</f>
        <v>17.195941331494801</v>
      </c>
      <c r="AJ17" s="60">
        <f>VLOOKUP($A17,'ADR Raw Data'!$B$6:$BE$43,'ADR Raw Data'!U$1,FALSE)</f>
        <v>22.5733061825931</v>
      </c>
      <c r="AK17" s="60">
        <f>VLOOKUP($A17,'ADR Raw Data'!$B$6:$BE$43,'ADR Raw Data'!V$1,FALSE)</f>
        <v>21.608721270111101</v>
      </c>
      <c r="AL17" s="60">
        <f>VLOOKUP($A17,'ADR Raw Data'!$B$6:$BE$43,'ADR Raw Data'!W$1,FALSE)</f>
        <v>22.121325723753198</v>
      </c>
      <c r="AM17" s="60">
        <f>VLOOKUP($A17,'ADR Raw Data'!$B$6:$BE$43,'ADR Raw Data'!X$1,FALSE)</f>
        <v>21.813906640105301</v>
      </c>
      <c r="AN17" s="61">
        <f>VLOOKUP($A17,'ADR Raw Data'!$B$6:$BE$43,'ADR Raw Data'!Y$1,FALSE)</f>
        <v>21.163980276884502</v>
      </c>
      <c r="AO17" s="60">
        <f>VLOOKUP($A17,'ADR Raw Data'!$B$6:$BE$43,'ADR Raw Data'!AA$1,FALSE)</f>
        <v>34.135497527048003</v>
      </c>
      <c r="AP17" s="60">
        <f>VLOOKUP($A17,'ADR Raw Data'!$B$6:$BE$43,'ADR Raw Data'!AB$1,FALSE)</f>
        <v>42.742499878668397</v>
      </c>
      <c r="AQ17" s="61">
        <f>VLOOKUP($A17,'ADR Raw Data'!$B$6:$BE$43,'ADR Raw Data'!AC$1,FALSE)</f>
        <v>38.751366712616203</v>
      </c>
      <c r="AR17" s="62">
        <f>VLOOKUP($A17,'ADR Raw Data'!$B$6:$BE$43,'ADR Raw Data'!AE$1,FALSE)</f>
        <v>27.701638092702801</v>
      </c>
      <c r="AS17" s="50"/>
      <c r="AT17" s="64">
        <f>VLOOKUP($A17,'RevPAR Raw Data'!$B$6:$BE$43,'RevPAR Raw Data'!G$1,FALSE)</f>
        <v>48.697868014758001</v>
      </c>
      <c r="AU17" s="65">
        <f>VLOOKUP($A17,'RevPAR Raw Data'!$B$6:$BE$43,'RevPAR Raw Data'!H$1,FALSE)</f>
        <v>59.009178487299501</v>
      </c>
      <c r="AV17" s="65">
        <f>VLOOKUP($A17,'RevPAR Raw Data'!$B$6:$BE$43,'RevPAR Raw Data'!I$1,FALSE)</f>
        <v>60.268482900525001</v>
      </c>
      <c r="AW17" s="65">
        <f>VLOOKUP($A17,'RevPAR Raw Data'!$B$6:$BE$43,'RevPAR Raw Data'!J$1,FALSE)</f>
        <v>58.050208315595199</v>
      </c>
      <c r="AX17" s="65">
        <f>VLOOKUP($A17,'RevPAR Raw Data'!$B$6:$BE$43,'RevPAR Raw Data'!K$1,FALSE)</f>
        <v>58.879578586632597</v>
      </c>
      <c r="AY17" s="66">
        <f>VLOOKUP($A17,'RevPAR Raw Data'!$B$6:$BE$43,'RevPAR Raw Data'!L$1,FALSE)</f>
        <v>56.981063260962102</v>
      </c>
      <c r="AZ17" s="65">
        <f>VLOOKUP($A17,'RevPAR Raw Data'!$B$6:$BE$43,'RevPAR Raw Data'!N$1,FALSE)</f>
        <v>85.392212047679806</v>
      </c>
      <c r="BA17" s="65">
        <f>VLOOKUP($A17,'RevPAR Raw Data'!$B$6:$BE$43,'RevPAR Raw Data'!O$1,FALSE)</f>
        <v>102.350675124166</v>
      </c>
      <c r="BB17" s="66">
        <f>VLOOKUP($A17,'RevPAR Raw Data'!$B$6:$BE$43,'RevPAR Raw Data'!P$1,FALSE)</f>
        <v>93.871443585923004</v>
      </c>
      <c r="BC17" s="67">
        <f>VLOOKUP($A17,'RevPAR Raw Data'!$B$6:$BE$43,'RevPAR Raw Data'!R$1,FALSE)</f>
        <v>67.521171925236601</v>
      </c>
      <c r="BD17" s="63"/>
      <c r="BE17" s="59">
        <f>VLOOKUP($A17,'RevPAR Raw Data'!$B$6:$BE$43,'RevPAR Raw Data'!T$1,FALSE)</f>
        <v>19.8075834434222</v>
      </c>
      <c r="BF17" s="60">
        <f>VLOOKUP($A17,'RevPAR Raw Data'!$B$6:$BE$43,'RevPAR Raw Data'!U$1,FALSE)</f>
        <v>36.281169447166903</v>
      </c>
      <c r="BG17" s="60">
        <f>VLOOKUP($A17,'RevPAR Raw Data'!$B$6:$BE$43,'RevPAR Raw Data'!V$1,FALSE)</f>
        <v>32.1819021479808</v>
      </c>
      <c r="BH17" s="60">
        <f>VLOOKUP($A17,'RevPAR Raw Data'!$B$6:$BE$43,'RevPAR Raw Data'!W$1,FALSE)</f>
        <v>28.159940444665398</v>
      </c>
      <c r="BI17" s="60">
        <f>VLOOKUP($A17,'RevPAR Raw Data'!$B$6:$BE$43,'RevPAR Raw Data'!X$1,FALSE)</f>
        <v>26.168393407923599</v>
      </c>
      <c r="BJ17" s="61">
        <f>VLOOKUP($A17,'RevPAR Raw Data'!$B$6:$BE$43,'RevPAR Raw Data'!Y$1,FALSE)</f>
        <v>28.623097581439399</v>
      </c>
      <c r="BK17" s="60">
        <f>VLOOKUP($A17,'RevPAR Raw Data'!$B$6:$BE$43,'RevPAR Raw Data'!AA$1,FALSE)</f>
        <v>41.195791902126601</v>
      </c>
      <c r="BL17" s="60">
        <f>VLOOKUP($A17,'RevPAR Raw Data'!$B$6:$BE$43,'RevPAR Raw Data'!AB$1,FALSE)</f>
        <v>58.033533864836599</v>
      </c>
      <c r="BM17" s="61">
        <f>VLOOKUP($A17,'RevPAR Raw Data'!$B$6:$BE$43,'RevPAR Raw Data'!AC$1,FALSE)</f>
        <v>49.902855640050497</v>
      </c>
      <c r="BN17" s="62">
        <f>VLOOKUP($A17,'RevPAR Raw Data'!$B$6:$BE$43,'RevPAR Raw Data'!AE$1,FALSE)</f>
        <v>36.309223673848898</v>
      </c>
    </row>
    <row r="18" spans="1:66" x14ac:dyDescent="0.35">
      <c r="A18" s="78" t="s">
        <v>93</v>
      </c>
      <c r="B18" s="59">
        <f>VLOOKUP($A18,'Occupancy Raw Data'!$B$6:$BE$43,'Occupancy Raw Data'!G$1,FALSE)</f>
        <v>67.105956773853407</v>
      </c>
      <c r="C18" s="60">
        <f>VLOOKUP($A18,'Occupancy Raw Data'!$B$6:$BE$43,'Occupancy Raw Data'!H$1,FALSE)</f>
        <v>65.840801265155505</v>
      </c>
      <c r="D18" s="60">
        <f>VLOOKUP($A18,'Occupancy Raw Data'!$B$6:$BE$43,'Occupancy Raw Data'!I$1,FALSE)</f>
        <v>67.422245651027893</v>
      </c>
      <c r="E18" s="60">
        <f>VLOOKUP($A18,'Occupancy Raw Data'!$B$6:$BE$43,'Occupancy Raw Data'!J$1,FALSE)</f>
        <v>64.6810753821823</v>
      </c>
      <c r="F18" s="60">
        <f>VLOOKUP($A18,'Occupancy Raw Data'!$B$6:$BE$43,'Occupancy Raw Data'!K$1,FALSE)</f>
        <v>64.909506237919501</v>
      </c>
      <c r="G18" s="61">
        <f>VLOOKUP($A18,'Occupancy Raw Data'!$B$6:$BE$43,'Occupancy Raw Data'!L$1,FALSE)</f>
        <v>65.991917062027696</v>
      </c>
      <c r="H18" s="60">
        <f>VLOOKUP($A18,'Occupancy Raw Data'!$B$6:$BE$43,'Occupancy Raw Data'!N$1,FALSE)</f>
        <v>77.771920576348606</v>
      </c>
      <c r="I18" s="60">
        <f>VLOOKUP($A18,'Occupancy Raw Data'!$B$6:$BE$43,'Occupancy Raw Data'!O$1,FALSE)</f>
        <v>74.134598488842002</v>
      </c>
      <c r="J18" s="61">
        <f>VLOOKUP($A18,'Occupancy Raw Data'!$B$6:$BE$43,'Occupancy Raw Data'!P$1,FALSE)</f>
        <v>75.953259532595297</v>
      </c>
      <c r="K18" s="62">
        <f>VLOOKUP($A18,'Occupancy Raw Data'!$B$6:$BE$43,'Occupancy Raw Data'!R$1,FALSE)</f>
        <v>68.838014910761302</v>
      </c>
      <c r="L18" s="63"/>
      <c r="M18" s="59">
        <f>VLOOKUP($A18,'Occupancy Raw Data'!$B$6:$BE$43,'Occupancy Raw Data'!T$1,FALSE)</f>
        <v>5.4019293446858798</v>
      </c>
      <c r="N18" s="60">
        <f>VLOOKUP($A18,'Occupancy Raw Data'!$B$6:$BE$43,'Occupancy Raw Data'!U$1,FALSE)</f>
        <v>3.1300436116381301</v>
      </c>
      <c r="O18" s="60">
        <f>VLOOKUP($A18,'Occupancy Raw Data'!$B$6:$BE$43,'Occupancy Raw Data'!V$1,FALSE)</f>
        <v>0.33093264679517198</v>
      </c>
      <c r="P18" s="60">
        <f>VLOOKUP($A18,'Occupancy Raw Data'!$B$6:$BE$43,'Occupancy Raw Data'!W$1,FALSE)</f>
        <v>-3.8990238053706801</v>
      </c>
      <c r="Q18" s="60">
        <f>VLOOKUP($A18,'Occupancy Raw Data'!$B$6:$BE$43,'Occupancy Raw Data'!X$1,FALSE)</f>
        <v>-7.2185474905718099</v>
      </c>
      <c r="R18" s="61">
        <f>VLOOKUP($A18,'Occupancy Raw Data'!$B$6:$BE$43,'Occupancy Raw Data'!Y$1,FALSE)</f>
        <v>-0.60679440700096698</v>
      </c>
      <c r="S18" s="60">
        <f>VLOOKUP($A18,'Occupancy Raw Data'!$B$6:$BE$43,'Occupancy Raw Data'!AA$1,FALSE)</f>
        <v>-0.61894515749162105</v>
      </c>
      <c r="T18" s="60">
        <f>VLOOKUP($A18,'Occupancy Raw Data'!$B$6:$BE$43,'Occupancy Raw Data'!AB$1,FALSE)</f>
        <v>-8.9482446452887903</v>
      </c>
      <c r="U18" s="61">
        <f>VLOOKUP($A18,'Occupancy Raw Data'!$B$6:$BE$43,'Occupancy Raw Data'!AC$1,FALSE)</f>
        <v>-4.8661176836338997</v>
      </c>
      <c r="V18" s="62">
        <f>VLOOKUP($A18,'Occupancy Raw Data'!$B$6:$BE$43,'Occupancy Raw Data'!AE$1,FALSE)</f>
        <v>-1.99012271035933</v>
      </c>
      <c r="W18" s="63"/>
      <c r="X18" s="64">
        <f>VLOOKUP($A18,'ADR Raw Data'!$B$6:$BE$43,'ADR Raw Data'!G$1,FALSE)</f>
        <v>108.261529143754</v>
      </c>
      <c r="Y18" s="65">
        <f>VLOOKUP($A18,'ADR Raw Data'!$B$6:$BE$43,'ADR Raw Data'!H$1,FALSE)</f>
        <v>111.190787670136</v>
      </c>
      <c r="Z18" s="65">
        <f>VLOOKUP($A18,'ADR Raw Data'!$B$6:$BE$43,'ADR Raw Data'!I$1,FALSE)</f>
        <v>110.23874902267301</v>
      </c>
      <c r="AA18" s="65">
        <f>VLOOKUP($A18,'ADR Raw Data'!$B$6:$BE$43,'ADR Raw Data'!J$1,FALSE)</f>
        <v>104.927714506927</v>
      </c>
      <c r="AB18" s="65">
        <f>VLOOKUP($A18,'ADR Raw Data'!$B$6:$BE$43,'ADR Raw Data'!K$1,FALSE)</f>
        <v>104.411463968597</v>
      </c>
      <c r="AC18" s="66">
        <f>VLOOKUP($A18,'ADR Raw Data'!$B$6:$BE$43,'ADR Raw Data'!L$1,FALSE)</f>
        <v>107.83915252955499</v>
      </c>
      <c r="AD18" s="65">
        <f>VLOOKUP($A18,'ADR Raw Data'!$B$6:$BE$43,'ADR Raw Data'!N$1,FALSE)</f>
        <v>145.244855806597</v>
      </c>
      <c r="AE18" s="65">
        <f>VLOOKUP($A18,'ADR Raw Data'!$B$6:$BE$43,'ADR Raw Data'!O$1,FALSE)</f>
        <v>142.163725432566</v>
      </c>
      <c r="AF18" s="66">
        <f>VLOOKUP($A18,'ADR Raw Data'!$B$6:$BE$43,'ADR Raw Data'!P$1,FALSE)</f>
        <v>143.74117864661599</v>
      </c>
      <c r="AG18" s="67">
        <f>VLOOKUP($A18,'ADR Raw Data'!$B$6:$BE$43,'ADR Raw Data'!R$1,FALSE)</f>
        <v>119.157134361667</v>
      </c>
      <c r="AH18" s="63"/>
      <c r="AI18" s="59">
        <f>VLOOKUP($A18,'ADR Raw Data'!$B$6:$BE$43,'ADR Raw Data'!T$1,FALSE)</f>
        <v>28.231236573461199</v>
      </c>
      <c r="AJ18" s="60">
        <f>VLOOKUP($A18,'ADR Raw Data'!$B$6:$BE$43,'ADR Raw Data'!U$1,FALSE)</f>
        <v>30.037781737007499</v>
      </c>
      <c r="AK18" s="60">
        <f>VLOOKUP($A18,'ADR Raw Data'!$B$6:$BE$43,'ADR Raw Data'!V$1,FALSE)</f>
        <v>27.5260748115954</v>
      </c>
      <c r="AL18" s="60">
        <f>VLOOKUP($A18,'ADR Raw Data'!$B$6:$BE$43,'ADR Raw Data'!W$1,FALSE)</f>
        <v>19.408920970045799</v>
      </c>
      <c r="AM18" s="60">
        <f>VLOOKUP($A18,'ADR Raw Data'!$B$6:$BE$43,'ADR Raw Data'!X$1,FALSE)</f>
        <v>13.116744913482</v>
      </c>
      <c r="AN18" s="61">
        <f>VLOOKUP($A18,'ADR Raw Data'!$B$6:$BE$43,'ADR Raw Data'!Y$1,FALSE)</f>
        <v>23.383692970207498</v>
      </c>
      <c r="AO18" s="60">
        <f>VLOOKUP($A18,'ADR Raw Data'!$B$6:$BE$43,'ADR Raw Data'!AA$1,FALSE)</f>
        <v>30.271221923379901</v>
      </c>
      <c r="AP18" s="60">
        <f>VLOOKUP($A18,'ADR Raw Data'!$B$6:$BE$43,'ADR Raw Data'!AB$1,FALSE)</f>
        <v>22.618968067096102</v>
      </c>
      <c r="AQ18" s="61">
        <f>VLOOKUP($A18,'ADR Raw Data'!$B$6:$BE$43,'ADR Raw Data'!AC$1,FALSE)</f>
        <v>26.3538158993282</v>
      </c>
      <c r="AR18" s="62">
        <f>VLOOKUP($A18,'ADR Raw Data'!$B$6:$BE$43,'ADR Raw Data'!AE$1,FALSE)</f>
        <v>24.170681472071799</v>
      </c>
      <c r="AS18" s="50"/>
      <c r="AT18" s="64">
        <f>VLOOKUP($A18,'RevPAR Raw Data'!$B$6:$BE$43,'RevPAR Raw Data'!G$1,FALSE)</f>
        <v>72.649934949920905</v>
      </c>
      <c r="AU18" s="65">
        <f>VLOOKUP($A18,'RevPAR Raw Data'!$B$6:$BE$43,'RevPAR Raw Data'!H$1,FALSE)</f>
        <v>73.208905535055294</v>
      </c>
      <c r="AV18" s="65">
        <f>VLOOKUP($A18,'RevPAR Raw Data'!$B$6:$BE$43,'RevPAR Raw Data'!I$1,FALSE)</f>
        <v>74.325440168687393</v>
      </c>
      <c r="AW18" s="65">
        <f>VLOOKUP($A18,'RevPAR Raw Data'!$B$6:$BE$43,'RevPAR Raw Data'!J$1,FALSE)</f>
        <v>67.868374117026804</v>
      </c>
      <c r="AX18" s="65">
        <f>VLOOKUP($A18,'RevPAR Raw Data'!$B$6:$BE$43,'RevPAR Raw Data'!K$1,FALSE)</f>
        <v>67.772965717800005</v>
      </c>
      <c r="AY18" s="66">
        <f>VLOOKUP($A18,'RevPAR Raw Data'!$B$6:$BE$43,'RevPAR Raw Data'!L$1,FALSE)</f>
        <v>71.165124097698097</v>
      </c>
      <c r="AZ18" s="65">
        <f>VLOOKUP($A18,'RevPAR Raw Data'!$B$6:$BE$43,'RevPAR Raw Data'!N$1,FALSE)</f>
        <v>112.95971389913799</v>
      </c>
      <c r="BA18" s="65">
        <f>VLOOKUP($A18,'RevPAR Raw Data'!$B$6:$BE$43,'RevPAR Raw Data'!O$1,FALSE)</f>
        <v>105.392507046213</v>
      </c>
      <c r="BB18" s="66">
        <f>VLOOKUP($A18,'RevPAR Raw Data'!$B$6:$BE$43,'RevPAR Raw Data'!P$1,FALSE)</f>
        <v>109.176110472676</v>
      </c>
      <c r="BC18" s="67">
        <f>VLOOKUP($A18,'RevPAR Raw Data'!$B$6:$BE$43,'RevPAR Raw Data'!R$1,FALSE)</f>
        <v>82.025405919120402</v>
      </c>
      <c r="BD18" s="63"/>
      <c r="BE18" s="59">
        <f>VLOOKUP($A18,'RevPAR Raw Data'!$B$6:$BE$43,'RevPAR Raw Data'!T$1,FALSE)</f>
        <v>35.158197370976602</v>
      </c>
      <c r="BF18" s="60">
        <f>VLOOKUP($A18,'RevPAR Raw Data'!$B$6:$BE$43,'RevPAR Raw Data'!U$1,FALSE)</f>
        <v>34.108021016982697</v>
      </c>
      <c r="BG18" s="60">
        <f>VLOOKUP($A18,'RevPAR Raw Data'!$B$6:$BE$43,'RevPAR Raw Data'!V$1,FALSE)</f>
        <v>27.948100226323401</v>
      </c>
      <c r="BH18" s="60">
        <f>VLOOKUP($A18,'RevPAR Raw Data'!$B$6:$BE$43,'RevPAR Raw Data'!W$1,FALSE)</f>
        <v>14.753138715687401</v>
      </c>
      <c r="BI18" s="60">
        <f>VLOOKUP($A18,'RevPAR Raw Data'!$B$6:$BE$43,'RevPAR Raw Data'!X$1,FALSE)</f>
        <v>4.9513589621133596</v>
      </c>
      <c r="BJ18" s="61">
        <f>VLOOKUP($A18,'RevPAR Raw Data'!$B$6:$BE$43,'RevPAR Raw Data'!Y$1,FALSE)</f>
        <v>22.635007622113001</v>
      </c>
      <c r="BK18" s="60">
        <f>VLOOKUP($A18,'RevPAR Raw Data'!$B$6:$BE$43,'RevPAR Raw Data'!AA$1,FALSE)</f>
        <v>29.464914503679999</v>
      </c>
      <c r="BL18" s="60">
        <f>VLOOKUP($A18,'RevPAR Raw Data'!$B$6:$BE$43,'RevPAR Raw Data'!AB$1,FALSE)</f>
        <v>11.646722822923801</v>
      </c>
      <c r="BM18" s="61">
        <f>VLOOKUP($A18,'RevPAR Raw Data'!$B$6:$BE$43,'RevPAR Raw Data'!AC$1,FALSE)</f>
        <v>20.2052905199047</v>
      </c>
      <c r="BN18" s="62">
        <f>VLOOKUP($A18,'RevPAR Raw Data'!$B$6:$BE$43,'RevPAR Raw Data'!AE$1,FALSE)</f>
        <v>21.6995325404881</v>
      </c>
    </row>
    <row r="19" spans="1:66" x14ac:dyDescent="0.35">
      <c r="A19" s="78" t="s">
        <v>94</v>
      </c>
      <c r="B19" s="59">
        <f>VLOOKUP($A19,'Occupancy Raw Data'!$B$6:$BE$43,'Occupancy Raw Data'!G$1,FALSE)</f>
        <v>53.322422258592397</v>
      </c>
      <c r="C19" s="60">
        <f>VLOOKUP($A19,'Occupancy Raw Data'!$B$6:$BE$43,'Occupancy Raw Data'!H$1,FALSE)</f>
        <v>54.4108019639934</v>
      </c>
      <c r="D19" s="60">
        <f>VLOOKUP($A19,'Occupancy Raw Data'!$B$6:$BE$43,'Occupancy Raw Data'!I$1,FALSE)</f>
        <v>57.8314238952536</v>
      </c>
      <c r="E19" s="60">
        <f>VLOOKUP($A19,'Occupancy Raw Data'!$B$6:$BE$43,'Occupancy Raw Data'!J$1,FALSE)</f>
        <v>60</v>
      </c>
      <c r="F19" s="60">
        <f>VLOOKUP($A19,'Occupancy Raw Data'!$B$6:$BE$43,'Occupancy Raw Data'!K$1,FALSE)</f>
        <v>58.977086743044097</v>
      </c>
      <c r="G19" s="61">
        <f>VLOOKUP($A19,'Occupancy Raw Data'!$B$6:$BE$43,'Occupancy Raw Data'!L$1,FALSE)</f>
        <v>56.908346972176702</v>
      </c>
      <c r="H19" s="60">
        <f>VLOOKUP($A19,'Occupancy Raw Data'!$B$6:$BE$43,'Occupancy Raw Data'!N$1,FALSE)</f>
        <v>76.399345335515505</v>
      </c>
      <c r="I19" s="60">
        <f>VLOOKUP($A19,'Occupancy Raw Data'!$B$6:$BE$43,'Occupancy Raw Data'!O$1,FALSE)</f>
        <v>75.581014729950894</v>
      </c>
      <c r="J19" s="61">
        <f>VLOOKUP($A19,'Occupancy Raw Data'!$B$6:$BE$43,'Occupancy Raw Data'!P$1,FALSE)</f>
        <v>75.990180032733207</v>
      </c>
      <c r="K19" s="62">
        <f>VLOOKUP($A19,'Occupancy Raw Data'!$B$6:$BE$43,'Occupancy Raw Data'!R$1,FALSE)</f>
        <v>62.360299275192801</v>
      </c>
      <c r="L19" s="63"/>
      <c r="M19" s="59">
        <f>VLOOKUP($A19,'Occupancy Raw Data'!$B$6:$BE$43,'Occupancy Raw Data'!T$1,FALSE)</f>
        <v>-4.4429340448801904</v>
      </c>
      <c r="N19" s="60">
        <f>VLOOKUP($A19,'Occupancy Raw Data'!$B$6:$BE$43,'Occupancy Raw Data'!U$1,FALSE)</f>
        <v>0.69909815911911599</v>
      </c>
      <c r="O19" s="60">
        <f>VLOOKUP($A19,'Occupancy Raw Data'!$B$6:$BE$43,'Occupancy Raw Data'!V$1,FALSE)</f>
        <v>2.02073613246385</v>
      </c>
      <c r="P19" s="60">
        <f>VLOOKUP($A19,'Occupancy Raw Data'!$B$6:$BE$43,'Occupancy Raw Data'!W$1,FALSE)</f>
        <v>6.2024575775307103</v>
      </c>
      <c r="Q19" s="60">
        <f>VLOOKUP($A19,'Occupancy Raw Data'!$B$6:$BE$43,'Occupancy Raw Data'!X$1,FALSE)</f>
        <v>4.9753971154508196</v>
      </c>
      <c r="R19" s="61">
        <f>VLOOKUP($A19,'Occupancy Raw Data'!$B$6:$BE$43,'Occupancy Raw Data'!Y$1,FALSE)</f>
        <v>1.9138321586802201</v>
      </c>
      <c r="S19" s="60">
        <f>VLOOKUP($A19,'Occupancy Raw Data'!$B$6:$BE$43,'Occupancy Raw Data'!AA$1,FALSE)</f>
        <v>-0.52382669108596402</v>
      </c>
      <c r="T19" s="60">
        <f>VLOOKUP($A19,'Occupancy Raw Data'!$B$6:$BE$43,'Occupancy Raw Data'!AB$1,FALSE)</f>
        <v>-14.337740892431</v>
      </c>
      <c r="U19" s="61">
        <f>VLOOKUP($A19,'Occupancy Raw Data'!$B$6:$BE$43,'Occupancy Raw Data'!AC$1,FALSE)</f>
        <v>-7.9091413294534503</v>
      </c>
      <c r="V19" s="62">
        <f>VLOOKUP($A19,'Occupancy Raw Data'!$B$6:$BE$43,'Occupancy Raw Data'!AE$1,FALSE)</f>
        <v>-1.7354266146592101</v>
      </c>
      <c r="W19" s="63"/>
      <c r="X19" s="64">
        <f>VLOOKUP($A19,'ADR Raw Data'!$B$6:$BE$43,'ADR Raw Data'!G$1,FALSE)</f>
        <v>131.065441144874</v>
      </c>
      <c r="Y19" s="65">
        <f>VLOOKUP($A19,'ADR Raw Data'!$B$6:$BE$43,'ADR Raw Data'!H$1,FALSE)</f>
        <v>120.986606737855</v>
      </c>
      <c r="Z19" s="65">
        <f>VLOOKUP($A19,'ADR Raw Data'!$B$6:$BE$43,'ADR Raw Data'!I$1,FALSE)</f>
        <v>121.94027850573001</v>
      </c>
      <c r="AA19" s="65">
        <f>VLOOKUP($A19,'ADR Raw Data'!$B$6:$BE$43,'ADR Raw Data'!J$1,FALSE)</f>
        <v>124.098360570103</v>
      </c>
      <c r="AB19" s="65">
        <f>VLOOKUP($A19,'ADR Raw Data'!$B$6:$BE$43,'ADR Raw Data'!K$1,FALSE)</f>
        <v>127.012524406826</v>
      </c>
      <c r="AC19" s="66">
        <f>VLOOKUP($A19,'ADR Raw Data'!$B$6:$BE$43,'ADR Raw Data'!L$1,FALSE)</f>
        <v>124.974339363262</v>
      </c>
      <c r="AD19" s="65">
        <f>VLOOKUP($A19,'ADR Raw Data'!$B$6:$BE$43,'ADR Raw Data'!N$1,FALSE)</f>
        <v>187.1258719473</v>
      </c>
      <c r="AE19" s="65">
        <f>VLOOKUP($A19,'ADR Raw Data'!$B$6:$BE$43,'ADR Raw Data'!O$1,FALSE)</f>
        <v>191.986728876136</v>
      </c>
      <c r="AF19" s="66">
        <f>VLOOKUP($A19,'ADR Raw Data'!$B$6:$BE$43,'ADR Raw Data'!P$1,FALSE)</f>
        <v>189.54321389187999</v>
      </c>
      <c r="AG19" s="67">
        <f>VLOOKUP($A19,'ADR Raw Data'!$B$6:$BE$43,'ADR Raw Data'!R$1,FALSE)</f>
        <v>147.45476111954699</v>
      </c>
      <c r="AH19" s="63"/>
      <c r="AI19" s="59">
        <f>VLOOKUP($A19,'ADR Raw Data'!$B$6:$BE$43,'ADR Raw Data'!T$1,FALSE)</f>
        <v>15.452594119078199</v>
      </c>
      <c r="AJ19" s="60">
        <f>VLOOKUP($A19,'ADR Raw Data'!$B$6:$BE$43,'ADR Raw Data'!U$1,FALSE)</f>
        <v>12.524348714083301</v>
      </c>
      <c r="AK19" s="60">
        <f>VLOOKUP($A19,'ADR Raw Data'!$B$6:$BE$43,'ADR Raw Data'!V$1,FALSE)</f>
        <v>10.0979598833697</v>
      </c>
      <c r="AL19" s="60">
        <f>VLOOKUP($A19,'ADR Raw Data'!$B$6:$BE$43,'ADR Raw Data'!W$1,FALSE)</f>
        <v>11.268803032234301</v>
      </c>
      <c r="AM19" s="60">
        <f>VLOOKUP($A19,'ADR Raw Data'!$B$6:$BE$43,'ADR Raw Data'!X$1,FALSE)</f>
        <v>11.7418644599557</v>
      </c>
      <c r="AN19" s="61">
        <f>VLOOKUP($A19,'ADR Raw Data'!$B$6:$BE$43,'ADR Raw Data'!Y$1,FALSE)</f>
        <v>12.1599131611136</v>
      </c>
      <c r="AO19" s="60">
        <f>VLOOKUP($A19,'ADR Raw Data'!$B$6:$BE$43,'ADR Raw Data'!AA$1,FALSE)</f>
        <v>16.924164159584599</v>
      </c>
      <c r="AP19" s="60">
        <f>VLOOKUP($A19,'ADR Raw Data'!$B$6:$BE$43,'ADR Raw Data'!AB$1,FALSE)</f>
        <v>3.9614268817198401</v>
      </c>
      <c r="AQ19" s="61">
        <f>VLOOKUP($A19,'ADR Raw Data'!$B$6:$BE$43,'ADR Raw Data'!AC$1,FALSE)</f>
        <v>9.4305536433800405</v>
      </c>
      <c r="AR19" s="62">
        <f>VLOOKUP($A19,'ADR Raw Data'!$B$6:$BE$43,'ADR Raw Data'!AE$1,FALSE)</f>
        <v>9.7314278850608193</v>
      </c>
      <c r="AS19" s="50"/>
      <c r="AT19" s="64">
        <f>VLOOKUP($A19,'RevPAR Raw Data'!$B$6:$BE$43,'RevPAR Raw Data'!G$1,FALSE)</f>
        <v>69.887267962356702</v>
      </c>
      <c r="AU19" s="65">
        <f>VLOOKUP($A19,'RevPAR Raw Data'!$B$6:$BE$43,'RevPAR Raw Data'!H$1,FALSE)</f>
        <v>65.82978299509</v>
      </c>
      <c r="AV19" s="65">
        <f>VLOOKUP($A19,'RevPAR Raw Data'!$B$6:$BE$43,'RevPAR Raw Data'!I$1,FALSE)</f>
        <v>70.519799361702098</v>
      </c>
      <c r="AW19" s="65">
        <f>VLOOKUP($A19,'RevPAR Raw Data'!$B$6:$BE$43,'RevPAR Raw Data'!J$1,FALSE)</f>
        <v>74.4590163420621</v>
      </c>
      <c r="AX19" s="65">
        <f>VLOOKUP($A19,'RevPAR Raw Data'!$B$6:$BE$43,'RevPAR Raw Data'!K$1,FALSE)</f>
        <v>74.908286693944305</v>
      </c>
      <c r="AY19" s="66">
        <f>VLOOKUP($A19,'RevPAR Raw Data'!$B$6:$BE$43,'RevPAR Raw Data'!L$1,FALSE)</f>
        <v>71.120830671031001</v>
      </c>
      <c r="AZ19" s="65">
        <f>VLOOKUP($A19,'RevPAR Raw Data'!$B$6:$BE$43,'RevPAR Raw Data'!N$1,FALSE)</f>
        <v>142.96294112111201</v>
      </c>
      <c r="BA19" s="65">
        <f>VLOOKUP($A19,'RevPAR Raw Data'!$B$6:$BE$43,'RevPAR Raw Data'!O$1,FALSE)</f>
        <v>145.10551783142299</v>
      </c>
      <c r="BB19" s="66">
        <f>VLOOKUP($A19,'RevPAR Raw Data'!$B$6:$BE$43,'RevPAR Raw Data'!P$1,FALSE)</f>
        <v>144.034229476268</v>
      </c>
      <c r="BC19" s="67">
        <f>VLOOKUP($A19,'RevPAR Raw Data'!$B$6:$BE$43,'RevPAR Raw Data'!R$1,FALSE)</f>
        <v>91.953230329670305</v>
      </c>
      <c r="BD19" s="63"/>
      <c r="BE19" s="59">
        <f>VLOOKUP($A19,'RevPAR Raw Data'!$B$6:$BE$43,'RevPAR Raw Data'!T$1,FALSE)</f>
        <v>10.3231115092644</v>
      </c>
      <c r="BF19" s="60">
        <f>VLOOKUP($A19,'RevPAR Raw Data'!$B$6:$BE$43,'RevPAR Raw Data'!U$1,FALSE)</f>
        <v>13.311004364504299</v>
      </c>
      <c r="BG19" s="60">
        <f>VLOOKUP($A19,'RevPAR Raw Data'!$B$6:$BE$43,'RevPAR Raw Data'!V$1,FALSE)</f>
        <v>12.3227491398385</v>
      </c>
      <c r="BH19" s="60">
        <f>VLOOKUP($A19,'RevPAR Raw Data'!$B$6:$BE$43,'RevPAR Raw Data'!W$1,FALSE)</f>
        <v>18.170203337334801</v>
      </c>
      <c r="BI19" s="60">
        <f>VLOOKUP($A19,'RevPAR Raw Data'!$B$6:$BE$43,'RevPAR Raw Data'!X$1,FALSE)</f>
        <v>17.301465961047299</v>
      </c>
      <c r="BJ19" s="61">
        <f>VLOOKUP($A19,'RevPAR Raw Data'!$B$6:$BE$43,'RevPAR Raw Data'!Y$1,FALSE)</f>
        <v>14.306465648338801</v>
      </c>
      <c r="BK19" s="60">
        <f>VLOOKUP($A19,'RevPAR Raw Data'!$B$6:$BE$43,'RevPAR Raw Data'!AA$1,FALSE)</f>
        <v>16.311684179387498</v>
      </c>
      <c r="BL19" s="60">
        <f>VLOOKUP($A19,'RevPAR Raw Data'!$B$6:$BE$43,'RevPAR Raw Data'!AB$1,FALSE)</f>
        <v>-10.9442931326553</v>
      </c>
      <c r="BM19" s="61">
        <f>VLOOKUP($A19,'RevPAR Raw Data'!$B$6:$BE$43,'RevPAR Raw Data'!AC$1,FALSE)</f>
        <v>0.77553649812174097</v>
      </c>
      <c r="BN19" s="62">
        <f>VLOOKUP($A19,'RevPAR Raw Data'!$B$6:$BE$43,'RevPAR Raw Data'!AE$1,FALSE)</f>
        <v>7.8271194808978999</v>
      </c>
    </row>
    <row r="20" spans="1:66" x14ac:dyDescent="0.35">
      <c r="A20" s="78" t="s">
        <v>29</v>
      </c>
      <c r="B20" s="59">
        <f>VLOOKUP($A20,'Occupancy Raw Data'!$B$6:$BE$43,'Occupancy Raw Data'!G$1,FALSE)</f>
        <v>40.005351886539998</v>
      </c>
      <c r="C20" s="60">
        <f>VLOOKUP($A20,'Occupancy Raw Data'!$B$6:$BE$43,'Occupancy Raw Data'!H$1,FALSE)</f>
        <v>38.078672732138003</v>
      </c>
      <c r="D20" s="60">
        <f>VLOOKUP($A20,'Occupancy Raw Data'!$B$6:$BE$43,'Occupancy Raw Data'!I$1,FALSE)</f>
        <v>41.3834626705913</v>
      </c>
      <c r="E20" s="60">
        <f>VLOOKUP($A20,'Occupancy Raw Data'!$B$6:$BE$43,'Occupancy Raw Data'!J$1,FALSE)</f>
        <v>46.641691196146603</v>
      </c>
      <c r="F20" s="60">
        <f>VLOOKUP($A20,'Occupancy Raw Data'!$B$6:$BE$43,'Occupancy Raw Data'!K$1,FALSE)</f>
        <v>50.936580144500901</v>
      </c>
      <c r="G20" s="61">
        <f>VLOOKUP($A20,'Occupancy Raw Data'!$B$6:$BE$43,'Occupancy Raw Data'!L$1,FALSE)</f>
        <v>43.409151725983399</v>
      </c>
      <c r="H20" s="60">
        <f>VLOOKUP($A20,'Occupancy Raw Data'!$B$6:$BE$43,'Occupancy Raw Data'!N$1,FALSE)</f>
        <v>54.455445544554401</v>
      </c>
      <c r="I20" s="60">
        <f>VLOOKUP($A20,'Occupancy Raw Data'!$B$6:$BE$43,'Occupancy Raw Data'!O$1,FALSE)</f>
        <v>56.074391222906002</v>
      </c>
      <c r="J20" s="61">
        <f>VLOOKUP($A20,'Occupancy Raw Data'!$B$6:$BE$43,'Occupancy Raw Data'!P$1,FALSE)</f>
        <v>55.264918383730198</v>
      </c>
      <c r="K20" s="62">
        <f>VLOOKUP($A20,'Occupancy Raw Data'!$B$6:$BE$43,'Occupancy Raw Data'!R$1,FALSE)</f>
        <v>46.796513628196699</v>
      </c>
      <c r="L20" s="63"/>
      <c r="M20" s="59">
        <f>VLOOKUP($A20,'Occupancy Raw Data'!$B$6:$BE$43,'Occupancy Raw Data'!T$1,FALSE)</f>
        <v>14.222806298627299</v>
      </c>
      <c r="N20" s="60">
        <f>VLOOKUP($A20,'Occupancy Raw Data'!$B$6:$BE$43,'Occupancy Raw Data'!U$1,FALSE)</f>
        <v>11.8682008462343</v>
      </c>
      <c r="O20" s="60">
        <f>VLOOKUP($A20,'Occupancy Raw Data'!$B$6:$BE$43,'Occupancy Raw Data'!V$1,FALSE)</f>
        <v>29.963449657810301</v>
      </c>
      <c r="P20" s="60">
        <f>VLOOKUP($A20,'Occupancy Raw Data'!$B$6:$BE$43,'Occupancy Raw Data'!W$1,FALSE)</f>
        <v>37.941883569076197</v>
      </c>
      <c r="Q20" s="60">
        <f>VLOOKUP($A20,'Occupancy Raw Data'!$B$6:$BE$43,'Occupancy Raw Data'!X$1,FALSE)</f>
        <v>39.750032887323201</v>
      </c>
      <c r="R20" s="61">
        <f>VLOOKUP($A20,'Occupancy Raw Data'!$B$6:$BE$43,'Occupancy Raw Data'!Y$1,FALSE)</f>
        <v>26.804148298952899</v>
      </c>
      <c r="S20" s="60">
        <f>VLOOKUP($A20,'Occupancy Raw Data'!$B$6:$BE$43,'Occupancy Raw Data'!AA$1,FALSE)</f>
        <v>4.1418805831703303</v>
      </c>
      <c r="T20" s="60">
        <f>VLOOKUP($A20,'Occupancy Raw Data'!$B$6:$BE$43,'Occupancy Raw Data'!AB$1,FALSE)</f>
        <v>-2.96456418648458</v>
      </c>
      <c r="U20" s="61">
        <f>VLOOKUP($A20,'Occupancy Raw Data'!$B$6:$BE$43,'Occupancy Raw Data'!AC$1,FALSE)</f>
        <v>0.411190445901983</v>
      </c>
      <c r="V20" s="62">
        <f>VLOOKUP($A20,'Occupancy Raw Data'!$B$6:$BE$43,'Occupancy Raw Data'!AE$1,FALSE)</f>
        <v>16.474079264689699</v>
      </c>
      <c r="W20" s="63"/>
      <c r="X20" s="64">
        <f>VLOOKUP($A20,'ADR Raw Data'!$B$6:$BE$43,'ADR Raw Data'!G$1,FALSE)</f>
        <v>121.069311036789</v>
      </c>
      <c r="Y20" s="65">
        <f>VLOOKUP($A20,'ADR Raw Data'!$B$6:$BE$43,'ADR Raw Data'!H$1,FALSE)</f>
        <v>117.89231201686501</v>
      </c>
      <c r="Z20" s="65">
        <f>VLOOKUP($A20,'ADR Raw Data'!$B$6:$BE$43,'ADR Raw Data'!I$1,FALSE)</f>
        <v>113.80542192046499</v>
      </c>
      <c r="AA20" s="65">
        <f>VLOOKUP($A20,'ADR Raw Data'!$B$6:$BE$43,'ADR Raw Data'!J$1,FALSE)</f>
        <v>118.33736087205899</v>
      </c>
      <c r="AB20" s="65">
        <f>VLOOKUP($A20,'ADR Raw Data'!$B$6:$BE$43,'ADR Raw Data'!K$1,FALSE)</f>
        <v>122.23793538219</v>
      </c>
      <c r="AC20" s="66">
        <f>VLOOKUP($A20,'ADR Raw Data'!$B$6:$BE$43,'ADR Raw Data'!L$1,FALSE)</f>
        <v>118.81412834422299</v>
      </c>
      <c r="AD20" s="65">
        <f>VLOOKUP($A20,'ADR Raw Data'!$B$6:$BE$43,'ADR Raw Data'!N$1,FALSE)</f>
        <v>152.26672972972901</v>
      </c>
      <c r="AE20" s="65">
        <f>VLOOKUP($A20,'ADR Raw Data'!$B$6:$BE$43,'ADR Raw Data'!O$1,FALSE)</f>
        <v>168.632352660462</v>
      </c>
      <c r="AF20" s="66">
        <f>VLOOKUP($A20,'ADR Raw Data'!$B$6:$BE$43,'ADR Raw Data'!P$1,FALSE)</f>
        <v>160.569395956905</v>
      </c>
      <c r="AG20" s="67">
        <f>VLOOKUP($A20,'ADR Raw Data'!$B$6:$BE$43,'ADR Raw Data'!R$1,FALSE)</f>
        <v>132.90309888493999</v>
      </c>
      <c r="AH20" s="63"/>
      <c r="AI20" s="59">
        <f>VLOOKUP($A20,'ADR Raw Data'!$B$6:$BE$43,'ADR Raw Data'!T$1,FALSE)</f>
        <v>14.2090048789899</v>
      </c>
      <c r="AJ20" s="60">
        <f>VLOOKUP($A20,'ADR Raw Data'!$B$6:$BE$43,'ADR Raw Data'!U$1,FALSE)</f>
        <v>17.1943935080103</v>
      </c>
      <c r="AK20" s="60">
        <f>VLOOKUP($A20,'ADR Raw Data'!$B$6:$BE$43,'ADR Raw Data'!V$1,FALSE)</f>
        <v>11.8371029351985</v>
      </c>
      <c r="AL20" s="60">
        <f>VLOOKUP($A20,'ADR Raw Data'!$B$6:$BE$43,'ADR Raw Data'!W$1,FALSE)</f>
        <v>19.608864316883398</v>
      </c>
      <c r="AM20" s="60">
        <f>VLOOKUP($A20,'ADR Raw Data'!$B$6:$BE$43,'ADR Raw Data'!X$1,FALSE)</f>
        <v>13.006085261654301</v>
      </c>
      <c r="AN20" s="61">
        <f>VLOOKUP($A20,'ADR Raw Data'!$B$6:$BE$43,'ADR Raw Data'!Y$1,FALSE)</f>
        <v>15.124899978640601</v>
      </c>
      <c r="AO20" s="60">
        <f>VLOOKUP($A20,'ADR Raw Data'!$B$6:$BE$43,'ADR Raw Data'!AA$1,FALSE)</f>
        <v>11.8792095092469</v>
      </c>
      <c r="AP20" s="60">
        <f>VLOOKUP($A20,'ADR Raw Data'!$B$6:$BE$43,'ADR Raw Data'!AB$1,FALSE)</f>
        <v>15.746993884102</v>
      </c>
      <c r="AQ20" s="61">
        <f>VLOOKUP($A20,'ADR Raw Data'!$B$6:$BE$43,'ADR Raw Data'!AC$1,FALSE)</f>
        <v>13.7705828437769</v>
      </c>
      <c r="AR20" s="62">
        <f>VLOOKUP($A20,'ADR Raw Data'!$B$6:$BE$43,'ADR Raw Data'!AE$1,FALSE)</f>
        <v>12.581959762032801</v>
      </c>
      <c r="AS20" s="50"/>
      <c r="AT20" s="64">
        <f>VLOOKUP($A20,'RevPAR Raw Data'!$B$6:$BE$43,'RevPAR Raw Data'!G$1,FALSE)</f>
        <v>48.434203906877102</v>
      </c>
      <c r="AU20" s="65">
        <f>VLOOKUP($A20,'RevPAR Raw Data'!$B$6:$BE$43,'RevPAR Raw Data'!H$1,FALSE)</f>
        <v>44.891827669253402</v>
      </c>
      <c r="AV20" s="65">
        <f>VLOOKUP($A20,'RevPAR Raw Data'!$B$6:$BE$43,'RevPAR Raw Data'!I$1,FALSE)</f>
        <v>47.096624297564802</v>
      </c>
      <c r="AW20" s="65">
        <f>VLOOKUP($A20,'RevPAR Raw Data'!$B$6:$BE$43,'RevPAR Raw Data'!J$1,FALSE)</f>
        <v>55.194546427615698</v>
      </c>
      <c r="AX20" s="65">
        <f>VLOOKUP($A20,'RevPAR Raw Data'!$B$6:$BE$43,'RevPAR Raw Data'!K$1,FALSE)</f>
        <v>62.263823922932801</v>
      </c>
      <c r="AY20" s="66">
        <f>VLOOKUP($A20,'RevPAR Raw Data'!$B$6:$BE$43,'RevPAR Raw Data'!L$1,FALSE)</f>
        <v>51.576205244848801</v>
      </c>
      <c r="AZ20" s="65">
        <f>VLOOKUP($A20,'RevPAR Raw Data'!$B$6:$BE$43,'RevPAR Raw Data'!N$1,FALSE)</f>
        <v>82.917526090446799</v>
      </c>
      <c r="BA20" s="65">
        <f>VLOOKUP($A20,'RevPAR Raw Data'!$B$6:$BE$43,'RevPAR Raw Data'!O$1,FALSE)</f>
        <v>94.559565159218593</v>
      </c>
      <c r="BB20" s="66">
        <f>VLOOKUP($A20,'RevPAR Raw Data'!$B$6:$BE$43,'RevPAR Raw Data'!P$1,FALSE)</f>
        <v>88.738545624832696</v>
      </c>
      <c r="BC20" s="67">
        <f>VLOOKUP($A20,'RevPAR Raw Data'!$B$6:$BE$43,'RevPAR Raw Data'!R$1,FALSE)</f>
        <v>62.194016781987003</v>
      </c>
      <c r="BD20" s="63"/>
      <c r="BE20" s="59">
        <f>VLOOKUP($A20,'RevPAR Raw Data'!$B$6:$BE$43,'RevPAR Raw Data'!T$1,FALSE)</f>
        <v>30.452730418518399</v>
      </c>
      <c r="BF20" s="60">
        <f>VLOOKUP($A20,'RevPAR Raw Data'!$B$6:$BE$43,'RevPAR Raw Data'!U$1,FALSE)</f>
        <v>31.1032595100672</v>
      </c>
      <c r="BG20" s="60">
        <f>VLOOKUP($A20,'RevPAR Raw Data'!$B$6:$BE$43,'RevPAR Raw Data'!V$1,FALSE)</f>
        <v>45.3473569719404</v>
      </c>
      <c r="BH20" s="60">
        <f>VLOOKUP($A20,'RevPAR Raw Data'!$B$6:$BE$43,'RevPAR Raw Data'!W$1,FALSE)</f>
        <v>64.990720354289607</v>
      </c>
      <c r="BI20" s="60">
        <f>VLOOKUP($A20,'RevPAR Raw Data'!$B$6:$BE$43,'RevPAR Raw Data'!X$1,FALSE)</f>
        <v>57.926041317838497</v>
      </c>
      <c r="BJ20" s="61">
        <f>VLOOKUP($A20,'RevPAR Raw Data'!$B$6:$BE$43,'RevPAR Raw Data'!Y$1,FALSE)</f>
        <v>45.983148897936701</v>
      </c>
      <c r="BK20" s="60">
        <f>VLOOKUP($A20,'RevPAR Raw Data'!$B$6:$BE$43,'RevPAR Raw Data'!AA$1,FALSE)</f>
        <v>16.513112764514901</v>
      </c>
      <c r="BL20" s="60">
        <f>VLOOKUP($A20,'RevPAR Raw Data'!$B$6:$BE$43,'RevPAR Raw Data'!AB$1,FALSE)</f>
        <v>12.3155999564814</v>
      </c>
      <c r="BM20" s="61">
        <f>VLOOKUP($A20,'RevPAR Raw Data'!$B$6:$BE$43,'RevPAR Raw Data'!AC$1,FALSE)</f>
        <v>14.2383966106775</v>
      </c>
      <c r="BN20" s="62">
        <f>VLOOKUP($A20,'RevPAR Raw Data'!$B$6:$BE$43,'RevPAR Raw Data'!AE$1,FALSE)</f>
        <v>31.128801050971301</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49.091421326947398</v>
      </c>
      <c r="C22" s="60">
        <f>VLOOKUP($A22,'Occupancy Raw Data'!$B$6:$BE$43,'Occupancy Raw Data'!H$1,FALSE)</f>
        <v>59.055265999905998</v>
      </c>
      <c r="D22" s="60">
        <f>VLOOKUP($A22,'Occupancy Raw Data'!$B$6:$BE$43,'Occupancy Raw Data'!I$1,FALSE)</f>
        <v>61.8209137437197</v>
      </c>
      <c r="E22" s="60">
        <f>VLOOKUP($A22,'Occupancy Raw Data'!$B$6:$BE$43,'Occupancy Raw Data'!J$1,FALSE)</f>
        <v>66.643189181574797</v>
      </c>
      <c r="F22" s="60">
        <f>VLOOKUP($A22,'Occupancy Raw Data'!$B$6:$BE$43,'Occupancy Raw Data'!K$1,FALSE)</f>
        <v>68.605906935248996</v>
      </c>
      <c r="G22" s="61">
        <f>VLOOKUP($A22,'Occupancy Raw Data'!$B$6:$BE$43,'Occupancy Raw Data'!L$1,FALSE)</f>
        <v>61.043339437479403</v>
      </c>
      <c r="H22" s="60">
        <f>VLOOKUP($A22,'Occupancy Raw Data'!$B$6:$BE$43,'Occupancy Raw Data'!N$1,FALSE)</f>
        <v>74.249894351316996</v>
      </c>
      <c r="I22" s="60">
        <f>VLOOKUP($A22,'Occupancy Raw Data'!$B$6:$BE$43,'Occupancy Raw Data'!O$1,FALSE)</f>
        <v>65.8191294548527</v>
      </c>
      <c r="J22" s="61">
        <f>VLOOKUP($A22,'Occupancy Raw Data'!$B$6:$BE$43,'Occupancy Raw Data'!P$1,FALSE)</f>
        <v>70.034511903084905</v>
      </c>
      <c r="K22" s="62">
        <f>VLOOKUP($A22,'Occupancy Raw Data'!$B$6:$BE$43,'Occupancy Raw Data'!R$1,FALSE)</f>
        <v>63.612245856223801</v>
      </c>
      <c r="L22" s="63"/>
      <c r="M22" s="59">
        <f>VLOOKUP($A22,'Occupancy Raw Data'!$B$6:$BE$43,'Occupancy Raw Data'!T$1,FALSE)</f>
        <v>7.3865254357411203</v>
      </c>
      <c r="N22" s="60">
        <f>VLOOKUP($A22,'Occupancy Raw Data'!$B$6:$BE$43,'Occupancy Raw Data'!U$1,FALSE)</f>
        <v>12.1206559871657</v>
      </c>
      <c r="O22" s="60">
        <f>VLOOKUP($A22,'Occupancy Raw Data'!$B$6:$BE$43,'Occupancy Raw Data'!V$1,FALSE)</f>
        <v>10.2222361259478</v>
      </c>
      <c r="P22" s="60">
        <f>VLOOKUP($A22,'Occupancy Raw Data'!$B$6:$BE$43,'Occupancy Raw Data'!W$1,FALSE)</f>
        <v>13.842796306595201</v>
      </c>
      <c r="Q22" s="60">
        <f>VLOOKUP($A22,'Occupancy Raw Data'!$B$6:$BE$43,'Occupancy Raw Data'!X$1,FALSE)</f>
        <v>13.132950491056899</v>
      </c>
      <c r="R22" s="61">
        <f>VLOOKUP($A22,'Occupancy Raw Data'!$B$6:$BE$43,'Occupancy Raw Data'!Y$1,FALSE)</f>
        <v>11.533434383618699</v>
      </c>
      <c r="S22" s="60">
        <f>VLOOKUP($A22,'Occupancy Raw Data'!$B$6:$BE$43,'Occupancy Raw Data'!AA$1,FALSE)</f>
        <v>13.753968790630701</v>
      </c>
      <c r="T22" s="60">
        <f>VLOOKUP($A22,'Occupancy Raw Data'!$B$6:$BE$43,'Occupancy Raw Data'!AB$1,FALSE)</f>
        <v>1.5786719190813401</v>
      </c>
      <c r="U22" s="61">
        <f>VLOOKUP($A22,'Occupancy Raw Data'!$B$6:$BE$43,'Occupancy Raw Data'!AC$1,FALSE)</f>
        <v>7.6886055561437798</v>
      </c>
      <c r="V22" s="62">
        <f>VLOOKUP($A22,'Occupancy Raw Data'!$B$6:$BE$43,'Occupancy Raw Data'!AE$1,FALSE)</f>
        <v>10.294736552740799</v>
      </c>
      <c r="W22" s="63"/>
      <c r="X22" s="64">
        <f>VLOOKUP($A22,'ADR Raw Data'!$B$6:$BE$43,'ADR Raw Data'!G$1,FALSE)</f>
        <v>100.176081300813</v>
      </c>
      <c r="Y22" s="65">
        <f>VLOOKUP($A22,'ADR Raw Data'!$B$6:$BE$43,'ADR Raw Data'!H$1,FALSE)</f>
        <v>101.537542736741</v>
      </c>
      <c r="Z22" s="65">
        <f>VLOOKUP($A22,'ADR Raw Data'!$B$6:$BE$43,'ADR Raw Data'!I$1,FALSE)</f>
        <v>102.24711491721</v>
      </c>
      <c r="AA22" s="65">
        <f>VLOOKUP($A22,'ADR Raw Data'!$B$6:$BE$43,'ADR Raw Data'!J$1,FALSE)</f>
        <v>108.22331466215699</v>
      </c>
      <c r="AB22" s="65">
        <f>VLOOKUP($A22,'ADR Raw Data'!$B$6:$BE$43,'ADR Raw Data'!K$1,FALSE)</f>
        <v>124.65442748613999</v>
      </c>
      <c r="AC22" s="66">
        <f>VLOOKUP($A22,'ADR Raw Data'!$B$6:$BE$43,'ADR Raw Data'!L$1,FALSE)</f>
        <v>108.118265053382</v>
      </c>
      <c r="AD22" s="65">
        <f>VLOOKUP($A22,'ADR Raw Data'!$B$6:$BE$43,'ADR Raw Data'!N$1,FALSE)</f>
        <v>154.78761556946799</v>
      </c>
      <c r="AE22" s="65">
        <f>VLOOKUP($A22,'ADR Raw Data'!$B$6:$BE$43,'ADR Raw Data'!O$1,FALSE)</f>
        <v>144.83138719457801</v>
      </c>
      <c r="AF22" s="66">
        <f>VLOOKUP($A22,'ADR Raw Data'!$B$6:$BE$43,'ADR Raw Data'!P$1,FALSE)</f>
        <v>150.10913444293499</v>
      </c>
      <c r="AG22" s="67">
        <f>VLOOKUP($A22,'ADR Raw Data'!$B$6:$BE$43,'ADR Raw Data'!R$1,FALSE)</f>
        <v>121.32690796931399</v>
      </c>
      <c r="AH22" s="63"/>
      <c r="AI22" s="59">
        <f>VLOOKUP($A22,'ADR Raw Data'!$B$6:$BE$43,'ADR Raw Data'!T$1,FALSE)</f>
        <v>16.8930549814465</v>
      </c>
      <c r="AJ22" s="60">
        <f>VLOOKUP($A22,'ADR Raw Data'!$B$6:$BE$43,'ADR Raw Data'!U$1,FALSE)</f>
        <v>19.212793152710201</v>
      </c>
      <c r="AK22" s="60">
        <f>VLOOKUP($A22,'ADR Raw Data'!$B$6:$BE$43,'ADR Raw Data'!V$1,FALSE)</f>
        <v>18.832316756190099</v>
      </c>
      <c r="AL22" s="60">
        <f>VLOOKUP($A22,'ADR Raw Data'!$B$6:$BE$43,'ADR Raw Data'!W$1,FALSE)</f>
        <v>23.990355118140901</v>
      </c>
      <c r="AM22" s="60">
        <f>VLOOKUP($A22,'ADR Raw Data'!$B$6:$BE$43,'ADR Raw Data'!X$1,FALSE)</f>
        <v>27.622400340311</v>
      </c>
      <c r="AN22" s="61">
        <f>VLOOKUP($A22,'ADR Raw Data'!$B$6:$BE$43,'ADR Raw Data'!Y$1,FALSE)</f>
        <v>21.945559434315999</v>
      </c>
      <c r="AO22" s="60">
        <f>VLOOKUP($A22,'ADR Raw Data'!$B$6:$BE$43,'ADR Raw Data'!AA$1,FALSE)</f>
        <v>33.3015697621858</v>
      </c>
      <c r="AP22" s="60">
        <f>VLOOKUP($A22,'ADR Raw Data'!$B$6:$BE$43,'ADR Raw Data'!AB$1,FALSE)</f>
        <v>24.3391572278186</v>
      </c>
      <c r="AQ22" s="61">
        <f>VLOOKUP($A22,'ADR Raw Data'!$B$6:$BE$43,'ADR Raw Data'!AC$1,FALSE)</f>
        <v>29.071754177360798</v>
      </c>
      <c r="AR22" s="62">
        <f>VLOOKUP($A22,'ADR Raw Data'!$B$6:$BE$43,'ADR Raw Data'!AE$1,FALSE)</f>
        <v>24.354622347231899</v>
      </c>
      <c r="AS22" s="50"/>
      <c r="AT22" s="64">
        <f>VLOOKUP($A22,'RevPAR Raw Data'!$B$6:$BE$43,'RevPAR Raw Data'!G$1,FALSE)</f>
        <v>49.177862140207502</v>
      </c>
      <c r="AU22" s="65">
        <f>VLOOKUP($A22,'RevPAR Raw Data'!$B$6:$BE$43,'RevPAR Raw Data'!H$1,FALSE)</f>
        <v>59.963265952951097</v>
      </c>
      <c r="AV22" s="65">
        <f>VLOOKUP($A22,'RevPAR Raw Data'!$B$6:$BE$43,'RevPAR Raw Data'!I$1,FALSE)</f>
        <v>63.210100718410999</v>
      </c>
      <c r="AW22" s="65">
        <f>VLOOKUP($A22,'RevPAR Raw Data'!$B$6:$BE$43,'RevPAR Raw Data'!J$1,FALSE)</f>
        <v>72.123468328872605</v>
      </c>
      <c r="AX22" s="65">
        <f>VLOOKUP($A22,'RevPAR Raw Data'!$B$6:$BE$43,'RevPAR Raw Data'!K$1,FALSE)</f>
        <v>85.520300511809097</v>
      </c>
      <c r="AY22" s="66">
        <f>VLOOKUP($A22,'RevPAR Raw Data'!$B$6:$BE$43,'RevPAR Raw Data'!L$1,FALSE)</f>
        <v>65.998999530450206</v>
      </c>
      <c r="AZ22" s="65">
        <f>VLOOKUP($A22,'RevPAR Raw Data'!$B$6:$BE$43,'RevPAR Raw Data'!N$1,FALSE)</f>
        <v>114.929641029252</v>
      </c>
      <c r="BA22" s="65">
        <f>VLOOKUP($A22,'RevPAR Raw Data'!$B$6:$BE$43,'RevPAR Raw Data'!O$1,FALSE)</f>
        <v>95.326758228858495</v>
      </c>
      <c r="BB22" s="66">
        <f>VLOOKUP($A22,'RevPAR Raw Data'!$B$6:$BE$43,'RevPAR Raw Data'!P$1,FALSE)</f>
        <v>105.128199629055</v>
      </c>
      <c r="BC22" s="67">
        <f>VLOOKUP($A22,'RevPAR Raw Data'!$B$6:$BE$43,'RevPAR Raw Data'!R$1,FALSE)</f>
        <v>77.178770987194696</v>
      </c>
      <c r="BD22" s="63"/>
      <c r="BE22" s="59">
        <f>VLOOKUP($A22,'RevPAR Raw Data'!$B$6:$BE$43,'RevPAR Raw Data'!T$1,FALSE)</f>
        <v>25.5273902202659</v>
      </c>
      <c r="BF22" s="60">
        <f>VLOOKUP($A22,'RevPAR Raw Data'!$B$6:$BE$43,'RevPAR Raw Data'!U$1,FALSE)</f>
        <v>33.662165703441701</v>
      </c>
      <c r="BG22" s="60">
        <f>VLOOKUP($A22,'RevPAR Raw Data'!$B$6:$BE$43,'RevPAR Raw Data'!V$1,FALSE)</f>
        <v>30.9796367689421</v>
      </c>
      <c r="BH22" s="60">
        <f>VLOOKUP($A22,'RevPAR Raw Data'!$B$6:$BE$43,'RevPAR Raw Data'!W$1,FALSE)</f>
        <v>41.154087416969297</v>
      </c>
      <c r="BI22" s="60">
        <f>VLOOKUP($A22,'RevPAR Raw Data'!$B$6:$BE$43,'RevPAR Raw Data'!X$1,FALSE)</f>
        <v>44.382986992502602</v>
      </c>
      <c r="BJ22" s="61">
        <f>VLOOKUP($A22,'RevPAR Raw Data'!$B$6:$BE$43,'RevPAR Raw Data'!Y$1,FALSE)</f>
        <v>36.010070515409602</v>
      </c>
      <c r="BK22" s="60">
        <f>VLOOKUP($A22,'RevPAR Raw Data'!$B$6:$BE$43,'RevPAR Raw Data'!AA$1,FALSE)</f>
        <v>51.635826064697703</v>
      </c>
      <c r="BL22" s="60">
        <f>VLOOKUP($A22,'RevPAR Raw Data'!$B$6:$BE$43,'RevPAR Raw Data'!AB$1,FALSE)</f>
        <v>26.302064587396501</v>
      </c>
      <c r="BM22" s="61">
        <f>VLOOKUP($A22,'RevPAR Raw Data'!$B$6:$BE$43,'RevPAR Raw Data'!AC$1,FALSE)</f>
        <v>38.995572240453697</v>
      </c>
      <c r="BN22" s="62">
        <f>VLOOKUP($A22,'RevPAR Raw Data'!$B$6:$BE$43,'RevPAR Raw Data'!AE$1,FALSE)</f>
        <v>37.156603109035203</v>
      </c>
    </row>
    <row r="23" spans="1:66" x14ac:dyDescent="0.35">
      <c r="A23" s="78" t="s">
        <v>71</v>
      </c>
      <c r="B23" s="59">
        <f>VLOOKUP($A23,'Occupancy Raw Data'!$B$6:$BE$43,'Occupancy Raw Data'!G$1,FALSE)</f>
        <v>46.417826729896397</v>
      </c>
      <c r="C23" s="60">
        <f>VLOOKUP($A23,'Occupancy Raw Data'!$B$6:$BE$43,'Occupancy Raw Data'!H$1,FALSE)</f>
        <v>57.064912549079502</v>
      </c>
      <c r="D23" s="60">
        <f>VLOOKUP($A23,'Occupancy Raw Data'!$B$6:$BE$43,'Occupancy Raw Data'!I$1,FALSE)</f>
        <v>59.951047881291103</v>
      </c>
      <c r="E23" s="60">
        <f>VLOOKUP($A23,'Occupancy Raw Data'!$B$6:$BE$43,'Occupancy Raw Data'!J$1,FALSE)</f>
        <v>62.327265310285</v>
      </c>
      <c r="F23" s="60">
        <f>VLOOKUP($A23,'Occupancy Raw Data'!$B$6:$BE$43,'Occupancy Raw Data'!K$1,FALSE)</f>
        <v>62.893274182856501</v>
      </c>
      <c r="G23" s="61">
        <f>VLOOKUP($A23,'Occupancy Raw Data'!$B$6:$BE$43,'Occupancy Raw Data'!L$1,FALSE)</f>
        <v>57.730865330681702</v>
      </c>
      <c r="H23" s="60">
        <f>VLOOKUP($A23,'Occupancy Raw Data'!$B$6:$BE$43,'Occupancy Raw Data'!N$1,FALSE)</f>
        <v>66.727856815052704</v>
      </c>
      <c r="I23" s="60">
        <f>VLOOKUP($A23,'Occupancy Raw Data'!$B$6:$BE$43,'Occupancy Raw Data'!O$1,FALSE)</f>
        <v>63.168629850594002</v>
      </c>
      <c r="J23" s="61">
        <f>VLOOKUP($A23,'Occupancy Raw Data'!$B$6:$BE$43,'Occupancy Raw Data'!P$1,FALSE)</f>
        <v>64.948243332823395</v>
      </c>
      <c r="K23" s="62">
        <f>VLOOKUP($A23,'Occupancy Raw Data'!$B$6:$BE$43,'Occupancy Raw Data'!R$1,FALSE)</f>
        <v>59.792973331293602</v>
      </c>
      <c r="L23" s="63"/>
      <c r="M23" s="59">
        <f>VLOOKUP($A23,'Occupancy Raw Data'!$B$6:$BE$43,'Occupancy Raw Data'!T$1,FALSE)</f>
        <v>2.7181585055128701</v>
      </c>
      <c r="N23" s="60">
        <f>VLOOKUP($A23,'Occupancy Raw Data'!$B$6:$BE$43,'Occupancy Raw Data'!U$1,FALSE)</f>
        <v>6.9885026128744903</v>
      </c>
      <c r="O23" s="60">
        <f>VLOOKUP($A23,'Occupancy Raw Data'!$B$6:$BE$43,'Occupancy Raw Data'!V$1,FALSE)</f>
        <v>7.5422458140308697</v>
      </c>
      <c r="P23" s="60">
        <f>VLOOKUP($A23,'Occupancy Raw Data'!$B$6:$BE$43,'Occupancy Raw Data'!W$1,FALSE)</f>
        <v>9.8197876785673106</v>
      </c>
      <c r="Q23" s="60">
        <f>VLOOKUP($A23,'Occupancy Raw Data'!$B$6:$BE$43,'Occupancy Raw Data'!X$1,FALSE)</f>
        <v>8.1560738454594599</v>
      </c>
      <c r="R23" s="61">
        <f>VLOOKUP($A23,'Occupancy Raw Data'!$B$6:$BE$43,'Occupancy Raw Data'!Y$1,FALSE)</f>
        <v>7.2354635529442204</v>
      </c>
      <c r="S23" s="60">
        <f>VLOOKUP($A23,'Occupancy Raw Data'!$B$6:$BE$43,'Occupancy Raw Data'!AA$1,FALSE)</f>
        <v>3.8774049359898699</v>
      </c>
      <c r="T23" s="60">
        <f>VLOOKUP($A23,'Occupancy Raw Data'!$B$6:$BE$43,'Occupancy Raw Data'!AB$1,FALSE)</f>
        <v>1.34661761110818</v>
      </c>
      <c r="U23" s="61">
        <f>VLOOKUP($A23,'Occupancy Raw Data'!$B$6:$BE$43,'Occupancy Raw Data'!AC$1,FALSE)</f>
        <v>2.6310855041447199</v>
      </c>
      <c r="V23" s="62">
        <f>VLOOKUP($A23,'Occupancy Raw Data'!$B$6:$BE$43,'Occupancy Raw Data'!AE$1,FALSE)</f>
        <v>5.7628980923442104</v>
      </c>
      <c r="W23" s="63"/>
      <c r="X23" s="64">
        <f>VLOOKUP($A23,'ADR Raw Data'!$B$6:$BE$43,'ADR Raw Data'!G$1,FALSE)</f>
        <v>96.132088322531004</v>
      </c>
      <c r="Y23" s="65">
        <f>VLOOKUP($A23,'ADR Raw Data'!$B$6:$BE$43,'ADR Raw Data'!H$1,FALSE)</f>
        <v>98.684995978911601</v>
      </c>
      <c r="Z23" s="65">
        <f>VLOOKUP($A23,'ADR Raw Data'!$B$6:$BE$43,'ADR Raw Data'!I$1,FALSE)</f>
        <v>98.355156077230504</v>
      </c>
      <c r="AA23" s="65">
        <f>VLOOKUP($A23,'ADR Raw Data'!$B$6:$BE$43,'ADR Raw Data'!J$1,FALSE)</f>
        <v>96.8993405874171</v>
      </c>
      <c r="AB23" s="65">
        <f>VLOOKUP($A23,'ADR Raw Data'!$B$6:$BE$43,'ADR Raw Data'!K$1,FALSE)</f>
        <v>105.988431976649</v>
      </c>
      <c r="AC23" s="66">
        <f>VLOOKUP($A23,'ADR Raw Data'!$B$6:$BE$43,'ADR Raw Data'!L$1,FALSE)</f>
        <v>99.411703646127705</v>
      </c>
      <c r="AD23" s="65">
        <f>VLOOKUP($A23,'ADR Raw Data'!$B$6:$BE$43,'ADR Raw Data'!N$1,FALSE)</f>
        <v>130.178052116766</v>
      </c>
      <c r="AE23" s="65">
        <f>VLOOKUP($A23,'ADR Raw Data'!$B$6:$BE$43,'ADR Raw Data'!O$1,FALSE)</f>
        <v>129.525350339037</v>
      </c>
      <c r="AF23" s="66">
        <f>VLOOKUP($A23,'ADR Raw Data'!$B$6:$BE$43,'ADR Raw Data'!P$1,FALSE)</f>
        <v>129.860643401114</v>
      </c>
      <c r="AG23" s="67">
        <f>VLOOKUP($A23,'ADR Raw Data'!$B$6:$BE$43,'ADR Raw Data'!R$1,FALSE)</f>
        <v>108.861476937696</v>
      </c>
      <c r="AH23" s="63"/>
      <c r="AI23" s="59">
        <f>VLOOKUP($A23,'ADR Raw Data'!$B$6:$BE$43,'ADR Raw Data'!T$1,FALSE)</f>
        <v>10.486518000600899</v>
      </c>
      <c r="AJ23" s="60">
        <f>VLOOKUP($A23,'ADR Raw Data'!$B$6:$BE$43,'ADR Raw Data'!U$1,FALSE)</f>
        <v>16.201671404043999</v>
      </c>
      <c r="AK23" s="60">
        <f>VLOOKUP($A23,'ADR Raw Data'!$B$6:$BE$43,'ADR Raw Data'!V$1,FALSE)</f>
        <v>13.6112485452448</v>
      </c>
      <c r="AL23" s="60">
        <f>VLOOKUP($A23,'ADR Raw Data'!$B$6:$BE$43,'ADR Raw Data'!W$1,FALSE)</f>
        <v>12.0799834395626</v>
      </c>
      <c r="AM23" s="60">
        <f>VLOOKUP($A23,'ADR Raw Data'!$B$6:$BE$43,'ADR Raw Data'!X$1,FALSE)</f>
        <v>16.9279016097599</v>
      </c>
      <c r="AN23" s="61">
        <f>VLOOKUP($A23,'ADR Raw Data'!$B$6:$BE$43,'ADR Raw Data'!Y$1,FALSE)</f>
        <v>14.038159994839299</v>
      </c>
      <c r="AO23" s="60">
        <f>VLOOKUP($A23,'ADR Raw Data'!$B$6:$BE$43,'ADR Raw Data'!AA$1,FALSE)</f>
        <v>18.337781801012099</v>
      </c>
      <c r="AP23" s="60">
        <f>VLOOKUP($A23,'ADR Raw Data'!$B$6:$BE$43,'ADR Raw Data'!AB$1,FALSE)</f>
        <v>17.4578698971767</v>
      </c>
      <c r="AQ23" s="61">
        <f>VLOOKUP($A23,'ADR Raw Data'!$B$6:$BE$43,'ADR Raw Data'!AC$1,FALSE)</f>
        <v>17.907574251961499</v>
      </c>
      <c r="AR23" s="62">
        <f>VLOOKUP($A23,'ADR Raw Data'!$B$6:$BE$43,'ADR Raw Data'!AE$1,FALSE)</f>
        <v>15.1750863242361</v>
      </c>
      <c r="AS23" s="50"/>
      <c r="AT23" s="64">
        <f>VLOOKUP($A23,'RevPAR Raw Data'!$B$6:$BE$43,'RevPAR Raw Data'!G$1,FALSE)</f>
        <v>44.622426189383503</v>
      </c>
      <c r="AU23" s="65">
        <f>VLOOKUP($A23,'RevPAR Raw Data'!$B$6:$BE$43,'RevPAR Raw Data'!H$1,FALSE)</f>
        <v>56.314506654428598</v>
      </c>
      <c r="AV23" s="65">
        <f>VLOOKUP($A23,'RevPAR Raw Data'!$B$6:$BE$43,'RevPAR Raw Data'!I$1,FALSE)</f>
        <v>58.964946713579103</v>
      </c>
      <c r="AW23" s="65">
        <f>VLOOKUP($A23,'RevPAR Raw Data'!$B$6:$BE$43,'RevPAR Raw Data'!J$1,FALSE)</f>
        <v>60.394709091836198</v>
      </c>
      <c r="AX23" s="65">
        <f>VLOOKUP($A23,'RevPAR Raw Data'!$B$6:$BE$43,'RevPAR Raw Data'!K$1,FALSE)</f>
        <v>66.659595125184794</v>
      </c>
      <c r="AY23" s="66">
        <f>VLOOKUP($A23,'RevPAR Raw Data'!$B$6:$BE$43,'RevPAR Raw Data'!L$1,FALSE)</f>
        <v>57.391236754882399</v>
      </c>
      <c r="AZ23" s="65">
        <f>VLOOKUP($A23,'RevPAR Raw Data'!$B$6:$BE$43,'RevPAR Raw Data'!N$1,FALSE)</f>
        <v>86.865024221100398</v>
      </c>
      <c r="BA23" s="65">
        <f>VLOOKUP($A23,'RevPAR Raw Data'!$B$6:$BE$43,'RevPAR Raw Data'!O$1,FALSE)</f>
        <v>81.819389118351907</v>
      </c>
      <c r="BB23" s="66">
        <f>VLOOKUP($A23,'RevPAR Raw Data'!$B$6:$BE$43,'RevPAR Raw Data'!P$1,FALSE)</f>
        <v>84.342206669726096</v>
      </c>
      <c r="BC23" s="67">
        <f>VLOOKUP($A23,'RevPAR Raw Data'!$B$6:$BE$43,'RevPAR Raw Data'!R$1,FALSE)</f>
        <v>65.091513873409198</v>
      </c>
      <c r="BD23" s="63"/>
      <c r="BE23" s="59">
        <f>VLOOKUP($A23,'RevPAR Raw Data'!$B$6:$BE$43,'RevPAR Raw Data'!T$1,FALSE)</f>
        <v>13.4897166870793</v>
      </c>
      <c r="BF23" s="60">
        <f>VLOOKUP($A23,'RevPAR Raw Data'!$B$6:$BE$43,'RevPAR Raw Data'!U$1,FALSE)</f>
        <v>24.3224282463195</v>
      </c>
      <c r="BG23" s="60">
        <f>VLOOKUP($A23,'RevPAR Raw Data'!$B$6:$BE$43,'RevPAR Raw Data'!V$1,FALSE)</f>
        <v>22.180088182916801</v>
      </c>
      <c r="BH23" s="60">
        <f>VLOOKUP($A23,'RevPAR Raw Data'!$B$6:$BE$43,'RevPAR Raw Data'!W$1,FALSE)</f>
        <v>23.085999843501099</v>
      </c>
      <c r="BI23" s="60">
        <f>VLOOKUP($A23,'RevPAR Raw Data'!$B$6:$BE$43,'RevPAR Raw Data'!X$1,FALSE)</f>
        <v>26.4646276109981</v>
      </c>
      <c r="BJ23" s="61">
        <f>VLOOKUP($A23,'RevPAR Raw Data'!$B$6:$BE$43,'RevPAR Raw Data'!Y$1,FALSE)</f>
        <v>22.289349497714099</v>
      </c>
      <c r="BK23" s="60">
        <f>VLOOKUP($A23,'RevPAR Raw Data'!$B$6:$BE$43,'RevPAR Raw Data'!AA$1,FALSE)</f>
        <v>22.9262167937055</v>
      </c>
      <c r="BL23" s="60">
        <f>VLOOKUP($A23,'RevPAR Raw Data'!$B$6:$BE$43,'RevPAR Raw Data'!AB$1,FALSE)</f>
        <v>19.039578258844699</v>
      </c>
      <c r="BM23" s="61">
        <f>VLOOKUP($A23,'RevPAR Raw Data'!$B$6:$BE$43,'RevPAR Raw Data'!AC$1,FALSE)</f>
        <v>21.009823346393599</v>
      </c>
      <c r="BN23" s="62">
        <f>VLOOKUP($A23,'RevPAR Raw Data'!$B$6:$BE$43,'RevPAR Raw Data'!AE$1,FALSE)</f>
        <v>21.812509176871298</v>
      </c>
    </row>
    <row r="24" spans="1:66" x14ac:dyDescent="0.35">
      <c r="A24" s="78" t="s">
        <v>53</v>
      </c>
      <c r="B24" s="59">
        <f>VLOOKUP($A24,'Occupancy Raw Data'!$B$6:$BE$43,'Occupancy Raw Data'!G$1,FALSE)</f>
        <v>52.119362495761202</v>
      </c>
      <c r="C24" s="60">
        <f>VLOOKUP($A24,'Occupancy Raw Data'!$B$6:$BE$43,'Occupancy Raw Data'!H$1,FALSE)</f>
        <v>68.599525262800896</v>
      </c>
      <c r="D24" s="60">
        <f>VLOOKUP($A24,'Occupancy Raw Data'!$B$6:$BE$43,'Occupancy Raw Data'!I$1,FALSE)</f>
        <v>70.261105459477704</v>
      </c>
      <c r="E24" s="60">
        <f>VLOOKUP($A24,'Occupancy Raw Data'!$B$6:$BE$43,'Occupancy Raw Data'!J$1,FALSE)</f>
        <v>90.233977619531998</v>
      </c>
      <c r="F24" s="60">
        <f>VLOOKUP($A24,'Occupancy Raw Data'!$B$6:$BE$43,'Occupancy Raw Data'!K$1,FALSE)</f>
        <v>90.606985418785996</v>
      </c>
      <c r="G24" s="61">
        <f>VLOOKUP($A24,'Occupancy Raw Data'!$B$6:$BE$43,'Occupancy Raw Data'!L$1,FALSE)</f>
        <v>74.364191251271606</v>
      </c>
      <c r="H24" s="60">
        <f>VLOOKUP($A24,'Occupancy Raw Data'!$B$6:$BE$43,'Occupancy Raw Data'!N$1,FALSE)</f>
        <v>87.385554425228804</v>
      </c>
      <c r="I24" s="60">
        <f>VLOOKUP($A24,'Occupancy Raw Data'!$B$6:$BE$43,'Occupancy Raw Data'!O$1,FALSE)</f>
        <v>69.888097660223806</v>
      </c>
      <c r="J24" s="61">
        <f>VLOOKUP($A24,'Occupancy Raw Data'!$B$6:$BE$43,'Occupancy Raw Data'!P$1,FALSE)</f>
        <v>78.636826042726298</v>
      </c>
      <c r="K24" s="62">
        <f>VLOOKUP($A24,'Occupancy Raw Data'!$B$6:$BE$43,'Occupancy Raw Data'!R$1,FALSE)</f>
        <v>75.584944048830096</v>
      </c>
      <c r="L24" s="63"/>
      <c r="M24" s="59">
        <f>VLOOKUP($A24,'Occupancy Raw Data'!$B$6:$BE$43,'Occupancy Raw Data'!T$1,FALSE)</f>
        <v>29.595278246205702</v>
      </c>
      <c r="N24" s="60">
        <f>VLOOKUP($A24,'Occupancy Raw Data'!$B$6:$BE$43,'Occupancy Raw Data'!U$1,FALSE)</f>
        <v>23.504273504273499</v>
      </c>
      <c r="O24" s="60">
        <f>VLOOKUP($A24,'Occupancy Raw Data'!$B$6:$BE$43,'Occupancy Raw Data'!V$1,FALSE)</f>
        <v>11.517761033369201</v>
      </c>
      <c r="P24" s="60">
        <f>VLOOKUP($A24,'Occupancy Raw Data'!$B$6:$BE$43,'Occupancy Raw Data'!W$1,FALSE)</f>
        <v>31.2130177514792</v>
      </c>
      <c r="Q24" s="60">
        <f>VLOOKUP($A24,'Occupancy Raw Data'!$B$6:$BE$43,'Occupancy Raw Data'!X$1,FALSE)</f>
        <v>44.510546241211401</v>
      </c>
      <c r="R24" s="61">
        <f>VLOOKUP($A24,'Occupancy Raw Data'!$B$6:$BE$43,'Occupancy Raw Data'!Y$1,FALSE)</f>
        <v>28.110760602874102</v>
      </c>
      <c r="S24" s="60">
        <f>VLOOKUP($A24,'Occupancy Raw Data'!$B$6:$BE$43,'Occupancy Raw Data'!AA$1,FALSE)</f>
        <v>42.533185840707901</v>
      </c>
      <c r="T24" s="60">
        <f>VLOOKUP($A24,'Occupancy Raw Data'!$B$6:$BE$43,'Occupancy Raw Data'!AB$1,FALSE)</f>
        <v>8.0188679245282994</v>
      </c>
      <c r="U24" s="61">
        <f>VLOOKUP($A24,'Occupancy Raw Data'!$B$6:$BE$43,'Occupancy Raw Data'!AC$1,FALSE)</f>
        <v>24.8116254036598</v>
      </c>
      <c r="V24" s="62">
        <f>VLOOKUP($A24,'Occupancy Raw Data'!$B$6:$BE$43,'Occupancy Raw Data'!AE$1,FALSE)</f>
        <v>27.112016293279002</v>
      </c>
      <c r="W24" s="63"/>
      <c r="X24" s="64">
        <f>VLOOKUP($A24,'ADR Raw Data'!$B$6:$BE$43,'ADR Raw Data'!G$1,FALSE)</f>
        <v>102.78769030578999</v>
      </c>
      <c r="Y24" s="65">
        <f>VLOOKUP($A24,'ADR Raw Data'!$B$6:$BE$43,'ADR Raw Data'!H$1,FALSE)</f>
        <v>109.279792387543</v>
      </c>
      <c r="Z24" s="65">
        <f>VLOOKUP($A24,'ADR Raw Data'!$B$6:$BE$43,'ADR Raw Data'!I$1,FALSE)</f>
        <v>119.078083976833</v>
      </c>
      <c r="AA24" s="65">
        <f>VLOOKUP($A24,'ADR Raw Data'!$B$6:$BE$43,'ADR Raw Data'!J$1,FALSE)</f>
        <v>166.10915445321299</v>
      </c>
      <c r="AB24" s="65">
        <f>VLOOKUP($A24,'ADR Raw Data'!$B$6:$BE$43,'ADR Raw Data'!K$1,FALSE)</f>
        <v>263.52646706586802</v>
      </c>
      <c r="AC24" s="66">
        <f>VLOOKUP($A24,'ADR Raw Data'!$B$6:$BE$43,'ADR Raw Data'!L$1,FALSE)</f>
        <v>161.600243502051</v>
      </c>
      <c r="AD24" s="65">
        <f>VLOOKUP($A24,'ADR Raw Data'!$B$6:$BE$43,'ADR Raw Data'!N$1,FALSE)</f>
        <v>301.62309662398098</v>
      </c>
      <c r="AE24" s="65">
        <f>VLOOKUP($A24,'ADR Raw Data'!$B$6:$BE$43,'ADR Raw Data'!O$1,FALSE)</f>
        <v>238.395827268316</v>
      </c>
      <c r="AF24" s="66">
        <f>VLOOKUP($A24,'ADR Raw Data'!$B$6:$BE$43,'ADR Raw Data'!P$1,FALSE)</f>
        <v>273.52663216903801</v>
      </c>
      <c r="AG24" s="67">
        <f>VLOOKUP($A24,'ADR Raw Data'!$B$6:$BE$43,'ADR Raw Data'!R$1,FALSE)</f>
        <v>194.870421713772</v>
      </c>
      <c r="AH24" s="63"/>
      <c r="AI24" s="59">
        <f>VLOOKUP($A24,'ADR Raw Data'!$B$6:$BE$43,'ADR Raw Data'!T$1,FALSE)</f>
        <v>16.122299903465699</v>
      </c>
      <c r="AJ24" s="60">
        <f>VLOOKUP($A24,'ADR Raw Data'!$B$6:$BE$43,'ADR Raw Data'!U$1,FALSE)</f>
        <v>20.3865463826363</v>
      </c>
      <c r="AK24" s="60">
        <f>VLOOKUP($A24,'ADR Raw Data'!$B$6:$BE$43,'ADR Raw Data'!V$1,FALSE)</f>
        <v>35.288244216057699</v>
      </c>
      <c r="AL24" s="60">
        <f>VLOOKUP($A24,'ADR Raw Data'!$B$6:$BE$43,'ADR Raw Data'!W$1,FALSE)</f>
        <v>80.238666058602007</v>
      </c>
      <c r="AM24" s="60">
        <f>VLOOKUP($A24,'ADR Raw Data'!$B$6:$BE$43,'ADR Raw Data'!X$1,FALSE)</f>
        <v>179.52591676357699</v>
      </c>
      <c r="AN24" s="61">
        <f>VLOOKUP($A24,'ADR Raw Data'!$B$6:$BE$43,'ADR Raw Data'!Y$1,FALSE)</f>
        <v>77.683988919222301</v>
      </c>
      <c r="AO24" s="60">
        <f>VLOOKUP($A24,'ADR Raw Data'!$B$6:$BE$43,'ADR Raw Data'!AA$1,FALSE)</f>
        <v>181.85290789429001</v>
      </c>
      <c r="AP24" s="60">
        <f>VLOOKUP($A24,'ADR Raw Data'!$B$6:$BE$43,'ADR Raw Data'!AB$1,FALSE)</f>
        <v>119.922551908451</v>
      </c>
      <c r="AQ24" s="61">
        <f>VLOOKUP($A24,'ADR Raw Data'!$B$6:$BE$43,'ADR Raw Data'!AC$1,FALSE)</f>
        <v>153.91010842178599</v>
      </c>
      <c r="AR24" s="62">
        <f>VLOOKUP($A24,'ADR Raw Data'!$B$6:$BE$43,'ADR Raw Data'!AE$1,FALSE)</f>
        <v>102.93251818328601</v>
      </c>
      <c r="AS24" s="50"/>
      <c r="AT24" s="64">
        <f>VLOOKUP($A24,'RevPAR Raw Data'!$B$6:$BE$43,'RevPAR Raw Data'!G$1,FALSE)</f>
        <v>53.572288911495399</v>
      </c>
      <c r="AU24" s="65">
        <f>VLOOKUP($A24,'RevPAR Raw Data'!$B$6:$BE$43,'RevPAR Raw Data'!H$1,FALSE)</f>
        <v>74.965418786029105</v>
      </c>
      <c r="AV24" s="65">
        <f>VLOOKUP($A24,'RevPAR Raw Data'!$B$6:$BE$43,'RevPAR Raw Data'!I$1,FALSE)</f>
        <v>83.665578162088806</v>
      </c>
      <c r="AW24" s="65">
        <f>VLOOKUP($A24,'RevPAR Raw Data'!$B$6:$BE$43,'RevPAR Raw Data'!J$1,FALSE)</f>
        <v>149.88689725330599</v>
      </c>
      <c r="AX24" s="65">
        <f>VLOOKUP($A24,'RevPAR Raw Data'!$B$6:$BE$43,'RevPAR Raw Data'!K$1,FALSE)</f>
        <v>238.773387589013</v>
      </c>
      <c r="AY24" s="66">
        <f>VLOOKUP($A24,'RevPAR Raw Data'!$B$6:$BE$43,'RevPAR Raw Data'!L$1,FALSE)</f>
        <v>120.17271414038601</v>
      </c>
      <c r="AZ24" s="65">
        <f>VLOOKUP($A24,'RevPAR Raw Data'!$B$6:$BE$43,'RevPAR Raw Data'!N$1,FALSE)</f>
        <v>263.57501525940899</v>
      </c>
      <c r="BA24" s="65">
        <f>VLOOKUP($A24,'RevPAR Raw Data'!$B$6:$BE$43,'RevPAR Raw Data'!O$1,FALSE)</f>
        <v>166.61030857917899</v>
      </c>
      <c r="BB24" s="66">
        <f>VLOOKUP($A24,'RevPAR Raw Data'!$B$6:$BE$43,'RevPAR Raw Data'!P$1,FALSE)</f>
        <v>215.09266191929399</v>
      </c>
      <c r="BC24" s="67">
        <f>VLOOKUP($A24,'RevPAR Raw Data'!$B$6:$BE$43,'RevPAR Raw Data'!R$1,FALSE)</f>
        <v>147.29269922007401</v>
      </c>
      <c r="BD24" s="63"/>
      <c r="BE24" s="59">
        <f>VLOOKUP($A24,'RevPAR Raw Data'!$B$6:$BE$43,'RevPAR Raw Data'!T$1,FALSE)</f>
        <v>50.489017665789902</v>
      </c>
      <c r="BF24" s="60">
        <f>VLOOKUP($A24,'RevPAR Raw Data'!$B$6:$BE$43,'RevPAR Raw Data'!U$1,FALSE)</f>
        <v>48.682529506760297</v>
      </c>
      <c r="BG24" s="60">
        <f>VLOOKUP($A24,'RevPAR Raw Data'!$B$6:$BE$43,'RevPAR Raw Data'!V$1,FALSE)</f>
        <v>50.870420891104203</v>
      </c>
      <c r="BH24" s="60">
        <f>VLOOKUP($A24,'RevPAR Raw Data'!$B$6:$BE$43,'RevPAR Raw Data'!W$1,FALSE)</f>
        <v>136.496592890502</v>
      </c>
      <c r="BI24" s="60">
        <f>VLOOKUP($A24,'RevPAR Raw Data'!$B$6:$BE$43,'RevPAR Raw Data'!X$1,FALSE)</f>
        <v>303.94442920080002</v>
      </c>
      <c r="BJ24" s="61">
        <f>VLOOKUP($A24,'RevPAR Raw Data'!$B$6:$BE$43,'RevPAR Raw Data'!Y$1,FALSE)</f>
        <v>127.632309673942</v>
      </c>
      <c r="BK24" s="60">
        <f>VLOOKUP($A24,'RevPAR Raw Data'!$B$6:$BE$43,'RevPAR Raw Data'!AA$1,FALSE)</f>
        <v>301.733929006408</v>
      </c>
      <c r="BL24" s="60">
        <f>VLOOKUP($A24,'RevPAR Raw Data'!$B$6:$BE$43,'RevPAR Raw Data'!AB$1,FALSE)</f>
        <v>137.55785088224201</v>
      </c>
      <c r="BM24" s="61">
        <f>VLOOKUP($A24,'RevPAR Raw Data'!$B$6:$BE$43,'RevPAR Raw Data'!AC$1,FALSE)</f>
        <v>216.90933338542601</v>
      </c>
      <c r="BN24" s="62">
        <f>VLOOKUP($A24,'RevPAR Raw Data'!$B$6:$BE$43,'RevPAR Raw Data'!AE$1,FALSE)</f>
        <v>157.95161557750001</v>
      </c>
    </row>
    <row r="25" spans="1:66" x14ac:dyDescent="0.35">
      <c r="A25" s="78" t="s">
        <v>52</v>
      </c>
      <c r="B25" s="59">
        <f>VLOOKUP($A25,'Occupancy Raw Data'!$B$6:$BE$43,'Occupancy Raw Data'!G$1,FALSE)</f>
        <v>40.931229300603903</v>
      </c>
      <c r="C25" s="60">
        <f>VLOOKUP($A25,'Occupancy Raw Data'!$B$6:$BE$43,'Occupancy Raw Data'!H$1,FALSE)</f>
        <v>49.483732709916197</v>
      </c>
      <c r="D25" s="60">
        <f>VLOOKUP($A25,'Occupancy Raw Data'!$B$6:$BE$43,'Occupancy Raw Data'!I$1,FALSE)</f>
        <v>54.958114163257299</v>
      </c>
      <c r="E25" s="60">
        <f>VLOOKUP($A25,'Occupancy Raw Data'!$B$6:$BE$43,'Occupancy Raw Data'!J$1,FALSE)</f>
        <v>56.828365478277803</v>
      </c>
      <c r="F25" s="60">
        <f>VLOOKUP($A25,'Occupancy Raw Data'!$B$6:$BE$43,'Occupancy Raw Data'!K$1,FALSE)</f>
        <v>59.010325345801597</v>
      </c>
      <c r="G25" s="61">
        <f>VLOOKUP($A25,'Occupancy Raw Data'!$B$6:$BE$43,'Occupancy Raw Data'!L$1,FALSE)</f>
        <v>52.2423533995714</v>
      </c>
      <c r="H25" s="60">
        <f>VLOOKUP($A25,'Occupancy Raw Data'!$B$6:$BE$43,'Occupancy Raw Data'!N$1,FALSE)</f>
        <v>79.563608026495203</v>
      </c>
      <c r="I25" s="60">
        <f>VLOOKUP($A25,'Occupancy Raw Data'!$B$6:$BE$43,'Occupancy Raw Data'!O$1,FALSE)</f>
        <v>62.224819793492998</v>
      </c>
      <c r="J25" s="61">
        <f>VLOOKUP($A25,'Occupancy Raw Data'!$B$6:$BE$43,'Occupancy Raw Data'!P$1,FALSE)</f>
        <v>70.894213909994093</v>
      </c>
      <c r="K25" s="62">
        <f>VLOOKUP($A25,'Occupancy Raw Data'!$B$6:$BE$43,'Occupancy Raw Data'!R$1,FALSE)</f>
        <v>57.571456402549302</v>
      </c>
      <c r="L25" s="63"/>
      <c r="M25" s="59">
        <f>VLOOKUP($A25,'Occupancy Raw Data'!$B$6:$BE$43,'Occupancy Raw Data'!T$1,FALSE)</f>
        <v>1.3707943781574501</v>
      </c>
      <c r="N25" s="60">
        <f>VLOOKUP($A25,'Occupancy Raw Data'!$B$6:$BE$43,'Occupancy Raw Data'!U$1,FALSE)</f>
        <v>10.2316986407788</v>
      </c>
      <c r="O25" s="60">
        <f>VLOOKUP($A25,'Occupancy Raw Data'!$B$6:$BE$43,'Occupancy Raw Data'!V$1,FALSE)</f>
        <v>14.3729061817064</v>
      </c>
      <c r="P25" s="60">
        <f>VLOOKUP($A25,'Occupancy Raw Data'!$B$6:$BE$43,'Occupancy Raw Data'!W$1,FALSE)</f>
        <v>8.3162858490857801</v>
      </c>
      <c r="Q25" s="60">
        <f>VLOOKUP($A25,'Occupancy Raw Data'!$B$6:$BE$43,'Occupancy Raw Data'!X$1,FALSE)</f>
        <v>11.2525998835766</v>
      </c>
      <c r="R25" s="61">
        <f>VLOOKUP($A25,'Occupancy Raw Data'!$B$6:$BE$43,'Occupancy Raw Data'!Y$1,FALSE)</f>
        <v>9.3727784899043307</v>
      </c>
      <c r="S25" s="60">
        <f>VLOOKUP($A25,'Occupancy Raw Data'!$B$6:$BE$43,'Occupancy Raw Data'!AA$1,FALSE)</f>
        <v>27.575692819021601</v>
      </c>
      <c r="T25" s="60">
        <f>VLOOKUP($A25,'Occupancy Raw Data'!$B$6:$BE$43,'Occupancy Raw Data'!AB$1,FALSE)</f>
        <v>3.2632278328176199</v>
      </c>
      <c r="U25" s="61">
        <f>VLOOKUP($A25,'Occupancy Raw Data'!$B$6:$BE$43,'Occupancy Raw Data'!AC$1,FALSE)</f>
        <v>15.628370936209601</v>
      </c>
      <c r="V25" s="62">
        <f>VLOOKUP($A25,'Occupancy Raw Data'!$B$6:$BE$43,'Occupancy Raw Data'!AE$1,FALSE)</f>
        <v>11.495021172309601</v>
      </c>
      <c r="W25" s="63"/>
      <c r="X25" s="64">
        <f>VLOOKUP($A25,'ADR Raw Data'!$B$6:$BE$43,'ADR Raw Data'!G$1,FALSE)</f>
        <v>87.318600666349298</v>
      </c>
      <c r="Y25" s="65">
        <f>VLOOKUP($A25,'ADR Raw Data'!$B$6:$BE$43,'ADR Raw Data'!H$1,FALSE)</f>
        <v>87.480232283464503</v>
      </c>
      <c r="Z25" s="65">
        <f>VLOOKUP($A25,'ADR Raw Data'!$B$6:$BE$43,'ADR Raw Data'!I$1,FALSE)</f>
        <v>90.741311591634101</v>
      </c>
      <c r="AA25" s="65">
        <f>VLOOKUP($A25,'ADR Raw Data'!$B$6:$BE$43,'ADR Raw Data'!J$1,FALSE)</f>
        <v>93.805821049022896</v>
      </c>
      <c r="AB25" s="65">
        <f>VLOOKUP($A25,'ADR Raw Data'!$B$6:$BE$43,'ADR Raw Data'!K$1,FALSE)</f>
        <v>98.557388577088105</v>
      </c>
      <c r="AC25" s="66">
        <f>VLOOKUP($A25,'ADR Raw Data'!$B$6:$BE$43,'ADR Raw Data'!L$1,FALSE)</f>
        <v>92.019639021479705</v>
      </c>
      <c r="AD25" s="65">
        <f>VLOOKUP($A25,'ADR Raw Data'!$B$6:$BE$43,'ADR Raw Data'!N$1,FALSE)</f>
        <v>147.417602840352</v>
      </c>
      <c r="AE25" s="65">
        <f>VLOOKUP($A25,'ADR Raw Data'!$B$6:$BE$43,'ADR Raw Data'!O$1,FALSE)</f>
        <v>135.40665623043199</v>
      </c>
      <c r="AF25" s="66">
        <f>VLOOKUP($A25,'ADR Raw Data'!$B$6:$BE$43,'ADR Raw Data'!P$1,FALSE)</f>
        <v>142.14651690024701</v>
      </c>
      <c r="AG25" s="67">
        <f>VLOOKUP($A25,'ADR Raw Data'!$B$6:$BE$43,'ADR Raw Data'!R$1,FALSE)</f>
        <v>109.655886589964</v>
      </c>
      <c r="AH25" s="63"/>
      <c r="AI25" s="59">
        <f>VLOOKUP($A25,'ADR Raw Data'!$B$6:$BE$43,'ADR Raw Data'!T$1,FALSE)</f>
        <v>14.0168723303702</v>
      </c>
      <c r="AJ25" s="60">
        <f>VLOOKUP($A25,'ADR Raw Data'!$B$6:$BE$43,'ADR Raw Data'!U$1,FALSE)</f>
        <v>15.006872567032699</v>
      </c>
      <c r="AK25" s="60">
        <f>VLOOKUP($A25,'ADR Raw Data'!$B$6:$BE$43,'ADR Raw Data'!V$1,FALSE)</f>
        <v>19.273275297283298</v>
      </c>
      <c r="AL25" s="60">
        <f>VLOOKUP($A25,'ADR Raw Data'!$B$6:$BE$43,'ADR Raw Data'!W$1,FALSE)</f>
        <v>19.985375007850202</v>
      </c>
      <c r="AM25" s="60">
        <f>VLOOKUP($A25,'ADR Raw Data'!$B$6:$BE$43,'ADR Raw Data'!X$1,FALSE)</f>
        <v>24.410784230159301</v>
      </c>
      <c r="AN25" s="61">
        <f>VLOOKUP($A25,'ADR Raw Data'!$B$6:$BE$43,'ADR Raw Data'!Y$1,FALSE)</f>
        <v>19.010055657183798</v>
      </c>
      <c r="AO25" s="60">
        <f>VLOOKUP($A25,'ADR Raw Data'!$B$6:$BE$43,'ADR Raw Data'!AA$1,FALSE)</f>
        <v>57.498382989398202</v>
      </c>
      <c r="AP25" s="60">
        <f>VLOOKUP($A25,'ADR Raw Data'!$B$6:$BE$43,'ADR Raw Data'!AB$1,FALSE)</f>
        <v>40.4256381033303</v>
      </c>
      <c r="AQ25" s="61">
        <f>VLOOKUP($A25,'ADR Raw Data'!$B$6:$BE$43,'ADR Raw Data'!AC$1,FALSE)</f>
        <v>49.646228840885001</v>
      </c>
      <c r="AR25" s="62">
        <f>VLOOKUP($A25,'ADR Raw Data'!$B$6:$BE$43,'ADR Raw Data'!AE$1,FALSE)</f>
        <v>31.616526434987801</v>
      </c>
      <c r="AS25" s="50"/>
      <c r="AT25" s="64">
        <f>VLOOKUP($A25,'RevPAR Raw Data'!$B$6:$BE$43,'RevPAR Raw Data'!G$1,FALSE)</f>
        <v>35.7405766608221</v>
      </c>
      <c r="AU25" s="65">
        <f>VLOOKUP($A25,'RevPAR Raw Data'!$B$6:$BE$43,'RevPAR Raw Data'!H$1,FALSE)</f>
        <v>43.288484317163402</v>
      </c>
      <c r="AV25" s="65">
        <f>VLOOKUP($A25,'RevPAR Raw Data'!$B$6:$BE$43,'RevPAR Raw Data'!I$1,FALSE)</f>
        <v>49.869713617767303</v>
      </c>
      <c r="AW25" s="65">
        <f>VLOOKUP($A25,'RevPAR Raw Data'!$B$6:$BE$43,'RevPAR Raw Data'!J$1,FALSE)</f>
        <v>53.308314825638</v>
      </c>
      <c r="AX25" s="65">
        <f>VLOOKUP($A25,'RevPAR Raw Data'!$B$6:$BE$43,'RevPAR Raw Data'!K$1,FALSE)</f>
        <v>58.159035651665597</v>
      </c>
      <c r="AY25" s="66">
        <f>VLOOKUP($A25,'RevPAR Raw Data'!$B$6:$BE$43,'RevPAR Raw Data'!L$1,FALSE)</f>
        <v>48.073225014611303</v>
      </c>
      <c r="AZ25" s="65">
        <f>VLOOKUP($A25,'RevPAR Raw Data'!$B$6:$BE$43,'RevPAR Raw Data'!N$1,FALSE)</f>
        <v>117.290763685953</v>
      </c>
      <c r="BA25" s="65">
        <f>VLOOKUP($A25,'RevPAR Raw Data'!$B$6:$BE$43,'RevPAR Raw Data'!O$1,FALSE)</f>
        <v>84.256547827781006</v>
      </c>
      <c r="BB25" s="66">
        <f>VLOOKUP($A25,'RevPAR Raw Data'!$B$6:$BE$43,'RevPAR Raw Data'!P$1,FALSE)</f>
        <v>100.773655756867</v>
      </c>
      <c r="BC25" s="67">
        <f>VLOOKUP($A25,'RevPAR Raw Data'!$B$6:$BE$43,'RevPAR Raw Data'!R$1,FALSE)</f>
        <v>63.130490940970098</v>
      </c>
      <c r="BD25" s="63"/>
      <c r="BE25" s="59">
        <f>VLOOKUP($A25,'RevPAR Raw Data'!$B$6:$BE$43,'RevPAR Raw Data'!T$1,FALSE)</f>
        <v>15.5798092064259</v>
      </c>
      <c r="BF25" s="60">
        <f>VLOOKUP($A25,'RevPAR Raw Data'!$B$6:$BE$43,'RevPAR Raw Data'!U$1,FALSE)</f>
        <v>26.774029184275999</v>
      </c>
      <c r="BG25" s="60">
        <f>VLOOKUP($A25,'RevPAR Raw Data'!$B$6:$BE$43,'RevPAR Raw Data'!V$1,FALSE)</f>
        <v>36.416311255610303</v>
      </c>
      <c r="BH25" s="60">
        <f>VLOOKUP($A25,'RevPAR Raw Data'!$B$6:$BE$43,'RevPAR Raw Data'!W$1,FALSE)</f>
        <v>29.963701770600601</v>
      </c>
      <c r="BI25" s="60">
        <f>VLOOKUP($A25,'RevPAR Raw Data'!$B$6:$BE$43,'RevPAR Raw Data'!X$1,FALSE)</f>
        <v>38.410231991598998</v>
      </c>
      <c r="BJ25" s="61">
        <f>VLOOKUP($A25,'RevPAR Raw Data'!$B$6:$BE$43,'RevPAR Raw Data'!Y$1,FALSE)</f>
        <v>30.1646045546435</v>
      </c>
      <c r="BK25" s="60">
        <f>VLOOKUP($A25,'RevPAR Raw Data'!$B$6:$BE$43,'RevPAR Raw Data'!AA$1,FALSE)</f>
        <v>100.92965327748</v>
      </c>
      <c r="BL25" s="60">
        <f>VLOOKUP($A25,'RevPAR Raw Data'!$B$6:$BE$43,'RevPAR Raw Data'!AB$1,FALSE)</f>
        <v>45.008046610329899</v>
      </c>
      <c r="BM25" s="61">
        <f>VLOOKUP($A25,'RevPAR Raw Data'!$B$6:$BE$43,'RevPAR Raw Data'!AC$1,FALSE)</f>
        <v>73.033496576187702</v>
      </c>
      <c r="BN25" s="62">
        <f>VLOOKUP($A25,'RevPAR Raw Data'!$B$6:$BE$43,'RevPAR Raw Data'!AE$1,FALSE)</f>
        <v>46.7458740149482</v>
      </c>
    </row>
    <row r="26" spans="1:66" x14ac:dyDescent="0.35">
      <c r="A26" s="78" t="s">
        <v>51</v>
      </c>
      <c r="B26" s="59">
        <f>VLOOKUP($A26,'Occupancy Raw Data'!$B$6:$BE$43,'Occupancy Raw Data'!G$1,FALSE)</f>
        <v>49.636898920510298</v>
      </c>
      <c r="C26" s="60">
        <f>VLOOKUP($A26,'Occupancy Raw Data'!$B$6:$BE$43,'Occupancy Raw Data'!H$1,FALSE)</f>
        <v>56.368989205102999</v>
      </c>
      <c r="D26" s="60">
        <f>VLOOKUP($A26,'Occupancy Raw Data'!$B$6:$BE$43,'Occupancy Raw Data'!I$1,FALSE)</f>
        <v>58.194308145240399</v>
      </c>
      <c r="E26" s="60">
        <f>VLOOKUP($A26,'Occupancy Raw Data'!$B$6:$BE$43,'Occupancy Raw Data'!J$1,FALSE)</f>
        <v>61.354268891069601</v>
      </c>
      <c r="F26" s="60">
        <f>VLOOKUP($A26,'Occupancy Raw Data'!$B$6:$BE$43,'Occupancy Raw Data'!K$1,FALSE)</f>
        <v>61.393523061825299</v>
      </c>
      <c r="G26" s="61">
        <f>VLOOKUP($A26,'Occupancy Raw Data'!$B$6:$BE$43,'Occupancy Raw Data'!L$1,FALSE)</f>
        <v>57.389597644749699</v>
      </c>
      <c r="H26" s="60">
        <f>VLOOKUP($A26,'Occupancy Raw Data'!$B$6:$BE$43,'Occupancy Raw Data'!N$1,FALSE)</f>
        <v>72.051030421982304</v>
      </c>
      <c r="I26" s="60">
        <f>VLOOKUP($A26,'Occupancy Raw Data'!$B$6:$BE$43,'Occupancy Raw Data'!O$1,FALSE)</f>
        <v>66.104023552502397</v>
      </c>
      <c r="J26" s="61">
        <f>VLOOKUP($A26,'Occupancy Raw Data'!$B$6:$BE$43,'Occupancy Raw Data'!P$1,FALSE)</f>
        <v>69.077526987242294</v>
      </c>
      <c r="K26" s="62">
        <f>VLOOKUP($A26,'Occupancy Raw Data'!$B$6:$BE$43,'Occupancy Raw Data'!R$1,FALSE)</f>
        <v>60.729006028318999</v>
      </c>
      <c r="L26" s="63"/>
      <c r="M26" s="59">
        <f>VLOOKUP($A26,'Occupancy Raw Data'!$B$6:$BE$43,'Occupancy Raw Data'!T$1,FALSE)</f>
        <v>1.0068282363159301E-2</v>
      </c>
      <c r="N26" s="60">
        <f>VLOOKUP($A26,'Occupancy Raw Data'!$B$6:$BE$43,'Occupancy Raw Data'!U$1,FALSE)</f>
        <v>8.6497269266668795</v>
      </c>
      <c r="O26" s="60">
        <f>VLOOKUP($A26,'Occupancy Raw Data'!$B$6:$BE$43,'Occupancy Raw Data'!V$1,FALSE)</f>
        <v>4.3145772838070702</v>
      </c>
      <c r="P26" s="60">
        <f>VLOOKUP($A26,'Occupancy Raw Data'!$B$6:$BE$43,'Occupancy Raw Data'!W$1,FALSE)</f>
        <v>-0.45707535589558101</v>
      </c>
      <c r="Q26" s="60">
        <f>VLOOKUP($A26,'Occupancy Raw Data'!$B$6:$BE$43,'Occupancy Raw Data'!X$1,FALSE)</f>
        <v>-17.862017025355399</v>
      </c>
      <c r="R26" s="61">
        <f>VLOOKUP($A26,'Occupancy Raw Data'!$B$6:$BE$43,'Occupancy Raw Data'!Y$1,FALSE)</f>
        <v>-2.2926215156234502</v>
      </c>
      <c r="S26" s="60">
        <f>VLOOKUP($A26,'Occupancy Raw Data'!$B$6:$BE$43,'Occupancy Raw Data'!AA$1,FALSE)</f>
        <v>-1.3635109844642701</v>
      </c>
      <c r="T26" s="60">
        <f>VLOOKUP($A26,'Occupancy Raw Data'!$B$6:$BE$43,'Occupancy Raw Data'!AB$1,FALSE)</f>
        <v>-9.6818454395817195</v>
      </c>
      <c r="U26" s="61">
        <f>VLOOKUP($A26,'Occupancy Raw Data'!$B$6:$BE$43,'Occupancy Raw Data'!AC$1,FALSE)</f>
        <v>-5.5267495545754901</v>
      </c>
      <c r="V26" s="62">
        <f>VLOOKUP($A26,'Occupancy Raw Data'!$B$6:$BE$43,'Occupancy Raw Data'!AE$1,FALSE)</f>
        <v>-3.3677074958459401</v>
      </c>
      <c r="W26" s="63"/>
      <c r="X26" s="64">
        <f>VLOOKUP($A26,'ADR Raw Data'!$B$6:$BE$43,'ADR Raw Data'!G$1,FALSE)</f>
        <v>90.259561091340402</v>
      </c>
      <c r="Y26" s="65">
        <f>VLOOKUP($A26,'ADR Raw Data'!$B$6:$BE$43,'ADR Raw Data'!H$1,FALSE)</f>
        <v>93.569233983286907</v>
      </c>
      <c r="Z26" s="65">
        <f>VLOOKUP($A26,'ADR Raw Data'!$B$6:$BE$43,'ADR Raw Data'!I$1,FALSE)</f>
        <v>94.839123102866694</v>
      </c>
      <c r="AA26" s="65">
        <f>VLOOKUP($A26,'ADR Raw Data'!$B$6:$BE$43,'ADR Raw Data'!J$1,FALSE)</f>
        <v>93.767124120281494</v>
      </c>
      <c r="AB26" s="65">
        <f>VLOOKUP($A26,'ADR Raw Data'!$B$6:$BE$43,'ADR Raw Data'!K$1,FALSE)</f>
        <v>96.979616368286401</v>
      </c>
      <c r="AC26" s="66">
        <f>VLOOKUP($A26,'ADR Raw Data'!$B$6:$BE$43,'ADR Raw Data'!L$1,FALSE)</f>
        <v>94.026233926128498</v>
      </c>
      <c r="AD26" s="65">
        <f>VLOOKUP($A26,'ADR Raw Data'!$B$6:$BE$43,'ADR Raw Data'!N$1,FALSE)</f>
        <v>121.367640969763</v>
      </c>
      <c r="AE26" s="65">
        <f>VLOOKUP($A26,'ADR Raw Data'!$B$6:$BE$43,'ADR Raw Data'!O$1,FALSE)</f>
        <v>121.20449524940599</v>
      </c>
      <c r="AF26" s="66">
        <f>VLOOKUP($A26,'ADR Raw Data'!$B$6:$BE$43,'ADR Raw Data'!P$1,FALSE)</f>
        <v>121.289579485722</v>
      </c>
      <c r="AG26" s="67">
        <f>VLOOKUP($A26,'ADR Raw Data'!$B$6:$BE$43,'ADR Raw Data'!R$1,FALSE)</f>
        <v>102.886600951105</v>
      </c>
      <c r="AH26" s="63"/>
      <c r="AI26" s="59">
        <f>VLOOKUP($A26,'ADR Raw Data'!$B$6:$BE$43,'ADR Raw Data'!T$1,FALSE)</f>
        <v>9.5809982971487795</v>
      </c>
      <c r="AJ26" s="60">
        <f>VLOOKUP($A26,'ADR Raw Data'!$B$6:$BE$43,'ADR Raw Data'!U$1,FALSE)</f>
        <v>13.2795442687791</v>
      </c>
      <c r="AK26" s="60">
        <f>VLOOKUP($A26,'ADR Raw Data'!$B$6:$BE$43,'ADR Raw Data'!V$1,FALSE)</f>
        <v>11.6086597039625</v>
      </c>
      <c r="AL26" s="60">
        <f>VLOOKUP($A26,'ADR Raw Data'!$B$6:$BE$43,'ADR Raw Data'!W$1,FALSE)</f>
        <v>3.5707635355037199</v>
      </c>
      <c r="AM26" s="60">
        <f>VLOOKUP($A26,'ADR Raw Data'!$B$6:$BE$43,'ADR Raw Data'!X$1,FALSE)</f>
        <v>-32.402061540452898</v>
      </c>
      <c r="AN26" s="61">
        <f>VLOOKUP($A26,'ADR Raw Data'!$B$6:$BE$43,'ADR Raw Data'!Y$1,FALSE)</f>
        <v>-6.1313700720581297</v>
      </c>
      <c r="AO26" s="60">
        <f>VLOOKUP($A26,'ADR Raw Data'!$B$6:$BE$43,'ADR Raw Data'!AA$1,FALSE)</f>
        <v>-27.279485930255401</v>
      </c>
      <c r="AP26" s="60">
        <f>VLOOKUP($A26,'ADR Raw Data'!$B$6:$BE$43,'ADR Raw Data'!AB$1,FALSE)</f>
        <v>-23.6986036291513</v>
      </c>
      <c r="AQ26" s="61">
        <f>VLOOKUP($A26,'ADR Raw Data'!$B$6:$BE$43,'ADR Raw Data'!AC$1,FALSE)</f>
        <v>-25.529314595798301</v>
      </c>
      <c r="AR26" s="62">
        <f>VLOOKUP($A26,'ADR Raw Data'!$B$6:$BE$43,'ADR Raw Data'!AE$1,FALSE)</f>
        <v>-14.977415212823599</v>
      </c>
      <c r="AS26" s="50"/>
      <c r="AT26" s="64">
        <f>VLOOKUP($A26,'RevPAR Raw Data'!$B$6:$BE$43,'RevPAR Raw Data'!G$1,FALSE)</f>
        <v>44.802047105004903</v>
      </c>
      <c r="AU26" s="65">
        <f>VLOOKUP($A26,'RevPAR Raw Data'!$B$6:$BE$43,'RevPAR Raw Data'!H$1,FALSE)</f>
        <v>52.744031403336599</v>
      </c>
      <c r="AV26" s="65">
        <f>VLOOKUP($A26,'RevPAR Raw Data'!$B$6:$BE$43,'RevPAR Raw Data'!I$1,FALSE)</f>
        <v>55.190971540726203</v>
      </c>
      <c r="AW26" s="65">
        <f>VLOOKUP($A26,'RevPAR Raw Data'!$B$6:$BE$43,'RevPAR Raw Data'!J$1,FALSE)</f>
        <v>57.530133464180501</v>
      </c>
      <c r="AX26" s="65">
        <f>VLOOKUP($A26,'RevPAR Raw Data'!$B$6:$BE$43,'RevPAR Raw Data'!K$1,FALSE)</f>
        <v>59.539203140333598</v>
      </c>
      <c r="AY26" s="66">
        <f>VLOOKUP($A26,'RevPAR Raw Data'!$B$6:$BE$43,'RevPAR Raw Data'!L$1,FALSE)</f>
        <v>53.9612773307163</v>
      </c>
      <c r="AZ26" s="65">
        <f>VLOOKUP($A26,'RevPAR Raw Data'!$B$6:$BE$43,'RevPAR Raw Data'!N$1,FALSE)</f>
        <v>87.446635917566198</v>
      </c>
      <c r="BA26" s="65">
        <f>VLOOKUP($A26,'RevPAR Raw Data'!$B$6:$BE$43,'RevPAR Raw Data'!O$1,FALSE)</f>
        <v>80.121048086359096</v>
      </c>
      <c r="BB26" s="66">
        <f>VLOOKUP($A26,'RevPAR Raw Data'!$B$6:$BE$43,'RevPAR Raw Data'!P$1,FALSE)</f>
        <v>83.783842001962697</v>
      </c>
      <c r="BC26" s="67">
        <f>VLOOKUP($A26,'RevPAR Raw Data'!$B$6:$BE$43,'RevPAR Raw Data'!R$1,FALSE)</f>
        <v>62.482010093929603</v>
      </c>
      <c r="BD26" s="63"/>
      <c r="BE26" s="59">
        <f>VLOOKUP($A26,'RevPAR Raw Data'!$B$6:$BE$43,'RevPAR Raw Data'!T$1,FALSE)</f>
        <v>9.5920312214737091</v>
      </c>
      <c r="BF26" s="60">
        <f>VLOOKUP($A26,'RevPAR Raw Data'!$B$6:$BE$43,'RevPAR Raw Data'!U$1,FALSE)</f>
        <v>23.077915511801201</v>
      </c>
      <c r="BG26" s="60">
        <f>VLOOKUP($A26,'RevPAR Raw Data'!$B$6:$BE$43,'RevPAR Raw Data'!V$1,FALSE)</f>
        <v>16.424101582311199</v>
      </c>
      <c r="BH26" s="60">
        <f>VLOOKUP($A26,'RevPAR Raw Data'!$B$6:$BE$43,'RevPAR Raw Data'!W$1,FALSE)</f>
        <v>3.0973670994700502</v>
      </c>
      <c r="BI26" s="60">
        <f>VLOOKUP($A26,'RevPAR Raw Data'!$B$6:$BE$43,'RevPAR Raw Data'!X$1,FALSE)</f>
        <v>-44.476416816886498</v>
      </c>
      <c r="BJ26" s="61">
        <f>VLOOKUP($A26,'RevPAR Raw Data'!$B$6:$BE$43,'RevPAR Raw Data'!Y$1,FALSE)</f>
        <v>-8.2834224782070809</v>
      </c>
      <c r="BK26" s="60">
        <f>VLOOKUP($A26,'RevPAR Raw Data'!$B$6:$BE$43,'RevPAR Raw Data'!AA$1,FALSE)</f>
        <v>-28.2710381275553</v>
      </c>
      <c r="BL26" s="60">
        <f>VLOOKUP($A26,'RevPAR Raw Data'!$B$6:$BE$43,'RevPAR Raw Data'!AB$1,FALSE)</f>
        <v>-31.085986894019499</v>
      </c>
      <c r="BM26" s="61">
        <f>VLOOKUP($A26,'RevPAR Raw Data'!$B$6:$BE$43,'RevPAR Raw Data'!AC$1,FALSE)</f>
        <v>-29.645122869664402</v>
      </c>
      <c r="BN26" s="62">
        <f>VLOOKUP($A26,'RevPAR Raw Data'!$B$6:$BE$43,'RevPAR Raw Data'!AE$1,FALSE)</f>
        <v>-17.840727173863399</v>
      </c>
    </row>
    <row r="27" spans="1:66" x14ac:dyDescent="0.35">
      <c r="A27" s="78" t="s">
        <v>48</v>
      </c>
      <c r="B27" s="59">
        <f>VLOOKUP($A27,'Occupancy Raw Data'!$B$6:$BE$43,'Occupancy Raw Data'!G$1,FALSE)</f>
        <v>55.504828797190498</v>
      </c>
      <c r="C27" s="60">
        <f>VLOOKUP($A27,'Occupancy Raw Data'!$B$6:$BE$43,'Occupancy Raw Data'!H$1,FALSE)</f>
        <v>64.811237928007003</v>
      </c>
      <c r="D27" s="60">
        <f>VLOOKUP($A27,'Occupancy Raw Data'!$B$6:$BE$43,'Occupancy Raw Data'!I$1,FALSE)</f>
        <v>66.409130816505694</v>
      </c>
      <c r="E27" s="60">
        <f>VLOOKUP($A27,'Occupancy Raw Data'!$B$6:$BE$43,'Occupancy Raw Data'!J$1,FALSE)</f>
        <v>75.697980684811199</v>
      </c>
      <c r="F27" s="60">
        <f>VLOOKUP($A27,'Occupancy Raw Data'!$B$6:$BE$43,'Occupancy Raw Data'!K$1,FALSE)</f>
        <v>83.143107989464397</v>
      </c>
      <c r="G27" s="61">
        <f>VLOOKUP($A27,'Occupancy Raw Data'!$B$6:$BE$43,'Occupancy Raw Data'!L$1,FALSE)</f>
        <v>69.113257243195704</v>
      </c>
      <c r="H27" s="60">
        <f>VLOOKUP($A27,'Occupancy Raw Data'!$B$6:$BE$43,'Occupancy Raw Data'!N$1,FALSE)</f>
        <v>85.601404741000806</v>
      </c>
      <c r="I27" s="60">
        <f>VLOOKUP($A27,'Occupancy Raw Data'!$B$6:$BE$43,'Occupancy Raw Data'!O$1,FALSE)</f>
        <v>72.906057945566204</v>
      </c>
      <c r="J27" s="61">
        <f>VLOOKUP($A27,'Occupancy Raw Data'!$B$6:$BE$43,'Occupancy Raw Data'!P$1,FALSE)</f>
        <v>79.253731343283505</v>
      </c>
      <c r="K27" s="62">
        <f>VLOOKUP($A27,'Occupancy Raw Data'!$B$6:$BE$43,'Occupancy Raw Data'!R$1,FALSE)</f>
        <v>72.0105355575065</v>
      </c>
      <c r="L27" s="63"/>
      <c r="M27" s="59">
        <f>VLOOKUP($A27,'Occupancy Raw Data'!$B$6:$BE$43,'Occupancy Raw Data'!T$1,FALSE)</f>
        <v>25.710577547047301</v>
      </c>
      <c r="N27" s="60">
        <f>VLOOKUP($A27,'Occupancy Raw Data'!$B$6:$BE$43,'Occupancy Raw Data'!U$1,FALSE)</f>
        <v>34.453127130151202</v>
      </c>
      <c r="O27" s="60">
        <f>VLOOKUP($A27,'Occupancy Raw Data'!$B$6:$BE$43,'Occupancy Raw Data'!V$1,FALSE)</f>
        <v>26.110717316427799</v>
      </c>
      <c r="P27" s="60">
        <f>VLOOKUP($A27,'Occupancy Raw Data'!$B$6:$BE$43,'Occupancy Raw Data'!W$1,FALSE)</f>
        <v>34.400604855646698</v>
      </c>
      <c r="Q27" s="60">
        <f>VLOOKUP($A27,'Occupancy Raw Data'!$B$6:$BE$43,'Occupancy Raw Data'!X$1,FALSE)</f>
        <v>48.408226081162802</v>
      </c>
      <c r="R27" s="61">
        <f>VLOOKUP($A27,'Occupancy Raw Data'!$B$6:$BE$43,'Occupancy Raw Data'!Y$1,FALSE)</f>
        <v>34.2725910582582</v>
      </c>
      <c r="S27" s="60">
        <f>VLOOKUP($A27,'Occupancy Raw Data'!$B$6:$BE$43,'Occupancy Raw Data'!AA$1,FALSE)</f>
        <v>45.044695947300198</v>
      </c>
      <c r="T27" s="60">
        <f>VLOOKUP($A27,'Occupancy Raw Data'!$B$6:$BE$43,'Occupancy Raw Data'!AB$1,FALSE)</f>
        <v>23.422956772488099</v>
      </c>
      <c r="U27" s="61">
        <f>VLOOKUP($A27,'Occupancy Raw Data'!$B$6:$BE$43,'Occupancy Raw Data'!AC$1,FALSE)</f>
        <v>34.228989281779</v>
      </c>
      <c r="V27" s="62">
        <f>VLOOKUP($A27,'Occupancy Raw Data'!$B$6:$BE$43,'Occupancy Raw Data'!AE$1,FALSE)</f>
        <v>34.258877299402201</v>
      </c>
      <c r="W27" s="63"/>
      <c r="X27" s="64">
        <f>VLOOKUP($A27,'ADR Raw Data'!$B$6:$BE$43,'ADR Raw Data'!G$1,FALSE)</f>
        <v>97.174527048402396</v>
      </c>
      <c r="Y27" s="65">
        <f>VLOOKUP($A27,'ADR Raw Data'!$B$6:$BE$43,'ADR Raw Data'!H$1,FALSE)</f>
        <v>100.23636412896199</v>
      </c>
      <c r="Z27" s="65">
        <f>VLOOKUP($A27,'ADR Raw Data'!$B$6:$BE$43,'ADR Raw Data'!I$1,FALSE)</f>
        <v>97.205883130618702</v>
      </c>
      <c r="AA27" s="65">
        <f>VLOOKUP($A27,'ADR Raw Data'!$B$6:$BE$43,'ADR Raw Data'!J$1,FALSE)</f>
        <v>102.861064718162</v>
      </c>
      <c r="AB27" s="65">
        <f>VLOOKUP($A27,'ADR Raw Data'!$B$6:$BE$43,'ADR Raw Data'!K$1,FALSE)</f>
        <v>113.596589229144</v>
      </c>
      <c r="AC27" s="66">
        <f>VLOOKUP($A27,'ADR Raw Data'!$B$6:$BE$43,'ADR Raw Data'!L$1,FALSE)</f>
        <v>102.951608231707</v>
      </c>
      <c r="AD27" s="65">
        <f>VLOOKUP($A27,'ADR Raw Data'!$B$6:$BE$43,'ADR Raw Data'!N$1,FALSE)</f>
        <v>140.755987692307</v>
      </c>
      <c r="AE27" s="65">
        <f>VLOOKUP($A27,'ADR Raw Data'!$B$6:$BE$43,'ADR Raw Data'!O$1,FALSE)</f>
        <v>128.39816233140601</v>
      </c>
      <c r="AF27" s="66">
        <f>VLOOKUP($A27,'ADR Raw Data'!$B$6:$BE$43,'ADR Raw Data'!P$1,FALSE)</f>
        <v>135.071962999889</v>
      </c>
      <c r="AG27" s="67">
        <f>VLOOKUP($A27,'ADR Raw Data'!$B$6:$BE$43,'ADR Raw Data'!R$1,FALSE)</f>
        <v>113.051947608597</v>
      </c>
      <c r="AH27" s="63"/>
      <c r="AI27" s="59">
        <f>VLOOKUP($A27,'ADR Raw Data'!$B$6:$BE$43,'ADR Raw Data'!T$1,FALSE)</f>
        <v>30.280432218422799</v>
      </c>
      <c r="AJ27" s="60">
        <f>VLOOKUP($A27,'ADR Raw Data'!$B$6:$BE$43,'ADR Raw Data'!U$1,FALSE)</f>
        <v>33.418267093945403</v>
      </c>
      <c r="AK27" s="60">
        <f>VLOOKUP($A27,'ADR Raw Data'!$B$6:$BE$43,'ADR Raw Data'!V$1,FALSE)</f>
        <v>26.209710335765902</v>
      </c>
      <c r="AL27" s="60">
        <f>VLOOKUP($A27,'ADR Raw Data'!$B$6:$BE$43,'ADR Raw Data'!W$1,FALSE)</f>
        <v>31.193472476857199</v>
      </c>
      <c r="AM27" s="60">
        <f>VLOOKUP($A27,'ADR Raw Data'!$B$6:$BE$43,'ADR Raw Data'!X$1,FALSE)</f>
        <v>44.729258655263898</v>
      </c>
      <c r="AN27" s="61">
        <f>VLOOKUP($A27,'ADR Raw Data'!$B$6:$BE$43,'ADR Raw Data'!Y$1,FALSE)</f>
        <v>33.927165220305397</v>
      </c>
      <c r="AO27" s="60">
        <f>VLOOKUP($A27,'ADR Raw Data'!$B$6:$BE$43,'ADR Raw Data'!AA$1,FALSE)</f>
        <v>63.196265599709001</v>
      </c>
      <c r="AP27" s="60">
        <f>VLOOKUP($A27,'ADR Raw Data'!$B$6:$BE$43,'ADR Raw Data'!AB$1,FALSE)</f>
        <v>46.106617637634301</v>
      </c>
      <c r="AQ27" s="61">
        <f>VLOOKUP($A27,'ADR Raw Data'!$B$6:$BE$43,'ADR Raw Data'!AC$1,FALSE)</f>
        <v>55.139206654887801</v>
      </c>
      <c r="AR27" s="62">
        <f>VLOOKUP($A27,'ADR Raw Data'!$B$6:$BE$43,'ADR Raw Data'!AE$1,FALSE)</f>
        <v>41.178197519189901</v>
      </c>
      <c r="AS27" s="50"/>
      <c r="AT27" s="64">
        <f>VLOOKUP($A27,'RevPAR Raw Data'!$B$6:$BE$43,'RevPAR Raw Data'!G$1,FALSE)</f>
        <v>53.936554872695297</v>
      </c>
      <c r="AU27" s="65">
        <f>VLOOKUP($A27,'RevPAR Raw Data'!$B$6:$BE$43,'RevPAR Raw Data'!H$1,FALSE)</f>
        <v>64.964428446005201</v>
      </c>
      <c r="AV27" s="65">
        <f>VLOOKUP($A27,'RevPAR Raw Data'!$B$6:$BE$43,'RevPAR Raw Data'!I$1,FALSE)</f>
        <v>64.553582089552194</v>
      </c>
      <c r="AW27" s="65">
        <f>VLOOKUP($A27,'RevPAR Raw Data'!$B$6:$BE$43,'RevPAR Raw Data'!J$1,FALSE)</f>
        <v>77.863748902546007</v>
      </c>
      <c r="AX27" s="65">
        <f>VLOOKUP($A27,'RevPAR Raw Data'!$B$6:$BE$43,'RevPAR Raw Data'!K$1,FALSE)</f>
        <v>94.447734855136005</v>
      </c>
      <c r="AY27" s="66">
        <f>VLOOKUP($A27,'RevPAR Raw Data'!$B$6:$BE$43,'RevPAR Raw Data'!L$1,FALSE)</f>
        <v>71.153209833187006</v>
      </c>
      <c r="AZ27" s="65">
        <f>VLOOKUP($A27,'RevPAR Raw Data'!$B$6:$BE$43,'RevPAR Raw Data'!N$1,FALSE)</f>
        <v>120.489102721685</v>
      </c>
      <c r="BA27" s="65">
        <f>VLOOKUP($A27,'RevPAR Raw Data'!$B$6:$BE$43,'RevPAR Raw Data'!O$1,FALSE)</f>
        <v>93.610038630377502</v>
      </c>
      <c r="BB27" s="66">
        <f>VLOOKUP($A27,'RevPAR Raw Data'!$B$6:$BE$43,'RevPAR Raw Data'!P$1,FALSE)</f>
        <v>107.049570676031</v>
      </c>
      <c r="BC27" s="67">
        <f>VLOOKUP($A27,'RevPAR Raw Data'!$B$6:$BE$43,'RevPAR Raw Data'!R$1,FALSE)</f>
        <v>81.409312931142594</v>
      </c>
      <c r="BD27" s="63"/>
      <c r="BE27" s="59">
        <f>VLOOKUP($A27,'RevPAR Raw Data'!$B$6:$BE$43,'RevPAR Raw Data'!T$1,FALSE)</f>
        <v>63.776283772569002</v>
      </c>
      <c r="BF27" s="60">
        <f>VLOOKUP($A27,'RevPAR Raw Data'!$B$6:$BE$43,'RevPAR Raw Data'!U$1,FALSE)</f>
        <v>79.385032270667097</v>
      </c>
      <c r="BG27" s="60">
        <f>VLOOKUP($A27,'RevPAR Raw Data'!$B$6:$BE$43,'RevPAR Raw Data'!V$1,FALSE)</f>
        <v>59.163971027420203</v>
      </c>
      <c r="BH27" s="60">
        <f>VLOOKUP($A27,'RevPAR Raw Data'!$B$6:$BE$43,'RevPAR Raw Data'!W$1,FALSE)</f>
        <v>76.3248205400225</v>
      </c>
      <c r="BI27" s="60">
        <f>VLOOKUP($A27,'RevPAR Raw Data'!$B$6:$BE$43,'RevPAR Raw Data'!X$1,FALSE)</f>
        <v>114.790125390695</v>
      </c>
      <c r="BJ27" s="61">
        <f>VLOOKUP($A27,'RevPAR Raw Data'!$B$6:$BE$43,'RevPAR Raw Data'!Y$1,FALSE)</f>
        <v>79.827474872178598</v>
      </c>
      <c r="BK27" s="60">
        <f>VLOOKUP($A27,'RevPAR Raw Data'!$B$6:$BE$43,'RevPAR Raw Data'!AA$1,FALSE)</f>
        <v>136.707527236446</v>
      </c>
      <c r="BL27" s="60">
        <f>VLOOKUP($A27,'RevPAR Raw Data'!$B$6:$BE$43,'RevPAR Raw Data'!AB$1,FALSE)</f>
        <v>80.329107528641998</v>
      </c>
      <c r="BM27" s="61">
        <f>VLOOKUP($A27,'RevPAR Raw Data'!$B$6:$BE$43,'RevPAR Raw Data'!AC$1,FALSE)</f>
        <v>108.24178907262601</v>
      </c>
      <c r="BN27" s="62">
        <f>VLOOKUP($A27,'RevPAR Raw Data'!$B$6:$BE$43,'RevPAR Raw Data'!AE$1,FALSE)</f>
        <v>89.544262980796901</v>
      </c>
    </row>
    <row r="28" spans="1:66" x14ac:dyDescent="0.35">
      <c r="A28" s="78" t="s">
        <v>49</v>
      </c>
      <c r="B28" s="59">
        <f>VLOOKUP($A28,'Occupancy Raw Data'!$B$6:$BE$43,'Occupancy Raw Data'!G$1,FALSE)</f>
        <v>60.301629773777599</v>
      </c>
      <c r="C28" s="60">
        <f>VLOOKUP($A28,'Occupancy Raw Data'!$B$6:$BE$43,'Occupancy Raw Data'!H$1,FALSE)</f>
        <v>69.009973242520005</v>
      </c>
      <c r="D28" s="60">
        <f>VLOOKUP($A28,'Occupancy Raw Data'!$B$6:$BE$43,'Occupancy Raw Data'!I$1,FALSE)</f>
        <v>71.393821454633894</v>
      </c>
      <c r="E28" s="60">
        <f>VLOOKUP($A28,'Occupancy Raw Data'!$B$6:$BE$43,'Occupancy Raw Data'!J$1,FALSE)</f>
        <v>76.575042568718004</v>
      </c>
      <c r="F28" s="60">
        <f>VLOOKUP($A28,'Occupancy Raw Data'!$B$6:$BE$43,'Occupancy Raw Data'!K$1,FALSE)</f>
        <v>80.8562393578204</v>
      </c>
      <c r="G28" s="61">
        <f>VLOOKUP($A28,'Occupancy Raw Data'!$B$6:$BE$43,'Occupancy Raw Data'!L$1,FALSE)</f>
        <v>71.627341279494004</v>
      </c>
      <c r="H28" s="60">
        <f>VLOOKUP($A28,'Occupancy Raw Data'!$B$6:$BE$43,'Occupancy Raw Data'!N$1,FALSE)</f>
        <v>81.075164193626804</v>
      </c>
      <c r="I28" s="60">
        <f>VLOOKUP($A28,'Occupancy Raw Data'!$B$6:$BE$43,'Occupancy Raw Data'!O$1,FALSE)</f>
        <v>69.861347603989202</v>
      </c>
      <c r="J28" s="61">
        <f>VLOOKUP($A28,'Occupancy Raw Data'!$B$6:$BE$43,'Occupancy Raw Data'!P$1,FALSE)</f>
        <v>75.468255898807996</v>
      </c>
      <c r="K28" s="62">
        <f>VLOOKUP($A28,'Occupancy Raw Data'!$B$6:$BE$43,'Occupancy Raw Data'!R$1,FALSE)</f>
        <v>72.7247454564409</v>
      </c>
      <c r="L28" s="63"/>
      <c r="M28" s="59">
        <f>VLOOKUP($A28,'Occupancy Raw Data'!$B$6:$BE$43,'Occupancy Raw Data'!T$1,FALSE)</f>
        <v>6.2897860543210999</v>
      </c>
      <c r="N28" s="60">
        <f>VLOOKUP($A28,'Occupancy Raw Data'!$B$6:$BE$43,'Occupancy Raw Data'!U$1,FALSE)</f>
        <v>6.7113838025666599</v>
      </c>
      <c r="O28" s="60">
        <f>VLOOKUP($A28,'Occupancy Raw Data'!$B$6:$BE$43,'Occupancy Raw Data'!V$1,FALSE)</f>
        <v>4.5610298469441499</v>
      </c>
      <c r="P28" s="60">
        <f>VLOOKUP($A28,'Occupancy Raw Data'!$B$6:$BE$43,'Occupancy Raw Data'!W$1,FALSE)</f>
        <v>14.423150831450901</v>
      </c>
      <c r="Q28" s="60">
        <f>VLOOKUP($A28,'Occupancy Raw Data'!$B$6:$BE$43,'Occupancy Raw Data'!X$1,FALSE)</f>
        <v>14.8452621569624</v>
      </c>
      <c r="R28" s="61">
        <f>VLOOKUP($A28,'Occupancy Raw Data'!$B$6:$BE$43,'Occupancy Raw Data'!Y$1,FALSE)</f>
        <v>9.5186702566756907</v>
      </c>
      <c r="S28" s="60">
        <f>VLOOKUP($A28,'Occupancy Raw Data'!$B$6:$BE$43,'Occupancy Raw Data'!AA$1,FALSE)</f>
        <v>5.9129068027780898</v>
      </c>
      <c r="T28" s="60">
        <f>VLOOKUP($A28,'Occupancy Raw Data'!$B$6:$BE$43,'Occupancy Raw Data'!AB$1,FALSE)</f>
        <v>-13.618732592218301</v>
      </c>
      <c r="U28" s="61">
        <f>VLOOKUP($A28,'Occupancy Raw Data'!$B$6:$BE$43,'Occupancy Raw Data'!AC$1,FALSE)</f>
        <v>-4.1213180872517903</v>
      </c>
      <c r="V28" s="62">
        <f>VLOOKUP($A28,'Occupancy Raw Data'!$B$6:$BE$43,'Occupancy Raw Data'!AE$1,FALSE)</f>
        <v>5.0861425996198699</v>
      </c>
      <c r="W28" s="63"/>
      <c r="X28" s="64">
        <f>VLOOKUP($A28,'ADR Raw Data'!$B$6:$BE$43,'ADR Raw Data'!G$1,FALSE)</f>
        <v>138.24739411052801</v>
      </c>
      <c r="Y28" s="65">
        <f>VLOOKUP($A28,'ADR Raw Data'!$B$6:$BE$43,'ADR Raw Data'!H$1,FALSE)</f>
        <v>129.61420162143099</v>
      </c>
      <c r="Z28" s="65">
        <f>VLOOKUP($A28,'ADR Raw Data'!$B$6:$BE$43,'ADR Raw Data'!I$1,FALSE)</f>
        <v>130.994132879045</v>
      </c>
      <c r="AA28" s="65">
        <f>VLOOKUP($A28,'ADR Raw Data'!$B$6:$BE$43,'ADR Raw Data'!J$1,FALSE)</f>
        <v>138.31901207115601</v>
      </c>
      <c r="AB28" s="65">
        <f>VLOOKUP($A28,'ADR Raw Data'!$B$6:$BE$43,'ADR Raw Data'!K$1,FALSE)</f>
        <v>147.85957280385</v>
      </c>
      <c r="AC28" s="66">
        <f>VLOOKUP($A28,'ADR Raw Data'!$B$6:$BE$43,'ADR Raw Data'!L$1,FALSE)</f>
        <v>137.32337363309099</v>
      </c>
      <c r="AD28" s="65">
        <f>VLOOKUP($A28,'ADR Raw Data'!$B$6:$BE$43,'ADR Raw Data'!N$1,FALSE)</f>
        <v>204.24268826882599</v>
      </c>
      <c r="AE28" s="65">
        <f>VLOOKUP($A28,'ADR Raw Data'!$B$6:$BE$43,'ADR Raw Data'!O$1,FALSE)</f>
        <v>205.65436281337</v>
      </c>
      <c r="AF28" s="66">
        <f>VLOOKUP($A28,'ADR Raw Data'!$B$6:$BE$43,'ADR Raw Data'!P$1,FALSE)</f>
        <v>204.896085414987</v>
      </c>
      <c r="AG28" s="67">
        <f>VLOOKUP($A28,'ADR Raw Data'!$B$6:$BE$43,'ADR Raw Data'!R$1,FALSE)</f>
        <v>157.35819189602401</v>
      </c>
      <c r="AH28" s="63"/>
      <c r="AI28" s="59">
        <f>VLOOKUP($A28,'ADR Raw Data'!$B$6:$BE$43,'ADR Raw Data'!T$1,FALSE)</f>
        <v>33.516819682620799</v>
      </c>
      <c r="AJ28" s="60">
        <f>VLOOKUP($A28,'ADR Raw Data'!$B$6:$BE$43,'ADR Raw Data'!U$1,FALSE)</f>
        <v>24.421765135968101</v>
      </c>
      <c r="AK28" s="60">
        <f>VLOOKUP($A28,'ADR Raw Data'!$B$6:$BE$43,'ADR Raw Data'!V$1,FALSE)</f>
        <v>27.490752025541099</v>
      </c>
      <c r="AL28" s="60">
        <f>VLOOKUP($A28,'ADR Raw Data'!$B$6:$BE$43,'ADR Raw Data'!W$1,FALSE)</f>
        <v>33.874223950196203</v>
      </c>
      <c r="AM28" s="60">
        <f>VLOOKUP($A28,'ADR Raw Data'!$B$6:$BE$43,'ADR Raw Data'!X$1,FALSE)</f>
        <v>36.578373019463299</v>
      </c>
      <c r="AN28" s="61">
        <f>VLOOKUP($A28,'ADR Raw Data'!$B$6:$BE$43,'ADR Raw Data'!Y$1,FALSE)</f>
        <v>31.4456959317396</v>
      </c>
      <c r="AO28" s="60">
        <f>VLOOKUP($A28,'ADR Raw Data'!$B$6:$BE$43,'ADR Raw Data'!AA$1,FALSE)</f>
        <v>42.092462259403803</v>
      </c>
      <c r="AP28" s="60">
        <f>VLOOKUP($A28,'ADR Raw Data'!$B$6:$BE$43,'ADR Raw Data'!AB$1,FALSE)</f>
        <v>39.983803881674604</v>
      </c>
      <c r="AQ28" s="61">
        <f>VLOOKUP($A28,'ADR Raw Data'!$B$6:$BE$43,'ADR Raw Data'!AC$1,FALSE)</f>
        <v>40.948237029113997</v>
      </c>
      <c r="AR28" s="62">
        <f>VLOOKUP($A28,'ADR Raw Data'!$B$6:$BE$43,'ADR Raw Data'!AE$1,FALSE)</f>
        <v>33.623837830280301</v>
      </c>
      <c r="AS28" s="50"/>
      <c r="AT28" s="64">
        <f>VLOOKUP($A28,'RevPAR Raw Data'!$B$6:$BE$43,'RevPAR Raw Data'!G$1,FALSE)</f>
        <v>83.365431768426106</v>
      </c>
      <c r="AU28" s="65">
        <f>VLOOKUP($A28,'RevPAR Raw Data'!$B$6:$BE$43,'RevPAR Raw Data'!H$1,FALSE)</f>
        <v>89.446725857455604</v>
      </c>
      <c r="AV28" s="65">
        <f>VLOOKUP($A28,'RevPAR Raw Data'!$B$6:$BE$43,'RevPAR Raw Data'!I$1,FALSE)</f>
        <v>93.521717343711899</v>
      </c>
      <c r="AW28" s="65">
        <f>VLOOKUP($A28,'RevPAR Raw Data'!$B$6:$BE$43,'RevPAR Raw Data'!J$1,FALSE)</f>
        <v>105.917842374118</v>
      </c>
      <c r="AX28" s="65">
        <f>VLOOKUP($A28,'RevPAR Raw Data'!$B$6:$BE$43,'RevPAR Raw Data'!K$1,FALSE)</f>
        <v>119.55369009973199</v>
      </c>
      <c r="AY28" s="66">
        <f>VLOOKUP($A28,'RevPAR Raw Data'!$B$6:$BE$43,'RevPAR Raw Data'!L$1,FALSE)</f>
        <v>98.361081488688797</v>
      </c>
      <c r="AZ28" s="65">
        <f>VLOOKUP($A28,'RevPAR Raw Data'!$B$6:$BE$43,'RevPAR Raw Data'!N$1,FALSE)</f>
        <v>165.59009486742801</v>
      </c>
      <c r="BA28" s="65">
        <f>VLOOKUP($A28,'RevPAR Raw Data'!$B$6:$BE$43,'RevPAR Raw Data'!O$1,FALSE)</f>
        <v>143.672909267818</v>
      </c>
      <c r="BB28" s="66">
        <f>VLOOKUP($A28,'RevPAR Raw Data'!$B$6:$BE$43,'RevPAR Raw Data'!P$1,FALSE)</f>
        <v>154.63150206762299</v>
      </c>
      <c r="BC28" s="67">
        <f>VLOOKUP($A28,'RevPAR Raw Data'!$B$6:$BE$43,'RevPAR Raw Data'!R$1,FALSE)</f>
        <v>114.438344511241</v>
      </c>
      <c r="BD28" s="63"/>
      <c r="BE28" s="59">
        <f>VLOOKUP($A28,'RevPAR Raw Data'!$B$6:$BE$43,'RevPAR Raw Data'!T$1,FALSE)</f>
        <v>41.914741987191299</v>
      </c>
      <c r="BF28" s="60">
        <f>VLOOKUP($A28,'RevPAR Raw Data'!$B$6:$BE$43,'RevPAR Raw Data'!U$1,FALSE)</f>
        <v>32.772187328171</v>
      </c>
      <c r="BG28" s="60">
        <f>VLOOKUP($A28,'RevPAR Raw Data'!$B$6:$BE$43,'RevPAR Raw Data'!V$1,FALSE)</f>
        <v>33.3056432775196</v>
      </c>
      <c r="BH28" s="60">
        <f>VLOOKUP($A28,'RevPAR Raw Data'!$B$6:$BE$43,'RevPAR Raw Data'!W$1,FALSE)</f>
        <v>53.183105194967403</v>
      </c>
      <c r="BI28" s="60">
        <f>VLOOKUP($A28,'RevPAR Raw Data'!$B$6:$BE$43,'RevPAR Raw Data'!X$1,FALSE)</f>
        <v>56.853790543916702</v>
      </c>
      <c r="BJ28" s="61">
        <f>VLOOKUP($A28,'RevPAR Raw Data'!$B$6:$BE$43,'RevPAR Raw Data'!Y$1,FALSE)</f>
        <v>43.957578294074501</v>
      </c>
      <c r="BK28" s="60">
        <f>VLOOKUP($A28,'RevPAR Raw Data'!$B$6:$BE$43,'RevPAR Raw Data'!AA$1,FALSE)</f>
        <v>50.494257126575</v>
      </c>
      <c r="BL28" s="60">
        <f>VLOOKUP($A28,'RevPAR Raw Data'!$B$6:$BE$43,'RevPAR Raw Data'!AB$1,FALSE)</f>
        <v>20.919783958614001</v>
      </c>
      <c r="BM28" s="61">
        <f>VLOOKUP($A28,'RevPAR Raw Data'!$B$6:$BE$43,'RevPAR Raw Data'!AC$1,FALSE)</f>
        <v>35.139311842770603</v>
      </c>
      <c r="BN28" s="62">
        <f>VLOOKUP($A28,'RevPAR Raw Data'!$B$6:$BE$43,'RevPAR Raw Data'!AE$1,FALSE)</f>
        <v>40.420136769413098</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48.090586145648302</v>
      </c>
      <c r="C30" s="60">
        <f>VLOOKUP($A30,'Occupancy Raw Data'!$B$6:$BE$43,'Occupancy Raw Data'!H$1,FALSE)</f>
        <v>63.676731793960897</v>
      </c>
      <c r="D30" s="60">
        <f>VLOOKUP($A30,'Occupancy Raw Data'!$B$6:$BE$43,'Occupancy Raw Data'!I$1,FALSE)</f>
        <v>66.785079928952001</v>
      </c>
      <c r="E30" s="60">
        <f>VLOOKUP($A30,'Occupancy Raw Data'!$B$6:$BE$43,'Occupancy Raw Data'!J$1,FALSE)</f>
        <v>67.169923031379497</v>
      </c>
      <c r="F30" s="60">
        <f>VLOOKUP($A30,'Occupancy Raw Data'!$B$6:$BE$43,'Occupancy Raw Data'!K$1,FALSE)</f>
        <v>63.898756660746002</v>
      </c>
      <c r="G30" s="61">
        <f>VLOOKUP($A30,'Occupancy Raw Data'!$B$6:$BE$43,'Occupancy Raw Data'!L$1,FALSE)</f>
        <v>61.924215512137302</v>
      </c>
      <c r="H30" s="60">
        <f>VLOOKUP($A30,'Occupancy Raw Data'!$B$6:$BE$43,'Occupancy Raw Data'!N$1,FALSE)</f>
        <v>77.708703374777897</v>
      </c>
      <c r="I30" s="60">
        <f>VLOOKUP($A30,'Occupancy Raw Data'!$B$6:$BE$43,'Occupancy Raw Data'!O$1,FALSE)</f>
        <v>70.811130846654805</v>
      </c>
      <c r="J30" s="61">
        <f>VLOOKUP($A30,'Occupancy Raw Data'!$B$6:$BE$43,'Occupancy Raw Data'!P$1,FALSE)</f>
        <v>74.259917110716401</v>
      </c>
      <c r="K30" s="62">
        <f>VLOOKUP($A30,'Occupancy Raw Data'!$B$6:$BE$43,'Occupancy Raw Data'!R$1,FALSE)</f>
        <v>65.448701683159896</v>
      </c>
      <c r="L30" s="63"/>
      <c r="M30" s="59">
        <f>VLOOKUP($A30,'Occupancy Raw Data'!$B$6:$BE$43,'Occupancy Raw Data'!T$1,FALSE)</f>
        <v>8.6768944716109395</v>
      </c>
      <c r="N30" s="60">
        <f>VLOOKUP($A30,'Occupancy Raw Data'!$B$6:$BE$43,'Occupancy Raw Data'!U$1,FALSE)</f>
        <v>20.344507010316999</v>
      </c>
      <c r="O30" s="60">
        <f>VLOOKUP($A30,'Occupancy Raw Data'!$B$6:$BE$43,'Occupancy Raw Data'!V$1,FALSE)</f>
        <v>21.430732119726599</v>
      </c>
      <c r="P30" s="60">
        <f>VLOOKUP($A30,'Occupancy Raw Data'!$B$6:$BE$43,'Occupancy Raw Data'!W$1,FALSE)</f>
        <v>12.546787533966301</v>
      </c>
      <c r="Q30" s="60">
        <f>VLOOKUP($A30,'Occupancy Raw Data'!$B$6:$BE$43,'Occupancy Raw Data'!X$1,FALSE)</f>
        <v>9.0124242954903604</v>
      </c>
      <c r="R30" s="61">
        <f>VLOOKUP($A30,'Occupancy Raw Data'!$B$6:$BE$43,'Occupancy Raw Data'!Y$1,FALSE)</f>
        <v>14.479721318087201</v>
      </c>
      <c r="S30" s="60">
        <f>VLOOKUP($A30,'Occupancy Raw Data'!$B$6:$BE$43,'Occupancy Raw Data'!AA$1,FALSE)</f>
        <v>16.3883502434287</v>
      </c>
      <c r="T30" s="60">
        <f>VLOOKUP($A30,'Occupancy Raw Data'!$B$6:$BE$43,'Occupancy Raw Data'!AB$1,FALSE)</f>
        <v>12.9384136223161</v>
      </c>
      <c r="U30" s="61">
        <f>VLOOKUP($A30,'Occupancy Raw Data'!$B$6:$BE$43,'Occupancy Raw Data'!AC$1,FALSE)</f>
        <v>14.7175809371809</v>
      </c>
      <c r="V30" s="62">
        <f>VLOOKUP($A30,'Occupancy Raw Data'!$B$6:$BE$43,'Occupancy Raw Data'!AE$1,FALSE)</f>
        <v>14.5567223770776</v>
      </c>
      <c r="W30" s="63"/>
      <c r="X30" s="64">
        <f>VLOOKUP($A30,'ADR Raw Data'!$B$6:$BE$43,'ADR Raw Data'!G$1,FALSE)</f>
        <v>87.903964296706604</v>
      </c>
      <c r="Y30" s="65">
        <f>VLOOKUP($A30,'ADR Raw Data'!$B$6:$BE$43,'ADR Raw Data'!H$1,FALSE)</f>
        <v>93.056013482101307</v>
      </c>
      <c r="Z30" s="65">
        <f>VLOOKUP($A30,'ADR Raw Data'!$B$6:$BE$43,'ADR Raw Data'!I$1,FALSE)</f>
        <v>96.122067819148896</v>
      </c>
      <c r="AA30" s="65">
        <f>VLOOKUP($A30,'ADR Raw Data'!$B$6:$BE$43,'ADR Raw Data'!J$1,FALSE)</f>
        <v>96.011099603349393</v>
      </c>
      <c r="AB30" s="65">
        <f>VLOOKUP($A30,'ADR Raw Data'!$B$6:$BE$43,'ADR Raw Data'!K$1,FALSE)</f>
        <v>94.267241139680294</v>
      </c>
      <c r="AC30" s="66">
        <f>VLOOKUP($A30,'ADR Raw Data'!$B$6:$BE$43,'ADR Raw Data'!L$1,FALSE)</f>
        <v>93.808192465818905</v>
      </c>
      <c r="AD30" s="65">
        <f>VLOOKUP($A30,'ADR Raw Data'!$B$6:$BE$43,'ADR Raw Data'!N$1,FALSE)</f>
        <v>112.936072380952</v>
      </c>
      <c r="AE30" s="65">
        <f>VLOOKUP($A30,'ADR Raw Data'!$B$6:$BE$43,'ADR Raw Data'!O$1,FALSE)</f>
        <v>107.004456521739</v>
      </c>
      <c r="AF30" s="66">
        <f>VLOOKUP($A30,'ADR Raw Data'!$B$6:$BE$43,'ADR Raw Data'!P$1,FALSE)</f>
        <v>110.108002790512</v>
      </c>
      <c r="AG30" s="67">
        <f>VLOOKUP($A30,'ADR Raw Data'!$B$6:$BE$43,'ADR Raw Data'!R$1,FALSE)</f>
        <v>99.092254781597305</v>
      </c>
      <c r="AH30" s="80"/>
      <c r="AI30" s="59">
        <f>VLOOKUP($A30,'ADR Raw Data'!$B$6:$BE$43,'ADR Raw Data'!T$1,FALSE)</f>
        <v>12.8993425889033</v>
      </c>
      <c r="AJ30" s="60">
        <f>VLOOKUP($A30,'ADR Raw Data'!$B$6:$BE$43,'ADR Raw Data'!U$1,FALSE)</f>
        <v>15.080756261923099</v>
      </c>
      <c r="AK30" s="60">
        <f>VLOOKUP($A30,'ADR Raw Data'!$B$6:$BE$43,'ADR Raw Data'!V$1,FALSE)</f>
        <v>18.059493703726702</v>
      </c>
      <c r="AL30" s="60">
        <f>VLOOKUP($A30,'ADR Raw Data'!$B$6:$BE$43,'ADR Raw Data'!W$1,FALSE)</f>
        <v>14.430560383987499</v>
      </c>
      <c r="AM30" s="60">
        <f>VLOOKUP($A30,'ADR Raw Data'!$B$6:$BE$43,'ADR Raw Data'!X$1,FALSE)</f>
        <v>10.869107852674301</v>
      </c>
      <c r="AN30" s="61">
        <f>VLOOKUP($A30,'ADR Raw Data'!$B$6:$BE$43,'ADR Raw Data'!Y$1,FALSE)</f>
        <v>14.3201218951135</v>
      </c>
      <c r="AO30" s="60">
        <f>VLOOKUP($A30,'ADR Raw Data'!$B$6:$BE$43,'ADR Raw Data'!AA$1,FALSE)</f>
        <v>18.599093786152</v>
      </c>
      <c r="AP30" s="60">
        <f>VLOOKUP($A30,'ADR Raw Data'!$B$6:$BE$43,'ADR Raw Data'!AB$1,FALSE)</f>
        <v>14.4989104770326</v>
      </c>
      <c r="AQ30" s="61">
        <f>VLOOKUP($A30,'ADR Raw Data'!$B$6:$BE$43,'ADR Raw Data'!AC$1,FALSE)</f>
        <v>16.6798402331303</v>
      </c>
      <c r="AR30" s="62">
        <f>VLOOKUP($A30,'ADR Raw Data'!$B$6:$BE$43,'ADR Raw Data'!AE$1,FALSE)</f>
        <v>15.166543753374301</v>
      </c>
      <c r="AS30" s="50"/>
      <c r="AT30" s="64">
        <f>VLOOKUP($A30,'RevPAR Raw Data'!$B$6:$BE$43,'RevPAR Raw Data'!G$1,FALSE)</f>
        <v>42.273531675547602</v>
      </c>
      <c r="AU30" s="65">
        <f>VLOOKUP($A30,'RevPAR Raw Data'!$B$6:$BE$43,'RevPAR Raw Data'!H$1,FALSE)</f>
        <v>59.2550281231497</v>
      </c>
      <c r="AV30" s="65">
        <f>VLOOKUP($A30,'RevPAR Raw Data'!$B$6:$BE$43,'RevPAR Raw Data'!I$1,FALSE)</f>
        <v>64.195199822380104</v>
      </c>
      <c r="AW30" s="65">
        <f>VLOOKUP($A30,'RevPAR Raw Data'!$B$6:$BE$43,'RevPAR Raw Data'!J$1,FALSE)</f>
        <v>64.490581705150902</v>
      </c>
      <c r="AX30" s="65">
        <f>VLOOKUP($A30,'RevPAR Raw Data'!$B$6:$BE$43,'RevPAR Raw Data'!K$1,FALSE)</f>
        <v>60.235595026642898</v>
      </c>
      <c r="AY30" s="66">
        <f>VLOOKUP($A30,'RevPAR Raw Data'!$B$6:$BE$43,'RevPAR Raw Data'!L$1,FALSE)</f>
        <v>58.089987270574298</v>
      </c>
      <c r="AZ30" s="65">
        <f>VLOOKUP($A30,'RevPAR Raw Data'!$B$6:$BE$43,'RevPAR Raw Data'!N$1,FALSE)</f>
        <v>87.761157489638805</v>
      </c>
      <c r="BA30" s="65">
        <f>VLOOKUP($A30,'RevPAR Raw Data'!$B$6:$BE$43,'RevPAR Raw Data'!O$1,FALSE)</f>
        <v>75.771065719360493</v>
      </c>
      <c r="BB30" s="66">
        <f>VLOOKUP($A30,'RevPAR Raw Data'!$B$6:$BE$43,'RevPAR Raw Data'!P$1,FALSE)</f>
        <v>81.766111604499699</v>
      </c>
      <c r="BC30" s="67">
        <f>VLOOKUP($A30,'RevPAR Raw Data'!$B$6:$BE$43,'RevPAR Raw Data'!R$1,FALSE)</f>
        <v>64.854594223124394</v>
      </c>
      <c r="BD30" s="63"/>
      <c r="BE30" s="59">
        <f>VLOOKUP($A30,'RevPAR Raw Data'!$B$6:$BE$43,'RevPAR Raw Data'!T$1,FALSE)</f>
        <v>22.695499404484998</v>
      </c>
      <c r="BF30" s="60">
        <f>VLOOKUP($A30,'RevPAR Raw Data'!$B$6:$BE$43,'RevPAR Raw Data'!U$1,FALSE)</f>
        <v>38.493368787156001</v>
      </c>
      <c r="BG30" s="60">
        <f>VLOOKUP($A30,'RevPAR Raw Data'!$B$6:$BE$43,'RevPAR Raw Data'!V$1,FALSE)</f>
        <v>43.360507541277997</v>
      </c>
      <c r="BH30" s="60">
        <f>VLOOKUP($A30,'RevPAR Raw Data'!$B$6:$BE$43,'RevPAR Raw Data'!W$1,FALSE)</f>
        <v>28.787919669293501</v>
      </c>
      <c r="BI30" s="60">
        <f>VLOOKUP($A30,'RevPAR Raw Data'!$B$6:$BE$43,'RevPAR Raw Data'!X$1,FALSE)</f>
        <v>20.861102264982101</v>
      </c>
      <c r="BJ30" s="61">
        <f>VLOOKUP($A30,'RevPAR Raw Data'!$B$6:$BE$43,'RevPAR Raw Data'!Y$1,FALSE)</f>
        <v>30.8733569560235</v>
      </c>
      <c r="BK30" s="60">
        <f>VLOOKUP($A30,'RevPAR Raw Data'!$B$6:$BE$43,'RevPAR Raw Data'!AA$1,FALSE)</f>
        <v>38.035528661359102</v>
      </c>
      <c r="BL30" s="60">
        <f>VLOOKUP($A30,'RevPAR Raw Data'!$B$6:$BE$43,'RevPAR Raw Data'!AB$1,FALSE)</f>
        <v>29.313253107596601</v>
      </c>
      <c r="BM30" s="61">
        <f>VLOOKUP($A30,'RevPAR Raw Data'!$B$6:$BE$43,'RevPAR Raw Data'!AC$1,FALSE)</f>
        <v>33.852290156814597</v>
      </c>
      <c r="BN30" s="62">
        <f>VLOOKUP($A30,'RevPAR Raw Data'!$B$6:$BE$43,'RevPAR Raw Data'!AE$1,FALSE)</f>
        <v>31.931017798828702</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51.8133795001553</v>
      </c>
      <c r="C32" s="60">
        <f>VLOOKUP($A32,'Occupancy Raw Data'!$B$6:$BE$43,'Occupancy Raw Data'!H$1,FALSE)</f>
        <v>63.093177076397197</v>
      </c>
      <c r="D32" s="60">
        <f>VLOOKUP($A32,'Occupancy Raw Data'!$B$6:$BE$43,'Occupancy Raw Data'!I$1,FALSE)</f>
        <v>69.063790118524395</v>
      </c>
      <c r="E32" s="60">
        <f>VLOOKUP($A32,'Occupancy Raw Data'!$B$6:$BE$43,'Occupancy Raw Data'!J$1,FALSE)</f>
        <v>68.8862254183868</v>
      </c>
      <c r="F32" s="60">
        <f>VLOOKUP($A32,'Occupancy Raw Data'!$B$6:$BE$43,'Occupancy Raw Data'!K$1,FALSE)</f>
        <v>62.8934167887423</v>
      </c>
      <c r="G32" s="61">
        <f>VLOOKUP($A32,'Occupancy Raw Data'!$B$6:$BE$43,'Occupancy Raw Data'!L$1,FALSE)</f>
        <v>63.149997780441197</v>
      </c>
      <c r="H32" s="60">
        <f>VLOOKUP($A32,'Occupancy Raw Data'!$B$6:$BE$43,'Occupancy Raw Data'!N$1,FALSE)</f>
        <v>69.849513916633299</v>
      </c>
      <c r="I32" s="60">
        <f>VLOOKUP($A32,'Occupancy Raw Data'!$B$6:$BE$43,'Occupancy Raw Data'!O$1,FALSE)</f>
        <v>73.3386602743374</v>
      </c>
      <c r="J32" s="61">
        <f>VLOOKUP($A32,'Occupancy Raw Data'!$B$6:$BE$43,'Occupancy Raw Data'!P$1,FALSE)</f>
        <v>71.594087095485406</v>
      </c>
      <c r="K32" s="62">
        <f>VLOOKUP($A32,'Occupancy Raw Data'!$B$6:$BE$43,'Occupancy Raw Data'!R$1,FALSE)</f>
        <v>65.562594727596704</v>
      </c>
      <c r="L32" s="63"/>
      <c r="M32" s="59">
        <f>VLOOKUP($A32,'Occupancy Raw Data'!$B$6:$BE$43,'Occupancy Raw Data'!T$1,FALSE)</f>
        <v>1.6819354202679799</v>
      </c>
      <c r="N32" s="60">
        <f>VLOOKUP($A32,'Occupancy Raw Data'!$B$6:$BE$43,'Occupancy Raw Data'!U$1,FALSE)</f>
        <v>9.1733977856586293</v>
      </c>
      <c r="O32" s="60">
        <f>VLOOKUP($A32,'Occupancy Raw Data'!$B$6:$BE$43,'Occupancy Raw Data'!V$1,FALSE)</f>
        <v>13.113426336736699</v>
      </c>
      <c r="P32" s="60">
        <f>VLOOKUP($A32,'Occupancy Raw Data'!$B$6:$BE$43,'Occupancy Raw Data'!W$1,FALSE)</f>
        <v>9.2791147918344201</v>
      </c>
      <c r="Q32" s="60">
        <f>VLOOKUP($A32,'Occupancy Raw Data'!$B$6:$BE$43,'Occupancy Raw Data'!X$1,FALSE)</f>
        <v>-0.57388968923140904</v>
      </c>
      <c r="R32" s="61">
        <f>VLOOKUP($A32,'Occupancy Raw Data'!$B$6:$BE$43,'Occupancy Raw Data'!Y$1,FALSE)</f>
        <v>6.6367920586008999</v>
      </c>
      <c r="S32" s="60">
        <f>VLOOKUP($A32,'Occupancy Raw Data'!$B$6:$BE$43,'Occupancy Raw Data'!AA$1,FALSE)</f>
        <v>-0.320225122165682</v>
      </c>
      <c r="T32" s="60">
        <f>VLOOKUP($A32,'Occupancy Raw Data'!$B$6:$BE$43,'Occupancy Raw Data'!AB$1,FALSE)</f>
        <v>0.65074018716320303</v>
      </c>
      <c r="U32" s="61">
        <f>VLOOKUP($A32,'Occupancy Raw Data'!$B$6:$BE$43,'Occupancy Raw Data'!AC$1,FALSE)</f>
        <v>0.17473563390128399</v>
      </c>
      <c r="V32" s="62">
        <f>VLOOKUP($A32,'Occupancy Raw Data'!$B$6:$BE$43,'Occupancy Raw Data'!AE$1,FALSE)</f>
        <v>4.5329234408527004</v>
      </c>
      <c r="W32" s="63"/>
      <c r="X32" s="64">
        <f>VLOOKUP($A32,'ADR Raw Data'!$B$6:$BE$43,'ADR Raw Data'!G$1,FALSE)</f>
        <v>94.5386428118574</v>
      </c>
      <c r="Y32" s="65">
        <f>VLOOKUP($A32,'ADR Raw Data'!$B$6:$BE$43,'ADR Raw Data'!H$1,FALSE)</f>
        <v>101.041755885456</v>
      </c>
      <c r="Z32" s="65">
        <f>VLOOKUP($A32,'ADR Raw Data'!$B$6:$BE$43,'ADR Raw Data'!I$1,FALSE)</f>
        <v>107.822591612032</v>
      </c>
      <c r="AA32" s="65">
        <f>VLOOKUP($A32,'ADR Raw Data'!$B$6:$BE$43,'ADR Raw Data'!J$1,FALSE)</f>
        <v>106.197312533831</v>
      </c>
      <c r="AB32" s="65">
        <f>VLOOKUP($A32,'ADR Raw Data'!$B$6:$BE$43,'ADR Raw Data'!K$1,FALSE)</f>
        <v>101.16857447063801</v>
      </c>
      <c r="AC32" s="66">
        <f>VLOOKUP($A32,'ADR Raw Data'!$B$6:$BE$43,'ADR Raw Data'!L$1,FALSE)</f>
        <v>102.60782036300201</v>
      </c>
      <c r="AD32" s="65">
        <f>VLOOKUP($A32,'ADR Raw Data'!$B$6:$BE$43,'ADR Raw Data'!N$1,FALSE)</f>
        <v>116.99667053066401</v>
      </c>
      <c r="AE32" s="65">
        <f>VLOOKUP($A32,'ADR Raw Data'!$B$6:$BE$43,'ADR Raw Data'!O$1,FALSE)</f>
        <v>122.862626802251</v>
      </c>
      <c r="AF32" s="66">
        <f>VLOOKUP($A32,'ADR Raw Data'!$B$6:$BE$43,'ADR Raw Data'!P$1,FALSE)</f>
        <v>120.001118185763</v>
      </c>
      <c r="AG32" s="67">
        <f>VLOOKUP($A32,'ADR Raw Data'!$B$6:$BE$43,'ADR Raw Data'!R$1,FALSE)</f>
        <v>108.034509095129</v>
      </c>
      <c r="AH32" s="63"/>
      <c r="AI32" s="59">
        <f>VLOOKUP($A32,'ADR Raw Data'!$B$6:$BE$43,'ADR Raw Data'!T$1,FALSE)</f>
        <v>20.848483929730001</v>
      </c>
      <c r="AJ32" s="60">
        <f>VLOOKUP($A32,'ADR Raw Data'!$B$6:$BE$43,'ADR Raw Data'!U$1,FALSE)</f>
        <v>24.889190645436098</v>
      </c>
      <c r="AK32" s="60">
        <f>VLOOKUP($A32,'ADR Raw Data'!$B$6:$BE$43,'ADR Raw Data'!V$1,FALSE)</f>
        <v>30.560348756235602</v>
      </c>
      <c r="AL32" s="60">
        <f>VLOOKUP($A32,'ADR Raw Data'!$B$6:$BE$43,'ADR Raw Data'!W$1,FALSE)</f>
        <v>24.0686261307034</v>
      </c>
      <c r="AM32" s="60">
        <f>VLOOKUP($A32,'ADR Raw Data'!$B$6:$BE$43,'ADR Raw Data'!X$1,FALSE)</f>
        <v>16.082655448556</v>
      </c>
      <c r="AN32" s="61">
        <f>VLOOKUP($A32,'ADR Raw Data'!$B$6:$BE$43,'ADR Raw Data'!Y$1,FALSE)</f>
        <v>23.439410088765801</v>
      </c>
      <c r="AO32" s="60">
        <f>VLOOKUP($A32,'ADR Raw Data'!$B$6:$BE$43,'ADR Raw Data'!AA$1,FALSE)</f>
        <v>18.730254243957798</v>
      </c>
      <c r="AP32" s="60">
        <f>VLOOKUP($A32,'ADR Raw Data'!$B$6:$BE$43,'ADR Raw Data'!AB$1,FALSE)</f>
        <v>21.065194484574199</v>
      </c>
      <c r="AQ32" s="61">
        <f>VLOOKUP($A32,'ADR Raw Data'!$B$6:$BE$43,'ADR Raw Data'!AC$1,FALSE)</f>
        <v>19.951896093790701</v>
      </c>
      <c r="AR32" s="62">
        <f>VLOOKUP($A32,'ADR Raw Data'!$B$6:$BE$43,'ADR Raw Data'!AE$1,FALSE)</f>
        <v>21.891434603479201</v>
      </c>
      <c r="AS32" s="50"/>
      <c r="AT32" s="64">
        <f>VLOOKUP($A32,'RevPAR Raw Data'!$B$6:$BE$43,'RevPAR Raw Data'!G$1,FALSE)</f>
        <v>48.983665774404002</v>
      </c>
      <c r="AU32" s="65">
        <f>VLOOKUP($A32,'RevPAR Raw Data'!$B$6:$BE$43,'RevPAR Raw Data'!H$1,FALSE)</f>
        <v>63.750453961912299</v>
      </c>
      <c r="AV32" s="65">
        <f>VLOOKUP($A32,'RevPAR Raw Data'!$B$6:$BE$43,'RevPAR Raw Data'!I$1,FALSE)</f>
        <v>74.4663683712877</v>
      </c>
      <c r="AW32" s="65">
        <f>VLOOKUP($A32,'RevPAR Raw Data'!$B$6:$BE$43,'RevPAR Raw Data'!J$1,FALSE)</f>
        <v>73.155320100324005</v>
      </c>
      <c r="AX32" s="65">
        <f>VLOOKUP($A32,'RevPAR Raw Data'!$B$6:$BE$43,'RevPAR Raw Data'!K$1,FALSE)</f>
        <v>63.628373201047602</v>
      </c>
      <c r="AY32" s="66">
        <f>VLOOKUP($A32,'RevPAR Raw Data'!$B$6:$BE$43,'RevPAR Raw Data'!L$1,FALSE)</f>
        <v>64.796836281795095</v>
      </c>
      <c r="AZ32" s="65">
        <f>VLOOKUP($A32,'RevPAR Raw Data'!$B$6:$BE$43,'RevPAR Raw Data'!N$1,FALSE)</f>
        <v>81.721605664313898</v>
      </c>
      <c r="BA32" s="65">
        <f>VLOOKUP($A32,'RevPAR Raw Data'!$B$6:$BE$43,'RevPAR Raw Data'!O$1,FALSE)</f>
        <v>90.105804474630403</v>
      </c>
      <c r="BB32" s="66">
        <f>VLOOKUP($A32,'RevPAR Raw Data'!$B$6:$BE$43,'RevPAR Raw Data'!P$1,FALSE)</f>
        <v>85.913705069472101</v>
      </c>
      <c r="BC32" s="67">
        <f>VLOOKUP($A32,'RevPAR Raw Data'!$B$6:$BE$43,'RevPAR Raw Data'!R$1,FALSE)</f>
        <v>70.830227363988598</v>
      </c>
      <c r="BD32" s="80"/>
      <c r="BE32" s="59">
        <f>VLOOKUP($A32,'RevPAR Raw Data'!$B$6:$BE$43,'RevPAR Raw Data'!T$1,FALSE)</f>
        <v>22.881077385800999</v>
      </c>
      <c r="BF32" s="60">
        <f>VLOOKUP($A32,'RevPAR Raw Data'!$B$6:$BE$43,'RevPAR Raw Data'!U$1,FALSE)</f>
        <v>36.345772894631502</v>
      </c>
      <c r="BG32" s="60">
        <f>VLOOKUP($A32,'RevPAR Raw Data'!$B$6:$BE$43,'RevPAR Raw Data'!V$1,FALSE)</f>
        <v>47.681283915371097</v>
      </c>
      <c r="BH32" s="60">
        <f>VLOOKUP($A32,'RevPAR Raw Data'!$B$6:$BE$43,'RevPAR Raw Data'!W$1,FALSE)</f>
        <v>35.581096370023303</v>
      </c>
      <c r="BI32" s="60">
        <f>VLOOKUP($A32,'RevPAR Raw Data'!$B$6:$BE$43,'RevPAR Raw Data'!X$1,FALSE)</f>
        <v>15.4164690579507</v>
      </c>
      <c r="BJ32" s="61">
        <f>VLOOKUP($A32,'RevPAR Raw Data'!$B$6:$BE$43,'RevPAR Raw Data'!Y$1,FALSE)</f>
        <v>31.631827054720901</v>
      </c>
      <c r="BK32" s="60">
        <f>VLOOKUP($A32,'RevPAR Raw Data'!$B$6:$BE$43,'RevPAR Raw Data'!AA$1,FALSE)</f>
        <v>18.350050142257501</v>
      </c>
      <c r="BL32" s="60">
        <f>VLOOKUP($A32,'RevPAR Raw Data'!$B$6:$BE$43,'RevPAR Raw Data'!AB$1,FALSE)</f>
        <v>21.853014357752599</v>
      </c>
      <c r="BM32" s="61">
        <f>VLOOKUP($A32,'RevPAR Raw Data'!$B$6:$BE$43,'RevPAR Raw Data'!AC$1,FALSE)</f>
        <v>20.1614947998068</v>
      </c>
      <c r="BN32" s="62">
        <f>VLOOKUP($A32,'RevPAR Raw Data'!$B$6:$BE$43,'RevPAR Raw Data'!AE$1,FALSE)</f>
        <v>27.416680015011998</v>
      </c>
    </row>
    <row r="33" spans="1:66" x14ac:dyDescent="0.35">
      <c r="A33" s="78" t="s">
        <v>46</v>
      </c>
      <c r="B33" s="59">
        <f>VLOOKUP($A33,'Occupancy Raw Data'!$B$6:$BE$43,'Occupancy Raw Data'!G$1,FALSE)</f>
        <v>60.248688556440598</v>
      </c>
      <c r="C33" s="60">
        <f>VLOOKUP($A33,'Occupancy Raw Data'!$B$6:$BE$43,'Occupancy Raw Data'!H$1,FALSE)</f>
        <v>68.641927336312406</v>
      </c>
      <c r="D33" s="60">
        <f>VLOOKUP($A33,'Occupancy Raw Data'!$B$6:$BE$43,'Occupancy Raw Data'!I$1,FALSE)</f>
        <v>71.944822226539699</v>
      </c>
      <c r="E33" s="60">
        <f>VLOOKUP($A33,'Occupancy Raw Data'!$B$6:$BE$43,'Occupancy Raw Data'!J$1,FALSE)</f>
        <v>71.381387215853806</v>
      </c>
      <c r="F33" s="60">
        <f>VLOOKUP($A33,'Occupancy Raw Data'!$B$6:$BE$43,'Occupancy Raw Data'!K$1,FALSE)</f>
        <v>65.572177967748203</v>
      </c>
      <c r="G33" s="61">
        <f>VLOOKUP($A33,'Occupancy Raw Data'!$B$6:$BE$43,'Occupancy Raw Data'!L$1,FALSE)</f>
        <v>67.557800660578906</v>
      </c>
      <c r="H33" s="60">
        <f>VLOOKUP($A33,'Occupancy Raw Data'!$B$6:$BE$43,'Occupancy Raw Data'!N$1,FALSE)</f>
        <v>66.912764717311006</v>
      </c>
      <c r="I33" s="60">
        <f>VLOOKUP($A33,'Occupancy Raw Data'!$B$6:$BE$43,'Occupancy Raw Data'!O$1,FALSE)</f>
        <v>68.311637847289603</v>
      </c>
      <c r="J33" s="61">
        <f>VLOOKUP($A33,'Occupancy Raw Data'!$B$6:$BE$43,'Occupancy Raw Data'!P$1,FALSE)</f>
        <v>67.612201282300305</v>
      </c>
      <c r="K33" s="62">
        <f>VLOOKUP($A33,'Occupancy Raw Data'!$B$6:$BE$43,'Occupancy Raw Data'!R$1,FALSE)</f>
        <v>67.573343695356499</v>
      </c>
      <c r="L33" s="63"/>
      <c r="M33" s="59">
        <f>VLOOKUP($A33,'Occupancy Raw Data'!$B$6:$BE$43,'Occupancy Raw Data'!T$1,FALSE)</f>
        <v>-2.1457873146102799</v>
      </c>
      <c r="N33" s="60">
        <f>VLOOKUP($A33,'Occupancy Raw Data'!$B$6:$BE$43,'Occupancy Raw Data'!U$1,FALSE)</f>
        <v>-2.82965478211658E-2</v>
      </c>
      <c r="O33" s="60">
        <f>VLOOKUP($A33,'Occupancy Raw Data'!$B$6:$BE$43,'Occupancy Raw Data'!V$1,FALSE)</f>
        <v>3.2051282051282</v>
      </c>
      <c r="P33" s="60">
        <f>VLOOKUP($A33,'Occupancy Raw Data'!$B$6:$BE$43,'Occupancy Raw Data'!W$1,FALSE)</f>
        <v>2.4254251463618601</v>
      </c>
      <c r="Q33" s="60">
        <f>VLOOKUP($A33,'Occupancy Raw Data'!$B$6:$BE$43,'Occupancy Raw Data'!X$1,FALSE)</f>
        <v>-2.73775216138328</v>
      </c>
      <c r="R33" s="61">
        <f>VLOOKUP($A33,'Occupancy Raw Data'!$B$6:$BE$43,'Occupancy Raw Data'!Y$1,FALSE)</f>
        <v>0.21904542310352701</v>
      </c>
      <c r="S33" s="60">
        <f>VLOOKUP($A33,'Occupancy Raw Data'!$B$6:$BE$43,'Occupancy Raw Data'!AA$1,FALSE)</f>
        <v>-3.2584269662921299</v>
      </c>
      <c r="T33" s="60">
        <f>VLOOKUP($A33,'Occupancy Raw Data'!$B$6:$BE$43,'Occupancy Raw Data'!AB$1,FALSE)</f>
        <v>-6.7868504772004199</v>
      </c>
      <c r="U33" s="61">
        <f>VLOOKUP($A33,'Occupancy Raw Data'!$B$6:$BE$43,'Occupancy Raw Data'!AC$1,FALSE)</f>
        <v>-5.0736497545008099</v>
      </c>
      <c r="V33" s="62">
        <f>VLOOKUP($A33,'Occupancy Raw Data'!$B$6:$BE$43,'Occupancy Raw Data'!AE$1,FALSE)</f>
        <v>-1.3533225283630399</v>
      </c>
      <c r="W33" s="63"/>
      <c r="X33" s="64">
        <f>VLOOKUP($A33,'ADR Raw Data'!$B$6:$BE$43,'ADR Raw Data'!G$1,FALSE)</f>
        <v>83.579183424701696</v>
      </c>
      <c r="Y33" s="65">
        <f>VLOOKUP($A33,'ADR Raw Data'!$B$6:$BE$43,'ADR Raw Data'!H$1,FALSE)</f>
        <v>87.443326096801499</v>
      </c>
      <c r="Z33" s="65">
        <f>VLOOKUP($A33,'ADR Raw Data'!$B$6:$BE$43,'ADR Raw Data'!I$1,FALSE)</f>
        <v>90.104409775857405</v>
      </c>
      <c r="AA33" s="65">
        <f>VLOOKUP($A33,'ADR Raw Data'!$B$6:$BE$43,'ADR Raw Data'!J$1,FALSE)</f>
        <v>87.7382212847033</v>
      </c>
      <c r="AB33" s="65">
        <f>VLOOKUP($A33,'ADR Raw Data'!$B$6:$BE$43,'ADR Raw Data'!K$1,FALSE)</f>
        <v>83.444290548148103</v>
      </c>
      <c r="AC33" s="66">
        <f>VLOOKUP($A33,'ADR Raw Data'!$B$6:$BE$43,'ADR Raw Data'!L$1,FALSE)</f>
        <v>86.606905205337597</v>
      </c>
      <c r="AD33" s="65">
        <f>VLOOKUP($A33,'ADR Raw Data'!$B$6:$BE$43,'ADR Raw Data'!N$1,FALSE)</f>
        <v>88.335555603948805</v>
      </c>
      <c r="AE33" s="65">
        <f>VLOOKUP($A33,'ADR Raw Data'!$B$6:$BE$43,'ADR Raw Data'!O$1,FALSE)</f>
        <v>89.333362741751898</v>
      </c>
      <c r="AF33" s="66">
        <f>VLOOKUP($A33,'ADR Raw Data'!$B$6:$BE$43,'ADR Raw Data'!P$1,FALSE)</f>
        <v>88.839620244252799</v>
      </c>
      <c r="AG33" s="67">
        <f>VLOOKUP($A33,'ADR Raw Data'!$B$6:$BE$43,'ADR Raw Data'!R$1,FALSE)</f>
        <v>87.2451906185821</v>
      </c>
      <c r="AH33" s="63"/>
      <c r="AI33" s="59">
        <f>VLOOKUP($A33,'ADR Raw Data'!$B$6:$BE$43,'ADR Raw Data'!T$1,FALSE)</f>
        <v>19.156003165880001</v>
      </c>
      <c r="AJ33" s="60">
        <f>VLOOKUP($A33,'ADR Raw Data'!$B$6:$BE$43,'ADR Raw Data'!U$1,FALSE)</f>
        <v>20.6081743781291</v>
      </c>
      <c r="AK33" s="60">
        <f>VLOOKUP($A33,'ADR Raw Data'!$B$6:$BE$43,'ADR Raw Data'!V$1,FALSE)</f>
        <v>21.133932522952701</v>
      </c>
      <c r="AL33" s="60">
        <f>VLOOKUP($A33,'ADR Raw Data'!$B$6:$BE$43,'ADR Raw Data'!W$1,FALSE)</f>
        <v>20.421031888541499</v>
      </c>
      <c r="AM33" s="60">
        <f>VLOOKUP($A33,'ADR Raw Data'!$B$6:$BE$43,'ADR Raw Data'!X$1,FALSE)</f>
        <v>16.005360640792698</v>
      </c>
      <c r="AN33" s="61">
        <f>VLOOKUP($A33,'ADR Raw Data'!$B$6:$BE$43,'ADR Raw Data'!Y$1,FALSE)</f>
        <v>19.5896320187104</v>
      </c>
      <c r="AO33" s="60">
        <f>VLOOKUP($A33,'ADR Raw Data'!$B$6:$BE$43,'ADR Raw Data'!AA$1,FALSE)</f>
        <v>18.008429628431699</v>
      </c>
      <c r="AP33" s="60">
        <f>VLOOKUP($A33,'ADR Raw Data'!$B$6:$BE$43,'ADR Raw Data'!AB$1,FALSE)</f>
        <v>16.162403314344001</v>
      </c>
      <c r="AQ33" s="61">
        <f>VLOOKUP($A33,'ADR Raw Data'!$B$6:$BE$43,'ADR Raw Data'!AC$1,FALSE)</f>
        <v>17.034079312086799</v>
      </c>
      <c r="AR33" s="62">
        <f>VLOOKUP($A33,'ADR Raw Data'!$B$6:$BE$43,'ADR Raw Data'!AE$1,FALSE)</f>
        <v>18.771018459627101</v>
      </c>
      <c r="AS33" s="50"/>
      <c r="AT33" s="64">
        <f>VLOOKUP($A33,'RevPAR Raw Data'!$B$6:$BE$43,'RevPAR Raw Data'!G$1,FALSE)</f>
        <v>50.3553619195647</v>
      </c>
      <c r="AU33" s="65">
        <f>VLOOKUP($A33,'RevPAR Raw Data'!$B$6:$BE$43,'RevPAR Raw Data'!H$1,FALSE)</f>
        <v>60.022784359821202</v>
      </c>
      <c r="AV33" s="65">
        <f>VLOOKUP($A33,'RevPAR Raw Data'!$B$6:$BE$43,'RevPAR Raw Data'!I$1,FALSE)</f>
        <v>64.825457431513499</v>
      </c>
      <c r="AW33" s="65">
        <f>VLOOKUP($A33,'RevPAR Raw Data'!$B$6:$BE$43,'RevPAR Raw Data'!J$1,FALSE)</f>
        <v>62.628759471536803</v>
      </c>
      <c r="AX33" s="65">
        <f>VLOOKUP($A33,'RevPAR Raw Data'!$B$6:$BE$43,'RevPAR Raw Data'!K$1,FALSE)</f>
        <v>54.716238702156502</v>
      </c>
      <c r="AY33" s="66">
        <f>VLOOKUP($A33,'RevPAR Raw Data'!$B$6:$BE$43,'RevPAR Raw Data'!L$1,FALSE)</f>
        <v>58.509720376918501</v>
      </c>
      <c r="AZ33" s="65">
        <f>VLOOKUP($A33,'RevPAR Raw Data'!$B$6:$BE$43,'RevPAR Raw Data'!N$1,FALSE)</f>
        <v>59.107762482999803</v>
      </c>
      <c r="BA33" s="65">
        <f>VLOOKUP($A33,'RevPAR Raw Data'!$B$6:$BE$43,'RevPAR Raw Data'!O$1,FALSE)</f>
        <v>61.025083232951197</v>
      </c>
      <c r="BB33" s="66">
        <f>VLOOKUP($A33,'RevPAR Raw Data'!$B$6:$BE$43,'RevPAR Raw Data'!P$1,FALSE)</f>
        <v>60.066422857975503</v>
      </c>
      <c r="BC33" s="67">
        <f>VLOOKUP($A33,'RevPAR Raw Data'!$B$6:$BE$43,'RevPAR Raw Data'!R$1,FALSE)</f>
        <v>58.954492514363402</v>
      </c>
      <c r="BD33" s="63"/>
      <c r="BE33" s="59">
        <f>VLOOKUP($A33,'RevPAR Raw Data'!$B$6:$BE$43,'RevPAR Raw Data'!T$1,FALSE)</f>
        <v>16.599168765349901</v>
      </c>
      <c r="BF33" s="60">
        <f>VLOOKUP($A33,'RevPAR Raw Data'!$B$6:$BE$43,'RevPAR Raw Data'!U$1,FALSE)</f>
        <v>20.574046428389899</v>
      </c>
      <c r="BG33" s="60">
        <f>VLOOKUP($A33,'RevPAR Raw Data'!$B$6:$BE$43,'RevPAR Raw Data'!V$1,FALSE)</f>
        <v>25.016430360226899</v>
      </c>
      <c r="BH33" s="60">
        <f>VLOOKUP($A33,'RevPAR Raw Data'!$B$6:$BE$43,'RevPAR Raw Data'!W$1,FALSE)</f>
        <v>23.341753877474702</v>
      </c>
      <c r="BI33" s="60">
        <f>VLOOKUP($A33,'RevPAR Raw Data'!$B$6:$BE$43,'RevPAR Raw Data'!X$1,FALSE)</f>
        <v>12.8294213725289</v>
      </c>
      <c r="BJ33" s="61">
        <f>VLOOKUP($A33,'RevPAR Raw Data'!$B$6:$BE$43,'RevPAR Raw Data'!Y$1,FALSE)</f>
        <v>19.851587634153798</v>
      </c>
      <c r="BK33" s="60">
        <f>VLOOKUP($A33,'RevPAR Raw Data'!$B$6:$BE$43,'RevPAR Raw Data'!AA$1,FALSE)</f>
        <v>14.163211134920999</v>
      </c>
      <c r="BL33" s="60">
        <f>VLOOKUP($A33,'RevPAR Raw Data'!$B$6:$BE$43,'RevPAR Raw Data'!AB$1,FALSE)</f>
        <v>8.2786346906770092</v>
      </c>
      <c r="BM33" s="61">
        <f>VLOOKUP($A33,'RevPAR Raw Data'!$B$6:$BE$43,'RevPAR Raw Data'!AC$1,FALSE)</f>
        <v>11.0961800343868</v>
      </c>
      <c r="BN33" s="62">
        <f>VLOOKUP($A33,'RevPAR Raw Data'!$B$6:$BE$43,'RevPAR Raw Data'!AE$1,FALSE)</f>
        <v>17.163663509646799</v>
      </c>
    </row>
    <row r="34" spans="1:66" x14ac:dyDescent="0.35">
      <c r="A34" s="78" t="s">
        <v>95</v>
      </c>
      <c r="B34" s="59">
        <f>VLOOKUP($A34,'Occupancy Raw Data'!$B$6:$BE$43,'Occupancy Raw Data'!G$1,FALSE)</f>
        <v>48.042226487523898</v>
      </c>
      <c r="C34" s="60">
        <f>VLOOKUP($A34,'Occupancy Raw Data'!$B$6:$BE$43,'Occupancy Raw Data'!H$1,FALSE)</f>
        <v>65.585412667946201</v>
      </c>
      <c r="D34" s="60">
        <f>VLOOKUP($A34,'Occupancy Raw Data'!$B$6:$BE$43,'Occupancy Raw Data'!I$1,FALSE)</f>
        <v>73.992322456813795</v>
      </c>
      <c r="E34" s="60">
        <f>VLOOKUP($A34,'Occupancy Raw Data'!$B$6:$BE$43,'Occupancy Raw Data'!J$1,FALSE)</f>
        <v>77.466410748560406</v>
      </c>
      <c r="F34" s="60">
        <f>VLOOKUP($A34,'Occupancy Raw Data'!$B$6:$BE$43,'Occupancy Raw Data'!K$1,FALSE)</f>
        <v>67.523992322456806</v>
      </c>
      <c r="G34" s="61">
        <f>VLOOKUP($A34,'Occupancy Raw Data'!$B$6:$BE$43,'Occupancy Raw Data'!L$1,FALSE)</f>
        <v>66.522072936660194</v>
      </c>
      <c r="H34" s="60">
        <f>VLOOKUP($A34,'Occupancy Raw Data'!$B$6:$BE$43,'Occupancy Raw Data'!N$1,FALSE)</f>
        <v>68.214971209213004</v>
      </c>
      <c r="I34" s="60">
        <f>VLOOKUP($A34,'Occupancy Raw Data'!$B$6:$BE$43,'Occupancy Raw Data'!O$1,FALSE)</f>
        <v>72.725527831093999</v>
      </c>
      <c r="J34" s="61">
        <f>VLOOKUP($A34,'Occupancy Raw Data'!$B$6:$BE$43,'Occupancy Raw Data'!P$1,FALSE)</f>
        <v>70.470249520153502</v>
      </c>
      <c r="K34" s="62">
        <f>VLOOKUP($A34,'Occupancy Raw Data'!$B$6:$BE$43,'Occupancy Raw Data'!R$1,FALSE)</f>
        <v>67.6501233890869</v>
      </c>
      <c r="L34" s="63"/>
      <c r="M34" s="59">
        <f>VLOOKUP($A34,'Occupancy Raw Data'!$B$6:$BE$43,'Occupancy Raw Data'!T$1,FALSE)</f>
        <v>23.657736698487799</v>
      </c>
      <c r="N34" s="60">
        <f>VLOOKUP($A34,'Occupancy Raw Data'!$B$6:$BE$43,'Occupancy Raw Data'!U$1,FALSE)</f>
        <v>47.378554073603901</v>
      </c>
      <c r="O34" s="60">
        <f>VLOOKUP($A34,'Occupancy Raw Data'!$B$6:$BE$43,'Occupancy Raw Data'!V$1,FALSE)</f>
        <v>52.316748101965601</v>
      </c>
      <c r="P34" s="60">
        <f>VLOOKUP($A34,'Occupancy Raw Data'!$B$6:$BE$43,'Occupancy Raw Data'!W$1,FALSE)</f>
        <v>34.659805632138301</v>
      </c>
      <c r="Q34" s="60">
        <f>VLOOKUP($A34,'Occupancy Raw Data'!$B$6:$BE$43,'Occupancy Raw Data'!X$1,FALSE)</f>
        <v>8.9056683512652004</v>
      </c>
      <c r="R34" s="61">
        <f>VLOOKUP($A34,'Occupancy Raw Data'!$B$6:$BE$43,'Occupancy Raw Data'!Y$1,FALSE)</f>
        <v>32.2716832558989</v>
      </c>
      <c r="S34" s="60">
        <f>VLOOKUP($A34,'Occupancy Raw Data'!$B$6:$BE$43,'Occupancy Raw Data'!AA$1,FALSE)</f>
        <v>-7.7523697032334198</v>
      </c>
      <c r="T34" s="60">
        <f>VLOOKUP($A34,'Occupancy Raw Data'!$B$6:$BE$43,'Occupancy Raw Data'!AB$1,FALSE)</f>
        <v>-3.3380963253049298</v>
      </c>
      <c r="U34" s="61">
        <f>VLOOKUP($A34,'Occupancy Raw Data'!$B$6:$BE$43,'Occupancy Raw Data'!AC$1,FALSE)</f>
        <v>-5.5261576082130501</v>
      </c>
      <c r="V34" s="62">
        <f>VLOOKUP($A34,'Occupancy Raw Data'!$B$6:$BE$43,'Occupancy Raw Data'!AE$1,FALSE)</f>
        <v>18.197219842797399</v>
      </c>
      <c r="W34" s="63"/>
      <c r="X34" s="64">
        <f>VLOOKUP($A34,'ADR Raw Data'!$B$6:$BE$43,'ADR Raw Data'!G$1,FALSE)</f>
        <v>119.17423891330399</v>
      </c>
      <c r="Y34" s="65">
        <f>VLOOKUP($A34,'ADR Raw Data'!$B$6:$BE$43,'ADR Raw Data'!H$1,FALSE)</f>
        <v>131.663971319871</v>
      </c>
      <c r="Z34" s="65">
        <f>VLOOKUP($A34,'ADR Raw Data'!$B$6:$BE$43,'ADR Raw Data'!I$1,FALSE)</f>
        <v>146.715141374837</v>
      </c>
      <c r="AA34" s="65">
        <f>VLOOKUP($A34,'ADR Raw Data'!$B$6:$BE$43,'ADR Raw Data'!J$1,FALSE)</f>
        <v>143.31901635282401</v>
      </c>
      <c r="AB34" s="65">
        <f>VLOOKUP($A34,'ADR Raw Data'!$B$6:$BE$43,'ADR Raw Data'!K$1,FALSE)</f>
        <v>135.29155770323999</v>
      </c>
      <c r="AC34" s="66">
        <f>VLOOKUP($A34,'ADR Raw Data'!$B$6:$BE$43,'ADR Raw Data'!L$1,FALSE)</f>
        <v>136.65918575797701</v>
      </c>
      <c r="AD34" s="65">
        <f>VLOOKUP($A34,'ADR Raw Data'!$B$6:$BE$43,'ADR Raw Data'!N$1,FALSE)</f>
        <v>155.439957794034</v>
      </c>
      <c r="AE34" s="65">
        <f>VLOOKUP($A34,'ADR Raw Data'!$B$6:$BE$43,'ADR Raw Data'!O$1,FALSE)</f>
        <v>167.19903404592199</v>
      </c>
      <c r="AF34" s="66">
        <f>VLOOKUP($A34,'ADR Raw Data'!$B$6:$BE$43,'ADR Raw Data'!P$1,FALSE)</f>
        <v>161.50766035680201</v>
      </c>
      <c r="AG34" s="67">
        <f>VLOOKUP($A34,'ADR Raw Data'!$B$6:$BE$43,'ADR Raw Data'!R$1,FALSE)</f>
        <v>144.054708981841</v>
      </c>
      <c r="AH34" s="63"/>
      <c r="AI34" s="59">
        <f>VLOOKUP($A34,'ADR Raw Data'!$B$6:$BE$43,'ADR Raw Data'!T$1,FALSE)</f>
        <v>19.2913994854487</v>
      </c>
      <c r="AJ34" s="60">
        <f>VLOOKUP($A34,'ADR Raw Data'!$B$6:$BE$43,'ADR Raw Data'!U$1,FALSE)</f>
        <v>30.559544380684599</v>
      </c>
      <c r="AK34" s="60">
        <f>VLOOKUP($A34,'ADR Raw Data'!$B$6:$BE$43,'ADR Raw Data'!V$1,FALSE)</f>
        <v>41.3529646608497</v>
      </c>
      <c r="AL34" s="60">
        <f>VLOOKUP($A34,'ADR Raw Data'!$B$6:$BE$43,'ADR Raw Data'!W$1,FALSE)</f>
        <v>24.377001623245601</v>
      </c>
      <c r="AM34" s="60">
        <f>VLOOKUP($A34,'ADR Raw Data'!$B$6:$BE$43,'ADR Raw Data'!X$1,FALSE)</f>
        <v>9.3438884859065592</v>
      </c>
      <c r="AN34" s="61">
        <f>VLOOKUP($A34,'ADR Raw Data'!$B$6:$BE$43,'ADR Raw Data'!Y$1,FALSE)</f>
        <v>24.007169605366499</v>
      </c>
      <c r="AO34" s="60">
        <f>VLOOKUP($A34,'ADR Raw Data'!$B$6:$BE$43,'ADR Raw Data'!AA$1,FALSE)</f>
        <v>10.007408592525699</v>
      </c>
      <c r="AP34" s="60">
        <f>VLOOKUP($A34,'ADR Raw Data'!$B$6:$BE$43,'ADR Raw Data'!AB$1,FALSE)</f>
        <v>15.6336542624262</v>
      </c>
      <c r="AQ34" s="61">
        <f>VLOOKUP($A34,'ADR Raw Data'!$B$6:$BE$43,'ADR Raw Data'!AC$1,FALSE)</f>
        <v>12.9733279341093</v>
      </c>
      <c r="AR34" s="62">
        <f>VLOOKUP($A34,'ADR Raw Data'!$B$6:$BE$43,'ADR Raw Data'!AE$1,FALSE)</f>
        <v>17.691222835609999</v>
      </c>
      <c r="AS34" s="50"/>
      <c r="AT34" s="64">
        <f>VLOOKUP($A34,'RevPAR Raw Data'!$B$6:$BE$43,'RevPAR Raw Data'!G$1,FALSE)</f>
        <v>57.253957773512397</v>
      </c>
      <c r="AU34" s="65">
        <f>VLOOKUP($A34,'RevPAR Raw Data'!$B$6:$BE$43,'RevPAR Raw Data'!H$1,FALSE)</f>
        <v>86.352358925143903</v>
      </c>
      <c r="AV34" s="65">
        <f>VLOOKUP($A34,'RevPAR Raw Data'!$B$6:$BE$43,'RevPAR Raw Data'!I$1,FALSE)</f>
        <v>108.55794049904</v>
      </c>
      <c r="AW34" s="65">
        <f>VLOOKUP($A34,'RevPAR Raw Data'!$B$6:$BE$43,'RevPAR Raw Data'!J$1,FALSE)</f>
        <v>111.024097888675</v>
      </c>
      <c r="AX34" s="65">
        <f>VLOOKUP($A34,'RevPAR Raw Data'!$B$6:$BE$43,'RevPAR Raw Data'!K$1,FALSE)</f>
        <v>91.354261036468301</v>
      </c>
      <c r="AY34" s="66">
        <f>VLOOKUP($A34,'RevPAR Raw Data'!$B$6:$BE$43,'RevPAR Raw Data'!L$1,FALSE)</f>
        <v>90.9085232245681</v>
      </c>
      <c r="AZ34" s="65">
        <f>VLOOKUP($A34,'RevPAR Raw Data'!$B$6:$BE$43,'RevPAR Raw Data'!N$1,FALSE)</f>
        <v>106.033322456813</v>
      </c>
      <c r="BA34" s="65">
        <f>VLOOKUP($A34,'RevPAR Raw Data'!$B$6:$BE$43,'RevPAR Raw Data'!O$1,FALSE)</f>
        <v>121.596380038387</v>
      </c>
      <c r="BB34" s="66">
        <f>VLOOKUP($A34,'RevPAR Raw Data'!$B$6:$BE$43,'RevPAR Raw Data'!P$1,FALSE)</f>
        <v>113.8148512476</v>
      </c>
      <c r="BC34" s="67">
        <f>VLOOKUP($A34,'RevPAR Raw Data'!$B$6:$BE$43,'RevPAR Raw Data'!R$1,FALSE)</f>
        <v>97.453188374006004</v>
      </c>
      <c r="BD34" s="63"/>
      <c r="BE34" s="59">
        <f>VLOOKUP($A34,'RevPAR Raw Data'!$B$6:$BE$43,'RevPAR Raw Data'!T$1,FALSE)</f>
        <v>47.513044679657398</v>
      </c>
      <c r="BF34" s="60">
        <f>VLOOKUP($A34,'RevPAR Raw Data'!$B$6:$BE$43,'RevPAR Raw Data'!U$1,FALSE)</f>
        <v>92.4167687133383</v>
      </c>
      <c r="BG34" s="60">
        <f>VLOOKUP($A34,'RevPAR Raw Data'!$B$6:$BE$43,'RevPAR Raw Data'!V$1,FALSE)</f>
        <v>115.304239117127</v>
      </c>
      <c r="BH34" s="60">
        <f>VLOOKUP($A34,'RevPAR Raw Data'!$B$6:$BE$43,'RevPAR Raw Data'!W$1,FALSE)</f>
        <v>67.485828636944106</v>
      </c>
      <c r="BI34" s="60">
        <f>VLOOKUP($A34,'RevPAR Raw Data'!$B$6:$BE$43,'RevPAR Raw Data'!X$1,FALSE)</f>
        <v>19.0816925568386</v>
      </c>
      <c r="BJ34" s="61">
        <f>VLOOKUP($A34,'RevPAR Raw Data'!$B$6:$BE$43,'RevPAR Raw Data'!Y$1,FALSE)</f>
        <v>64.026370595015806</v>
      </c>
      <c r="BK34" s="60">
        <f>VLOOKUP($A34,'RevPAR Raw Data'!$B$6:$BE$43,'RevPAR Raw Data'!AA$1,FALSE)</f>
        <v>1.47922757748656</v>
      </c>
      <c r="BL34" s="60">
        <f>VLOOKUP($A34,'RevPAR Raw Data'!$B$6:$BE$43,'RevPAR Raw Data'!AB$1,FALSE)</f>
        <v>11.773691498676399</v>
      </c>
      <c r="BM34" s="61">
        <f>VLOOKUP($A34,'RevPAR Raw Data'!$B$6:$BE$43,'RevPAR Raw Data'!AC$1,FALSE)</f>
        <v>6.73024377722703</v>
      </c>
      <c r="BN34" s="62">
        <f>VLOOKUP($A34,'RevPAR Raw Data'!$B$6:$BE$43,'RevPAR Raw Data'!AE$1,FALSE)</f>
        <v>39.107753390682603</v>
      </c>
    </row>
    <row r="35" spans="1:66" x14ac:dyDescent="0.35">
      <c r="A35" s="78" t="s">
        <v>96</v>
      </c>
      <c r="B35" s="59">
        <f>VLOOKUP($A35,'Occupancy Raw Data'!$B$6:$BE$43,'Occupancy Raw Data'!G$1,FALSE)</f>
        <v>48.282175551965501</v>
      </c>
      <c r="C35" s="60">
        <f>VLOOKUP($A35,'Occupancy Raw Data'!$B$6:$BE$43,'Occupancy Raw Data'!H$1,FALSE)</f>
        <v>59.526117393645599</v>
      </c>
      <c r="D35" s="60">
        <f>VLOOKUP($A35,'Occupancy Raw Data'!$B$6:$BE$43,'Occupancy Raw Data'!I$1,FALSE)</f>
        <v>65.9666128163704</v>
      </c>
      <c r="E35" s="60">
        <f>VLOOKUP($A35,'Occupancy Raw Data'!$B$6:$BE$43,'Occupancy Raw Data'!J$1,FALSE)</f>
        <v>63.780290791599299</v>
      </c>
      <c r="F35" s="60">
        <f>VLOOKUP($A35,'Occupancy Raw Data'!$B$6:$BE$43,'Occupancy Raw Data'!K$1,FALSE)</f>
        <v>59.019924609585303</v>
      </c>
      <c r="G35" s="61">
        <f>VLOOKUP($A35,'Occupancy Raw Data'!$B$6:$BE$43,'Occupancy Raw Data'!L$1,FALSE)</f>
        <v>59.315024232633199</v>
      </c>
      <c r="H35" s="60">
        <f>VLOOKUP($A35,'Occupancy Raw Data'!$B$6:$BE$43,'Occupancy Raw Data'!N$1,FALSE)</f>
        <v>71.362412493268707</v>
      </c>
      <c r="I35" s="60">
        <f>VLOOKUP($A35,'Occupancy Raw Data'!$B$6:$BE$43,'Occupancy Raw Data'!O$1,FALSE)</f>
        <v>75.573505654281007</v>
      </c>
      <c r="J35" s="61">
        <f>VLOOKUP($A35,'Occupancy Raw Data'!$B$6:$BE$43,'Occupancy Raw Data'!P$1,FALSE)</f>
        <v>73.467959073774907</v>
      </c>
      <c r="K35" s="62">
        <f>VLOOKUP($A35,'Occupancy Raw Data'!$B$6:$BE$43,'Occupancy Raw Data'!R$1,FALSE)</f>
        <v>63.358719901530797</v>
      </c>
      <c r="L35" s="63"/>
      <c r="M35" s="59">
        <f>VLOOKUP($A35,'Occupancy Raw Data'!$B$6:$BE$43,'Occupancy Raw Data'!T$1,FALSE)</f>
        <v>-7.2706683766658502</v>
      </c>
      <c r="N35" s="60">
        <f>VLOOKUP($A35,'Occupancy Raw Data'!$B$6:$BE$43,'Occupancy Raw Data'!U$1,FALSE)</f>
        <v>-0.39590857638399701</v>
      </c>
      <c r="O35" s="60">
        <f>VLOOKUP($A35,'Occupancy Raw Data'!$B$6:$BE$43,'Occupancy Raw Data'!V$1,FALSE)</f>
        <v>4.1949003486594396</v>
      </c>
      <c r="P35" s="60">
        <f>VLOOKUP($A35,'Occupancy Raw Data'!$B$6:$BE$43,'Occupancy Raw Data'!W$1,FALSE)</f>
        <v>0.58304645032952795</v>
      </c>
      <c r="Q35" s="60">
        <f>VLOOKUP($A35,'Occupancy Raw Data'!$B$6:$BE$43,'Occupancy Raw Data'!X$1,FALSE)</f>
        <v>-4.9293266558581301</v>
      </c>
      <c r="R35" s="61">
        <f>VLOOKUP($A35,'Occupancy Raw Data'!$B$6:$BE$43,'Occupancy Raw Data'!Y$1,FALSE)</f>
        <v>-1.3494498129896799</v>
      </c>
      <c r="S35" s="60">
        <f>VLOOKUP($A35,'Occupancy Raw Data'!$B$6:$BE$43,'Occupancy Raw Data'!AA$1,FALSE)</f>
        <v>1.4529631583843801</v>
      </c>
      <c r="T35" s="60">
        <f>VLOOKUP($A35,'Occupancy Raw Data'!$B$6:$BE$43,'Occupancy Raw Data'!AB$1,FALSE)</f>
        <v>2.4496388841066001</v>
      </c>
      <c r="U35" s="61">
        <f>VLOOKUP($A35,'Occupancy Raw Data'!$B$6:$BE$43,'Occupancy Raw Data'!AC$1,FALSE)</f>
        <v>1.9631488630262099</v>
      </c>
      <c r="V35" s="62">
        <f>VLOOKUP($A35,'Occupancy Raw Data'!$B$6:$BE$43,'Occupancy Raw Data'!AE$1,FALSE)</f>
        <v>-0.27608228308071298</v>
      </c>
      <c r="W35" s="63"/>
      <c r="X35" s="64">
        <f>VLOOKUP($A35,'ADR Raw Data'!$B$6:$BE$43,'ADR Raw Data'!G$1,FALSE)</f>
        <v>91.974728976131999</v>
      </c>
      <c r="Y35" s="65">
        <f>VLOOKUP($A35,'ADR Raw Data'!$B$6:$BE$43,'ADR Raw Data'!H$1,FALSE)</f>
        <v>95.435742717568303</v>
      </c>
      <c r="Z35" s="65">
        <f>VLOOKUP($A35,'ADR Raw Data'!$B$6:$BE$43,'ADR Raw Data'!I$1,FALSE)</f>
        <v>99.910488163265299</v>
      </c>
      <c r="AA35" s="65">
        <f>VLOOKUP($A35,'ADR Raw Data'!$B$6:$BE$43,'ADR Raw Data'!J$1,FALSE)</f>
        <v>98.137936507936502</v>
      </c>
      <c r="AB35" s="65">
        <f>VLOOKUP($A35,'ADR Raw Data'!$B$6:$BE$43,'ADR Raw Data'!K$1,FALSE)</f>
        <v>95.298251824817498</v>
      </c>
      <c r="AC35" s="66">
        <f>VLOOKUP($A35,'ADR Raw Data'!$B$6:$BE$43,'ADR Raw Data'!L$1,FALSE)</f>
        <v>96.4213632567091</v>
      </c>
      <c r="AD35" s="65">
        <f>VLOOKUP($A35,'ADR Raw Data'!$B$6:$BE$43,'ADR Raw Data'!N$1,FALSE)</f>
        <v>116.507473588892</v>
      </c>
      <c r="AE35" s="65">
        <f>VLOOKUP($A35,'ADR Raw Data'!$B$6:$BE$43,'ADR Raw Data'!O$1,FALSE)</f>
        <v>122.086984466296</v>
      </c>
      <c r="AF35" s="66">
        <f>VLOOKUP($A35,'ADR Raw Data'!$B$6:$BE$43,'ADR Raw Data'!P$1,FALSE)</f>
        <v>119.37718170490299</v>
      </c>
      <c r="AG35" s="67">
        <f>VLOOKUP($A35,'ADR Raw Data'!$B$6:$BE$43,'ADR Raw Data'!R$1,FALSE)</f>
        <v>104.026662700339</v>
      </c>
      <c r="AH35" s="63"/>
      <c r="AI35" s="59">
        <f>VLOOKUP($A35,'ADR Raw Data'!$B$6:$BE$43,'ADR Raw Data'!T$1,FALSE)</f>
        <v>21.866517385565</v>
      </c>
      <c r="AJ35" s="60">
        <f>VLOOKUP($A35,'ADR Raw Data'!$B$6:$BE$43,'ADR Raw Data'!U$1,FALSE)</f>
        <v>20.026129375904599</v>
      </c>
      <c r="AK35" s="60">
        <f>VLOOKUP($A35,'ADR Raw Data'!$B$6:$BE$43,'ADR Raw Data'!V$1,FALSE)</f>
        <v>24.671148835599499</v>
      </c>
      <c r="AL35" s="60">
        <f>VLOOKUP($A35,'ADR Raw Data'!$B$6:$BE$43,'ADR Raw Data'!W$1,FALSE)</f>
        <v>22.130575651036601</v>
      </c>
      <c r="AM35" s="60">
        <f>VLOOKUP($A35,'ADR Raw Data'!$B$6:$BE$43,'ADR Raw Data'!X$1,FALSE)</f>
        <v>20.911280278245599</v>
      </c>
      <c r="AN35" s="61">
        <f>VLOOKUP($A35,'ADR Raw Data'!$B$6:$BE$43,'ADR Raw Data'!Y$1,FALSE)</f>
        <v>22.0853777673297</v>
      </c>
      <c r="AO35" s="60">
        <f>VLOOKUP($A35,'ADR Raw Data'!$B$6:$BE$43,'ADR Raw Data'!AA$1,FALSE)</f>
        <v>28.234835743836001</v>
      </c>
      <c r="AP35" s="60">
        <f>VLOOKUP($A35,'ADR Raw Data'!$B$6:$BE$43,'ADR Raw Data'!AB$1,FALSE)</f>
        <v>28.7477910086408</v>
      </c>
      <c r="AQ35" s="61">
        <f>VLOOKUP($A35,'ADR Raw Data'!$B$6:$BE$43,'ADR Raw Data'!AC$1,FALSE)</f>
        <v>28.517561602399901</v>
      </c>
      <c r="AR35" s="62">
        <f>VLOOKUP($A35,'ADR Raw Data'!$B$6:$BE$43,'ADR Raw Data'!AE$1,FALSE)</f>
        <v>24.604356392581501</v>
      </c>
      <c r="AS35" s="50"/>
      <c r="AT35" s="64">
        <f>VLOOKUP($A35,'RevPAR Raw Data'!$B$6:$BE$43,'RevPAR Raw Data'!G$1,FALSE)</f>
        <v>44.407400107700497</v>
      </c>
      <c r="AU35" s="65">
        <f>VLOOKUP($A35,'RevPAR Raw Data'!$B$6:$BE$43,'RevPAR Raw Data'!H$1,FALSE)</f>
        <v>56.809192245557298</v>
      </c>
      <c r="AV35" s="65">
        <f>VLOOKUP($A35,'RevPAR Raw Data'!$B$6:$BE$43,'RevPAR Raw Data'!I$1,FALSE)</f>
        <v>65.907564889606803</v>
      </c>
      <c r="AW35" s="65">
        <f>VLOOKUP($A35,'RevPAR Raw Data'!$B$6:$BE$43,'RevPAR Raw Data'!J$1,FALSE)</f>
        <v>62.592661281637</v>
      </c>
      <c r="AX35" s="65">
        <f>VLOOKUP($A35,'RevPAR Raw Data'!$B$6:$BE$43,'RevPAR Raw Data'!K$1,FALSE)</f>
        <v>56.244956381260003</v>
      </c>
      <c r="AY35" s="66">
        <f>VLOOKUP($A35,'RevPAR Raw Data'!$B$6:$BE$43,'RevPAR Raw Data'!L$1,FALSE)</f>
        <v>57.192354981152299</v>
      </c>
      <c r="AZ35" s="65">
        <f>VLOOKUP($A35,'RevPAR Raw Data'!$B$6:$BE$43,'RevPAR Raw Data'!N$1,FALSE)</f>
        <v>83.142543887991295</v>
      </c>
      <c r="BA35" s="65">
        <f>VLOOKUP($A35,'RevPAR Raw Data'!$B$6:$BE$43,'RevPAR Raw Data'!O$1,FALSE)</f>
        <v>92.265414108777506</v>
      </c>
      <c r="BB35" s="66">
        <f>VLOOKUP($A35,'RevPAR Raw Data'!$B$6:$BE$43,'RevPAR Raw Data'!P$1,FALSE)</f>
        <v>87.7039789983844</v>
      </c>
      <c r="BC35" s="67">
        <f>VLOOKUP($A35,'RevPAR Raw Data'!$B$6:$BE$43,'RevPAR Raw Data'!R$1,FALSE)</f>
        <v>65.909961843218696</v>
      </c>
      <c r="BD35" s="63"/>
      <c r="BE35" s="59">
        <f>VLOOKUP($A35,'RevPAR Raw Data'!$B$6:$BE$43,'RevPAR Raw Data'!T$1,FALSE)</f>
        <v>13.0060070442688</v>
      </c>
      <c r="BF35" s="60">
        <f>VLOOKUP($A35,'RevPAR Raw Data'!$B$6:$BE$43,'RevPAR Raw Data'!U$1,FALSE)</f>
        <v>19.550935635803601</v>
      </c>
      <c r="BG35" s="60">
        <f>VLOOKUP($A35,'RevPAR Raw Data'!$B$6:$BE$43,'RevPAR Raw Data'!V$1,FALSE)</f>
        <v>29.900979292781798</v>
      </c>
      <c r="BH35" s="60">
        <f>VLOOKUP($A35,'RevPAR Raw Data'!$B$6:$BE$43,'RevPAR Raw Data'!W$1,FALSE)</f>
        <v>22.842653637136902</v>
      </c>
      <c r="BI35" s="60">
        <f>VLOOKUP($A35,'RevPAR Raw Data'!$B$6:$BE$43,'RevPAR Raw Data'!X$1,FALSE)</f>
        <v>14.951168309550701</v>
      </c>
      <c r="BJ35" s="61">
        <f>VLOOKUP($A35,'RevPAR Raw Data'!$B$6:$BE$43,'RevPAR Raw Data'!Y$1,FALSE)</f>
        <v>20.437896865360798</v>
      </c>
      <c r="BK35" s="60">
        <f>VLOOKUP($A35,'RevPAR Raw Data'!$B$6:$BE$43,'RevPAR Raw Data'!AA$1,FALSE)</f>
        <v>30.0980406634087</v>
      </c>
      <c r="BL35" s="60">
        <f>VLOOKUP($A35,'RevPAR Raw Data'!$B$6:$BE$43,'RevPAR Raw Data'!AB$1,FALSE)</f>
        <v>31.901646959616698</v>
      </c>
      <c r="BM35" s="61">
        <f>VLOOKUP($A35,'RevPAR Raw Data'!$B$6:$BE$43,'RevPAR Raw Data'!AC$1,FALSE)</f>
        <v>31.040552651786498</v>
      </c>
      <c r="BN35" s="62">
        <f>VLOOKUP($A35,'RevPAR Raw Data'!$B$6:$BE$43,'RevPAR Raw Data'!AE$1,FALSE)</f>
        <v>24.260345840634798</v>
      </c>
    </row>
    <row r="36" spans="1:66" x14ac:dyDescent="0.35">
      <c r="A36" s="78" t="s">
        <v>45</v>
      </c>
      <c r="B36" s="59">
        <f>VLOOKUP($A36,'Occupancy Raw Data'!$B$6:$BE$43,'Occupancy Raw Data'!G$1,FALSE)</f>
        <v>54.939341421143801</v>
      </c>
      <c r="C36" s="60">
        <f>VLOOKUP($A36,'Occupancy Raw Data'!$B$6:$BE$43,'Occupancy Raw Data'!H$1,FALSE)</f>
        <v>60.173310225303197</v>
      </c>
      <c r="D36" s="60">
        <f>VLOOKUP($A36,'Occupancy Raw Data'!$B$6:$BE$43,'Occupancy Raw Data'!I$1,FALSE)</f>
        <v>64.991334488734793</v>
      </c>
      <c r="E36" s="60">
        <f>VLOOKUP($A36,'Occupancy Raw Data'!$B$6:$BE$43,'Occupancy Raw Data'!J$1,FALSE)</f>
        <v>65.372616984402001</v>
      </c>
      <c r="F36" s="60">
        <f>VLOOKUP($A36,'Occupancy Raw Data'!$B$6:$BE$43,'Occupancy Raw Data'!K$1,FALSE)</f>
        <v>62.218370883882102</v>
      </c>
      <c r="G36" s="61">
        <f>VLOOKUP($A36,'Occupancy Raw Data'!$B$6:$BE$43,'Occupancy Raw Data'!L$1,FALSE)</f>
        <v>61.538994800693203</v>
      </c>
      <c r="H36" s="60">
        <f>VLOOKUP($A36,'Occupancy Raw Data'!$B$6:$BE$43,'Occupancy Raw Data'!N$1,FALSE)</f>
        <v>73.171577123050199</v>
      </c>
      <c r="I36" s="60">
        <f>VLOOKUP($A36,'Occupancy Raw Data'!$B$6:$BE$43,'Occupancy Raw Data'!O$1,FALSE)</f>
        <v>76.221837088388199</v>
      </c>
      <c r="J36" s="61">
        <f>VLOOKUP($A36,'Occupancy Raw Data'!$B$6:$BE$43,'Occupancy Raw Data'!P$1,FALSE)</f>
        <v>74.696707105719199</v>
      </c>
      <c r="K36" s="62">
        <f>VLOOKUP($A36,'Occupancy Raw Data'!$B$6:$BE$43,'Occupancy Raw Data'!R$1,FALSE)</f>
        <v>65.298341173557802</v>
      </c>
      <c r="L36" s="63"/>
      <c r="M36" s="59">
        <f>VLOOKUP($A36,'Occupancy Raw Data'!$B$6:$BE$43,'Occupancy Raw Data'!T$1,FALSE)</f>
        <v>8.4131326949384402</v>
      </c>
      <c r="N36" s="60">
        <f>VLOOKUP($A36,'Occupancy Raw Data'!$B$6:$BE$43,'Occupancy Raw Data'!U$1,FALSE)</f>
        <v>6.4377682403433401</v>
      </c>
      <c r="O36" s="60">
        <f>VLOOKUP($A36,'Occupancy Raw Data'!$B$6:$BE$43,'Occupancy Raw Data'!V$1,FALSE)</f>
        <v>5.8723884810841298</v>
      </c>
      <c r="P36" s="60">
        <f>VLOOKUP($A36,'Occupancy Raw Data'!$B$6:$BE$43,'Occupancy Raw Data'!W$1,FALSE)</f>
        <v>8.82862088863242</v>
      </c>
      <c r="Q36" s="60">
        <f>VLOOKUP($A36,'Occupancy Raw Data'!$B$6:$BE$43,'Occupancy Raw Data'!X$1,FALSE)</f>
        <v>0.67302299495232698</v>
      </c>
      <c r="R36" s="61">
        <f>VLOOKUP($A36,'Occupancy Raw Data'!$B$6:$BE$43,'Occupancy Raw Data'!Y$1,FALSE)</f>
        <v>5.9307875894987996</v>
      </c>
      <c r="S36" s="60">
        <f>VLOOKUP($A36,'Occupancy Raw Data'!$B$6:$BE$43,'Occupancy Raw Data'!AA$1,FALSE)</f>
        <v>14.728260869565201</v>
      </c>
      <c r="T36" s="60">
        <f>VLOOKUP($A36,'Occupancy Raw Data'!$B$6:$BE$43,'Occupancy Raw Data'!AB$1,FALSE)</f>
        <v>17.342582710778998</v>
      </c>
      <c r="U36" s="61">
        <f>VLOOKUP($A36,'Occupancy Raw Data'!$B$6:$BE$43,'Occupancy Raw Data'!AC$1,FALSE)</f>
        <v>16.047388260635401</v>
      </c>
      <c r="V36" s="62">
        <f>VLOOKUP($A36,'Occupancy Raw Data'!$B$6:$BE$43,'Occupancy Raw Data'!AE$1,FALSE)</f>
        <v>9.0375392756738808</v>
      </c>
      <c r="W36" s="63"/>
      <c r="X36" s="64">
        <f>VLOOKUP($A36,'ADR Raw Data'!$B$6:$BE$43,'ADR Raw Data'!G$1,FALSE)</f>
        <v>84.328177350157702</v>
      </c>
      <c r="Y36" s="65">
        <f>VLOOKUP($A36,'ADR Raw Data'!$B$6:$BE$43,'ADR Raw Data'!H$1,FALSE)</f>
        <v>86.2903601958525</v>
      </c>
      <c r="Z36" s="65">
        <f>VLOOKUP($A36,'ADR Raw Data'!$B$6:$BE$43,'ADR Raw Data'!I$1,FALSE)</f>
        <v>88.697941813333301</v>
      </c>
      <c r="AA36" s="65">
        <f>VLOOKUP($A36,'ADR Raw Data'!$B$6:$BE$43,'ADR Raw Data'!J$1,FALSE)</f>
        <v>88.022937910922494</v>
      </c>
      <c r="AB36" s="65">
        <f>VLOOKUP($A36,'ADR Raw Data'!$B$6:$BE$43,'ADR Raw Data'!K$1,FALSE)</f>
        <v>85.538586350974896</v>
      </c>
      <c r="AC36" s="66">
        <f>VLOOKUP($A36,'ADR Raw Data'!$B$6:$BE$43,'ADR Raw Data'!L$1,FALSE)</f>
        <v>86.664626641883501</v>
      </c>
      <c r="AD36" s="65">
        <f>VLOOKUP($A36,'ADR Raw Data'!$B$6:$BE$43,'ADR Raw Data'!N$1,FALSE)</f>
        <v>100.569790288962</v>
      </c>
      <c r="AE36" s="65">
        <f>VLOOKUP($A36,'ADR Raw Data'!$B$6:$BE$43,'ADR Raw Data'!O$1,FALSE)</f>
        <v>102.553817189631</v>
      </c>
      <c r="AF36" s="66">
        <f>VLOOKUP($A36,'ADR Raw Data'!$B$6:$BE$43,'ADR Raw Data'!P$1,FALSE)</f>
        <v>101.582058306264</v>
      </c>
      <c r="AG36" s="67">
        <f>VLOOKUP($A36,'ADR Raw Data'!$B$6:$BE$43,'ADR Raw Data'!R$1,FALSE)</f>
        <v>91.540195798892796</v>
      </c>
      <c r="AH36" s="63"/>
      <c r="AI36" s="59">
        <f>VLOOKUP($A36,'ADR Raw Data'!$B$6:$BE$43,'ADR Raw Data'!T$1,FALSE)</f>
        <v>13.5895665929679</v>
      </c>
      <c r="AJ36" s="60">
        <f>VLOOKUP($A36,'ADR Raw Data'!$B$6:$BE$43,'ADR Raw Data'!U$1,FALSE)</f>
        <v>15.022504153838</v>
      </c>
      <c r="AK36" s="60">
        <f>VLOOKUP($A36,'ADR Raw Data'!$B$6:$BE$43,'ADR Raw Data'!V$1,FALSE)</f>
        <v>16.096201501231999</v>
      </c>
      <c r="AL36" s="60">
        <f>VLOOKUP($A36,'ADR Raw Data'!$B$6:$BE$43,'ADR Raw Data'!W$1,FALSE)</f>
        <v>13.7674709503606</v>
      </c>
      <c r="AM36" s="60">
        <f>VLOOKUP($A36,'ADR Raw Data'!$B$6:$BE$43,'ADR Raw Data'!X$1,FALSE)</f>
        <v>12.750085505550899</v>
      </c>
      <c r="AN36" s="61">
        <f>VLOOKUP($A36,'ADR Raw Data'!$B$6:$BE$43,'ADR Raw Data'!Y$1,FALSE)</f>
        <v>14.270390817037701</v>
      </c>
      <c r="AO36" s="60">
        <f>VLOOKUP($A36,'ADR Raw Data'!$B$6:$BE$43,'ADR Raw Data'!AA$1,FALSE)</f>
        <v>25.3525162489675</v>
      </c>
      <c r="AP36" s="60">
        <f>VLOOKUP($A36,'ADR Raw Data'!$B$6:$BE$43,'ADR Raw Data'!AB$1,FALSE)</f>
        <v>23.084423018789501</v>
      </c>
      <c r="AQ36" s="61">
        <f>VLOOKUP($A36,'ADR Raw Data'!$B$6:$BE$43,'ADR Raw Data'!AC$1,FALSE)</f>
        <v>24.2003261787988</v>
      </c>
      <c r="AR36" s="62">
        <f>VLOOKUP($A36,'ADR Raw Data'!$B$6:$BE$43,'ADR Raw Data'!AE$1,FALSE)</f>
        <v>17.8608010849542</v>
      </c>
      <c r="AS36" s="50"/>
      <c r="AT36" s="64">
        <f>VLOOKUP($A36,'RevPAR Raw Data'!$B$6:$BE$43,'RevPAR Raw Data'!G$1,FALSE)</f>
        <v>46.329345268630803</v>
      </c>
      <c r="AU36" s="65">
        <f>VLOOKUP($A36,'RevPAR Raw Data'!$B$6:$BE$43,'RevPAR Raw Data'!H$1,FALSE)</f>
        <v>51.9237661351819</v>
      </c>
      <c r="AV36" s="65">
        <f>VLOOKUP($A36,'RevPAR Raw Data'!$B$6:$BE$43,'RevPAR Raw Data'!I$1,FALSE)</f>
        <v>57.645976048526798</v>
      </c>
      <c r="AW36" s="65">
        <f>VLOOKUP($A36,'RevPAR Raw Data'!$B$6:$BE$43,'RevPAR Raw Data'!J$1,FALSE)</f>
        <v>57.542898058925402</v>
      </c>
      <c r="AX36" s="65">
        <f>VLOOKUP($A36,'RevPAR Raw Data'!$B$6:$BE$43,'RevPAR Raw Data'!K$1,FALSE)</f>
        <v>53.220714904679298</v>
      </c>
      <c r="AY36" s="66">
        <f>VLOOKUP($A36,'RevPAR Raw Data'!$B$6:$BE$43,'RevPAR Raw Data'!L$1,FALSE)</f>
        <v>53.332540083188903</v>
      </c>
      <c r="AZ36" s="65">
        <f>VLOOKUP($A36,'RevPAR Raw Data'!$B$6:$BE$43,'RevPAR Raw Data'!N$1,FALSE)</f>
        <v>73.588501663778104</v>
      </c>
      <c r="BA36" s="65">
        <f>VLOOKUP($A36,'RevPAR Raw Data'!$B$6:$BE$43,'RevPAR Raw Data'!O$1,FALSE)</f>
        <v>78.168403466204495</v>
      </c>
      <c r="BB36" s="66">
        <f>VLOOKUP($A36,'RevPAR Raw Data'!$B$6:$BE$43,'RevPAR Raw Data'!P$1,FALSE)</f>
        <v>75.878452564991306</v>
      </c>
      <c r="BC36" s="67">
        <f>VLOOKUP($A36,'RevPAR Raw Data'!$B$6:$BE$43,'RevPAR Raw Data'!R$1,FALSE)</f>
        <v>59.774229363703803</v>
      </c>
      <c r="BD36" s="63"/>
      <c r="BE36" s="59">
        <f>VLOOKUP($A36,'RevPAR Raw Data'!$B$6:$BE$43,'RevPAR Raw Data'!T$1,FALSE)</f>
        <v>23.146007558039699</v>
      </c>
      <c r="BF36" s="60">
        <f>VLOOKUP($A36,'RevPAR Raw Data'!$B$6:$BE$43,'RevPAR Raw Data'!U$1,FALSE)</f>
        <v>22.427386395501401</v>
      </c>
      <c r="BG36" s="60">
        <f>VLOOKUP($A36,'RevPAR Raw Data'!$B$6:$BE$43,'RevPAR Raw Data'!V$1,FALSE)</f>
        <v>22.9138214651665</v>
      </c>
      <c r="BH36" s="60">
        <f>VLOOKUP($A36,'RevPAR Raw Data'!$B$6:$BE$43,'RevPAR Raw Data'!W$1,FALSE)</f>
        <v>23.811569655153001</v>
      </c>
      <c r="BI36" s="60">
        <f>VLOOKUP($A36,'RevPAR Raw Data'!$B$6:$BE$43,'RevPAR Raw Data'!X$1,FALSE)</f>
        <v>13.508919507831701</v>
      </c>
      <c r="BJ36" s="61">
        <f>VLOOKUP($A36,'RevPAR Raw Data'!$B$6:$BE$43,'RevPAR Raw Data'!Y$1,FALSE)</f>
        <v>21.047524974086301</v>
      </c>
      <c r="BK36" s="60">
        <f>VLOOKUP($A36,'RevPAR Raw Data'!$B$6:$BE$43,'RevPAR Raw Data'!AA$1,FALSE)</f>
        <v>43.814761848679602</v>
      </c>
      <c r="BL36" s="60">
        <f>VLOOKUP($A36,'RevPAR Raw Data'!$B$6:$BE$43,'RevPAR Raw Data'!AB$1,FALSE)</f>
        <v>44.4304408849083</v>
      </c>
      <c r="BM36" s="61">
        <f>VLOOKUP($A36,'RevPAR Raw Data'!$B$6:$BE$43,'RevPAR Raw Data'!AC$1,FALSE)</f>
        <v>44.1312347416862</v>
      </c>
      <c r="BN36" s="62">
        <f>VLOOKUP($A36,'RevPAR Raw Data'!$B$6:$BE$43,'RevPAR Raw Data'!AE$1,FALSE)</f>
        <v>28.512517273630799</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53.073572924631797</v>
      </c>
      <c r="C39" s="60">
        <f>VLOOKUP($A39,'Occupancy Raw Data'!$B$6:$BE$43,'Occupancy Raw Data'!H$1,FALSE)</f>
        <v>64.603211542936904</v>
      </c>
      <c r="D39" s="60">
        <f>VLOOKUP($A39,'Occupancy Raw Data'!$B$6:$BE$43,'Occupancy Raw Data'!I$1,FALSE)</f>
        <v>69.5302370424548</v>
      </c>
      <c r="E39" s="60">
        <f>VLOOKUP($A39,'Occupancy Raw Data'!$B$6:$BE$43,'Occupancy Raw Data'!J$1,FALSE)</f>
        <v>72.023670999700698</v>
      </c>
      <c r="F39" s="60">
        <f>VLOOKUP($A39,'Occupancy Raw Data'!$B$6:$BE$43,'Occupancy Raw Data'!K$1,FALSE)</f>
        <v>68.463047308753602</v>
      </c>
      <c r="G39" s="61">
        <f>VLOOKUP($A39,'Occupancy Raw Data'!$B$6:$BE$43,'Occupancy Raw Data'!L$1,FALSE)</f>
        <v>65.538747963695599</v>
      </c>
      <c r="H39" s="60">
        <f>VLOOKUP($A39,'Occupancy Raw Data'!$B$6:$BE$43,'Occupancy Raw Data'!N$1,FALSE)</f>
        <v>73.296984607200997</v>
      </c>
      <c r="I39" s="60">
        <f>VLOOKUP($A39,'Occupancy Raw Data'!$B$6:$BE$43,'Occupancy Raw Data'!O$1,FALSE)</f>
        <v>72.432594168689107</v>
      </c>
      <c r="J39" s="61">
        <f>VLOOKUP($A39,'Occupancy Raw Data'!$B$6:$BE$43,'Occupancy Raw Data'!P$1,FALSE)</f>
        <v>72.864789387944995</v>
      </c>
      <c r="K39" s="62">
        <f>VLOOKUP($A39,'Occupancy Raw Data'!$B$6:$BE$43,'Occupancy Raw Data'!R$1,FALSE)</f>
        <v>67.631902656338298</v>
      </c>
      <c r="L39" s="63"/>
      <c r="M39" s="59">
        <f>VLOOKUP($A39,'Occupancy Raw Data'!$B$6:$BE$43,'Occupancy Raw Data'!T$1,FALSE)</f>
        <v>4.7499227175161396</v>
      </c>
      <c r="N39" s="60">
        <f>VLOOKUP($A39,'Occupancy Raw Data'!$B$6:$BE$43,'Occupancy Raw Data'!U$1,FALSE)</f>
        <v>9.8883302373720099</v>
      </c>
      <c r="O39" s="60">
        <f>VLOOKUP($A39,'Occupancy Raw Data'!$B$6:$BE$43,'Occupancy Raw Data'!V$1,FALSE)</f>
        <v>11.1204888739206</v>
      </c>
      <c r="P39" s="60">
        <f>VLOOKUP($A39,'Occupancy Raw Data'!$B$6:$BE$43,'Occupancy Raw Data'!W$1,FALSE)</f>
        <v>12.1599389414143</v>
      </c>
      <c r="Q39" s="60">
        <f>VLOOKUP($A39,'Occupancy Raw Data'!$B$6:$BE$43,'Occupancy Raw Data'!X$1,FALSE)</f>
        <v>6.3946544969273598</v>
      </c>
      <c r="R39" s="61">
        <f>VLOOKUP($A39,'Occupancy Raw Data'!$B$6:$BE$43,'Occupancy Raw Data'!Y$1,FALSE)</f>
        <v>9.0160888395421299</v>
      </c>
      <c r="S39" s="60">
        <f>VLOOKUP($A39,'Occupancy Raw Data'!$B$6:$BE$43,'Occupancy Raw Data'!AA$1,FALSE)</f>
        <v>3.8958578078308599</v>
      </c>
      <c r="T39" s="60">
        <f>VLOOKUP($A39,'Occupancy Raw Data'!$B$6:$BE$43,'Occupancy Raw Data'!AB$1,FALSE)</f>
        <v>-1.01636081215959</v>
      </c>
      <c r="U39" s="61">
        <f>VLOOKUP($A39,'Occupancy Raw Data'!$B$6:$BE$43,'Occupancy Raw Data'!AC$1,FALSE)</f>
        <v>1.3948418519622601</v>
      </c>
      <c r="V39" s="62">
        <f>VLOOKUP($A39,'Occupancy Raw Data'!$B$6:$BE$43,'Occupancy Raw Data'!AE$1,FALSE)</f>
        <v>6.5508158480440901</v>
      </c>
      <c r="W39" s="63"/>
      <c r="X39" s="64">
        <f>VLOOKUP($A39,'ADR Raw Data'!$B$6:$BE$43,'ADR Raw Data'!G$1,FALSE)</f>
        <v>102.335834377349</v>
      </c>
      <c r="Y39" s="65">
        <f>VLOOKUP($A39,'ADR Raw Data'!$B$6:$BE$43,'ADR Raw Data'!H$1,FALSE)</f>
        <v>106.065487855084</v>
      </c>
      <c r="Z39" s="65">
        <f>VLOOKUP($A39,'ADR Raw Data'!$B$6:$BE$43,'ADR Raw Data'!I$1,FALSE)</f>
        <v>111.362162666156</v>
      </c>
      <c r="AA39" s="65">
        <f>VLOOKUP($A39,'ADR Raw Data'!$B$6:$BE$43,'ADR Raw Data'!J$1,FALSE)</f>
        <v>117.184495014771</v>
      </c>
      <c r="AB39" s="65">
        <f>VLOOKUP($A39,'ADR Raw Data'!$B$6:$BE$43,'ADR Raw Data'!K$1,FALSE)</f>
        <v>127.678973923177</v>
      </c>
      <c r="AC39" s="66">
        <f>VLOOKUP($A39,'ADR Raw Data'!$B$6:$BE$43,'ADR Raw Data'!L$1,FALSE)</f>
        <v>113.544696500857</v>
      </c>
      <c r="AD39" s="65">
        <f>VLOOKUP($A39,'ADR Raw Data'!$B$6:$BE$43,'ADR Raw Data'!N$1,FALSE)</f>
        <v>150.207275819839</v>
      </c>
      <c r="AE39" s="65">
        <f>VLOOKUP($A39,'ADR Raw Data'!$B$6:$BE$43,'ADR Raw Data'!O$1,FALSE)</f>
        <v>143.63694955707501</v>
      </c>
      <c r="AF39" s="66">
        <f>VLOOKUP($A39,'ADR Raw Data'!$B$6:$BE$43,'ADR Raw Data'!P$1,FALSE)</f>
        <v>146.94159853081999</v>
      </c>
      <c r="AG39" s="67">
        <f>VLOOKUP($A39,'ADR Raw Data'!$B$6:$BE$43,'ADR Raw Data'!R$1,FALSE)</f>
        <v>123.82496000730301</v>
      </c>
      <c r="AH39" s="63"/>
      <c r="AI39" s="59">
        <f>VLOOKUP($A39,'ADR Raw Data'!$B$6:$BE$43,'ADR Raw Data'!T$1,FALSE)</f>
        <v>22.725249586226301</v>
      </c>
      <c r="AJ39" s="60">
        <f>VLOOKUP($A39,'ADR Raw Data'!$B$6:$BE$43,'ADR Raw Data'!U$1,FALSE)</f>
        <v>23.959348793935899</v>
      </c>
      <c r="AK39" s="60">
        <f>VLOOKUP($A39,'ADR Raw Data'!$B$6:$BE$43,'ADR Raw Data'!V$1,FALSE)</f>
        <v>28.8040226934109</v>
      </c>
      <c r="AL39" s="60">
        <f>VLOOKUP($A39,'ADR Raw Data'!$B$6:$BE$43,'ADR Raw Data'!W$1,FALSE)</f>
        <v>31.668814137504601</v>
      </c>
      <c r="AM39" s="60">
        <f>VLOOKUP($A39,'ADR Raw Data'!$B$6:$BE$43,'ADR Raw Data'!X$1,FALSE)</f>
        <v>39.677075105703103</v>
      </c>
      <c r="AN39" s="61">
        <f>VLOOKUP($A39,'ADR Raw Data'!$B$6:$BE$43,'ADR Raw Data'!Y$1,FALSE)</f>
        <v>29.960434493834001</v>
      </c>
      <c r="AO39" s="60">
        <f>VLOOKUP($A39,'ADR Raw Data'!$B$6:$BE$43,'ADR Raw Data'!AA$1,FALSE)</f>
        <v>38.917464787905203</v>
      </c>
      <c r="AP39" s="60">
        <f>VLOOKUP($A39,'ADR Raw Data'!$B$6:$BE$43,'ADR Raw Data'!AB$1,FALSE)</f>
        <v>29.705675600502399</v>
      </c>
      <c r="AQ39" s="61">
        <f>VLOOKUP($A39,'ADR Raw Data'!$B$6:$BE$43,'ADR Raw Data'!AC$1,FALSE)</f>
        <v>34.245062026798699</v>
      </c>
      <c r="AR39" s="62">
        <f>VLOOKUP($A39,'ADR Raw Data'!$B$6:$BE$43,'ADR Raw Data'!AE$1,FALSE)</f>
        <v>31.012437484062101</v>
      </c>
      <c r="AS39" s="50"/>
      <c r="AT39" s="64">
        <f>VLOOKUP($A39,'RevPAR Raw Data'!$B$6:$BE$43,'RevPAR Raw Data'!G$1,FALSE)</f>
        <v>54.313283686292699</v>
      </c>
      <c r="AU39" s="65">
        <f>VLOOKUP($A39,'RevPAR Raw Data'!$B$6:$BE$43,'RevPAR Raw Data'!H$1,FALSE)</f>
        <v>68.521711493068196</v>
      </c>
      <c r="AV39" s="65">
        <f>VLOOKUP($A39,'RevPAR Raw Data'!$B$6:$BE$43,'RevPAR Raw Data'!I$1,FALSE)</f>
        <v>77.430375677382798</v>
      </c>
      <c r="AW39" s="65">
        <f>VLOOKUP($A39,'RevPAR Raw Data'!$B$6:$BE$43,'RevPAR Raw Data'!J$1,FALSE)</f>
        <v>84.400575152099407</v>
      </c>
      <c r="AX39" s="65">
        <f>VLOOKUP($A39,'RevPAR Raw Data'!$B$6:$BE$43,'RevPAR Raw Data'!K$1,FALSE)</f>
        <v>87.412916320356302</v>
      </c>
      <c r="AY39" s="66">
        <f>VLOOKUP($A39,'RevPAR Raw Data'!$B$6:$BE$43,'RevPAR Raw Data'!L$1,FALSE)</f>
        <v>74.415772465839893</v>
      </c>
      <c r="AZ39" s="65">
        <f>VLOOKUP($A39,'RevPAR Raw Data'!$B$6:$BE$43,'RevPAR Raw Data'!N$1,FALSE)</f>
        <v>110.097403836563</v>
      </c>
      <c r="BA39" s="65">
        <f>VLOOKUP($A39,'RevPAR Raw Data'!$B$6:$BE$43,'RevPAR Raw Data'!O$1,FALSE)</f>
        <v>104.039968748961</v>
      </c>
      <c r="BB39" s="66">
        <f>VLOOKUP($A39,'RevPAR Raw Data'!$B$6:$BE$43,'RevPAR Raw Data'!P$1,FALSE)</f>
        <v>107.068686292762</v>
      </c>
      <c r="BC39" s="67">
        <f>VLOOKUP($A39,'RevPAR Raw Data'!$B$6:$BE$43,'RevPAR Raw Data'!R$1,FALSE)</f>
        <v>83.745176416389199</v>
      </c>
      <c r="BD39" s="63"/>
      <c r="BE39" s="59">
        <f>VLOOKUP($A39,'RevPAR Raw Data'!$B$6:$BE$43,'RevPAR Raw Data'!T$1,FALSE)</f>
        <v>28.554604096450799</v>
      </c>
      <c r="BF39" s="60">
        <f>VLOOKUP($A39,'RevPAR Raw Data'!$B$6:$BE$43,'RevPAR Raw Data'!U$1,FALSE)</f>
        <v>36.216858562776103</v>
      </c>
      <c r="BG39" s="60">
        <f>VLOOKUP($A39,'RevPAR Raw Data'!$B$6:$BE$43,'RevPAR Raw Data'!V$1,FALSE)</f>
        <v>43.127659706193903</v>
      </c>
      <c r="BH39" s="60">
        <f>VLOOKUP($A39,'RevPAR Raw Data'!$B$6:$BE$43,'RevPAR Raw Data'!W$1,FALSE)</f>
        <v>47.679661541509503</v>
      </c>
      <c r="BI39" s="60">
        <f>VLOOKUP($A39,'RevPAR Raw Data'!$B$6:$BE$43,'RevPAR Raw Data'!X$1,FALSE)</f>
        <v>48.608941470126602</v>
      </c>
      <c r="BJ39" s="61">
        <f>VLOOKUP($A39,'RevPAR Raw Data'!$B$6:$BE$43,'RevPAR Raw Data'!Y$1,FALSE)</f>
        <v>41.677782724053003</v>
      </c>
      <c r="BK39" s="60">
        <f>VLOOKUP($A39,'RevPAR Raw Data'!$B$6:$BE$43,'RevPAR Raw Data'!AA$1,FALSE)</f>
        <v>44.3294916862855</v>
      </c>
      <c r="BL39" s="60">
        <f>VLOOKUP($A39,'RevPAR Raw Data'!$B$6:$BE$43,'RevPAR Raw Data'!AB$1,FALSE)</f>
        <v>28.387397942551999</v>
      </c>
      <c r="BM39" s="61">
        <f>VLOOKUP($A39,'RevPAR Raw Data'!$B$6:$BE$43,'RevPAR Raw Data'!AC$1,FALSE)</f>
        <v>36.117568336141197</v>
      </c>
      <c r="BN39" s="62">
        <f>VLOOKUP($A39,'RevPAR Raw Data'!$B$6:$BE$43,'RevPAR Raw Data'!AE$1,FALSE)</f>
        <v>39.594821001676898</v>
      </c>
    </row>
    <row r="40" spans="1:66" x14ac:dyDescent="0.35">
      <c r="A40" s="81" t="s">
        <v>79</v>
      </c>
      <c r="B40" s="59">
        <f>VLOOKUP($A40,'Occupancy Raw Data'!$B$6:$BE$43,'Occupancy Raw Data'!G$1,FALSE)</f>
        <v>47.392923649906798</v>
      </c>
      <c r="C40" s="60">
        <f>VLOOKUP($A40,'Occupancy Raw Data'!$B$6:$BE$43,'Occupancy Raw Data'!H$1,FALSE)</f>
        <v>59.869646182495302</v>
      </c>
      <c r="D40" s="60">
        <f>VLOOKUP($A40,'Occupancy Raw Data'!$B$6:$BE$43,'Occupancy Raw Data'!I$1,FALSE)</f>
        <v>61.0800744878957</v>
      </c>
      <c r="E40" s="60">
        <f>VLOOKUP($A40,'Occupancy Raw Data'!$B$6:$BE$43,'Occupancy Raw Data'!J$1,FALSE)</f>
        <v>61.824953445065098</v>
      </c>
      <c r="F40" s="60">
        <f>VLOOKUP($A40,'Occupancy Raw Data'!$B$6:$BE$43,'Occupancy Raw Data'!K$1,FALSE)</f>
        <v>56.517690875232702</v>
      </c>
      <c r="G40" s="61">
        <f>VLOOKUP($A40,'Occupancy Raw Data'!$B$6:$BE$43,'Occupancy Raw Data'!L$1,FALSE)</f>
        <v>57.337057728119099</v>
      </c>
      <c r="H40" s="60">
        <f>VLOOKUP($A40,'Occupancy Raw Data'!$B$6:$BE$43,'Occupancy Raw Data'!N$1,FALSE)</f>
        <v>59.590316573556699</v>
      </c>
      <c r="I40" s="60">
        <f>VLOOKUP($A40,'Occupancy Raw Data'!$B$6:$BE$43,'Occupancy Raw Data'!O$1,FALSE)</f>
        <v>57.355679702048398</v>
      </c>
      <c r="J40" s="61">
        <f>VLOOKUP($A40,'Occupancy Raw Data'!$B$6:$BE$43,'Occupancy Raw Data'!P$1,FALSE)</f>
        <v>58.472998137802598</v>
      </c>
      <c r="K40" s="62">
        <f>VLOOKUP($A40,'Occupancy Raw Data'!$B$6:$BE$43,'Occupancy Raw Data'!R$1,FALSE)</f>
        <v>57.6616121308858</v>
      </c>
      <c r="L40" s="63"/>
      <c r="M40" s="59">
        <f>VLOOKUP($A40,'Occupancy Raw Data'!$B$6:$BE$43,'Occupancy Raw Data'!T$1,FALSE)</f>
        <v>-9.5914742451154495</v>
      </c>
      <c r="N40" s="60">
        <f>VLOOKUP($A40,'Occupancy Raw Data'!$B$6:$BE$43,'Occupancy Raw Data'!U$1,FALSE)</f>
        <v>-3.7425149700598799</v>
      </c>
      <c r="O40" s="60">
        <f>VLOOKUP($A40,'Occupancy Raw Data'!$B$6:$BE$43,'Occupancy Raw Data'!V$1,FALSE)</f>
        <v>-5.2023121387283204</v>
      </c>
      <c r="P40" s="60">
        <f>VLOOKUP($A40,'Occupancy Raw Data'!$B$6:$BE$43,'Occupancy Raw Data'!W$1,FALSE)</f>
        <v>-0.89552238805970097</v>
      </c>
      <c r="Q40" s="60">
        <f>VLOOKUP($A40,'Occupancy Raw Data'!$B$6:$BE$43,'Occupancy Raw Data'!X$1,FALSE)</f>
        <v>-9.6726190476190403</v>
      </c>
      <c r="R40" s="61">
        <f>VLOOKUP($A40,'Occupancy Raw Data'!$B$6:$BE$43,'Occupancy Raw Data'!Y$1,FALSE)</f>
        <v>-5.6967840735068904</v>
      </c>
      <c r="S40" s="60">
        <f>VLOOKUP($A40,'Occupancy Raw Data'!$B$6:$BE$43,'Occupancy Raw Data'!AA$1,FALSE)</f>
        <v>-8.9615931721194801</v>
      </c>
      <c r="T40" s="60">
        <f>VLOOKUP($A40,'Occupancy Raw Data'!$B$6:$BE$43,'Occupancy Raw Data'!AB$1,FALSE)</f>
        <v>-13.7254901960784</v>
      </c>
      <c r="U40" s="61">
        <f>VLOOKUP($A40,'Occupancy Raw Data'!$B$6:$BE$43,'Occupancy Raw Data'!AC$1,FALSE)</f>
        <v>-11.3620324629498</v>
      </c>
      <c r="V40" s="62">
        <f>VLOOKUP($A40,'Occupancy Raw Data'!$B$6:$BE$43,'Occupancy Raw Data'!AE$1,FALSE)</f>
        <v>-7.41136266552755</v>
      </c>
      <c r="W40" s="63"/>
      <c r="X40" s="64">
        <f>VLOOKUP($A40,'ADR Raw Data'!$B$6:$BE$43,'ADR Raw Data'!G$1,FALSE)</f>
        <v>97.3204911591355</v>
      </c>
      <c r="Y40" s="65">
        <f>VLOOKUP($A40,'ADR Raw Data'!$B$6:$BE$43,'ADR Raw Data'!H$1,FALSE)</f>
        <v>99.463841368584696</v>
      </c>
      <c r="Z40" s="65">
        <f>VLOOKUP($A40,'ADR Raw Data'!$B$6:$BE$43,'ADR Raw Data'!I$1,FALSE)</f>
        <v>98.999725609755998</v>
      </c>
      <c r="AA40" s="65">
        <f>VLOOKUP($A40,'ADR Raw Data'!$B$6:$BE$43,'ADR Raw Data'!J$1,FALSE)</f>
        <v>97.386626506024001</v>
      </c>
      <c r="AB40" s="65">
        <f>VLOOKUP($A40,'ADR Raw Data'!$B$6:$BE$43,'ADR Raw Data'!K$1,FALSE)</f>
        <v>102.355749588138</v>
      </c>
      <c r="AC40" s="66">
        <f>VLOOKUP($A40,'ADR Raw Data'!$B$6:$BE$43,'ADR Raw Data'!L$1,FALSE)</f>
        <v>99.132789866839801</v>
      </c>
      <c r="AD40" s="65">
        <f>VLOOKUP($A40,'ADR Raw Data'!$B$6:$BE$43,'ADR Raw Data'!N$1,FALSE)</f>
        <v>136.14237499999999</v>
      </c>
      <c r="AE40" s="65">
        <f>VLOOKUP($A40,'ADR Raw Data'!$B$6:$BE$43,'ADR Raw Data'!O$1,FALSE)</f>
        <v>138.66292207792199</v>
      </c>
      <c r="AF40" s="66">
        <f>VLOOKUP($A40,'ADR Raw Data'!$B$6:$BE$43,'ADR Raw Data'!P$1,FALSE)</f>
        <v>137.37856687898</v>
      </c>
      <c r="AG40" s="67">
        <f>VLOOKUP($A40,'ADR Raw Data'!$B$6:$BE$43,'ADR Raw Data'!R$1,FALSE)</f>
        <v>110.213919261822</v>
      </c>
      <c r="AH40" s="63"/>
      <c r="AI40" s="59">
        <f>VLOOKUP($A40,'ADR Raw Data'!$B$6:$BE$43,'ADR Raw Data'!T$1,FALSE)</f>
        <v>-3.8615844497543499</v>
      </c>
      <c r="AJ40" s="60">
        <f>VLOOKUP($A40,'ADR Raw Data'!$B$6:$BE$43,'ADR Raw Data'!U$1,FALSE)</f>
        <v>7.0689936619537397</v>
      </c>
      <c r="AK40" s="60">
        <f>VLOOKUP($A40,'ADR Raw Data'!$B$6:$BE$43,'ADR Raw Data'!V$1,FALSE)</f>
        <v>9.9846137378580693</v>
      </c>
      <c r="AL40" s="60">
        <f>VLOOKUP($A40,'ADR Raw Data'!$B$6:$BE$43,'ADR Raw Data'!W$1,FALSE)</f>
        <v>11.719352335039201</v>
      </c>
      <c r="AM40" s="60">
        <f>VLOOKUP($A40,'ADR Raw Data'!$B$6:$BE$43,'ADR Raw Data'!X$1,FALSE)</f>
        <v>8.5628122217357294</v>
      </c>
      <c r="AN40" s="61">
        <f>VLOOKUP($A40,'ADR Raw Data'!$B$6:$BE$43,'ADR Raw Data'!Y$1,FALSE)</f>
        <v>6.7866907681715203</v>
      </c>
      <c r="AO40" s="60">
        <f>VLOOKUP($A40,'ADR Raw Data'!$B$6:$BE$43,'ADR Raw Data'!AA$1,FALSE)</f>
        <v>11.5990590848997</v>
      </c>
      <c r="AP40" s="60">
        <f>VLOOKUP($A40,'ADR Raw Data'!$B$6:$BE$43,'ADR Raw Data'!AB$1,FALSE)</f>
        <v>9.7121213111825302</v>
      </c>
      <c r="AQ40" s="61">
        <f>VLOOKUP($A40,'ADR Raw Data'!$B$6:$BE$43,'ADR Raw Data'!AC$1,FALSE)</f>
        <v>10.604308054301899</v>
      </c>
      <c r="AR40" s="62">
        <f>VLOOKUP($A40,'ADR Raw Data'!$B$6:$BE$43,'ADR Raw Data'!AE$1,FALSE)</f>
        <v>7.7064680569749999</v>
      </c>
      <c r="AS40" s="50"/>
      <c r="AT40" s="64">
        <f>VLOOKUP($A40,'RevPAR Raw Data'!$B$6:$BE$43,'RevPAR Raw Data'!G$1,FALSE)</f>
        <v>46.123026070763501</v>
      </c>
      <c r="AU40" s="65">
        <f>VLOOKUP($A40,'RevPAR Raw Data'!$B$6:$BE$43,'RevPAR Raw Data'!H$1,FALSE)</f>
        <v>59.548649906890098</v>
      </c>
      <c r="AV40" s="65">
        <f>VLOOKUP($A40,'RevPAR Raw Data'!$B$6:$BE$43,'RevPAR Raw Data'!I$1,FALSE)</f>
        <v>60.469106145251303</v>
      </c>
      <c r="AW40" s="65">
        <f>VLOOKUP($A40,'RevPAR Raw Data'!$B$6:$BE$43,'RevPAR Raw Data'!J$1,FALSE)</f>
        <v>60.209236499068901</v>
      </c>
      <c r="AX40" s="65">
        <f>VLOOKUP($A40,'RevPAR Raw Data'!$B$6:$BE$43,'RevPAR Raw Data'!K$1,FALSE)</f>
        <v>57.849106145251298</v>
      </c>
      <c r="AY40" s="66">
        <f>VLOOKUP($A40,'RevPAR Raw Data'!$B$6:$BE$43,'RevPAR Raw Data'!L$1,FALSE)</f>
        <v>56.839824953445003</v>
      </c>
      <c r="AZ40" s="65">
        <f>VLOOKUP($A40,'RevPAR Raw Data'!$B$6:$BE$43,'RevPAR Raw Data'!N$1,FALSE)</f>
        <v>81.127672253258794</v>
      </c>
      <c r="BA40" s="65">
        <f>VLOOKUP($A40,'RevPAR Raw Data'!$B$6:$BE$43,'RevPAR Raw Data'!O$1,FALSE)</f>
        <v>79.531061452513896</v>
      </c>
      <c r="BB40" s="66">
        <f>VLOOKUP($A40,'RevPAR Raw Data'!$B$6:$BE$43,'RevPAR Raw Data'!P$1,FALSE)</f>
        <v>80.329366852886395</v>
      </c>
      <c r="BC40" s="67">
        <f>VLOOKUP($A40,'RevPAR Raw Data'!$B$6:$BE$43,'RevPAR Raw Data'!R$1,FALSE)</f>
        <v>63.551122638999701</v>
      </c>
      <c r="BD40" s="63"/>
      <c r="BE40" s="59">
        <f>VLOOKUP($A40,'RevPAR Raw Data'!$B$6:$BE$43,'RevPAR Raw Data'!T$1,FALSE)</f>
        <v>-13.082675816918201</v>
      </c>
      <c r="BF40" s="60">
        <f>VLOOKUP($A40,'RevPAR Raw Data'!$B$6:$BE$43,'RevPAR Raw Data'!U$1,FALSE)</f>
        <v>3.0619205458626499</v>
      </c>
      <c r="BG40" s="60">
        <f>VLOOKUP($A40,'RevPAR Raw Data'!$B$6:$BE$43,'RevPAR Raw Data'!V$1,FALSE)</f>
        <v>4.2628708266400199</v>
      </c>
      <c r="BH40" s="60">
        <f>VLOOKUP($A40,'RevPAR Raw Data'!$B$6:$BE$43,'RevPAR Raw Data'!W$1,FALSE)</f>
        <v>10.7188805230836</v>
      </c>
      <c r="BI40" s="60">
        <f>VLOOKUP($A40,'RevPAR Raw Data'!$B$6:$BE$43,'RevPAR Raw Data'!X$1,FALSE)</f>
        <v>-1.93805503185477</v>
      </c>
      <c r="BJ40" s="61">
        <f>VLOOKUP($A40,'RevPAR Raw Data'!$B$6:$BE$43,'RevPAR Raw Data'!Y$1,FALSE)</f>
        <v>0.70328357586527501</v>
      </c>
      <c r="BK40" s="60">
        <f>VLOOKUP($A40,'RevPAR Raw Data'!$B$6:$BE$43,'RevPAR Raw Data'!AA$1,FALSE)</f>
        <v>1.59800542579779</v>
      </c>
      <c r="BL40" s="60">
        <f>VLOOKUP($A40,'RevPAR Raw Data'!$B$6:$BE$43,'RevPAR Raw Data'!AB$1,FALSE)</f>
        <v>-5.3464051432934898</v>
      </c>
      <c r="BM40" s="61">
        <f>VLOOKUP($A40,'RevPAR Raw Data'!$B$6:$BE$43,'RevPAR Raw Data'!AC$1,FALSE)</f>
        <v>-1.9625893322489401</v>
      </c>
      <c r="BN40" s="62">
        <f>VLOOKUP($A40,'RevPAR Raw Data'!$B$6:$BE$43,'RevPAR Raw Data'!AE$1,FALSE)</f>
        <v>-0.27604890495800299</v>
      </c>
    </row>
    <row r="41" spans="1:66" x14ac:dyDescent="0.35">
      <c r="A41" s="81" t="s">
        <v>80</v>
      </c>
      <c r="B41" s="59">
        <f>VLOOKUP($A41,'Occupancy Raw Data'!$B$6:$BE$43,'Occupancy Raw Data'!G$1,FALSE)</f>
        <v>42.0983606557377</v>
      </c>
      <c r="C41" s="60">
        <f>VLOOKUP($A41,'Occupancy Raw Data'!$B$6:$BE$43,'Occupancy Raw Data'!H$1,FALSE)</f>
        <v>52.852459016393396</v>
      </c>
      <c r="D41" s="60">
        <f>VLOOKUP($A41,'Occupancy Raw Data'!$B$6:$BE$43,'Occupancy Raw Data'!I$1,FALSE)</f>
        <v>54.229508196721298</v>
      </c>
      <c r="E41" s="60">
        <f>VLOOKUP($A41,'Occupancy Raw Data'!$B$6:$BE$43,'Occupancy Raw Data'!J$1,FALSE)</f>
        <v>55.6065573770491</v>
      </c>
      <c r="F41" s="60">
        <f>VLOOKUP($A41,'Occupancy Raw Data'!$B$6:$BE$43,'Occupancy Raw Data'!K$1,FALSE)</f>
        <v>55.934426229508098</v>
      </c>
      <c r="G41" s="61">
        <f>VLOOKUP($A41,'Occupancy Raw Data'!$B$6:$BE$43,'Occupancy Raw Data'!L$1,FALSE)</f>
        <v>52.144262295081901</v>
      </c>
      <c r="H41" s="60">
        <f>VLOOKUP($A41,'Occupancy Raw Data'!$B$6:$BE$43,'Occupancy Raw Data'!N$1,FALSE)</f>
        <v>59.737704918032698</v>
      </c>
      <c r="I41" s="60">
        <f>VLOOKUP($A41,'Occupancy Raw Data'!$B$6:$BE$43,'Occupancy Raw Data'!O$1,FALSE)</f>
        <v>59.934426229508098</v>
      </c>
      <c r="J41" s="61">
        <f>VLOOKUP($A41,'Occupancy Raw Data'!$B$6:$BE$43,'Occupancy Raw Data'!P$1,FALSE)</f>
        <v>59.836065573770398</v>
      </c>
      <c r="K41" s="62">
        <f>VLOOKUP($A41,'Occupancy Raw Data'!$B$6:$BE$43,'Occupancy Raw Data'!R$1,FALSE)</f>
        <v>54.3419203747072</v>
      </c>
      <c r="L41" s="63"/>
      <c r="M41" s="59">
        <f>VLOOKUP($A41,'Occupancy Raw Data'!$B$6:$BE$43,'Occupancy Raw Data'!T$1,FALSE)</f>
        <v>-14.399999999999901</v>
      </c>
      <c r="N41" s="60">
        <f>VLOOKUP($A41,'Occupancy Raw Data'!$B$6:$BE$43,'Occupancy Raw Data'!U$1,FALSE)</f>
        <v>-7.7803203661327203</v>
      </c>
      <c r="O41" s="60">
        <f>VLOOKUP($A41,'Occupancy Raw Data'!$B$6:$BE$43,'Occupancy Raw Data'!V$1,FALSE)</f>
        <v>-10.594594594594501</v>
      </c>
      <c r="P41" s="60">
        <f>VLOOKUP($A41,'Occupancy Raw Data'!$B$6:$BE$43,'Occupancy Raw Data'!W$1,FALSE)</f>
        <v>-6.5049614112458602</v>
      </c>
      <c r="Q41" s="60">
        <f>VLOOKUP($A41,'Occupancy Raw Data'!$B$6:$BE$43,'Occupancy Raw Data'!X$1,FALSE)</f>
        <v>-5.7458563535911598</v>
      </c>
      <c r="R41" s="61">
        <f>VLOOKUP($A41,'Occupancy Raw Data'!$B$6:$BE$43,'Occupancy Raw Data'!Y$1,FALSE)</f>
        <v>-8.8282504012840999</v>
      </c>
      <c r="S41" s="60">
        <f>VLOOKUP($A41,'Occupancy Raw Data'!$B$6:$BE$43,'Occupancy Raw Data'!AA$1,FALSE)</f>
        <v>-9.8911968348170092</v>
      </c>
      <c r="T41" s="60">
        <f>VLOOKUP($A41,'Occupancy Raw Data'!$B$6:$BE$43,'Occupancy Raw Data'!AB$1,FALSE)</f>
        <v>-15.6826568265682</v>
      </c>
      <c r="U41" s="61">
        <f>VLOOKUP($A41,'Occupancy Raw Data'!$B$6:$BE$43,'Occupancy Raw Data'!AC$1,FALSE)</f>
        <v>-12.8878281622911</v>
      </c>
      <c r="V41" s="62">
        <f>VLOOKUP($A41,'Occupancy Raw Data'!$B$6:$BE$43,'Occupancy Raw Data'!AE$1,FALSE)</f>
        <v>-10.1456009913258</v>
      </c>
      <c r="W41" s="63"/>
      <c r="X41" s="64">
        <f>VLOOKUP($A41,'ADR Raw Data'!$B$6:$BE$43,'ADR Raw Data'!G$1,FALSE)</f>
        <v>104.73665109034199</v>
      </c>
      <c r="Y41" s="65">
        <f>VLOOKUP($A41,'ADR Raw Data'!$B$6:$BE$43,'ADR Raw Data'!H$1,FALSE)</f>
        <v>105.855210918114</v>
      </c>
      <c r="Z41" s="65">
        <f>VLOOKUP($A41,'ADR Raw Data'!$B$6:$BE$43,'ADR Raw Data'!I$1,FALSE)</f>
        <v>105.151172914147</v>
      </c>
      <c r="AA41" s="65">
        <f>VLOOKUP($A41,'ADR Raw Data'!$B$6:$BE$43,'ADR Raw Data'!J$1,FALSE)</f>
        <v>103.163290094339</v>
      </c>
      <c r="AB41" s="65">
        <f>VLOOKUP($A41,'ADR Raw Data'!$B$6:$BE$43,'ADR Raw Data'!K$1,FALSE)</f>
        <v>111.759237983587</v>
      </c>
      <c r="AC41" s="66">
        <f>VLOOKUP($A41,'ADR Raw Data'!$B$6:$BE$43,'ADR Raw Data'!L$1,FALSE)</f>
        <v>106.220661468812</v>
      </c>
      <c r="AD41" s="65">
        <f>VLOOKUP($A41,'ADR Raw Data'!$B$6:$BE$43,'ADR Raw Data'!N$1,FALSE)</f>
        <v>143.73220636663001</v>
      </c>
      <c r="AE41" s="65">
        <f>VLOOKUP($A41,'ADR Raw Data'!$B$6:$BE$43,'ADR Raw Data'!O$1,FALSE)</f>
        <v>148.13013129102799</v>
      </c>
      <c r="AF41" s="66">
        <f>VLOOKUP($A41,'ADR Raw Data'!$B$6:$BE$43,'ADR Raw Data'!P$1,FALSE)</f>
        <v>145.934783561643</v>
      </c>
      <c r="AG41" s="67">
        <f>VLOOKUP($A41,'ADR Raw Data'!$B$6:$BE$43,'ADR Raw Data'!R$1,FALSE)</f>
        <v>118.71476124806</v>
      </c>
      <c r="AH41" s="63"/>
      <c r="AI41" s="59">
        <f>VLOOKUP($A41,'ADR Raw Data'!$B$6:$BE$43,'ADR Raw Data'!T$1,FALSE)</f>
        <v>6.0059665336161903</v>
      </c>
      <c r="AJ41" s="60">
        <f>VLOOKUP($A41,'ADR Raw Data'!$B$6:$BE$43,'ADR Raw Data'!U$1,FALSE)</f>
        <v>10.6670232173073</v>
      </c>
      <c r="AK41" s="60">
        <f>VLOOKUP($A41,'ADR Raw Data'!$B$6:$BE$43,'ADR Raw Data'!V$1,FALSE)</f>
        <v>5.8653347398520301</v>
      </c>
      <c r="AL41" s="60">
        <f>VLOOKUP($A41,'ADR Raw Data'!$B$6:$BE$43,'ADR Raw Data'!W$1,FALSE)</f>
        <v>6.3759976930228204</v>
      </c>
      <c r="AM41" s="60">
        <f>VLOOKUP($A41,'ADR Raw Data'!$B$6:$BE$43,'ADR Raw Data'!X$1,FALSE)</f>
        <v>13.788495490908801</v>
      </c>
      <c r="AN41" s="61">
        <f>VLOOKUP($A41,'ADR Raw Data'!$B$6:$BE$43,'ADR Raw Data'!Y$1,FALSE)</f>
        <v>8.6307699864517495</v>
      </c>
      <c r="AO41" s="60">
        <f>VLOOKUP($A41,'ADR Raw Data'!$B$6:$BE$43,'ADR Raw Data'!AA$1,FALSE)</f>
        <v>18.735883535926899</v>
      </c>
      <c r="AP41" s="60">
        <f>VLOOKUP($A41,'ADR Raw Data'!$B$6:$BE$43,'ADR Raw Data'!AB$1,FALSE)</f>
        <v>14.090146705374799</v>
      </c>
      <c r="AQ41" s="61">
        <f>VLOOKUP($A41,'ADR Raw Data'!$B$6:$BE$43,'ADR Raw Data'!AC$1,FALSE)</f>
        <v>16.1928167467387</v>
      </c>
      <c r="AR41" s="62">
        <f>VLOOKUP($A41,'ADR Raw Data'!$B$6:$BE$43,'ADR Raw Data'!AE$1,FALSE)</f>
        <v>11.148138254810201</v>
      </c>
      <c r="AS41" s="50"/>
      <c r="AT41" s="64">
        <f>VLOOKUP($A41,'RevPAR Raw Data'!$B$6:$BE$43,'RevPAR Raw Data'!G$1,FALSE)</f>
        <v>44.092413114754002</v>
      </c>
      <c r="AU41" s="65">
        <f>VLOOKUP($A41,'RevPAR Raw Data'!$B$6:$BE$43,'RevPAR Raw Data'!H$1,FALSE)</f>
        <v>55.947081967213101</v>
      </c>
      <c r="AV41" s="65">
        <f>VLOOKUP($A41,'RevPAR Raw Data'!$B$6:$BE$43,'RevPAR Raw Data'!I$1,FALSE)</f>
        <v>57.022963934426201</v>
      </c>
      <c r="AW41" s="65">
        <f>VLOOKUP($A41,'RevPAR Raw Data'!$B$6:$BE$43,'RevPAR Raw Data'!J$1,FALSE)</f>
        <v>57.365554098360597</v>
      </c>
      <c r="AX41" s="65">
        <f>VLOOKUP($A41,'RevPAR Raw Data'!$B$6:$BE$43,'RevPAR Raw Data'!K$1,FALSE)</f>
        <v>62.511888524590098</v>
      </c>
      <c r="AY41" s="66">
        <f>VLOOKUP($A41,'RevPAR Raw Data'!$B$6:$BE$43,'RevPAR Raw Data'!L$1,FALSE)</f>
        <v>55.387980327868803</v>
      </c>
      <c r="AZ41" s="65">
        <f>VLOOKUP($A41,'RevPAR Raw Data'!$B$6:$BE$43,'RevPAR Raw Data'!N$1,FALSE)</f>
        <v>85.862321311475398</v>
      </c>
      <c r="BA41" s="65">
        <f>VLOOKUP($A41,'RevPAR Raw Data'!$B$6:$BE$43,'RevPAR Raw Data'!O$1,FALSE)</f>
        <v>88.780944262294994</v>
      </c>
      <c r="BB41" s="66">
        <f>VLOOKUP($A41,'RevPAR Raw Data'!$B$6:$BE$43,'RevPAR Raw Data'!P$1,FALSE)</f>
        <v>87.321632786885203</v>
      </c>
      <c r="BC41" s="67">
        <f>VLOOKUP($A41,'RevPAR Raw Data'!$B$6:$BE$43,'RevPAR Raw Data'!R$1,FALSE)</f>
        <v>64.511881030444897</v>
      </c>
      <c r="BD41" s="63"/>
      <c r="BE41" s="59">
        <f>VLOOKUP($A41,'RevPAR Raw Data'!$B$6:$BE$43,'RevPAR Raw Data'!T$1,FALSE)</f>
        <v>-9.2588926472245294</v>
      </c>
      <c r="BF41" s="60">
        <f>VLOOKUP($A41,'RevPAR Raw Data'!$B$6:$BE$43,'RevPAR Raw Data'!U$1,FALSE)</f>
        <v>2.0567742713383099</v>
      </c>
      <c r="BG41" s="60">
        <f>VLOOKUP($A41,'RevPAR Raw Data'!$B$6:$BE$43,'RevPAR Raw Data'!V$1,FALSE)</f>
        <v>-5.3506682920457997</v>
      </c>
      <c r="BH41" s="60">
        <f>VLOOKUP($A41,'RevPAR Raw Data'!$B$6:$BE$43,'RevPAR Raw Data'!W$1,FALSE)</f>
        <v>-0.54371990773609902</v>
      </c>
      <c r="BI41" s="60">
        <f>VLOOKUP($A41,'RevPAR Raw Data'!$B$6:$BE$43,'RevPAR Raw Data'!X$1,FALSE)</f>
        <v>7.2503719930886801</v>
      </c>
      <c r="BJ41" s="61">
        <f>VLOOKUP($A41,'RevPAR Raw Data'!$B$6:$BE$43,'RevPAR Raw Data'!Y$1,FALSE)</f>
        <v>-0.95942640079518804</v>
      </c>
      <c r="BK41" s="60">
        <f>VLOOKUP($A41,'RevPAR Raw Data'!$B$6:$BE$43,'RevPAR Raw Data'!AA$1,FALSE)</f>
        <v>6.9914835818292902</v>
      </c>
      <c r="BL41" s="60">
        <f>VLOOKUP($A41,'RevPAR Raw Data'!$B$6:$BE$43,'RevPAR Raw Data'!AB$1,FALSE)</f>
        <v>-3.80221947535733</v>
      </c>
      <c r="BM41" s="61">
        <f>VLOOKUP($A41,'RevPAR Raw Data'!$B$6:$BE$43,'RevPAR Raw Data'!AC$1,FALSE)</f>
        <v>1.2180861874932201</v>
      </c>
      <c r="BN41" s="62">
        <f>VLOOKUP($A41,'RevPAR Raw Data'!$B$6:$BE$43,'RevPAR Raw Data'!AE$1,FALSE)</f>
        <v>-0.128508361810098</v>
      </c>
    </row>
    <row r="42" spans="1:66" x14ac:dyDescent="0.35">
      <c r="A42" s="81" t="s">
        <v>81</v>
      </c>
      <c r="B42" s="59">
        <f>VLOOKUP($A42,'Occupancy Raw Data'!$B$6:$BE$43,'Occupancy Raw Data'!G$1,FALSE)</f>
        <v>55.894798864427599</v>
      </c>
      <c r="C42" s="60">
        <f>VLOOKUP($A42,'Occupancy Raw Data'!$B$6:$BE$43,'Occupancy Raw Data'!H$1,FALSE)</f>
        <v>59.397932401306903</v>
      </c>
      <c r="D42" s="60">
        <f>VLOOKUP($A42,'Occupancy Raw Data'!$B$6:$BE$43,'Occupancy Raw Data'!I$1,FALSE)</f>
        <v>61.698537682789599</v>
      </c>
      <c r="E42" s="60">
        <f>VLOOKUP($A42,'Occupancy Raw Data'!$B$6:$BE$43,'Occupancy Raw Data'!J$1,FALSE)</f>
        <v>62.6466334565322</v>
      </c>
      <c r="F42" s="60">
        <f>VLOOKUP($A42,'Occupancy Raw Data'!$B$6:$BE$43,'Occupancy Raw Data'!K$1,FALSE)</f>
        <v>62.836788258610497</v>
      </c>
      <c r="G42" s="61">
        <f>VLOOKUP($A42,'Occupancy Raw Data'!$B$6:$BE$43,'Occupancy Raw Data'!L$1,FALSE)</f>
        <v>60.494938132733402</v>
      </c>
      <c r="H42" s="60">
        <f>VLOOKUP($A42,'Occupancy Raw Data'!$B$6:$BE$43,'Occupancy Raw Data'!N$1,FALSE)</f>
        <v>72.968557501740804</v>
      </c>
      <c r="I42" s="60">
        <f>VLOOKUP($A42,'Occupancy Raw Data'!$B$6:$BE$43,'Occupancy Raw Data'!O$1,FALSE)</f>
        <v>73.528308961379807</v>
      </c>
      <c r="J42" s="61">
        <f>VLOOKUP($A42,'Occupancy Raw Data'!$B$6:$BE$43,'Occupancy Raw Data'!P$1,FALSE)</f>
        <v>73.248433231560298</v>
      </c>
      <c r="K42" s="62">
        <f>VLOOKUP($A42,'Occupancy Raw Data'!$B$6:$BE$43,'Occupancy Raw Data'!R$1,FALSE)</f>
        <v>64.138793875255303</v>
      </c>
      <c r="L42" s="63"/>
      <c r="M42" s="59">
        <f>VLOOKUP($A42,'Occupancy Raw Data'!$B$6:$BE$43,'Occupancy Raw Data'!T$1,FALSE)</f>
        <v>-7.7232299499184504E-2</v>
      </c>
      <c r="N42" s="60">
        <f>VLOOKUP($A42,'Occupancy Raw Data'!$B$6:$BE$43,'Occupancy Raw Data'!U$1,FALSE)</f>
        <v>4.2528438300613098</v>
      </c>
      <c r="O42" s="60">
        <f>VLOOKUP($A42,'Occupancy Raw Data'!$B$6:$BE$43,'Occupancy Raw Data'!V$1,FALSE)</f>
        <v>4.8720999359522397</v>
      </c>
      <c r="P42" s="60">
        <f>VLOOKUP($A42,'Occupancy Raw Data'!$B$6:$BE$43,'Occupancy Raw Data'!W$1,FALSE)</f>
        <v>6.0692739669442801</v>
      </c>
      <c r="Q42" s="60">
        <f>VLOOKUP($A42,'Occupancy Raw Data'!$B$6:$BE$43,'Occupancy Raw Data'!X$1,FALSE)</f>
        <v>6.0888204582749497</v>
      </c>
      <c r="R42" s="61">
        <f>VLOOKUP($A42,'Occupancy Raw Data'!$B$6:$BE$43,'Occupancy Raw Data'!Y$1,FALSE)</f>
        <v>4.2881631650980401</v>
      </c>
      <c r="S42" s="60">
        <f>VLOOKUP($A42,'Occupancy Raw Data'!$B$6:$BE$43,'Occupancy Raw Data'!AA$1,FALSE)</f>
        <v>1.1028037810620399</v>
      </c>
      <c r="T42" s="60">
        <f>VLOOKUP($A42,'Occupancy Raw Data'!$B$6:$BE$43,'Occupancy Raw Data'!AB$1,FALSE)</f>
        <v>-6.40760183227317</v>
      </c>
      <c r="U42" s="61">
        <f>VLOOKUP($A42,'Occupancy Raw Data'!$B$6:$BE$43,'Occupancy Raw Data'!AC$1,FALSE)</f>
        <v>-2.81158154330332</v>
      </c>
      <c r="V42" s="62">
        <f>VLOOKUP($A42,'Occupancy Raw Data'!$B$6:$BE$43,'Occupancy Raw Data'!AE$1,FALSE)</f>
        <v>1.8601991529153299</v>
      </c>
      <c r="W42" s="63"/>
      <c r="X42" s="64">
        <f>VLOOKUP($A42,'ADR Raw Data'!$B$6:$BE$43,'ADR Raw Data'!G$1,FALSE)</f>
        <v>107.313801629132</v>
      </c>
      <c r="Y42" s="65">
        <f>VLOOKUP($A42,'ADR Raw Data'!$B$6:$BE$43,'ADR Raw Data'!H$1,FALSE)</f>
        <v>104.81889935972499</v>
      </c>
      <c r="Z42" s="65">
        <f>VLOOKUP($A42,'ADR Raw Data'!$B$6:$BE$43,'ADR Raw Data'!I$1,FALSE)</f>
        <v>104.94925771584801</v>
      </c>
      <c r="AA42" s="65">
        <f>VLOOKUP($A42,'ADR Raw Data'!$B$6:$BE$43,'ADR Raw Data'!J$1,FALSE)</f>
        <v>105.812517634987</v>
      </c>
      <c r="AB42" s="65">
        <f>VLOOKUP($A42,'ADR Raw Data'!$B$6:$BE$43,'ADR Raw Data'!K$1,FALSE)</f>
        <v>107.98784886198899</v>
      </c>
      <c r="AC42" s="66">
        <f>VLOOKUP($A42,'ADR Raw Data'!$B$6:$BE$43,'ADR Raw Data'!L$1,FALSE)</f>
        <v>106.17064362747701</v>
      </c>
      <c r="AD42" s="65">
        <f>VLOOKUP($A42,'ADR Raw Data'!$B$6:$BE$43,'ADR Raw Data'!N$1,FALSE)</f>
        <v>150.05219783446501</v>
      </c>
      <c r="AE42" s="65">
        <f>VLOOKUP($A42,'ADR Raw Data'!$B$6:$BE$43,'ADR Raw Data'!O$1,FALSE)</f>
        <v>155.004043126684</v>
      </c>
      <c r="AF42" s="66">
        <f>VLOOKUP($A42,'ADR Raw Data'!$B$6:$BE$43,'ADR Raw Data'!P$1,FALSE)</f>
        <v>152.53758076016001</v>
      </c>
      <c r="AG42" s="67">
        <f>VLOOKUP($A42,'ADR Raw Data'!$B$6:$BE$43,'ADR Raw Data'!R$1,FALSE)</f>
        <v>121.299911594695</v>
      </c>
      <c r="AH42" s="63"/>
      <c r="AI42" s="59">
        <f>VLOOKUP($A42,'ADR Raw Data'!$B$6:$BE$43,'ADR Raw Data'!T$1,FALSE)</f>
        <v>17.319988226754099</v>
      </c>
      <c r="AJ42" s="60">
        <f>VLOOKUP($A42,'ADR Raw Data'!$B$6:$BE$43,'ADR Raw Data'!U$1,FALSE)</f>
        <v>18.210652004380101</v>
      </c>
      <c r="AK42" s="60">
        <f>VLOOKUP($A42,'ADR Raw Data'!$B$6:$BE$43,'ADR Raw Data'!V$1,FALSE)</f>
        <v>15.863002004062899</v>
      </c>
      <c r="AL42" s="60">
        <f>VLOOKUP($A42,'ADR Raw Data'!$B$6:$BE$43,'ADR Raw Data'!W$1,FALSE)</f>
        <v>16.669473972262502</v>
      </c>
      <c r="AM42" s="60">
        <f>VLOOKUP($A42,'ADR Raw Data'!$B$6:$BE$43,'ADR Raw Data'!X$1,FALSE)</f>
        <v>15.3676711210035</v>
      </c>
      <c r="AN42" s="61">
        <f>VLOOKUP($A42,'ADR Raw Data'!$B$6:$BE$43,'ADR Raw Data'!Y$1,FALSE)</f>
        <v>16.6484075629213</v>
      </c>
      <c r="AO42" s="60">
        <f>VLOOKUP($A42,'ADR Raw Data'!$B$6:$BE$43,'ADR Raw Data'!AA$1,FALSE)</f>
        <v>21.376709538027502</v>
      </c>
      <c r="AP42" s="60">
        <f>VLOOKUP($A42,'ADR Raw Data'!$B$6:$BE$43,'ADR Raw Data'!AB$1,FALSE)</f>
        <v>12.9502670079154</v>
      </c>
      <c r="AQ42" s="61">
        <f>VLOOKUP($A42,'ADR Raw Data'!$B$6:$BE$43,'ADR Raw Data'!AC$1,FALSE)</f>
        <v>16.692944224555902</v>
      </c>
      <c r="AR42" s="62">
        <f>VLOOKUP($A42,'ADR Raw Data'!$B$6:$BE$43,'ADR Raw Data'!AE$1,FALSE)</f>
        <v>15.972131268455</v>
      </c>
      <c r="AS42" s="50"/>
      <c r="AT42" s="64">
        <f>VLOOKUP($A42,'RevPAR Raw Data'!$B$6:$BE$43,'RevPAR Raw Data'!G$1,FALSE)</f>
        <v>59.982833574374602</v>
      </c>
      <c r="AU42" s="65">
        <f>VLOOKUP($A42,'RevPAR Raw Data'!$B$6:$BE$43,'RevPAR Raw Data'!H$1,FALSE)</f>
        <v>62.260258985483901</v>
      </c>
      <c r="AV42" s="65">
        <f>VLOOKUP($A42,'RevPAR Raw Data'!$B$6:$BE$43,'RevPAR Raw Data'!I$1,FALSE)</f>
        <v>64.752157319620693</v>
      </c>
      <c r="AW42" s="65">
        <f>VLOOKUP($A42,'RevPAR Raw Data'!$B$6:$BE$43,'RevPAR Raw Data'!J$1,FALSE)</f>
        <v>66.2879800739193</v>
      </c>
      <c r="AX42" s="65">
        <f>VLOOKUP($A42,'RevPAR Raw Data'!$B$6:$BE$43,'RevPAR Raw Data'!K$1,FALSE)</f>
        <v>67.856095934436695</v>
      </c>
      <c r="AY42" s="66">
        <f>VLOOKUP($A42,'RevPAR Raw Data'!$B$6:$BE$43,'RevPAR Raw Data'!L$1,FALSE)</f>
        <v>64.227865177566997</v>
      </c>
      <c r="AZ42" s="65">
        <f>VLOOKUP($A42,'RevPAR Raw Data'!$B$6:$BE$43,'RevPAR Raw Data'!N$1,FALSE)</f>
        <v>109.49092425946699</v>
      </c>
      <c r="BA42" s="65">
        <f>VLOOKUP($A42,'RevPAR Raw Data'!$B$6:$BE$43,'RevPAR Raw Data'!O$1,FALSE)</f>
        <v>113.971851732819</v>
      </c>
      <c r="BB42" s="66">
        <f>VLOOKUP($A42,'RevPAR Raw Data'!$B$6:$BE$43,'RevPAR Raw Data'!P$1,FALSE)</f>
        <v>111.731387996143</v>
      </c>
      <c r="BC42" s="67">
        <f>VLOOKUP($A42,'RevPAR Raw Data'!$B$6:$BE$43,'RevPAR Raw Data'!R$1,FALSE)</f>
        <v>77.800300268588799</v>
      </c>
      <c r="BD42" s="63"/>
      <c r="BE42" s="59">
        <f>VLOOKUP($A42,'RevPAR Raw Data'!$B$6:$BE$43,'RevPAR Raw Data'!T$1,FALSE)</f>
        <v>17.229379302074499</v>
      </c>
      <c r="BF42" s="60">
        <f>VLOOKUP($A42,'RevPAR Raw Data'!$B$6:$BE$43,'RevPAR Raw Data'!U$1,FALSE)</f>
        <v>23.2379664246237</v>
      </c>
      <c r="BG42" s="60">
        <f>VLOOKUP($A42,'RevPAR Raw Data'!$B$6:$BE$43,'RevPAR Raw Data'!V$1,FALSE)</f>
        <v>21.507963250495202</v>
      </c>
      <c r="BH42" s="60">
        <f>VLOOKUP($A42,'RevPAR Raw Data'!$B$6:$BE$43,'RevPAR Raw Data'!W$1,FALSE)</f>
        <v>23.750463983431899</v>
      </c>
      <c r="BI42" s="60">
        <f>VLOOKUP($A42,'RevPAR Raw Data'!$B$6:$BE$43,'RevPAR Raw Data'!X$1,FALSE)</f>
        <v>22.392201482454499</v>
      </c>
      <c r="BJ42" s="61">
        <f>VLOOKUP($A42,'RevPAR Raw Data'!$B$6:$BE$43,'RevPAR Raw Data'!Y$1,FALSE)</f>
        <v>21.650481608707899</v>
      </c>
      <c r="BK42" s="60">
        <f>VLOOKUP($A42,'RevPAR Raw Data'!$B$6:$BE$43,'RevPAR Raw Data'!AA$1,FALSE)</f>
        <v>22.715256480141601</v>
      </c>
      <c r="BL42" s="60">
        <f>VLOOKUP($A42,'RevPAR Raw Data'!$B$6:$BE$43,'RevPAR Raw Data'!AB$1,FALSE)</f>
        <v>5.7128636295587798</v>
      </c>
      <c r="BM42" s="61">
        <f>VLOOKUP($A42,'RevPAR Raw Data'!$B$6:$BE$43,'RevPAR Raw Data'!AC$1,FALSE)</f>
        <v>13.412026942401001</v>
      </c>
      <c r="BN42" s="62">
        <f>VLOOKUP($A42,'RevPAR Raw Data'!$B$6:$BE$43,'RevPAR Raw Data'!AE$1,FALSE)</f>
        <v>18.1294438719287</v>
      </c>
    </row>
    <row r="43" spans="1:66" x14ac:dyDescent="0.35">
      <c r="A43" s="82" t="s">
        <v>82</v>
      </c>
      <c r="B43" s="59">
        <f>VLOOKUP($A43,'Occupancy Raw Data'!$B$6:$BE$43,'Occupancy Raw Data'!G$1,FALSE)</f>
        <v>57.868724006991698</v>
      </c>
      <c r="C43" s="60">
        <f>VLOOKUP($A43,'Occupancy Raw Data'!$B$6:$BE$43,'Occupancy Raw Data'!H$1,FALSE)</f>
        <v>68.693870170574399</v>
      </c>
      <c r="D43" s="60">
        <f>VLOOKUP($A43,'Occupancy Raw Data'!$B$6:$BE$43,'Occupancy Raw Data'!I$1,FALSE)</f>
        <v>75.559038032668298</v>
      </c>
      <c r="E43" s="60">
        <f>VLOOKUP($A43,'Occupancy Raw Data'!$B$6:$BE$43,'Occupancy Raw Data'!J$1,FALSE)</f>
        <v>77.670624635846707</v>
      </c>
      <c r="F43" s="60">
        <f>VLOOKUP($A43,'Occupancy Raw Data'!$B$6:$BE$43,'Occupancy Raw Data'!K$1,FALSE)</f>
        <v>70.608562875454496</v>
      </c>
      <c r="G43" s="61">
        <f>VLOOKUP($A43,'Occupancy Raw Data'!$B$6:$BE$43,'Occupancy Raw Data'!L$1,FALSE)</f>
        <v>70.080163944307102</v>
      </c>
      <c r="H43" s="60">
        <f>VLOOKUP($A43,'Occupancy Raw Data'!$B$6:$BE$43,'Occupancy Raw Data'!N$1,FALSE)</f>
        <v>68.679806320695903</v>
      </c>
      <c r="I43" s="60">
        <f>VLOOKUP($A43,'Occupancy Raw Data'!$B$6:$BE$43,'Occupancy Raw Data'!O$1,FALSE)</f>
        <v>68.396520201715703</v>
      </c>
      <c r="J43" s="61">
        <f>VLOOKUP($A43,'Occupancy Raw Data'!$B$6:$BE$43,'Occupancy Raw Data'!P$1,FALSE)</f>
        <v>68.538163261205796</v>
      </c>
      <c r="K43" s="62">
        <f>VLOOKUP($A43,'Occupancy Raw Data'!$B$6:$BE$43,'Occupancy Raw Data'!R$1,FALSE)</f>
        <v>69.639592320563906</v>
      </c>
      <c r="L43" s="63"/>
      <c r="M43" s="59">
        <f>VLOOKUP($A43,'Occupancy Raw Data'!$B$6:$BE$43,'Occupancy Raw Data'!T$1,FALSE)</f>
        <v>52.391791229162102</v>
      </c>
      <c r="N43" s="60">
        <f>VLOOKUP($A43,'Occupancy Raw Data'!$B$6:$BE$43,'Occupancy Raw Data'!U$1,FALSE)</f>
        <v>65.934940179476499</v>
      </c>
      <c r="O43" s="60">
        <f>VLOOKUP($A43,'Occupancy Raw Data'!$B$6:$BE$43,'Occupancy Raw Data'!V$1,FALSE)</f>
        <v>72.823989197635399</v>
      </c>
      <c r="P43" s="60">
        <f>VLOOKUP($A43,'Occupancy Raw Data'!$B$6:$BE$43,'Occupancy Raw Data'!W$1,FALSE)</f>
        <v>73.238677248734902</v>
      </c>
      <c r="Q43" s="60">
        <f>VLOOKUP($A43,'Occupancy Raw Data'!$B$6:$BE$43,'Occupancy Raw Data'!X$1,FALSE)</f>
        <v>59.637719283401502</v>
      </c>
      <c r="R43" s="61">
        <f>VLOOKUP($A43,'Occupancy Raw Data'!$B$6:$BE$43,'Occupancy Raw Data'!Y$1,FALSE)</f>
        <v>65.161163172672303</v>
      </c>
      <c r="S43" s="60">
        <f>VLOOKUP($A43,'Occupancy Raw Data'!$B$6:$BE$43,'Occupancy Raw Data'!AA$1,FALSE)</f>
        <v>33.462338896966898</v>
      </c>
      <c r="T43" s="60">
        <f>VLOOKUP($A43,'Occupancy Raw Data'!$B$6:$BE$43,'Occupancy Raw Data'!AB$1,FALSE)</f>
        <v>26.9801658587084</v>
      </c>
      <c r="U43" s="61">
        <f>VLOOKUP($A43,'Occupancy Raw Data'!$B$6:$BE$43,'Occupancy Raw Data'!AC$1,FALSE)</f>
        <v>30.147279055694</v>
      </c>
      <c r="V43" s="62">
        <f>VLOOKUP($A43,'Occupancy Raw Data'!$B$6:$BE$43,'Occupancy Raw Data'!AE$1,FALSE)</f>
        <v>53.545338937276497</v>
      </c>
      <c r="W43" s="63"/>
      <c r="X43" s="64">
        <f>VLOOKUP($A43,'ADR Raw Data'!$B$6:$BE$43,'ADR Raw Data'!G$1,FALSE)</f>
        <v>130.84042044231501</v>
      </c>
      <c r="Y43" s="65">
        <f>VLOOKUP($A43,'ADR Raw Data'!$B$6:$BE$43,'ADR Raw Data'!H$1,FALSE)</f>
        <v>149.31447515427999</v>
      </c>
      <c r="Z43" s="65">
        <f>VLOOKUP($A43,'ADR Raw Data'!$B$6:$BE$43,'ADR Raw Data'!I$1,FALSE)</f>
        <v>153.44912811104001</v>
      </c>
      <c r="AA43" s="65">
        <f>VLOOKUP($A43,'ADR Raw Data'!$B$6:$BE$43,'ADR Raw Data'!J$1,FALSE)</f>
        <v>150.45030161152599</v>
      </c>
      <c r="AB43" s="65">
        <f>VLOOKUP($A43,'ADR Raw Data'!$B$6:$BE$43,'ADR Raw Data'!K$1,FALSE)</f>
        <v>141.28173144775701</v>
      </c>
      <c r="AC43" s="66">
        <f>VLOOKUP($A43,'ADR Raw Data'!$B$6:$BE$43,'ADR Raw Data'!L$1,FALSE)</f>
        <v>145.78817144003801</v>
      </c>
      <c r="AD43" s="65">
        <f>VLOOKUP($A43,'ADR Raw Data'!$B$6:$BE$43,'ADR Raw Data'!N$1,FALSE)</f>
        <v>126.729355253919</v>
      </c>
      <c r="AE43" s="65">
        <f>VLOOKUP($A43,'ADR Raw Data'!$B$6:$BE$43,'ADR Raw Data'!O$1,FALSE)</f>
        <v>127.110230884469</v>
      </c>
      <c r="AF43" s="66">
        <f>VLOOKUP($A43,'ADR Raw Data'!$B$6:$BE$43,'ADR Raw Data'!P$1,FALSE)</f>
        <v>126.919399504594</v>
      </c>
      <c r="AG43" s="67">
        <f>VLOOKUP($A43,'ADR Raw Data'!$B$6:$BE$43,'ADR Raw Data'!R$1,FALSE)</f>
        <v>140.482359746447</v>
      </c>
      <c r="AH43" s="63"/>
      <c r="AI43" s="59">
        <f>VLOOKUP($A43,'ADR Raw Data'!$B$6:$BE$43,'ADR Raw Data'!T$1,FALSE)</f>
        <v>44.500118845518401</v>
      </c>
      <c r="AJ43" s="60">
        <f>VLOOKUP($A43,'ADR Raw Data'!$B$6:$BE$43,'ADR Raw Data'!U$1,FALSE)</f>
        <v>57.634451724042499</v>
      </c>
      <c r="AK43" s="60">
        <f>VLOOKUP($A43,'ADR Raw Data'!$B$6:$BE$43,'ADR Raw Data'!V$1,FALSE)</f>
        <v>60.351579325073899</v>
      </c>
      <c r="AL43" s="60">
        <f>VLOOKUP($A43,'ADR Raw Data'!$B$6:$BE$43,'ADR Raw Data'!W$1,FALSE)</f>
        <v>58.300036055366398</v>
      </c>
      <c r="AM43" s="60">
        <f>VLOOKUP($A43,'ADR Raw Data'!$B$6:$BE$43,'ADR Raw Data'!X$1,FALSE)</f>
        <v>51.506719191540398</v>
      </c>
      <c r="AN43" s="61">
        <f>VLOOKUP($A43,'ADR Raw Data'!$B$6:$BE$43,'ADR Raw Data'!Y$1,FALSE)</f>
        <v>55.199267691995303</v>
      </c>
      <c r="AO43" s="60">
        <f>VLOOKUP($A43,'ADR Raw Data'!$B$6:$BE$43,'ADR Raw Data'!AA$1,FALSE)</f>
        <v>31.2393249885233</v>
      </c>
      <c r="AP43" s="60">
        <f>VLOOKUP($A43,'ADR Raw Data'!$B$6:$BE$43,'ADR Raw Data'!AB$1,FALSE)</f>
        <v>28.750337616513701</v>
      </c>
      <c r="AQ43" s="61">
        <f>VLOOKUP($A43,'ADR Raw Data'!$B$6:$BE$43,'ADR Raw Data'!AC$1,FALSE)</f>
        <v>29.9478038070094</v>
      </c>
      <c r="AR43" s="62">
        <f>VLOOKUP($A43,'ADR Raw Data'!$B$6:$BE$43,'ADR Raw Data'!AE$1,FALSE)</f>
        <v>47.6047721262835</v>
      </c>
      <c r="AS43" s="50"/>
      <c r="AT43" s="64">
        <f>VLOOKUP($A43,'RevPAR Raw Data'!$B$6:$BE$43,'RevPAR Raw Data'!G$1,FALSE)</f>
        <v>75.715681795350804</v>
      </c>
      <c r="AU43" s="65">
        <f>VLOOKUP($A43,'RevPAR Raw Data'!$B$6:$BE$43,'RevPAR Raw Data'!H$1,FALSE)</f>
        <v>102.569891708355</v>
      </c>
      <c r="AV43" s="65">
        <f>VLOOKUP($A43,'RevPAR Raw Data'!$B$6:$BE$43,'RevPAR Raw Data'!I$1,FALSE)</f>
        <v>115.944685070218</v>
      </c>
      <c r="AW43" s="65">
        <f>VLOOKUP($A43,'RevPAR Raw Data'!$B$6:$BE$43,'RevPAR Raw Data'!J$1,FALSE)</f>
        <v>116.855689028187</v>
      </c>
      <c r="AX43" s="65">
        <f>VLOOKUP($A43,'RevPAR Raw Data'!$B$6:$BE$43,'RevPAR Raw Data'!K$1,FALSE)</f>
        <v>99.757000180820896</v>
      </c>
      <c r="AY43" s="66">
        <f>VLOOKUP($A43,'RevPAR Raw Data'!$B$6:$BE$43,'RevPAR Raw Data'!L$1,FALSE)</f>
        <v>102.168589556586</v>
      </c>
      <c r="AZ43" s="65">
        <f>VLOOKUP($A43,'RevPAR Raw Data'!$B$6:$BE$43,'RevPAR Raw Data'!N$1,FALSE)</f>
        <v>87.037475739858905</v>
      </c>
      <c r="BA43" s="65">
        <f>VLOOKUP($A43,'RevPAR Raw Data'!$B$6:$BE$43,'RevPAR Raw Data'!O$1,FALSE)</f>
        <v>86.938974745343799</v>
      </c>
      <c r="BB43" s="66">
        <f>VLOOKUP($A43,'RevPAR Raw Data'!$B$6:$BE$43,'RevPAR Raw Data'!P$1,FALSE)</f>
        <v>86.988225242601402</v>
      </c>
      <c r="BC43" s="67">
        <f>VLOOKUP($A43,'RevPAR Raw Data'!$B$6:$BE$43,'RevPAR Raw Data'!R$1,FALSE)</f>
        <v>97.831342609733895</v>
      </c>
      <c r="BD43" s="63"/>
      <c r="BE43" s="59">
        <f>VLOOKUP($A43,'RevPAR Raw Data'!$B$6:$BE$43,'RevPAR Raw Data'!T$1,FALSE)</f>
        <v>120.206319436953</v>
      </c>
      <c r="BF43" s="60">
        <f>VLOOKUP($A43,'RevPAR Raw Data'!$B$6:$BE$43,'RevPAR Raw Data'!U$1,FALSE)</f>
        <v>161.57063317053499</v>
      </c>
      <c r="BG43" s="60">
        <f>VLOOKUP($A43,'RevPAR Raw Data'!$B$6:$BE$43,'RevPAR Raw Data'!V$1,FALSE)</f>
        <v>177.12599613100301</v>
      </c>
      <c r="BH43" s="60">
        <f>VLOOKUP($A43,'RevPAR Raw Data'!$B$6:$BE$43,'RevPAR Raw Data'!W$1,FALSE)</f>
        <v>174.23688854658701</v>
      </c>
      <c r="BI43" s="60">
        <f>VLOOKUP($A43,'RevPAR Raw Data'!$B$6:$BE$43,'RevPAR Raw Data'!X$1,FALSE)</f>
        <v>141.86187107848201</v>
      </c>
      <c r="BJ43" s="61">
        <f>VLOOKUP($A43,'RevPAR Raw Data'!$B$6:$BE$43,'RevPAR Raw Data'!Y$1,FALSE)</f>
        <v>156.328915755568</v>
      </c>
      <c r="BK43" s="60">
        <f>VLOOKUP($A43,'RevPAR Raw Data'!$B$6:$BE$43,'RevPAR Raw Data'!AA$1,FALSE)</f>
        <v>75.155072682274806</v>
      </c>
      <c r="BL43" s="60">
        <f>VLOOKUP($A43,'RevPAR Raw Data'!$B$6:$BE$43,'RevPAR Raw Data'!AB$1,FALSE)</f>
        <v>63.487392249096303</v>
      </c>
      <c r="BM43" s="61">
        <f>VLOOKUP($A43,'RevPAR Raw Data'!$B$6:$BE$43,'RevPAR Raw Data'!AC$1,FALSE)</f>
        <v>69.123530847454404</v>
      </c>
      <c r="BN43" s="62">
        <f>VLOOKUP($A43,'RevPAR Raw Data'!$B$6:$BE$43,'RevPAR Raw Data'!AE$1,FALSE)</f>
        <v>126.64024764889599</v>
      </c>
    </row>
    <row r="44" spans="1:66" x14ac:dyDescent="0.35">
      <c r="A44" s="81" t="s">
        <v>83</v>
      </c>
      <c r="B44" s="59">
        <f>VLOOKUP($A44,'Occupancy Raw Data'!$B$6:$BE$43,'Occupancy Raw Data'!G$1,FALSE)</f>
        <v>50.9187082405345</v>
      </c>
      <c r="C44" s="60">
        <f>VLOOKUP($A44,'Occupancy Raw Data'!$B$6:$BE$43,'Occupancy Raw Data'!H$1,FALSE)</f>
        <v>56.9320712694877</v>
      </c>
      <c r="D44" s="60">
        <f>VLOOKUP($A44,'Occupancy Raw Data'!$B$6:$BE$43,'Occupancy Raw Data'!I$1,FALSE)</f>
        <v>58.973645137342203</v>
      </c>
      <c r="E44" s="60">
        <f>VLOOKUP($A44,'Occupancy Raw Data'!$B$6:$BE$43,'Occupancy Raw Data'!J$1,FALSE)</f>
        <v>62.008166295471398</v>
      </c>
      <c r="F44" s="60">
        <f>VLOOKUP($A44,'Occupancy Raw Data'!$B$6:$BE$43,'Occupancy Raw Data'!K$1,FALSE)</f>
        <v>64.773570898292505</v>
      </c>
      <c r="G44" s="61">
        <f>VLOOKUP($A44,'Occupancy Raw Data'!$B$6:$BE$43,'Occupancy Raw Data'!L$1,FALSE)</f>
        <v>58.7212323682256</v>
      </c>
      <c r="H44" s="60">
        <f>VLOOKUP($A44,'Occupancy Raw Data'!$B$6:$BE$43,'Occupancy Raw Data'!N$1,FALSE)</f>
        <v>70.851893095768304</v>
      </c>
      <c r="I44" s="60">
        <f>VLOOKUP($A44,'Occupancy Raw Data'!$B$6:$BE$43,'Occupancy Raw Data'!O$1,FALSE)</f>
        <v>68.9495174461766</v>
      </c>
      <c r="J44" s="61">
        <f>VLOOKUP($A44,'Occupancy Raw Data'!$B$6:$BE$43,'Occupancy Raw Data'!P$1,FALSE)</f>
        <v>69.900705270972495</v>
      </c>
      <c r="K44" s="62">
        <f>VLOOKUP($A44,'Occupancy Raw Data'!$B$6:$BE$43,'Occupancy Raw Data'!R$1,FALSE)</f>
        <v>61.915367483296201</v>
      </c>
      <c r="L44" s="63"/>
      <c r="M44" s="59">
        <f>VLOOKUP($A44,'Occupancy Raw Data'!$B$6:$BE$43,'Occupancy Raw Data'!T$1,FALSE)</f>
        <v>8.5359211259662597</v>
      </c>
      <c r="N44" s="60">
        <f>VLOOKUP($A44,'Occupancy Raw Data'!$B$6:$BE$43,'Occupancy Raw Data'!U$1,FALSE)</f>
        <v>14.8984955850778</v>
      </c>
      <c r="O44" s="60">
        <f>VLOOKUP($A44,'Occupancy Raw Data'!$B$6:$BE$43,'Occupancy Raw Data'!V$1,FALSE)</f>
        <v>11.559168952749699</v>
      </c>
      <c r="P44" s="60">
        <f>VLOOKUP($A44,'Occupancy Raw Data'!$B$6:$BE$43,'Occupancy Raw Data'!W$1,FALSE)</f>
        <v>7.6773556541022598</v>
      </c>
      <c r="Q44" s="60">
        <f>VLOOKUP($A44,'Occupancy Raw Data'!$B$6:$BE$43,'Occupancy Raw Data'!X$1,FALSE)</f>
        <v>-2.63180434861862</v>
      </c>
      <c r="R44" s="61">
        <f>VLOOKUP($A44,'Occupancy Raw Data'!$B$6:$BE$43,'Occupancy Raw Data'!Y$1,FALSE)</f>
        <v>7.3755691490397703</v>
      </c>
      <c r="S44" s="60">
        <f>VLOOKUP($A44,'Occupancy Raw Data'!$B$6:$BE$43,'Occupancy Raw Data'!AA$1,FALSE)</f>
        <v>2.2130336198827401</v>
      </c>
      <c r="T44" s="60">
        <f>VLOOKUP($A44,'Occupancy Raw Data'!$B$6:$BE$43,'Occupancy Raw Data'!AB$1,FALSE)</f>
        <v>1.9809266276669599</v>
      </c>
      <c r="U44" s="61">
        <f>VLOOKUP($A44,'Occupancy Raw Data'!$B$6:$BE$43,'Occupancy Raw Data'!AC$1,FALSE)</f>
        <v>2.0984274494684798</v>
      </c>
      <c r="V44" s="62">
        <f>VLOOKUP($A44,'Occupancy Raw Data'!$B$6:$BE$43,'Occupancy Raw Data'!AE$1,FALSE)</f>
        <v>5.6147317191943502</v>
      </c>
      <c r="W44" s="63"/>
      <c r="X44" s="64">
        <f>VLOOKUP($A44,'ADR Raw Data'!$B$6:$BE$43,'ADR Raw Data'!G$1,FALSE)</f>
        <v>93.566176416985599</v>
      </c>
      <c r="Y44" s="65">
        <f>VLOOKUP($A44,'ADR Raw Data'!$B$6:$BE$43,'ADR Raw Data'!H$1,FALSE)</f>
        <v>96.356409127954294</v>
      </c>
      <c r="Z44" s="65">
        <f>VLOOKUP($A44,'ADR Raw Data'!$B$6:$BE$43,'ADR Raw Data'!I$1,FALSE)</f>
        <v>94.518029897718307</v>
      </c>
      <c r="AA44" s="65">
        <f>VLOOKUP($A44,'ADR Raw Data'!$B$6:$BE$43,'ADR Raw Data'!J$1,FALSE)</f>
        <v>93.937292726728501</v>
      </c>
      <c r="AB44" s="65">
        <f>VLOOKUP($A44,'ADR Raw Data'!$B$6:$BE$43,'ADR Raw Data'!K$1,FALSE)</f>
        <v>101.960816618911</v>
      </c>
      <c r="AC44" s="66">
        <f>VLOOKUP($A44,'ADR Raw Data'!$B$6:$BE$43,'ADR Raw Data'!L$1,FALSE)</f>
        <v>96.228760390657101</v>
      </c>
      <c r="AD44" s="65">
        <f>VLOOKUP($A44,'ADR Raw Data'!$B$6:$BE$43,'ADR Raw Data'!N$1,FALSE)</f>
        <v>124.98996332678399</v>
      </c>
      <c r="AE44" s="65">
        <f>VLOOKUP($A44,'ADR Raw Data'!$B$6:$BE$43,'ADR Raw Data'!O$1,FALSE)</f>
        <v>126.196924629878</v>
      </c>
      <c r="AF44" s="66">
        <f>VLOOKUP($A44,'ADR Raw Data'!$B$6:$BE$43,'ADR Raw Data'!P$1,FALSE)</f>
        <v>125.585231994689</v>
      </c>
      <c r="AG44" s="67">
        <f>VLOOKUP($A44,'ADR Raw Data'!$B$6:$BE$43,'ADR Raw Data'!R$1,FALSE)</f>
        <v>105.698083033573</v>
      </c>
      <c r="AH44" s="63"/>
      <c r="AI44" s="59">
        <f>VLOOKUP($A44,'ADR Raw Data'!$B$6:$BE$43,'ADR Raw Data'!T$1,FALSE)</f>
        <v>12.2434724729236</v>
      </c>
      <c r="AJ44" s="60">
        <f>VLOOKUP($A44,'ADR Raw Data'!$B$6:$BE$43,'ADR Raw Data'!U$1,FALSE)</f>
        <v>17.066349782125599</v>
      </c>
      <c r="AK44" s="60">
        <f>VLOOKUP($A44,'ADR Raw Data'!$B$6:$BE$43,'ADR Raw Data'!V$1,FALSE)</f>
        <v>12.1025509812398</v>
      </c>
      <c r="AL44" s="60">
        <f>VLOOKUP($A44,'ADR Raw Data'!$B$6:$BE$43,'ADR Raw Data'!W$1,FALSE)</f>
        <v>7.4250644376793602</v>
      </c>
      <c r="AM44" s="60">
        <f>VLOOKUP($A44,'ADR Raw Data'!$B$6:$BE$43,'ADR Raw Data'!X$1,FALSE)</f>
        <v>-12.557244957428701</v>
      </c>
      <c r="AN44" s="61">
        <f>VLOOKUP($A44,'ADR Raw Data'!$B$6:$BE$43,'ADR Raw Data'!Y$1,FALSE)</f>
        <v>4.2544511958132301</v>
      </c>
      <c r="AO44" s="60">
        <f>VLOOKUP($A44,'ADR Raw Data'!$B$6:$BE$43,'ADR Raw Data'!AA$1,FALSE)</f>
        <v>-7.6892351484855697</v>
      </c>
      <c r="AP44" s="60">
        <f>VLOOKUP($A44,'ADR Raw Data'!$B$6:$BE$43,'ADR Raw Data'!AB$1,FALSE)</f>
        <v>-4.1916814662824704</v>
      </c>
      <c r="AQ44" s="61">
        <f>VLOOKUP($A44,'ADR Raw Data'!$B$6:$BE$43,'ADR Raw Data'!AC$1,FALSE)</f>
        <v>-5.9868860707074196</v>
      </c>
      <c r="AR44" s="62">
        <f>VLOOKUP($A44,'ADR Raw Data'!$B$6:$BE$43,'ADR Raw Data'!AE$1,FALSE)</f>
        <v>-0.35637490567548902</v>
      </c>
      <c r="AS44" s="50"/>
      <c r="AT44" s="64">
        <f>VLOOKUP($A44,'RevPAR Raw Data'!$B$6:$BE$43,'RevPAR Raw Data'!G$1,FALSE)</f>
        <v>47.642688381588698</v>
      </c>
      <c r="AU44" s="65">
        <f>VLOOKUP($A44,'RevPAR Raw Data'!$B$6:$BE$43,'RevPAR Raw Data'!H$1,FALSE)</f>
        <v>54.8576995174461</v>
      </c>
      <c r="AV44" s="65">
        <f>VLOOKUP($A44,'RevPAR Raw Data'!$B$6:$BE$43,'RevPAR Raw Data'!I$1,FALSE)</f>
        <v>55.740727542687402</v>
      </c>
      <c r="AW44" s="65">
        <f>VLOOKUP($A44,'RevPAR Raw Data'!$B$6:$BE$43,'RevPAR Raw Data'!J$1,FALSE)</f>
        <v>58.248792687453602</v>
      </c>
      <c r="AX44" s="65">
        <f>VLOOKUP($A44,'RevPAR Raw Data'!$B$6:$BE$43,'RevPAR Raw Data'!K$1,FALSE)</f>
        <v>66.043661841128397</v>
      </c>
      <c r="AY44" s="66">
        <f>VLOOKUP($A44,'RevPAR Raw Data'!$B$6:$BE$43,'RevPAR Raw Data'!L$1,FALSE)</f>
        <v>56.506713994060803</v>
      </c>
      <c r="AZ44" s="65">
        <f>VLOOKUP($A44,'RevPAR Raw Data'!$B$6:$BE$43,'RevPAR Raw Data'!N$1,FALSE)</f>
        <v>88.557755196733396</v>
      </c>
      <c r="BA44" s="65">
        <f>VLOOKUP($A44,'RevPAR Raw Data'!$B$6:$BE$43,'RevPAR Raw Data'!O$1,FALSE)</f>
        <v>87.012170564216703</v>
      </c>
      <c r="BB44" s="66">
        <f>VLOOKUP($A44,'RevPAR Raw Data'!$B$6:$BE$43,'RevPAR Raw Data'!P$1,FALSE)</f>
        <v>87.784962880475106</v>
      </c>
      <c r="BC44" s="67">
        <f>VLOOKUP($A44,'RevPAR Raw Data'!$B$6:$BE$43,'RevPAR Raw Data'!R$1,FALSE)</f>
        <v>65.443356533036294</v>
      </c>
      <c r="BD44" s="63"/>
      <c r="BE44" s="59">
        <f>VLOOKUP($A44,'RevPAR Raw Data'!$B$6:$BE$43,'RevPAR Raw Data'!T$1,FALSE)</f>
        <v>21.824486752258</v>
      </c>
      <c r="BF44" s="60">
        <f>VLOOKUP($A44,'RevPAR Raw Data'!$B$6:$BE$43,'RevPAR Raw Data'!U$1,FALSE)</f>
        <v>34.507474736027298</v>
      </c>
      <c r="BG44" s="60">
        <f>VLOOKUP($A44,'RevPAR Raw Data'!$B$6:$BE$43,'RevPAR Raw Data'!V$1,FALSE)</f>
        <v>25.060674249503801</v>
      </c>
      <c r="BH44" s="60">
        <f>VLOOKUP($A44,'RevPAR Raw Data'!$B$6:$BE$43,'RevPAR Raw Data'!W$1,FALSE)</f>
        <v>15.672468696208499</v>
      </c>
      <c r="BI44" s="60">
        <f>VLOOKUP($A44,'RevPAR Raw Data'!$B$6:$BE$43,'RevPAR Raw Data'!X$1,FALSE)</f>
        <v>-14.858567187191101</v>
      </c>
      <c r="BJ44" s="61">
        <f>VLOOKUP($A44,'RevPAR Raw Data'!$B$6:$BE$43,'RevPAR Raw Data'!Y$1,FALSE)</f>
        <v>11.9438103347123</v>
      </c>
      <c r="BK44" s="60">
        <f>VLOOKUP($A44,'RevPAR Raw Data'!$B$6:$BE$43,'RevPAR Raw Data'!AA$1,FALSE)</f>
        <v>-5.6463668875506503</v>
      </c>
      <c r="BL44" s="60">
        <f>VLOOKUP($A44,'RevPAR Raw Data'!$B$6:$BE$43,'RevPAR Raw Data'!AB$1,FALSE)</f>
        <v>-2.29378897292808</v>
      </c>
      <c r="BM44" s="61">
        <f>VLOOKUP($A44,'RevPAR Raw Data'!$B$6:$BE$43,'RevPAR Raw Data'!AC$1,FALSE)</f>
        <v>-4.0140890819150696</v>
      </c>
      <c r="BN44" s="62">
        <f>VLOOKUP($A44,'RevPAR Raw Data'!$B$6:$BE$43,'RevPAR Raw Data'!AE$1,FALSE)</f>
        <v>5.23834731865065</v>
      </c>
    </row>
    <row r="45" spans="1:66" x14ac:dyDescent="0.35">
      <c r="A45" s="83" t="s">
        <v>84</v>
      </c>
      <c r="B45" s="59">
        <f>VLOOKUP($A45,'Occupancy Raw Data'!$B$6:$BE$43,'Occupancy Raw Data'!G$1,FALSE)</f>
        <v>47.259408941651898</v>
      </c>
      <c r="C45" s="60">
        <f>VLOOKUP($A45,'Occupancy Raw Data'!$B$6:$BE$43,'Occupancy Raw Data'!H$1,FALSE)</f>
        <v>60.7729224551654</v>
      </c>
      <c r="D45" s="60">
        <f>VLOOKUP($A45,'Occupancy Raw Data'!$B$6:$BE$43,'Occupancy Raw Data'!I$1,FALSE)</f>
        <v>66.557211417024504</v>
      </c>
      <c r="E45" s="60">
        <f>VLOOKUP($A45,'Occupancy Raw Data'!$B$6:$BE$43,'Occupancy Raw Data'!J$1,FALSE)</f>
        <v>70.194493558979502</v>
      </c>
      <c r="F45" s="60">
        <f>VLOOKUP($A45,'Occupancy Raw Data'!$B$6:$BE$43,'Occupancy Raw Data'!K$1,FALSE)</f>
        <v>66.405657994443004</v>
      </c>
      <c r="G45" s="61">
        <f>VLOOKUP($A45,'Occupancy Raw Data'!$B$6:$BE$43,'Occupancy Raw Data'!L$1,FALSE)</f>
        <v>62.237938873452798</v>
      </c>
      <c r="H45" s="60">
        <f>VLOOKUP($A45,'Occupancy Raw Data'!$B$6:$BE$43,'Occupancy Raw Data'!N$1,FALSE)</f>
        <v>70.724930538014604</v>
      </c>
      <c r="I45" s="60">
        <f>VLOOKUP($A45,'Occupancy Raw Data'!$B$6:$BE$43,'Occupancy Raw Data'!O$1,FALSE)</f>
        <v>64.738570346046899</v>
      </c>
      <c r="J45" s="61">
        <f>VLOOKUP($A45,'Occupancy Raw Data'!$B$6:$BE$43,'Occupancy Raw Data'!P$1,FALSE)</f>
        <v>67.731750442030801</v>
      </c>
      <c r="K45" s="62">
        <f>VLOOKUP($A45,'Occupancy Raw Data'!$B$6:$BE$43,'Occupancy Raw Data'!R$1,FALSE)</f>
        <v>63.807599321618</v>
      </c>
      <c r="L45" s="63"/>
      <c r="M45" s="59">
        <f>VLOOKUP($A45,'Occupancy Raw Data'!$B$6:$BE$43,'Occupancy Raw Data'!T$1,FALSE)</f>
        <v>-5.1233370212267797</v>
      </c>
      <c r="N45" s="60">
        <f>VLOOKUP($A45,'Occupancy Raw Data'!$B$6:$BE$43,'Occupancy Raw Data'!U$1,FALSE)</f>
        <v>-1.9497311950535501</v>
      </c>
      <c r="O45" s="60">
        <f>VLOOKUP($A45,'Occupancy Raw Data'!$B$6:$BE$43,'Occupancy Raw Data'!V$1,FALSE)</f>
        <v>2.87525449106352</v>
      </c>
      <c r="P45" s="60">
        <f>VLOOKUP($A45,'Occupancy Raw Data'!$B$6:$BE$43,'Occupancy Raw Data'!W$1,FALSE)</f>
        <v>11.754804196982199</v>
      </c>
      <c r="Q45" s="60">
        <f>VLOOKUP($A45,'Occupancy Raw Data'!$B$6:$BE$43,'Occupancy Raw Data'!X$1,FALSE)</f>
        <v>8.0144383819631706</v>
      </c>
      <c r="R45" s="61">
        <f>VLOOKUP($A45,'Occupancy Raw Data'!$B$6:$BE$43,'Occupancy Raw Data'!Y$1,FALSE)</f>
        <v>3.4610779550753001</v>
      </c>
      <c r="S45" s="60">
        <f>VLOOKUP($A45,'Occupancy Raw Data'!$B$6:$BE$43,'Occupancy Raw Data'!AA$1,FALSE)</f>
        <v>4.1366341168767997</v>
      </c>
      <c r="T45" s="60">
        <f>VLOOKUP($A45,'Occupancy Raw Data'!$B$6:$BE$43,'Occupancy Raw Data'!AB$1,FALSE)</f>
        <v>-4.2524007935184596</v>
      </c>
      <c r="U45" s="61">
        <f>VLOOKUP($A45,'Occupancy Raw Data'!$B$6:$BE$43,'Occupancy Raw Data'!AC$1,FALSE)</f>
        <v>-4.8544895006844203E-2</v>
      </c>
      <c r="V45" s="62">
        <f>VLOOKUP($A45,'Occupancy Raw Data'!$B$6:$BE$43,'Occupancy Raw Data'!AE$1,FALSE)</f>
        <v>2.3708942781537399</v>
      </c>
      <c r="W45" s="63"/>
      <c r="X45" s="64">
        <f>VLOOKUP($A45,'ADR Raw Data'!$B$6:$BE$43,'ADR Raw Data'!G$1,FALSE)</f>
        <v>86.626066274719406</v>
      </c>
      <c r="Y45" s="65">
        <f>VLOOKUP($A45,'ADR Raw Data'!$B$6:$BE$43,'ADR Raw Data'!H$1,FALSE)</f>
        <v>88.872768079800395</v>
      </c>
      <c r="Z45" s="65">
        <f>VLOOKUP($A45,'ADR Raw Data'!$B$6:$BE$43,'ADR Raw Data'!I$1,FALSE)</f>
        <v>92.036144212523695</v>
      </c>
      <c r="AA45" s="65">
        <f>VLOOKUP($A45,'ADR Raw Data'!$B$6:$BE$43,'ADR Raw Data'!J$1,FALSE)</f>
        <v>91.903382511694801</v>
      </c>
      <c r="AB45" s="65">
        <f>VLOOKUP($A45,'ADR Raw Data'!$B$6:$BE$43,'ADR Raw Data'!K$1,FALSE)</f>
        <v>94.689243058196993</v>
      </c>
      <c r="AC45" s="66">
        <f>VLOOKUP($A45,'ADR Raw Data'!$B$6:$BE$43,'ADR Raw Data'!L$1,FALSE)</f>
        <v>91.132955357142805</v>
      </c>
      <c r="AD45" s="65">
        <f>VLOOKUP($A45,'ADR Raw Data'!$B$6:$BE$43,'ADR Raw Data'!N$1,FALSE)</f>
        <v>110.62508571428501</v>
      </c>
      <c r="AE45" s="65">
        <f>VLOOKUP($A45,'ADR Raw Data'!$B$6:$BE$43,'ADR Raw Data'!O$1,FALSE)</f>
        <v>106.48445181428001</v>
      </c>
      <c r="AF45" s="66">
        <f>VLOOKUP($A45,'ADR Raw Data'!$B$6:$BE$43,'ADR Raw Data'!P$1,FALSE)</f>
        <v>108.646259556218</v>
      </c>
      <c r="AG45" s="67">
        <f>VLOOKUP($A45,'ADR Raw Data'!$B$6:$BE$43,'ADR Raw Data'!R$1,FALSE)</f>
        <v>96.444489057286603</v>
      </c>
      <c r="AH45" s="63"/>
      <c r="AI45" s="59">
        <f>VLOOKUP($A45,'ADR Raw Data'!$B$6:$BE$43,'ADR Raw Data'!T$1,FALSE)</f>
        <v>8.5707873140905892</v>
      </c>
      <c r="AJ45" s="60">
        <f>VLOOKUP($A45,'ADR Raw Data'!$B$6:$BE$43,'ADR Raw Data'!U$1,FALSE)</f>
        <v>10.6172412033578</v>
      </c>
      <c r="AK45" s="60">
        <f>VLOOKUP($A45,'ADR Raw Data'!$B$6:$BE$43,'ADR Raw Data'!V$1,FALSE)</f>
        <v>12.2109329282379</v>
      </c>
      <c r="AL45" s="60">
        <f>VLOOKUP($A45,'ADR Raw Data'!$B$6:$BE$43,'ADR Raw Data'!W$1,FALSE)</f>
        <v>14.190002563198901</v>
      </c>
      <c r="AM45" s="60">
        <f>VLOOKUP($A45,'ADR Raw Data'!$B$6:$BE$43,'ADR Raw Data'!X$1,FALSE)</f>
        <v>14.6999627521049</v>
      </c>
      <c r="AN45" s="61">
        <f>VLOOKUP($A45,'ADR Raw Data'!$B$6:$BE$43,'ADR Raw Data'!Y$1,FALSE)</f>
        <v>12.380922080692899</v>
      </c>
      <c r="AO45" s="60">
        <f>VLOOKUP($A45,'ADR Raw Data'!$B$6:$BE$43,'ADR Raw Data'!AA$1,FALSE)</f>
        <v>18.201144529735501</v>
      </c>
      <c r="AP45" s="60">
        <f>VLOOKUP($A45,'ADR Raw Data'!$B$6:$BE$43,'ADR Raw Data'!AB$1,FALSE)</f>
        <v>13.612213366233901</v>
      </c>
      <c r="AQ45" s="61">
        <f>VLOOKUP($A45,'ADR Raw Data'!$B$6:$BE$43,'ADR Raw Data'!AC$1,FALSE)</f>
        <v>16.002889479217501</v>
      </c>
      <c r="AR45" s="62">
        <f>VLOOKUP($A45,'ADR Raw Data'!$B$6:$BE$43,'ADR Raw Data'!AE$1,FALSE)</f>
        <v>13.469395426550101</v>
      </c>
      <c r="AS45" s="50"/>
      <c r="AT45" s="64">
        <f>VLOOKUP($A45,'RevPAR Raw Data'!$B$6:$BE$43,'RevPAR Raw Data'!G$1,FALSE)</f>
        <v>40.938966910836001</v>
      </c>
      <c r="AU45" s="65">
        <f>VLOOKUP($A45,'RevPAR Raw Data'!$B$6:$BE$43,'RevPAR Raw Data'!H$1,FALSE)</f>
        <v>54.010578428896103</v>
      </c>
      <c r="AV45" s="65">
        <f>VLOOKUP($A45,'RevPAR Raw Data'!$B$6:$BE$43,'RevPAR Raw Data'!I$1,FALSE)</f>
        <v>61.256691083606903</v>
      </c>
      <c r="AW45" s="65">
        <f>VLOOKUP($A45,'RevPAR Raw Data'!$B$6:$BE$43,'RevPAR Raw Data'!J$1,FALSE)</f>
        <v>64.511113917655905</v>
      </c>
      <c r="AX45" s="65">
        <f>VLOOKUP($A45,'RevPAR Raw Data'!$B$6:$BE$43,'RevPAR Raw Data'!K$1,FALSE)</f>
        <v>62.879014902753198</v>
      </c>
      <c r="AY45" s="66">
        <f>VLOOKUP($A45,'RevPAR Raw Data'!$B$6:$BE$43,'RevPAR Raw Data'!L$1,FALSE)</f>
        <v>56.719273048749599</v>
      </c>
      <c r="AZ45" s="65">
        <f>VLOOKUP($A45,'RevPAR Raw Data'!$B$6:$BE$43,'RevPAR Raw Data'!N$1,FALSE)</f>
        <v>78.239515029047695</v>
      </c>
      <c r="BA45" s="65">
        <f>VLOOKUP($A45,'RevPAR Raw Data'!$B$6:$BE$43,'RevPAR Raw Data'!O$1,FALSE)</f>
        <v>68.936511745390206</v>
      </c>
      <c r="BB45" s="66">
        <f>VLOOKUP($A45,'RevPAR Raw Data'!$B$6:$BE$43,'RevPAR Raw Data'!P$1,FALSE)</f>
        <v>73.588013387218894</v>
      </c>
      <c r="BC45" s="67">
        <f>VLOOKUP($A45,'RevPAR Raw Data'!$B$6:$BE$43,'RevPAR Raw Data'!R$1,FALSE)</f>
        <v>61.538913145455197</v>
      </c>
      <c r="BD45" s="63"/>
      <c r="BE45" s="59">
        <f>VLOOKUP($A45,'RevPAR Raw Data'!$B$6:$BE$43,'RevPAR Raw Data'!T$1,FALSE)</f>
        <v>3.0083399733903899</v>
      </c>
      <c r="BF45" s="60">
        <f>VLOOKUP($A45,'RevPAR Raw Data'!$B$6:$BE$43,'RevPAR Raw Data'!U$1,FALSE)</f>
        <v>8.4605023445083702</v>
      </c>
      <c r="BG45" s="60">
        <f>VLOOKUP($A45,'RevPAR Raw Data'!$B$6:$BE$43,'RevPAR Raw Data'!V$1,FALSE)</f>
        <v>15.4372828167214</v>
      </c>
      <c r="BH45" s="60">
        <f>VLOOKUP($A45,'RevPAR Raw Data'!$B$6:$BE$43,'RevPAR Raw Data'!W$1,FALSE)</f>
        <v>27.612813777031899</v>
      </c>
      <c r="BI45" s="60">
        <f>VLOOKUP($A45,'RevPAR Raw Data'!$B$6:$BE$43,'RevPAR Raw Data'!X$1,FALSE)</f>
        <v>23.892520591007099</v>
      </c>
      <c r="BJ45" s="61">
        <f>VLOOKUP($A45,'RevPAR Raw Data'!$B$6:$BE$43,'RevPAR Raw Data'!Y$1,FALSE)</f>
        <v>16.2705134005381</v>
      </c>
      <c r="BK45" s="60">
        <f>VLOOKUP($A45,'RevPAR Raw Data'!$B$6:$BE$43,'RevPAR Raw Data'!AA$1,FALSE)</f>
        <v>23.0906934008914</v>
      </c>
      <c r="BL45" s="60">
        <f>VLOOKUP($A45,'RevPAR Raw Data'!$B$6:$BE$43,'RevPAR Raw Data'!AB$1,FALSE)</f>
        <v>8.7809667035142898</v>
      </c>
      <c r="BM45" s="61">
        <f>VLOOKUP($A45,'RevPAR Raw Data'!$B$6:$BE$43,'RevPAR Raw Data'!AC$1,FALSE)</f>
        <v>15.9465759983149</v>
      </c>
      <c r="BN45" s="62">
        <f>VLOOKUP($A45,'RevPAR Raw Data'!$B$6:$BE$43,'RevPAR Raw Data'!AE$1,FALSE)</f>
        <v>16.1596348301738</v>
      </c>
    </row>
    <row r="46" spans="1:66" x14ac:dyDescent="0.35">
      <c r="A46" s="84" t="s">
        <v>85</v>
      </c>
      <c r="B46" s="59">
        <f>VLOOKUP($A46,'Occupancy Raw Data'!$B$6:$BE$43,'Occupancy Raw Data'!G$1,FALSE)</f>
        <v>41.823462558403797</v>
      </c>
      <c r="C46" s="60">
        <f>VLOOKUP($A46,'Occupancy Raw Data'!$B$6:$BE$43,'Occupancy Raw Data'!H$1,FALSE)</f>
        <v>51.243843919686803</v>
      </c>
      <c r="D46" s="60">
        <f>VLOOKUP($A46,'Occupancy Raw Data'!$B$6:$BE$43,'Occupancy Raw Data'!I$1,FALSE)</f>
        <v>55.107968177800203</v>
      </c>
      <c r="E46" s="60">
        <f>VLOOKUP($A46,'Occupancy Raw Data'!$B$6:$BE$43,'Occupancy Raw Data'!J$1,FALSE)</f>
        <v>57.747190301805702</v>
      </c>
      <c r="F46" s="60">
        <f>VLOOKUP($A46,'Occupancy Raw Data'!$B$6:$BE$43,'Occupancy Raw Data'!K$1,FALSE)</f>
        <v>57.696678873595097</v>
      </c>
      <c r="G46" s="61">
        <f>VLOOKUP($A46,'Occupancy Raw Data'!$B$6:$BE$43,'Occupancy Raw Data'!L$1,FALSE)</f>
        <v>52.723828766258301</v>
      </c>
      <c r="H46" s="60">
        <f>VLOOKUP($A46,'Occupancy Raw Data'!$B$6:$BE$43,'Occupancy Raw Data'!N$1,FALSE)</f>
        <v>74.163404470261298</v>
      </c>
      <c r="I46" s="60">
        <f>VLOOKUP($A46,'Occupancy Raw Data'!$B$6:$BE$43,'Occupancy Raw Data'!O$1,FALSE)</f>
        <v>60.916782422022898</v>
      </c>
      <c r="J46" s="61">
        <f>VLOOKUP($A46,'Occupancy Raw Data'!$B$6:$BE$43,'Occupancy Raw Data'!P$1,FALSE)</f>
        <v>67.540093446142095</v>
      </c>
      <c r="K46" s="62">
        <f>VLOOKUP($A46,'Occupancy Raw Data'!$B$6:$BE$43,'Occupancy Raw Data'!R$1,FALSE)</f>
        <v>56.957047246225102</v>
      </c>
      <c r="L46" s="63"/>
      <c r="M46" s="59">
        <f>VLOOKUP($A46,'Occupancy Raw Data'!$B$6:$BE$43,'Occupancy Raw Data'!T$1,FALSE)</f>
        <v>0.68893766339520301</v>
      </c>
      <c r="N46" s="60">
        <f>VLOOKUP($A46,'Occupancy Raw Data'!$B$6:$BE$43,'Occupancy Raw Data'!U$1,FALSE)</f>
        <v>10.2675109656922</v>
      </c>
      <c r="O46" s="60">
        <f>VLOOKUP($A46,'Occupancy Raw Data'!$B$6:$BE$43,'Occupancy Raw Data'!V$1,FALSE)</f>
        <v>14.960619239787</v>
      </c>
      <c r="P46" s="60">
        <f>VLOOKUP($A46,'Occupancy Raw Data'!$B$6:$BE$43,'Occupancy Raw Data'!W$1,FALSE)</f>
        <v>8.0866970850950199</v>
      </c>
      <c r="Q46" s="60">
        <f>VLOOKUP($A46,'Occupancy Raw Data'!$B$6:$BE$43,'Occupancy Raw Data'!X$1,FALSE)</f>
        <v>9.3352754641220699</v>
      </c>
      <c r="R46" s="61">
        <f>VLOOKUP($A46,'Occupancy Raw Data'!$B$6:$BE$43,'Occupancy Raw Data'!Y$1,FALSE)</f>
        <v>8.8691413383020592</v>
      </c>
      <c r="S46" s="60">
        <f>VLOOKUP($A46,'Occupancy Raw Data'!$B$6:$BE$43,'Occupancy Raw Data'!AA$1,FALSE)</f>
        <v>24.148880967225999</v>
      </c>
      <c r="T46" s="60">
        <f>VLOOKUP($A46,'Occupancy Raw Data'!$B$6:$BE$43,'Occupancy Raw Data'!AB$1,FALSE)</f>
        <v>6.0289251163638102</v>
      </c>
      <c r="U46" s="61">
        <f>VLOOKUP($A46,'Occupancy Raw Data'!$B$6:$BE$43,'Occupancy Raw Data'!AC$1,FALSE)</f>
        <v>15.265516504853901</v>
      </c>
      <c r="V46" s="62">
        <f>VLOOKUP($A46,'Occupancy Raw Data'!$B$6:$BE$43,'Occupancy Raw Data'!AE$1,FALSE)</f>
        <v>10.9552088978888</v>
      </c>
      <c r="W46" s="63"/>
      <c r="X46" s="64">
        <f>VLOOKUP($A46,'ADR Raw Data'!$B$6:$BE$43,'ADR Raw Data'!G$1,FALSE)</f>
        <v>93.219021739130397</v>
      </c>
      <c r="Y46" s="65">
        <f>VLOOKUP($A46,'ADR Raw Data'!$B$6:$BE$43,'ADR Raw Data'!H$1,FALSE)</f>
        <v>95.713018728437603</v>
      </c>
      <c r="Z46" s="65">
        <f>VLOOKUP($A46,'ADR Raw Data'!$B$6:$BE$43,'ADR Raw Data'!I$1,FALSE)</f>
        <v>96.034924381301494</v>
      </c>
      <c r="AA46" s="65">
        <f>VLOOKUP($A46,'ADR Raw Data'!$B$6:$BE$43,'ADR Raw Data'!J$1,FALSE)</f>
        <v>96.897485239448898</v>
      </c>
      <c r="AB46" s="65">
        <f>VLOOKUP($A46,'ADR Raw Data'!$B$6:$BE$43,'ADR Raw Data'!K$1,FALSE)</f>
        <v>101.370045961917</v>
      </c>
      <c r="AC46" s="66">
        <f>VLOOKUP($A46,'ADR Raw Data'!$B$6:$BE$43,'ADR Raw Data'!L$1,FALSE)</f>
        <v>96.882217857827101</v>
      </c>
      <c r="AD46" s="65">
        <f>VLOOKUP($A46,'ADR Raw Data'!$B$6:$BE$43,'ADR Raw Data'!N$1,FALSE)</f>
        <v>141.08999318917</v>
      </c>
      <c r="AE46" s="65">
        <f>VLOOKUP($A46,'ADR Raw Data'!$B$6:$BE$43,'ADR Raw Data'!O$1,FALSE)</f>
        <v>132.782601575456</v>
      </c>
      <c r="AF46" s="66">
        <f>VLOOKUP($A46,'ADR Raw Data'!$B$6:$BE$43,'ADR Raw Data'!P$1,FALSE)</f>
        <v>137.34362905487501</v>
      </c>
      <c r="AG46" s="67">
        <f>VLOOKUP($A46,'ADR Raw Data'!$B$6:$BE$43,'ADR Raw Data'!R$1,FALSE)</f>
        <v>110.590630602096</v>
      </c>
      <c r="AH46" s="63"/>
      <c r="AI46" s="59">
        <f>VLOOKUP($A46,'ADR Raw Data'!$B$6:$BE$43,'ADR Raw Data'!T$1,FALSE)</f>
        <v>11.308976161850801</v>
      </c>
      <c r="AJ46" s="60">
        <f>VLOOKUP($A46,'ADR Raw Data'!$B$6:$BE$43,'ADR Raw Data'!U$1,FALSE)</f>
        <v>16.2046671349737</v>
      </c>
      <c r="AK46" s="60">
        <f>VLOOKUP($A46,'ADR Raw Data'!$B$6:$BE$43,'ADR Raw Data'!V$1,FALSE)</f>
        <v>16.4379793114596</v>
      </c>
      <c r="AL46" s="60">
        <f>VLOOKUP($A46,'ADR Raw Data'!$B$6:$BE$43,'ADR Raw Data'!W$1,FALSE)</f>
        <v>14.457735393924199</v>
      </c>
      <c r="AM46" s="60">
        <f>VLOOKUP($A46,'ADR Raw Data'!$B$6:$BE$43,'ADR Raw Data'!X$1,FALSE)</f>
        <v>19.822515621840498</v>
      </c>
      <c r="AN46" s="61">
        <f>VLOOKUP($A46,'ADR Raw Data'!$B$6:$BE$43,'ADR Raw Data'!Y$1,FALSE)</f>
        <v>15.863346922729701</v>
      </c>
      <c r="AO46" s="60">
        <f>VLOOKUP($A46,'ADR Raw Data'!$B$6:$BE$43,'ADR Raw Data'!AA$1,FALSE)</f>
        <v>41.991641613433401</v>
      </c>
      <c r="AP46" s="60">
        <f>VLOOKUP($A46,'ADR Raw Data'!$B$6:$BE$43,'ADR Raw Data'!AB$1,FALSE)</f>
        <v>31.2586773737006</v>
      </c>
      <c r="AQ46" s="61">
        <f>VLOOKUP($A46,'ADR Raw Data'!$B$6:$BE$43,'ADR Raw Data'!AC$1,FALSE)</f>
        <v>37.007278767759203</v>
      </c>
      <c r="AR46" s="62">
        <f>VLOOKUP($A46,'ADR Raw Data'!$B$6:$BE$43,'ADR Raw Data'!AE$1,FALSE)</f>
        <v>24.202557790337501</v>
      </c>
      <c r="AS46" s="50"/>
      <c r="AT46" s="64">
        <f>VLOOKUP($A46,'RevPAR Raw Data'!$B$6:$BE$43,'RevPAR Raw Data'!G$1,FALSE)</f>
        <v>38.9874226543755</v>
      </c>
      <c r="AU46" s="65">
        <f>VLOOKUP($A46,'RevPAR Raw Data'!$B$6:$BE$43,'RevPAR Raw Data'!H$1,FALSE)</f>
        <v>49.047029928021203</v>
      </c>
      <c r="AV46" s="65">
        <f>VLOOKUP($A46,'RevPAR Raw Data'!$B$6:$BE$43,'RevPAR Raw Data'!I$1,FALSE)</f>
        <v>52.922895567622099</v>
      </c>
      <c r="AW46" s="65">
        <f>VLOOKUP($A46,'RevPAR Raw Data'!$B$6:$BE$43,'RevPAR Raw Data'!J$1,FALSE)</f>
        <v>55.955575198888702</v>
      </c>
      <c r="AX46" s="65">
        <f>VLOOKUP($A46,'RevPAR Raw Data'!$B$6:$BE$43,'RevPAR Raw Data'!K$1,FALSE)</f>
        <v>58.487149892663197</v>
      </c>
      <c r="AY46" s="66">
        <f>VLOOKUP($A46,'RevPAR Raw Data'!$B$6:$BE$43,'RevPAR Raw Data'!L$1,FALSE)</f>
        <v>51.080014648314098</v>
      </c>
      <c r="AZ46" s="65">
        <f>VLOOKUP($A46,'RevPAR Raw Data'!$B$6:$BE$43,'RevPAR Raw Data'!N$1,FALSE)</f>
        <v>104.637142315948</v>
      </c>
      <c r="BA46" s="65">
        <f>VLOOKUP($A46,'RevPAR Raw Data'!$B$6:$BE$43,'RevPAR Raw Data'!O$1,FALSE)</f>
        <v>80.886888496022195</v>
      </c>
      <c r="BB46" s="66">
        <f>VLOOKUP($A46,'RevPAR Raw Data'!$B$6:$BE$43,'RevPAR Raw Data'!P$1,FALSE)</f>
        <v>92.762015405985593</v>
      </c>
      <c r="BC46" s="67">
        <f>VLOOKUP($A46,'RevPAR Raw Data'!$B$6:$BE$43,'RevPAR Raw Data'!R$1,FALSE)</f>
        <v>62.989157721934497</v>
      </c>
      <c r="BD46" s="63"/>
      <c r="BE46" s="59">
        <f>VLOOKUP($A46,'RevPAR Raw Data'!$B$6:$BE$43,'RevPAR Raw Data'!T$1,FALSE)</f>
        <v>12.0758256213694</v>
      </c>
      <c r="BF46" s="60">
        <f>VLOOKUP($A46,'RevPAR Raw Data'!$B$6:$BE$43,'RevPAR Raw Data'!U$1,FALSE)</f>
        <v>28.135994075703302</v>
      </c>
      <c r="BG46" s="60">
        <f>VLOOKUP($A46,'RevPAR Raw Data'!$B$6:$BE$43,'RevPAR Raw Data'!V$1,FALSE)</f>
        <v>33.857822046749099</v>
      </c>
      <c r="BH46" s="60">
        <f>VLOOKUP($A46,'RevPAR Raw Data'!$B$6:$BE$43,'RevPAR Raw Data'!W$1,FALSE)</f>
        <v>23.713585745690501</v>
      </c>
      <c r="BI46" s="60">
        <f>VLOOKUP($A46,'RevPAR Raw Data'!$B$6:$BE$43,'RevPAR Raw Data'!X$1,FALSE)</f>
        <v>31.008277523179999</v>
      </c>
      <c r="BJ46" s="61">
        <f>VLOOKUP($A46,'RevPAR Raw Data'!$B$6:$BE$43,'RevPAR Raw Data'!Y$1,FALSE)</f>
        <v>26.139430920593899</v>
      </c>
      <c r="BK46" s="60">
        <f>VLOOKUP($A46,'RevPAR Raw Data'!$B$6:$BE$43,'RevPAR Raw Data'!AA$1,FALSE)</f>
        <v>76.281034130071703</v>
      </c>
      <c r="BL46" s="60">
        <f>VLOOKUP($A46,'RevPAR Raw Data'!$B$6:$BE$43,'RevPAR Raw Data'!AB$1,FALSE)</f>
        <v>39.172164741290601</v>
      </c>
      <c r="BM46" s="61">
        <f>VLOOKUP($A46,'RevPAR Raw Data'!$B$6:$BE$43,'RevPAR Raw Data'!AC$1,FALSE)</f>
        <v>57.922147520902797</v>
      </c>
      <c r="BN46" s="62">
        <f>VLOOKUP($A46,'RevPAR Raw Data'!$B$6:$BE$43,'RevPAR Raw Data'!AE$1,FALSE)</f>
        <v>37.809207452790098</v>
      </c>
    </row>
    <row r="47" spans="1:66" x14ac:dyDescent="0.35">
      <c r="A47" s="81" t="s">
        <v>86</v>
      </c>
      <c r="B47" s="59">
        <f>VLOOKUP($A47,'Occupancy Raw Data'!$B$6:$BE$43,'Occupancy Raw Data'!G$1,FALSE)</f>
        <v>47.1362738643844</v>
      </c>
      <c r="C47" s="60">
        <f>VLOOKUP($A47,'Occupancy Raw Data'!$B$6:$BE$43,'Occupancy Raw Data'!H$1,FALSE)</f>
        <v>62.804476629361403</v>
      </c>
      <c r="D47" s="60">
        <f>VLOOKUP($A47,'Occupancy Raw Data'!$B$6:$BE$43,'Occupancy Raw Data'!I$1,FALSE)</f>
        <v>65.832784726793903</v>
      </c>
      <c r="E47" s="60">
        <f>VLOOKUP($A47,'Occupancy Raw Data'!$B$6:$BE$43,'Occupancy Raw Data'!J$1,FALSE)</f>
        <v>66.754443712969007</v>
      </c>
      <c r="F47" s="60">
        <f>VLOOKUP($A47,'Occupancy Raw Data'!$B$6:$BE$43,'Occupancy Raw Data'!K$1,FALSE)</f>
        <v>63.067807768268501</v>
      </c>
      <c r="G47" s="61">
        <f>VLOOKUP($A47,'Occupancy Raw Data'!$B$6:$BE$43,'Occupancy Raw Data'!L$1,FALSE)</f>
        <v>61.1191573403554</v>
      </c>
      <c r="H47" s="60">
        <f>VLOOKUP($A47,'Occupancy Raw Data'!$B$6:$BE$43,'Occupancy Raw Data'!N$1,FALSE)</f>
        <v>65.503620803159905</v>
      </c>
      <c r="I47" s="60">
        <f>VLOOKUP($A47,'Occupancy Raw Data'!$B$6:$BE$43,'Occupancy Raw Data'!O$1,FALSE)</f>
        <v>58.788676761026899</v>
      </c>
      <c r="J47" s="61">
        <f>VLOOKUP($A47,'Occupancy Raw Data'!$B$6:$BE$43,'Occupancy Raw Data'!P$1,FALSE)</f>
        <v>62.146148782093398</v>
      </c>
      <c r="K47" s="62">
        <f>VLOOKUP($A47,'Occupancy Raw Data'!$B$6:$BE$43,'Occupancy Raw Data'!R$1,FALSE)</f>
        <v>61.412583466566304</v>
      </c>
      <c r="L47" s="63"/>
      <c r="M47" s="59">
        <f>VLOOKUP($A47,'Occupancy Raw Data'!$B$6:$BE$43,'Occupancy Raw Data'!T$1,FALSE)</f>
        <v>16.802610114192401</v>
      </c>
      <c r="N47" s="60">
        <f>VLOOKUP($A47,'Occupancy Raw Data'!$B$6:$BE$43,'Occupancy Raw Data'!U$1,FALSE)</f>
        <v>23.575129533678702</v>
      </c>
      <c r="O47" s="60">
        <f>VLOOKUP($A47,'Occupancy Raw Data'!$B$6:$BE$43,'Occupancy Raw Data'!V$1,FALSE)</f>
        <v>24.843945068664102</v>
      </c>
      <c r="P47" s="60">
        <f>VLOOKUP($A47,'Occupancy Raw Data'!$B$6:$BE$43,'Occupancy Raw Data'!W$1,FALSE)</f>
        <v>22.909090909090899</v>
      </c>
      <c r="Q47" s="60">
        <f>VLOOKUP($A47,'Occupancy Raw Data'!$B$6:$BE$43,'Occupancy Raw Data'!X$1,FALSE)</f>
        <v>17.980295566502399</v>
      </c>
      <c r="R47" s="61">
        <f>VLOOKUP($A47,'Occupancy Raw Data'!$B$6:$BE$43,'Occupancy Raw Data'!Y$1,FALSE)</f>
        <v>21.4229662568663</v>
      </c>
      <c r="S47" s="60">
        <f>VLOOKUP($A47,'Occupancy Raw Data'!$B$6:$BE$43,'Occupancy Raw Data'!AA$1,FALSE)</f>
        <v>9.4609460946094597</v>
      </c>
      <c r="T47" s="60">
        <f>VLOOKUP($A47,'Occupancy Raw Data'!$B$6:$BE$43,'Occupancy Raw Data'!AB$1,FALSE)</f>
        <v>6.1831153388822804</v>
      </c>
      <c r="U47" s="61">
        <f>VLOOKUP($A47,'Occupancy Raw Data'!$B$6:$BE$43,'Occupancy Raw Data'!AC$1,FALSE)</f>
        <v>7.8857142857142799</v>
      </c>
      <c r="V47" s="62">
        <f>VLOOKUP($A47,'Occupancy Raw Data'!$B$6:$BE$43,'Occupancy Raw Data'!AE$1,FALSE)</f>
        <v>17.172079669836702</v>
      </c>
      <c r="W47" s="63"/>
      <c r="X47" s="64">
        <f>VLOOKUP($A47,'ADR Raw Data'!$B$6:$BE$43,'ADR Raw Data'!G$1,FALSE)</f>
        <v>81.319148044692696</v>
      </c>
      <c r="Y47" s="65">
        <f>VLOOKUP($A47,'ADR Raw Data'!$B$6:$BE$43,'ADR Raw Data'!H$1,FALSE)</f>
        <v>83.670859538784001</v>
      </c>
      <c r="Z47" s="65">
        <f>VLOOKUP($A47,'ADR Raw Data'!$B$6:$BE$43,'ADR Raw Data'!I$1,FALSE)</f>
        <v>84.214740000000006</v>
      </c>
      <c r="AA47" s="65">
        <f>VLOOKUP($A47,'ADR Raw Data'!$B$6:$BE$43,'ADR Raw Data'!J$1,FALSE)</f>
        <v>82.194704142011801</v>
      </c>
      <c r="AB47" s="65">
        <f>VLOOKUP($A47,'ADR Raw Data'!$B$6:$BE$43,'ADR Raw Data'!K$1,FALSE)</f>
        <v>83.8515657620041</v>
      </c>
      <c r="AC47" s="66">
        <f>VLOOKUP($A47,'ADR Raw Data'!$B$6:$BE$43,'ADR Raw Data'!L$1,FALSE)</f>
        <v>83.140129254631603</v>
      </c>
      <c r="AD47" s="65">
        <f>VLOOKUP($A47,'ADR Raw Data'!$B$6:$BE$43,'ADR Raw Data'!N$1,FALSE)</f>
        <v>98.136482412060303</v>
      </c>
      <c r="AE47" s="65">
        <f>VLOOKUP($A47,'ADR Raw Data'!$B$6:$BE$43,'ADR Raw Data'!O$1,FALSE)</f>
        <v>97.881735722284404</v>
      </c>
      <c r="AF47" s="66">
        <f>VLOOKUP($A47,'ADR Raw Data'!$B$6:$BE$43,'ADR Raw Data'!P$1,FALSE)</f>
        <v>98.015990466101599</v>
      </c>
      <c r="AG47" s="67">
        <f>VLOOKUP($A47,'ADR Raw Data'!$B$6:$BE$43,'ADR Raw Data'!R$1,FALSE)</f>
        <v>87.441143950995396</v>
      </c>
      <c r="AH47" s="63"/>
      <c r="AI47" s="59">
        <f>VLOOKUP($A47,'ADR Raw Data'!$B$6:$BE$43,'ADR Raw Data'!T$1,FALSE)</f>
        <v>6.6003518472231804</v>
      </c>
      <c r="AJ47" s="60">
        <f>VLOOKUP($A47,'ADR Raw Data'!$B$6:$BE$43,'ADR Raw Data'!U$1,FALSE)</f>
        <v>8.7988760048066297</v>
      </c>
      <c r="AK47" s="60">
        <f>VLOOKUP($A47,'ADR Raw Data'!$B$6:$BE$43,'ADR Raw Data'!V$1,FALSE)</f>
        <v>8.6214512208318101</v>
      </c>
      <c r="AL47" s="60">
        <f>VLOOKUP($A47,'ADR Raw Data'!$B$6:$BE$43,'ADR Raw Data'!W$1,FALSE)</f>
        <v>6.7031502504530804</v>
      </c>
      <c r="AM47" s="60">
        <f>VLOOKUP($A47,'ADR Raw Data'!$B$6:$BE$43,'ADR Raw Data'!X$1,FALSE)</f>
        <v>7.2428067925183202</v>
      </c>
      <c r="AN47" s="61">
        <f>VLOOKUP($A47,'ADR Raw Data'!$B$6:$BE$43,'ADR Raw Data'!Y$1,FALSE)</f>
        <v>7.6440225079339701</v>
      </c>
      <c r="AO47" s="60">
        <f>VLOOKUP($A47,'ADR Raw Data'!$B$6:$BE$43,'ADR Raw Data'!AA$1,FALSE)</f>
        <v>12.495740727251601</v>
      </c>
      <c r="AP47" s="60">
        <f>VLOOKUP($A47,'ADR Raw Data'!$B$6:$BE$43,'ADR Raw Data'!AB$1,FALSE)</f>
        <v>11.8814586524503</v>
      </c>
      <c r="AQ47" s="61">
        <f>VLOOKUP($A47,'ADR Raw Data'!$B$6:$BE$43,'ADR Raw Data'!AC$1,FALSE)</f>
        <v>12.202304917209799</v>
      </c>
      <c r="AR47" s="62">
        <f>VLOOKUP($A47,'ADR Raw Data'!$B$6:$BE$43,'ADR Raw Data'!AE$1,FALSE)</f>
        <v>8.7385765888682307</v>
      </c>
      <c r="AS47" s="50"/>
      <c r="AT47" s="64">
        <f>VLOOKUP($A47,'RevPAR Raw Data'!$B$6:$BE$43,'RevPAR Raw Data'!G$1,FALSE)</f>
        <v>38.330816326530602</v>
      </c>
      <c r="AU47" s="65">
        <f>VLOOKUP($A47,'RevPAR Raw Data'!$B$6:$BE$43,'RevPAR Raw Data'!H$1,FALSE)</f>
        <v>52.549045424621397</v>
      </c>
      <c r="AV47" s="65">
        <f>VLOOKUP($A47,'RevPAR Raw Data'!$B$6:$BE$43,'RevPAR Raw Data'!I$1,FALSE)</f>
        <v>55.440908492429202</v>
      </c>
      <c r="AW47" s="65">
        <f>VLOOKUP($A47,'RevPAR Raw Data'!$B$6:$BE$43,'RevPAR Raw Data'!J$1,FALSE)</f>
        <v>54.868617511520704</v>
      </c>
      <c r="AX47" s="65">
        <f>VLOOKUP($A47,'RevPAR Raw Data'!$B$6:$BE$43,'RevPAR Raw Data'!K$1,FALSE)</f>
        <v>52.883344305464099</v>
      </c>
      <c r="AY47" s="66">
        <f>VLOOKUP($A47,'RevPAR Raw Data'!$B$6:$BE$43,'RevPAR Raw Data'!L$1,FALSE)</f>
        <v>50.814546412113202</v>
      </c>
      <c r="AZ47" s="65">
        <f>VLOOKUP($A47,'RevPAR Raw Data'!$B$6:$BE$43,'RevPAR Raw Data'!N$1,FALSE)</f>
        <v>64.282949308755704</v>
      </c>
      <c r="BA47" s="65">
        <f>VLOOKUP($A47,'RevPAR Raw Data'!$B$6:$BE$43,'RevPAR Raw Data'!O$1,FALSE)</f>
        <v>57.543377221856403</v>
      </c>
      <c r="BB47" s="66">
        <f>VLOOKUP($A47,'RevPAR Raw Data'!$B$6:$BE$43,'RevPAR Raw Data'!P$1,FALSE)</f>
        <v>60.913163265306103</v>
      </c>
      <c r="BC47" s="67">
        <f>VLOOKUP($A47,'RevPAR Raw Data'!$B$6:$BE$43,'RevPAR Raw Data'!R$1,FALSE)</f>
        <v>53.699865513025401</v>
      </c>
      <c r="BD47" s="63"/>
      <c r="BE47" s="59">
        <f>VLOOKUP($A47,'RevPAR Raw Data'!$B$6:$BE$43,'RevPAR Raw Data'!T$1,FALSE)</f>
        <v>24.511993348469499</v>
      </c>
      <c r="BF47" s="60">
        <f>VLOOKUP($A47,'RevPAR Raw Data'!$B$6:$BE$43,'RevPAR Raw Data'!U$1,FALSE)</f>
        <v>34.448351954126302</v>
      </c>
      <c r="BG47" s="60">
        <f>VLOOKUP($A47,'RevPAR Raw Data'!$B$6:$BE$43,'RevPAR Raw Data'!V$1,FALSE)</f>
        <v>35.6073048949211</v>
      </c>
      <c r="BH47" s="60">
        <f>VLOOKUP($A47,'RevPAR Raw Data'!$B$6:$BE$43,'RevPAR Raw Data'!W$1,FALSE)</f>
        <v>31.147871944193199</v>
      </c>
      <c r="BI47" s="60">
        <f>VLOOKUP($A47,'RevPAR Raw Data'!$B$6:$BE$43,'RevPAR Raw Data'!X$1,FALSE)</f>
        <v>26.5253804276262</v>
      </c>
      <c r="BJ47" s="61">
        <f>VLOOKUP($A47,'RevPAR Raw Data'!$B$6:$BE$43,'RevPAR Raw Data'!Y$1,FALSE)</f>
        <v>30.7045651273422</v>
      </c>
      <c r="BK47" s="60">
        <f>VLOOKUP($A47,'RevPAR Raw Data'!$B$6:$BE$43,'RevPAR Raw Data'!AA$1,FALSE)</f>
        <v>23.1389021161886</v>
      </c>
      <c r="BL47" s="60">
        <f>VLOOKUP($A47,'RevPAR Raw Data'!$B$6:$BE$43,'RevPAR Raw Data'!AB$1,FALSE)</f>
        <v>18.799218283755199</v>
      </c>
      <c r="BM47" s="61">
        <f>VLOOKUP($A47,'RevPAR Raw Data'!$B$6:$BE$43,'RevPAR Raw Data'!AC$1,FALSE)</f>
        <v>21.0502581049669</v>
      </c>
      <c r="BN47" s="62">
        <f>VLOOKUP($A47,'RevPAR Raw Data'!$B$6:$BE$43,'RevPAR Raw Data'!AE$1,FALSE)</f>
        <v>27.411251592555001</v>
      </c>
    </row>
    <row r="48" spans="1:66" ht="15.6" thickBot="1" x14ac:dyDescent="0.4">
      <c r="A48" s="81" t="s">
        <v>87</v>
      </c>
      <c r="B48" s="85">
        <f>VLOOKUP($A48,'Occupancy Raw Data'!$B$6:$BE$43,'Occupancy Raw Data'!G$1,FALSE)</f>
        <v>51.247942951179297</v>
      </c>
      <c r="C48" s="86">
        <f>VLOOKUP($A48,'Occupancy Raw Data'!$B$6:$BE$43,'Occupancy Raw Data'!H$1,FALSE)</f>
        <v>61.697750959956103</v>
      </c>
      <c r="D48" s="86">
        <f>VLOOKUP($A48,'Occupancy Raw Data'!$B$6:$BE$43,'Occupancy Raw Data'!I$1,FALSE)</f>
        <v>62.589138782227003</v>
      </c>
      <c r="E48" s="86">
        <f>VLOOKUP($A48,'Occupancy Raw Data'!$B$6:$BE$43,'Occupancy Raw Data'!J$1,FALSE)</f>
        <v>70.378496982995003</v>
      </c>
      <c r="F48" s="86">
        <f>VLOOKUP($A48,'Occupancy Raw Data'!$B$6:$BE$43,'Occupancy Raw Data'!K$1,FALSE)</f>
        <v>77.495885902358694</v>
      </c>
      <c r="G48" s="87">
        <f>VLOOKUP($A48,'Occupancy Raw Data'!$B$6:$BE$43,'Occupancy Raw Data'!L$1,FALSE)</f>
        <v>64.681843115743206</v>
      </c>
      <c r="H48" s="86">
        <f>VLOOKUP($A48,'Occupancy Raw Data'!$B$6:$BE$43,'Occupancy Raw Data'!N$1,FALSE)</f>
        <v>79.744925946242404</v>
      </c>
      <c r="I48" s="86">
        <f>VLOOKUP($A48,'Occupancy Raw Data'!$B$6:$BE$43,'Occupancy Raw Data'!O$1,FALSE)</f>
        <v>68.403730115194705</v>
      </c>
      <c r="J48" s="87">
        <f>VLOOKUP($A48,'Occupancy Raw Data'!$B$6:$BE$43,'Occupancy Raw Data'!P$1,FALSE)</f>
        <v>74.074328030718505</v>
      </c>
      <c r="K48" s="88">
        <f>VLOOKUP($A48,'Occupancy Raw Data'!$B$6:$BE$43,'Occupancy Raw Data'!R$1,FALSE)</f>
        <v>67.365410234307603</v>
      </c>
      <c r="L48" s="63"/>
      <c r="M48" s="85">
        <f>VLOOKUP($A48,'Occupancy Raw Data'!$B$6:$BE$43,'Occupancy Raw Data'!T$1,FALSE)</f>
        <v>23.074723097780499</v>
      </c>
      <c r="N48" s="86">
        <f>VLOOKUP($A48,'Occupancy Raw Data'!$B$6:$BE$43,'Occupancy Raw Data'!U$1,FALSE)</f>
        <v>33.630409205325499</v>
      </c>
      <c r="O48" s="86">
        <f>VLOOKUP($A48,'Occupancy Raw Data'!$B$6:$BE$43,'Occupancy Raw Data'!V$1,FALSE)</f>
        <v>22.083391164912101</v>
      </c>
      <c r="P48" s="86">
        <f>VLOOKUP($A48,'Occupancy Raw Data'!$B$6:$BE$43,'Occupancy Raw Data'!W$1,FALSE)</f>
        <v>29.478276761570601</v>
      </c>
      <c r="Q48" s="86">
        <f>VLOOKUP($A48,'Occupancy Raw Data'!$B$6:$BE$43,'Occupancy Raw Data'!X$1,FALSE)</f>
        <v>45.791346994391802</v>
      </c>
      <c r="R48" s="87">
        <f>VLOOKUP($A48,'Occupancy Raw Data'!$B$6:$BE$43,'Occupancy Raw Data'!Y$1,FALSE)</f>
        <v>31.153428267717999</v>
      </c>
      <c r="S48" s="86">
        <f>VLOOKUP($A48,'Occupancy Raw Data'!$B$6:$BE$43,'Occupancy Raw Data'!AA$1,FALSE)</f>
        <v>39.643062766784901</v>
      </c>
      <c r="T48" s="86">
        <f>VLOOKUP($A48,'Occupancy Raw Data'!$B$6:$BE$43,'Occupancy Raw Data'!AB$1,FALSE)</f>
        <v>20.896583063461399</v>
      </c>
      <c r="U48" s="61">
        <f>VLOOKUP($A48,'Occupancy Raw Data'!$B$6:$BE$43,'Occupancy Raw Data'!AC$1,FALSE)</f>
        <v>30.313181514840199</v>
      </c>
      <c r="V48" s="88">
        <f>VLOOKUP($A48,'Occupancy Raw Data'!$B$6:$BE$43,'Occupancy Raw Data'!AE$1,FALSE)</f>
        <v>30.888284156126101</v>
      </c>
      <c r="W48" s="63"/>
      <c r="X48" s="89">
        <f>VLOOKUP($A48,'ADR Raw Data'!$B$6:$BE$43,'ADR Raw Data'!G$1,FALSE)</f>
        <v>99.186390152528702</v>
      </c>
      <c r="Y48" s="90">
        <f>VLOOKUP($A48,'ADR Raw Data'!$B$6:$BE$43,'ADR Raw Data'!H$1,FALSE)</f>
        <v>102.87696154701</v>
      </c>
      <c r="Z48" s="90">
        <f>VLOOKUP($A48,'ADR Raw Data'!$B$6:$BE$43,'ADR Raw Data'!I$1,FALSE)</f>
        <v>100.837852760736</v>
      </c>
      <c r="AA48" s="90">
        <f>VLOOKUP($A48,'ADR Raw Data'!$B$6:$BE$43,'ADR Raw Data'!J$1,FALSE)</f>
        <v>106.087433749025</v>
      </c>
      <c r="AB48" s="90">
        <f>VLOOKUP($A48,'ADR Raw Data'!$B$6:$BE$43,'ADR Raw Data'!K$1,FALSE)</f>
        <v>123.916152893293</v>
      </c>
      <c r="AC48" s="91">
        <f>VLOOKUP($A48,'ADR Raw Data'!$B$6:$BE$43,'ADR Raw Data'!L$1,FALSE)</f>
        <v>107.637613535173</v>
      </c>
      <c r="AD48" s="90">
        <f>VLOOKUP($A48,'ADR Raw Data'!$B$6:$BE$43,'ADR Raw Data'!N$1,FALSE)</f>
        <v>150.89656061908801</v>
      </c>
      <c r="AE48" s="90">
        <f>VLOOKUP($A48,'ADR Raw Data'!$B$6:$BE$43,'ADR Raw Data'!O$1,FALSE)</f>
        <v>138.61843624699199</v>
      </c>
      <c r="AF48" s="91">
        <f>VLOOKUP($A48,'ADR Raw Data'!$B$6:$BE$43,'ADR Raw Data'!P$1,FALSE)</f>
        <v>145.22746089049301</v>
      </c>
      <c r="AG48" s="92">
        <f>VLOOKUP($A48,'ADR Raw Data'!$B$6:$BE$43,'ADR Raw Data'!R$1,FALSE)</f>
        <v>119.44716163554899</v>
      </c>
      <c r="AH48" s="63"/>
      <c r="AI48" s="85">
        <f>VLOOKUP($A48,'ADR Raw Data'!$B$6:$BE$43,'ADR Raw Data'!T$1,FALSE)</f>
        <v>25.817155728034301</v>
      </c>
      <c r="AJ48" s="86">
        <f>VLOOKUP($A48,'ADR Raw Data'!$B$6:$BE$43,'ADR Raw Data'!U$1,FALSE)</f>
        <v>30.6242395810049</v>
      </c>
      <c r="AK48" s="86">
        <f>VLOOKUP($A48,'ADR Raw Data'!$B$6:$BE$43,'ADR Raw Data'!V$1,FALSE)</f>
        <v>24.629588818099201</v>
      </c>
      <c r="AL48" s="86">
        <f>VLOOKUP($A48,'ADR Raw Data'!$B$6:$BE$43,'ADR Raw Data'!W$1,FALSE)</f>
        <v>28.5535334470739</v>
      </c>
      <c r="AM48" s="86">
        <f>VLOOKUP($A48,'ADR Raw Data'!$B$6:$BE$43,'ADR Raw Data'!X$1,FALSE)</f>
        <v>46.795078175923997</v>
      </c>
      <c r="AN48" s="87">
        <f>VLOOKUP($A48,'ADR Raw Data'!$B$6:$BE$43,'ADR Raw Data'!Y$1,FALSE)</f>
        <v>32.448312852365603</v>
      </c>
      <c r="AO48" s="86">
        <f>VLOOKUP($A48,'ADR Raw Data'!$B$6:$BE$43,'ADR Raw Data'!AA$1,FALSE)</f>
        <v>54.997340067915303</v>
      </c>
      <c r="AP48" s="86">
        <f>VLOOKUP($A48,'ADR Raw Data'!$B$6:$BE$43,'ADR Raw Data'!AB$1,FALSE)</f>
        <v>41.299915316775902</v>
      </c>
      <c r="AQ48" s="87">
        <f>VLOOKUP($A48,'ADR Raw Data'!$B$6:$BE$43,'ADR Raw Data'!AC$1,FALSE)</f>
        <v>48.605936030318098</v>
      </c>
      <c r="AR48" s="88">
        <f>VLOOKUP($A48,'ADR Raw Data'!$B$6:$BE$43,'ADR Raw Data'!AE$1,FALSE)</f>
        <v>38.150962774571298</v>
      </c>
      <c r="AS48" s="50"/>
      <c r="AT48" s="89">
        <f>VLOOKUP($A48,'RevPAR Raw Data'!$B$6:$BE$43,'RevPAR Raw Data'!G$1,FALSE)</f>
        <v>50.830984640702098</v>
      </c>
      <c r="AU48" s="90">
        <f>VLOOKUP($A48,'RevPAR Raw Data'!$B$6:$BE$43,'RevPAR Raw Data'!H$1,FALSE)</f>
        <v>63.472771530444298</v>
      </c>
      <c r="AV48" s="90">
        <f>VLOOKUP($A48,'RevPAR Raw Data'!$B$6:$BE$43,'RevPAR Raw Data'!I$1,FALSE)</f>
        <v>63.113543609434899</v>
      </c>
      <c r="AW48" s="90">
        <f>VLOOKUP($A48,'RevPAR Raw Data'!$B$6:$BE$43,'RevPAR Raw Data'!J$1,FALSE)</f>
        <v>74.662741360394904</v>
      </c>
      <c r="AX48" s="90">
        <f>VLOOKUP($A48,'RevPAR Raw Data'!$B$6:$BE$43,'RevPAR Raw Data'!K$1,FALSE)</f>
        <v>96.029920460778897</v>
      </c>
      <c r="AY48" s="91">
        <f>VLOOKUP($A48,'RevPAR Raw Data'!$B$6:$BE$43,'RevPAR Raw Data'!L$1,FALSE)</f>
        <v>69.621992320350998</v>
      </c>
      <c r="AZ48" s="90">
        <f>VLOOKUP($A48,'RevPAR Raw Data'!$B$6:$BE$43,'RevPAR Raw Data'!N$1,FALSE)</f>
        <v>120.332350521119</v>
      </c>
      <c r="BA48" s="90">
        <f>VLOOKUP($A48,'RevPAR Raw Data'!$B$6:$BE$43,'RevPAR Raw Data'!O$1,FALSE)</f>
        <v>94.820181020296204</v>
      </c>
      <c r="BB48" s="91">
        <f>VLOOKUP($A48,'RevPAR Raw Data'!$B$6:$BE$43,'RevPAR Raw Data'!P$1,FALSE)</f>
        <v>107.576265770707</v>
      </c>
      <c r="BC48" s="92">
        <f>VLOOKUP($A48,'RevPAR Raw Data'!$B$6:$BE$43,'RevPAR Raw Data'!R$1,FALSE)</f>
        <v>80.466070449024301</v>
      </c>
      <c r="BD48" s="63"/>
      <c r="BE48" s="85">
        <f>VLOOKUP($A48,'RevPAR Raw Data'!$B$6:$BE$43,'RevPAR Raw Data'!T$1,FALSE)</f>
        <v>54.849116021781498</v>
      </c>
      <c r="BF48" s="86">
        <f>VLOOKUP($A48,'RevPAR Raw Data'!$B$6:$BE$43,'RevPAR Raw Data'!U$1,FALSE)</f>
        <v>74.553705873441601</v>
      </c>
      <c r="BG48" s="86">
        <f>VLOOKUP($A48,'RevPAR Raw Data'!$B$6:$BE$43,'RevPAR Raw Data'!V$1,FALSE)</f>
        <v>52.152028424021701</v>
      </c>
      <c r="BH48" s="86">
        <f>VLOOKUP($A48,'RevPAR Raw Data'!$B$6:$BE$43,'RevPAR Raw Data'!W$1,FALSE)</f>
        <v>66.4488998233807</v>
      </c>
      <c r="BI48" s="86">
        <f>VLOOKUP($A48,'RevPAR Raw Data'!$B$6:$BE$43,'RevPAR Raw Data'!X$1,FALSE)</f>
        <v>114.01452179415</v>
      </c>
      <c r="BJ48" s="87">
        <f>VLOOKUP($A48,'RevPAR Raw Data'!$B$6:$BE$43,'RevPAR Raw Data'!Y$1,FALSE)</f>
        <v>73.710502988630196</v>
      </c>
      <c r="BK48" s="86">
        <f>VLOOKUP($A48,'RevPAR Raw Data'!$B$6:$BE$43,'RevPAR Raw Data'!AA$1,FALSE)</f>
        <v>116.443032877886</v>
      </c>
      <c r="BL48" s="86">
        <f>VLOOKUP($A48,'RevPAR Raw Data'!$B$6:$BE$43,'RevPAR Raw Data'!AB$1,FALSE)</f>
        <v>70.826769489546706</v>
      </c>
      <c r="BM48" s="87">
        <f>VLOOKUP($A48,'RevPAR Raw Data'!$B$6:$BE$43,'RevPAR Raw Data'!AC$1,FALSE)</f>
        <v>93.653123161015799</v>
      </c>
      <c r="BN48" s="88">
        <f>VLOOKUP($A48,'RevPAR Raw Data'!$B$6:$BE$43,'RevPAR Raw Data'!AE$1,FALSE)</f>
        <v>80.823424720804994</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WyP0W0z1pYlJq4yBDb/TAYzvvw9VJZFK2nyUsAtwpeLLq1bveJFn7DmyIo4wn+3V5Yli8perikhoKx+wbiwJ9w==" saltValue="M1in/QgQU89vfex1U+3luQ==" spinCount="100000" sheet="1" formatColumns="0" formatRows="0"/>
  <mergeCells count="25">
    <mergeCell ref="AI1:AR1"/>
    <mergeCell ref="G2:G3"/>
    <mergeCell ref="J2:J3"/>
    <mergeCell ref="K2:K3"/>
    <mergeCell ref="B1:K1"/>
    <mergeCell ref="X1:AG1"/>
    <mergeCell ref="AC2:AC3"/>
    <mergeCell ref="AF2:AF3"/>
    <mergeCell ref="AG2:AG3"/>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W4" activePane="bottomRight" state="frozen"/>
      <selection activeCell="H27" sqref="H27"/>
      <selection pane="topRight" activeCell="H27" sqref="H27"/>
      <selection pane="bottomLeft" activeCell="H27" sqref="H27"/>
      <selection pane="bottomRight" activeCell="A22" sqref="A22"/>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
        <v>127</v>
      </c>
      <c r="B1" s="186" t="s">
        <v>67</v>
      </c>
      <c r="C1" s="187"/>
      <c r="D1" s="187"/>
      <c r="E1" s="187"/>
      <c r="F1" s="187"/>
      <c r="G1" s="187"/>
      <c r="H1" s="187"/>
      <c r="I1" s="187"/>
      <c r="J1" s="187"/>
      <c r="K1" s="188"/>
      <c r="L1" s="50"/>
      <c r="M1" s="186" t="s">
        <v>74</v>
      </c>
      <c r="N1" s="187"/>
      <c r="O1" s="187"/>
      <c r="P1" s="187"/>
      <c r="Q1" s="187"/>
      <c r="R1" s="187"/>
      <c r="S1" s="187"/>
      <c r="T1" s="187"/>
      <c r="U1" s="187"/>
      <c r="V1" s="188"/>
      <c r="X1" s="186" t="s">
        <v>68</v>
      </c>
      <c r="Y1" s="187"/>
      <c r="Z1" s="187"/>
      <c r="AA1" s="187"/>
      <c r="AB1" s="187"/>
      <c r="AC1" s="187"/>
      <c r="AD1" s="187"/>
      <c r="AE1" s="187"/>
      <c r="AF1" s="187"/>
      <c r="AG1" s="188"/>
      <c r="AI1" s="186" t="s">
        <v>75</v>
      </c>
      <c r="AJ1" s="187"/>
      <c r="AK1" s="187"/>
      <c r="AL1" s="187"/>
      <c r="AM1" s="187"/>
      <c r="AN1" s="187"/>
      <c r="AO1" s="187"/>
      <c r="AP1" s="187"/>
      <c r="AQ1" s="187"/>
      <c r="AR1" s="188"/>
      <c r="AS1" s="50"/>
      <c r="AT1" s="186" t="s">
        <v>69</v>
      </c>
      <c r="AU1" s="187"/>
      <c r="AV1" s="187"/>
      <c r="AW1" s="187"/>
      <c r="AX1" s="187"/>
      <c r="AY1" s="187"/>
      <c r="AZ1" s="187"/>
      <c r="BA1" s="187"/>
      <c r="BB1" s="187"/>
      <c r="BC1" s="188"/>
      <c r="BE1" s="186" t="s">
        <v>76</v>
      </c>
      <c r="BF1" s="187"/>
      <c r="BG1" s="187"/>
      <c r="BH1" s="187"/>
      <c r="BI1" s="187"/>
      <c r="BJ1" s="187"/>
      <c r="BK1" s="187"/>
      <c r="BL1" s="187"/>
      <c r="BM1" s="187"/>
      <c r="BN1" s="188"/>
    </row>
    <row r="2" spans="1:66" x14ac:dyDescent="0.35">
      <c r="A2" s="189"/>
      <c r="B2" s="52"/>
      <c r="C2" s="53"/>
      <c r="D2" s="53"/>
      <c r="E2" s="53"/>
      <c r="F2" s="53"/>
      <c r="G2" s="184" t="s">
        <v>65</v>
      </c>
      <c r="H2" s="53"/>
      <c r="I2" s="53"/>
      <c r="J2" s="184" t="s">
        <v>66</v>
      </c>
      <c r="K2" s="185" t="s">
        <v>57</v>
      </c>
      <c r="L2" s="55"/>
      <c r="M2" s="52"/>
      <c r="N2" s="53"/>
      <c r="O2" s="53"/>
      <c r="P2" s="53"/>
      <c r="Q2" s="53"/>
      <c r="R2" s="184" t="s">
        <v>65</v>
      </c>
      <c r="S2" s="53"/>
      <c r="T2" s="53"/>
      <c r="U2" s="184" t="s">
        <v>66</v>
      </c>
      <c r="V2" s="185" t="s">
        <v>57</v>
      </c>
      <c r="X2" s="52"/>
      <c r="Y2" s="53"/>
      <c r="Z2" s="53"/>
      <c r="AA2" s="53"/>
      <c r="AB2" s="53"/>
      <c r="AC2" s="184" t="s">
        <v>65</v>
      </c>
      <c r="AD2" s="53"/>
      <c r="AE2" s="53"/>
      <c r="AF2" s="184" t="s">
        <v>66</v>
      </c>
      <c r="AG2" s="185" t="s">
        <v>57</v>
      </c>
      <c r="AI2" s="52"/>
      <c r="AJ2" s="53"/>
      <c r="AK2" s="53"/>
      <c r="AL2" s="53"/>
      <c r="AM2" s="53"/>
      <c r="AN2" s="184" t="s">
        <v>65</v>
      </c>
      <c r="AO2" s="53"/>
      <c r="AP2" s="53"/>
      <c r="AQ2" s="184" t="s">
        <v>66</v>
      </c>
      <c r="AR2" s="185" t="s">
        <v>57</v>
      </c>
      <c r="AS2" s="55"/>
      <c r="AT2" s="52"/>
      <c r="AU2" s="53"/>
      <c r="AV2" s="53"/>
      <c r="AW2" s="53"/>
      <c r="AX2" s="53"/>
      <c r="AY2" s="184" t="s">
        <v>65</v>
      </c>
      <c r="AZ2" s="53"/>
      <c r="BA2" s="53"/>
      <c r="BB2" s="184" t="s">
        <v>66</v>
      </c>
      <c r="BC2" s="185" t="s">
        <v>57</v>
      </c>
      <c r="BE2" s="52"/>
      <c r="BF2" s="53"/>
      <c r="BG2" s="53"/>
      <c r="BH2" s="53"/>
      <c r="BI2" s="53"/>
      <c r="BJ2" s="184" t="s">
        <v>65</v>
      </c>
      <c r="BK2" s="53"/>
      <c r="BL2" s="53"/>
      <c r="BM2" s="184" t="s">
        <v>66</v>
      </c>
      <c r="BN2" s="185" t="s">
        <v>57</v>
      </c>
    </row>
    <row r="3" spans="1:66" x14ac:dyDescent="0.35">
      <c r="A3" s="189"/>
      <c r="B3" s="56" t="s">
        <v>58</v>
      </c>
      <c r="C3" s="57" t="s">
        <v>59</v>
      </c>
      <c r="D3" s="57" t="s">
        <v>60</v>
      </c>
      <c r="E3" s="57" t="s">
        <v>61</v>
      </c>
      <c r="F3" s="57" t="s">
        <v>62</v>
      </c>
      <c r="G3" s="184"/>
      <c r="H3" s="57" t="s">
        <v>63</v>
      </c>
      <c r="I3" s="57" t="s">
        <v>64</v>
      </c>
      <c r="J3" s="184"/>
      <c r="K3" s="185"/>
      <c r="L3" s="55"/>
      <c r="M3" s="56" t="s">
        <v>58</v>
      </c>
      <c r="N3" s="57" t="s">
        <v>59</v>
      </c>
      <c r="O3" s="57" t="s">
        <v>60</v>
      </c>
      <c r="P3" s="57" t="s">
        <v>61</v>
      </c>
      <c r="Q3" s="57" t="s">
        <v>62</v>
      </c>
      <c r="R3" s="184"/>
      <c r="S3" s="57" t="s">
        <v>63</v>
      </c>
      <c r="T3" s="57" t="s">
        <v>64</v>
      </c>
      <c r="U3" s="184"/>
      <c r="V3" s="185"/>
      <c r="X3" s="56" t="s">
        <v>58</v>
      </c>
      <c r="Y3" s="57" t="s">
        <v>59</v>
      </c>
      <c r="Z3" s="57" t="s">
        <v>60</v>
      </c>
      <c r="AA3" s="57" t="s">
        <v>61</v>
      </c>
      <c r="AB3" s="57" t="s">
        <v>62</v>
      </c>
      <c r="AC3" s="184"/>
      <c r="AD3" s="57" t="s">
        <v>63</v>
      </c>
      <c r="AE3" s="57" t="s">
        <v>64</v>
      </c>
      <c r="AF3" s="184"/>
      <c r="AG3" s="185"/>
      <c r="AI3" s="56" t="s">
        <v>58</v>
      </c>
      <c r="AJ3" s="57" t="s">
        <v>59</v>
      </c>
      <c r="AK3" s="57" t="s">
        <v>60</v>
      </c>
      <c r="AL3" s="57" t="s">
        <v>61</v>
      </c>
      <c r="AM3" s="57" t="s">
        <v>62</v>
      </c>
      <c r="AN3" s="184"/>
      <c r="AO3" s="57" t="s">
        <v>63</v>
      </c>
      <c r="AP3" s="57" t="s">
        <v>64</v>
      </c>
      <c r="AQ3" s="184"/>
      <c r="AR3" s="185"/>
      <c r="AS3" s="55"/>
      <c r="AT3" s="56" t="s">
        <v>58</v>
      </c>
      <c r="AU3" s="57" t="s">
        <v>59</v>
      </c>
      <c r="AV3" s="57" t="s">
        <v>60</v>
      </c>
      <c r="AW3" s="57" t="s">
        <v>61</v>
      </c>
      <c r="AX3" s="57" t="s">
        <v>62</v>
      </c>
      <c r="AY3" s="184"/>
      <c r="AZ3" s="57" t="s">
        <v>63</v>
      </c>
      <c r="BA3" s="57" t="s">
        <v>64</v>
      </c>
      <c r="BB3" s="184"/>
      <c r="BC3" s="185"/>
      <c r="BE3" s="56" t="s">
        <v>58</v>
      </c>
      <c r="BF3" s="57" t="s">
        <v>59</v>
      </c>
      <c r="BG3" s="57" t="s">
        <v>60</v>
      </c>
      <c r="BH3" s="57" t="s">
        <v>61</v>
      </c>
      <c r="BI3" s="57" t="s">
        <v>62</v>
      </c>
      <c r="BJ3" s="184"/>
      <c r="BK3" s="57" t="s">
        <v>63</v>
      </c>
      <c r="BL3" s="57" t="s">
        <v>64</v>
      </c>
      <c r="BM3" s="184"/>
      <c r="BN3" s="185"/>
    </row>
    <row r="4" spans="1:66" x14ac:dyDescent="0.35">
      <c r="A4" s="58" t="s">
        <v>15</v>
      </c>
      <c r="B4" s="59">
        <f>VLOOKUP($A4,'Occupancy Raw Data'!$B$6:$BE$43,'Occupancy Raw Data'!AG$1,FALSE)</f>
        <v>50.973640087657401</v>
      </c>
      <c r="C4" s="60">
        <f>VLOOKUP($A4,'Occupancy Raw Data'!$B$6:$BE$43,'Occupancy Raw Data'!AH$1,FALSE)</f>
        <v>60.201733076221501</v>
      </c>
      <c r="D4" s="60">
        <f>VLOOKUP($A4,'Occupancy Raw Data'!$B$6:$BE$43,'Occupancy Raw Data'!AI$1,FALSE)</f>
        <v>64.907193148726193</v>
      </c>
      <c r="E4" s="60">
        <f>VLOOKUP($A4,'Occupancy Raw Data'!$B$6:$BE$43,'Occupancy Raw Data'!AJ$1,FALSE)</f>
        <v>65.696183159321507</v>
      </c>
      <c r="F4" s="60">
        <f>VLOOKUP($A4,'Occupancy Raw Data'!$B$6:$BE$43,'Occupancy Raw Data'!AK$1,FALSE)</f>
        <v>64.998185707709297</v>
      </c>
      <c r="G4" s="61">
        <f>VLOOKUP($A4,'Occupancy Raw Data'!$B$6:$BE$43,'Occupancy Raw Data'!AL$1,FALSE)</f>
        <v>61.355356641005898</v>
      </c>
      <c r="H4" s="60">
        <f>VLOOKUP($A4,'Occupancy Raw Data'!$B$6:$BE$43,'Occupancy Raw Data'!AN$1,FALSE)</f>
        <v>72.293483796185498</v>
      </c>
      <c r="I4" s="60">
        <f>VLOOKUP($A4,'Occupancy Raw Data'!$B$6:$BE$43,'Occupancy Raw Data'!AO$1,FALSE)</f>
        <v>72.849642339100399</v>
      </c>
      <c r="J4" s="61">
        <f>VLOOKUP($A4,'Occupancy Raw Data'!$B$6:$BE$43,'Occupancy Raw Data'!AP$1,FALSE)</f>
        <v>72.571564090445506</v>
      </c>
      <c r="K4" s="62">
        <f>VLOOKUP($A4,'Occupancy Raw Data'!$B$6:$BE$43,'Occupancy Raw Data'!AR$1,FALSE)</f>
        <v>64.560084914081997</v>
      </c>
      <c r="M4" s="59">
        <f>VLOOKUP($A4,'Occupancy Raw Data'!$B$6:$BE$43,'Occupancy Raw Data'!AT$1,FALSE)</f>
        <v>8.4006428809821099</v>
      </c>
      <c r="N4" s="60">
        <f>VLOOKUP($A4,'Occupancy Raw Data'!$B$6:$BE$43,'Occupancy Raw Data'!AU$1,FALSE)</f>
        <v>18.8794308624806</v>
      </c>
      <c r="O4" s="60">
        <f>VLOOKUP($A4,'Occupancy Raw Data'!$B$6:$BE$43,'Occupancy Raw Data'!AV$1,FALSE)</f>
        <v>23.446387798207599</v>
      </c>
      <c r="P4" s="60">
        <f>VLOOKUP($A4,'Occupancy Raw Data'!$B$6:$BE$43,'Occupancy Raw Data'!AW$1,FALSE)</f>
        <v>22.204980611869999</v>
      </c>
      <c r="Q4" s="60">
        <f>VLOOKUP($A4,'Occupancy Raw Data'!$B$6:$BE$43,'Occupancy Raw Data'!AX$1,FALSE)</f>
        <v>16.613733018770901</v>
      </c>
      <c r="R4" s="61">
        <f>VLOOKUP($A4,'Occupancy Raw Data'!$B$6:$BE$43,'Occupancy Raw Data'!AY$1,FALSE)</f>
        <v>18.108922616955802</v>
      </c>
      <c r="S4" s="60">
        <f>VLOOKUP($A4,'Occupancy Raw Data'!$B$6:$BE$43,'Occupancy Raw Data'!BA$1,FALSE)</f>
        <v>7.4033963280864796</v>
      </c>
      <c r="T4" s="60">
        <f>VLOOKUP($A4,'Occupancy Raw Data'!$B$6:$BE$43,'Occupancy Raw Data'!BB$1,FALSE)</f>
        <v>2.1084697159278001</v>
      </c>
      <c r="U4" s="61">
        <f>VLOOKUP($A4,'Occupancy Raw Data'!$B$6:$BE$43,'Occupancy Raw Data'!BC$1,FALSE)</f>
        <v>4.6731458400589503</v>
      </c>
      <c r="V4" s="62">
        <f>VLOOKUP($A4,'Occupancy Raw Data'!$B$6:$BE$43,'Occupancy Raw Data'!BE$1,FALSE)</f>
        <v>13.4191423203029</v>
      </c>
      <c r="X4" s="64">
        <f>VLOOKUP($A4,'ADR Raw Data'!$B$6:$BE$43,'ADR Raw Data'!AG$1,FALSE)</f>
        <v>138.40601987736201</v>
      </c>
      <c r="Y4" s="65">
        <f>VLOOKUP($A4,'ADR Raw Data'!$B$6:$BE$43,'ADR Raw Data'!AH$1,FALSE)</f>
        <v>139.15149342949201</v>
      </c>
      <c r="Z4" s="65">
        <f>VLOOKUP($A4,'ADR Raw Data'!$B$6:$BE$43,'ADR Raw Data'!AI$1,FALSE)</f>
        <v>142.106026646917</v>
      </c>
      <c r="AA4" s="65">
        <f>VLOOKUP($A4,'ADR Raw Data'!$B$6:$BE$43,'ADR Raw Data'!AJ$1,FALSE)</f>
        <v>142.17738512153801</v>
      </c>
      <c r="AB4" s="65">
        <f>VLOOKUP($A4,'ADR Raw Data'!$B$6:$BE$43,'ADR Raw Data'!AK$1,FALSE)</f>
        <v>144.29603647766601</v>
      </c>
      <c r="AC4" s="66">
        <f>VLOOKUP($A4,'ADR Raw Data'!$B$6:$BE$43,'ADR Raw Data'!AL$1,FALSE)</f>
        <v>141.39073280847001</v>
      </c>
      <c r="AD4" s="65">
        <f>VLOOKUP($A4,'ADR Raw Data'!$B$6:$BE$43,'ADR Raw Data'!AN$1,FALSE)</f>
        <v>159.38956080923001</v>
      </c>
      <c r="AE4" s="65">
        <f>VLOOKUP($A4,'ADR Raw Data'!$B$6:$BE$43,'ADR Raw Data'!AO$1,FALSE)</f>
        <v>161.84602030558099</v>
      </c>
      <c r="AF4" s="66">
        <f>VLOOKUP($A4,'ADR Raw Data'!$B$6:$BE$43,'ADR Raw Data'!AP$1,FALSE)</f>
        <v>160.62250139812301</v>
      </c>
      <c r="AG4" s="67">
        <f>VLOOKUP($A4,'ADR Raw Data'!$B$6:$BE$43,'ADR Raw Data'!AR$1,FALSE)</f>
        <v>147.56757909135399</v>
      </c>
      <c r="AI4" s="59">
        <f>VLOOKUP($A4,'ADR Raw Data'!$B$6:$BE$43,'ADR Raw Data'!AT$1,FALSE)</f>
        <v>36.151449712318502</v>
      </c>
      <c r="AJ4" s="60">
        <f>VLOOKUP($A4,'ADR Raw Data'!$B$6:$BE$43,'ADR Raw Data'!AU$1,FALSE)</f>
        <v>40.236515410031998</v>
      </c>
      <c r="AK4" s="60">
        <f>VLOOKUP($A4,'ADR Raw Data'!$B$6:$BE$43,'ADR Raw Data'!AV$1,FALSE)</f>
        <v>42.518142905718598</v>
      </c>
      <c r="AL4" s="60">
        <f>VLOOKUP($A4,'ADR Raw Data'!$B$6:$BE$43,'ADR Raw Data'!AW$1,FALSE)</f>
        <v>41.224689016486401</v>
      </c>
      <c r="AM4" s="60">
        <f>VLOOKUP($A4,'ADR Raw Data'!$B$6:$BE$43,'ADR Raw Data'!AX$1,FALSE)</f>
        <v>37.665957606711103</v>
      </c>
      <c r="AN4" s="61">
        <f>VLOOKUP($A4,'ADR Raw Data'!$B$6:$BE$43,'ADR Raw Data'!AY$1,FALSE)</f>
        <v>39.626511438771601</v>
      </c>
      <c r="AO4" s="60">
        <f>VLOOKUP($A4,'ADR Raw Data'!$B$6:$BE$43,'ADR Raw Data'!BA$1,FALSE)</f>
        <v>30.846636568979999</v>
      </c>
      <c r="AP4" s="60">
        <f>VLOOKUP($A4,'ADR Raw Data'!$B$6:$BE$43,'ADR Raw Data'!BB$1,FALSE)</f>
        <v>28.007027552921201</v>
      </c>
      <c r="AQ4" s="61">
        <f>VLOOKUP($A4,'ADR Raw Data'!$B$6:$BE$43,'ADR Raw Data'!BC$1,FALSE)</f>
        <v>29.329599871501902</v>
      </c>
      <c r="AR4" s="62">
        <f>VLOOKUP($A4,'ADR Raw Data'!$B$6:$BE$43,'ADR Raw Data'!BE$1,FALSE)</f>
        <v>35.066808537007198</v>
      </c>
      <c r="AT4" s="64">
        <f>VLOOKUP($A4,'RevPAR Raw Data'!$B$6:$BE$43,'RevPAR Raw Data'!AG$1,FALSE)</f>
        <v>70.5505864319381</v>
      </c>
      <c r="AU4" s="65">
        <f>VLOOKUP($A4,'RevPAR Raw Data'!$B$6:$BE$43,'RevPAR Raw Data'!AH$1,FALSE)</f>
        <v>83.771610645999203</v>
      </c>
      <c r="AV4" s="65">
        <f>VLOOKUP($A4,'RevPAR Raw Data'!$B$6:$BE$43,'RevPAR Raw Data'!AI$1,FALSE)</f>
        <v>92.237033191695105</v>
      </c>
      <c r="AW4" s="65">
        <f>VLOOKUP($A4,'RevPAR Raw Data'!$B$6:$BE$43,'RevPAR Raw Data'!AJ$1,FALSE)</f>
        <v>93.405115340579698</v>
      </c>
      <c r="AX4" s="65">
        <f>VLOOKUP($A4,'RevPAR Raw Data'!$B$6:$BE$43,'RevPAR Raw Data'!AK$1,FALSE)</f>
        <v>93.789805758617803</v>
      </c>
      <c r="AY4" s="66">
        <f>VLOOKUP($A4,'RevPAR Raw Data'!$B$6:$BE$43,'RevPAR Raw Data'!AL$1,FALSE)</f>
        <v>86.750788371968795</v>
      </c>
      <c r="AZ4" s="65">
        <f>VLOOKUP($A4,'RevPAR Raw Data'!$B$6:$BE$43,'RevPAR Raw Data'!AN$1,FALSE)</f>
        <v>115.228266316432</v>
      </c>
      <c r="BA4" s="65">
        <f>VLOOKUP($A4,'RevPAR Raw Data'!$B$6:$BE$43,'RevPAR Raw Data'!AO$1,FALSE)</f>
        <v>117.90424693268299</v>
      </c>
      <c r="BB4" s="66">
        <f>VLOOKUP($A4,'RevPAR Raw Data'!$B$6:$BE$43,'RevPAR Raw Data'!AP$1,FALSE)</f>
        <v>116.566261545816</v>
      </c>
      <c r="BC4" s="67">
        <f>VLOOKUP($A4,'RevPAR Raw Data'!$B$6:$BE$43,'RevPAR Raw Data'!AR$1,FALSE)</f>
        <v>95.269754367033798</v>
      </c>
      <c r="BE4" s="59">
        <f>VLOOKUP($A4,'RevPAR Raw Data'!$B$6:$BE$43,'RevPAR Raw Data'!AT$1,FALSE)</f>
        <v>47.5890467799303</v>
      </c>
      <c r="BF4" s="60">
        <f>VLOOKUP($A4,'RevPAR Raw Data'!$B$6:$BE$43,'RevPAR Raw Data'!AU$1,FALSE)</f>
        <v>66.712371380821097</v>
      </c>
      <c r="BG4" s="60">
        <f>VLOOKUP($A4,'RevPAR Raw Data'!$B$6:$BE$43,'RevPAR Raw Data'!AV$1,FALSE)</f>
        <v>75.933499374197197</v>
      </c>
      <c r="BH4" s="60">
        <f>VLOOKUP($A4,'RevPAR Raw Data'!$B$6:$BE$43,'RevPAR Raw Data'!AW$1,FALSE)</f>
        <v>72.583603831771001</v>
      </c>
      <c r="BI4" s="60">
        <f>VLOOKUP($A4,'RevPAR Raw Data'!$B$6:$BE$43,'RevPAR Raw Data'!AX$1,FALSE)</f>
        <v>60.537412261224503</v>
      </c>
      <c r="BJ4" s="61">
        <f>VLOOKUP($A4,'RevPAR Raw Data'!$B$6:$BE$43,'RevPAR Raw Data'!AY$1,FALSE)</f>
        <v>64.911368347973806</v>
      </c>
      <c r="BK4" s="60">
        <f>VLOOKUP($A4,'RevPAR Raw Data'!$B$6:$BE$43,'RevPAR Raw Data'!BA$1,FALSE)</f>
        <v>40.533731656152497</v>
      </c>
      <c r="BL4" s="60">
        <f>VLOOKUP($A4,'RevPAR Raw Data'!$B$6:$BE$43,'RevPAR Raw Data'!BB$1,FALSE)</f>
        <v>30.706016963133901</v>
      </c>
      <c r="BM4" s="61">
        <f>VLOOKUP($A4,'RevPAR Raw Data'!$B$6:$BE$43,'RevPAR Raw Data'!BC$1,FALSE)</f>
        <v>35.373360687861897</v>
      </c>
      <c r="BN4" s="62">
        <f>VLOOKUP($A4,'RevPAR Raw Data'!$B$6:$BE$43,'RevPAR Raw Data'!BE$1,FALSE)</f>
        <v>53.191615802079298</v>
      </c>
    </row>
    <row r="5" spans="1:66" x14ac:dyDescent="0.35">
      <c r="A5" s="58" t="s">
        <v>70</v>
      </c>
      <c r="B5" s="59">
        <f>VLOOKUP($A5,'Occupancy Raw Data'!$B$6:$BE$43,'Occupancy Raw Data'!AG$1,FALSE)</f>
        <v>52.362238549976603</v>
      </c>
      <c r="C5" s="60">
        <f>VLOOKUP($A5,'Occupancy Raw Data'!$B$6:$BE$43,'Occupancy Raw Data'!AH$1,FALSE)</f>
        <v>61.905383173644502</v>
      </c>
      <c r="D5" s="60">
        <f>VLOOKUP($A5,'Occupancy Raw Data'!$B$6:$BE$43,'Occupancy Raw Data'!AI$1,FALSE)</f>
        <v>66.497007226569295</v>
      </c>
      <c r="E5" s="60">
        <f>VLOOKUP($A5,'Occupancy Raw Data'!$B$6:$BE$43,'Occupancy Raw Data'!AJ$1,FALSE)</f>
        <v>68.044785000811402</v>
      </c>
      <c r="F5" s="60">
        <f>VLOOKUP($A5,'Occupancy Raw Data'!$B$6:$BE$43,'Occupancy Raw Data'!AK$1,FALSE)</f>
        <v>67.974619499326906</v>
      </c>
      <c r="G5" s="61">
        <f>VLOOKUP($A5,'Occupancy Raw Data'!$B$6:$BE$43,'Occupancy Raw Data'!AL$1,FALSE)</f>
        <v>63.356806690065703</v>
      </c>
      <c r="H5" s="60">
        <f>VLOOKUP($A5,'Occupancy Raw Data'!$B$6:$BE$43,'Occupancy Raw Data'!AN$1,FALSE)</f>
        <v>75.0532207715341</v>
      </c>
      <c r="I5" s="60">
        <f>VLOOKUP($A5,'Occupancy Raw Data'!$B$6:$BE$43,'Occupancy Raw Data'!AO$1,FALSE)</f>
        <v>74.645592620052994</v>
      </c>
      <c r="J5" s="61">
        <f>VLOOKUP($A5,'Occupancy Raw Data'!$B$6:$BE$43,'Occupancy Raw Data'!AP$1,FALSE)</f>
        <v>74.849406695793505</v>
      </c>
      <c r="K5" s="62">
        <f>VLOOKUP($A5,'Occupancy Raw Data'!$B$6:$BE$43,'Occupancy Raw Data'!AR$1,FALSE)</f>
        <v>66.640406691702196</v>
      </c>
      <c r="M5" s="59">
        <f>VLOOKUP($A5,'Occupancy Raw Data'!$B$6:$BE$43,'Occupancy Raw Data'!AT$1,FALSE)</f>
        <v>14.651682463560499</v>
      </c>
      <c r="N5" s="60">
        <f>VLOOKUP($A5,'Occupancy Raw Data'!$B$6:$BE$43,'Occupancy Raw Data'!AU$1,FALSE)</f>
        <v>23.051498553945301</v>
      </c>
      <c r="O5" s="60">
        <f>VLOOKUP($A5,'Occupancy Raw Data'!$B$6:$BE$43,'Occupancy Raw Data'!AV$1,FALSE)</f>
        <v>26.197577322181299</v>
      </c>
      <c r="P5" s="60">
        <f>VLOOKUP($A5,'Occupancy Raw Data'!$B$6:$BE$43,'Occupancy Raw Data'!AW$1,FALSE)</f>
        <v>25.899065937091301</v>
      </c>
      <c r="Q5" s="60">
        <f>VLOOKUP($A5,'Occupancy Raw Data'!$B$6:$BE$43,'Occupancy Raw Data'!AX$1,FALSE)</f>
        <v>23.801632651849999</v>
      </c>
      <c r="R5" s="61">
        <f>VLOOKUP($A5,'Occupancy Raw Data'!$B$6:$BE$43,'Occupancy Raw Data'!AY$1,FALSE)</f>
        <v>22.9631520280128</v>
      </c>
      <c r="S5" s="60">
        <f>VLOOKUP($A5,'Occupancy Raw Data'!$B$6:$BE$43,'Occupancy Raw Data'!BA$1,FALSE)</f>
        <v>16.170616073615399</v>
      </c>
      <c r="T5" s="60">
        <f>VLOOKUP($A5,'Occupancy Raw Data'!$B$6:$BE$43,'Occupancy Raw Data'!BB$1,FALSE)</f>
        <v>9.0022611133154307</v>
      </c>
      <c r="U5" s="61">
        <f>VLOOKUP($A5,'Occupancy Raw Data'!$B$6:$BE$43,'Occupancy Raw Data'!BC$1,FALSE)</f>
        <v>12.480424915513399</v>
      </c>
      <c r="V5" s="62">
        <f>VLOOKUP($A5,'Occupancy Raw Data'!$B$6:$BE$43,'Occupancy Raw Data'!BE$1,FALSE)</f>
        <v>19.389094545846699</v>
      </c>
      <c r="X5" s="64">
        <f>VLOOKUP($A5,'ADR Raw Data'!$B$6:$BE$43,'ADR Raw Data'!AG$1,FALSE)</f>
        <v>110.242556218399</v>
      </c>
      <c r="Y5" s="65">
        <f>VLOOKUP($A5,'ADR Raw Data'!$B$6:$BE$43,'ADR Raw Data'!AH$1,FALSE)</f>
        <v>116.46323519342801</v>
      </c>
      <c r="Z5" s="65">
        <f>VLOOKUP($A5,'ADR Raw Data'!$B$6:$BE$43,'ADR Raw Data'!AI$1,FALSE)</f>
        <v>120.05182813565401</v>
      </c>
      <c r="AA5" s="65">
        <f>VLOOKUP($A5,'ADR Raw Data'!$B$6:$BE$43,'ADR Raw Data'!AJ$1,FALSE)</f>
        <v>119.638597716235</v>
      </c>
      <c r="AB5" s="65">
        <f>VLOOKUP($A5,'ADR Raw Data'!$B$6:$BE$43,'ADR Raw Data'!AK$1,FALSE)</f>
        <v>119.46826067691801</v>
      </c>
      <c r="AC5" s="66">
        <f>VLOOKUP($A5,'ADR Raw Data'!$B$6:$BE$43,'ADR Raw Data'!AL$1,FALSE)</f>
        <v>117.515164278173</v>
      </c>
      <c r="AD5" s="65">
        <f>VLOOKUP($A5,'ADR Raw Data'!$B$6:$BE$43,'ADR Raw Data'!AN$1,FALSE)</f>
        <v>134.381303803527</v>
      </c>
      <c r="AE5" s="65">
        <f>VLOOKUP($A5,'ADR Raw Data'!$B$6:$BE$43,'ADR Raw Data'!AO$1,FALSE)</f>
        <v>135.49333770201</v>
      </c>
      <c r="AF5" s="66">
        <f>VLOOKUP($A5,'ADR Raw Data'!$B$6:$BE$43,'ADR Raw Data'!AP$1,FALSE)</f>
        <v>134.93580672499499</v>
      </c>
      <c r="AG5" s="67">
        <f>VLOOKUP($A5,'ADR Raw Data'!$B$6:$BE$43,'ADR Raw Data'!AR$1,FALSE)</f>
        <v>123.10561528931601</v>
      </c>
      <c r="AI5" s="59">
        <f>VLOOKUP($A5,'ADR Raw Data'!$B$6:$BE$43,'ADR Raw Data'!AT$1,FALSE)</f>
        <v>29.313885098915598</v>
      </c>
      <c r="AJ5" s="60">
        <f>VLOOKUP($A5,'ADR Raw Data'!$B$6:$BE$43,'ADR Raw Data'!AU$1,FALSE)</f>
        <v>35.496858555281101</v>
      </c>
      <c r="AK5" s="60">
        <f>VLOOKUP($A5,'ADR Raw Data'!$B$6:$BE$43,'ADR Raw Data'!AV$1,FALSE)</f>
        <v>37.888020644521298</v>
      </c>
      <c r="AL5" s="60">
        <f>VLOOKUP($A5,'ADR Raw Data'!$B$6:$BE$43,'ADR Raw Data'!AW$1,FALSE)</f>
        <v>36.586676595183</v>
      </c>
      <c r="AM5" s="60">
        <f>VLOOKUP($A5,'ADR Raw Data'!$B$6:$BE$43,'ADR Raw Data'!AX$1,FALSE)</f>
        <v>33.078823398184298</v>
      </c>
      <c r="AN5" s="61">
        <f>VLOOKUP($A5,'ADR Raw Data'!$B$6:$BE$43,'ADR Raw Data'!AY$1,FALSE)</f>
        <v>34.743672077475303</v>
      </c>
      <c r="AO5" s="60">
        <f>VLOOKUP($A5,'ADR Raw Data'!$B$6:$BE$43,'ADR Raw Data'!BA$1,FALSE)</f>
        <v>27.6596487329073</v>
      </c>
      <c r="AP5" s="60">
        <f>VLOOKUP($A5,'ADR Raw Data'!$B$6:$BE$43,'ADR Raw Data'!BB$1,FALSE)</f>
        <v>23.570695250357101</v>
      </c>
      <c r="AQ5" s="61">
        <f>VLOOKUP($A5,'ADR Raw Data'!$B$6:$BE$43,'ADR Raw Data'!BC$1,FALSE)</f>
        <v>25.496250047845798</v>
      </c>
      <c r="AR5" s="62">
        <f>VLOOKUP($A5,'ADR Raw Data'!$B$6:$BE$43,'ADR Raw Data'!BE$1,FALSE)</f>
        <v>30.777464289507702</v>
      </c>
      <c r="AT5" s="64">
        <f>VLOOKUP($A5,'RevPAR Raw Data'!$B$6:$BE$43,'RevPAR Raw Data'!AG$1,FALSE)</f>
        <v>57.725470270670101</v>
      </c>
      <c r="AU5" s="65">
        <f>VLOOKUP($A5,'RevPAR Raw Data'!$B$6:$BE$43,'RevPAR Raw Data'!AH$1,FALSE)</f>
        <v>72.097012002914795</v>
      </c>
      <c r="AV5" s="65">
        <f>VLOOKUP($A5,'RevPAR Raw Data'!$B$6:$BE$43,'RevPAR Raw Data'!AI$1,FALSE)</f>
        <v>79.830872830995006</v>
      </c>
      <c r="AW5" s="65">
        <f>VLOOKUP($A5,'RevPAR Raw Data'!$B$6:$BE$43,'RevPAR Raw Data'!AJ$1,FALSE)</f>
        <v>81.407826593997896</v>
      </c>
      <c r="AX5" s="65">
        <f>VLOOKUP($A5,'RevPAR Raw Data'!$B$6:$BE$43,'RevPAR Raw Data'!AK$1,FALSE)</f>
        <v>81.208095617599596</v>
      </c>
      <c r="AY5" s="66">
        <f>VLOOKUP($A5,'RevPAR Raw Data'!$B$6:$BE$43,'RevPAR Raw Data'!AL$1,FALSE)</f>
        <v>74.453855463235499</v>
      </c>
      <c r="AZ5" s="65">
        <f>VLOOKUP($A5,'RevPAR Raw Data'!$B$6:$BE$43,'RevPAR Raw Data'!AN$1,FALSE)</f>
        <v>100.85749661932699</v>
      </c>
      <c r="BA5" s="65">
        <f>VLOOKUP($A5,'RevPAR Raw Data'!$B$6:$BE$43,'RevPAR Raw Data'!AO$1,FALSE)</f>
        <v>101.139804888355</v>
      </c>
      <c r="BB5" s="66">
        <f>VLOOKUP($A5,'RevPAR Raw Data'!$B$6:$BE$43,'RevPAR Raw Data'!AP$1,FALSE)</f>
        <v>100.99865075384101</v>
      </c>
      <c r="BC5" s="67">
        <f>VLOOKUP($A5,'RevPAR Raw Data'!$B$6:$BE$43,'RevPAR Raw Data'!AR$1,FALSE)</f>
        <v>82.038082689122902</v>
      </c>
      <c r="BE5" s="59">
        <f>VLOOKUP($A5,'RevPAR Raw Data'!$B$6:$BE$43,'RevPAR Raw Data'!AT$1,FALSE)</f>
        <v>48.260544924902298</v>
      </c>
      <c r="BF5" s="60">
        <f>VLOOKUP($A5,'RevPAR Raw Data'!$B$6:$BE$43,'RevPAR Raw Data'!AU$1,FALSE)</f>
        <v>66.730914945793103</v>
      </c>
      <c r="BG5" s="60">
        <f>VLOOKUP($A5,'RevPAR Raw Data'!$B$6:$BE$43,'RevPAR Raw Data'!AV$1,FALSE)</f>
        <v>74.011341470895204</v>
      </c>
      <c r="BH5" s="60">
        <f>VLOOKUP($A5,'RevPAR Raw Data'!$B$6:$BE$43,'RevPAR Raw Data'!AW$1,FALSE)</f>
        <v>71.961350027851296</v>
      </c>
      <c r="BI5" s="60">
        <f>VLOOKUP($A5,'RevPAR Raw Data'!$B$6:$BE$43,'RevPAR Raw Data'!AX$1,FALSE)</f>
        <v>64.753756080824502</v>
      </c>
      <c r="BJ5" s="61">
        <f>VLOOKUP($A5,'RevPAR Raw Data'!$B$6:$BE$43,'RevPAR Raw Data'!AY$1,FALSE)</f>
        <v>65.685066344753096</v>
      </c>
      <c r="BK5" s="60">
        <f>VLOOKUP($A5,'RevPAR Raw Data'!$B$6:$BE$43,'RevPAR Raw Data'!BA$1,FALSE)</f>
        <v>48.3030004104318</v>
      </c>
      <c r="BL5" s="60">
        <f>VLOOKUP($A5,'RevPAR Raw Data'!$B$6:$BE$43,'RevPAR Raw Data'!BB$1,FALSE)</f>
        <v>34.694851896333503</v>
      </c>
      <c r="BM5" s="61">
        <f>VLOOKUP($A5,'RevPAR Raw Data'!$B$6:$BE$43,'RevPAR Raw Data'!BC$1,FALSE)</f>
        <v>41.158715306852201</v>
      </c>
      <c r="BN5" s="62">
        <f>VLOOKUP($A5,'RevPAR Raw Data'!$B$6:$BE$43,'RevPAR Raw Data'!BE$1,FALSE)</f>
        <v>56.134030485261299</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56.0090058384543</v>
      </c>
      <c r="C7" s="60">
        <f>VLOOKUP($A7,'Occupancy Raw Data'!$B$6:$BE$43,'Occupancy Raw Data'!AH$1,FALSE)</f>
        <v>64.977169567846005</v>
      </c>
      <c r="D7" s="60">
        <f>VLOOKUP($A7,'Occupancy Raw Data'!$B$6:$BE$43,'Occupancy Raw Data'!AI$1,FALSE)</f>
        <v>70.695380672640397</v>
      </c>
      <c r="E7" s="60">
        <f>VLOOKUP($A7,'Occupancy Raw Data'!$B$6:$BE$43,'Occupancy Raw Data'!AJ$1,FALSE)</f>
        <v>70.726287482967393</v>
      </c>
      <c r="F7" s="60">
        <f>VLOOKUP($A7,'Occupancy Raw Data'!$B$6:$BE$43,'Occupancy Raw Data'!AK$1,FALSE)</f>
        <v>68.508216248409497</v>
      </c>
      <c r="G7" s="61">
        <f>VLOOKUP($A7,'Occupancy Raw Data'!$B$6:$BE$43,'Occupancy Raw Data'!AL$1,FALSE)</f>
        <v>66.183211962063496</v>
      </c>
      <c r="H7" s="60">
        <f>VLOOKUP($A7,'Occupancy Raw Data'!$B$6:$BE$43,'Occupancy Raw Data'!AN$1,FALSE)</f>
        <v>73.579189113583595</v>
      </c>
      <c r="I7" s="60">
        <f>VLOOKUP($A7,'Occupancy Raw Data'!$B$6:$BE$43,'Occupancy Raw Data'!AO$1,FALSE)</f>
        <v>74.792901811093898</v>
      </c>
      <c r="J7" s="61">
        <f>VLOOKUP($A7,'Occupancy Raw Data'!$B$6:$BE$43,'Occupancy Raw Data'!AP$1,FALSE)</f>
        <v>74.186045462338797</v>
      </c>
      <c r="K7" s="62">
        <f>VLOOKUP($A7,'Occupancy Raw Data'!$B$6:$BE$43,'Occupancy Raw Data'!AR$1,FALSE)</f>
        <v>68.469735819285006</v>
      </c>
      <c r="M7" s="59">
        <f>VLOOKUP($A7,'Occupancy Raw Data'!$B$6:$BE$43,'Occupancy Raw Data'!AT$1,FALSE)</f>
        <v>55.214937542751301</v>
      </c>
      <c r="N7" s="60">
        <f>VLOOKUP($A7,'Occupancy Raw Data'!$B$6:$BE$43,'Occupancy Raw Data'!AU$1,FALSE)</f>
        <v>72.153920273323806</v>
      </c>
      <c r="O7" s="60">
        <f>VLOOKUP($A7,'Occupancy Raw Data'!$B$6:$BE$43,'Occupancy Raw Data'!AV$1,FALSE)</f>
        <v>78.663030739287294</v>
      </c>
      <c r="P7" s="60">
        <f>VLOOKUP($A7,'Occupancy Raw Data'!$B$6:$BE$43,'Occupancy Raw Data'!AW$1,FALSE)</f>
        <v>75.188732630059704</v>
      </c>
      <c r="Q7" s="60">
        <f>VLOOKUP($A7,'Occupancy Raw Data'!$B$6:$BE$43,'Occupancy Raw Data'!AX$1,FALSE)</f>
        <v>67.9286520053641</v>
      </c>
      <c r="R7" s="61">
        <f>VLOOKUP($A7,'Occupancy Raw Data'!$B$6:$BE$43,'Occupancy Raw Data'!AY$1,FALSE)</f>
        <v>70.079887156331495</v>
      </c>
      <c r="S7" s="60">
        <f>VLOOKUP($A7,'Occupancy Raw Data'!$B$6:$BE$43,'Occupancy Raw Data'!BA$1,FALSE)</f>
        <v>48.962579969743103</v>
      </c>
      <c r="T7" s="60">
        <f>VLOOKUP($A7,'Occupancy Raw Data'!$B$6:$BE$43,'Occupancy Raw Data'!BB$1,FALSE)</f>
        <v>40.903331839926899</v>
      </c>
      <c r="U7" s="61">
        <f>VLOOKUP($A7,'Occupancy Raw Data'!$B$6:$BE$43,'Occupancy Raw Data'!BC$1,FALSE)</f>
        <v>44.7705360704554</v>
      </c>
      <c r="V7" s="62">
        <f>VLOOKUP($A7,'Occupancy Raw Data'!$B$6:$BE$43,'Occupancy Raw Data'!BE$1,FALSE)</f>
        <v>61.315641319863303</v>
      </c>
      <c r="X7" s="64">
        <f>VLOOKUP($A7,'ADR Raw Data'!$B$6:$BE$43,'ADR Raw Data'!AG$1,FALSE)</f>
        <v>168.759633221895</v>
      </c>
      <c r="Y7" s="65">
        <f>VLOOKUP($A7,'ADR Raw Data'!$B$6:$BE$43,'ADR Raw Data'!AH$1,FALSE)</f>
        <v>182.64069188918899</v>
      </c>
      <c r="Z7" s="65">
        <f>VLOOKUP($A7,'ADR Raw Data'!$B$6:$BE$43,'ADR Raw Data'!AI$1,FALSE)</f>
        <v>187.06557711331601</v>
      </c>
      <c r="AA7" s="65">
        <f>VLOOKUP($A7,'ADR Raw Data'!$B$6:$BE$43,'ADR Raw Data'!AJ$1,FALSE)</f>
        <v>182.87371924709799</v>
      </c>
      <c r="AB7" s="65">
        <f>VLOOKUP($A7,'ADR Raw Data'!$B$6:$BE$43,'ADR Raw Data'!AK$1,FALSE)</f>
        <v>174.65717125216099</v>
      </c>
      <c r="AC7" s="66">
        <f>VLOOKUP($A7,'ADR Raw Data'!$B$6:$BE$43,'ADR Raw Data'!AL$1,FALSE)</f>
        <v>179.633582021276</v>
      </c>
      <c r="AD7" s="65">
        <f>VLOOKUP($A7,'ADR Raw Data'!$B$6:$BE$43,'ADR Raw Data'!AN$1,FALSE)</f>
        <v>165.05570974358599</v>
      </c>
      <c r="AE7" s="65">
        <f>VLOOKUP($A7,'ADR Raw Data'!$B$6:$BE$43,'ADR Raw Data'!AO$1,FALSE)</f>
        <v>167.404384540905</v>
      </c>
      <c r="AF7" s="66">
        <f>VLOOKUP($A7,'ADR Raw Data'!$B$6:$BE$43,'ADR Raw Data'!AP$1,FALSE)</f>
        <v>166.239653451647</v>
      </c>
      <c r="AG7" s="67">
        <f>VLOOKUP($A7,'ADR Raw Data'!$B$6:$BE$43,'ADR Raw Data'!AR$1,FALSE)</f>
        <v>175.48725546485301</v>
      </c>
      <c r="AI7" s="59">
        <f>VLOOKUP($A7,'ADR Raw Data'!$B$6:$BE$43,'ADR Raw Data'!AT$1,FALSE)</f>
        <v>69.870542401220106</v>
      </c>
      <c r="AJ7" s="60">
        <f>VLOOKUP($A7,'ADR Raw Data'!$B$6:$BE$43,'ADR Raw Data'!AU$1,FALSE)</f>
        <v>78.945297011133306</v>
      </c>
      <c r="AK7" s="60">
        <f>VLOOKUP($A7,'ADR Raw Data'!$B$6:$BE$43,'ADR Raw Data'!AV$1,FALSE)</f>
        <v>82.156446504672502</v>
      </c>
      <c r="AL7" s="60">
        <f>VLOOKUP($A7,'ADR Raw Data'!$B$6:$BE$43,'ADR Raw Data'!AW$1,FALSE)</f>
        <v>77.116764609573096</v>
      </c>
      <c r="AM7" s="60">
        <f>VLOOKUP($A7,'ADR Raw Data'!$B$6:$BE$43,'ADR Raw Data'!AX$1,FALSE)</f>
        <v>69.681314276267997</v>
      </c>
      <c r="AN7" s="61">
        <f>VLOOKUP($A7,'ADR Raw Data'!$B$6:$BE$43,'ADR Raw Data'!AY$1,FALSE)</f>
        <v>75.910052961473696</v>
      </c>
      <c r="AO7" s="60">
        <f>VLOOKUP($A7,'ADR Raw Data'!$B$6:$BE$43,'ADR Raw Data'!BA$1,FALSE)</f>
        <v>53.4890225135509</v>
      </c>
      <c r="AP7" s="60">
        <f>VLOOKUP($A7,'ADR Raw Data'!$B$6:$BE$43,'ADR Raw Data'!BB$1,FALSE)</f>
        <v>52.108777881345603</v>
      </c>
      <c r="AQ7" s="61">
        <f>VLOOKUP($A7,'ADR Raw Data'!$B$6:$BE$43,'ADR Raw Data'!BC$1,FALSE)</f>
        <v>52.7301886950574</v>
      </c>
      <c r="AR7" s="62">
        <f>VLOOKUP($A7,'ADR Raw Data'!$B$6:$BE$43,'ADR Raw Data'!BE$1,FALSE)</f>
        <v>68.021559658771693</v>
      </c>
      <c r="AT7" s="64">
        <f>VLOOKUP($A7,'RevPAR Raw Data'!$B$6:$BE$43,'RevPAR Raw Data'!AG$1,FALSE)</f>
        <v>94.520592824205593</v>
      </c>
      <c r="AU7" s="65">
        <f>VLOOKUP($A7,'RevPAR Raw Data'!$B$6:$BE$43,'RevPAR Raw Data'!AH$1,FALSE)</f>
        <v>118.674752068725</v>
      </c>
      <c r="AV7" s="65">
        <f>VLOOKUP($A7,'RevPAR Raw Data'!$B$6:$BE$43,'RevPAR Raw Data'!AI$1,FALSE)</f>
        <v>132.24672184772999</v>
      </c>
      <c r="AW7" s="65">
        <f>VLOOKUP($A7,'RevPAR Raw Data'!$B$6:$BE$43,'RevPAR Raw Data'!AJ$1,FALSE)</f>
        <v>129.33979240549701</v>
      </c>
      <c r="AX7" s="65">
        <f>VLOOKUP($A7,'RevPAR Raw Data'!$B$6:$BE$43,'RevPAR Raw Data'!AK$1,FALSE)</f>
        <v>119.654512574785</v>
      </c>
      <c r="AY7" s="66">
        <f>VLOOKUP($A7,'RevPAR Raw Data'!$B$6:$BE$43,'RevPAR Raw Data'!AL$1,FALSE)</f>
        <v>118.887274344189</v>
      </c>
      <c r="AZ7" s="65">
        <f>VLOOKUP($A7,'RevPAR Raw Data'!$B$6:$BE$43,'RevPAR Raw Data'!AN$1,FALSE)</f>
        <v>121.446652815001</v>
      </c>
      <c r="BA7" s="65">
        <f>VLOOKUP($A7,'RevPAR Raw Data'!$B$6:$BE$43,'RevPAR Raw Data'!AO$1,FALSE)</f>
        <v>125.206596957145</v>
      </c>
      <c r="BB7" s="66">
        <f>VLOOKUP($A7,'RevPAR Raw Data'!$B$6:$BE$43,'RevPAR Raw Data'!AP$1,FALSE)</f>
        <v>123.32662488607301</v>
      </c>
      <c r="BC7" s="67">
        <f>VLOOKUP($A7,'RevPAR Raw Data'!$B$6:$BE$43,'RevPAR Raw Data'!AR$1,FALSE)</f>
        <v>120.15566021329801</v>
      </c>
      <c r="BE7" s="59">
        <f>VLOOKUP($A7,'RevPAR Raw Data'!$B$6:$BE$43,'RevPAR Raw Data'!AT$1,FALSE)</f>
        <v>163.66445629158599</v>
      </c>
      <c r="BF7" s="60">
        <f>VLOOKUP($A7,'RevPAR Raw Data'!$B$6:$BE$43,'RevPAR Raw Data'!AU$1,FALSE)</f>
        <v>208.06134394940901</v>
      </c>
      <c r="BG7" s="60">
        <f>VLOOKUP($A7,'RevPAR Raw Data'!$B$6:$BE$43,'RevPAR Raw Data'!AV$1,FALSE)</f>
        <v>225.44622801223599</v>
      </c>
      <c r="BH7" s="60">
        <f>VLOOKUP($A7,'RevPAR Raw Data'!$B$6:$BE$43,'RevPAR Raw Data'!AW$1,FALSE)</f>
        <v>210.288615194877</v>
      </c>
      <c r="BI7" s="60">
        <f>VLOOKUP($A7,'RevPAR Raw Data'!$B$6:$BE$43,'RevPAR Raw Data'!AX$1,FALSE)</f>
        <v>184.94354376912199</v>
      </c>
      <c r="BJ7" s="61">
        <f>VLOOKUP($A7,'RevPAR Raw Data'!$B$6:$BE$43,'RevPAR Raw Data'!AY$1,FALSE)</f>
        <v>199.187619573517</v>
      </c>
      <c r="BK7" s="60">
        <f>VLOOKUP($A7,'RevPAR Raw Data'!$B$6:$BE$43,'RevPAR Raw Data'!BA$1,FALSE)</f>
        <v>128.64120790652501</v>
      </c>
      <c r="BL7" s="60">
        <f>VLOOKUP($A7,'RevPAR Raw Data'!$B$6:$BE$43,'RevPAR Raw Data'!BB$1,FALSE)</f>
        <v>114.32633605580899</v>
      </c>
      <c r="BM7" s="61">
        <f>VLOOKUP($A7,'RevPAR Raw Data'!$B$6:$BE$43,'RevPAR Raw Data'!BC$1,FALSE)</f>
        <v>121.108312915252</v>
      </c>
      <c r="BN7" s="62">
        <f>VLOOKUP($A7,'RevPAR Raw Data'!$B$6:$BE$43,'RevPAR Raw Data'!BE$1,FALSE)</f>
        <v>171.04505651918399</v>
      </c>
    </row>
    <row r="8" spans="1:66" x14ac:dyDescent="0.35">
      <c r="A8" s="76" t="s">
        <v>89</v>
      </c>
      <c r="B8" s="59">
        <f>VLOOKUP($A8,'Occupancy Raw Data'!$B$6:$BE$43,'Occupancy Raw Data'!AG$1,FALSE)</f>
        <v>58.535831960461202</v>
      </c>
      <c r="C8" s="60">
        <f>VLOOKUP($A8,'Occupancy Raw Data'!$B$6:$BE$43,'Occupancy Raw Data'!AH$1,FALSE)</f>
        <v>72.9870263591433</v>
      </c>
      <c r="D8" s="60">
        <f>VLOOKUP($A8,'Occupancy Raw Data'!$B$6:$BE$43,'Occupancy Raw Data'!AI$1,FALSE)</f>
        <v>79.836799835255306</v>
      </c>
      <c r="E8" s="60">
        <f>VLOOKUP($A8,'Occupancy Raw Data'!$B$6:$BE$43,'Occupancy Raw Data'!AJ$1,FALSE)</f>
        <v>82.328562602965405</v>
      </c>
      <c r="F8" s="60">
        <f>VLOOKUP($A8,'Occupancy Raw Data'!$B$6:$BE$43,'Occupancy Raw Data'!AK$1,FALSE)</f>
        <v>77.988570840197596</v>
      </c>
      <c r="G8" s="61">
        <f>VLOOKUP($A8,'Occupancy Raw Data'!$B$6:$BE$43,'Occupancy Raw Data'!AL$1,FALSE)</f>
        <v>74.335358319604595</v>
      </c>
      <c r="H8" s="60">
        <f>VLOOKUP($A8,'Occupancy Raw Data'!$B$6:$BE$43,'Occupancy Raw Data'!AN$1,FALSE)</f>
        <v>79.141783360790697</v>
      </c>
      <c r="I8" s="60">
        <f>VLOOKUP($A8,'Occupancy Raw Data'!$B$6:$BE$43,'Occupancy Raw Data'!AO$1,FALSE)</f>
        <v>77.602450576606202</v>
      </c>
      <c r="J8" s="61">
        <f>VLOOKUP($A8,'Occupancy Raw Data'!$B$6:$BE$43,'Occupancy Raw Data'!AP$1,FALSE)</f>
        <v>78.372116968698506</v>
      </c>
      <c r="K8" s="62">
        <f>VLOOKUP($A8,'Occupancy Raw Data'!$B$6:$BE$43,'Occupancy Raw Data'!AR$1,FALSE)</f>
        <v>75.488717933631406</v>
      </c>
      <c r="M8" s="59">
        <f>VLOOKUP($A8,'Occupancy Raw Data'!$B$6:$BE$43,'Occupancy Raw Data'!AT$1,FALSE)</f>
        <v>128.25452188117401</v>
      </c>
      <c r="N8" s="60">
        <f>VLOOKUP($A8,'Occupancy Raw Data'!$B$6:$BE$43,'Occupancy Raw Data'!AU$1,FALSE)</f>
        <v>178.06944067785301</v>
      </c>
      <c r="O8" s="60">
        <f>VLOOKUP($A8,'Occupancy Raw Data'!$B$6:$BE$43,'Occupancy Raw Data'!AV$1,FALSE)</f>
        <v>189.81631828160801</v>
      </c>
      <c r="P8" s="60">
        <f>VLOOKUP($A8,'Occupancy Raw Data'!$B$6:$BE$43,'Occupancy Raw Data'!AW$1,FALSE)</f>
        <v>191.190073801414</v>
      </c>
      <c r="Q8" s="60">
        <f>VLOOKUP($A8,'Occupancy Raw Data'!$B$6:$BE$43,'Occupancy Raw Data'!AX$1,FALSE)</f>
        <v>166.52092839702999</v>
      </c>
      <c r="R8" s="61">
        <f>VLOOKUP($A8,'Occupancy Raw Data'!$B$6:$BE$43,'Occupancy Raw Data'!AY$1,FALSE)</f>
        <v>171.34649887757899</v>
      </c>
      <c r="S8" s="60">
        <f>VLOOKUP($A8,'Occupancy Raw Data'!$B$6:$BE$43,'Occupancy Raw Data'!BA$1,FALSE)</f>
        <v>115.50300854214601</v>
      </c>
      <c r="T8" s="60">
        <f>VLOOKUP($A8,'Occupancy Raw Data'!$B$6:$BE$43,'Occupancy Raw Data'!BB$1,FALSE)</f>
        <v>96.491681704482701</v>
      </c>
      <c r="U8" s="61">
        <f>VLOOKUP($A8,'Occupancy Raw Data'!$B$6:$BE$43,'Occupancy Raw Data'!BC$1,FALSE)</f>
        <v>105.65641329717801</v>
      </c>
      <c r="V8" s="62">
        <f>VLOOKUP($A8,'Occupancy Raw Data'!$B$6:$BE$43,'Occupancy Raw Data'!BE$1,FALSE)</f>
        <v>147.87284137058001</v>
      </c>
      <c r="X8" s="64">
        <f>VLOOKUP($A8,'ADR Raw Data'!$B$6:$BE$43,'ADR Raw Data'!AG$1,FALSE)</f>
        <v>163.71135048372901</v>
      </c>
      <c r="Y8" s="65">
        <f>VLOOKUP($A8,'ADR Raw Data'!$B$6:$BE$43,'ADR Raw Data'!AH$1,FALSE)</f>
        <v>192.47589405374899</v>
      </c>
      <c r="Z8" s="65">
        <f>VLOOKUP($A8,'ADR Raw Data'!$B$6:$BE$43,'ADR Raw Data'!AI$1,FALSE)</f>
        <v>199.91407028857</v>
      </c>
      <c r="AA8" s="65">
        <f>VLOOKUP($A8,'ADR Raw Data'!$B$6:$BE$43,'ADR Raw Data'!AJ$1,FALSE)</f>
        <v>196.47974173779801</v>
      </c>
      <c r="AB8" s="65">
        <f>VLOOKUP($A8,'ADR Raw Data'!$B$6:$BE$43,'ADR Raw Data'!AK$1,FALSE)</f>
        <v>178.753065319998</v>
      </c>
      <c r="AC8" s="66">
        <f>VLOOKUP($A8,'ADR Raw Data'!$B$6:$BE$43,'ADR Raw Data'!AL$1,FALSE)</f>
        <v>187.550891688425</v>
      </c>
      <c r="AD8" s="65">
        <f>VLOOKUP($A8,'ADR Raw Data'!$B$6:$BE$43,'ADR Raw Data'!AN$1,FALSE)</f>
        <v>150.05934981297699</v>
      </c>
      <c r="AE8" s="65">
        <f>VLOOKUP($A8,'ADR Raw Data'!$B$6:$BE$43,'ADR Raw Data'!AO$1,FALSE)</f>
        <v>149.35716854081599</v>
      </c>
      <c r="AF8" s="66">
        <f>VLOOKUP($A8,'ADR Raw Data'!$B$6:$BE$43,'ADR Raw Data'!AP$1,FALSE)</f>
        <v>149.71170712080399</v>
      </c>
      <c r="AG8" s="67">
        <f>VLOOKUP($A8,'ADR Raw Data'!$B$6:$BE$43,'ADR Raw Data'!AR$1,FALSE)</f>
        <v>176.326747093009</v>
      </c>
      <c r="AI8" s="59">
        <f>VLOOKUP($A8,'ADR Raw Data'!$B$6:$BE$43,'ADR Raw Data'!AT$1,FALSE)</f>
        <v>44.4724934896498</v>
      </c>
      <c r="AJ8" s="60">
        <f>VLOOKUP($A8,'ADR Raw Data'!$B$6:$BE$43,'ADR Raw Data'!AU$1,FALSE)</f>
        <v>52.625055921194701</v>
      </c>
      <c r="AK8" s="60">
        <f>VLOOKUP($A8,'ADR Raw Data'!$B$6:$BE$43,'ADR Raw Data'!AV$1,FALSE)</f>
        <v>57.143540549900003</v>
      </c>
      <c r="AL8" s="60">
        <f>VLOOKUP($A8,'ADR Raw Data'!$B$6:$BE$43,'ADR Raw Data'!AW$1,FALSE)</f>
        <v>56.062966889809402</v>
      </c>
      <c r="AM8" s="60">
        <f>VLOOKUP($A8,'ADR Raw Data'!$B$6:$BE$43,'ADR Raw Data'!AX$1,FALSE)</f>
        <v>53.688569442513199</v>
      </c>
      <c r="AN8" s="61">
        <f>VLOOKUP($A8,'ADR Raw Data'!$B$6:$BE$43,'ADR Raw Data'!AY$1,FALSE)</f>
        <v>53.9827996581989</v>
      </c>
      <c r="AO8" s="60">
        <f>VLOOKUP($A8,'ADR Raw Data'!$B$6:$BE$43,'ADR Raw Data'!BA$1,FALSE)</f>
        <v>46.9386643184721</v>
      </c>
      <c r="AP8" s="60">
        <f>VLOOKUP($A8,'ADR Raw Data'!$B$6:$BE$43,'ADR Raw Data'!BB$1,FALSE)</f>
        <v>49.461127159660599</v>
      </c>
      <c r="AQ8" s="61">
        <f>VLOOKUP($A8,'ADR Raw Data'!$B$6:$BE$43,'ADR Raw Data'!BC$1,FALSE)</f>
        <v>48.247129564820398</v>
      </c>
      <c r="AR8" s="62">
        <f>VLOOKUP($A8,'ADR Raw Data'!$B$6:$BE$43,'ADR Raw Data'!BE$1,FALSE)</f>
        <v>54.182387957739401</v>
      </c>
      <c r="AT8" s="64">
        <f>VLOOKUP($A8,'RevPAR Raw Data'!$B$6:$BE$43,'RevPAR Raw Data'!AG$1,FALSE)</f>
        <v>95.829801019357404</v>
      </c>
      <c r="AU8" s="65">
        <f>VLOOKUP($A8,'RevPAR Raw Data'!$B$6:$BE$43,'RevPAR Raw Data'!AH$1,FALSE)</f>
        <v>140.482431528006</v>
      </c>
      <c r="AV8" s="65">
        <f>VLOOKUP($A8,'RevPAR Raw Data'!$B$6:$BE$43,'RevPAR Raw Data'!AI$1,FALSE)</f>
        <v>159.60499613879699</v>
      </c>
      <c r="AW8" s="65">
        <f>VLOOKUP($A8,'RevPAR Raw Data'!$B$6:$BE$43,'RevPAR Raw Data'!AJ$1,FALSE)</f>
        <v>161.75894717874701</v>
      </c>
      <c r="AX8" s="65">
        <f>VLOOKUP($A8,'RevPAR Raw Data'!$B$6:$BE$43,'RevPAR Raw Data'!AK$1,FALSE)</f>
        <v>139.406960976112</v>
      </c>
      <c r="AY8" s="66">
        <f>VLOOKUP($A8,'RevPAR Raw Data'!$B$6:$BE$43,'RevPAR Raw Data'!AL$1,FALSE)</f>
        <v>139.41662736820399</v>
      </c>
      <c r="AZ8" s="65">
        <f>VLOOKUP($A8,'RevPAR Raw Data'!$B$6:$BE$43,'RevPAR Raw Data'!AN$1,FALSE)</f>
        <v>118.759645541598</v>
      </c>
      <c r="BA8" s="65">
        <f>VLOOKUP($A8,'RevPAR Raw Data'!$B$6:$BE$43,'RevPAR Raw Data'!AO$1,FALSE)</f>
        <v>115.90482289950501</v>
      </c>
      <c r="BB8" s="66">
        <f>VLOOKUP($A8,'RevPAR Raw Data'!$B$6:$BE$43,'RevPAR Raw Data'!AP$1,FALSE)</f>
        <v>117.332234220551</v>
      </c>
      <c r="BC8" s="67">
        <f>VLOOKUP($A8,'RevPAR Raw Data'!$B$6:$BE$43,'RevPAR Raw Data'!AR$1,FALSE)</f>
        <v>133.10680075458899</v>
      </c>
      <c r="BE8" s="59">
        <f>VLOOKUP($A8,'RevPAR Raw Data'!$B$6:$BE$43,'RevPAR Raw Data'!AT$1,FALSE)</f>
        <v>229.76499926461099</v>
      </c>
      <c r="BF8" s="60">
        <f>VLOOKUP($A8,'RevPAR Raw Data'!$B$6:$BE$43,'RevPAR Raw Data'!AU$1,FALSE)</f>
        <v>324.40363933432599</v>
      </c>
      <c r="BG8" s="60">
        <f>VLOOKUP($A8,'RevPAR Raw Data'!$B$6:$BE$43,'RevPAR Raw Data'!AV$1,FALSE)</f>
        <v>355.42762363908702</v>
      </c>
      <c r="BH8" s="60">
        <f>VLOOKUP($A8,'RevPAR Raw Data'!$B$6:$BE$43,'RevPAR Raw Data'!AW$1,FALSE)</f>
        <v>354.43986846311299</v>
      </c>
      <c r="BI8" s="60">
        <f>VLOOKUP($A8,'RevPAR Raw Data'!$B$6:$BE$43,'RevPAR Raw Data'!AX$1,FALSE)</f>
        <v>309.61220211829999</v>
      </c>
      <c r="BJ8" s="61">
        <f>VLOOKUP($A8,'RevPAR Raw Data'!$B$6:$BE$43,'RevPAR Raw Data'!AY$1,FALSE)</f>
        <v>317.82693574619998</v>
      </c>
      <c r="BK8" s="60">
        <f>VLOOKUP($A8,'RevPAR Raw Data'!$B$6:$BE$43,'RevPAR Raw Data'!BA$1,FALSE)</f>
        <v>216.65724231795301</v>
      </c>
      <c r="BL8" s="60">
        <f>VLOOKUP($A8,'RevPAR Raw Data'!$B$6:$BE$43,'RevPAR Raw Data'!BB$1,FALSE)</f>
        <v>193.67868225049199</v>
      </c>
      <c r="BM8" s="61">
        <f>VLOOKUP($A8,'RevPAR Raw Data'!$B$6:$BE$43,'RevPAR Raw Data'!BC$1,FALSE)</f>
        <v>204.87972947903</v>
      </c>
      <c r="BN8" s="62">
        <f>VLOOKUP($A8,'RevPAR Raw Data'!$B$6:$BE$43,'RevPAR Raw Data'!BE$1,FALSE)</f>
        <v>282.17626592386</v>
      </c>
    </row>
    <row r="9" spans="1:66" x14ac:dyDescent="0.35">
      <c r="A9" s="76" t="s">
        <v>90</v>
      </c>
      <c r="B9" s="59">
        <f>VLOOKUP($A9,'Occupancy Raw Data'!$B$6:$BE$43,'Occupancy Raw Data'!AG$1,FALSE)</f>
        <v>55.5693820565739</v>
      </c>
      <c r="C9" s="60">
        <f>VLOOKUP($A9,'Occupancy Raw Data'!$B$6:$BE$43,'Occupancy Raw Data'!AH$1,FALSE)</f>
        <v>65.084375379385605</v>
      </c>
      <c r="D9" s="60">
        <f>VLOOKUP($A9,'Occupancy Raw Data'!$B$6:$BE$43,'Occupancy Raw Data'!AI$1,FALSE)</f>
        <v>71.737282991380297</v>
      </c>
      <c r="E9" s="60">
        <f>VLOOKUP($A9,'Occupancy Raw Data'!$B$6:$BE$43,'Occupancy Raw Data'!AJ$1,FALSE)</f>
        <v>71.773704018453302</v>
      </c>
      <c r="F9" s="60">
        <f>VLOOKUP($A9,'Occupancy Raw Data'!$B$6:$BE$43,'Occupancy Raw Data'!AK$1,FALSE)</f>
        <v>67.864513779288501</v>
      </c>
      <c r="G9" s="61">
        <f>VLOOKUP($A9,'Occupancy Raw Data'!$B$6:$BE$43,'Occupancy Raw Data'!AL$1,FALSE)</f>
        <v>66.405851645016298</v>
      </c>
      <c r="H9" s="60">
        <f>VLOOKUP($A9,'Occupancy Raw Data'!$B$6:$BE$43,'Occupancy Raw Data'!AN$1,FALSE)</f>
        <v>71.373072720650697</v>
      </c>
      <c r="I9" s="60">
        <f>VLOOKUP($A9,'Occupancy Raw Data'!$B$6:$BE$43,'Occupancy Raw Data'!AO$1,FALSE)</f>
        <v>74.216947917931194</v>
      </c>
      <c r="J9" s="61">
        <f>VLOOKUP($A9,'Occupancy Raw Data'!$B$6:$BE$43,'Occupancy Raw Data'!AP$1,FALSE)</f>
        <v>72.795010319290995</v>
      </c>
      <c r="K9" s="62">
        <f>VLOOKUP($A9,'Occupancy Raw Data'!$B$6:$BE$43,'Occupancy Raw Data'!AR$1,FALSE)</f>
        <v>68.231325551951898</v>
      </c>
      <c r="M9" s="59">
        <f>VLOOKUP($A9,'Occupancy Raw Data'!$B$6:$BE$43,'Occupancy Raw Data'!AT$1,FALSE)</f>
        <v>62.253541923051401</v>
      </c>
      <c r="N9" s="60">
        <f>VLOOKUP($A9,'Occupancy Raw Data'!$B$6:$BE$43,'Occupancy Raw Data'!AU$1,FALSE)</f>
        <v>79.430715594653705</v>
      </c>
      <c r="O9" s="60">
        <f>VLOOKUP($A9,'Occupancy Raw Data'!$B$6:$BE$43,'Occupancy Raw Data'!AV$1,FALSE)</f>
        <v>88.223077528664902</v>
      </c>
      <c r="P9" s="60">
        <f>VLOOKUP($A9,'Occupancy Raw Data'!$B$6:$BE$43,'Occupancy Raw Data'!AW$1,FALSE)</f>
        <v>82.258037065852307</v>
      </c>
      <c r="Q9" s="60">
        <f>VLOOKUP($A9,'Occupancy Raw Data'!$B$6:$BE$43,'Occupancy Raw Data'!AX$1,FALSE)</f>
        <v>72.5393297805456</v>
      </c>
      <c r="R9" s="61">
        <f>VLOOKUP($A9,'Occupancy Raw Data'!$B$6:$BE$43,'Occupancy Raw Data'!AY$1,FALSE)</f>
        <v>77.226751289102793</v>
      </c>
      <c r="S9" s="60">
        <f>VLOOKUP($A9,'Occupancy Raw Data'!$B$6:$BE$43,'Occupancy Raw Data'!BA$1,FALSE)</f>
        <v>47.310804098515298</v>
      </c>
      <c r="T9" s="60">
        <f>VLOOKUP($A9,'Occupancy Raw Data'!$B$6:$BE$43,'Occupancy Raw Data'!BB$1,FALSE)</f>
        <v>37.496833237157198</v>
      </c>
      <c r="U9" s="61">
        <f>VLOOKUP($A9,'Occupancy Raw Data'!$B$6:$BE$43,'Occupancy Raw Data'!BC$1,FALSE)</f>
        <v>42.139060427560203</v>
      </c>
      <c r="V9" s="62">
        <f>VLOOKUP($A9,'Occupancy Raw Data'!$B$6:$BE$43,'Occupancy Raw Data'!BE$1,FALSE)</f>
        <v>64.824172071110198</v>
      </c>
      <c r="X9" s="64">
        <f>VLOOKUP($A9,'ADR Raw Data'!$B$6:$BE$43,'ADR Raw Data'!AG$1,FALSE)</f>
        <v>141.97217270194901</v>
      </c>
      <c r="Y9" s="65">
        <f>VLOOKUP($A9,'ADR Raw Data'!$B$6:$BE$43,'ADR Raw Data'!AH$1,FALSE)</f>
        <v>158.622890785301</v>
      </c>
      <c r="Z9" s="65">
        <f>VLOOKUP($A9,'ADR Raw Data'!$B$6:$BE$43,'ADR Raw Data'!AI$1,FALSE)</f>
        <v>162.29794085293599</v>
      </c>
      <c r="AA9" s="65">
        <f>VLOOKUP($A9,'ADR Raw Data'!$B$6:$BE$43,'ADR Raw Data'!AJ$1,FALSE)</f>
        <v>156.423926336265</v>
      </c>
      <c r="AB9" s="65">
        <f>VLOOKUP($A9,'ADR Raw Data'!$B$6:$BE$43,'ADR Raw Data'!AK$1,FALSE)</f>
        <v>147.591037119856</v>
      </c>
      <c r="AC9" s="66">
        <f>VLOOKUP($A9,'ADR Raw Data'!$B$6:$BE$43,'ADR Raw Data'!AL$1,FALSE)</f>
        <v>153.90002020164999</v>
      </c>
      <c r="AD9" s="65">
        <f>VLOOKUP($A9,'ADR Raw Data'!$B$6:$BE$43,'ADR Raw Data'!AN$1,FALSE)</f>
        <v>135.56787123660399</v>
      </c>
      <c r="AE9" s="65">
        <f>VLOOKUP($A9,'ADR Raw Data'!$B$6:$BE$43,'ADR Raw Data'!AO$1,FALSE)</f>
        <v>136.21935754304101</v>
      </c>
      <c r="AF9" s="66">
        <f>VLOOKUP($A9,'ADR Raw Data'!$B$6:$BE$43,'ADR Raw Data'!AP$1,FALSE)</f>
        <v>135.899977276991</v>
      </c>
      <c r="AG9" s="67">
        <f>VLOOKUP($A9,'ADR Raw Data'!$B$6:$BE$43,'ADR Raw Data'!AR$1,FALSE)</f>
        <v>148.41316752030201</v>
      </c>
      <c r="AI9" s="59">
        <f>VLOOKUP($A9,'ADR Raw Data'!$B$6:$BE$43,'ADR Raw Data'!AT$1,FALSE)</f>
        <v>52.703721511982302</v>
      </c>
      <c r="AJ9" s="60">
        <f>VLOOKUP($A9,'ADR Raw Data'!$B$6:$BE$43,'ADR Raw Data'!AU$1,FALSE)</f>
        <v>62.256133689056902</v>
      </c>
      <c r="AK9" s="60">
        <f>VLOOKUP($A9,'ADR Raw Data'!$B$6:$BE$43,'ADR Raw Data'!AV$1,FALSE)</f>
        <v>64.090598374090902</v>
      </c>
      <c r="AL9" s="60">
        <f>VLOOKUP($A9,'ADR Raw Data'!$B$6:$BE$43,'ADR Raw Data'!AW$1,FALSE)</f>
        <v>57.819593707518798</v>
      </c>
      <c r="AM9" s="60">
        <f>VLOOKUP($A9,'ADR Raw Data'!$B$6:$BE$43,'ADR Raw Data'!AX$1,FALSE)</f>
        <v>51.8993718884362</v>
      </c>
      <c r="AN9" s="61">
        <f>VLOOKUP($A9,'ADR Raw Data'!$B$6:$BE$43,'ADR Raw Data'!AY$1,FALSE)</f>
        <v>58.206172867391302</v>
      </c>
      <c r="AO9" s="60">
        <f>VLOOKUP($A9,'ADR Raw Data'!$B$6:$BE$43,'ADR Raw Data'!BA$1,FALSE)</f>
        <v>38.341089738964001</v>
      </c>
      <c r="AP9" s="60">
        <f>VLOOKUP($A9,'ADR Raw Data'!$B$6:$BE$43,'ADR Raw Data'!BB$1,FALSE)</f>
        <v>36.970756548616102</v>
      </c>
      <c r="AQ9" s="61">
        <f>VLOOKUP($A9,'ADR Raw Data'!$B$6:$BE$43,'ADR Raw Data'!BC$1,FALSE)</f>
        <v>37.602565600137403</v>
      </c>
      <c r="AR9" s="62">
        <f>VLOOKUP($A9,'ADR Raw Data'!$B$6:$BE$43,'ADR Raw Data'!BE$1,FALSE)</f>
        <v>51.747230159563202</v>
      </c>
      <c r="AT9" s="64">
        <f>VLOOKUP($A9,'RevPAR Raw Data'!$B$6:$BE$43,'RevPAR Raw Data'!AG$1,FALSE)</f>
        <v>78.893059062765502</v>
      </c>
      <c r="AU9" s="65">
        <f>VLOOKUP($A9,'RevPAR Raw Data'!$B$6:$BE$43,'RevPAR Raw Data'!AH$1,FALSE)</f>
        <v>103.238717676338</v>
      </c>
      <c r="AV9" s="65">
        <f>VLOOKUP($A9,'RevPAR Raw Data'!$B$6:$BE$43,'RevPAR Raw Data'!AI$1,FALSE)</f>
        <v>116.428133118853</v>
      </c>
      <c r="AW9" s="65">
        <f>VLOOKUP($A9,'RevPAR Raw Data'!$B$6:$BE$43,'RevPAR Raw Data'!AJ$1,FALSE)</f>
        <v>112.27124590263401</v>
      </c>
      <c r="AX9" s="65">
        <f>VLOOKUP($A9,'RevPAR Raw Data'!$B$6:$BE$43,'RevPAR Raw Data'!AK$1,FALSE)</f>
        <v>100.16193972320001</v>
      </c>
      <c r="AY9" s="66">
        <f>VLOOKUP($A9,'RevPAR Raw Data'!$B$6:$BE$43,'RevPAR Raw Data'!AL$1,FALSE)</f>
        <v>102.19861909675799</v>
      </c>
      <c r="AZ9" s="65">
        <f>VLOOKUP($A9,'RevPAR Raw Data'!$B$6:$BE$43,'RevPAR Raw Data'!AN$1,FALSE)</f>
        <v>96.758955323540107</v>
      </c>
      <c r="BA9" s="65">
        <f>VLOOKUP($A9,'RevPAR Raw Data'!$B$6:$BE$43,'RevPAR Raw Data'!AO$1,FALSE)</f>
        <v>101.097849641859</v>
      </c>
      <c r="BB9" s="66">
        <f>VLOOKUP($A9,'RevPAR Raw Data'!$B$6:$BE$43,'RevPAR Raw Data'!AP$1,FALSE)</f>
        <v>98.928402482699994</v>
      </c>
      <c r="BC9" s="67">
        <f>VLOOKUP($A9,'RevPAR Raw Data'!$B$6:$BE$43,'RevPAR Raw Data'!AR$1,FALSE)</f>
        <v>101.264271492741</v>
      </c>
      <c r="BE9" s="59">
        <f>VLOOKUP($A9,'RevPAR Raw Data'!$B$6:$BE$43,'RevPAR Raw Data'!AT$1,FALSE)</f>
        <v>147.76719680150401</v>
      </c>
      <c r="BF9" s="60">
        <f>VLOOKUP($A9,'RevPAR Raw Data'!$B$6:$BE$43,'RevPAR Raw Data'!AU$1,FALSE)</f>
        <v>191.137341774492</v>
      </c>
      <c r="BG9" s="60">
        <f>VLOOKUP($A9,'RevPAR Raw Data'!$B$6:$BE$43,'RevPAR Raw Data'!AV$1,FALSE)</f>
        <v>208.85637419491499</v>
      </c>
      <c r="BH9" s="60">
        <f>VLOOKUP($A9,'RevPAR Raw Data'!$B$6:$BE$43,'RevPAR Raw Data'!AW$1,FALSE)</f>
        <v>187.63889359662701</v>
      </c>
      <c r="BI9" s="60">
        <f>VLOOKUP($A9,'RevPAR Raw Data'!$B$6:$BE$43,'RevPAR Raw Data'!AX$1,FALSE)</f>
        <v>162.08615819716599</v>
      </c>
      <c r="BJ9" s="61">
        <f>VLOOKUP($A9,'RevPAR Raw Data'!$B$6:$BE$43,'RevPAR Raw Data'!AY$1,FALSE)</f>
        <v>180.38366051169899</v>
      </c>
      <c r="BK9" s="60">
        <f>VLOOKUP($A9,'RevPAR Raw Data'!$B$6:$BE$43,'RevPAR Raw Data'!BA$1,FALSE)</f>
        <v>103.79137169311601</v>
      </c>
      <c r="BL9" s="60">
        <f>VLOOKUP($A9,'RevPAR Raw Data'!$B$6:$BE$43,'RevPAR Raw Data'!BB$1,FALSE)</f>
        <v>88.330452715323204</v>
      </c>
      <c r="BM9" s="61">
        <f>VLOOKUP($A9,'RevPAR Raw Data'!$B$6:$BE$43,'RevPAR Raw Data'!BC$1,FALSE)</f>
        <v>95.586993868252605</v>
      </c>
      <c r="BN9" s="62">
        <f>VLOOKUP($A9,'RevPAR Raw Data'!$B$6:$BE$43,'RevPAR Raw Data'!BE$1,FALSE)</f>
        <v>150.11611575134199</v>
      </c>
    </row>
    <row r="10" spans="1:66" x14ac:dyDescent="0.35">
      <c r="A10" s="76" t="s">
        <v>26</v>
      </c>
      <c r="B10" s="59">
        <f>VLOOKUP($A10,'Occupancy Raw Data'!$B$6:$BE$43,'Occupancy Raw Data'!AG$1,FALSE)</f>
        <v>48.050353962091798</v>
      </c>
      <c r="C10" s="60">
        <f>VLOOKUP($A10,'Occupancy Raw Data'!$B$6:$BE$43,'Occupancy Raw Data'!AH$1,FALSE)</f>
        <v>58.612126056177203</v>
      </c>
      <c r="D10" s="60">
        <f>VLOOKUP($A10,'Occupancy Raw Data'!$B$6:$BE$43,'Occupancy Raw Data'!AI$1,FALSE)</f>
        <v>64.098538479104803</v>
      </c>
      <c r="E10" s="60">
        <f>VLOOKUP($A10,'Occupancy Raw Data'!$B$6:$BE$43,'Occupancy Raw Data'!AJ$1,FALSE)</f>
        <v>64.326901118976906</v>
      </c>
      <c r="F10" s="60">
        <f>VLOOKUP($A10,'Occupancy Raw Data'!$B$6:$BE$43,'Occupancy Raw Data'!AK$1,FALSE)</f>
        <v>59.619776204612897</v>
      </c>
      <c r="G10" s="61">
        <f>VLOOKUP($A10,'Occupancy Raw Data'!$B$6:$BE$43,'Occupancy Raw Data'!AL$1,FALSE)</f>
        <v>58.941539164192697</v>
      </c>
      <c r="H10" s="60">
        <f>VLOOKUP($A10,'Occupancy Raw Data'!$B$6:$BE$43,'Occupancy Raw Data'!AN$1,FALSE)</f>
        <v>64.846426124686005</v>
      </c>
      <c r="I10" s="60">
        <f>VLOOKUP($A10,'Occupancy Raw Data'!$B$6:$BE$43,'Occupancy Raw Data'!AO$1,FALSE)</f>
        <v>66.730417903630894</v>
      </c>
      <c r="J10" s="61">
        <f>VLOOKUP($A10,'Occupancy Raw Data'!$B$6:$BE$43,'Occupancy Raw Data'!AP$1,FALSE)</f>
        <v>65.7884220141584</v>
      </c>
      <c r="K10" s="62">
        <f>VLOOKUP($A10,'Occupancy Raw Data'!$B$6:$BE$43,'Occupancy Raw Data'!AR$1,FALSE)</f>
        <v>60.897791407040003</v>
      </c>
      <c r="M10" s="59">
        <f>VLOOKUP($A10,'Occupancy Raw Data'!$B$6:$BE$43,'Occupancy Raw Data'!AT$1,FALSE)</f>
        <v>32.167794586411901</v>
      </c>
      <c r="N10" s="60">
        <f>VLOOKUP($A10,'Occupancy Raw Data'!$B$6:$BE$43,'Occupancy Raw Data'!AU$1,FALSE)</f>
        <v>51.084104710196399</v>
      </c>
      <c r="O10" s="60">
        <f>VLOOKUP($A10,'Occupancy Raw Data'!$B$6:$BE$43,'Occupancy Raw Data'!AV$1,FALSE)</f>
        <v>57.262780592878698</v>
      </c>
      <c r="P10" s="60">
        <f>VLOOKUP($A10,'Occupancy Raw Data'!$B$6:$BE$43,'Occupancy Raw Data'!AW$1,FALSE)</f>
        <v>53.602449844232503</v>
      </c>
      <c r="Q10" s="60">
        <f>VLOOKUP($A10,'Occupancy Raw Data'!$B$6:$BE$43,'Occupancy Raw Data'!AX$1,FALSE)</f>
        <v>47.036018894177801</v>
      </c>
      <c r="R10" s="61">
        <f>VLOOKUP($A10,'Occupancy Raw Data'!$B$6:$BE$43,'Occupancy Raw Data'!AY$1,FALSE)</f>
        <v>48.590587191883003</v>
      </c>
      <c r="S10" s="60">
        <f>VLOOKUP($A10,'Occupancy Raw Data'!$B$6:$BE$43,'Occupancy Raw Data'!BA$1,FALSE)</f>
        <v>36.562779079439203</v>
      </c>
      <c r="T10" s="60">
        <f>VLOOKUP($A10,'Occupancy Raw Data'!$B$6:$BE$43,'Occupancy Raw Data'!BB$1,FALSE)</f>
        <v>27.723442490960501</v>
      </c>
      <c r="U10" s="61">
        <f>VLOOKUP($A10,'Occupancy Raw Data'!$B$6:$BE$43,'Occupancy Raw Data'!BC$1,FALSE)</f>
        <v>31.9321079665377</v>
      </c>
      <c r="V10" s="62">
        <f>VLOOKUP($A10,'Occupancy Raw Data'!$B$6:$BE$43,'Occupancy Raw Data'!BE$1,FALSE)</f>
        <v>43.0167826284749</v>
      </c>
      <c r="X10" s="64">
        <f>VLOOKUP($A10,'ADR Raw Data'!$B$6:$BE$43,'ADR Raw Data'!AG$1,FALSE)</f>
        <v>134.57269827125199</v>
      </c>
      <c r="Y10" s="65">
        <f>VLOOKUP($A10,'ADR Raw Data'!$B$6:$BE$43,'ADR Raw Data'!AH$1,FALSE)</f>
        <v>153.18356401889599</v>
      </c>
      <c r="Z10" s="65">
        <f>VLOOKUP($A10,'ADR Raw Data'!$B$6:$BE$43,'ADR Raw Data'!AI$1,FALSE)</f>
        <v>162.45354798485801</v>
      </c>
      <c r="AA10" s="65">
        <f>VLOOKUP($A10,'ADR Raw Data'!$B$6:$BE$43,'ADR Raw Data'!AJ$1,FALSE)</f>
        <v>158.86747858886099</v>
      </c>
      <c r="AB10" s="65">
        <f>VLOOKUP($A10,'ADR Raw Data'!$B$6:$BE$43,'ADR Raw Data'!AK$1,FALSE)</f>
        <v>143.85609786459801</v>
      </c>
      <c r="AC10" s="66">
        <f>VLOOKUP($A10,'ADR Raw Data'!$B$6:$BE$43,'ADR Raw Data'!AL$1,FALSE)</f>
        <v>151.51907033959</v>
      </c>
      <c r="AD10" s="65">
        <f>VLOOKUP($A10,'ADR Raw Data'!$B$6:$BE$43,'ADR Raw Data'!AN$1,FALSE)</f>
        <v>126.52768103182601</v>
      </c>
      <c r="AE10" s="65">
        <f>VLOOKUP($A10,'ADR Raw Data'!$B$6:$BE$43,'ADR Raw Data'!AO$1,FALSE)</f>
        <v>127.012577319587</v>
      </c>
      <c r="AF10" s="66">
        <f>VLOOKUP($A10,'ADR Raw Data'!$B$6:$BE$43,'ADR Raw Data'!AP$1,FALSE)</f>
        <v>126.773600685555</v>
      </c>
      <c r="AG10" s="67">
        <f>VLOOKUP($A10,'ADR Raw Data'!$B$6:$BE$43,'ADR Raw Data'!AR$1,FALSE)</f>
        <v>143.88114192157201</v>
      </c>
      <c r="AI10" s="59">
        <f>VLOOKUP($A10,'ADR Raw Data'!$B$6:$BE$43,'ADR Raw Data'!AT$1,FALSE)</f>
        <v>48.704173118906297</v>
      </c>
      <c r="AJ10" s="60">
        <f>VLOOKUP($A10,'ADR Raw Data'!$B$6:$BE$43,'ADR Raw Data'!AU$1,FALSE)</f>
        <v>55.103703334110797</v>
      </c>
      <c r="AK10" s="60">
        <f>VLOOKUP($A10,'ADR Raw Data'!$B$6:$BE$43,'ADR Raw Data'!AV$1,FALSE)</f>
        <v>61.932391923060202</v>
      </c>
      <c r="AL10" s="60">
        <f>VLOOKUP($A10,'ADR Raw Data'!$B$6:$BE$43,'ADR Raw Data'!AW$1,FALSE)</f>
        <v>55.3302880978408</v>
      </c>
      <c r="AM10" s="60">
        <f>VLOOKUP($A10,'ADR Raw Data'!$B$6:$BE$43,'ADR Raw Data'!AX$1,FALSE)</f>
        <v>52.248731337517597</v>
      </c>
      <c r="AN10" s="61">
        <f>VLOOKUP($A10,'ADR Raw Data'!$B$6:$BE$43,'ADR Raw Data'!AY$1,FALSE)</f>
        <v>55.5063891358894</v>
      </c>
      <c r="AO10" s="60">
        <f>VLOOKUP($A10,'ADR Raw Data'!$B$6:$BE$43,'ADR Raw Data'!BA$1,FALSE)</f>
        <v>37.838151407041799</v>
      </c>
      <c r="AP10" s="60">
        <f>VLOOKUP($A10,'ADR Raw Data'!$B$6:$BE$43,'ADR Raw Data'!BB$1,FALSE)</f>
        <v>33.189333688599298</v>
      </c>
      <c r="AQ10" s="61">
        <f>VLOOKUP($A10,'ADR Raw Data'!$B$6:$BE$43,'ADR Raw Data'!BC$1,FALSE)</f>
        <v>35.349947180849398</v>
      </c>
      <c r="AR10" s="62">
        <f>VLOOKUP($A10,'ADR Raw Data'!$B$6:$BE$43,'ADR Raw Data'!BE$1,FALSE)</f>
        <v>49.605470699024998</v>
      </c>
      <c r="AT10" s="64">
        <f>VLOOKUP($A10,'RevPAR Raw Data'!$B$6:$BE$43,'RevPAR Raw Data'!AG$1,FALSE)</f>
        <v>64.662657855674794</v>
      </c>
      <c r="AU10" s="65">
        <f>VLOOKUP($A10,'RevPAR Raw Data'!$B$6:$BE$43,'RevPAR Raw Data'!AH$1,FALSE)</f>
        <v>89.784143640100396</v>
      </c>
      <c r="AV10" s="65">
        <f>VLOOKUP($A10,'RevPAR Raw Data'!$B$6:$BE$43,'RevPAR Raw Data'!AI$1,FALSE)</f>
        <v>104.130349965745</v>
      </c>
      <c r="AW10" s="65">
        <f>VLOOKUP($A10,'RevPAR Raw Data'!$B$6:$BE$43,'RevPAR Raw Data'!AJ$1,FALSE)</f>
        <v>102.19452586206801</v>
      </c>
      <c r="AX10" s="65">
        <f>VLOOKUP($A10,'RevPAR Raw Data'!$B$6:$BE$43,'RevPAR Raw Data'!AK$1,FALSE)</f>
        <v>85.766683603562399</v>
      </c>
      <c r="AY10" s="66">
        <f>VLOOKUP($A10,'RevPAR Raw Data'!$B$6:$BE$43,'RevPAR Raw Data'!AL$1,FALSE)</f>
        <v>89.307672185430405</v>
      </c>
      <c r="AZ10" s="65">
        <f>VLOOKUP($A10,'RevPAR Raw Data'!$B$6:$BE$43,'RevPAR Raw Data'!AN$1,FALSE)</f>
        <v>82.0486792075816</v>
      </c>
      <c r="BA10" s="65">
        <f>VLOOKUP($A10,'RevPAR Raw Data'!$B$6:$BE$43,'RevPAR Raw Data'!AO$1,FALSE)</f>
        <v>84.756023635533197</v>
      </c>
      <c r="BB10" s="66">
        <f>VLOOKUP($A10,'RevPAR Raw Data'!$B$6:$BE$43,'RevPAR Raw Data'!AP$1,FALSE)</f>
        <v>83.402351421557398</v>
      </c>
      <c r="BC10" s="67">
        <f>VLOOKUP($A10,'RevPAR Raw Data'!$B$6:$BE$43,'RevPAR Raw Data'!AR$1,FALSE)</f>
        <v>87.620437681466697</v>
      </c>
      <c r="BE10" s="59">
        <f>VLOOKUP($A10,'RevPAR Raw Data'!$B$6:$BE$43,'RevPAR Raw Data'!AT$1,FALSE)</f>
        <v>96.539026069218494</v>
      </c>
      <c r="BF10" s="60">
        <f>VLOOKUP($A10,'RevPAR Raw Data'!$B$6:$BE$43,'RevPAR Raw Data'!AU$1,FALSE)</f>
        <v>134.33704155469999</v>
      </c>
      <c r="BG10" s="60">
        <f>VLOOKUP($A10,'RevPAR Raw Data'!$B$6:$BE$43,'RevPAR Raw Data'!AV$1,FALSE)</f>
        <v>154.659382218762</v>
      </c>
      <c r="BH10" s="60">
        <f>VLOOKUP($A10,'RevPAR Raw Data'!$B$6:$BE$43,'RevPAR Raw Data'!AW$1,FALSE)</f>
        <v>138.59112786838699</v>
      </c>
      <c r="BI10" s="60">
        <f>VLOOKUP($A10,'RevPAR Raw Data'!$B$6:$BE$43,'RevPAR Raw Data'!AX$1,FALSE)</f>
        <v>123.860473375578</v>
      </c>
      <c r="BJ10" s="61">
        <f>VLOOKUP($A10,'RevPAR Raw Data'!$B$6:$BE$43,'RevPAR Raw Data'!AY$1,FALSE)</f>
        <v>131.067856737912</v>
      </c>
      <c r="BK10" s="60">
        <f>VLOOKUP($A10,'RevPAR Raw Data'!$B$6:$BE$43,'RevPAR Raw Data'!BA$1,FALSE)</f>
        <v>88.2356101931815</v>
      </c>
      <c r="BL10" s="60">
        <f>VLOOKUP($A10,'RevPAR Raw Data'!$B$6:$BE$43,'RevPAR Raw Data'!BB$1,FALSE)</f>
        <v>70.114002017851703</v>
      </c>
      <c r="BM10" s="61">
        <f>VLOOKUP($A10,'RevPAR Raw Data'!$B$6:$BE$43,'RevPAR Raw Data'!BC$1,FALSE)</f>
        <v>78.570038447290102</v>
      </c>
      <c r="BN10" s="62">
        <f>VLOOKUP($A10,'RevPAR Raw Data'!$B$6:$BE$43,'RevPAR Raw Data'!BE$1,FALSE)</f>
        <v>113.960930829931</v>
      </c>
    </row>
    <row r="11" spans="1:66" x14ac:dyDescent="0.35">
      <c r="A11" s="76" t="s">
        <v>24</v>
      </c>
      <c r="B11" s="59">
        <f>VLOOKUP($A11,'Occupancy Raw Data'!$B$6:$BE$43,'Occupancy Raw Data'!AG$1,FALSE)</f>
        <v>53.409090909090899</v>
      </c>
      <c r="C11" s="60">
        <f>VLOOKUP($A11,'Occupancy Raw Data'!$B$6:$BE$43,'Occupancy Raw Data'!AH$1,FALSE)</f>
        <v>64.751552795031003</v>
      </c>
      <c r="D11" s="60">
        <f>VLOOKUP($A11,'Occupancy Raw Data'!$B$6:$BE$43,'Occupancy Raw Data'!AI$1,FALSE)</f>
        <v>67.832439299830597</v>
      </c>
      <c r="E11" s="60">
        <f>VLOOKUP($A11,'Occupancy Raw Data'!$B$6:$BE$43,'Occupancy Raw Data'!AJ$1,FALSE)</f>
        <v>69.099378881987505</v>
      </c>
      <c r="F11" s="60">
        <f>VLOOKUP($A11,'Occupancy Raw Data'!$B$6:$BE$43,'Occupancy Raw Data'!AK$1,FALSE)</f>
        <v>67.348955392433595</v>
      </c>
      <c r="G11" s="61">
        <f>VLOOKUP($A11,'Occupancy Raw Data'!$B$6:$BE$43,'Occupancy Raw Data'!AL$1,FALSE)</f>
        <v>64.488283455674704</v>
      </c>
      <c r="H11" s="60">
        <f>VLOOKUP($A11,'Occupancy Raw Data'!$B$6:$BE$43,'Occupancy Raw Data'!AN$1,FALSE)</f>
        <v>77.311547148503607</v>
      </c>
      <c r="I11" s="60">
        <f>VLOOKUP($A11,'Occupancy Raw Data'!$B$6:$BE$43,'Occupancy Raw Data'!AO$1,FALSE)</f>
        <v>78.871400338791602</v>
      </c>
      <c r="J11" s="61">
        <f>VLOOKUP($A11,'Occupancy Raw Data'!$B$6:$BE$43,'Occupancy Raw Data'!AP$1,FALSE)</f>
        <v>78.091473743647597</v>
      </c>
      <c r="K11" s="62">
        <f>VLOOKUP($A11,'Occupancy Raw Data'!$B$6:$BE$43,'Occupancy Raw Data'!AR$1,FALSE)</f>
        <v>68.374909252238396</v>
      </c>
      <c r="M11" s="59">
        <f>VLOOKUP($A11,'Occupancy Raw Data'!$B$6:$BE$43,'Occupancy Raw Data'!AT$1,FALSE)</f>
        <v>9.1851665328233594</v>
      </c>
      <c r="N11" s="60">
        <f>VLOOKUP($A11,'Occupancy Raw Data'!$B$6:$BE$43,'Occupancy Raw Data'!AU$1,FALSE)</f>
        <v>16.630525936726301</v>
      </c>
      <c r="O11" s="60">
        <f>VLOOKUP($A11,'Occupancy Raw Data'!$B$6:$BE$43,'Occupancy Raw Data'!AV$1,FALSE)</f>
        <v>16.971978555176399</v>
      </c>
      <c r="P11" s="60">
        <f>VLOOKUP($A11,'Occupancy Raw Data'!$B$6:$BE$43,'Occupancy Raw Data'!AW$1,FALSE)</f>
        <v>17.334028013264302</v>
      </c>
      <c r="Q11" s="60">
        <f>VLOOKUP($A11,'Occupancy Raw Data'!$B$6:$BE$43,'Occupancy Raw Data'!AX$1,FALSE)</f>
        <v>16.101589158296701</v>
      </c>
      <c r="R11" s="61">
        <f>VLOOKUP($A11,'Occupancy Raw Data'!$B$6:$BE$43,'Occupancy Raw Data'!AY$1,FALSE)</f>
        <v>15.436039526964899</v>
      </c>
      <c r="S11" s="60">
        <f>VLOOKUP($A11,'Occupancy Raw Data'!$B$6:$BE$43,'Occupancy Raw Data'!BA$1,FALSE)</f>
        <v>15.285520096725699</v>
      </c>
      <c r="T11" s="60">
        <f>VLOOKUP($A11,'Occupancy Raw Data'!$B$6:$BE$43,'Occupancy Raw Data'!BB$1,FALSE)</f>
        <v>12.0963984829667</v>
      </c>
      <c r="U11" s="61">
        <f>VLOOKUP($A11,'Occupancy Raw Data'!$B$6:$BE$43,'Occupancy Raw Data'!BC$1,FALSE)</f>
        <v>13.652674873639199</v>
      </c>
      <c r="V11" s="62">
        <f>VLOOKUP($A11,'Occupancy Raw Data'!$B$6:$BE$43,'Occupancy Raw Data'!BE$1,FALSE)</f>
        <v>14.847978147013601</v>
      </c>
      <c r="X11" s="64">
        <f>VLOOKUP($A11,'ADR Raw Data'!$B$6:$BE$43,'ADR Raw Data'!AG$1,FALSE)</f>
        <v>113.652620589401</v>
      </c>
      <c r="Y11" s="65">
        <f>VLOOKUP($A11,'ADR Raw Data'!$B$6:$BE$43,'ADR Raw Data'!AH$1,FALSE)</f>
        <v>114.803419991279</v>
      </c>
      <c r="Z11" s="65">
        <f>VLOOKUP($A11,'ADR Raw Data'!$B$6:$BE$43,'ADR Raw Data'!AI$1,FALSE)</f>
        <v>112.22229124395101</v>
      </c>
      <c r="AA11" s="65">
        <f>VLOOKUP($A11,'ADR Raw Data'!$B$6:$BE$43,'ADR Raw Data'!AJ$1,FALSE)</f>
        <v>111.912274259448</v>
      </c>
      <c r="AB11" s="65">
        <f>VLOOKUP($A11,'ADR Raw Data'!$B$6:$BE$43,'ADR Raw Data'!AK$1,FALSE)</f>
        <v>116.656712953259</v>
      </c>
      <c r="AC11" s="66">
        <f>VLOOKUP($A11,'ADR Raw Data'!$B$6:$BE$43,'ADR Raw Data'!AL$1,FALSE)</f>
        <v>113.837333063359</v>
      </c>
      <c r="AD11" s="65">
        <f>VLOOKUP($A11,'ADR Raw Data'!$B$6:$BE$43,'ADR Raw Data'!AN$1,FALSE)</f>
        <v>145.65404802117999</v>
      </c>
      <c r="AE11" s="65">
        <f>VLOOKUP($A11,'ADR Raw Data'!$B$6:$BE$43,'ADR Raw Data'!AO$1,FALSE)</f>
        <v>152.435070472951</v>
      </c>
      <c r="AF11" s="66">
        <f>VLOOKUP($A11,'ADR Raw Data'!$B$6:$BE$43,'ADR Raw Data'!AP$1,FALSE)</f>
        <v>149.078421456977</v>
      </c>
      <c r="AG11" s="67">
        <f>VLOOKUP($A11,'ADR Raw Data'!$B$6:$BE$43,'ADR Raw Data'!AR$1,FALSE)</f>
        <v>125.337075790979</v>
      </c>
      <c r="AI11" s="59">
        <f>VLOOKUP($A11,'ADR Raw Data'!$B$6:$BE$43,'ADR Raw Data'!AT$1,FALSE)</f>
        <v>15.8586506539037</v>
      </c>
      <c r="AJ11" s="60">
        <f>VLOOKUP($A11,'ADR Raw Data'!$B$6:$BE$43,'ADR Raw Data'!AU$1,FALSE)</f>
        <v>22.509126043473199</v>
      </c>
      <c r="AK11" s="60">
        <f>VLOOKUP($A11,'ADR Raw Data'!$B$6:$BE$43,'ADR Raw Data'!AV$1,FALSE)</f>
        <v>20.017441500592099</v>
      </c>
      <c r="AL11" s="60">
        <f>VLOOKUP($A11,'ADR Raw Data'!$B$6:$BE$43,'ADR Raw Data'!AW$1,FALSE)</f>
        <v>18.876429845266401</v>
      </c>
      <c r="AM11" s="60">
        <f>VLOOKUP($A11,'ADR Raw Data'!$B$6:$BE$43,'ADR Raw Data'!AX$1,FALSE)</f>
        <v>14.7493350331874</v>
      </c>
      <c r="AN11" s="61">
        <f>VLOOKUP($A11,'ADR Raw Data'!$B$6:$BE$43,'ADR Raw Data'!AY$1,FALSE)</f>
        <v>18.3610722017707</v>
      </c>
      <c r="AO11" s="60">
        <f>VLOOKUP($A11,'ADR Raw Data'!$B$6:$BE$43,'ADR Raw Data'!BA$1,FALSE)</f>
        <v>14.9917390900198</v>
      </c>
      <c r="AP11" s="60">
        <f>VLOOKUP($A11,'ADR Raw Data'!$B$6:$BE$43,'ADR Raw Data'!BB$1,FALSE)</f>
        <v>14.246133600478601</v>
      </c>
      <c r="AQ11" s="61">
        <f>VLOOKUP($A11,'ADR Raw Data'!$B$6:$BE$43,'ADR Raw Data'!BC$1,FALSE)</f>
        <v>14.563769777585801</v>
      </c>
      <c r="AR11" s="62">
        <f>VLOOKUP($A11,'ADR Raw Data'!$B$6:$BE$43,'ADR Raw Data'!BE$1,FALSE)</f>
        <v>16.730922206772</v>
      </c>
      <c r="AT11" s="64">
        <f>VLOOKUP($A11,'RevPAR Raw Data'!$B$6:$BE$43,'RevPAR Raw Data'!AG$1,FALSE)</f>
        <v>60.700831451157498</v>
      </c>
      <c r="AU11" s="65">
        <f>VLOOKUP($A11,'RevPAR Raw Data'!$B$6:$BE$43,'RevPAR Raw Data'!AH$1,FALSE)</f>
        <v>74.336997106154698</v>
      </c>
      <c r="AV11" s="65">
        <f>VLOOKUP($A11,'RevPAR Raw Data'!$B$6:$BE$43,'RevPAR Raw Data'!AI$1,FALSE)</f>
        <v>76.1231175889328</v>
      </c>
      <c r="AW11" s="65">
        <f>VLOOKUP($A11,'RevPAR Raw Data'!$B$6:$BE$43,'RevPAR Raw Data'!AJ$1,FALSE)</f>
        <v>77.330686405985304</v>
      </c>
      <c r="AX11" s="65">
        <f>VLOOKUP($A11,'RevPAR Raw Data'!$B$6:$BE$43,'RevPAR Raw Data'!AK$1,FALSE)</f>
        <v>78.567077569169896</v>
      </c>
      <c r="AY11" s="66">
        <f>VLOOKUP($A11,'RevPAR Raw Data'!$B$6:$BE$43,'RevPAR Raw Data'!AL$1,FALSE)</f>
        <v>73.411742024280002</v>
      </c>
      <c r="AZ11" s="65">
        <f>VLOOKUP($A11,'RevPAR Raw Data'!$B$6:$BE$43,'RevPAR Raw Data'!AN$1,FALSE)</f>
        <v>112.607398009599</v>
      </c>
      <c r="BA11" s="65">
        <f>VLOOKUP($A11,'RevPAR Raw Data'!$B$6:$BE$43,'RevPAR Raw Data'!AO$1,FALSE)</f>
        <v>120.22767468943999</v>
      </c>
      <c r="BB11" s="66">
        <f>VLOOKUP($A11,'RevPAR Raw Data'!$B$6:$BE$43,'RevPAR Raw Data'!AP$1,FALSE)</f>
        <v>116.41753634952001</v>
      </c>
      <c r="BC11" s="67">
        <f>VLOOKUP($A11,'RevPAR Raw Data'!$B$6:$BE$43,'RevPAR Raw Data'!AR$1,FALSE)</f>
        <v>85.699111831491393</v>
      </c>
      <c r="BE11" s="59">
        <f>VLOOKUP($A11,'RevPAR Raw Data'!$B$6:$BE$43,'RevPAR Raw Data'!AT$1,FALSE)</f>
        <v>26.5004606591468</v>
      </c>
      <c r="BF11" s="60">
        <f>VLOOKUP($A11,'RevPAR Raw Data'!$B$6:$BE$43,'RevPAR Raw Data'!AU$1,FALSE)</f>
        <v>42.883038024989801</v>
      </c>
      <c r="BG11" s="60">
        <f>VLOOKUP($A11,'RevPAR Raw Data'!$B$6:$BE$43,'RevPAR Raw Data'!AV$1,FALSE)</f>
        <v>40.386775934544097</v>
      </c>
      <c r="BH11" s="60">
        <f>VLOOKUP($A11,'RevPAR Raw Data'!$B$6:$BE$43,'RevPAR Raw Data'!AW$1,FALSE)</f>
        <v>39.482503495813397</v>
      </c>
      <c r="BI11" s="60">
        <f>VLOOKUP($A11,'RevPAR Raw Data'!$B$6:$BE$43,'RevPAR Raw Data'!AX$1,FALSE)</f>
        <v>33.225801522108704</v>
      </c>
      <c r="BJ11" s="61">
        <f>VLOOKUP($A11,'RevPAR Raw Data'!$B$6:$BE$43,'RevPAR Raw Data'!AY$1,FALSE)</f>
        <v>36.6313340913755</v>
      </c>
      <c r="BK11" s="60">
        <f>VLOOKUP($A11,'RevPAR Raw Data'!$B$6:$BE$43,'RevPAR Raw Data'!BA$1,FALSE)</f>
        <v>32.568824478199197</v>
      </c>
      <c r="BL11" s="60">
        <f>VLOOKUP($A11,'RevPAR Raw Data'!$B$6:$BE$43,'RevPAR Raw Data'!BB$1,FALSE)</f>
        <v>28.065801172175</v>
      </c>
      <c r="BM11" s="61">
        <f>VLOOKUP($A11,'RevPAR Raw Data'!$B$6:$BE$43,'RevPAR Raw Data'!BC$1,FALSE)</f>
        <v>30.2047887883041</v>
      </c>
      <c r="BN11" s="62">
        <f>VLOOKUP($A11,'RevPAR Raw Data'!$B$6:$BE$43,'RevPAR Raw Data'!BE$1,FALSE)</f>
        <v>34.063104026841103</v>
      </c>
    </row>
    <row r="12" spans="1:66" x14ac:dyDescent="0.35">
      <c r="A12" s="76" t="s">
        <v>27</v>
      </c>
      <c r="B12" s="59">
        <f>VLOOKUP($A12,'Occupancy Raw Data'!$B$6:$BE$43,'Occupancy Raw Data'!AG$1,FALSE)</f>
        <v>56.775400444288501</v>
      </c>
      <c r="C12" s="60">
        <f>VLOOKUP($A12,'Occupancy Raw Data'!$B$6:$BE$43,'Occupancy Raw Data'!AH$1,FALSE)</f>
        <v>61.671343388284797</v>
      </c>
      <c r="D12" s="60">
        <f>VLOOKUP($A12,'Occupancy Raw Data'!$B$6:$BE$43,'Occupancy Raw Data'!AI$1,FALSE)</f>
        <v>66.102537121477795</v>
      </c>
      <c r="E12" s="60">
        <f>VLOOKUP($A12,'Occupancy Raw Data'!$B$6:$BE$43,'Occupancy Raw Data'!AJ$1,FALSE)</f>
        <v>69.764994738688102</v>
      </c>
      <c r="F12" s="60">
        <f>VLOOKUP($A12,'Occupancy Raw Data'!$B$6:$BE$43,'Occupancy Raw Data'!AK$1,FALSE)</f>
        <v>72.246580147316706</v>
      </c>
      <c r="G12" s="61">
        <f>VLOOKUP($A12,'Occupancy Raw Data'!$B$6:$BE$43,'Occupancy Raw Data'!AL$1,FALSE)</f>
        <v>65.312171168011204</v>
      </c>
      <c r="H12" s="60">
        <f>VLOOKUP($A12,'Occupancy Raw Data'!$B$6:$BE$43,'Occupancy Raw Data'!AN$1,FALSE)</f>
        <v>80.831287267625299</v>
      </c>
      <c r="I12" s="60">
        <f>VLOOKUP($A12,'Occupancy Raw Data'!$B$6:$BE$43,'Occupancy Raw Data'!AO$1,FALSE)</f>
        <v>78.913831404185601</v>
      </c>
      <c r="J12" s="61">
        <f>VLOOKUP($A12,'Occupancy Raw Data'!$B$6:$BE$43,'Occupancy Raw Data'!AP$1,FALSE)</f>
        <v>79.872559335905507</v>
      </c>
      <c r="K12" s="62">
        <f>VLOOKUP($A12,'Occupancy Raw Data'!$B$6:$BE$43,'Occupancy Raw Data'!AR$1,FALSE)</f>
        <v>69.472282073123793</v>
      </c>
      <c r="M12" s="59">
        <f>VLOOKUP($A12,'Occupancy Raw Data'!$B$6:$BE$43,'Occupancy Raw Data'!AT$1,FALSE)</f>
        <v>9.8502411427077199</v>
      </c>
      <c r="N12" s="60">
        <f>VLOOKUP($A12,'Occupancy Raw Data'!$B$6:$BE$43,'Occupancy Raw Data'!AU$1,FALSE)</f>
        <v>13.284125757943899</v>
      </c>
      <c r="O12" s="60">
        <f>VLOOKUP($A12,'Occupancy Raw Data'!$B$6:$BE$43,'Occupancy Raw Data'!AV$1,FALSE)</f>
        <v>16.0774933135508</v>
      </c>
      <c r="P12" s="60">
        <f>VLOOKUP($A12,'Occupancy Raw Data'!$B$6:$BE$43,'Occupancy Raw Data'!AW$1,FALSE)</f>
        <v>16.446741587470601</v>
      </c>
      <c r="Q12" s="60">
        <f>VLOOKUP($A12,'Occupancy Raw Data'!$B$6:$BE$43,'Occupancy Raw Data'!AX$1,FALSE)</f>
        <v>16.338545838591902</v>
      </c>
      <c r="R12" s="61">
        <f>VLOOKUP($A12,'Occupancy Raw Data'!$B$6:$BE$43,'Occupancy Raw Data'!AY$1,FALSE)</f>
        <v>14.5495588193444</v>
      </c>
      <c r="S12" s="60">
        <f>VLOOKUP($A12,'Occupancy Raw Data'!$B$6:$BE$43,'Occupancy Raw Data'!BA$1,FALSE)</f>
        <v>11.853238565291001</v>
      </c>
      <c r="T12" s="60">
        <f>VLOOKUP($A12,'Occupancy Raw Data'!$B$6:$BE$43,'Occupancy Raw Data'!BB$1,FALSE)</f>
        <v>5.6631204914248299</v>
      </c>
      <c r="U12" s="61">
        <f>VLOOKUP($A12,'Occupancy Raw Data'!$B$6:$BE$43,'Occupancy Raw Data'!BC$1,FALSE)</f>
        <v>8.7072330772120292</v>
      </c>
      <c r="V12" s="62">
        <f>VLOOKUP($A12,'Occupancy Raw Data'!$B$6:$BE$43,'Occupancy Raw Data'!BE$1,FALSE)</f>
        <v>12.562372650040601</v>
      </c>
      <c r="X12" s="64">
        <f>VLOOKUP($A12,'ADR Raw Data'!$B$6:$BE$43,'ADR Raw Data'!AG$1,FALSE)</f>
        <v>85.843798393739704</v>
      </c>
      <c r="Y12" s="65">
        <f>VLOOKUP($A12,'ADR Raw Data'!$B$6:$BE$43,'ADR Raw Data'!AH$1,FALSE)</f>
        <v>87.566233944736695</v>
      </c>
      <c r="Z12" s="65">
        <f>VLOOKUP($A12,'ADR Raw Data'!$B$6:$BE$43,'ADR Raw Data'!AI$1,FALSE)</f>
        <v>90.417365907583402</v>
      </c>
      <c r="AA12" s="65">
        <f>VLOOKUP($A12,'ADR Raw Data'!$B$6:$BE$43,'ADR Raw Data'!AJ$1,FALSE)</f>
        <v>91.474746522540599</v>
      </c>
      <c r="AB12" s="65">
        <f>VLOOKUP($A12,'ADR Raw Data'!$B$6:$BE$43,'ADR Raw Data'!AK$1,FALSE)</f>
        <v>92.954512278998195</v>
      </c>
      <c r="AC12" s="66">
        <f>VLOOKUP($A12,'ADR Raw Data'!$B$6:$BE$43,'ADR Raw Data'!AL$1,FALSE)</f>
        <v>89.870971688909094</v>
      </c>
      <c r="AD12" s="65">
        <f>VLOOKUP($A12,'ADR Raw Data'!$B$6:$BE$43,'ADR Raw Data'!AN$1,FALSE)</f>
        <v>105.96642221739999</v>
      </c>
      <c r="AE12" s="65">
        <f>VLOOKUP($A12,'ADR Raw Data'!$B$6:$BE$43,'ADR Raw Data'!AO$1,FALSE)</f>
        <v>106.943037632417</v>
      </c>
      <c r="AF12" s="66">
        <f>VLOOKUP($A12,'ADR Raw Data'!$B$6:$BE$43,'ADR Raw Data'!AP$1,FALSE)</f>
        <v>106.448868659884</v>
      </c>
      <c r="AG12" s="67">
        <f>VLOOKUP($A12,'ADR Raw Data'!$B$6:$BE$43,'ADR Raw Data'!AR$1,FALSE)</f>
        <v>95.316592877535598</v>
      </c>
      <c r="AI12" s="59">
        <f>VLOOKUP($A12,'ADR Raw Data'!$B$6:$BE$43,'ADR Raw Data'!AT$1,FALSE)</f>
        <v>14.7755113091421</v>
      </c>
      <c r="AJ12" s="60">
        <f>VLOOKUP($A12,'ADR Raw Data'!$B$6:$BE$43,'ADR Raw Data'!AU$1,FALSE)</f>
        <v>16.686985056229901</v>
      </c>
      <c r="AK12" s="60">
        <f>VLOOKUP($A12,'ADR Raw Data'!$B$6:$BE$43,'ADR Raw Data'!AV$1,FALSE)</f>
        <v>19.037126481880598</v>
      </c>
      <c r="AL12" s="60">
        <f>VLOOKUP($A12,'ADR Raw Data'!$B$6:$BE$43,'ADR Raw Data'!AW$1,FALSE)</f>
        <v>18.470690088728499</v>
      </c>
      <c r="AM12" s="60">
        <f>VLOOKUP($A12,'ADR Raw Data'!$B$6:$BE$43,'ADR Raw Data'!AX$1,FALSE)</f>
        <v>18.7694074412044</v>
      </c>
      <c r="AN12" s="61">
        <f>VLOOKUP($A12,'ADR Raw Data'!$B$6:$BE$43,'ADR Raw Data'!AY$1,FALSE)</f>
        <v>17.727353069538101</v>
      </c>
      <c r="AO12" s="60">
        <f>VLOOKUP($A12,'ADR Raw Data'!$B$6:$BE$43,'ADR Raw Data'!BA$1,FALSE)</f>
        <v>23.956777084573201</v>
      </c>
      <c r="AP12" s="60">
        <f>VLOOKUP($A12,'ADR Raw Data'!$B$6:$BE$43,'ADR Raw Data'!BB$1,FALSE)</f>
        <v>23.3932588149022</v>
      </c>
      <c r="AQ12" s="61">
        <f>VLOOKUP($A12,'ADR Raw Data'!$B$6:$BE$43,'ADR Raw Data'!BC$1,FALSE)</f>
        <v>23.652301103799399</v>
      </c>
      <c r="AR12" s="62">
        <f>VLOOKUP($A12,'ADR Raw Data'!$B$6:$BE$43,'ADR Raw Data'!BE$1,FALSE)</f>
        <v>19.662951808408302</v>
      </c>
      <c r="AT12" s="64">
        <f>VLOOKUP($A12,'RevPAR Raw Data'!$B$6:$BE$43,'RevPAR Raw Data'!AG$1,FALSE)</f>
        <v>48.738160294633403</v>
      </c>
      <c r="AU12" s="65">
        <f>VLOOKUP($A12,'RevPAR Raw Data'!$B$6:$BE$43,'RevPAR Raw Data'!AH$1,FALSE)</f>
        <v>54.003272828247297</v>
      </c>
      <c r="AV12" s="65">
        <f>VLOOKUP($A12,'RevPAR Raw Data'!$B$6:$BE$43,'RevPAR Raw Data'!AI$1,FALSE)</f>
        <v>59.768172863322803</v>
      </c>
      <c r="AW12" s="65">
        <f>VLOOKUP($A12,'RevPAR Raw Data'!$B$6:$BE$43,'RevPAR Raw Data'!AJ$1,FALSE)</f>
        <v>63.817352098678803</v>
      </c>
      <c r="AX12" s="65">
        <f>VLOOKUP($A12,'RevPAR Raw Data'!$B$6:$BE$43,'RevPAR Raw Data'!AK$1,FALSE)</f>
        <v>67.156456214193796</v>
      </c>
      <c r="AY12" s="66">
        <f>VLOOKUP($A12,'RevPAR Raw Data'!$B$6:$BE$43,'RevPAR Raw Data'!AL$1,FALSE)</f>
        <v>58.696682859815198</v>
      </c>
      <c r="AZ12" s="65">
        <f>VLOOKUP($A12,'RevPAR Raw Data'!$B$6:$BE$43,'RevPAR Raw Data'!AN$1,FALSE)</f>
        <v>85.654023149772001</v>
      </c>
      <c r="BA12" s="65">
        <f>VLOOKUP($A12,'RevPAR Raw Data'!$B$6:$BE$43,'RevPAR Raw Data'!AO$1,FALSE)</f>
        <v>84.392848415760497</v>
      </c>
      <c r="BB12" s="66">
        <f>VLOOKUP($A12,'RevPAR Raw Data'!$B$6:$BE$43,'RevPAR Raw Data'!AP$1,FALSE)</f>
        <v>85.0234357827662</v>
      </c>
      <c r="BC12" s="67">
        <f>VLOOKUP($A12,'RevPAR Raw Data'!$B$6:$BE$43,'RevPAR Raw Data'!AR$1,FALSE)</f>
        <v>66.218612266372702</v>
      </c>
      <c r="BE12" s="59">
        <f>VLOOKUP($A12,'RevPAR Raw Data'!$B$6:$BE$43,'RevPAR Raw Data'!AT$1,FALSE)</f>
        <v>26.081175945868399</v>
      </c>
      <c r="BF12" s="60">
        <f>VLOOKUP($A12,'RevPAR Raw Data'!$B$6:$BE$43,'RevPAR Raw Data'!AU$1,FALSE)</f>
        <v>32.187830894252698</v>
      </c>
      <c r="BG12" s="60">
        <f>VLOOKUP($A12,'RevPAR Raw Data'!$B$6:$BE$43,'RevPAR Raw Data'!AV$1,FALSE)</f>
        <v>38.175312532648</v>
      </c>
      <c r="BH12" s="60">
        <f>VLOOKUP($A12,'RevPAR Raw Data'!$B$6:$BE$43,'RevPAR Raw Data'!AW$1,FALSE)</f>
        <v>37.955258344514903</v>
      </c>
      <c r="BI12" s="60">
        <f>VLOOKUP($A12,'RevPAR Raw Data'!$B$6:$BE$43,'RevPAR Raw Data'!AX$1,FALSE)</f>
        <v>38.174601518209599</v>
      </c>
      <c r="BJ12" s="61">
        <f>VLOOKUP($A12,'RevPAR Raw Data'!$B$6:$BE$43,'RevPAR Raw Data'!AY$1,FALSE)</f>
        <v>34.856163550847903</v>
      </c>
      <c r="BK12" s="60">
        <f>VLOOKUP($A12,'RevPAR Raw Data'!$B$6:$BE$43,'RevPAR Raw Data'!BA$1,FALSE)</f>
        <v>38.649669590253701</v>
      </c>
      <c r="BL12" s="60">
        <f>VLOOKUP($A12,'RevPAR Raw Data'!$B$6:$BE$43,'RevPAR Raw Data'!BB$1,FALSE)</f>
        <v>30.3811677398858</v>
      </c>
      <c r="BM12" s="61">
        <f>VLOOKUP($A12,'RevPAR Raw Data'!$B$6:$BE$43,'RevPAR Raw Data'!BC$1,FALSE)</f>
        <v>34.418995166243299</v>
      </c>
      <c r="BN12" s="62">
        <f>VLOOKUP($A12,'RevPAR Raw Data'!$B$6:$BE$43,'RevPAR Raw Data'!BE$1,FALSE)</f>
        <v>34.695457738619098</v>
      </c>
    </row>
    <row r="13" spans="1:66" x14ac:dyDescent="0.35">
      <c r="A13" s="76" t="s">
        <v>91</v>
      </c>
      <c r="B13" s="59">
        <f>VLOOKUP($A13,'Occupancy Raw Data'!$B$6:$BE$43,'Occupancy Raw Data'!AG$1,FALSE)</f>
        <v>55.667600373482699</v>
      </c>
      <c r="C13" s="60">
        <f>VLOOKUP($A13,'Occupancy Raw Data'!$B$6:$BE$43,'Occupancy Raw Data'!AH$1,FALSE)</f>
        <v>69.638188608776801</v>
      </c>
      <c r="D13" s="60">
        <f>VLOOKUP($A13,'Occupancy Raw Data'!$B$6:$BE$43,'Occupancy Raw Data'!AI$1,FALSE)</f>
        <v>77.7917833800186</v>
      </c>
      <c r="E13" s="60">
        <f>VLOOKUP($A13,'Occupancy Raw Data'!$B$6:$BE$43,'Occupancy Raw Data'!AJ$1,FALSE)</f>
        <v>78.716153127917806</v>
      </c>
      <c r="F13" s="60">
        <f>VLOOKUP($A13,'Occupancy Raw Data'!$B$6:$BE$43,'Occupancy Raw Data'!AK$1,FALSE)</f>
        <v>71.946778711484498</v>
      </c>
      <c r="G13" s="61">
        <f>VLOOKUP($A13,'Occupancy Raw Data'!$B$6:$BE$43,'Occupancy Raw Data'!AL$1,FALSE)</f>
        <v>70.752100840336098</v>
      </c>
      <c r="H13" s="60">
        <f>VLOOKUP($A13,'Occupancy Raw Data'!$B$6:$BE$43,'Occupancy Raw Data'!AN$1,FALSE)</f>
        <v>70.62558356676</v>
      </c>
      <c r="I13" s="60">
        <f>VLOOKUP($A13,'Occupancy Raw Data'!$B$6:$BE$43,'Occupancy Raw Data'!AO$1,FALSE)</f>
        <v>71.610644257703001</v>
      </c>
      <c r="J13" s="61">
        <f>VLOOKUP($A13,'Occupancy Raw Data'!$B$6:$BE$43,'Occupancy Raw Data'!AP$1,FALSE)</f>
        <v>71.118113912231493</v>
      </c>
      <c r="K13" s="62">
        <f>VLOOKUP($A13,'Occupancy Raw Data'!$B$6:$BE$43,'Occupancy Raw Data'!AR$1,FALSE)</f>
        <v>70.856676003734805</v>
      </c>
      <c r="M13" s="59">
        <f>VLOOKUP($A13,'Occupancy Raw Data'!$B$6:$BE$43,'Occupancy Raw Data'!AT$1,FALSE)</f>
        <v>43.290591323106597</v>
      </c>
      <c r="N13" s="60">
        <f>VLOOKUP($A13,'Occupancy Raw Data'!$B$6:$BE$43,'Occupancy Raw Data'!AU$1,FALSE)</f>
        <v>54.397812458316601</v>
      </c>
      <c r="O13" s="60">
        <f>VLOOKUP($A13,'Occupancy Raw Data'!$B$6:$BE$43,'Occupancy Raw Data'!AV$1,FALSE)</f>
        <v>63.269058320749501</v>
      </c>
      <c r="P13" s="60">
        <f>VLOOKUP($A13,'Occupancy Raw Data'!$B$6:$BE$43,'Occupancy Raw Data'!AW$1,FALSE)</f>
        <v>61.267145496637802</v>
      </c>
      <c r="Q13" s="60">
        <f>VLOOKUP($A13,'Occupancy Raw Data'!$B$6:$BE$43,'Occupancy Raw Data'!AX$1,FALSE)</f>
        <v>57.856874625016701</v>
      </c>
      <c r="R13" s="61">
        <f>VLOOKUP($A13,'Occupancy Raw Data'!$B$6:$BE$43,'Occupancy Raw Data'!AY$1,FALSE)</f>
        <v>56.540088836360802</v>
      </c>
      <c r="S13" s="60">
        <f>VLOOKUP($A13,'Occupancy Raw Data'!$B$6:$BE$43,'Occupancy Raw Data'!BA$1,FALSE)</f>
        <v>45.394383868941098</v>
      </c>
      <c r="T13" s="60">
        <f>VLOOKUP($A13,'Occupancy Raw Data'!$B$6:$BE$43,'Occupancy Raw Data'!BB$1,FALSE)</f>
        <v>44.549819731573599</v>
      </c>
      <c r="U13" s="61">
        <f>VLOOKUP($A13,'Occupancy Raw Data'!$B$6:$BE$43,'Occupancy Raw Data'!BC$1,FALSE)</f>
        <v>44.967947314066301</v>
      </c>
      <c r="V13" s="62">
        <f>VLOOKUP($A13,'Occupancy Raw Data'!$B$6:$BE$43,'Occupancy Raw Data'!BE$1,FALSE)</f>
        <v>53.036854503636498</v>
      </c>
      <c r="X13" s="64">
        <f>VLOOKUP($A13,'ADR Raw Data'!$B$6:$BE$43,'ADR Raw Data'!AG$1,FALSE)</f>
        <v>106.08748951694</v>
      </c>
      <c r="Y13" s="65">
        <f>VLOOKUP($A13,'ADR Raw Data'!$B$6:$BE$43,'ADR Raw Data'!AH$1,FALSE)</f>
        <v>121.18786176381801</v>
      </c>
      <c r="Z13" s="65">
        <f>VLOOKUP($A13,'ADR Raw Data'!$B$6:$BE$43,'ADR Raw Data'!AI$1,FALSE)</f>
        <v>125.921554341955</v>
      </c>
      <c r="AA13" s="65">
        <f>VLOOKUP($A13,'ADR Raw Data'!$B$6:$BE$43,'ADR Raw Data'!AJ$1,FALSE)</f>
        <v>125.073934523456</v>
      </c>
      <c r="AB13" s="65">
        <f>VLOOKUP($A13,'ADR Raw Data'!$B$6:$BE$43,'ADR Raw Data'!AK$1,FALSE)</f>
        <v>117.723963402764</v>
      </c>
      <c r="AC13" s="66">
        <f>VLOOKUP($A13,'ADR Raw Data'!$B$6:$BE$43,'ADR Raw Data'!AL$1,FALSE)</f>
        <v>120.01283310568699</v>
      </c>
      <c r="AD13" s="65">
        <f>VLOOKUP($A13,'ADR Raw Data'!$B$6:$BE$43,'ADR Raw Data'!AN$1,FALSE)</f>
        <v>103.83017682443101</v>
      </c>
      <c r="AE13" s="65">
        <f>VLOOKUP($A13,'ADR Raw Data'!$B$6:$BE$43,'ADR Raw Data'!AO$1,FALSE)</f>
        <v>103.328576178368</v>
      </c>
      <c r="AF13" s="66">
        <f>VLOOKUP($A13,'ADR Raw Data'!$B$6:$BE$43,'ADR Raw Data'!AP$1,FALSE)</f>
        <v>103.577639577247</v>
      </c>
      <c r="AG13" s="67">
        <f>VLOOKUP($A13,'ADR Raw Data'!$B$6:$BE$43,'ADR Raw Data'!AR$1,FALSE)</f>
        <v>115.2997376756</v>
      </c>
      <c r="AI13" s="59">
        <f>VLOOKUP($A13,'ADR Raw Data'!$B$6:$BE$43,'ADR Raw Data'!AT$1,FALSE)</f>
        <v>38.1274128577586</v>
      </c>
      <c r="AJ13" s="60">
        <f>VLOOKUP($A13,'ADR Raw Data'!$B$6:$BE$43,'ADR Raw Data'!AU$1,FALSE)</f>
        <v>48.405668591394999</v>
      </c>
      <c r="AK13" s="60">
        <f>VLOOKUP($A13,'ADR Raw Data'!$B$6:$BE$43,'ADR Raw Data'!AV$1,FALSE)</f>
        <v>50.964927016938802</v>
      </c>
      <c r="AL13" s="60">
        <f>VLOOKUP($A13,'ADR Raw Data'!$B$6:$BE$43,'ADR Raw Data'!AW$1,FALSE)</f>
        <v>49.835543768717102</v>
      </c>
      <c r="AM13" s="60">
        <f>VLOOKUP($A13,'ADR Raw Data'!$B$6:$BE$43,'ADR Raw Data'!AX$1,FALSE)</f>
        <v>46.323873487006203</v>
      </c>
      <c r="AN13" s="61">
        <f>VLOOKUP($A13,'ADR Raw Data'!$B$6:$BE$43,'ADR Raw Data'!AY$1,FALSE)</f>
        <v>47.5390804880033</v>
      </c>
      <c r="AO13" s="60">
        <f>VLOOKUP($A13,'ADR Raw Data'!$B$6:$BE$43,'ADR Raw Data'!BA$1,FALSE)</f>
        <v>31.656208004650502</v>
      </c>
      <c r="AP13" s="60">
        <f>VLOOKUP($A13,'ADR Raw Data'!$B$6:$BE$43,'ADR Raw Data'!BB$1,FALSE)</f>
        <v>31.193540796419398</v>
      </c>
      <c r="AQ13" s="61">
        <f>VLOOKUP($A13,'ADR Raw Data'!$B$6:$BE$43,'ADR Raw Data'!BC$1,FALSE)</f>
        <v>31.423678311345601</v>
      </c>
      <c r="AR13" s="62">
        <f>VLOOKUP($A13,'ADR Raw Data'!$B$6:$BE$43,'ADR Raw Data'!BE$1,FALSE)</f>
        <v>43.092884899640097</v>
      </c>
      <c r="AT13" s="64">
        <f>VLOOKUP($A13,'RevPAR Raw Data'!$B$6:$BE$43,'RevPAR Raw Data'!AG$1,FALSE)</f>
        <v>59.056359710550801</v>
      </c>
      <c r="AU13" s="65">
        <f>VLOOKUP($A13,'RevPAR Raw Data'!$B$6:$BE$43,'RevPAR Raw Data'!AH$1,FALSE)</f>
        <v>84.393031746031696</v>
      </c>
      <c r="AV13" s="65">
        <f>VLOOKUP($A13,'RevPAR Raw Data'!$B$6:$BE$43,'RevPAR Raw Data'!AI$1,FALSE)</f>
        <v>97.956622782446303</v>
      </c>
      <c r="AW13" s="65">
        <f>VLOOKUP($A13,'RevPAR Raw Data'!$B$6:$BE$43,'RevPAR Raw Data'!AJ$1,FALSE)</f>
        <v>98.453389822595696</v>
      </c>
      <c r="AX13" s="65">
        <f>VLOOKUP($A13,'RevPAR Raw Data'!$B$6:$BE$43,'RevPAR Raw Data'!AK$1,FALSE)</f>
        <v>84.698599439775904</v>
      </c>
      <c r="AY13" s="66">
        <f>VLOOKUP($A13,'RevPAR Raw Data'!$B$6:$BE$43,'RevPAR Raw Data'!AL$1,FALSE)</f>
        <v>84.911600700280104</v>
      </c>
      <c r="AZ13" s="65">
        <f>VLOOKUP($A13,'RevPAR Raw Data'!$B$6:$BE$43,'RevPAR Raw Data'!AN$1,FALSE)</f>
        <v>73.3306683006535</v>
      </c>
      <c r="BA13" s="65">
        <f>VLOOKUP($A13,'RevPAR Raw Data'!$B$6:$BE$43,'RevPAR Raw Data'!AO$1,FALSE)</f>
        <v>73.994259103641397</v>
      </c>
      <c r="BB13" s="66">
        <f>VLOOKUP($A13,'RevPAR Raw Data'!$B$6:$BE$43,'RevPAR Raw Data'!AP$1,FALSE)</f>
        <v>73.662463702147505</v>
      </c>
      <c r="BC13" s="67">
        <f>VLOOKUP($A13,'RevPAR Raw Data'!$B$6:$BE$43,'RevPAR Raw Data'!AR$1,FALSE)</f>
        <v>81.697561557956504</v>
      </c>
      <c r="BE13" s="59">
        <f>VLOOKUP($A13,'RevPAR Raw Data'!$B$6:$BE$43,'RevPAR Raw Data'!AT$1,FALSE)</f>
        <v>97.923586663191202</v>
      </c>
      <c r="BF13" s="60">
        <f>VLOOKUP($A13,'RevPAR Raw Data'!$B$6:$BE$43,'RevPAR Raw Data'!AU$1,FALSE)</f>
        <v>129.13510586925301</v>
      </c>
      <c r="BG13" s="60">
        <f>VLOOKUP($A13,'RevPAR Raw Data'!$B$6:$BE$43,'RevPAR Raw Data'!AV$1,FALSE)</f>
        <v>146.479014735162</v>
      </c>
      <c r="BH13" s="60">
        <f>VLOOKUP($A13,'RevPAR Raw Data'!$B$6:$BE$43,'RevPAR Raw Data'!AW$1,FALSE)</f>
        <v>141.635504375175</v>
      </c>
      <c r="BI13" s="60">
        <f>VLOOKUP($A13,'RevPAR Raw Data'!$B$6:$BE$43,'RevPAR Raw Data'!AX$1,FALSE)</f>
        <v>130.982293516851</v>
      </c>
      <c r="BJ13" s="61">
        <f>VLOOKUP($A13,'RevPAR Raw Data'!$B$6:$BE$43,'RevPAR Raw Data'!AY$1,FALSE)</f>
        <v>130.95780766427001</v>
      </c>
      <c r="BK13" s="60">
        <f>VLOOKUP($A13,'RevPAR Raw Data'!$B$6:$BE$43,'RevPAR Raw Data'!BA$1,FALSE)</f>
        <v>91.420732453573194</v>
      </c>
      <c r="BL13" s="60">
        <f>VLOOKUP($A13,'RevPAR Raw Data'!$B$6:$BE$43,'RevPAR Raw Data'!BB$1,FALSE)</f>
        <v>89.640026720692802</v>
      </c>
      <c r="BM13" s="61">
        <f>VLOOKUP($A13,'RevPAR Raw Data'!$B$6:$BE$43,'RevPAR Raw Data'!BC$1,FALSE)</f>
        <v>90.522208732599495</v>
      </c>
      <c r="BN13" s="62">
        <f>VLOOKUP($A13,'RevPAR Raw Data'!$B$6:$BE$43,'RevPAR Raw Data'!BE$1,FALSE)</f>
        <v>118.98485006891801</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53.898658483811303</v>
      </c>
      <c r="C15" s="60">
        <f>VLOOKUP($A15,'Occupancy Raw Data'!$B$6:$BE$43,'Occupancy Raw Data'!AH$1,FALSE)</f>
        <v>60.263320088647497</v>
      </c>
      <c r="D15" s="60">
        <f>VLOOKUP($A15,'Occupancy Raw Data'!$B$6:$BE$43,'Occupancy Raw Data'!AI$1,FALSE)</f>
        <v>63.720051929658901</v>
      </c>
      <c r="E15" s="60">
        <f>VLOOKUP($A15,'Occupancy Raw Data'!$B$6:$BE$43,'Occupancy Raw Data'!AJ$1,FALSE)</f>
        <v>66.045084385695702</v>
      </c>
      <c r="F15" s="60">
        <f>VLOOKUP($A15,'Occupancy Raw Data'!$B$6:$BE$43,'Occupancy Raw Data'!AK$1,FALSE)</f>
        <v>68.710413470238706</v>
      </c>
      <c r="G15" s="61">
        <f>VLOOKUP($A15,'Occupancy Raw Data'!$B$6:$BE$43,'Occupancy Raw Data'!AL$1,FALSE)</f>
        <v>62.527505671610399</v>
      </c>
      <c r="H15" s="60">
        <f>VLOOKUP($A15,'Occupancy Raw Data'!$B$6:$BE$43,'Occupancy Raw Data'!AN$1,FALSE)</f>
        <v>77.624349240069705</v>
      </c>
      <c r="I15" s="60">
        <f>VLOOKUP($A15,'Occupancy Raw Data'!$B$6:$BE$43,'Occupancy Raw Data'!AO$1,FALSE)</f>
        <v>78.756048625044201</v>
      </c>
      <c r="J15" s="61">
        <f>VLOOKUP($A15,'Occupancy Raw Data'!$B$6:$BE$43,'Occupancy Raw Data'!AP$1,FALSE)</f>
        <v>78.190198932556996</v>
      </c>
      <c r="K15" s="62">
        <f>VLOOKUP($A15,'Occupancy Raw Data'!$B$6:$BE$43,'Occupancy Raw Data'!AR$1,FALSE)</f>
        <v>67.002560889023698</v>
      </c>
      <c r="M15" s="59">
        <f>VLOOKUP($A15,'Occupancy Raw Data'!$B$6:$BE$43,'Occupancy Raw Data'!AT$1,FALSE)</f>
        <v>0.60723978115148203</v>
      </c>
      <c r="N15" s="60">
        <f>VLOOKUP($A15,'Occupancy Raw Data'!$B$6:$BE$43,'Occupancy Raw Data'!AU$1,FALSE)</f>
        <v>9.6755325332159092</v>
      </c>
      <c r="O15" s="60">
        <f>VLOOKUP($A15,'Occupancy Raw Data'!$B$6:$BE$43,'Occupancy Raw Data'!AV$1,FALSE)</f>
        <v>11.419545978712801</v>
      </c>
      <c r="P15" s="60">
        <f>VLOOKUP($A15,'Occupancy Raw Data'!$B$6:$BE$43,'Occupancy Raw Data'!AW$1,FALSE)</f>
        <v>13.056988174100001</v>
      </c>
      <c r="Q15" s="60">
        <f>VLOOKUP($A15,'Occupancy Raw Data'!$B$6:$BE$43,'Occupancy Raw Data'!AX$1,FALSE)</f>
        <v>12.192565500290501</v>
      </c>
      <c r="R15" s="61">
        <f>VLOOKUP($A15,'Occupancy Raw Data'!$B$6:$BE$43,'Occupancy Raw Data'!AY$1,FALSE)</f>
        <v>9.5550146776539897</v>
      </c>
      <c r="S15" s="60">
        <f>VLOOKUP($A15,'Occupancy Raw Data'!$B$6:$BE$43,'Occupancy Raw Data'!BA$1,FALSE)</f>
        <v>3.7933197986610701</v>
      </c>
      <c r="T15" s="60">
        <f>VLOOKUP($A15,'Occupancy Raw Data'!$B$6:$BE$43,'Occupancy Raw Data'!BB$1,FALSE)</f>
        <v>-2.1733299348872399</v>
      </c>
      <c r="U15" s="61">
        <f>VLOOKUP($A15,'Occupancy Raw Data'!$B$6:$BE$43,'Occupancy Raw Data'!BC$1,FALSE)</f>
        <v>0.69631155226309205</v>
      </c>
      <c r="V15" s="62">
        <f>VLOOKUP($A15,'Occupancy Raw Data'!$B$6:$BE$43,'Occupancy Raw Data'!BE$1,FALSE)</f>
        <v>6.42572626844846</v>
      </c>
      <c r="X15" s="64">
        <f>VLOOKUP($A15,'ADR Raw Data'!$B$6:$BE$43,'ADR Raw Data'!AG$1,FALSE)</f>
        <v>106.54031689962601</v>
      </c>
      <c r="Y15" s="65">
        <f>VLOOKUP($A15,'ADR Raw Data'!$B$6:$BE$43,'ADR Raw Data'!AH$1,FALSE)</f>
        <v>107.981660960722</v>
      </c>
      <c r="Z15" s="65">
        <f>VLOOKUP($A15,'ADR Raw Data'!$B$6:$BE$43,'ADR Raw Data'!AI$1,FALSE)</f>
        <v>110.361234297503</v>
      </c>
      <c r="AA15" s="65">
        <f>VLOOKUP($A15,'ADR Raw Data'!$B$6:$BE$43,'ADR Raw Data'!AJ$1,FALSE)</f>
        <v>111.405504812961</v>
      </c>
      <c r="AB15" s="65">
        <f>VLOOKUP($A15,'ADR Raw Data'!$B$6:$BE$43,'ADR Raw Data'!AK$1,FALSE)</f>
        <v>115.49294545532599</v>
      </c>
      <c r="AC15" s="66">
        <f>VLOOKUP($A15,'ADR Raw Data'!$B$6:$BE$43,'ADR Raw Data'!AL$1,FALSE)</f>
        <v>110.59226100298601</v>
      </c>
      <c r="AD15" s="65">
        <f>VLOOKUP($A15,'ADR Raw Data'!$B$6:$BE$43,'ADR Raw Data'!AN$1,FALSE)</f>
        <v>149.17125429350901</v>
      </c>
      <c r="AE15" s="65">
        <f>VLOOKUP($A15,'ADR Raw Data'!$B$6:$BE$43,'ADR Raw Data'!AO$1,FALSE)</f>
        <v>153.07854286344599</v>
      </c>
      <c r="AF15" s="66">
        <f>VLOOKUP($A15,'ADR Raw Data'!$B$6:$BE$43,'ADR Raw Data'!AP$1,FALSE)</f>
        <v>151.13903678291999</v>
      </c>
      <c r="AG15" s="67">
        <f>VLOOKUP($A15,'ADR Raw Data'!$B$6:$BE$43,'ADR Raw Data'!AR$1,FALSE)</f>
        <v>124.111405099829</v>
      </c>
      <c r="AI15" s="59">
        <f>VLOOKUP($A15,'ADR Raw Data'!$B$6:$BE$43,'ADR Raw Data'!AT$1,FALSE)</f>
        <v>20.982220968481698</v>
      </c>
      <c r="AJ15" s="60">
        <f>VLOOKUP($A15,'ADR Raw Data'!$B$6:$BE$43,'ADR Raw Data'!AU$1,FALSE)</f>
        <v>25.185160610015298</v>
      </c>
      <c r="AK15" s="60">
        <f>VLOOKUP($A15,'ADR Raw Data'!$B$6:$BE$43,'ADR Raw Data'!AV$1,FALSE)</f>
        <v>25.354776872253801</v>
      </c>
      <c r="AL15" s="60">
        <f>VLOOKUP($A15,'ADR Raw Data'!$B$6:$BE$43,'ADR Raw Data'!AW$1,FALSE)</f>
        <v>26.038004165085301</v>
      </c>
      <c r="AM15" s="60">
        <f>VLOOKUP($A15,'ADR Raw Data'!$B$6:$BE$43,'ADR Raw Data'!AX$1,FALSE)</f>
        <v>25.027828678191401</v>
      </c>
      <c r="AN15" s="61">
        <f>VLOOKUP($A15,'ADR Raw Data'!$B$6:$BE$43,'ADR Raw Data'!AY$1,FALSE)</f>
        <v>24.677441339672502</v>
      </c>
      <c r="AO15" s="60">
        <f>VLOOKUP($A15,'ADR Raw Data'!$B$6:$BE$43,'ADR Raw Data'!BA$1,FALSE)</f>
        <v>23.890257398079701</v>
      </c>
      <c r="AP15" s="60">
        <f>VLOOKUP($A15,'ADR Raw Data'!$B$6:$BE$43,'ADR Raw Data'!BB$1,FALSE)</f>
        <v>17.867837568020398</v>
      </c>
      <c r="AQ15" s="61">
        <f>VLOOKUP($A15,'ADR Raw Data'!$B$6:$BE$43,'ADR Raw Data'!BC$1,FALSE)</f>
        <v>20.603754463742099</v>
      </c>
      <c r="AR15" s="62">
        <f>VLOOKUP($A15,'ADR Raw Data'!$B$6:$BE$43,'ADR Raw Data'!BE$1,FALSE)</f>
        <v>22.1383752346145</v>
      </c>
      <c r="AT15" s="64">
        <f>VLOOKUP($A15,'RevPAR Raw Data'!$B$6:$BE$43,'RevPAR Raw Data'!AG$1,FALSE)</f>
        <v>57.423801553300002</v>
      </c>
      <c r="AU15" s="65">
        <f>VLOOKUP($A15,'RevPAR Raw Data'!$B$6:$BE$43,'RevPAR Raw Data'!AH$1,FALSE)</f>
        <v>65.073333981798299</v>
      </c>
      <c r="AV15" s="65">
        <f>VLOOKUP($A15,'RevPAR Raw Data'!$B$6:$BE$43,'RevPAR Raw Data'!AI$1,FALSE)</f>
        <v>70.322235804581794</v>
      </c>
      <c r="AW15" s="65">
        <f>VLOOKUP($A15,'RevPAR Raw Data'!$B$6:$BE$43,'RevPAR Raw Data'!AJ$1,FALSE)</f>
        <v>73.577859664030797</v>
      </c>
      <c r="AX15" s="65">
        <f>VLOOKUP($A15,'RevPAR Raw Data'!$B$6:$BE$43,'RevPAR Raw Data'!AK$1,FALSE)</f>
        <v>79.355680351312003</v>
      </c>
      <c r="AY15" s="66">
        <f>VLOOKUP($A15,'RevPAR Raw Data'!$B$6:$BE$43,'RevPAR Raw Data'!AL$1,FALSE)</f>
        <v>69.150582271004595</v>
      </c>
      <c r="AZ15" s="65">
        <f>VLOOKUP($A15,'RevPAR Raw Data'!$B$6:$BE$43,'RevPAR Raw Data'!AN$1,FALSE)</f>
        <v>115.793215398586</v>
      </c>
      <c r="BA15" s="65">
        <f>VLOOKUP($A15,'RevPAR Raw Data'!$B$6:$BE$43,'RevPAR Raw Data'!AO$1,FALSE)</f>
        <v>120.558611652045</v>
      </c>
      <c r="BB15" s="66">
        <f>VLOOKUP($A15,'RevPAR Raw Data'!$B$6:$BE$43,'RevPAR Raw Data'!AP$1,FALSE)</f>
        <v>118.175913525315</v>
      </c>
      <c r="BC15" s="67">
        <f>VLOOKUP($A15,'RevPAR Raw Data'!$B$6:$BE$43,'RevPAR Raw Data'!AR$1,FALSE)</f>
        <v>83.157819772236294</v>
      </c>
      <c r="BE15" s="59">
        <f>VLOOKUP($A15,'RevPAR Raw Data'!$B$6:$BE$43,'RevPAR Raw Data'!AT$1,FALSE)</f>
        <v>21.7168731423229</v>
      </c>
      <c r="BF15" s="60">
        <f>VLOOKUP($A15,'RevPAR Raw Data'!$B$6:$BE$43,'RevPAR Raw Data'!AU$1,FALSE)</f>
        <v>37.297491551596003</v>
      </c>
      <c r="BG15" s="60">
        <f>VLOOKUP($A15,'RevPAR Raw Data'!$B$6:$BE$43,'RevPAR Raw Data'!AV$1,FALSE)</f>
        <v>39.669723253693697</v>
      </c>
      <c r="BH15" s="60">
        <f>VLOOKUP($A15,'RevPAR Raw Data'!$B$6:$BE$43,'RevPAR Raw Data'!AW$1,FALSE)</f>
        <v>42.494771463792198</v>
      </c>
      <c r="BI15" s="60">
        <f>VLOOKUP($A15,'RevPAR Raw Data'!$B$6:$BE$43,'RevPAR Raw Data'!AX$1,FALSE)</f>
        <v>40.271928583371</v>
      </c>
      <c r="BJ15" s="61">
        <f>VLOOKUP($A15,'RevPAR Raw Data'!$B$6:$BE$43,'RevPAR Raw Data'!AY$1,FALSE)</f>
        <v>36.590389159401603</v>
      </c>
      <c r="BK15" s="60">
        <f>VLOOKUP($A15,'RevPAR Raw Data'!$B$6:$BE$43,'RevPAR Raw Data'!BA$1,FALSE)</f>
        <v>28.589811060573201</v>
      </c>
      <c r="BL15" s="60">
        <f>VLOOKUP($A15,'RevPAR Raw Data'!$B$6:$BE$43,'RevPAR Raw Data'!BB$1,FALSE)</f>
        <v>15.3061805705503</v>
      </c>
      <c r="BM15" s="61">
        <f>VLOOKUP($A15,'RevPAR Raw Data'!$B$6:$BE$43,'RevPAR Raw Data'!BC$1,FALSE)</f>
        <v>21.443532338536102</v>
      </c>
      <c r="BN15" s="62">
        <f>VLOOKUP($A15,'RevPAR Raw Data'!$B$6:$BE$43,'RevPAR Raw Data'!BE$1,FALSE)</f>
        <v>29.986652895921299</v>
      </c>
    </row>
    <row r="16" spans="1:66" x14ac:dyDescent="0.35">
      <c r="A16" s="76" t="s">
        <v>92</v>
      </c>
      <c r="B16" s="59">
        <f>VLOOKUP($A16,'Occupancy Raw Data'!$B$6:$BE$43,'Occupancy Raw Data'!AG$1,FALSE)</f>
        <v>63.572052401746703</v>
      </c>
      <c r="C16" s="60">
        <f>VLOOKUP($A16,'Occupancy Raw Data'!$B$6:$BE$43,'Occupancy Raw Data'!AH$1,FALSE)</f>
        <v>76.065502183406096</v>
      </c>
      <c r="D16" s="60">
        <f>VLOOKUP($A16,'Occupancy Raw Data'!$B$6:$BE$43,'Occupancy Raw Data'!AI$1,FALSE)</f>
        <v>79.567685589519598</v>
      </c>
      <c r="E16" s="60">
        <f>VLOOKUP($A16,'Occupancy Raw Data'!$B$6:$BE$43,'Occupancy Raw Data'!AJ$1,FALSE)</f>
        <v>80.467248908296895</v>
      </c>
      <c r="F16" s="60">
        <f>VLOOKUP($A16,'Occupancy Raw Data'!$B$6:$BE$43,'Occupancy Raw Data'!AK$1,FALSE)</f>
        <v>79.519650655021806</v>
      </c>
      <c r="G16" s="61">
        <f>VLOOKUP($A16,'Occupancy Raw Data'!$B$6:$BE$43,'Occupancy Raw Data'!AL$1,FALSE)</f>
        <v>75.838427947598205</v>
      </c>
      <c r="H16" s="60">
        <f>VLOOKUP($A16,'Occupancy Raw Data'!$B$6:$BE$43,'Occupancy Raw Data'!AN$1,FALSE)</f>
        <v>83.144104803493406</v>
      </c>
      <c r="I16" s="60">
        <f>VLOOKUP($A16,'Occupancy Raw Data'!$B$6:$BE$43,'Occupancy Raw Data'!AO$1,FALSE)</f>
        <v>83.248908296943199</v>
      </c>
      <c r="J16" s="61">
        <f>VLOOKUP($A16,'Occupancy Raw Data'!$B$6:$BE$43,'Occupancy Raw Data'!AP$1,FALSE)</f>
        <v>83.196506550218302</v>
      </c>
      <c r="K16" s="62">
        <f>VLOOKUP($A16,'Occupancy Raw Data'!$B$6:$BE$43,'Occupancy Raw Data'!AR$1,FALSE)</f>
        <v>77.940736119775394</v>
      </c>
      <c r="M16" s="59">
        <f>VLOOKUP($A16,'Occupancy Raw Data'!$B$6:$BE$43,'Occupancy Raw Data'!AT$1,FALSE)</f>
        <v>-9.0466075221791797</v>
      </c>
      <c r="N16" s="60">
        <f>VLOOKUP($A16,'Occupancy Raw Data'!$B$6:$BE$43,'Occupancy Raw Data'!AU$1,FALSE)</f>
        <v>-2.6000894654439701</v>
      </c>
      <c r="O16" s="60">
        <f>VLOOKUP($A16,'Occupancy Raw Data'!$B$6:$BE$43,'Occupancy Raw Data'!AV$1,FALSE)</f>
        <v>-2.1007951859015601</v>
      </c>
      <c r="P16" s="60">
        <f>VLOOKUP($A16,'Occupancy Raw Data'!$B$6:$BE$43,'Occupancy Raw Data'!AW$1,FALSE)</f>
        <v>-0.16253995773961</v>
      </c>
      <c r="Q16" s="60">
        <f>VLOOKUP($A16,'Occupancy Raw Data'!$B$6:$BE$43,'Occupancy Raw Data'!AX$1,FALSE)</f>
        <v>1.1722873492971799</v>
      </c>
      <c r="R16" s="61">
        <f>VLOOKUP($A16,'Occupancy Raw Data'!$B$6:$BE$43,'Occupancy Raw Data'!AY$1,FALSE)</f>
        <v>-2.38651948110344</v>
      </c>
      <c r="S16" s="60">
        <f>VLOOKUP($A16,'Occupancy Raw Data'!$B$6:$BE$43,'Occupancy Raw Data'!BA$1,FALSE)</f>
        <v>-1.7493162701893801</v>
      </c>
      <c r="T16" s="60">
        <f>VLOOKUP($A16,'Occupancy Raw Data'!$B$6:$BE$43,'Occupancy Raw Data'!BB$1,FALSE)</f>
        <v>-5.8614389412868499</v>
      </c>
      <c r="U16" s="61">
        <f>VLOOKUP($A16,'Occupancy Raw Data'!$B$6:$BE$43,'Occupancy Raw Data'!BC$1,FALSE)</f>
        <v>-3.85061821852132</v>
      </c>
      <c r="V16" s="62">
        <f>VLOOKUP($A16,'Occupancy Raw Data'!$B$6:$BE$43,'Occupancy Raw Data'!BE$1,FALSE)</f>
        <v>-2.8377453572650602</v>
      </c>
      <c r="X16" s="64">
        <f>VLOOKUP($A16,'ADR Raw Data'!$B$6:$BE$43,'ADR Raw Data'!AG$1,FALSE)</f>
        <v>84.100633129550701</v>
      </c>
      <c r="Y16" s="65">
        <f>VLOOKUP($A16,'ADR Raw Data'!$B$6:$BE$43,'ADR Raw Data'!AH$1,FALSE)</f>
        <v>87.975173482978306</v>
      </c>
      <c r="Z16" s="65">
        <f>VLOOKUP($A16,'ADR Raw Data'!$B$6:$BE$43,'ADR Raw Data'!AI$1,FALSE)</f>
        <v>90.201049865539701</v>
      </c>
      <c r="AA16" s="65">
        <f>VLOOKUP($A16,'ADR Raw Data'!$B$6:$BE$43,'ADR Raw Data'!AJ$1,FALSE)</f>
        <v>90.413794643729304</v>
      </c>
      <c r="AB16" s="65">
        <f>VLOOKUP($A16,'ADR Raw Data'!$B$6:$BE$43,'ADR Raw Data'!AK$1,FALSE)</f>
        <v>90.201158616144895</v>
      </c>
      <c r="AC16" s="66">
        <f>VLOOKUP($A16,'ADR Raw Data'!$B$6:$BE$43,'ADR Raw Data'!AL$1,FALSE)</f>
        <v>88.776967650141003</v>
      </c>
      <c r="AD16" s="65">
        <f>VLOOKUP($A16,'ADR Raw Data'!$B$6:$BE$43,'ADR Raw Data'!AN$1,FALSE)</f>
        <v>109.960410756302</v>
      </c>
      <c r="AE16" s="65">
        <f>VLOOKUP($A16,'ADR Raw Data'!$B$6:$BE$43,'ADR Raw Data'!AO$1,FALSE)</f>
        <v>111.22597261330201</v>
      </c>
      <c r="AF16" s="66">
        <f>VLOOKUP($A16,'ADR Raw Data'!$B$6:$BE$43,'ADR Raw Data'!AP$1,FALSE)</f>
        <v>110.59359024511799</v>
      </c>
      <c r="AG16" s="67">
        <f>VLOOKUP($A16,'ADR Raw Data'!$B$6:$BE$43,'ADR Raw Data'!AR$1,FALSE)</f>
        <v>95.430619331033498</v>
      </c>
      <c r="AI16" s="59">
        <f>VLOOKUP($A16,'ADR Raw Data'!$B$6:$BE$43,'ADR Raw Data'!AT$1,FALSE)</f>
        <v>12.329124816813501</v>
      </c>
      <c r="AJ16" s="60">
        <f>VLOOKUP($A16,'ADR Raw Data'!$B$6:$BE$43,'ADR Raw Data'!AU$1,FALSE)</f>
        <v>15.002434257067801</v>
      </c>
      <c r="AK16" s="60">
        <f>VLOOKUP($A16,'ADR Raw Data'!$B$6:$BE$43,'ADR Raw Data'!AV$1,FALSE)</f>
        <v>14.604009159810699</v>
      </c>
      <c r="AL16" s="60">
        <f>VLOOKUP($A16,'ADR Raw Data'!$B$6:$BE$43,'ADR Raw Data'!AW$1,FALSE)</f>
        <v>15.6762045287443</v>
      </c>
      <c r="AM16" s="60">
        <f>VLOOKUP($A16,'ADR Raw Data'!$B$6:$BE$43,'ADR Raw Data'!AX$1,FALSE)</f>
        <v>16.293540213541601</v>
      </c>
      <c r="AN16" s="61">
        <f>VLOOKUP($A16,'ADR Raw Data'!$B$6:$BE$43,'ADR Raw Data'!AY$1,FALSE)</f>
        <v>14.954556847174</v>
      </c>
      <c r="AO16" s="60">
        <f>VLOOKUP($A16,'ADR Raw Data'!$B$6:$BE$43,'ADR Raw Data'!BA$1,FALSE)</f>
        <v>22.273755515888499</v>
      </c>
      <c r="AP16" s="60">
        <f>VLOOKUP($A16,'ADR Raw Data'!$B$6:$BE$43,'ADR Raw Data'!BB$1,FALSE)</f>
        <v>17.744039334252701</v>
      </c>
      <c r="AQ16" s="61">
        <f>VLOOKUP($A16,'ADR Raw Data'!$B$6:$BE$43,'ADR Raw Data'!BC$1,FALSE)</f>
        <v>19.888761854732699</v>
      </c>
      <c r="AR16" s="62">
        <f>VLOOKUP($A16,'ADR Raw Data'!$B$6:$BE$43,'ADR Raw Data'!BE$1,FALSE)</f>
        <v>16.5826435230369</v>
      </c>
      <c r="AT16" s="64">
        <f>VLOOKUP($A16,'RevPAR Raw Data'!$B$6:$BE$43,'RevPAR Raw Data'!AG$1,FALSE)</f>
        <v>53.464498563318699</v>
      </c>
      <c r="AU16" s="65">
        <f>VLOOKUP($A16,'RevPAR Raw Data'!$B$6:$BE$43,'RevPAR Raw Data'!AH$1,FALSE)</f>
        <v>66.918757506550193</v>
      </c>
      <c r="AV16" s="65">
        <f>VLOOKUP($A16,'RevPAR Raw Data'!$B$6:$BE$43,'RevPAR Raw Data'!AI$1,FALSE)</f>
        <v>71.770887755458503</v>
      </c>
      <c r="AW16" s="65">
        <f>VLOOKUP($A16,'RevPAR Raw Data'!$B$6:$BE$43,'RevPAR Raw Data'!AJ$1,FALSE)</f>
        <v>72.753493183406107</v>
      </c>
      <c r="AX16" s="65">
        <f>VLOOKUP($A16,'RevPAR Raw Data'!$B$6:$BE$43,'RevPAR Raw Data'!AK$1,FALSE)</f>
        <v>71.727646218340595</v>
      </c>
      <c r="AY16" s="66">
        <f>VLOOKUP($A16,'RevPAR Raw Data'!$B$6:$BE$43,'RevPAR Raw Data'!AL$1,FALSE)</f>
        <v>67.3270566454148</v>
      </c>
      <c r="AZ16" s="65">
        <f>VLOOKUP($A16,'RevPAR Raw Data'!$B$6:$BE$43,'RevPAR Raw Data'!AN$1,FALSE)</f>
        <v>91.425599161571995</v>
      </c>
      <c r="BA16" s="65">
        <f>VLOOKUP($A16,'RevPAR Raw Data'!$B$6:$BE$43,'RevPAR Raw Data'!AO$1,FALSE)</f>
        <v>92.594407943231403</v>
      </c>
      <c r="BB16" s="66">
        <f>VLOOKUP($A16,'RevPAR Raw Data'!$B$6:$BE$43,'RevPAR Raw Data'!AP$1,FALSE)</f>
        <v>92.010003552401699</v>
      </c>
      <c r="BC16" s="67">
        <f>VLOOKUP($A16,'RevPAR Raw Data'!$B$6:$BE$43,'RevPAR Raw Data'!AR$1,FALSE)</f>
        <v>74.379327190268199</v>
      </c>
      <c r="BE16" s="59">
        <f>VLOOKUP($A16,'RevPAR Raw Data'!$B$6:$BE$43,'RevPAR Raw Data'!AT$1,FALSE)</f>
        <v>2.16714976153769</v>
      </c>
      <c r="BF16" s="60">
        <f>VLOOKUP($A16,'RevPAR Raw Data'!$B$6:$BE$43,'RevPAR Raw Data'!AU$1,FALSE)</f>
        <v>12.0122680789457</v>
      </c>
      <c r="BG16" s="60">
        <f>VLOOKUP($A16,'RevPAR Raw Data'!$B$6:$BE$43,'RevPAR Raw Data'!AV$1,FALSE)</f>
        <v>12.1964136525312</v>
      </c>
      <c r="BH16" s="60">
        <f>VLOOKUP($A16,'RevPAR Raw Data'!$B$6:$BE$43,'RevPAR Raw Data'!AW$1,FALSE)</f>
        <v>15.4881844747885</v>
      </c>
      <c r="BI16" s="60">
        <f>VLOOKUP($A16,'RevPAR Raw Data'!$B$6:$BE$43,'RevPAR Raw Data'!AX$1,FALSE)</f>
        <v>17.656834673514801</v>
      </c>
      <c r="BJ16" s="61">
        <f>VLOOKUP($A16,'RevPAR Raw Data'!$B$6:$BE$43,'RevPAR Raw Data'!AY$1,FALSE)</f>
        <v>12.211143953600001</v>
      </c>
      <c r="BK16" s="60">
        <f>VLOOKUP($A16,'RevPAR Raw Data'!$B$6:$BE$43,'RevPAR Raw Data'!BA$1,FALSE)</f>
        <v>20.134800816477501</v>
      </c>
      <c r="BL16" s="60">
        <f>VLOOKUP($A16,'RevPAR Raw Data'!$B$6:$BE$43,'RevPAR Raw Data'!BB$1,FALSE)</f>
        <v>10.842544361670701</v>
      </c>
      <c r="BM16" s="61">
        <f>VLOOKUP($A16,'RevPAR Raw Data'!$B$6:$BE$43,'RevPAR Raw Data'!BC$1,FALSE)</f>
        <v>15.272303348794701</v>
      </c>
      <c r="BN16" s="62">
        <f>VLOOKUP($A16,'RevPAR Raw Data'!$B$6:$BE$43,'RevPAR Raw Data'!BE$1,FALSE)</f>
        <v>13.274324969085001</v>
      </c>
    </row>
    <row r="17" spans="1:66" x14ac:dyDescent="0.35">
      <c r="A17" s="78" t="s">
        <v>32</v>
      </c>
      <c r="B17" s="59">
        <f>VLOOKUP($A17,'Occupancy Raw Data'!$B$6:$BE$43,'Occupancy Raw Data'!AG$1,FALSE)</f>
        <v>57.5386689371363</v>
      </c>
      <c r="C17" s="60">
        <f>VLOOKUP($A17,'Occupancy Raw Data'!$B$6:$BE$43,'Occupancy Raw Data'!AH$1,FALSE)</f>
        <v>65.772669220945005</v>
      </c>
      <c r="D17" s="60">
        <f>VLOOKUP($A17,'Occupancy Raw Data'!$B$6:$BE$43,'Occupancy Raw Data'!AI$1,FALSE)</f>
        <v>68.089257840215595</v>
      </c>
      <c r="E17" s="60">
        <f>VLOOKUP($A17,'Occupancy Raw Data'!$B$6:$BE$43,'Occupancy Raw Data'!AJ$1,FALSE)</f>
        <v>69.721157939548704</v>
      </c>
      <c r="F17" s="60">
        <f>VLOOKUP($A17,'Occupancy Raw Data'!$B$6:$BE$43,'Occupancy Raw Data'!AK$1,FALSE)</f>
        <v>73.502909039307497</v>
      </c>
      <c r="G17" s="61">
        <f>VLOOKUP($A17,'Occupancy Raw Data'!$B$6:$BE$43,'Occupancy Raw Data'!AL$1,FALSE)</f>
        <v>66.924932595430604</v>
      </c>
      <c r="H17" s="60">
        <f>VLOOKUP($A17,'Occupancy Raw Data'!$B$6:$BE$43,'Occupancy Raw Data'!AN$1,FALSE)</f>
        <v>79.445153966226698</v>
      </c>
      <c r="I17" s="60">
        <f>VLOOKUP($A17,'Occupancy Raw Data'!$B$6:$BE$43,'Occupancy Raw Data'!AO$1,FALSE)</f>
        <v>82.414502625230497</v>
      </c>
      <c r="J17" s="61">
        <f>VLOOKUP($A17,'Occupancy Raw Data'!$B$6:$BE$43,'Occupancy Raw Data'!AP$1,FALSE)</f>
        <v>80.929828295728598</v>
      </c>
      <c r="K17" s="62">
        <f>VLOOKUP($A17,'Occupancy Raw Data'!$B$6:$BE$43,'Occupancy Raw Data'!AR$1,FALSE)</f>
        <v>70.926331366944297</v>
      </c>
      <c r="M17" s="59">
        <f>VLOOKUP($A17,'Occupancy Raw Data'!$B$6:$BE$43,'Occupancy Raw Data'!AT$1,FALSE)</f>
        <v>-2.1693411328780798</v>
      </c>
      <c r="N17" s="60">
        <f>VLOOKUP($A17,'Occupancy Raw Data'!$B$6:$BE$43,'Occupancy Raw Data'!AU$1,FALSE)</f>
        <v>6.0063509419668204</v>
      </c>
      <c r="O17" s="60">
        <f>VLOOKUP($A17,'Occupancy Raw Data'!$B$6:$BE$43,'Occupancy Raw Data'!AV$1,FALSE)</f>
        <v>5.7673897752691996</v>
      </c>
      <c r="P17" s="60">
        <f>VLOOKUP($A17,'Occupancy Raw Data'!$B$6:$BE$43,'Occupancy Raw Data'!AW$1,FALSE)</f>
        <v>6.8075251117621098</v>
      </c>
      <c r="Q17" s="60">
        <f>VLOOKUP($A17,'Occupancy Raw Data'!$B$6:$BE$43,'Occupancy Raw Data'!AX$1,FALSE)</f>
        <v>6.7700954058201299</v>
      </c>
      <c r="R17" s="61">
        <f>VLOOKUP($A17,'Occupancy Raw Data'!$B$6:$BE$43,'Occupancy Raw Data'!AY$1,FALSE)</f>
        <v>4.7808969894583999</v>
      </c>
      <c r="S17" s="60">
        <f>VLOOKUP($A17,'Occupancy Raw Data'!$B$6:$BE$43,'Occupancy Raw Data'!BA$1,FALSE)</f>
        <v>3.9794698521757099</v>
      </c>
      <c r="T17" s="60">
        <f>VLOOKUP($A17,'Occupancy Raw Data'!$B$6:$BE$43,'Occupancy Raw Data'!BB$1,FALSE)</f>
        <v>1.8735326001008801</v>
      </c>
      <c r="U17" s="61">
        <f>VLOOKUP($A17,'Occupancy Raw Data'!$B$6:$BE$43,'Occupancy Raw Data'!BC$1,FALSE)</f>
        <v>2.89641776504308</v>
      </c>
      <c r="V17" s="62">
        <f>VLOOKUP($A17,'Occupancy Raw Data'!$B$6:$BE$43,'Occupancy Raw Data'!BE$1,FALSE)</f>
        <v>4.1589964077859296</v>
      </c>
      <c r="X17" s="64">
        <f>VLOOKUP($A17,'ADR Raw Data'!$B$6:$BE$43,'ADR Raw Data'!AG$1,FALSE)</f>
        <v>75.8526438744682</v>
      </c>
      <c r="Y17" s="65">
        <f>VLOOKUP($A17,'ADR Raw Data'!$B$6:$BE$43,'ADR Raw Data'!AH$1,FALSE)</f>
        <v>79.230455474649403</v>
      </c>
      <c r="Z17" s="65">
        <f>VLOOKUP($A17,'ADR Raw Data'!$B$6:$BE$43,'ADR Raw Data'!AI$1,FALSE)</f>
        <v>82.117710863335503</v>
      </c>
      <c r="AA17" s="65">
        <f>VLOOKUP($A17,'ADR Raw Data'!$B$6:$BE$43,'ADR Raw Data'!AJ$1,FALSE)</f>
        <v>83.7668481707627</v>
      </c>
      <c r="AB17" s="65">
        <f>VLOOKUP($A17,'ADR Raw Data'!$B$6:$BE$43,'ADR Raw Data'!AK$1,FALSE)</f>
        <v>92.810747116173502</v>
      </c>
      <c r="AC17" s="66">
        <f>VLOOKUP($A17,'ADR Raw Data'!$B$6:$BE$43,'ADR Raw Data'!AL$1,FALSE)</f>
        <v>83.165341129511006</v>
      </c>
      <c r="AD17" s="65">
        <f>VLOOKUP($A17,'ADR Raw Data'!$B$6:$BE$43,'ADR Raw Data'!AN$1,FALSE)</f>
        <v>112.09398835848801</v>
      </c>
      <c r="AE17" s="65">
        <f>VLOOKUP($A17,'ADR Raw Data'!$B$6:$BE$43,'ADR Raw Data'!AO$1,FALSE)</f>
        <v>115.43938240712799</v>
      </c>
      <c r="AF17" s="66">
        <f>VLOOKUP($A17,'ADR Raw Data'!$B$6:$BE$43,'ADR Raw Data'!AP$1,FALSE)</f>
        <v>113.797371353424</v>
      </c>
      <c r="AG17" s="67">
        <f>VLOOKUP($A17,'ADR Raw Data'!$B$6:$BE$43,'ADR Raw Data'!AR$1,FALSE)</f>
        <v>93.151738881306699</v>
      </c>
      <c r="AI17" s="59">
        <f>VLOOKUP($A17,'ADR Raw Data'!$B$6:$BE$43,'ADR Raw Data'!AT$1,FALSE)</f>
        <v>16.161707940526799</v>
      </c>
      <c r="AJ17" s="60">
        <f>VLOOKUP($A17,'ADR Raw Data'!$B$6:$BE$43,'ADR Raw Data'!AU$1,FALSE)</f>
        <v>19.807079073440701</v>
      </c>
      <c r="AK17" s="60">
        <f>VLOOKUP($A17,'ADR Raw Data'!$B$6:$BE$43,'ADR Raw Data'!AV$1,FALSE)</f>
        <v>21.9487523440472</v>
      </c>
      <c r="AL17" s="60">
        <f>VLOOKUP($A17,'ADR Raw Data'!$B$6:$BE$43,'ADR Raw Data'!AW$1,FALSE)</f>
        <v>24.229696452631799</v>
      </c>
      <c r="AM17" s="60">
        <f>VLOOKUP($A17,'ADR Raw Data'!$B$6:$BE$43,'ADR Raw Data'!AX$1,FALSE)</f>
        <v>26.469470233921601</v>
      </c>
      <c r="AN17" s="61">
        <f>VLOOKUP($A17,'ADR Raw Data'!$B$6:$BE$43,'ADR Raw Data'!AY$1,FALSE)</f>
        <v>22.211305542614198</v>
      </c>
      <c r="AO17" s="60">
        <f>VLOOKUP($A17,'ADR Raw Data'!$B$6:$BE$43,'ADR Raw Data'!BA$1,FALSE)</f>
        <v>30.8379396670916</v>
      </c>
      <c r="AP17" s="60">
        <f>VLOOKUP($A17,'ADR Raw Data'!$B$6:$BE$43,'ADR Raw Data'!BB$1,FALSE)</f>
        <v>28.746116961738799</v>
      </c>
      <c r="AQ17" s="61">
        <f>VLOOKUP($A17,'ADR Raw Data'!$B$6:$BE$43,'ADR Raw Data'!BC$1,FALSE)</f>
        <v>29.7188818034845</v>
      </c>
      <c r="AR17" s="62">
        <f>VLOOKUP($A17,'ADR Raw Data'!$B$6:$BE$43,'ADR Raw Data'!BE$1,FALSE)</f>
        <v>24.962655235484501</v>
      </c>
      <c r="AT17" s="64">
        <f>VLOOKUP($A17,'RevPAR Raw Data'!$B$6:$BE$43,'RevPAR Raw Data'!AG$1,FALSE)</f>
        <v>43.644601638995297</v>
      </c>
      <c r="AU17" s="65">
        <f>VLOOKUP($A17,'RevPAR Raw Data'!$B$6:$BE$43,'RevPAR Raw Data'!AH$1,FALSE)</f>
        <v>52.111985401589301</v>
      </c>
      <c r="AV17" s="65">
        <f>VLOOKUP($A17,'RevPAR Raw Data'!$B$6:$BE$43,'RevPAR Raw Data'!AI$1,FALSE)</f>
        <v>55.913339882219297</v>
      </c>
      <c r="AW17" s="65">
        <f>VLOOKUP($A17,'RevPAR Raw Data'!$B$6:$BE$43,'RevPAR Raw Data'!AJ$1,FALSE)</f>
        <v>58.4032165141194</v>
      </c>
      <c r="AX17" s="65">
        <f>VLOOKUP($A17,'RevPAR Raw Data'!$B$6:$BE$43,'RevPAR Raw Data'!AK$1,FALSE)</f>
        <v>68.218599031502706</v>
      </c>
      <c r="AY17" s="66">
        <f>VLOOKUP($A17,'RevPAR Raw Data'!$B$6:$BE$43,'RevPAR Raw Data'!AL$1,FALSE)</f>
        <v>55.658348493685203</v>
      </c>
      <c r="AZ17" s="65">
        <f>VLOOKUP($A17,'RevPAR Raw Data'!$B$6:$BE$43,'RevPAR Raw Data'!AN$1,FALSE)</f>
        <v>89.053241638285698</v>
      </c>
      <c r="BA17" s="65">
        <f>VLOOKUP($A17,'RevPAR Raw Data'!$B$6:$BE$43,'RevPAR Raw Data'!AO$1,FALSE)</f>
        <v>95.138792844472803</v>
      </c>
      <c r="BB17" s="66">
        <f>VLOOKUP($A17,'RevPAR Raw Data'!$B$6:$BE$43,'RevPAR Raw Data'!AP$1,FALSE)</f>
        <v>92.0960172413793</v>
      </c>
      <c r="BC17" s="67">
        <f>VLOOKUP($A17,'RevPAR Raw Data'!$B$6:$BE$43,'RevPAR Raw Data'!AR$1,FALSE)</f>
        <v>66.069110993026399</v>
      </c>
      <c r="BE17" s="59">
        <f>VLOOKUP($A17,'RevPAR Raw Data'!$B$6:$BE$43,'RevPAR Raw Data'!AT$1,FALSE)</f>
        <v>13.6417642295192</v>
      </c>
      <c r="BF17" s="60">
        <f>VLOOKUP($A17,'RevPAR Raw Data'!$B$6:$BE$43,'RevPAR Raw Data'!AU$1,FALSE)</f>
        <v>27.003112695911199</v>
      </c>
      <c r="BG17" s="60">
        <f>VLOOKUP($A17,'RevPAR Raw Data'!$B$6:$BE$43,'RevPAR Raw Data'!AV$1,FALSE)</f>
        <v>28.982012217806201</v>
      </c>
      <c r="BH17" s="60">
        <f>VLOOKUP($A17,'RevPAR Raw Data'!$B$6:$BE$43,'RevPAR Raw Data'!AW$1,FALSE)</f>
        <v>32.686664234910502</v>
      </c>
      <c r="BI17" s="60">
        <f>VLOOKUP($A17,'RevPAR Raw Data'!$B$6:$BE$43,'RevPAR Raw Data'!AX$1,FALSE)</f>
        <v>35.0315740279934</v>
      </c>
      <c r="BJ17" s="61">
        <f>VLOOKUP($A17,'RevPAR Raw Data'!$B$6:$BE$43,'RevPAR Raw Data'!AY$1,FALSE)</f>
        <v>28.054102170078799</v>
      </c>
      <c r="BK17" s="60">
        <f>VLOOKUP($A17,'RevPAR Raw Data'!$B$6:$BE$43,'RevPAR Raw Data'!BA$1,FALSE)</f>
        <v>36.044596031351297</v>
      </c>
      <c r="BL17" s="60">
        <f>VLOOKUP($A17,'RevPAR Raw Data'!$B$6:$BE$43,'RevPAR Raw Data'!BB$1,FALSE)</f>
        <v>31.158217434381001</v>
      </c>
      <c r="BM17" s="61">
        <f>VLOOKUP($A17,'RevPAR Raw Data'!$B$6:$BE$43,'RevPAR Raw Data'!BC$1,FALSE)</f>
        <v>33.476082540655902</v>
      </c>
      <c r="BN17" s="62">
        <f>VLOOKUP($A17,'RevPAR Raw Data'!$B$6:$BE$43,'RevPAR Raw Data'!BE$1,FALSE)</f>
        <v>30.1598475778022</v>
      </c>
    </row>
    <row r="18" spans="1:66" x14ac:dyDescent="0.35">
      <c r="A18" s="78" t="s">
        <v>93</v>
      </c>
      <c r="B18" s="59">
        <f>VLOOKUP($A18,'Occupancy Raw Data'!$B$6:$BE$43,'Occupancy Raw Data'!AG$1,FALSE)</f>
        <v>57.186786153575802</v>
      </c>
      <c r="C18" s="60">
        <f>VLOOKUP($A18,'Occupancy Raw Data'!$B$6:$BE$43,'Occupancy Raw Data'!AH$1,FALSE)</f>
        <v>61.065717800035102</v>
      </c>
      <c r="D18" s="60">
        <f>VLOOKUP($A18,'Occupancy Raw Data'!$B$6:$BE$43,'Occupancy Raw Data'!AI$1,FALSE)</f>
        <v>67.294851519943705</v>
      </c>
      <c r="E18" s="60">
        <f>VLOOKUP($A18,'Occupancy Raw Data'!$B$6:$BE$43,'Occupancy Raw Data'!AJ$1,FALSE)</f>
        <v>71.287998594271599</v>
      </c>
      <c r="F18" s="60">
        <f>VLOOKUP($A18,'Occupancy Raw Data'!$B$6:$BE$43,'Occupancy Raw Data'!AK$1,FALSE)</f>
        <v>72.948515199437693</v>
      </c>
      <c r="G18" s="61">
        <f>VLOOKUP($A18,'Occupancy Raw Data'!$B$6:$BE$43,'Occupancy Raw Data'!AL$1,FALSE)</f>
        <v>65.956773853452802</v>
      </c>
      <c r="H18" s="60">
        <f>VLOOKUP($A18,'Occupancy Raw Data'!$B$6:$BE$43,'Occupancy Raw Data'!AN$1,FALSE)</f>
        <v>80.043050430504294</v>
      </c>
      <c r="I18" s="60">
        <f>VLOOKUP($A18,'Occupancy Raw Data'!$B$6:$BE$43,'Occupancy Raw Data'!AO$1,FALSE)</f>
        <v>80.227552275522697</v>
      </c>
      <c r="J18" s="61">
        <f>VLOOKUP($A18,'Occupancy Raw Data'!$B$6:$BE$43,'Occupancy Raw Data'!AP$1,FALSE)</f>
        <v>80.135301353013503</v>
      </c>
      <c r="K18" s="62">
        <f>VLOOKUP($A18,'Occupancy Raw Data'!$B$6:$BE$43,'Occupancy Raw Data'!AR$1,FALSE)</f>
        <v>70.007781710470098</v>
      </c>
      <c r="M18" s="59">
        <f>VLOOKUP($A18,'Occupancy Raw Data'!$B$6:$BE$43,'Occupancy Raw Data'!AT$1,FALSE)</f>
        <v>-5.1568759047612103</v>
      </c>
      <c r="N18" s="60">
        <f>VLOOKUP($A18,'Occupancy Raw Data'!$B$6:$BE$43,'Occupancy Raw Data'!AU$1,FALSE)</f>
        <v>-0.52176431687309599</v>
      </c>
      <c r="O18" s="60">
        <f>VLOOKUP($A18,'Occupancy Raw Data'!$B$6:$BE$43,'Occupancy Raw Data'!AV$1,FALSE)</f>
        <v>4.4157671613146299</v>
      </c>
      <c r="P18" s="60">
        <f>VLOOKUP($A18,'Occupancy Raw Data'!$B$6:$BE$43,'Occupancy Raw Data'!AW$1,FALSE)</f>
        <v>7.9902606850782698</v>
      </c>
      <c r="Q18" s="60">
        <f>VLOOKUP($A18,'Occupancy Raw Data'!$B$6:$BE$43,'Occupancy Raw Data'!AX$1,FALSE)</f>
        <v>9.2763091224017096</v>
      </c>
      <c r="R18" s="61">
        <f>VLOOKUP($A18,'Occupancy Raw Data'!$B$6:$BE$43,'Occupancy Raw Data'!AY$1,FALSE)</f>
        <v>3.41277582777579</v>
      </c>
      <c r="S18" s="60">
        <f>VLOOKUP($A18,'Occupancy Raw Data'!$B$6:$BE$43,'Occupancy Raw Data'!BA$1,FALSE)</f>
        <v>2.6810787302867101</v>
      </c>
      <c r="T18" s="60">
        <f>VLOOKUP($A18,'Occupancy Raw Data'!$B$6:$BE$43,'Occupancy Raw Data'!BB$1,FALSE)</f>
        <v>-2.9008520592598699</v>
      </c>
      <c r="U18" s="61">
        <f>VLOOKUP($A18,'Occupancy Raw Data'!$B$6:$BE$43,'Occupancy Raw Data'!BC$1,FALSE)</f>
        <v>-0.191077551836244</v>
      </c>
      <c r="V18" s="62">
        <f>VLOOKUP($A18,'Occupancy Raw Data'!$B$6:$BE$43,'Occupancy Raw Data'!BE$1,FALSE)</f>
        <v>2.20584331614163</v>
      </c>
      <c r="X18" s="64">
        <f>VLOOKUP($A18,'ADR Raw Data'!$B$6:$BE$43,'ADR Raw Data'!AG$1,FALSE)</f>
        <v>96.980871178368403</v>
      </c>
      <c r="Y18" s="65">
        <f>VLOOKUP($A18,'ADR Raw Data'!$B$6:$BE$43,'ADR Raw Data'!AH$1,FALSE)</f>
        <v>99.904878131069694</v>
      </c>
      <c r="Z18" s="65">
        <f>VLOOKUP($A18,'ADR Raw Data'!$B$6:$BE$43,'ADR Raw Data'!AI$1,FALSE)</f>
        <v>102.89519637052</v>
      </c>
      <c r="AA18" s="65">
        <f>VLOOKUP($A18,'ADR Raw Data'!$B$6:$BE$43,'ADR Raw Data'!AJ$1,FALSE)</f>
        <v>109.11950254498301</v>
      </c>
      <c r="AB18" s="65">
        <f>VLOOKUP($A18,'ADR Raw Data'!$B$6:$BE$43,'ADR Raw Data'!AK$1,FALSE)</f>
        <v>109.103516650608</v>
      </c>
      <c r="AC18" s="66">
        <f>VLOOKUP($A18,'ADR Raw Data'!$B$6:$BE$43,'ADR Raw Data'!AL$1,FALSE)</f>
        <v>104.034666585411</v>
      </c>
      <c r="AD18" s="65">
        <f>VLOOKUP($A18,'ADR Raw Data'!$B$6:$BE$43,'ADR Raw Data'!AN$1,FALSE)</f>
        <v>132.65166518302999</v>
      </c>
      <c r="AE18" s="65">
        <f>VLOOKUP($A18,'ADR Raw Data'!$B$6:$BE$43,'ADR Raw Data'!AO$1,FALSE)</f>
        <v>135.17857114384199</v>
      </c>
      <c r="AF18" s="66">
        <f>VLOOKUP($A18,'ADR Raw Data'!$B$6:$BE$43,'ADR Raw Data'!AP$1,FALSE)</f>
        <v>133.91657263732</v>
      </c>
      <c r="AG18" s="67">
        <f>VLOOKUP($A18,'ADR Raw Data'!$B$6:$BE$43,'ADR Raw Data'!AR$1,FALSE)</f>
        <v>113.807439546057</v>
      </c>
      <c r="AI18" s="59">
        <f>VLOOKUP($A18,'ADR Raw Data'!$B$6:$BE$43,'ADR Raw Data'!AT$1,FALSE)</f>
        <v>18.7528474217008</v>
      </c>
      <c r="AJ18" s="60">
        <f>VLOOKUP($A18,'ADR Raw Data'!$B$6:$BE$43,'ADR Raw Data'!AU$1,FALSE)</f>
        <v>19.746073097194898</v>
      </c>
      <c r="AK18" s="60">
        <f>VLOOKUP($A18,'ADR Raw Data'!$B$6:$BE$43,'ADR Raw Data'!AV$1,FALSE)</f>
        <v>22.2711665081269</v>
      </c>
      <c r="AL18" s="60">
        <f>VLOOKUP($A18,'ADR Raw Data'!$B$6:$BE$43,'ADR Raw Data'!AW$1,FALSE)</f>
        <v>28.762281807851402</v>
      </c>
      <c r="AM18" s="60">
        <f>VLOOKUP($A18,'ADR Raw Data'!$B$6:$BE$43,'ADR Raw Data'!AX$1,FALSE)</f>
        <v>24.9518698235301</v>
      </c>
      <c r="AN18" s="61">
        <f>VLOOKUP($A18,'ADR Raw Data'!$B$6:$BE$43,'ADR Raw Data'!AY$1,FALSE)</f>
        <v>23.368281516155101</v>
      </c>
      <c r="AO18" s="60">
        <f>VLOOKUP($A18,'ADR Raw Data'!$B$6:$BE$43,'ADR Raw Data'!BA$1,FALSE)</f>
        <v>26.915103841605699</v>
      </c>
      <c r="AP18" s="60">
        <f>VLOOKUP($A18,'ADR Raw Data'!$B$6:$BE$43,'ADR Raw Data'!BB$1,FALSE)</f>
        <v>23.5172942312036</v>
      </c>
      <c r="AQ18" s="61">
        <f>VLOOKUP($A18,'ADR Raw Data'!$B$6:$BE$43,'ADR Raw Data'!BC$1,FALSE)</f>
        <v>25.094787230705901</v>
      </c>
      <c r="AR18" s="62">
        <f>VLOOKUP($A18,'ADR Raw Data'!$B$6:$BE$43,'ADR Raw Data'!BE$1,FALSE)</f>
        <v>23.786265968759601</v>
      </c>
      <c r="AT18" s="64">
        <f>VLOOKUP($A18,'RevPAR Raw Data'!$B$6:$BE$43,'RevPAR Raw Data'!AG$1,FALSE)</f>
        <v>55.460243410648303</v>
      </c>
      <c r="AU18" s="65">
        <f>VLOOKUP($A18,'RevPAR Raw Data'!$B$6:$BE$43,'RevPAR Raw Data'!AH$1,FALSE)</f>
        <v>61.007630947987998</v>
      </c>
      <c r="AV18" s="65">
        <f>VLOOKUP($A18,'RevPAR Raw Data'!$B$6:$BE$43,'RevPAR Raw Data'!AI$1,FALSE)</f>
        <v>69.243169618696101</v>
      </c>
      <c r="AW18" s="65">
        <f>VLOOKUP($A18,'RevPAR Raw Data'!$B$6:$BE$43,'RevPAR Raw Data'!AJ$1,FALSE)</f>
        <v>77.789109440344404</v>
      </c>
      <c r="AX18" s="65">
        <f>VLOOKUP($A18,'RevPAR Raw Data'!$B$6:$BE$43,'RevPAR Raw Data'!AK$1,FALSE)</f>
        <v>79.589395426989896</v>
      </c>
      <c r="AY18" s="66">
        <f>VLOOKUP($A18,'RevPAR Raw Data'!$B$6:$BE$43,'RevPAR Raw Data'!AL$1,FALSE)</f>
        <v>68.617909768933401</v>
      </c>
      <c r="AZ18" s="65">
        <f>VLOOKUP($A18,'RevPAR Raw Data'!$B$6:$BE$43,'RevPAR Raw Data'!AN$1,FALSE)</f>
        <v>106.178439259356</v>
      </c>
      <c r="BA18" s="65">
        <f>VLOOKUP($A18,'RevPAR Raw Data'!$B$6:$BE$43,'RevPAR Raw Data'!AO$1,FALSE)</f>
        <v>108.45045882973101</v>
      </c>
      <c r="BB18" s="66">
        <f>VLOOKUP($A18,'RevPAR Raw Data'!$B$6:$BE$43,'RevPAR Raw Data'!AP$1,FALSE)</f>
        <v>107.31444904454401</v>
      </c>
      <c r="BC18" s="67">
        <f>VLOOKUP($A18,'RevPAR Raw Data'!$B$6:$BE$43,'RevPAR Raw Data'!AR$1,FALSE)</f>
        <v>79.674063847679193</v>
      </c>
      <c r="BE18" s="59">
        <f>VLOOKUP($A18,'RevPAR Raw Data'!$B$6:$BE$43,'RevPAR Raw Data'!AT$1,FALSE)</f>
        <v>12.6289104467933</v>
      </c>
      <c r="BF18" s="60">
        <f>VLOOKUP($A18,'RevPAR Raw Data'!$B$6:$BE$43,'RevPAR Raw Data'!AU$1,FALSE)</f>
        <v>19.121280816916901</v>
      </c>
      <c r="BG18" s="60">
        <f>VLOOKUP($A18,'RevPAR Raw Data'!$B$6:$BE$43,'RevPAR Raw Data'!AV$1,FALSE)</f>
        <v>27.670376526549099</v>
      </c>
      <c r="BH18" s="60">
        <f>VLOOKUP($A18,'RevPAR Raw Data'!$B$6:$BE$43,'RevPAR Raw Data'!AW$1,FALSE)</f>
        <v>39.0507237883538</v>
      </c>
      <c r="BI18" s="60">
        <f>VLOOKUP($A18,'RevPAR Raw Data'!$B$6:$BE$43,'RevPAR Raw Data'!AX$1,FALSE)</f>
        <v>36.542791522581801</v>
      </c>
      <c r="BJ18" s="61">
        <f>VLOOKUP($A18,'RevPAR Raw Data'!$B$6:$BE$43,'RevPAR Raw Data'!AY$1,FALSE)</f>
        <v>27.578564406880801</v>
      </c>
      <c r="BK18" s="60">
        <f>VLOOKUP($A18,'RevPAR Raw Data'!$B$6:$BE$43,'RevPAR Raw Data'!BA$1,FALSE)</f>
        <v>30.317797696224201</v>
      </c>
      <c r="BL18" s="60">
        <f>VLOOKUP($A18,'RevPAR Raw Data'!$B$6:$BE$43,'RevPAR Raw Data'!BB$1,FALSE)</f>
        <v>19.9342402579557</v>
      </c>
      <c r="BM18" s="61">
        <f>VLOOKUP($A18,'RevPAR Raw Data'!$B$6:$BE$43,'RevPAR Raw Data'!BC$1,FALSE)</f>
        <v>24.855759173790702</v>
      </c>
      <c r="BN18" s="62">
        <f>VLOOKUP($A18,'RevPAR Raw Data'!$B$6:$BE$43,'RevPAR Raw Data'!BE$1,FALSE)</f>
        <v>26.516797042932801</v>
      </c>
    </row>
    <row r="19" spans="1:66" x14ac:dyDescent="0.35">
      <c r="A19" s="78" t="s">
        <v>94</v>
      </c>
      <c r="B19" s="59">
        <f>VLOOKUP($A19,'Occupancy Raw Data'!$B$6:$BE$43,'Occupancy Raw Data'!AG$1,FALSE)</f>
        <v>51.310339170733698</v>
      </c>
      <c r="C19" s="60">
        <f>VLOOKUP($A19,'Occupancy Raw Data'!$B$6:$BE$43,'Occupancy Raw Data'!AH$1,FALSE)</f>
        <v>55.5017840298568</v>
      </c>
      <c r="D19" s="60">
        <f>VLOOKUP($A19,'Occupancy Raw Data'!$B$6:$BE$43,'Occupancy Raw Data'!AI$1,FALSE)</f>
        <v>59.974162326210802</v>
      </c>
      <c r="E19" s="60">
        <f>VLOOKUP($A19,'Occupancy Raw Data'!$B$6:$BE$43,'Occupancy Raw Data'!AJ$1,FALSE)</f>
        <v>61.868925070746002</v>
      </c>
      <c r="F19" s="60">
        <f>VLOOKUP($A19,'Occupancy Raw Data'!$B$6:$BE$43,'Occupancy Raw Data'!AK$1,FALSE)</f>
        <v>63.759586597219297</v>
      </c>
      <c r="G19" s="61">
        <f>VLOOKUP($A19,'Occupancy Raw Data'!$B$6:$BE$43,'Occupancy Raw Data'!AL$1,FALSE)</f>
        <v>58.482959438953301</v>
      </c>
      <c r="H19" s="60">
        <f>VLOOKUP($A19,'Occupancy Raw Data'!$B$6:$BE$43,'Occupancy Raw Data'!AN$1,FALSE)</f>
        <v>77.508920149284293</v>
      </c>
      <c r="I19" s="60">
        <f>VLOOKUP($A19,'Occupancy Raw Data'!$B$6:$BE$43,'Occupancy Raw Data'!AO$1,FALSE)</f>
        <v>80.191116761678202</v>
      </c>
      <c r="J19" s="61">
        <f>VLOOKUP($A19,'Occupancy Raw Data'!$B$6:$BE$43,'Occupancy Raw Data'!AP$1,FALSE)</f>
        <v>78.850018455481205</v>
      </c>
      <c r="K19" s="62">
        <f>VLOOKUP($A19,'Occupancy Raw Data'!$B$6:$BE$43,'Occupancy Raw Data'!AR$1,FALSE)</f>
        <v>64.3021191579613</v>
      </c>
      <c r="M19" s="59">
        <f>VLOOKUP($A19,'Occupancy Raw Data'!$B$6:$BE$43,'Occupancy Raw Data'!AT$1,FALSE)</f>
        <v>-2.2257255082420602</v>
      </c>
      <c r="N19" s="60">
        <f>VLOOKUP($A19,'Occupancy Raw Data'!$B$6:$BE$43,'Occupancy Raw Data'!AU$1,FALSE)</f>
        <v>8.6901498225693103</v>
      </c>
      <c r="O19" s="60">
        <f>VLOOKUP($A19,'Occupancy Raw Data'!$B$6:$BE$43,'Occupancy Raw Data'!AV$1,FALSE)</f>
        <v>11.7312282365027</v>
      </c>
      <c r="P19" s="60">
        <f>VLOOKUP($A19,'Occupancy Raw Data'!$B$6:$BE$43,'Occupancy Raw Data'!AW$1,FALSE)</f>
        <v>11.9197476709573</v>
      </c>
      <c r="Q19" s="60">
        <f>VLOOKUP($A19,'Occupancy Raw Data'!$B$6:$BE$43,'Occupancy Raw Data'!AX$1,FALSE)</f>
        <v>8.0095581871032699</v>
      </c>
      <c r="R19" s="61">
        <f>VLOOKUP($A19,'Occupancy Raw Data'!$B$6:$BE$43,'Occupancy Raw Data'!AY$1,FALSE)</f>
        <v>7.6911629576103202</v>
      </c>
      <c r="S19" s="60">
        <f>VLOOKUP($A19,'Occupancy Raw Data'!$B$6:$BE$43,'Occupancy Raw Data'!BA$1,FALSE)</f>
        <v>-1.7679334180866699</v>
      </c>
      <c r="T19" s="60">
        <f>VLOOKUP($A19,'Occupancy Raw Data'!$B$6:$BE$43,'Occupancy Raw Data'!BB$1,FALSE)</f>
        <v>-8.16299658020918</v>
      </c>
      <c r="U19" s="61">
        <f>VLOOKUP($A19,'Occupancy Raw Data'!$B$6:$BE$43,'Occupancy Raw Data'!BC$1,FALSE)</f>
        <v>-5.1290307382065397</v>
      </c>
      <c r="V19" s="62">
        <f>VLOOKUP($A19,'Occupancy Raw Data'!$B$6:$BE$43,'Occupancy Raw Data'!BE$1,FALSE)</f>
        <v>2.8196529286938601</v>
      </c>
      <c r="X19" s="64">
        <f>VLOOKUP($A19,'ADR Raw Data'!$B$6:$BE$43,'ADR Raw Data'!AG$1,FALSE)</f>
        <v>124.26017308768201</v>
      </c>
      <c r="Y19" s="65">
        <f>VLOOKUP($A19,'ADR Raw Data'!$B$6:$BE$43,'ADR Raw Data'!AH$1,FALSE)</f>
        <v>123.31858296756</v>
      </c>
      <c r="Z19" s="65">
        <f>VLOOKUP($A19,'ADR Raw Data'!$B$6:$BE$43,'ADR Raw Data'!AI$1,FALSE)</f>
        <v>125.956819984955</v>
      </c>
      <c r="AA19" s="65">
        <f>VLOOKUP($A19,'ADR Raw Data'!$B$6:$BE$43,'ADR Raw Data'!AJ$1,FALSE)</f>
        <v>126.153032067216</v>
      </c>
      <c r="AB19" s="65">
        <f>VLOOKUP($A19,'ADR Raw Data'!$B$6:$BE$43,'ADR Raw Data'!AK$1,FALSE)</f>
        <v>130.35240979320099</v>
      </c>
      <c r="AC19" s="66">
        <f>VLOOKUP($A19,'ADR Raw Data'!$B$6:$BE$43,'ADR Raw Data'!AL$1,FALSE)</f>
        <v>126.158307841569</v>
      </c>
      <c r="AD19" s="65">
        <f>VLOOKUP($A19,'ADR Raw Data'!$B$6:$BE$43,'ADR Raw Data'!AN$1,FALSE)</f>
        <v>184.25405857188201</v>
      </c>
      <c r="AE19" s="65">
        <f>VLOOKUP($A19,'ADR Raw Data'!$B$6:$BE$43,'ADR Raw Data'!AO$1,FALSE)</f>
        <v>190.86228885848701</v>
      </c>
      <c r="AF19" s="66">
        <f>VLOOKUP($A19,'ADR Raw Data'!$B$6:$BE$43,'ADR Raw Data'!AP$1,FALSE)</f>
        <v>187.61437082596399</v>
      </c>
      <c r="AG19" s="67">
        <f>VLOOKUP($A19,'ADR Raw Data'!$B$6:$BE$43,'ADR Raw Data'!AR$1,FALSE)</f>
        <v>147.689754189692</v>
      </c>
      <c r="AI19" s="59">
        <f>VLOOKUP($A19,'ADR Raw Data'!$B$6:$BE$43,'ADR Raw Data'!AT$1,FALSE)</f>
        <v>15.3849536320506</v>
      </c>
      <c r="AJ19" s="60">
        <f>VLOOKUP($A19,'ADR Raw Data'!$B$6:$BE$43,'ADR Raw Data'!AU$1,FALSE)</f>
        <v>20.269162559290901</v>
      </c>
      <c r="AK19" s="60">
        <f>VLOOKUP($A19,'ADR Raw Data'!$B$6:$BE$43,'ADR Raw Data'!AV$1,FALSE)</f>
        <v>19.737185712361502</v>
      </c>
      <c r="AL19" s="60">
        <f>VLOOKUP($A19,'ADR Raw Data'!$B$6:$BE$43,'ADR Raw Data'!AW$1,FALSE)</f>
        <v>19.232802974045502</v>
      </c>
      <c r="AM19" s="60">
        <f>VLOOKUP($A19,'ADR Raw Data'!$B$6:$BE$43,'ADR Raw Data'!AX$1,FALSE)</f>
        <v>18.1420141620899</v>
      </c>
      <c r="AN19" s="61">
        <f>VLOOKUP($A19,'ADR Raw Data'!$B$6:$BE$43,'ADR Raw Data'!AY$1,FALSE)</f>
        <v>18.548897153805498</v>
      </c>
      <c r="AO19" s="60">
        <f>VLOOKUP($A19,'ADR Raw Data'!$B$6:$BE$43,'ADR Raw Data'!BA$1,FALSE)</f>
        <v>17.744726099787201</v>
      </c>
      <c r="AP19" s="60">
        <f>VLOOKUP($A19,'ADR Raw Data'!$B$6:$BE$43,'ADR Raw Data'!BB$1,FALSE)</f>
        <v>11.4510462893259</v>
      </c>
      <c r="AQ19" s="61">
        <f>VLOOKUP($A19,'ADR Raw Data'!$B$6:$BE$43,'ADR Raw Data'!BC$1,FALSE)</f>
        <v>14.2280521865263</v>
      </c>
      <c r="AR19" s="62">
        <f>VLOOKUP($A19,'ADR Raw Data'!$B$6:$BE$43,'ADR Raw Data'!BE$1,FALSE)</f>
        <v>15.039629262406301</v>
      </c>
      <c r="AT19" s="64">
        <f>VLOOKUP($A19,'RevPAR Raw Data'!$B$6:$BE$43,'RevPAR Raw Data'!AG$1,FALSE)</f>
        <v>63.7583162654308</v>
      </c>
      <c r="AU19" s="65">
        <f>VLOOKUP($A19,'RevPAR Raw Data'!$B$6:$BE$43,'RevPAR Raw Data'!AH$1,FALSE)</f>
        <v>68.444013587335405</v>
      </c>
      <c r="AV19" s="65">
        <f>VLOOKUP($A19,'RevPAR Raw Data'!$B$6:$BE$43,'RevPAR Raw Data'!AI$1,FALSE)</f>
        <v>75.541547678710501</v>
      </c>
      <c r="AW19" s="65">
        <f>VLOOKUP($A19,'RevPAR Raw Data'!$B$6:$BE$43,'RevPAR Raw Data'!AJ$1,FALSE)</f>
        <v>78.049524884140496</v>
      </c>
      <c r="AX19" s="65">
        <f>VLOOKUP($A19,'RevPAR Raw Data'!$B$6:$BE$43,'RevPAR Raw Data'!AK$1,FALSE)</f>
        <v>83.112157603658204</v>
      </c>
      <c r="AY19" s="66">
        <f>VLOOKUP($A19,'RevPAR Raw Data'!$B$6:$BE$43,'RevPAR Raw Data'!AL$1,FALSE)</f>
        <v>73.7811120038551</v>
      </c>
      <c r="AZ19" s="65">
        <f>VLOOKUP($A19,'RevPAR Raw Data'!$B$6:$BE$43,'RevPAR Raw Data'!AN$1,FALSE)</f>
        <v>142.81333113029501</v>
      </c>
      <c r="BA19" s="65">
        <f>VLOOKUP($A19,'RevPAR Raw Data'!$B$6:$BE$43,'RevPAR Raw Data'!AO$1,FALSE)</f>
        <v>153.05460091252101</v>
      </c>
      <c r="BB19" s="66">
        <f>VLOOKUP($A19,'RevPAR Raw Data'!$B$6:$BE$43,'RevPAR Raw Data'!AP$1,FALSE)</f>
        <v>147.933966021408</v>
      </c>
      <c r="BC19" s="67">
        <f>VLOOKUP($A19,'RevPAR Raw Data'!$B$6:$BE$43,'RevPAR Raw Data'!AR$1,FALSE)</f>
        <v>94.967641723156007</v>
      </c>
      <c r="BE19" s="59">
        <f>VLOOKUP($A19,'RevPAR Raw Data'!$B$6:$BE$43,'RevPAR Raw Data'!AT$1,FALSE)</f>
        <v>12.816801286388699</v>
      </c>
      <c r="BF19" s="60">
        <f>VLOOKUP($A19,'RevPAR Raw Data'!$B$6:$BE$43,'RevPAR Raw Data'!AU$1,FALSE)</f>
        <v>30.720732976042701</v>
      </c>
      <c r="BG19" s="60">
        <f>VLOOKUP($A19,'RevPAR Raw Data'!$B$6:$BE$43,'RevPAR Raw Data'!AV$1,FALSE)</f>
        <v>33.783828252243801</v>
      </c>
      <c r="BH19" s="60">
        <f>VLOOKUP($A19,'RevPAR Raw Data'!$B$6:$BE$43,'RevPAR Raw Data'!AW$1,FALSE)</f>
        <v>33.445052229561497</v>
      </c>
      <c r="BI19" s="60">
        <f>VLOOKUP($A19,'RevPAR Raw Data'!$B$6:$BE$43,'RevPAR Raw Data'!AX$1,FALSE)</f>
        <v>27.6046675298183</v>
      </c>
      <c r="BJ19" s="61">
        <f>VLOOKUP($A19,'RevPAR Raw Data'!$B$6:$BE$43,'RevPAR Raw Data'!AY$1,FALSE)</f>
        <v>27.6666860183545</v>
      </c>
      <c r="BK19" s="60">
        <f>VLOOKUP($A19,'RevPAR Raw Data'!$B$6:$BE$43,'RevPAR Raw Data'!BA$1,FALSE)</f>
        <v>15.663077739034399</v>
      </c>
      <c r="BL19" s="60">
        <f>VLOOKUP($A19,'RevPAR Raw Data'!$B$6:$BE$43,'RevPAR Raw Data'!BB$1,FALSE)</f>
        <v>2.35330119212087</v>
      </c>
      <c r="BM19" s="61">
        <f>VLOOKUP($A19,'RevPAR Raw Data'!$B$6:$BE$43,'RevPAR Raw Data'!BC$1,FALSE)</f>
        <v>8.3692602782248393</v>
      </c>
      <c r="BN19" s="62">
        <f>VLOOKUP($A19,'RevPAR Raw Data'!$B$6:$BE$43,'RevPAR Raw Data'!BE$1,FALSE)</f>
        <v>18.283347538062301</v>
      </c>
    </row>
    <row r="20" spans="1:66" x14ac:dyDescent="0.35">
      <c r="A20" s="78" t="s">
        <v>29</v>
      </c>
      <c r="B20" s="59">
        <f>VLOOKUP($A20,'Occupancy Raw Data'!$B$6:$BE$43,'Occupancy Raw Data'!AG$1,FALSE)</f>
        <v>44.775220765319702</v>
      </c>
      <c r="C20" s="60">
        <f>VLOOKUP($A20,'Occupancy Raw Data'!$B$6:$BE$43,'Occupancy Raw Data'!AH$1,FALSE)</f>
        <v>50.120417447150103</v>
      </c>
      <c r="D20" s="60">
        <f>VLOOKUP($A20,'Occupancy Raw Data'!$B$6:$BE$43,'Occupancy Raw Data'!AI$1,FALSE)</f>
        <v>50.849611988225803</v>
      </c>
      <c r="E20" s="60">
        <f>VLOOKUP($A20,'Occupancy Raw Data'!$B$6:$BE$43,'Occupancy Raw Data'!AJ$1,FALSE)</f>
        <v>54.351752742841803</v>
      </c>
      <c r="F20" s="60">
        <f>VLOOKUP($A20,'Occupancy Raw Data'!$B$6:$BE$43,'Occupancy Raw Data'!AK$1,FALSE)</f>
        <v>60.760636874498203</v>
      </c>
      <c r="G20" s="61">
        <f>VLOOKUP($A20,'Occupancy Raw Data'!$B$6:$BE$43,'Occupancy Raw Data'!AL$1,FALSE)</f>
        <v>52.171527963607097</v>
      </c>
      <c r="H20" s="60">
        <f>VLOOKUP($A20,'Occupancy Raw Data'!$B$6:$BE$43,'Occupancy Raw Data'!AN$1,FALSE)</f>
        <v>70.026090446882506</v>
      </c>
      <c r="I20" s="60">
        <f>VLOOKUP($A20,'Occupancy Raw Data'!$B$6:$BE$43,'Occupancy Raw Data'!AO$1,FALSE)</f>
        <v>68.403799839443394</v>
      </c>
      <c r="J20" s="61">
        <f>VLOOKUP($A20,'Occupancy Raw Data'!$B$6:$BE$43,'Occupancy Raw Data'!AP$1,FALSE)</f>
        <v>69.214945143162893</v>
      </c>
      <c r="K20" s="62">
        <f>VLOOKUP($A20,'Occupancy Raw Data'!$B$6:$BE$43,'Occupancy Raw Data'!AR$1,FALSE)</f>
        <v>57.041075729194503</v>
      </c>
      <c r="M20" s="59">
        <f>VLOOKUP($A20,'Occupancy Raw Data'!$B$6:$BE$43,'Occupancy Raw Data'!AT$1,FALSE)</f>
        <v>38.654613990857101</v>
      </c>
      <c r="N20" s="60">
        <f>VLOOKUP($A20,'Occupancy Raw Data'!$B$6:$BE$43,'Occupancy Raw Data'!AU$1,FALSE)</f>
        <v>59.8676036305636</v>
      </c>
      <c r="O20" s="60">
        <f>VLOOKUP($A20,'Occupancy Raw Data'!$B$6:$BE$43,'Occupancy Raw Data'!AV$1,FALSE)</f>
        <v>61.312773217643901</v>
      </c>
      <c r="P20" s="60">
        <f>VLOOKUP($A20,'Occupancy Raw Data'!$B$6:$BE$43,'Occupancy Raw Data'!AW$1,FALSE)</f>
        <v>61.381281700666101</v>
      </c>
      <c r="Q20" s="60">
        <f>VLOOKUP($A20,'Occupancy Raw Data'!$B$6:$BE$43,'Occupancy Raw Data'!AX$1,FALSE)</f>
        <v>53.1784727488537</v>
      </c>
      <c r="R20" s="61">
        <f>VLOOKUP($A20,'Occupancy Raw Data'!$B$6:$BE$43,'Occupancy Raw Data'!AY$1,FALSE)</f>
        <v>54.8007581002081</v>
      </c>
      <c r="S20" s="60">
        <f>VLOOKUP($A20,'Occupancy Raw Data'!$B$6:$BE$43,'Occupancy Raw Data'!BA$1,FALSE)</f>
        <v>24.507403253021199</v>
      </c>
      <c r="T20" s="60">
        <f>VLOOKUP($A20,'Occupancy Raw Data'!$B$6:$BE$43,'Occupancy Raw Data'!BB$1,FALSE)</f>
        <v>11.819737098957001</v>
      </c>
      <c r="U20" s="61">
        <f>VLOOKUP($A20,'Occupancy Raw Data'!$B$6:$BE$43,'Occupancy Raw Data'!BC$1,FALSE)</f>
        <v>17.873639932948699</v>
      </c>
      <c r="V20" s="62">
        <f>VLOOKUP($A20,'Occupancy Raw Data'!$B$6:$BE$43,'Occupancy Raw Data'!BE$1,FALSE)</f>
        <v>39.551724779933203</v>
      </c>
      <c r="X20" s="64">
        <f>VLOOKUP($A20,'ADR Raw Data'!$B$6:$BE$43,'ADR Raw Data'!AG$1,FALSE)</f>
        <v>144.300581951292</v>
      </c>
      <c r="Y20" s="65">
        <f>VLOOKUP($A20,'ADR Raw Data'!$B$6:$BE$43,'ADR Raw Data'!AH$1,FALSE)</f>
        <v>146.60329618259399</v>
      </c>
      <c r="Z20" s="65">
        <f>VLOOKUP($A20,'ADR Raw Data'!$B$6:$BE$43,'ADR Raw Data'!AI$1,FALSE)</f>
        <v>147.70268977766</v>
      </c>
      <c r="AA20" s="65">
        <f>VLOOKUP($A20,'ADR Raw Data'!$B$6:$BE$43,'ADR Raw Data'!AJ$1,FALSE)</f>
        <v>143.539566127146</v>
      </c>
      <c r="AB20" s="65">
        <f>VLOOKUP($A20,'ADR Raw Data'!$B$6:$BE$43,'ADR Raw Data'!AK$1,FALSE)</f>
        <v>147.124843930635</v>
      </c>
      <c r="AC20" s="66">
        <f>VLOOKUP($A20,'ADR Raw Data'!$B$6:$BE$43,'ADR Raw Data'!AL$1,FALSE)</f>
        <v>145.90548136845001</v>
      </c>
      <c r="AD20" s="65">
        <f>VLOOKUP($A20,'ADR Raw Data'!$B$6:$BE$43,'ADR Raw Data'!AN$1,FALSE)</f>
        <v>175.53028707905401</v>
      </c>
      <c r="AE20" s="65">
        <f>VLOOKUP($A20,'ADR Raw Data'!$B$6:$BE$43,'ADR Raw Data'!AO$1,FALSE)</f>
        <v>178.58508312958401</v>
      </c>
      <c r="AF20" s="66">
        <f>VLOOKUP($A20,'ADR Raw Data'!$B$6:$BE$43,'ADR Raw Data'!AP$1,FALSE)</f>
        <v>177.03978518787</v>
      </c>
      <c r="AG20" s="67">
        <f>VLOOKUP($A20,'ADR Raw Data'!$B$6:$BE$43,'ADR Raw Data'!AR$1,FALSE)</f>
        <v>156.69950306188201</v>
      </c>
      <c r="AI20" s="59">
        <f>VLOOKUP($A20,'ADR Raw Data'!$B$6:$BE$43,'ADR Raw Data'!AT$1,FALSE)</f>
        <v>34.830224476330301</v>
      </c>
      <c r="AJ20" s="60">
        <f>VLOOKUP($A20,'ADR Raw Data'!$B$6:$BE$43,'ADR Raw Data'!AU$1,FALSE)</f>
        <v>40.652600722727499</v>
      </c>
      <c r="AK20" s="60">
        <f>VLOOKUP($A20,'ADR Raw Data'!$B$6:$BE$43,'ADR Raw Data'!AV$1,FALSE)</f>
        <v>39.878706203999499</v>
      </c>
      <c r="AL20" s="60">
        <f>VLOOKUP($A20,'ADR Raw Data'!$B$6:$BE$43,'ADR Raw Data'!AW$1,FALSE)</f>
        <v>36.573770740232298</v>
      </c>
      <c r="AM20" s="60">
        <f>VLOOKUP($A20,'ADR Raw Data'!$B$6:$BE$43,'ADR Raw Data'!AX$1,FALSE)</f>
        <v>34.215323308715497</v>
      </c>
      <c r="AN20" s="61">
        <f>VLOOKUP($A20,'ADR Raw Data'!$B$6:$BE$43,'ADR Raw Data'!AY$1,FALSE)</f>
        <v>37.048097673640598</v>
      </c>
      <c r="AO20" s="60">
        <f>VLOOKUP($A20,'ADR Raw Data'!$B$6:$BE$43,'ADR Raw Data'!BA$1,FALSE)</f>
        <v>29.684022031820302</v>
      </c>
      <c r="AP20" s="60">
        <f>VLOOKUP($A20,'ADR Raw Data'!$B$6:$BE$43,'ADR Raw Data'!BB$1,FALSE)</f>
        <v>23.2066560021489</v>
      </c>
      <c r="AQ20" s="61">
        <f>VLOOKUP($A20,'ADR Raw Data'!$B$6:$BE$43,'ADR Raw Data'!BC$1,FALSE)</f>
        <v>26.119915555503901</v>
      </c>
      <c r="AR20" s="62">
        <f>VLOOKUP($A20,'ADR Raw Data'!$B$6:$BE$43,'ADR Raw Data'!BE$1,FALSE)</f>
        <v>30.117406897739102</v>
      </c>
      <c r="AT20" s="64">
        <f>VLOOKUP($A20,'RevPAR Raw Data'!$B$6:$BE$43,'RevPAR Raw Data'!AG$1,FALSE)</f>
        <v>64.610904134332301</v>
      </c>
      <c r="AU20" s="65">
        <f>VLOOKUP($A20,'RevPAR Raw Data'!$B$6:$BE$43,'RevPAR Raw Data'!AH$1,FALSE)</f>
        <v>73.478184037998304</v>
      </c>
      <c r="AV20" s="65">
        <f>VLOOKUP($A20,'RevPAR Raw Data'!$B$6:$BE$43,'RevPAR Raw Data'!AI$1,FALSE)</f>
        <v>75.106244648113403</v>
      </c>
      <c r="AW20" s="65">
        <f>VLOOKUP($A20,'RevPAR Raw Data'!$B$6:$BE$43,'RevPAR Raw Data'!AJ$1,FALSE)</f>
        <v>78.016270069574503</v>
      </c>
      <c r="AX20" s="65">
        <f>VLOOKUP($A20,'RevPAR Raw Data'!$B$6:$BE$43,'RevPAR Raw Data'!AK$1,FALSE)</f>
        <v>89.393992172865893</v>
      </c>
      <c r="AY20" s="66">
        <f>VLOOKUP($A20,'RevPAR Raw Data'!$B$6:$BE$43,'RevPAR Raw Data'!AL$1,FALSE)</f>
        <v>76.121119012576898</v>
      </c>
      <c r="AZ20" s="65">
        <f>VLOOKUP($A20,'RevPAR Raw Data'!$B$6:$BE$43,'RevPAR Raw Data'!AN$1,FALSE)</f>
        <v>122.916997591651</v>
      </c>
      <c r="BA20" s="65">
        <f>VLOOKUP($A20,'RevPAR Raw Data'!$B$6:$BE$43,'RevPAR Raw Data'!AO$1,FALSE)</f>
        <v>122.15898280706401</v>
      </c>
      <c r="BB20" s="66">
        <f>VLOOKUP($A20,'RevPAR Raw Data'!$B$6:$BE$43,'RevPAR Raw Data'!AP$1,FALSE)</f>
        <v>122.537990199357</v>
      </c>
      <c r="BC20" s="67">
        <f>VLOOKUP($A20,'RevPAR Raw Data'!$B$6:$BE$43,'RevPAR Raw Data'!AR$1,FALSE)</f>
        <v>89.383082208800005</v>
      </c>
      <c r="BE20" s="59">
        <f>VLOOKUP($A20,'RevPAR Raw Data'!$B$6:$BE$43,'RevPAR Raw Data'!AT$1,FALSE)</f>
        <v>86.948327290662107</v>
      </c>
      <c r="BF20" s="60">
        <f>VLOOKUP($A20,'RevPAR Raw Data'!$B$6:$BE$43,'RevPAR Raw Data'!AU$1,FALSE)</f>
        <v>124.857942219489</v>
      </c>
      <c r="BG20" s="60">
        <f>VLOOKUP($A20,'RevPAR Raw Data'!$B$6:$BE$43,'RevPAR Raw Data'!AV$1,FALSE)</f>
        <v>125.642220118632</v>
      </c>
      <c r="BH20" s="60">
        <f>VLOOKUP($A20,'RevPAR Raw Data'!$B$6:$BE$43,'RevPAR Raw Data'!AW$1,FALSE)</f>
        <v>120.404501687516</v>
      </c>
      <c r="BI20" s="60">
        <f>VLOOKUP($A20,'RevPAR Raw Data'!$B$6:$BE$43,'RevPAR Raw Data'!AX$1,FALSE)</f>
        <v>105.588982439226</v>
      </c>
      <c r="BJ20" s="61">
        <f>VLOOKUP($A20,'RevPAR Raw Data'!$B$6:$BE$43,'RevPAR Raw Data'!AY$1,FALSE)</f>
        <v>112.15149416070901</v>
      </c>
      <c r="BK20" s="60">
        <f>VLOOKUP($A20,'RevPAR Raw Data'!$B$6:$BE$43,'RevPAR Raw Data'!BA$1,FALSE)</f>
        <v>61.466208265895403</v>
      </c>
      <c r="BL20" s="60">
        <f>VLOOKUP($A20,'RevPAR Raw Data'!$B$6:$BE$43,'RevPAR Raw Data'!BB$1,FALSE)</f>
        <v>37.7693588300193</v>
      </c>
      <c r="BM20" s="61">
        <f>VLOOKUP($A20,'RevPAR Raw Data'!$B$6:$BE$43,'RevPAR Raw Data'!BC$1,FALSE)</f>
        <v>48.662135145633698</v>
      </c>
      <c r="BN20" s="62">
        <f>VLOOKUP($A20,'RevPAR Raw Data'!$B$6:$BE$43,'RevPAR Raw Data'!BE$1,FALSE)</f>
        <v>81.581085564718805</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47.970681737901799</v>
      </c>
      <c r="C22" s="60">
        <f>VLOOKUP($A22,'Occupancy Raw Data'!$B$6:$BE$43,'Occupancy Raw Data'!AH$1,FALSE)</f>
        <v>58.896738490521599</v>
      </c>
      <c r="D22" s="60">
        <f>VLOOKUP($A22,'Occupancy Raw Data'!$B$6:$BE$43,'Occupancy Raw Data'!AI$1,FALSE)</f>
        <v>62.2424349464264</v>
      </c>
      <c r="E22" s="60">
        <f>VLOOKUP($A22,'Occupancy Raw Data'!$B$6:$BE$43,'Occupancy Raw Data'!AJ$1,FALSE)</f>
        <v>64.357117626280399</v>
      </c>
      <c r="F22" s="60">
        <f>VLOOKUP($A22,'Occupancy Raw Data'!$B$6:$BE$43,'Occupancy Raw Data'!AK$1,FALSE)</f>
        <v>66.586012009890396</v>
      </c>
      <c r="G22" s="61">
        <f>VLOOKUP($A22,'Occupancy Raw Data'!$B$6:$BE$43,'Occupancy Raw Data'!AL$1,FALSE)</f>
        <v>60.010596962204097</v>
      </c>
      <c r="H22" s="60">
        <f>VLOOKUP($A22,'Occupancy Raw Data'!$B$6:$BE$43,'Occupancy Raw Data'!AN$1,FALSE)</f>
        <v>74.586718474037397</v>
      </c>
      <c r="I22" s="60">
        <f>VLOOKUP($A22,'Occupancy Raw Data'!$B$6:$BE$43,'Occupancy Raw Data'!AO$1,FALSE)</f>
        <v>71.020840692334801</v>
      </c>
      <c r="J22" s="61">
        <f>VLOOKUP($A22,'Occupancy Raw Data'!$B$6:$BE$43,'Occupancy Raw Data'!AP$1,FALSE)</f>
        <v>72.803779583186099</v>
      </c>
      <c r="K22" s="62">
        <f>VLOOKUP($A22,'Occupancy Raw Data'!$B$6:$BE$43,'Occupancy Raw Data'!AR$1,FALSE)</f>
        <v>63.665791996770402</v>
      </c>
      <c r="M22" s="59">
        <f>VLOOKUP($A22,'Occupancy Raw Data'!$B$6:$BE$43,'Occupancy Raw Data'!AT$1,FALSE)</f>
        <v>6.3231873887599397</v>
      </c>
      <c r="N22" s="60">
        <f>VLOOKUP($A22,'Occupancy Raw Data'!$B$6:$BE$43,'Occupancy Raw Data'!AU$1,FALSE)</f>
        <v>9.3975199401506497</v>
      </c>
      <c r="O22" s="60">
        <f>VLOOKUP($A22,'Occupancy Raw Data'!$B$6:$BE$43,'Occupancy Raw Data'!AV$1,FALSE)</f>
        <v>10.2038183171664</v>
      </c>
      <c r="P22" s="60">
        <f>VLOOKUP($A22,'Occupancy Raw Data'!$B$6:$BE$43,'Occupancy Raw Data'!AW$1,FALSE)</f>
        <v>11.167071749342</v>
      </c>
      <c r="Q22" s="60">
        <f>VLOOKUP($A22,'Occupancy Raw Data'!$B$6:$BE$43,'Occupancy Raw Data'!AX$1,FALSE)</f>
        <v>13.010244860215</v>
      </c>
      <c r="R22" s="61">
        <f>VLOOKUP($A22,'Occupancy Raw Data'!$B$6:$BE$43,'Occupancy Raw Data'!AY$1,FALSE)</f>
        <v>10.2134639270223</v>
      </c>
      <c r="S22" s="60">
        <f>VLOOKUP($A22,'Occupancy Raw Data'!$B$6:$BE$43,'Occupancy Raw Data'!BA$1,FALSE)</f>
        <v>10.7091014099906</v>
      </c>
      <c r="T22" s="60">
        <f>VLOOKUP($A22,'Occupancy Raw Data'!$B$6:$BE$43,'Occupancy Raw Data'!BB$1,FALSE)</f>
        <v>2.6186233648977102</v>
      </c>
      <c r="U22" s="61">
        <f>VLOOKUP($A22,'Occupancy Raw Data'!$B$6:$BE$43,'Occupancy Raw Data'!BC$1,FALSE)</f>
        <v>6.6081636053697004</v>
      </c>
      <c r="V22" s="62">
        <f>VLOOKUP($A22,'Occupancy Raw Data'!$B$6:$BE$43,'Occupancy Raw Data'!BE$1,FALSE)</f>
        <v>9.0042234472683305</v>
      </c>
      <c r="X22" s="64">
        <f>VLOOKUP($A22,'ADR Raw Data'!$B$6:$BE$43,'ADR Raw Data'!AG$1,FALSE)</f>
        <v>99.998535890922</v>
      </c>
      <c r="Y22" s="65">
        <f>VLOOKUP($A22,'ADR Raw Data'!$B$6:$BE$43,'ADR Raw Data'!AH$1,FALSE)</f>
        <v>100.575542372203</v>
      </c>
      <c r="Z22" s="65">
        <f>VLOOKUP($A22,'ADR Raw Data'!$B$6:$BE$43,'ADR Raw Data'!AI$1,FALSE)</f>
        <v>102.010956254433</v>
      </c>
      <c r="AA22" s="65">
        <f>VLOOKUP($A22,'ADR Raw Data'!$B$6:$BE$43,'ADR Raw Data'!AJ$1,FALSE)</f>
        <v>103.920210488762</v>
      </c>
      <c r="AB22" s="65">
        <f>VLOOKUP($A22,'ADR Raw Data'!$B$6:$BE$43,'ADR Raw Data'!AK$1,FALSE)</f>
        <v>113.332685163081</v>
      </c>
      <c r="AC22" s="66">
        <f>VLOOKUP($A22,'ADR Raw Data'!$B$6:$BE$43,'ADR Raw Data'!AL$1,FALSE)</f>
        <v>104.32942845370501</v>
      </c>
      <c r="AD22" s="65">
        <f>VLOOKUP($A22,'ADR Raw Data'!$B$6:$BE$43,'ADR Raw Data'!AN$1,FALSE)</f>
        <v>138.85271688254201</v>
      </c>
      <c r="AE22" s="65">
        <f>VLOOKUP($A22,'ADR Raw Data'!$B$6:$BE$43,'ADR Raw Data'!AO$1,FALSE)</f>
        <v>136.58266039988001</v>
      </c>
      <c r="AF22" s="66">
        <f>VLOOKUP($A22,'ADR Raw Data'!$B$6:$BE$43,'ADR Raw Data'!AP$1,FALSE)</f>
        <v>137.745485082622</v>
      </c>
      <c r="AG22" s="67">
        <f>VLOOKUP($A22,'ADR Raw Data'!$B$6:$BE$43,'ADR Raw Data'!AR$1,FALSE)</f>
        <v>115.247223417732</v>
      </c>
      <c r="AH22" s="94"/>
      <c r="AI22" s="59">
        <f>VLOOKUP($A22,'ADR Raw Data'!$B$6:$BE$43,'ADR Raw Data'!AT$1,FALSE)</f>
        <v>19.406263636011499</v>
      </c>
      <c r="AJ22" s="60">
        <f>VLOOKUP($A22,'ADR Raw Data'!$B$6:$BE$43,'ADR Raw Data'!AU$1,FALSE)</f>
        <v>19.924839343503098</v>
      </c>
      <c r="AK22" s="60">
        <f>VLOOKUP($A22,'ADR Raw Data'!$B$6:$BE$43,'ADR Raw Data'!AV$1,FALSE)</f>
        <v>20.699582309367401</v>
      </c>
      <c r="AL22" s="60">
        <f>VLOOKUP($A22,'ADR Raw Data'!$B$6:$BE$43,'ADR Raw Data'!AW$1,FALSE)</f>
        <v>22.3426216994275</v>
      </c>
      <c r="AM22" s="60">
        <f>VLOOKUP($A22,'ADR Raw Data'!$B$6:$BE$43,'ADR Raw Data'!AX$1,FALSE)</f>
        <v>26.356999419030998</v>
      </c>
      <c r="AN22" s="61">
        <f>VLOOKUP($A22,'ADR Raw Data'!$B$6:$BE$43,'ADR Raw Data'!AY$1,FALSE)</f>
        <v>22.064424299983202</v>
      </c>
      <c r="AO22" s="60">
        <f>VLOOKUP($A22,'ADR Raw Data'!$B$6:$BE$43,'ADR Raw Data'!BA$1,FALSE)</f>
        <v>31.3696899814407</v>
      </c>
      <c r="AP22" s="60">
        <f>VLOOKUP($A22,'ADR Raw Data'!$B$6:$BE$43,'ADR Raw Data'!BB$1,FALSE)</f>
        <v>26.801452075631101</v>
      </c>
      <c r="AQ22" s="61">
        <f>VLOOKUP($A22,'ADR Raw Data'!$B$6:$BE$43,'ADR Raw Data'!BC$1,FALSE)</f>
        <v>29.072510629446899</v>
      </c>
      <c r="AR22" s="62">
        <f>VLOOKUP($A22,'ADR Raw Data'!$B$6:$BE$43,'ADR Raw Data'!BE$1,FALSE)</f>
        <v>24.492202217903198</v>
      </c>
      <c r="AT22" s="64">
        <f>VLOOKUP($A22,'RevPAR Raw Data'!$B$6:$BE$43,'RevPAR Raw Data'!AG$1,FALSE)</f>
        <v>47.969979394795701</v>
      </c>
      <c r="AU22" s="65">
        <f>VLOOKUP($A22,'RevPAR Raw Data'!$B$6:$BE$43,'RevPAR Raw Data'!AH$1,FALSE)</f>
        <v>59.235714176380498</v>
      </c>
      <c r="AV22" s="65">
        <f>VLOOKUP($A22,'RevPAR Raw Data'!$B$6:$BE$43,'RevPAR Raw Data'!AI$1,FALSE)</f>
        <v>63.494103084893403</v>
      </c>
      <c r="AW22" s="65">
        <f>VLOOKUP($A22,'RevPAR Raw Data'!$B$6:$BE$43,'RevPAR Raw Data'!AJ$1,FALSE)</f>
        <v>66.880052101730797</v>
      </c>
      <c r="AX22" s="65">
        <f>VLOOKUP($A22,'RevPAR Raw Data'!$B$6:$BE$43,'RevPAR Raw Data'!AK$1,FALSE)</f>
        <v>75.463715353820703</v>
      </c>
      <c r="AY22" s="66">
        <f>VLOOKUP($A22,'RevPAR Raw Data'!$B$6:$BE$43,'RevPAR Raw Data'!AL$1,FALSE)</f>
        <v>62.6087128223242</v>
      </c>
      <c r="AZ22" s="65">
        <f>VLOOKUP($A22,'RevPAR Raw Data'!$B$6:$BE$43,'RevPAR Raw Data'!AN$1,FALSE)</f>
        <v>103.565685034734</v>
      </c>
      <c r="BA22" s="65">
        <f>VLOOKUP($A22,'RevPAR Raw Data'!$B$6:$BE$43,'RevPAR Raw Data'!AO$1,FALSE)</f>
        <v>97.002153655951901</v>
      </c>
      <c r="BB22" s="66">
        <f>VLOOKUP($A22,'RevPAR Raw Data'!$B$6:$BE$43,'RevPAR Raw Data'!AP$1,FALSE)</f>
        <v>100.28391934534299</v>
      </c>
      <c r="BC22" s="67">
        <f>VLOOKUP($A22,'RevPAR Raw Data'!$B$6:$BE$43,'RevPAR Raw Data'!AR$1,FALSE)</f>
        <v>73.373057543186803</v>
      </c>
      <c r="BE22" s="59">
        <f>VLOOKUP($A22,'RevPAR Raw Data'!$B$6:$BE$43,'RevPAR Raw Data'!AT$1,FALSE)</f>
        <v>26.956545439633199</v>
      </c>
      <c r="BF22" s="60">
        <f>VLOOKUP($A22,'RevPAR Raw Data'!$B$6:$BE$43,'RevPAR Raw Data'!AU$1,FALSE)</f>
        <v>31.194800034002501</v>
      </c>
      <c r="BG22" s="60">
        <f>VLOOKUP($A22,'RevPAR Raw Data'!$B$6:$BE$43,'RevPAR Raw Data'!AV$1,FALSE)</f>
        <v>33.015548397794099</v>
      </c>
      <c r="BH22" s="60">
        <f>VLOOKUP($A22,'RevPAR Raw Data'!$B$6:$BE$43,'RevPAR Raw Data'!AW$1,FALSE)</f>
        <v>36.004710044628702</v>
      </c>
      <c r="BI22" s="60">
        <f>VLOOKUP($A22,'RevPAR Raw Data'!$B$6:$BE$43,'RevPAR Raw Data'!AX$1,FALSE)</f>
        <v>42.7963544414675</v>
      </c>
      <c r="BJ22" s="61">
        <f>VLOOKUP($A22,'RevPAR Raw Data'!$B$6:$BE$43,'RevPAR Raw Data'!AY$1,FALSE)</f>
        <v>34.531430243589497</v>
      </c>
      <c r="BK22" s="60">
        <f>VLOOKUP($A22,'RevPAR Raw Data'!$B$6:$BE$43,'RevPAR Raw Data'!BA$1,FALSE)</f>
        <v>45.438203303543503</v>
      </c>
      <c r="BL22" s="60">
        <f>VLOOKUP($A22,'RevPAR Raw Data'!$B$6:$BE$43,'RevPAR Raw Data'!BB$1,FALSE)</f>
        <v>30.121904526713202</v>
      </c>
      <c r="BM22" s="61">
        <f>VLOOKUP($A22,'RevPAR Raw Data'!$B$6:$BE$43,'RevPAR Raw Data'!BC$1,FALSE)</f>
        <v>37.601833301398997</v>
      </c>
      <c r="BN22" s="62">
        <f>VLOOKUP($A22,'RevPAR Raw Data'!$B$6:$BE$43,'RevPAR Raw Data'!BE$1,FALSE)</f>
        <v>35.701758280028301</v>
      </c>
    </row>
    <row r="23" spans="1:66" x14ac:dyDescent="0.35">
      <c r="A23" s="78" t="s">
        <v>71</v>
      </c>
      <c r="B23" s="59">
        <f>VLOOKUP($A23,'Occupancy Raw Data'!$B$6:$BE$43,'Occupancy Raw Data'!AG$1,FALSE)</f>
        <v>45.989243180945003</v>
      </c>
      <c r="C23" s="60">
        <f>VLOOKUP($A23,'Occupancy Raw Data'!$B$6:$BE$43,'Occupancy Raw Data'!AH$1,FALSE)</f>
        <v>57.645024971186999</v>
      </c>
      <c r="D23" s="60">
        <f>VLOOKUP($A23,'Occupancy Raw Data'!$B$6:$BE$43,'Occupancy Raw Data'!AI$1,FALSE)</f>
        <v>60.110129337943299</v>
      </c>
      <c r="E23" s="60">
        <f>VLOOKUP($A23,'Occupancy Raw Data'!$B$6:$BE$43,'Occupancy Raw Data'!AJ$1,FALSE)</f>
        <v>61.676270969394203</v>
      </c>
      <c r="F23" s="60">
        <f>VLOOKUP($A23,'Occupancy Raw Data'!$B$6:$BE$43,'Occupancy Raw Data'!AK$1,FALSE)</f>
        <v>62.1193494685619</v>
      </c>
      <c r="G23" s="61">
        <f>VLOOKUP($A23,'Occupancy Raw Data'!$B$6:$BE$43,'Occupancy Raw Data'!AL$1,FALSE)</f>
        <v>57.508003585606303</v>
      </c>
      <c r="H23" s="60">
        <f>VLOOKUP($A23,'Occupancy Raw Data'!$B$6:$BE$43,'Occupancy Raw Data'!AN$1,FALSE)</f>
        <v>70.021769752849195</v>
      </c>
      <c r="I23" s="60">
        <f>VLOOKUP($A23,'Occupancy Raw Data'!$B$6:$BE$43,'Occupancy Raw Data'!AO$1,FALSE)</f>
        <v>67.997182737866495</v>
      </c>
      <c r="J23" s="61">
        <f>VLOOKUP($A23,'Occupancy Raw Data'!$B$6:$BE$43,'Occupancy Raw Data'!AP$1,FALSE)</f>
        <v>69.009476245357902</v>
      </c>
      <c r="K23" s="62">
        <f>VLOOKUP($A23,'Occupancy Raw Data'!$B$6:$BE$43,'Occupancy Raw Data'!AR$1,FALSE)</f>
        <v>60.794138631249602</v>
      </c>
      <c r="M23" s="59">
        <f>VLOOKUP($A23,'Occupancy Raw Data'!$B$6:$BE$43,'Occupancy Raw Data'!AT$1,FALSE)</f>
        <v>2.9817229947814798</v>
      </c>
      <c r="N23" s="60">
        <f>VLOOKUP($A23,'Occupancy Raw Data'!$B$6:$BE$43,'Occupancy Raw Data'!AU$1,FALSE)</f>
        <v>6.3024728540580597</v>
      </c>
      <c r="O23" s="60">
        <f>VLOOKUP($A23,'Occupancy Raw Data'!$B$6:$BE$43,'Occupancy Raw Data'!AV$1,FALSE)</f>
        <v>7.0424221460505798</v>
      </c>
      <c r="P23" s="60">
        <f>VLOOKUP($A23,'Occupancy Raw Data'!$B$6:$BE$43,'Occupancy Raw Data'!AW$1,FALSE)</f>
        <v>7.7100294981233999</v>
      </c>
      <c r="Q23" s="60">
        <f>VLOOKUP($A23,'Occupancy Raw Data'!$B$6:$BE$43,'Occupancy Raw Data'!AX$1,FALSE)</f>
        <v>9.7741716104677199</v>
      </c>
      <c r="R23" s="61">
        <f>VLOOKUP($A23,'Occupancy Raw Data'!$B$6:$BE$43,'Occupancy Raw Data'!AY$1,FALSE)</f>
        <v>6.93585945558599</v>
      </c>
      <c r="S23" s="60">
        <f>VLOOKUP($A23,'Occupancy Raw Data'!$B$6:$BE$43,'Occupancy Raw Data'!BA$1,FALSE)</f>
        <v>8.0600003024881204</v>
      </c>
      <c r="T23" s="60">
        <f>VLOOKUP($A23,'Occupancy Raw Data'!$B$6:$BE$43,'Occupancy Raw Data'!BB$1,FALSE)</f>
        <v>2.3337453183156698</v>
      </c>
      <c r="U23" s="61">
        <f>VLOOKUP($A23,'Occupancy Raw Data'!$B$6:$BE$43,'Occupancy Raw Data'!BC$1,FALSE)</f>
        <v>5.1599324186007198</v>
      </c>
      <c r="V23" s="62">
        <f>VLOOKUP($A23,'Occupancy Raw Data'!$B$6:$BE$43,'Occupancy Raw Data'!BE$1,FALSE)</f>
        <v>6.3499395201871298</v>
      </c>
      <c r="X23" s="64">
        <f>VLOOKUP($A23,'ADR Raw Data'!$B$6:$BE$43,'ADR Raw Data'!AG$1,FALSE)</f>
        <v>97.926575056386199</v>
      </c>
      <c r="Y23" s="65">
        <f>VLOOKUP($A23,'ADR Raw Data'!$B$6:$BE$43,'ADR Raw Data'!AH$1,FALSE)</f>
        <v>98.999325113850901</v>
      </c>
      <c r="Z23" s="65">
        <f>VLOOKUP($A23,'ADR Raw Data'!$B$6:$BE$43,'ADR Raw Data'!AI$1,FALSE)</f>
        <v>99.650576906689295</v>
      </c>
      <c r="AA23" s="65">
        <f>VLOOKUP($A23,'ADR Raw Data'!$B$6:$BE$43,'ADR Raw Data'!AJ$1,FALSE)</f>
        <v>98.940581566762802</v>
      </c>
      <c r="AB23" s="65">
        <f>VLOOKUP($A23,'ADR Raw Data'!$B$6:$BE$43,'ADR Raw Data'!AK$1,FALSE)</f>
        <v>104.065164402482</v>
      </c>
      <c r="AC23" s="66">
        <f>VLOOKUP($A23,'ADR Raw Data'!$B$6:$BE$43,'ADR Raw Data'!AL$1,FALSE)</f>
        <v>100.045702681036</v>
      </c>
      <c r="AD23" s="65">
        <f>VLOOKUP($A23,'ADR Raw Data'!$B$6:$BE$43,'ADR Raw Data'!AN$1,FALSE)</f>
        <v>124.41345263350399</v>
      </c>
      <c r="AE23" s="65">
        <f>VLOOKUP($A23,'ADR Raw Data'!$B$6:$BE$43,'ADR Raw Data'!AO$1,FALSE)</f>
        <v>124.489549332379</v>
      </c>
      <c r="AF23" s="66">
        <f>VLOOKUP($A23,'ADR Raw Data'!$B$6:$BE$43,'ADR Raw Data'!AP$1,FALSE)</f>
        <v>124.450942855287</v>
      </c>
      <c r="AG23" s="67">
        <f>VLOOKUP($A23,'ADR Raw Data'!$B$6:$BE$43,'ADR Raw Data'!AR$1,FALSE)</f>
        <v>107.96090578630699</v>
      </c>
      <c r="AH23" s="94"/>
      <c r="AI23" s="59">
        <f>VLOOKUP($A23,'ADR Raw Data'!$B$6:$BE$43,'ADR Raw Data'!AT$1,FALSE)</f>
        <v>15.5019565546636</v>
      </c>
      <c r="AJ23" s="60">
        <f>VLOOKUP($A23,'ADR Raw Data'!$B$6:$BE$43,'ADR Raw Data'!AU$1,FALSE)</f>
        <v>17.536338355761401</v>
      </c>
      <c r="AK23" s="60">
        <f>VLOOKUP($A23,'ADR Raw Data'!$B$6:$BE$43,'ADR Raw Data'!AV$1,FALSE)</f>
        <v>17.88653052307</v>
      </c>
      <c r="AL23" s="60">
        <f>VLOOKUP($A23,'ADR Raw Data'!$B$6:$BE$43,'ADR Raw Data'!AW$1,FALSE)</f>
        <v>16.9810219852838</v>
      </c>
      <c r="AM23" s="60">
        <f>VLOOKUP($A23,'ADR Raw Data'!$B$6:$BE$43,'ADR Raw Data'!AX$1,FALSE)</f>
        <v>19.639424303159199</v>
      </c>
      <c r="AN23" s="61">
        <f>VLOOKUP($A23,'ADR Raw Data'!$B$6:$BE$43,'ADR Raw Data'!AY$1,FALSE)</f>
        <v>17.648349887480599</v>
      </c>
      <c r="AO23" s="60">
        <f>VLOOKUP($A23,'ADR Raw Data'!$B$6:$BE$43,'ADR Raw Data'!BA$1,FALSE)</f>
        <v>21.7577341269516</v>
      </c>
      <c r="AP23" s="60">
        <f>VLOOKUP($A23,'ADR Raw Data'!$B$6:$BE$43,'ADR Raw Data'!BB$1,FALSE)</f>
        <v>19.268137738714199</v>
      </c>
      <c r="AQ23" s="61">
        <f>VLOOKUP($A23,'ADR Raw Data'!$B$6:$BE$43,'ADR Raw Data'!BC$1,FALSE)</f>
        <v>20.482102871884901</v>
      </c>
      <c r="AR23" s="62">
        <f>VLOOKUP($A23,'ADR Raw Data'!$B$6:$BE$43,'ADR Raw Data'!BE$1,FALSE)</f>
        <v>18.6004511043589</v>
      </c>
      <c r="AT23" s="64">
        <f>VLOOKUP($A23,'RevPAR Raw Data'!$B$6:$BE$43,'RevPAR Raw Data'!AG$1,FALSE)</f>
        <v>45.0356907414521</v>
      </c>
      <c r="AU23" s="65">
        <f>VLOOKUP($A23,'RevPAR Raw Data'!$B$6:$BE$43,'RevPAR Raw Data'!AH$1,FALSE)</f>
        <v>57.068185683186002</v>
      </c>
      <c r="AV23" s="65">
        <f>VLOOKUP($A23,'RevPAR Raw Data'!$B$6:$BE$43,'RevPAR Raw Data'!AI$1,FALSE)</f>
        <v>59.9000906646177</v>
      </c>
      <c r="AW23" s="65">
        <f>VLOOKUP($A23,'RevPAR Raw Data'!$B$6:$BE$43,'RevPAR Raw Data'!AJ$1,FALSE)</f>
        <v>61.022861185811202</v>
      </c>
      <c r="AX23" s="65">
        <f>VLOOKUP($A23,'RevPAR Raw Data'!$B$6:$BE$43,'RevPAR Raw Data'!AK$1,FALSE)</f>
        <v>64.644603150211196</v>
      </c>
      <c r="AY23" s="66">
        <f>VLOOKUP($A23,'RevPAR Raw Data'!$B$6:$BE$43,'RevPAR Raw Data'!AL$1,FALSE)</f>
        <v>57.5342862850557</v>
      </c>
      <c r="AZ23" s="65">
        <f>VLOOKUP($A23,'RevPAR Raw Data'!$B$6:$BE$43,'RevPAR Raw Data'!AN$1,FALSE)</f>
        <v>87.116501344602298</v>
      </c>
      <c r="BA23" s="65">
        <f>VLOOKUP($A23,'RevPAR Raw Data'!$B$6:$BE$43,'RevPAR Raw Data'!AO$1,FALSE)</f>
        <v>84.649386349084295</v>
      </c>
      <c r="BB23" s="66">
        <f>VLOOKUP($A23,'RevPAR Raw Data'!$B$6:$BE$43,'RevPAR Raw Data'!AP$1,FALSE)</f>
        <v>85.882943846843304</v>
      </c>
      <c r="BC23" s="67">
        <f>VLOOKUP($A23,'RevPAR Raw Data'!$B$6:$BE$43,'RevPAR Raw Data'!AR$1,FALSE)</f>
        <v>65.633902731280699</v>
      </c>
      <c r="BE23" s="59">
        <f>VLOOKUP($A23,'RevPAR Raw Data'!$B$6:$BE$43,'RevPAR Raw Data'!AT$1,FALSE)</f>
        <v>18.9459049526765</v>
      </c>
      <c r="BF23" s="60">
        <f>VLOOKUP($A23,'RevPAR Raw Data'!$B$6:$BE$43,'RevPAR Raw Data'!AU$1,FALSE)</f>
        <v>24.944034174287101</v>
      </c>
      <c r="BG23" s="60">
        <f>VLOOKUP($A23,'RevPAR Raw Data'!$B$6:$BE$43,'RevPAR Raw Data'!AV$1,FALSE)</f>
        <v>26.188597655837299</v>
      </c>
      <c r="BH23" s="60">
        <f>VLOOKUP($A23,'RevPAR Raw Data'!$B$6:$BE$43,'RevPAR Raw Data'!AW$1,FALSE)</f>
        <v>26.000293287555401</v>
      </c>
      <c r="BI23" s="60">
        <f>VLOOKUP($A23,'RevPAR Raw Data'!$B$6:$BE$43,'RevPAR Raw Data'!AX$1,FALSE)</f>
        <v>31.333186948325601</v>
      </c>
      <c r="BJ23" s="61">
        <f>VLOOKUP($A23,'RevPAR Raw Data'!$B$6:$BE$43,'RevPAR Raw Data'!AY$1,FALSE)</f>
        <v>25.8082740874923</v>
      </c>
      <c r="BK23" s="60">
        <f>VLOOKUP($A23,'RevPAR Raw Data'!$B$6:$BE$43,'RevPAR Raw Data'!BA$1,FALSE)</f>
        <v>31.571407865886599</v>
      </c>
      <c r="BL23" s="60">
        <f>VLOOKUP($A23,'RevPAR Raw Data'!$B$6:$BE$43,'RevPAR Raw Data'!BB$1,FALSE)</f>
        <v>22.051552319433799</v>
      </c>
      <c r="BM23" s="61">
        <f>VLOOKUP($A23,'RevPAR Raw Data'!$B$6:$BE$43,'RevPAR Raw Data'!BC$1,FALSE)</f>
        <v>26.698897956583199</v>
      </c>
      <c r="BN23" s="62">
        <f>VLOOKUP($A23,'RevPAR Raw Data'!$B$6:$BE$43,'RevPAR Raw Data'!BE$1,FALSE)</f>
        <v>26.131508020154801</v>
      </c>
    </row>
    <row r="24" spans="1:66" x14ac:dyDescent="0.35">
      <c r="A24" s="78" t="s">
        <v>53</v>
      </c>
      <c r="B24" s="59">
        <f>VLOOKUP($A24,'Occupancy Raw Data'!$B$6:$BE$43,'Occupancy Raw Data'!AG$1,FALSE)</f>
        <v>42.1922685656154</v>
      </c>
      <c r="C24" s="60">
        <f>VLOOKUP($A24,'Occupancy Raw Data'!$B$6:$BE$43,'Occupancy Raw Data'!AH$1,FALSE)</f>
        <v>60.452695829094601</v>
      </c>
      <c r="D24" s="60">
        <f>VLOOKUP($A24,'Occupancy Raw Data'!$B$6:$BE$43,'Occupancy Raw Data'!AI$1,FALSE)</f>
        <v>66.217361817565205</v>
      </c>
      <c r="E24" s="60">
        <f>VLOOKUP($A24,'Occupancy Raw Data'!$B$6:$BE$43,'Occupancy Raw Data'!AJ$1,FALSE)</f>
        <v>70.328925059342097</v>
      </c>
      <c r="F24" s="60">
        <f>VLOOKUP($A24,'Occupancy Raw Data'!$B$6:$BE$43,'Occupancy Raw Data'!AK$1,FALSE)</f>
        <v>66.378433367243105</v>
      </c>
      <c r="G24" s="61">
        <f>VLOOKUP($A24,'Occupancy Raw Data'!$B$6:$BE$43,'Occupancy Raw Data'!AL$1,FALSE)</f>
        <v>61.113936927772102</v>
      </c>
      <c r="H24" s="60">
        <f>VLOOKUP($A24,'Occupancy Raw Data'!$B$6:$BE$43,'Occupancy Raw Data'!AN$1,FALSE)</f>
        <v>73.016276703967407</v>
      </c>
      <c r="I24" s="60">
        <f>VLOOKUP($A24,'Occupancy Raw Data'!$B$6:$BE$43,'Occupancy Raw Data'!AO$1,FALSE)</f>
        <v>68.158697863682605</v>
      </c>
      <c r="J24" s="61">
        <f>VLOOKUP($A24,'Occupancy Raw Data'!$B$6:$BE$43,'Occupancy Raw Data'!AP$1,FALSE)</f>
        <v>70.587487283824998</v>
      </c>
      <c r="K24" s="62">
        <f>VLOOKUP($A24,'Occupancy Raw Data'!$B$6:$BE$43,'Occupancy Raw Data'!AR$1,FALSE)</f>
        <v>63.820665600929999</v>
      </c>
      <c r="M24" s="59">
        <f>VLOOKUP($A24,'Occupancy Raw Data'!$B$6:$BE$43,'Occupancy Raw Data'!AT$1,FALSE)</f>
        <v>3.64564259070871</v>
      </c>
      <c r="N24" s="60">
        <f>VLOOKUP($A24,'Occupancy Raw Data'!$B$6:$BE$43,'Occupancy Raw Data'!AU$1,FALSE)</f>
        <v>8.1162466083668896</v>
      </c>
      <c r="O24" s="60">
        <f>VLOOKUP($A24,'Occupancy Raw Data'!$B$6:$BE$43,'Occupancy Raw Data'!AV$1,FALSE)</f>
        <v>6.8517890471958998</v>
      </c>
      <c r="P24" s="60">
        <f>VLOOKUP($A24,'Occupancy Raw Data'!$B$6:$BE$43,'Occupancy Raw Data'!AW$1,FALSE)</f>
        <v>11.6394739009551</v>
      </c>
      <c r="Q24" s="60">
        <f>VLOOKUP($A24,'Occupancy Raw Data'!$B$6:$BE$43,'Occupancy Raw Data'!AX$1,FALSE)</f>
        <v>13.468995006419799</v>
      </c>
      <c r="R24" s="61">
        <f>VLOOKUP($A24,'Occupancy Raw Data'!$B$6:$BE$43,'Occupancy Raw Data'!AY$1,FALSE)</f>
        <v>9.0971187204938495</v>
      </c>
      <c r="S24" s="60">
        <f>VLOOKUP($A24,'Occupancy Raw Data'!$B$6:$BE$43,'Occupancy Raw Data'!BA$1,FALSE)</f>
        <v>12.8645523642229</v>
      </c>
      <c r="T24" s="60">
        <f>VLOOKUP($A24,'Occupancy Raw Data'!$B$6:$BE$43,'Occupancy Raw Data'!BB$1,FALSE)</f>
        <v>1.31346377138912</v>
      </c>
      <c r="U24" s="61">
        <f>VLOOKUP($A24,'Occupancy Raw Data'!$B$6:$BE$43,'Occupancy Raw Data'!BC$1,FALSE)</f>
        <v>6.9703737959371797</v>
      </c>
      <c r="V24" s="62">
        <f>VLOOKUP($A24,'Occupancy Raw Data'!$B$6:$BE$43,'Occupancy Raw Data'!BE$1,FALSE)</f>
        <v>8.4058065874833492</v>
      </c>
      <c r="X24" s="64">
        <f>VLOOKUP($A24,'ADR Raw Data'!$B$6:$BE$43,'ADR Raw Data'!AG$1,FALSE)</f>
        <v>99.119791038778303</v>
      </c>
      <c r="Y24" s="65">
        <f>VLOOKUP($A24,'ADR Raw Data'!$B$6:$BE$43,'ADR Raw Data'!AH$1,FALSE)</f>
        <v>103.33551395316201</v>
      </c>
      <c r="Z24" s="65">
        <f>VLOOKUP($A24,'ADR Raw Data'!$B$6:$BE$43,'ADR Raw Data'!AI$1,FALSE)</f>
        <v>106.533760081935</v>
      </c>
      <c r="AA24" s="65">
        <f>VLOOKUP($A24,'ADR Raw Data'!$B$6:$BE$43,'ADR Raw Data'!AJ$1,FALSE)</f>
        <v>121.854356316297</v>
      </c>
      <c r="AB24" s="65">
        <f>VLOOKUP($A24,'ADR Raw Data'!$B$6:$BE$43,'ADR Raw Data'!AK$1,FALSE)</f>
        <v>155.92425415070201</v>
      </c>
      <c r="AC24" s="66">
        <f>VLOOKUP($A24,'ADR Raw Data'!$B$6:$BE$43,'ADR Raw Data'!AL$1,FALSE)</f>
        <v>119.132489943126</v>
      </c>
      <c r="AD24" s="65">
        <f>VLOOKUP($A24,'ADR Raw Data'!$B$6:$BE$43,'ADR Raw Data'!AN$1,FALSE)</f>
        <v>171.28727040520101</v>
      </c>
      <c r="AE24" s="65">
        <f>VLOOKUP($A24,'ADR Raw Data'!$B$6:$BE$43,'ADR Raw Data'!AO$1,FALSE)</f>
        <v>150.12192288557199</v>
      </c>
      <c r="AF24" s="66">
        <f>VLOOKUP($A24,'ADR Raw Data'!$B$6:$BE$43,'ADR Raw Data'!AP$1,FALSE)</f>
        <v>161.068727556596</v>
      </c>
      <c r="AG24" s="67">
        <f>VLOOKUP($A24,'ADR Raw Data'!$B$6:$BE$43,'ADR Raw Data'!AR$1,FALSE)</f>
        <v>132.384684807772</v>
      </c>
      <c r="AH24" s="94"/>
      <c r="AI24" s="59">
        <f>VLOOKUP($A24,'ADR Raw Data'!$B$6:$BE$43,'ADR Raw Data'!AT$1,FALSE)</f>
        <v>13.7553662687596</v>
      </c>
      <c r="AJ24" s="60">
        <f>VLOOKUP($A24,'ADR Raw Data'!$B$6:$BE$43,'ADR Raw Data'!AU$1,FALSE)</f>
        <v>16.397616853088302</v>
      </c>
      <c r="AK24" s="60">
        <f>VLOOKUP($A24,'ADR Raw Data'!$B$6:$BE$43,'ADR Raw Data'!AV$1,FALSE)</f>
        <v>18.6386276621968</v>
      </c>
      <c r="AL24" s="60">
        <f>VLOOKUP($A24,'ADR Raw Data'!$B$6:$BE$43,'ADR Raw Data'!AW$1,FALSE)</f>
        <v>34.5279264924079</v>
      </c>
      <c r="AM24" s="60">
        <f>VLOOKUP($A24,'ADR Raw Data'!$B$6:$BE$43,'ADR Raw Data'!AX$1,FALSE)</f>
        <v>71.481639224806699</v>
      </c>
      <c r="AN24" s="61">
        <f>VLOOKUP($A24,'ADR Raw Data'!$B$6:$BE$43,'ADR Raw Data'!AY$1,FALSE)</f>
        <v>32.9327429810293</v>
      </c>
      <c r="AO24" s="60">
        <f>VLOOKUP($A24,'ADR Raw Data'!$B$6:$BE$43,'ADR Raw Data'!BA$1,FALSE)</f>
        <v>68.060480091868996</v>
      </c>
      <c r="AP24" s="60">
        <f>VLOOKUP($A24,'ADR Raw Data'!$B$6:$BE$43,'ADR Raw Data'!BB$1,FALSE)</f>
        <v>44.757528948181402</v>
      </c>
      <c r="AQ24" s="61">
        <f>VLOOKUP($A24,'ADR Raw Data'!$B$6:$BE$43,'ADR Raw Data'!BC$1,FALSE)</f>
        <v>56.631698255800003</v>
      </c>
      <c r="AR24" s="62">
        <f>VLOOKUP($A24,'ADR Raw Data'!$B$6:$BE$43,'ADR Raw Data'!BE$1,FALSE)</f>
        <v>41.046890263448503</v>
      </c>
      <c r="AT24" s="64">
        <f>VLOOKUP($A24,'RevPAR Raw Data'!$B$6:$BE$43,'RevPAR Raw Data'!AG$1,FALSE)</f>
        <v>41.820888436758203</v>
      </c>
      <c r="AU24" s="65">
        <f>VLOOKUP($A24,'RevPAR Raw Data'!$B$6:$BE$43,'RevPAR Raw Data'!AH$1,FALSE)</f>
        <v>62.469103933536701</v>
      </c>
      <c r="AV24" s="65">
        <f>VLOOKUP($A24,'RevPAR Raw Data'!$B$6:$BE$43,'RevPAR Raw Data'!AI$1,FALSE)</f>
        <v>70.543845371312301</v>
      </c>
      <c r="AW24" s="65">
        <f>VLOOKUP($A24,'RevPAR Raw Data'!$B$6:$BE$43,'RevPAR Raw Data'!AJ$1,FALSE)</f>
        <v>85.698858935232195</v>
      </c>
      <c r="AX24" s="65">
        <f>VLOOKUP($A24,'RevPAR Raw Data'!$B$6:$BE$43,'RevPAR Raw Data'!AK$1,FALSE)</f>
        <v>103.50007714479401</v>
      </c>
      <c r="AY24" s="66">
        <f>VLOOKUP($A24,'RevPAR Raw Data'!$B$6:$BE$43,'RevPAR Raw Data'!AL$1,FALSE)</f>
        <v>72.806554764326805</v>
      </c>
      <c r="AZ24" s="65">
        <f>VLOOKUP($A24,'RevPAR Raw Data'!$B$6:$BE$43,'RevPAR Raw Data'!AN$1,FALSE)</f>
        <v>125.067587317734</v>
      </c>
      <c r="BA24" s="65">
        <f>VLOOKUP($A24,'RevPAR Raw Data'!$B$6:$BE$43,'RevPAR Raw Data'!AO$1,FALSE)</f>
        <v>102.321147846727</v>
      </c>
      <c r="BB24" s="66">
        <f>VLOOKUP($A24,'RevPAR Raw Data'!$B$6:$BE$43,'RevPAR Raw Data'!AP$1,FALSE)</f>
        <v>113.694367582231</v>
      </c>
      <c r="BC24" s="67">
        <f>VLOOKUP($A24,'RevPAR Raw Data'!$B$6:$BE$43,'RevPAR Raw Data'!AR$1,FALSE)</f>
        <v>84.488786998013794</v>
      </c>
      <c r="BE24" s="59">
        <f>VLOOKUP($A24,'RevPAR Raw Data'!$B$6:$BE$43,'RevPAR Raw Data'!AT$1,FALSE)</f>
        <v>17.902480350670199</v>
      </c>
      <c r="BF24" s="60">
        <f>VLOOKUP($A24,'RevPAR Raw Data'!$B$6:$BE$43,'RevPAR Raw Data'!AU$1,FALSE)</f>
        <v>25.844734483147001</v>
      </c>
      <c r="BG24" s="60">
        <f>VLOOKUP($A24,'RevPAR Raw Data'!$B$6:$BE$43,'RevPAR Raw Data'!AV$1,FALSE)</f>
        <v>26.767496158098702</v>
      </c>
      <c r="BH24" s="60">
        <f>VLOOKUP($A24,'RevPAR Raw Data'!$B$6:$BE$43,'RevPAR Raw Data'!AW$1,FALSE)</f>
        <v>50.186269385987899</v>
      </c>
      <c r="BI24" s="60">
        <f>VLOOKUP($A24,'RevPAR Raw Data'!$B$6:$BE$43,'RevPAR Raw Data'!AX$1,FALSE)</f>
        <v>94.578492648922804</v>
      </c>
      <c r="BJ24" s="61">
        <f>VLOOKUP($A24,'RevPAR Raw Data'!$B$6:$BE$43,'RevPAR Raw Data'!AY$1,FALSE)</f>
        <v>45.025792428422598</v>
      </c>
      <c r="BK24" s="60">
        <f>VLOOKUP($A24,'RevPAR Raw Data'!$B$6:$BE$43,'RevPAR Raw Data'!BA$1,FALSE)</f>
        <v>89.680708556851997</v>
      </c>
      <c r="BL24" s="60">
        <f>VLOOKUP($A24,'RevPAR Raw Data'!$B$6:$BE$43,'RevPAR Raw Data'!BB$1,FALSE)</f>
        <v>46.658866647273904</v>
      </c>
      <c r="BM24" s="61">
        <f>VLOOKUP($A24,'RevPAR Raw Data'!$B$6:$BE$43,'RevPAR Raw Data'!BC$1,FALSE)</f>
        <v>67.549513107153601</v>
      </c>
      <c r="BN24" s="62">
        <f>VLOOKUP($A24,'RevPAR Raw Data'!$B$6:$BE$43,'RevPAR Raw Data'!BE$1,FALSE)</f>
        <v>52.903019056653797</v>
      </c>
    </row>
    <row r="25" spans="1:66" x14ac:dyDescent="0.35">
      <c r="A25" s="78" t="s">
        <v>52</v>
      </c>
      <c r="B25" s="59">
        <f>VLOOKUP($A25,'Occupancy Raw Data'!$B$6:$BE$43,'Occupancy Raw Data'!AG$1,FALSE)</f>
        <v>45.012663159945397</v>
      </c>
      <c r="C25" s="60">
        <f>VLOOKUP($A25,'Occupancy Raw Data'!$B$6:$BE$43,'Occupancy Raw Data'!AH$1,FALSE)</f>
        <v>52.157607636859503</v>
      </c>
      <c r="D25" s="60">
        <f>VLOOKUP($A25,'Occupancy Raw Data'!$B$6:$BE$43,'Occupancy Raw Data'!AI$1,FALSE)</f>
        <v>56.175725696473698</v>
      </c>
      <c r="E25" s="60">
        <f>VLOOKUP($A25,'Occupancy Raw Data'!$B$6:$BE$43,'Occupancy Raw Data'!AJ$1,FALSE)</f>
        <v>58.343074225598997</v>
      </c>
      <c r="F25" s="60">
        <f>VLOOKUP($A25,'Occupancy Raw Data'!$B$6:$BE$43,'Occupancy Raw Data'!AK$1,FALSE)</f>
        <v>62.215078901227301</v>
      </c>
      <c r="G25" s="61">
        <f>VLOOKUP($A25,'Occupancy Raw Data'!$B$6:$BE$43,'Occupancy Raw Data'!AL$1,FALSE)</f>
        <v>54.780829924020999</v>
      </c>
      <c r="H25" s="60">
        <f>VLOOKUP($A25,'Occupancy Raw Data'!$B$6:$BE$43,'Occupancy Raw Data'!AN$1,FALSE)</f>
        <v>73.928501850769507</v>
      </c>
      <c r="I25" s="60">
        <f>VLOOKUP($A25,'Occupancy Raw Data'!$B$6:$BE$43,'Occupancy Raw Data'!AO$1,FALSE)</f>
        <v>68.751217611533207</v>
      </c>
      <c r="J25" s="61">
        <f>VLOOKUP($A25,'Occupancy Raw Data'!$B$6:$BE$43,'Occupancy Raw Data'!AP$1,FALSE)</f>
        <v>71.339859731151293</v>
      </c>
      <c r="K25" s="62">
        <f>VLOOKUP($A25,'Occupancy Raw Data'!$B$6:$BE$43,'Occupancy Raw Data'!AR$1,FALSE)</f>
        <v>59.511981297486798</v>
      </c>
      <c r="M25" s="59">
        <f>VLOOKUP($A25,'Occupancy Raw Data'!$B$6:$BE$43,'Occupancy Raw Data'!AT$1,FALSE)</f>
        <v>12.238788298190901</v>
      </c>
      <c r="N25" s="60">
        <f>VLOOKUP($A25,'Occupancy Raw Data'!$B$6:$BE$43,'Occupancy Raw Data'!AU$1,FALSE)</f>
        <v>10.919677164529499</v>
      </c>
      <c r="O25" s="60">
        <f>VLOOKUP($A25,'Occupancy Raw Data'!$B$6:$BE$43,'Occupancy Raw Data'!AV$1,FALSE)</f>
        <v>13.138698800105301</v>
      </c>
      <c r="P25" s="60">
        <f>VLOOKUP($A25,'Occupancy Raw Data'!$B$6:$BE$43,'Occupancy Raw Data'!AW$1,FALSE)</f>
        <v>10.7835648753353</v>
      </c>
      <c r="Q25" s="60">
        <f>VLOOKUP($A25,'Occupancy Raw Data'!$B$6:$BE$43,'Occupancy Raw Data'!AX$1,FALSE)</f>
        <v>10.355936480004701</v>
      </c>
      <c r="R25" s="61">
        <f>VLOOKUP($A25,'Occupancy Raw Data'!$B$6:$BE$43,'Occupancy Raw Data'!AY$1,FALSE)</f>
        <v>11.4246444601895</v>
      </c>
      <c r="S25" s="60">
        <f>VLOOKUP($A25,'Occupancy Raw Data'!$B$6:$BE$43,'Occupancy Raw Data'!BA$1,FALSE)</f>
        <v>13.9889230774375</v>
      </c>
      <c r="T25" s="60">
        <f>VLOOKUP($A25,'Occupancy Raw Data'!$B$6:$BE$43,'Occupancy Raw Data'!BB$1,FALSE)</f>
        <v>6.81656357869098</v>
      </c>
      <c r="U25" s="61">
        <f>VLOOKUP($A25,'Occupancy Raw Data'!$B$6:$BE$43,'Occupancy Raw Data'!BC$1,FALSE)</f>
        <v>10.416398922325101</v>
      </c>
      <c r="V25" s="62">
        <f>VLOOKUP($A25,'Occupancy Raw Data'!$B$6:$BE$43,'Occupancy Raw Data'!BE$1,FALSE)</f>
        <v>11.077254180312799</v>
      </c>
      <c r="X25" s="64">
        <f>VLOOKUP($A25,'ADR Raw Data'!$B$6:$BE$43,'ADR Raw Data'!AG$1,FALSE)</f>
        <v>94.085482579528204</v>
      </c>
      <c r="Y25" s="65">
        <f>VLOOKUP($A25,'ADR Raw Data'!$B$6:$BE$43,'ADR Raw Data'!AH$1,FALSE)</f>
        <v>91.217799981324106</v>
      </c>
      <c r="Z25" s="65">
        <f>VLOOKUP($A25,'ADR Raw Data'!$B$6:$BE$43,'ADR Raw Data'!AI$1,FALSE)</f>
        <v>92.268359632391096</v>
      </c>
      <c r="AA25" s="65">
        <f>VLOOKUP($A25,'ADR Raw Data'!$B$6:$BE$43,'ADR Raw Data'!AJ$1,FALSE)</f>
        <v>94.5181935053009</v>
      </c>
      <c r="AB25" s="65">
        <f>VLOOKUP($A25,'ADR Raw Data'!$B$6:$BE$43,'ADR Raw Data'!AK$1,FALSE)</f>
        <v>99.681046657272503</v>
      </c>
      <c r="AC25" s="66">
        <f>VLOOKUP($A25,'ADR Raw Data'!$B$6:$BE$43,'ADR Raw Data'!AL$1,FALSE)</f>
        <v>94.529887976101506</v>
      </c>
      <c r="AD25" s="65">
        <f>VLOOKUP($A25,'ADR Raw Data'!$B$6:$BE$43,'ADR Raw Data'!AN$1,FALSE)</f>
        <v>138.58447592067901</v>
      </c>
      <c r="AE25" s="65">
        <f>VLOOKUP($A25,'ADR Raw Data'!$B$6:$BE$43,'ADR Raw Data'!AO$1,FALSE)</f>
        <v>133.88083380561</v>
      </c>
      <c r="AF25" s="66">
        <f>VLOOKUP($A25,'ADR Raw Data'!$B$6:$BE$43,'ADR Raw Data'!AP$1,FALSE)</f>
        <v>136.317993172896</v>
      </c>
      <c r="AG25" s="67">
        <f>VLOOKUP($A25,'ADR Raw Data'!$B$6:$BE$43,'ADR Raw Data'!AR$1,FALSE)</f>
        <v>108.84228835654</v>
      </c>
      <c r="AI25" s="59">
        <f>VLOOKUP($A25,'ADR Raw Data'!$B$6:$BE$43,'ADR Raw Data'!AT$1,FALSE)</f>
        <v>25.639029649492699</v>
      </c>
      <c r="AJ25" s="60">
        <f>VLOOKUP($A25,'ADR Raw Data'!$B$6:$BE$43,'ADR Raw Data'!AU$1,FALSE)</f>
        <v>23.429875549791099</v>
      </c>
      <c r="AK25" s="60">
        <f>VLOOKUP($A25,'ADR Raw Data'!$B$6:$BE$43,'ADR Raw Data'!AV$1,FALSE)</f>
        <v>23.225574437283601</v>
      </c>
      <c r="AL25" s="60">
        <f>VLOOKUP($A25,'ADR Raw Data'!$B$6:$BE$43,'ADR Raw Data'!AW$1,FALSE)</f>
        <v>25.161769466391199</v>
      </c>
      <c r="AM25" s="60">
        <f>VLOOKUP($A25,'ADR Raw Data'!$B$6:$BE$43,'ADR Raw Data'!AX$1,FALSE)</f>
        <v>23.5821606545788</v>
      </c>
      <c r="AN25" s="61">
        <f>VLOOKUP($A25,'ADR Raw Data'!$B$6:$BE$43,'ADR Raw Data'!AY$1,FALSE)</f>
        <v>24.127610489332</v>
      </c>
      <c r="AO25" s="60">
        <f>VLOOKUP($A25,'ADR Raw Data'!$B$6:$BE$43,'ADR Raw Data'!BA$1,FALSE)</f>
        <v>50.326975143999398</v>
      </c>
      <c r="AP25" s="60">
        <f>VLOOKUP($A25,'ADR Raw Data'!$B$6:$BE$43,'ADR Raw Data'!BB$1,FALSE)</f>
        <v>43.806930029629001</v>
      </c>
      <c r="AQ25" s="61">
        <f>VLOOKUP($A25,'ADR Raw Data'!$B$6:$BE$43,'ADR Raw Data'!BC$1,FALSE)</f>
        <v>47.145824107870098</v>
      </c>
      <c r="AR25" s="62">
        <f>VLOOKUP($A25,'ADR Raw Data'!$B$6:$BE$43,'ADR Raw Data'!BE$1,FALSE)</f>
        <v>33.001060661795002</v>
      </c>
      <c r="AT25" s="64">
        <f>VLOOKUP($A25,'RevPAR Raw Data'!$B$6:$BE$43,'RevPAR Raw Data'!AG$1,FALSE)</f>
        <v>42.3503813559322</v>
      </c>
      <c r="AU25" s="65">
        <f>VLOOKUP($A25,'RevPAR Raw Data'!$B$6:$BE$43,'RevPAR Raw Data'!AH$1,FALSE)</f>
        <v>47.5770222092343</v>
      </c>
      <c r="AV25" s="65">
        <f>VLOOKUP($A25,'RevPAR Raw Data'!$B$6:$BE$43,'RevPAR Raw Data'!AI$1,FALSE)</f>
        <v>51.832420611727997</v>
      </c>
      <c r="AW25" s="65">
        <f>VLOOKUP($A25,'RevPAR Raw Data'!$B$6:$BE$43,'RevPAR Raw Data'!AJ$1,FALSE)</f>
        <v>55.144819793492999</v>
      </c>
      <c r="AX25" s="65">
        <f>VLOOKUP($A25,'RevPAR Raw Data'!$B$6:$BE$43,'RevPAR Raw Data'!AK$1,FALSE)</f>
        <v>62.016641827391297</v>
      </c>
      <c r="AY25" s="66">
        <f>VLOOKUP($A25,'RevPAR Raw Data'!$B$6:$BE$43,'RevPAR Raw Data'!AL$1,FALSE)</f>
        <v>51.7842571595558</v>
      </c>
      <c r="AZ25" s="65">
        <f>VLOOKUP($A25,'RevPAR Raw Data'!$B$6:$BE$43,'RevPAR Raw Data'!AN$1,FALSE)</f>
        <v>102.453426845899</v>
      </c>
      <c r="BA25" s="65">
        <f>VLOOKUP($A25,'RevPAR Raw Data'!$B$6:$BE$43,'RevPAR Raw Data'!AO$1,FALSE)</f>
        <v>92.044703389830502</v>
      </c>
      <c r="BB25" s="66">
        <f>VLOOKUP($A25,'RevPAR Raw Data'!$B$6:$BE$43,'RevPAR Raw Data'!AP$1,FALSE)</f>
        <v>97.249065117864703</v>
      </c>
      <c r="BC25" s="67">
        <f>VLOOKUP($A25,'RevPAR Raw Data'!$B$6:$BE$43,'RevPAR Raw Data'!AR$1,FALSE)</f>
        <v>64.774202290501194</v>
      </c>
      <c r="BE25" s="59">
        <f>VLOOKUP($A25,'RevPAR Raw Data'!$B$6:$BE$43,'RevPAR Raw Data'!AT$1,FALSE)</f>
        <v>41.015724508195397</v>
      </c>
      <c r="BF25" s="60">
        <f>VLOOKUP($A25,'RevPAR Raw Data'!$B$6:$BE$43,'RevPAR Raw Data'!AU$1,FALSE)</f>
        <v>36.908019484408896</v>
      </c>
      <c r="BG25" s="60">
        <f>VLOOKUP($A25,'RevPAR Raw Data'!$B$6:$BE$43,'RevPAR Raw Data'!AV$1,FALSE)</f>
        <v>39.415811507297903</v>
      </c>
      <c r="BH25" s="60">
        <f>VLOOKUP($A25,'RevPAR Raw Data'!$B$6:$BE$43,'RevPAR Raw Data'!AW$1,FALSE)</f>
        <v>38.6586700759172</v>
      </c>
      <c r="BI25" s="60">
        <f>VLOOKUP($A25,'RevPAR Raw Data'!$B$6:$BE$43,'RevPAR Raw Data'!AX$1,FALSE)</f>
        <v>36.380250712584399</v>
      </c>
      <c r="BJ25" s="61">
        <f>VLOOKUP($A25,'RevPAR Raw Data'!$B$6:$BE$43,'RevPAR Raw Data'!AY$1,FALSE)</f>
        <v>38.308748664667199</v>
      </c>
      <c r="BK25" s="60">
        <f>VLOOKUP($A25,'RevPAR Raw Data'!$B$6:$BE$43,'RevPAR Raw Data'!BA$1,FALSE)</f>
        <v>71.356100061532203</v>
      </c>
      <c r="BL25" s="60">
        <f>VLOOKUP($A25,'RevPAR Raw Data'!$B$6:$BE$43,'RevPAR Raw Data'!BB$1,FALSE)</f>
        <v>53.609620845662299</v>
      </c>
      <c r="BM25" s="61">
        <f>VLOOKUP($A25,'RevPAR Raw Data'!$B$6:$BE$43,'RevPAR Raw Data'!BC$1,FALSE)</f>
        <v>62.473120144488803</v>
      </c>
      <c r="BN25" s="62">
        <f>VLOOKUP($A25,'RevPAR Raw Data'!$B$6:$BE$43,'RevPAR Raw Data'!BE$1,FALSE)</f>
        <v>47.733926213814101</v>
      </c>
    </row>
    <row r="26" spans="1:66" x14ac:dyDescent="0.35">
      <c r="A26" s="78" t="s">
        <v>51</v>
      </c>
      <c r="B26" s="59">
        <f>VLOOKUP($A26,'Occupancy Raw Data'!$B$6:$BE$43,'Occupancy Raw Data'!AG$1,FALSE)</f>
        <v>49.803729146221698</v>
      </c>
      <c r="C26" s="60">
        <f>VLOOKUP($A26,'Occupancy Raw Data'!$B$6:$BE$43,'Occupancy Raw Data'!AH$1,FALSE)</f>
        <v>59.617271835132399</v>
      </c>
      <c r="D26" s="60">
        <f>VLOOKUP($A26,'Occupancy Raw Data'!$B$6:$BE$43,'Occupancy Raw Data'!AI$1,FALSE)</f>
        <v>61.4916584887144</v>
      </c>
      <c r="E26" s="60">
        <f>VLOOKUP($A26,'Occupancy Raw Data'!$B$6:$BE$43,'Occupancy Raw Data'!AJ$1,FALSE)</f>
        <v>64.666339548577</v>
      </c>
      <c r="F26" s="60">
        <f>VLOOKUP($A26,'Occupancy Raw Data'!$B$6:$BE$43,'Occupancy Raw Data'!AK$1,FALSE)</f>
        <v>68.493621197252196</v>
      </c>
      <c r="G26" s="61">
        <f>VLOOKUP($A26,'Occupancy Raw Data'!$B$6:$BE$43,'Occupancy Raw Data'!AL$1,FALSE)</f>
        <v>60.814524043179503</v>
      </c>
      <c r="H26" s="60">
        <f>VLOOKUP($A26,'Occupancy Raw Data'!$B$6:$BE$43,'Occupancy Raw Data'!AN$1,FALSE)</f>
        <v>80.127576054955796</v>
      </c>
      <c r="I26" s="60">
        <f>VLOOKUP($A26,'Occupancy Raw Data'!$B$6:$BE$43,'Occupancy Raw Data'!AO$1,FALSE)</f>
        <v>75.5446516192345</v>
      </c>
      <c r="J26" s="61">
        <f>VLOOKUP($A26,'Occupancy Raw Data'!$B$6:$BE$43,'Occupancy Raw Data'!AP$1,FALSE)</f>
        <v>77.836113837095098</v>
      </c>
      <c r="K26" s="62">
        <f>VLOOKUP($A26,'Occupancy Raw Data'!$B$6:$BE$43,'Occupancy Raw Data'!AR$1,FALSE)</f>
        <v>65.677835412869698</v>
      </c>
      <c r="M26" s="59">
        <f>VLOOKUP($A26,'Occupancy Raw Data'!$B$6:$BE$43,'Occupancy Raw Data'!AT$1,FALSE)</f>
        <v>4.5349224273095903</v>
      </c>
      <c r="N26" s="60">
        <f>VLOOKUP($A26,'Occupancy Raw Data'!$B$6:$BE$43,'Occupancy Raw Data'!AU$1,FALSE)</f>
        <v>10.375185716534901</v>
      </c>
      <c r="O26" s="60">
        <f>VLOOKUP($A26,'Occupancy Raw Data'!$B$6:$BE$43,'Occupancy Raw Data'!AV$1,FALSE)</f>
        <v>10.1141481313974</v>
      </c>
      <c r="P26" s="60">
        <f>VLOOKUP($A26,'Occupancy Raw Data'!$B$6:$BE$43,'Occupancy Raw Data'!AW$1,FALSE)</f>
        <v>10.7692093502204</v>
      </c>
      <c r="Q26" s="60">
        <f>VLOOKUP($A26,'Occupancy Raw Data'!$B$6:$BE$43,'Occupancy Raw Data'!AX$1,FALSE)</f>
        <v>9.4644358704349294</v>
      </c>
      <c r="R26" s="61">
        <f>VLOOKUP($A26,'Occupancy Raw Data'!$B$6:$BE$43,'Occupancy Raw Data'!AY$1,FALSE)</f>
        <v>9.2015138423384499</v>
      </c>
      <c r="S26" s="60">
        <f>VLOOKUP($A26,'Occupancy Raw Data'!$B$6:$BE$43,'Occupancy Raw Data'!BA$1,FALSE)</f>
        <v>11.917694061335</v>
      </c>
      <c r="T26" s="60">
        <f>VLOOKUP($A26,'Occupancy Raw Data'!$B$6:$BE$43,'Occupancy Raw Data'!BB$1,FALSE)</f>
        <v>-0.35380769625546699</v>
      </c>
      <c r="U26" s="61">
        <f>VLOOKUP($A26,'Occupancy Raw Data'!$B$6:$BE$43,'Occupancy Raw Data'!BC$1,FALSE)</f>
        <v>5.6063806508918201</v>
      </c>
      <c r="V26" s="62">
        <f>VLOOKUP($A26,'Occupancy Raw Data'!$B$6:$BE$43,'Occupancy Raw Data'!BE$1,FALSE)</f>
        <v>7.9570845005897803</v>
      </c>
      <c r="X26" s="64">
        <f>VLOOKUP($A26,'ADR Raw Data'!$B$6:$BE$43,'ADR Raw Data'!AG$1,FALSE)</f>
        <v>91.681132019704407</v>
      </c>
      <c r="Y26" s="65">
        <f>VLOOKUP($A26,'ADR Raw Data'!$B$6:$BE$43,'ADR Raw Data'!AH$1,FALSE)</f>
        <v>92.779493827160394</v>
      </c>
      <c r="Z26" s="65">
        <f>VLOOKUP($A26,'ADR Raw Data'!$B$6:$BE$43,'ADR Raw Data'!AI$1,FALSE)</f>
        <v>94.518364985636694</v>
      </c>
      <c r="AA26" s="65">
        <f>VLOOKUP($A26,'ADR Raw Data'!$B$6:$BE$43,'ADR Raw Data'!AJ$1,FALSE)</f>
        <v>94.727587829122001</v>
      </c>
      <c r="AB26" s="65">
        <f>VLOOKUP($A26,'ADR Raw Data'!$B$6:$BE$43,'ADR Raw Data'!AK$1,FALSE)</f>
        <v>97.732115481051594</v>
      </c>
      <c r="AC26" s="66">
        <f>VLOOKUP($A26,'ADR Raw Data'!$B$6:$BE$43,'ADR Raw Data'!AL$1,FALSE)</f>
        <v>94.481135549459395</v>
      </c>
      <c r="AD26" s="65">
        <f>VLOOKUP($A26,'ADR Raw Data'!$B$6:$BE$43,'ADR Raw Data'!AN$1,FALSE)</f>
        <v>118.34211328842601</v>
      </c>
      <c r="AE26" s="65">
        <f>VLOOKUP($A26,'ADR Raw Data'!$B$6:$BE$43,'ADR Raw Data'!AO$1,FALSE)</f>
        <v>118.81870940504</v>
      </c>
      <c r="AF26" s="66">
        <f>VLOOKUP($A26,'ADR Raw Data'!$B$6:$BE$43,'ADR Raw Data'!AP$1,FALSE)</f>
        <v>118.573395952846</v>
      </c>
      <c r="AG26" s="67">
        <f>VLOOKUP($A26,'ADR Raw Data'!$B$6:$BE$43,'ADR Raw Data'!AR$1,FALSE)</f>
        <v>102.638912333504</v>
      </c>
      <c r="AI26" s="59">
        <f>VLOOKUP($A26,'ADR Raw Data'!$B$6:$BE$43,'ADR Raw Data'!AT$1,FALSE)</f>
        <v>16.685068009659702</v>
      </c>
      <c r="AJ26" s="60">
        <f>VLOOKUP($A26,'ADR Raw Data'!$B$6:$BE$43,'ADR Raw Data'!AU$1,FALSE)</f>
        <v>16.358208950661002</v>
      </c>
      <c r="AK26" s="60">
        <f>VLOOKUP($A26,'ADR Raw Data'!$B$6:$BE$43,'ADR Raw Data'!AV$1,FALSE)</f>
        <v>16.052699278270001</v>
      </c>
      <c r="AL26" s="60">
        <f>VLOOKUP($A26,'ADR Raw Data'!$B$6:$BE$43,'ADR Raw Data'!AW$1,FALSE)</f>
        <v>13.761293859273099</v>
      </c>
      <c r="AM26" s="60">
        <f>VLOOKUP($A26,'ADR Raw Data'!$B$6:$BE$43,'ADR Raw Data'!AX$1,FALSE)</f>
        <v>-2.7923349229846202</v>
      </c>
      <c r="AN26" s="61">
        <f>VLOOKUP($A26,'ADR Raw Data'!$B$6:$BE$43,'ADR Raw Data'!AY$1,FALSE)</f>
        <v>10.7700243302498</v>
      </c>
      <c r="AO26" s="60">
        <f>VLOOKUP($A26,'ADR Raw Data'!$B$6:$BE$43,'ADR Raw Data'!BA$1,FALSE)</f>
        <v>3.8347133008368202</v>
      </c>
      <c r="AP26" s="60">
        <f>VLOOKUP($A26,'ADR Raw Data'!$B$6:$BE$43,'ADR Raw Data'!BB$1,FALSE)</f>
        <v>4.5282119834929997</v>
      </c>
      <c r="AQ26" s="61">
        <f>VLOOKUP($A26,'ADR Raw Data'!$B$6:$BE$43,'ADR Raw Data'!BC$1,FALSE)</f>
        <v>4.1787728599638898</v>
      </c>
      <c r="AR26" s="62">
        <f>VLOOKUP($A26,'ADR Raw Data'!$B$6:$BE$43,'ADR Raw Data'!BE$1,FALSE)</f>
        <v>7.8506076014861703</v>
      </c>
      <c r="AT26" s="64">
        <f>VLOOKUP($A26,'RevPAR Raw Data'!$B$6:$BE$43,'RevPAR Raw Data'!AG$1,FALSE)</f>
        <v>45.660622669283597</v>
      </c>
      <c r="AU26" s="65">
        <f>VLOOKUP($A26,'RevPAR Raw Data'!$B$6:$BE$43,'RevPAR Raw Data'!AH$1,FALSE)</f>
        <v>55.312603042198198</v>
      </c>
      <c r="AV26" s="65">
        <f>VLOOKUP($A26,'RevPAR Raw Data'!$B$6:$BE$43,'RevPAR Raw Data'!AI$1,FALSE)</f>
        <v>58.120910206084297</v>
      </c>
      <c r="AW26" s="65">
        <f>VLOOKUP($A26,'RevPAR Raw Data'!$B$6:$BE$43,'RevPAR Raw Data'!AJ$1,FALSE)</f>
        <v>61.256863591756598</v>
      </c>
      <c r="AX26" s="65">
        <f>VLOOKUP($A26,'RevPAR Raw Data'!$B$6:$BE$43,'RevPAR Raw Data'!AK$1,FALSE)</f>
        <v>66.940264965652602</v>
      </c>
      <c r="AY26" s="66">
        <f>VLOOKUP($A26,'RevPAR Raw Data'!$B$6:$BE$43,'RevPAR Raw Data'!AL$1,FALSE)</f>
        <v>57.458252894994999</v>
      </c>
      <c r="AZ26" s="65">
        <f>VLOOKUP($A26,'RevPAR Raw Data'!$B$6:$BE$43,'RevPAR Raw Data'!AN$1,FALSE)</f>
        <v>94.824666830225695</v>
      </c>
      <c r="BA26" s="65">
        <f>VLOOKUP($A26,'RevPAR Raw Data'!$B$6:$BE$43,'RevPAR Raw Data'!AO$1,FALSE)</f>
        <v>89.761180078508303</v>
      </c>
      <c r="BB26" s="66">
        <f>VLOOKUP($A26,'RevPAR Raw Data'!$B$6:$BE$43,'RevPAR Raw Data'!AP$1,FALSE)</f>
        <v>92.292923454366999</v>
      </c>
      <c r="BC26" s="67">
        <f>VLOOKUP($A26,'RevPAR Raw Data'!$B$6:$BE$43,'RevPAR Raw Data'!AR$1,FALSE)</f>
        <v>67.411015911958501</v>
      </c>
      <c r="BE26" s="59">
        <f>VLOOKUP($A26,'RevPAR Raw Data'!$B$6:$BE$43,'RevPAR Raw Data'!AT$1,FALSE)</f>
        <v>21.9766453281512</v>
      </c>
      <c r="BF26" s="60">
        <f>VLOOKUP($A26,'RevPAR Raw Data'!$B$6:$BE$43,'RevPAR Raw Data'!AU$1,FALSE)</f>
        <v>28.4305892257259</v>
      </c>
      <c r="BG26" s="60">
        <f>VLOOKUP($A26,'RevPAR Raw Data'!$B$6:$BE$43,'RevPAR Raw Data'!AV$1,FALSE)</f>
        <v>27.790441193759399</v>
      </c>
      <c r="BH26" s="60">
        <f>VLOOKUP($A26,'RevPAR Raw Data'!$B$6:$BE$43,'RevPAR Raw Data'!AW$1,FALSE)</f>
        <v>26.0124857544976</v>
      </c>
      <c r="BI26" s="60">
        <f>VLOOKUP($A26,'RevPAR Raw Data'!$B$6:$BE$43,'RevPAR Raw Data'!AX$1,FALSE)</f>
        <v>6.4078221993766702</v>
      </c>
      <c r="BJ26" s="61">
        <f>VLOOKUP($A26,'RevPAR Raw Data'!$B$6:$BE$43,'RevPAR Raw Data'!AY$1,FALSE)</f>
        <v>20.962543452159402</v>
      </c>
      <c r="BK26" s="60">
        <f>VLOOKUP($A26,'RevPAR Raw Data'!$B$6:$BE$43,'RevPAR Raw Data'!BA$1,FALSE)</f>
        <v>16.2094167614949</v>
      </c>
      <c r="BL26" s="60">
        <f>VLOOKUP($A26,'RevPAR Raw Data'!$B$6:$BE$43,'RevPAR Raw Data'!BB$1,FALSE)</f>
        <v>4.1583831247371696</v>
      </c>
      <c r="BM26" s="61">
        <f>VLOOKUP($A26,'RevPAR Raw Data'!$B$6:$BE$43,'RevPAR Raw Data'!BC$1,FALSE)</f>
        <v>10.0194314239214</v>
      </c>
      <c r="BN26" s="62">
        <f>VLOOKUP($A26,'RevPAR Raw Data'!$B$6:$BE$43,'RevPAR Raw Data'!BE$1,FALSE)</f>
        <v>16.4323715827359</v>
      </c>
    </row>
    <row r="27" spans="1:66" x14ac:dyDescent="0.35">
      <c r="A27" s="78" t="s">
        <v>48</v>
      </c>
      <c r="B27" s="59">
        <f>VLOOKUP($A27,'Occupancy Raw Data'!$B$6:$BE$43,'Occupancy Raw Data'!AG$1,FALSE)</f>
        <v>49.809885931558902</v>
      </c>
      <c r="C27" s="60">
        <f>VLOOKUP($A27,'Occupancy Raw Data'!$B$6:$BE$43,'Occupancy Raw Data'!AH$1,FALSE)</f>
        <v>61.477584224953503</v>
      </c>
      <c r="D27" s="60">
        <f>VLOOKUP($A27,'Occupancy Raw Data'!$B$6:$BE$43,'Occupancy Raw Data'!AI$1,FALSE)</f>
        <v>66.783093111680898</v>
      </c>
      <c r="E27" s="60">
        <f>VLOOKUP($A27,'Occupancy Raw Data'!$B$6:$BE$43,'Occupancy Raw Data'!AJ$1,FALSE)</f>
        <v>67.552391900256396</v>
      </c>
      <c r="F27" s="60">
        <f>VLOOKUP($A27,'Occupancy Raw Data'!$B$6:$BE$43,'Occupancy Raw Data'!AK$1,FALSE)</f>
        <v>70.802016093376906</v>
      </c>
      <c r="G27" s="61">
        <f>VLOOKUP($A27,'Occupancy Raw Data'!$B$6:$BE$43,'Occupancy Raw Data'!AL$1,FALSE)</f>
        <v>63.284994252365301</v>
      </c>
      <c r="H27" s="60">
        <f>VLOOKUP($A27,'Occupancy Raw Data'!$B$6:$BE$43,'Occupancy Raw Data'!AN$1,FALSE)</f>
        <v>77.111150411176894</v>
      </c>
      <c r="I27" s="60">
        <f>VLOOKUP($A27,'Occupancy Raw Data'!$B$6:$BE$43,'Occupancy Raw Data'!AO$1,FALSE)</f>
        <v>72.305243611283004</v>
      </c>
      <c r="J27" s="61">
        <f>VLOOKUP($A27,'Occupancy Raw Data'!$B$6:$BE$43,'Occupancy Raw Data'!AP$1,FALSE)</f>
        <v>74.708197011229899</v>
      </c>
      <c r="K27" s="62">
        <f>VLOOKUP($A27,'Occupancy Raw Data'!$B$6:$BE$43,'Occupancy Raw Data'!AR$1,FALSE)</f>
        <v>66.548766469183803</v>
      </c>
      <c r="M27" s="59">
        <f>VLOOKUP($A27,'Occupancy Raw Data'!$B$6:$BE$43,'Occupancy Raw Data'!AT$1,FALSE)</f>
        <v>19.258078144377599</v>
      </c>
      <c r="N27" s="60">
        <f>VLOOKUP($A27,'Occupancy Raw Data'!$B$6:$BE$43,'Occupancy Raw Data'!AU$1,FALSE)</f>
        <v>26.074843604256898</v>
      </c>
      <c r="O27" s="60">
        <f>VLOOKUP($A27,'Occupancy Raw Data'!$B$6:$BE$43,'Occupancy Raw Data'!AV$1,FALSE)</f>
        <v>26.124863691376799</v>
      </c>
      <c r="P27" s="60">
        <f>VLOOKUP($A27,'Occupancy Raw Data'!$B$6:$BE$43,'Occupancy Raw Data'!AW$1,FALSE)</f>
        <v>24.3919186669875</v>
      </c>
      <c r="Q27" s="60">
        <f>VLOOKUP($A27,'Occupancy Raw Data'!$B$6:$BE$43,'Occupancy Raw Data'!AX$1,FALSE)</f>
        <v>28.953920570391102</v>
      </c>
      <c r="R27" s="61">
        <f>VLOOKUP($A27,'Occupancy Raw Data'!$B$6:$BE$43,'Occupancy Raw Data'!AY$1,FALSE)</f>
        <v>25.222490413106701</v>
      </c>
      <c r="S27" s="60">
        <f>VLOOKUP($A27,'Occupancy Raw Data'!$B$6:$BE$43,'Occupancy Raw Data'!BA$1,FALSE)</f>
        <v>19.480723709827402</v>
      </c>
      <c r="T27" s="60">
        <f>VLOOKUP($A27,'Occupancy Raw Data'!$B$6:$BE$43,'Occupancy Raw Data'!BB$1,FALSE)</f>
        <v>8.3958213134957393</v>
      </c>
      <c r="U27" s="61">
        <f>VLOOKUP($A27,'Occupancy Raw Data'!$B$6:$BE$43,'Occupancy Raw Data'!BC$1,FALSE)</f>
        <v>13.846790829244201</v>
      </c>
      <c r="V27" s="62">
        <f>VLOOKUP($A27,'Occupancy Raw Data'!$B$6:$BE$43,'Occupancy Raw Data'!BE$1,FALSE)</f>
        <v>21.333835116649499</v>
      </c>
      <c r="X27" s="64">
        <f>VLOOKUP($A27,'ADR Raw Data'!$B$6:$BE$43,'ADR Raw Data'!AG$1,FALSE)</f>
        <v>89.662708148411099</v>
      </c>
      <c r="Y27" s="65">
        <f>VLOOKUP($A27,'ADR Raw Data'!$B$6:$BE$43,'ADR Raw Data'!AH$1,FALSE)</f>
        <v>95.272867313915796</v>
      </c>
      <c r="Z27" s="65">
        <f>VLOOKUP($A27,'ADR Raw Data'!$B$6:$BE$43,'ADR Raw Data'!AI$1,FALSE)</f>
        <v>97.306545514730203</v>
      </c>
      <c r="AA27" s="65">
        <f>VLOOKUP($A27,'ADR Raw Data'!$B$6:$BE$43,'ADR Raw Data'!AJ$1,FALSE)</f>
        <v>97.715240526212398</v>
      </c>
      <c r="AB27" s="65">
        <f>VLOOKUP($A27,'ADR Raw Data'!$B$6:$BE$43,'ADR Raw Data'!AK$1,FALSE)</f>
        <v>100.501565505182</v>
      </c>
      <c r="AC27" s="66">
        <f>VLOOKUP($A27,'ADR Raw Data'!$B$6:$BE$43,'ADR Raw Data'!AL$1,FALSE)</f>
        <v>96.5103311489611</v>
      </c>
      <c r="AD27" s="65">
        <f>VLOOKUP($A27,'ADR Raw Data'!$B$6:$BE$43,'ADR Raw Data'!AN$1,FALSE)</f>
        <v>119.01985895304099</v>
      </c>
      <c r="AE27" s="65">
        <f>VLOOKUP($A27,'ADR Raw Data'!$B$6:$BE$43,'ADR Raw Data'!AO$1,FALSE)</f>
        <v>115.467546777546</v>
      </c>
      <c r="AF27" s="66">
        <f>VLOOKUP($A27,'ADR Raw Data'!$B$6:$BE$43,'ADR Raw Data'!AP$1,FALSE)</f>
        <v>117.30083207574999</v>
      </c>
      <c r="AG27" s="67">
        <f>VLOOKUP($A27,'ADR Raw Data'!$B$6:$BE$43,'ADR Raw Data'!AR$1,FALSE)</f>
        <v>103.178785068903</v>
      </c>
      <c r="AI27" s="59">
        <f>VLOOKUP($A27,'ADR Raw Data'!$B$6:$BE$43,'ADR Raw Data'!AT$1,FALSE)</f>
        <v>22.635814976203299</v>
      </c>
      <c r="AJ27" s="60">
        <f>VLOOKUP($A27,'ADR Raw Data'!$B$6:$BE$43,'ADR Raw Data'!AU$1,FALSE)</f>
        <v>26.388549281321001</v>
      </c>
      <c r="AK27" s="60">
        <f>VLOOKUP($A27,'ADR Raw Data'!$B$6:$BE$43,'ADR Raw Data'!AV$1,FALSE)</f>
        <v>25.377335017762899</v>
      </c>
      <c r="AL27" s="60">
        <f>VLOOKUP($A27,'ADR Raw Data'!$B$6:$BE$43,'ADR Raw Data'!AW$1,FALSE)</f>
        <v>25.848099539566999</v>
      </c>
      <c r="AM27" s="60">
        <f>VLOOKUP($A27,'ADR Raw Data'!$B$6:$BE$43,'ADR Raw Data'!AX$1,FALSE)</f>
        <v>30.103976070051999</v>
      </c>
      <c r="AN27" s="61">
        <f>VLOOKUP($A27,'ADR Raw Data'!$B$6:$BE$43,'ADR Raw Data'!AY$1,FALSE)</f>
        <v>26.3794859136637</v>
      </c>
      <c r="AO27" s="60">
        <f>VLOOKUP($A27,'ADR Raw Data'!$B$6:$BE$43,'ADR Raw Data'!BA$1,FALSE)</f>
        <v>36.2696536495488</v>
      </c>
      <c r="AP27" s="60">
        <f>VLOOKUP($A27,'ADR Raw Data'!$B$6:$BE$43,'ADR Raw Data'!BB$1,FALSE)</f>
        <v>29.341883739790902</v>
      </c>
      <c r="AQ27" s="61">
        <f>VLOOKUP($A27,'ADR Raw Data'!$B$6:$BE$43,'ADR Raw Data'!BC$1,FALSE)</f>
        <v>32.808600727774497</v>
      </c>
      <c r="AR27" s="62">
        <f>VLOOKUP($A27,'ADR Raw Data'!$B$6:$BE$43,'ADR Raw Data'!BE$1,FALSE)</f>
        <v>28.2470980618012</v>
      </c>
      <c r="AT27" s="64">
        <f>VLOOKUP($A27,'RevPAR Raw Data'!$B$6:$BE$43,'RevPAR Raw Data'!AG$1,FALSE)</f>
        <v>44.6608926518701</v>
      </c>
      <c r="AU27" s="65">
        <f>VLOOKUP($A27,'RevPAR Raw Data'!$B$6:$BE$43,'RevPAR Raw Data'!AH$1,FALSE)</f>
        <v>58.571457246440801</v>
      </c>
      <c r="AV27" s="65">
        <f>VLOOKUP($A27,'RevPAR Raw Data'!$B$6:$BE$43,'RevPAR Raw Data'!AI$1,FALSE)</f>
        <v>64.984320894862407</v>
      </c>
      <c r="AW27" s="65">
        <f>VLOOKUP($A27,'RevPAR Raw Data'!$B$6:$BE$43,'RevPAR Raw Data'!AJ$1,FALSE)</f>
        <v>66.0089822265452</v>
      </c>
      <c r="AX27" s="65">
        <f>VLOOKUP($A27,'RevPAR Raw Data'!$B$6:$BE$43,'RevPAR Raw Data'!AK$1,FALSE)</f>
        <v>71.157134583075404</v>
      </c>
      <c r="AY27" s="66">
        <f>VLOOKUP($A27,'RevPAR Raw Data'!$B$6:$BE$43,'RevPAR Raw Data'!AL$1,FALSE)</f>
        <v>61.076557520558801</v>
      </c>
      <c r="AZ27" s="65">
        <f>VLOOKUP($A27,'RevPAR Raw Data'!$B$6:$BE$43,'RevPAR Raw Data'!AN$1,FALSE)</f>
        <v>91.777582456450602</v>
      </c>
      <c r="BA27" s="65">
        <f>VLOOKUP($A27,'RevPAR Raw Data'!$B$6:$BE$43,'RevPAR Raw Data'!AO$1,FALSE)</f>
        <v>83.489090989477404</v>
      </c>
      <c r="BB27" s="66">
        <f>VLOOKUP($A27,'RevPAR Raw Data'!$B$6:$BE$43,'RevPAR Raw Data'!AP$1,FALSE)</f>
        <v>87.633336722964003</v>
      </c>
      <c r="BC27" s="67">
        <f>VLOOKUP($A27,'RevPAR Raw Data'!$B$6:$BE$43,'RevPAR Raw Data'!AR$1,FALSE)</f>
        <v>68.664208721245998</v>
      </c>
      <c r="BE27" s="59">
        <f>VLOOKUP($A27,'RevPAR Raw Data'!$B$6:$BE$43,'RevPAR Raw Data'!AT$1,FALSE)</f>
        <v>46.253116057314898</v>
      </c>
      <c r="BF27" s="60">
        <f>VLOOKUP($A27,'RevPAR Raw Data'!$B$6:$BE$43,'RevPAR Raw Data'!AU$1,FALSE)</f>
        <v>59.344165840114698</v>
      </c>
      <c r="BG27" s="60">
        <f>VLOOKUP($A27,'RevPAR Raw Data'!$B$6:$BE$43,'RevPAR Raw Data'!AV$1,FALSE)</f>
        <v>58.131992891034301</v>
      </c>
      <c r="BH27" s="60">
        <f>VLOOKUP($A27,'RevPAR Raw Data'!$B$6:$BE$43,'RevPAR Raw Data'!AW$1,FALSE)</f>
        <v>56.544865623207698</v>
      </c>
      <c r="BI27" s="60">
        <f>VLOOKUP($A27,'RevPAR Raw Data'!$B$6:$BE$43,'RevPAR Raw Data'!AX$1,FALSE)</f>
        <v>67.774177960295603</v>
      </c>
      <c r="BJ27" s="61">
        <f>VLOOKUP($A27,'RevPAR Raw Data'!$B$6:$BE$43,'RevPAR Raw Data'!AY$1,FALSE)</f>
        <v>58.255539632371203</v>
      </c>
      <c r="BK27" s="60">
        <f>VLOOKUP($A27,'RevPAR Raw Data'!$B$6:$BE$43,'RevPAR Raw Data'!BA$1,FALSE)</f>
        <v>62.815968377356199</v>
      </c>
      <c r="BL27" s="60">
        <f>VLOOKUP($A27,'RevPAR Raw Data'!$B$6:$BE$43,'RevPAR Raw Data'!BB$1,FALSE)</f>
        <v>40.201197182093097</v>
      </c>
      <c r="BM27" s="61">
        <f>VLOOKUP($A27,'RevPAR Raw Data'!$B$6:$BE$43,'RevPAR Raw Data'!BC$1,FALSE)</f>
        <v>51.198329873795601</v>
      </c>
      <c r="BN27" s="62">
        <f>VLOOKUP($A27,'RevPAR Raw Data'!$B$6:$BE$43,'RevPAR Raw Data'!BE$1,FALSE)</f>
        <v>55.607122504193697</v>
      </c>
    </row>
    <row r="28" spans="1:66" x14ac:dyDescent="0.35">
      <c r="A28" s="78" t="s">
        <v>49</v>
      </c>
      <c r="B28" s="59">
        <f>VLOOKUP($A28,'Occupancy Raw Data'!$B$6:$BE$43,'Occupancy Raw Data'!AG$1,FALSE)</f>
        <v>60.417173437119899</v>
      </c>
      <c r="C28" s="60">
        <f>VLOOKUP($A28,'Occupancy Raw Data'!$B$6:$BE$43,'Occupancy Raw Data'!AH$1,FALSE)</f>
        <v>67.696424227681803</v>
      </c>
      <c r="D28" s="60">
        <f>VLOOKUP($A28,'Occupancy Raw Data'!$B$6:$BE$43,'Occupancy Raw Data'!AI$1,FALSE)</f>
        <v>71.776939917294996</v>
      </c>
      <c r="E28" s="60">
        <f>VLOOKUP($A28,'Occupancy Raw Data'!$B$6:$BE$43,'Occupancy Raw Data'!AJ$1,FALSE)</f>
        <v>75.535149598637801</v>
      </c>
      <c r="F28" s="60">
        <f>VLOOKUP($A28,'Occupancy Raw Data'!$B$6:$BE$43,'Occupancy Raw Data'!AK$1,FALSE)</f>
        <v>85.240817319387006</v>
      </c>
      <c r="G28" s="61">
        <f>VLOOKUP($A28,'Occupancy Raw Data'!$B$6:$BE$43,'Occupancy Raw Data'!AL$1,FALSE)</f>
        <v>72.133300900024295</v>
      </c>
      <c r="H28" s="60">
        <f>VLOOKUP($A28,'Occupancy Raw Data'!$B$6:$BE$43,'Occupancy Raw Data'!AN$1,FALSE)</f>
        <v>87.873996594502501</v>
      </c>
      <c r="I28" s="60">
        <f>VLOOKUP($A28,'Occupancy Raw Data'!$B$6:$BE$43,'Occupancy Raw Data'!AO$1,FALSE)</f>
        <v>82.893456579907493</v>
      </c>
      <c r="J28" s="61">
        <f>VLOOKUP($A28,'Occupancy Raw Data'!$B$6:$BE$43,'Occupancy Raw Data'!AP$1,FALSE)</f>
        <v>85.383726587205004</v>
      </c>
      <c r="K28" s="62">
        <f>VLOOKUP($A28,'Occupancy Raw Data'!$B$6:$BE$43,'Occupancy Raw Data'!AR$1,FALSE)</f>
        <v>75.919136810647302</v>
      </c>
      <c r="M28" s="59">
        <f>VLOOKUP($A28,'Occupancy Raw Data'!$B$6:$BE$43,'Occupancy Raw Data'!AT$1,FALSE)</f>
        <v>2.0869581731534601</v>
      </c>
      <c r="N28" s="60">
        <f>VLOOKUP($A28,'Occupancy Raw Data'!$B$6:$BE$43,'Occupancy Raw Data'!AU$1,FALSE)</f>
        <v>1.6745782917579799</v>
      </c>
      <c r="O28" s="60">
        <f>VLOOKUP($A28,'Occupancy Raw Data'!$B$6:$BE$43,'Occupancy Raw Data'!AV$1,FALSE)</f>
        <v>3.9852401498374501</v>
      </c>
      <c r="P28" s="60">
        <f>VLOOKUP($A28,'Occupancy Raw Data'!$B$6:$BE$43,'Occupancy Raw Data'!AW$1,FALSE)</f>
        <v>9.7320110993064404</v>
      </c>
      <c r="Q28" s="60">
        <f>VLOOKUP($A28,'Occupancy Raw Data'!$B$6:$BE$43,'Occupancy Raw Data'!AX$1,FALSE)</f>
        <v>12.4701133396062</v>
      </c>
      <c r="R28" s="61">
        <f>VLOOKUP($A28,'Occupancy Raw Data'!$B$6:$BE$43,'Occupancy Raw Data'!AY$1,FALSE)</f>
        <v>6.2610937990047004</v>
      </c>
      <c r="S28" s="60">
        <f>VLOOKUP($A28,'Occupancy Raw Data'!$B$6:$BE$43,'Occupancy Raw Data'!BA$1,FALSE)</f>
        <v>3.7997553641650499</v>
      </c>
      <c r="T28" s="60">
        <f>VLOOKUP($A28,'Occupancy Raw Data'!$B$6:$BE$43,'Occupancy Raw Data'!BB$1,FALSE)</f>
        <v>-3.96223260271349</v>
      </c>
      <c r="U28" s="61">
        <f>VLOOKUP($A28,'Occupancy Raw Data'!$B$6:$BE$43,'Occupancy Raw Data'!BC$1,FALSE)</f>
        <v>-0.12268573691246799</v>
      </c>
      <c r="V28" s="62">
        <f>VLOOKUP($A28,'Occupancy Raw Data'!$B$6:$BE$43,'Occupancy Raw Data'!BE$1,FALSE)</f>
        <v>4.1020961899064403</v>
      </c>
      <c r="X28" s="64">
        <f>VLOOKUP($A28,'ADR Raw Data'!$B$6:$BE$43,'ADR Raw Data'!AG$1,FALSE)</f>
        <v>133.646987418218</v>
      </c>
      <c r="Y28" s="65">
        <f>VLOOKUP($A28,'ADR Raw Data'!$B$6:$BE$43,'ADR Raw Data'!AH$1,FALSE)</f>
        <v>129.316093244699</v>
      </c>
      <c r="Z28" s="65">
        <f>VLOOKUP($A28,'ADR Raw Data'!$B$6:$BE$43,'ADR Raw Data'!AI$1,FALSE)</f>
        <v>131.90140557485299</v>
      </c>
      <c r="AA28" s="65">
        <f>VLOOKUP($A28,'ADR Raw Data'!$B$6:$BE$43,'ADR Raw Data'!AJ$1,FALSE)</f>
        <v>137.70446823927199</v>
      </c>
      <c r="AB28" s="65">
        <f>VLOOKUP($A28,'ADR Raw Data'!$B$6:$BE$43,'ADR Raw Data'!AK$1,FALSE)</f>
        <v>164.24929442819399</v>
      </c>
      <c r="AC28" s="66">
        <f>VLOOKUP($A28,'ADR Raw Data'!$B$6:$BE$43,'ADR Raw Data'!AL$1,FALSE)</f>
        <v>140.569087138328</v>
      </c>
      <c r="AD28" s="65">
        <f>VLOOKUP($A28,'ADR Raw Data'!$B$6:$BE$43,'ADR Raw Data'!AN$1,FALSE)</f>
        <v>221.55824083044899</v>
      </c>
      <c r="AE28" s="65">
        <f>VLOOKUP($A28,'ADR Raw Data'!$B$6:$BE$43,'ADR Raw Data'!AO$1,FALSE)</f>
        <v>223.90022889003001</v>
      </c>
      <c r="AF28" s="66">
        <f>VLOOKUP($A28,'ADR Raw Data'!$B$6:$BE$43,'ADR Raw Data'!AP$1,FALSE)</f>
        <v>222.69508208397099</v>
      </c>
      <c r="AG28" s="67">
        <f>VLOOKUP($A28,'ADR Raw Data'!$B$6:$BE$43,'ADR Raw Data'!AR$1,FALSE)</f>
        <v>166.95890810056099</v>
      </c>
      <c r="AI28" s="59">
        <f>VLOOKUP($A28,'ADR Raw Data'!$B$6:$BE$43,'ADR Raw Data'!AT$1,FALSE)</f>
        <v>30.501427544088401</v>
      </c>
      <c r="AJ28" s="60">
        <f>VLOOKUP($A28,'ADR Raw Data'!$B$6:$BE$43,'ADR Raw Data'!AU$1,FALSE)</f>
        <v>26.730559057821502</v>
      </c>
      <c r="AK28" s="60">
        <f>VLOOKUP($A28,'ADR Raw Data'!$B$6:$BE$43,'ADR Raw Data'!AV$1,FALSE)</f>
        <v>30.513133458367498</v>
      </c>
      <c r="AL28" s="60">
        <f>VLOOKUP($A28,'ADR Raw Data'!$B$6:$BE$43,'ADR Raw Data'!AW$1,FALSE)</f>
        <v>34.4021174851542</v>
      </c>
      <c r="AM28" s="60">
        <f>VLOOKUP($A28,'ADR Raw Data'!$B$6:$BE$43,'ADR Raw Data'!AX$1,FALSE)</f>
        <v>49.193017397403402</v>
      </c>
      <c r="AN28" s="61">
        <f>VLOOKUP($A28,'ADR Raw Data'!$B$6:$BE$43,'ADR Raw Data'!AY$1,FALSE)</f>
        <v>35.437912959672097</v>
      </c>
      <c r="AO28" s="60">
        <f>VLOOKUP($A28,'ADR Raw Data'!$B$6:$BE$43,'ADR Raw Data'!BA$1,FALSE)</f>
        <v>50.595814283130998</v>
      </c>
      <c r="AP28" s="60">
        <f>VLOOKUP($A28,'ADR Raw Data'!$B$6:$BE$43,'ADR Raw Data'!BB$1,FALSE)</f>
        <v>47.543958551613201</v>
      </c>
      <c r="AQ28" s="61">
        <f>VLOOKUP($A28,'ADR Raw Data'!$B$6:$BE$43,'ADR Raw Data'!BC$1,FALSE)</f>
        <v>48.991839980535303</v>
      </c>
      <c r="AR28" s="62">
        <f>VLOOKUP($A28,'ADR Raw Data'!$B$6:$BE$43,'ADR Raw Data'!BE$1,FALSE)</f>
        <v>40.146829551194202</v>
      </c>
      <c r="AT28" s="64">
        <f>VLOOKUP($A28,'RevPAR Raw Data'!$B$6:$BE$43,'RevPAR Raw Data'!AG$1,FALSE)</f>
        <v>80.7457321819508</v>
      </c>
      <c r="AU28" s="65">
        <f>VLOOKUP($A28,'RevPAR Raw Data'!$B$6:$BE$43,'RevPAR Raw Data'!AH$1,FALSE)</f>
        <v>87.542371077596599</v>
      </c>
      <c r="AV28" s="65">
        <f>VLOOKUP($A28,'RevPAR Raw Data'!$B$6:$BE$43,'RevPAR Raw Data'!AI$1,FALSE)</f>
        <v>94.674792629530501</v>
      </c>
      <c r="AW28" s="65">
        <f>VLOOKUP($A28,'RevPAR Raw Data'!$B$6:$BE$43,'RevPAR Raw Data'!AJ$1,FALSE)</f>
        <v>104.015276088542</v>
      </c>
      <c r="AX28" s="65">
        <f>VLOOKUP($A28,'RevPAR Raw Data'!$B$6:$BE$43,'RevPAR Raw Data'!AK$1,FALSE)</f>
        <v>140.00744101191901</v>
      </c>
      <c r="AY28" s="66">
        <f>VLOOKUP($A28,'RevPAR Raw Data'!$B$6:$BE$43,'RevPAR Raw Data'!AL$1,FALSE)</f>
        <v>101.39712259790799</v>
      </c>
      <c r="AZ28" s="65">
        <f>VLOOKUP($A28,'RevPAR Raw Data'!$B$6:$BE$43,'RevPAR Raw Data'!AN$1,FALSE)</f>
        <v>194.69208100218901</v>
      </c>
      <c r="BA28" s="65">
        <f>VLOOKUP($A28,'RevPAR Raw Data'!$B$6:$BE$43,'RevPAR Raw Data'!AO$1,FALSE)</f>
        <v>185.59863901726999</v>
      </c>
      <c r="BB28" s="66">
        <f>VLOOKUP($A28,'RevPAR Raw Data'!$B$6:$BE$43,'RevPAR Raw Data'!AP$1,FALSE)</f>
        <v>190.14536000972899</v>
      </c>
      <c r="BC28" s="67">
        <f>VLOOKUP($A28,'RevPAR Raw Data'!$B$6:$BE$43,'RevPAR Raw Data'!AR$1,FALSE)</f>
        <v>126.75376185842801</v>
      </c>
      <c r="BE28" s="59">
        <f>VLOOKUP($A28,'RevPAR Raw Data'!$B$6:$BE$43,'RevPAR Raw Data'!AT$1,FALSE)</f>
        <v>33.224937752301699</v>
      </c>
      <c r="BF28" s="60">
        <f>VLOOKUP($A28,'RevPAR Raw Data'!$B$6:$BE$43,'RevPAR Raw Data'!AU$1,FALSE)</f>
        <v>28.852761488827301</v>
      </c>
      <c r="BG28" s="60">
        <f>VLOOKUP($A28,'RevPAR Raw Data'!$B$6:$BE$43,'RevPAR Raw Data'!AV$1,FALSE)</f>
        <v>35.714395253761303</v>
      </c>
      <c r="BH28" s="60">
        <f>VLOOKUP($A28,'RevPAR Raw Data'!$B$6:$BE$43,'RevPAR Raw Data'!AW$1,FALSE)</f>
        <v>47.482146476512298</v>
      </c>
      <c r="BI28" s="60">
        <f>VLOOKUP($A28,'RevPAR Raw Data'!$B$6:$BE$43,'RevPAR Raw Data'!AX$1,FALSE)</f>
        <v>67.797555761638094</v>
      </c>
      <c r="BJ28" s="61">
        <f>VLOOKUP($A28,'RevPAR Raw Data'!$B$6:$BE$43,'RevPAR Raw Data'!AY$1,FALSE)</f>
        <v>43.9178077294915</v>
      </c>
      <c r="BK28" s="60">
        <f>VLOOKUP($A28,'RevPAR Raw Data'!$B$6:$BE$43,'RevPAR Raw Data'!BA$1,FALSE)</f>
        <v>56.318086814562299</v>
      </c>
      <c r="BL28" s="60">
        <f>VLOOKUP($A28,'RevPAR Raw Data'!$B$6:$BE$43,'RevPAR Raw Data'!BB$1,FALSE)</f>
        <v>41.697923722547102</v>
      </c>
      <c r="BM28" s="61">
        <f>VLOOKUP($A28,'RevPAR Raw Data'!$B$6:$BE$43,'RevPAR Raw Data'!BC$1,FALSE)</f>
        <v>48.8090482437158</v>
      </c>
      <c r="BN28" s="62">
        <f>VLOOKUP($A28,'RevPAR Raw Data'!$B$6:$BE$43,'RevPAR Raw Data'!BE$1,FALSE)</f>
        <v>45.895787306488401</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59.247335701598502</v>
      </c>
      <c r="C30" s="60">
        <f>VLOOKUP($A30,'Occupancy Raw Data'!$B$6:$BE$43,'Occupancy Raw Data'!AH$1,FALSE)</f>
        <v>62.507400828892798</v>
      </c>
      <c r="D30" s="60">
        <f>VLOOKUP($A30,'Occupancy Raw Data'!$B$6:$BE$43,'Occupancy Raw Data'!AI$1,FALSE)</f>
        <v>67.266133806986304</v>
      </c>
      <c r="E30" s="60">
        <f>VLOOKUP($A30,'Occupancy Raw Data'!$B$6:$BE$43,'Occupancy Raw Data'!AJ$1,FALSE)</f>
        <v>69.345766725873204</v>
      </c>
      <c r="F30" s="60">
        <f>VLOOKUP($A30,'Occupancy Raw Data'!$B$6:$BE$43,'Occupancy Raw Data'!AK$1,FALSE)</f>
        <v>68.139431616341</v>
      </c>
      <c r="G30" s="61">
        <f>VLOOKUP($A30,'Occupancy Raw Data'!$B$6:$BE$43,'Occupancy Raw Data'!AL$1,FALSE)</f>
        <v>65.301213735938404</v>
      </c>
      <c r="H30" s="60">
        <f>VLOOKUP($A30,'Occupancy Raw Data'!$B$6:$BE$43,'Occupancy Raw Data'!AN$1,FALSE)</f>
        <v>79.551509769094096</v>
      </c>
      <c r="I30" s="60">
        <f>VLOOKUP($A30,'Occupancy Raw Data'!$B$6:$BE$43,'Occupancy Raw Data'!AO$1,FALSE)</f>
        <v>76.598579040852499</v>
      </c>
      <c r="J30" s="61">
        <f>VLOOKUP($A30,'Occupancy Raw Data'!$B$6:$BE$43,'Occupancy Raw Data'!AP$1,FALSE)</f>
        <v>78.075044404973298</v>
      </c>
      <c r="K30" s="62">
        <f>VLOOKUP($A30,'Occupancy Raw Data'!$B$6:$BE$43,'Occupancy Raw Data'!AR$1,FALSE)</f>
        <v>68.950879641376901</v>
      </c>
      <c r="M30" s="59">
        <f>VLOOKUP($A30,'Occupancy Raw Data'!$B$6:$BE$43,'Occupancy Raw Data'!AT$1,FALSE)</f>
        <v>35.5678346021122</v>
      </c>
      <c r="N30" s="60">
        <f>VLOOKUP($A30,'Occupancy Raw Data'!$B$6:$BE$43,'Occupancy Raw Data'!AU$1,FALSE)</f>
        <v>16.637295517704299</v>
      </c>
      <c r="O30" s="60">
        <f>VLOOKUP($A30,'Occupancy Raw Data'!$B$6:$BE$43,'Occupancy Raw Data'!AV$1,FALSE)</f>
        <v>20.480436462466201</v>
      </c>
      <c r="P30" s="60">
        <f>VLOOKUP($A30,'Occupancy Raw Data'!$B$6:$BE$43,'Occupancy Raw Data'!AW$1,FALSE)</f>
        <v>15.4665078549782</v>
      </c>
      <c r="Q30" s="60">
        <f>VLOOKUP($A30,'Occupancy Raw Data'!$B$6:$BE$43,'Occupancy Raw Data'!AX$1,FALSE)</f>
        <v>9.6352840062948708</v>
      </c>
      <c r="R30" s="61">
        <f>VLOOKUP($A30,'Occupancy Raw Data'!$B$6:$BE$43,'Occupancy Raw Data'!AY$1,FALSE)</f>
        <v>18.5854590802419</v>
      </c>
      <c r="S30" s="60">
        <f>VLOOKUP($A30,'Occupancy Raw Data'!$B$6:$BE$43,'Occupancy Raw Data'!BA$1,FALSE)</f>
        <v>10.1870488240979</v>
      </c>
      <c r="T30" s="60">
        <f>VLOOKUP($A30,'Occupancy Raw Data'!$B$6:$BE$43,'Occupancy Raw Data'!BB$1,FALSE)</f>
        <v>7.5900766540501401</v>
      </c>
      <c r="U30" s="61">
        <f>VLOOKUP($A30,'Occupancy Raw Data'!$B$6:$BE$43,'Occupancy Raw Data'!BC$1,FALSE)</f>
        <v>8.89763593225668</v>
      </c>
      <c r="V30" s="62">
        <f>VLOOKUP($A30,'Occupancy Raw Data'!$B$6:$BE$43,'Occupancy Raw Data'!BE$1,FALSE)</f>
        <v>15.2678862610806</v>
      </c>
      <c r="X30" s="64">
        <f>VLOOKUP($A30,'ADR Raw Data'!$B$6:$BE$43,'ADR Raw Data'!AG$1,FALSE)</f>
        <v>120.60284054712299</v>
      </c>
      <c r="Y30" s="65">
        <f>VLOOKUP($A30,'ADR Raw Data'!$B$6:$BE$43,'ADR Raw Data'!AH$1,FALSE)</f>
        <v>94.114002486383995</v>
      </c>
      <c r="Z30" s="65">
        <f>VLOOKUP($A30,'ADR Raw Data'!$B$6:$BE$43,'ADR Raw Data'!AI$1,FALSE)</f>
        <v>97.300661788975603</v>
      </c>
      <c r="AA30" s="65">
        <f>VLOOKUP($A30,'ADR Raw Data'!$B$6:$BE$43,'ADR Raw Data'!AJ$1,FALSE)</f>
        <v>98.291917822838798</v>
      </c>
      <c r="AB30" s="65">
        <f>VLOOKUP($A30,'ADR Raw Data'!$B$6:$BE$43,'ADR Raw Data'!AK$1,FALSE)</f>
        <v>102.947634951667</v>
      </c>
      <c r="AC30" s="66">
        <f>VLOOKUP($A30,'ADR Raw Data'!$B$6:$BE$43,'ADR Raw Data'!AL$1,FALSE)</f>
        <v>102.307990366634</v>
      </c>
      <c r="AD30" s="65">
        <f>VLOOKUP($A30,'ADR Raw Data'!$B$6:$BE$43,'ADR Raw Data'!AN$1,FALSE)</f>
        <v>126.832038794306</v>
      </c>
      <c r="AE30" s="65">
        <f>VLOOKUP($A30,'ADR Raw Data'!$B$6:$BE$43,'ADR Raw Data'!AO$1,FALSE)</f>
        <v>132.703821256038</v>
      </c>
      <c r="AF30" s="66">
        <f>VLOOKUP($A30,'ADR Raw Data'!$B$6:$BE$43,'ADR Raw Data'!AP$1,FALSE)</f>
        <v>129.71240982984901</v>
      </c>
      <c r="AG30" s="67">
        <f>VLOOKUP($A30,'ADR Raw Data'!$B$6:$BE$43,'ADR Raw Data'!AR$1,FALSE)</f>
        <v>111.173934510438</v>
      </c>
      <c r="AI30" s="59">
        <f>VLOOKUP($A30,'ADR Raw Data'!$B$6:$BE$43,'ADR Raw Data'!AT$1,FALSE)</f>
        <v>55.8130341024088</v>
      </c>
      <c r="AJ30" s="60">
        <f>VLOOKUP($A30,'ADR Raw Data'!$B$6:$BE$43,'ADR Raw Data'!AU$1,FALSE)</f>
        <v>17.496046478656702</v>
      </c>
      <c r="AK30" s="60">
        <f>VLOOKUP($A30,'ADR Raw Data'!$B$6:$BE$43,'ADR Raw Data'!AV$1,FALSE)</f>
        <v>19.997644384468</v>
      </c>
      <c r="AL30" s="60">
        <f>VLOOKUP($A30,'ADR Raw Data'!$B$6:$BE$43,'ADR Raw Data'!AW$1,FALSE)</f>
        <v>19.612131535392301</v>
      </c>
      <c r="AM30" s="60">
        <f>VLOOKUP($A30,'ADR Raw Data'!$B$6:$BE$43,'ADR Raw Data'!AX$1,FALSE)</f>
        <v>19.268974007197901</v>
      </c>
      <c r="AN30" s="61">
        <f>VLOOKUP($A30,'ADR Raw Data'!$B$6:$BE$43,'ADR Raw Data'!AY$1,FALSE)</f>
        <v>25.182106263294401</v>
      </c>
      <c r="AO30" s="60">
        <f>VLOOKUP($A30,'ADR Raw Data'!$B$6:$BE$43,'ADR Raw Data'!BA$1,FALSE)</f>
        <v>28.669310683808099</v>
      </c>
      <c r="AP30" s="60">
        <f>VLOOKUP($A30,'ADR Raw Data'!$B$6:$BE$43,'ADR Raw Data'!BB$1,FALSE)</f>
        <v>34.0781698469454</v>
      </c>
      <c r="AQ30" s="61">
        <f>VLOOKUP($A30,'ADR Raw Data'!$B$6:$BE$43,'ADR Raw Data'!BC$1,FALSE)</f>
        <v>31.3249173209737</v>
      </c>
      <c r="AR30" s="62">
        <f>VLOOKUP($A30,'ADR Raw Data'!$B$6:$BE$43,'ADR Raw Data'!BE$1,FALSE)</f>
        <v>26.962656073005199</v>
      </c>
      <c r="AT30" s="64">
        <f>VLOOKUP($A30,'RevPAR Raw Data'!$B$6:$BE$43,'RevPAR Raw Data'!AG$1,FALSE)</f>
        <v>71.453969804618097</v>
      </c>
      <c r="AU30" s="65">
        <f>VLOOKUP($A30,'RevPAR Raw Data'!$B$6:$BE$43,'RevPAR Raw Data'!AH$1,FALSE)</f>
        <v>58.828216770278203</v>
      </c>
      <c r="AV30" s="65">
        <f>VLOOKUP($A30,'RevPAR Raw Data'!$B$6:$BE$43,'RevPAR Raw Data'!AI$1,FALSE)</f>
        <v>65.450393354055606</v>
      </c>
      <c r="AW30" s="65">
        <f>VLOOKUP($A30,'RevPAR Raw Data'!$B$6:$BE$43,'RevPAR Raw Data'!AJ$1,FALSE)</f>
        <v>68.161284043812898</v>
      </c>
      <c r="AX30" s="65">
        <f>VLOOKUP($A30,'RevPAR Raw Data'!$B$6:$BE$43,'RevPAR Raw Data'!AK$1,FALSE)</f>
        <v>70.147933318531599</v>
      </c>
      <c r="AY30" s="66">
        <f>VLOOKUP($A30,'RevPAR Raw Data'!$B$6:$BE$43,'RevPAR Raw Data'!AL$1,FALSE)</f>
        <v>66.808359458259304</v>
      </c>
      <c r="AZ30" s="65">
        <f>VLOOKUP($A30,'RevPAR Raw Data'!$B$6:$BE$43,'RevPAR Raw Data'!AN$1,FALSE)</f>
        <v>100.896801731793</v>
      </c>
      <c r="BA30" s="65">
        <f>VLOOKUP($A30,'RevPAR Raw Data'!$B$6:$BE$43,'RevPAR Raw Data'!AO$1,FALSE)</f>
        <v>101.64924141503801</v>
      </c>
      <c r="BB30" s="66">
        <f>VLOOKUP($A30,'RevPAR Raw Data'!$B$6:$BE$43,'RevPAR Raw Data'!AP$1,FALSE)</f>
        <v>101.273021573416</v>
      </c>
      <c r="BC30" s="67">
        <f>VLOOKUP($A30,'RevPAR Raw Data'!$B$6:$BE$43,'RevPAR Raw Data'!AR$1,FALSE)</f>
        <v>76.655405776875497</v>
      </c>
      <c r="BE30" s="59">
        <f>VLOOKUP($A30,'RevPAR Raw Data'!$B$6:$BE$43,'RevPAR Raw Data'!AT$1,FALSE)</f>
        <v>111.23235636048599</v>
      </c>
      <c r="BF30" s="60">
        <f>VLOOKUP($A30,'RevPAR Raw Data'!$B$6:$BE$43,'RevPAR Raw Data'!AU$1,FALSE)</f>
        <v>37.044210952930101</v>
      </c>
      <c r="BG30" s="60">
        <f>VLOOKUP($A30,'RevPAR Raw Data'!$B$6:$BE$43,'RevPAR Raw Data'!AV$1,FALSE)</f>
        <v>44.573685699085203</v>
      </c>
      <c r="BH30" s="60">
        <f>VLOOKUP($A30,'RevPAR Raw Data'!$B$6:$BE$43,'RevPAR Raw Data'!AW$1,FALSE)</f>
        <v>38.111951254820703</v>
      </c>
      <c r="BI30" s="60">
        <f>VLOOKUP($A30,'RevPAR Raw Data'!$B$6:$BE$43,'RevPAR Raw Data'!AX$1,FALSE)</f>
        <v>30.7608783841854</v>
      </c>
      <c r="BJ30" s="61">
        <f>VLOOKUP($A30,'RevPAR Raw Data'!$B$6:$BE$43,'RevPAR Raw Data'!AY$1,FALSE)</f>
        <v>48.447775398643998</v>
      </c>
      <c r="BK30" s="60">
        <f>VLOOKUP($A30,'RevPAR Raw Data'!$B$6:$BE$43,'RevPAR Raw Data'!BA$1,FALSE)</f>
        <v>41.776916184797898</v>
      </c>
      <c r="BL30" s="60">
        <f>VLOOKUP($A30,'RevPAR Raw Data'!$B$6:$BE$43,'RevPAR Raw Data'!BB$1,FALSE)</f>
        <v>44.254805714676202</v>
      </c>
      <c r="BM30" s="61">
        <f>VLOOKUP($A30,'RevPAR Raw Data'!$B$6:$BE$43,'RevPAR Raw Data'!BC$1,FALSE)</f>
        <v>43.009730352531101</v>
      </c>
      <c r="BN30" s="62">
        <f>VLOOKUP($A30,'RevPAR Raw Data'!$B$6:$BE$43,'RevPAR Raw Data'!BE$1,FALSE)</f>
        <v>46.347169996278602</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52.296133528654501</v>
      </c>
      <c r="C32" s="60">
        <f>VLOOKUP($A32,'Occupancy Raw Data'!$B$6:$BE$43,'Occupancy Raw Data'!AH$1,FALSE)</f>
        <v>62.115461446264398</v>
      </c>
      <c r="D32" s="60">
        <f>VLOOKUP($A32,'Occupancy Raw Data'!$B$6:$BE$43,'Occupancy Raw Data'!AI$1,FALSE)</f>
        <v>67.603320459892501</v>
      </c>
      <c r="E32" s="60">
        <f>VLOOKUP($A32,'Occupancy Raw Data'!$B$6:$BE$43,'Occupancy Raw Data'!AJ$1,FALSE)</f>
        <v>66.938562613752296</v>
      </c>
      <c r="F32" s="60">
        <f>VLOOKUP($A32,'Occupancy Raw Data'!$B$6:$BE$43,'Occupancy Raw Data'!AK$1,FALSE)</f>
        <v>65.717805300306196</v>
      </c>
      <c r="G32" s="61">
        <f>VLOOKUP($A32,'Occupancy Raw Data'!$B$6:$BE$43,'Occupancy Raw Data'!AL$1,FALSE)</f>
        <v>62.934256669774001</v>
      </c>
      <c r="H32" s="60">
        <f>VLOOKUP($A32,'Occupancy Raw Data'!$B$6:$BE$43,'Occupancy Raw Data'!AN$1,FALSE)</f>
        <v>74.948950148710395</v>
      </c>
      <c r="I32" s="60">
        <f>VLOOKUP($A32,'Occupancy Raw Data'!$B$6:$BE$43,'Occupancy Raw Data'!AO$1,FALSE)</f>
        <v>75.702490344919397</v>
      </c>
      <c r="J32" s="61">
        <f>VLOOKUP($A32,'Occupancy Raw Data'!$B$6:$BE$43,'Occupancy Raw Data'!AP$1,FALSE)</f>
        <v>75.325720246814896</v>
      </c>
      <c r="K32" s="62">
        <f>VLOOKUP($A32,'Occupancy Raw Data'!$B$6:$BE$43,'Occupancy Raw Data'!AR$1,FALSE)</f>
        <v>66.474674834642798</v>
      </c>
      <c r="M32" s="59">
        <f>VLOOKUP($A32,'Occupancy Raw Data'!$B$6:$BE$43,'Occupancy Raw Data'!AT$1,FALSE)</f>
        <v>1.5615487134553701</v>
      </c>
      <c r="N32" s="60">
        <f>VLOOKUP($A32,'Occupancy Raw Data'!$B$6:$BE$43,'Occupancy Raw Data'!AU$1,FALSE)</f>
        <v>9.5565754586182994</v>
      </c>
      <c r="O32" s="60">
        <f>VLOOKUP($A32,'Occupancy Raw Data'!$B$6:$BE$43,'Occupancy Raw Data'!AV$1,FALSE)</f>
        <v>13.587906727612101</v>
      </c>
      <c r="P32" s="60">
        <f>VLOOKUP($A32,'Occupancy Raw Data'!$B$6:$BE$43,'Occupancy Raw Data'!AW$1,FALSE)</f>
        <v>10.377153516014699</v>
      </c>
      <c r="Q32" s="60">
        <f>VLOOKUP($A32,'Occupancy Raw Data'!$B$6:$BE$43,'Occupancy Raw Data'!AX$1,FALSE)</f>
        <v>8.3581917670619106</v>
      </c>
      <c r="R32" s="61">
        <f>VLOOKUP($A32,'Occupancy Raw Data'!$B$6:$BE$43,'Occupancy Raw Data'!AY$1,FALSE)</f>
        <v>8.8829872775396996</v>
      </c>
      <c r="S32" s="60">
        <f>VLOOKUP($A32,'Occupancy Raw Data'!$B$6:$BE$43,'Occupancy Raw Data'!BA$1,FALSE)</f>
        <v>4.6923687568716597</v>
      </c>
      <c r="T32" s="60">
        <f>VLOOKUP($A32,'Occupancy Raw Data'!$B$6:$BE$43,'Occupancy Raw Data'!BB$1,FALSE)</f>
        <v>-3.37811943123116</v>
      </c>
      <c r="U32" s="61">
        <f>VLOOKUP($A32,'Occupancy Raw Data'!$B$6:$BE$43,'Occupancy Raw Data'!BC$1,FALSE)</f>
        <v>0.47355692310691899</v>
      </c>
      <c r="V32" s="62">
        <f>VLOOKUP($A32,'Occupancy Raw Data'!$B$6:$BE$43,'Occupancy Raw Data'!BE$1,FALSE)</f>
        <v>6.0081810629481103</v>
      </c>
      <c r="X32" s="64">
        <f>VLOOKUP($A32,'ADR Raw Data'!$B$6:$BE$43,'ADR Raw Data'!AG$1,FALSE)</f>
        <v>95.113588939583593</v>
      </c>
      <c r="Y32" s="65">
        <f>VLOOKUP($A32,'ADR Raw Data'!$B$6:$BE$43,'ADR Raw Data'!AH$1,FALSE)</f>
        <v>100.100681479694</v>
      </c>
      <c r="Z32" s="65">
        <f>VLOOKUP($A32,'ADR Raw Data'!$B$6:$BE$43,'ADR Raw Data'!AI$1,FALSE)</f>
        <v>104.778418067502</v>
      </c>
      <c r="AA32" s="65">
        <f>VLOOKUP($A32,'ADR Raw Data'!$B$6:$BE$43,'ADR Raw Data'!AJ$1,FALSE)</f>
        <v>102.951077392774</v>
      </c>
      <c r="AB32" s="65">
        <f>VLOOKUP($A32,'ADR Raw Data'!$B$6:$BE$43,'ADR Raw Data'!AK$1,FALSE)</f>
        <v>101.563085868922</v>
      </c>
      <c r="AC32" s="66">
        <f>VLOOKUP($A32,'ADR Raw Data'!$B$6:$BE$43,'ADR Raw Data'!AL$1,FALSE)</f>
        <v>101.188585900953</v>
      </c>
      <c r="AD32" s="65">
        <f>VLOOKUP($A32,'ADR Raw Data'!$B$6:$BE$43,'ADR Raw Data'!AN$1,FALSE)</f>
        <v>116.28148066780101</v>
      </c>
      <c r="AE32" s="65">
        <f>VLOOKUP($A32,'ADR Raw Data'!$B$6:$BE$43,'ADR Raw Data'!AO$1,FALSE)</f>
        <v>118.135055151435</v>
      </c>
      <c r="AF32" s="66">
        <f>VLOOKUP($A32,'ADR Raw Data'!$B$6:$BE$43,'ADR Raw Data'!AP$1,FALSE)</f>
        <v>117.212903586766</v>
      </c>
      <c r="AG32" s="67">
        <f>VLOOKUP($A32,'ADR Raw Data'!$B$6:$BE$43,'ADR Raw Data'!AR$1,FALSE)</f>
        <v>106.376569247996</v>
      </c>
      <c r="AI32" s="59">
        <f>VLOOKUP($A32,'ADR Raw Data'!$B$6:$BE$43,'ADR Raw Data'!AT$1,FALSE)</f>
        <v>23.555327267973901</v>
      </c>
      <c r="AJ32" s="60">
        <f>VLOOKUP($A32,'ADR Raw Data'!$B$6:$BE$43,'ADR Raw Data'!AU$1,FALSE)</f>
        <v>27.723436369824501</v>
      </c>
      <c r="AK32" s="60">
        <f>VLOOKUP($A32,'ADR Raw Data'!$B$6:$BE$43,'ADR Raw Data'!AV$1,FALSE)</f>
        <v>32.173002320177702</v>
      </c>
      <c r="AL32" s="60">
        <f>VLOOKUP($A32,'ADR Raw Data'!$B$6:$BE$43,'ADR Raw Data'!AW$1,FALSE)</f>
        <v>28.271260480902399</v>
      </c>
      <c r="AM32" s="60">
        <f>VLOOKUP($A32,'ADR Raw Data'!$B$6:$BE$43,'ADR Raw Data'!AX$1,FALSE)</f>
        <v>25.318988357703098</v>
      </c>
      <c r="AN32" s="61">
        <f>VLOOKUP($A32,'ADR Raw Data'!$B$6:$BE$43,'ADR Raw Data'!AY$1,FALSE)</f>
        <v>27.6555057124678</v>
      </c>
      <c r="AO32" s="60">
        <f>VLOOKUP($A32,'ADR Raw Data'!$B$6:$BE$43,'ADR Raw Data'!BA$1,FALSE)</f>
        <v>24.095613192356701</v>
      </c>
      <c r="AP32" s="60">
        <f>VLOOKUP($A32,'ADR Raw Data'!$B$6:$BE$43,'ADR Raw Data'!BB$1,FALSE)</f>
        <v>20.9349259047566</v>
      </c>
      <c r="AQ32" s="61">
        <f>VLOOKUP($A32,'ADR Raw Data'!$B$6:$BE$43,'ADR Raw Data'!BC$1,FALSE)</f>
        <v>22.371538331457099</v>
      </c>
      <c r="AR32" s="62">
        <f>VLOOKUP($A32,'ADR Raw Data'!$B$6:$BE$43,'ADR Raw Data'!BE$1,FALSE)</f>
        <v>25.2806251795005</v>
      </c>
      <c r="AT32" s="64">
        <f>VLOOKUP($A32,'RevPAR Raw Data'!$B$6:$BE$43,'RevPAR Raw Data'!AG$1,FALSE)</f>
        <v>49.740729475740203</v>
      </c>
      <c r="AU32" s="65">
        <f>VLOOKUP($A32,'RevPAR Raw Data'!$B$6:$BE$43,'RevPAR Raw Data'!AH$1,FALSE)</f>
        <v>62.178000211967799</v>
      </c>
      <c r="AV32" s="65">
        <f>VLOOKUP($A32,'RevPAR Raw Data'!$B$6:$BE$43,'RevPAR Raw Data'!AI$1,FALSE)</f>
        <v>70.8336897389798</v>
      </c>
      <c r="AW32" s="65">
        <f>VLOOKUP($A32,'RevPAR Raw Data'!$B$6:$BE$43,'RevPAR Raw Data'!AJ$1,FALSE)</f>
        <v>68.9139714020952</v>
      </c>
      <c r="AX32" s="65">
        <f>VLOOKUP($A32,'RevPAR Raw Data'!$B$6:$BE$43,'RevPAR Raw Data'!AK$1,FALSE)</f>
        <v>66.745031028321506</v>
      </c>
      <c r="AY32" s="66">
        <f>VLOOKUP($A32,'RevPAR Raw Data'!$B$6:$BE$43,'RevPAR Raw Data'!AL$1,FALSE)</f>
        <v>63.682284371420899</v>
      </c>
      <c r="AZ32" s="65">
        <f>VLOOKUP($A32,'RevPAR Raw Data'!$B$6:$BE$43,'RevPAR Raw Data'!AN$1,FALSE)</f>
        <v>87.151748977893106</v>
      </c>
      <c r="BA32" s="65">
        <f>VLOOKUP($A32,'RevPAR Raw Data'!$B$6:$BE$43,'RevPAR Raw Data'!AO$1,FALSE)</f>
        <v>89.431178719980394</v>
      </c>
      <c r="BB32" s="66">
        <f>VLOOKUP($A32,'RevPAR Raw Data'!$B$6:$BE$43,'RevPAR Raw Data'!AP$1,FALSE)</f>
        <v>88.2914638489368</v>
      </c>
      <c r="BC32" s="67">
        <f>VLOOKUP($A32,'RevPAR Raw Data'!$B$6:$BE$43,'RevPAR Raw Data'!AR$1,FALSE)</f>
        <v>70.713478507854006</v>
      </c>
      <c r="BE32" s="59">
        <f>VLOOKUP($A32,'RevPAR Raw Data'!$B$6:$BE$43,'RevPAR Raw Data'!AT$1,FALSE)</f>
        <v>25.484703891332501</v>
      </c>
      <c r="BF32" s="60">
        <f>VLOOKUP($A32,'RevPAR Raw Data'!$B$6:$BE$43,'RevPAR Raw Data'!AU$1,FALSE)</f>
        <v>39.929422944847097</v>
      </c>
      <c r="BG32" s="60">
        <f>VLOOKUP($A32,'RevPAR Raw Data'!$B$6:$BE$43,'RevPAR Raw Data'!AV$1,FALSE)</f>
        <v>50.132546594528101</v>
      </c>
      <c r="BH32" s="60">
        <f>VLOOKUP($A32,'RevPAR Raw Data'!$B$6:$BE$43,'RevPAR Raw Data'!AW$1,FALSE)</f>
        <v>41.582166097932799</v>
      </c>
      <c r="BI32" s="60">
        <f>VLOOKUP($A32,'RevPAR Raw Data'!$B$6:$BE$43,'RevPAR Raw Data'!AX$1,FALSE)</f>
        <v>35.793389725181903</v>
      </c>
      <c r="BJ32" s="61">
        <f>VLOOKUP($A32,'RevPAR Raw Data'!$B$6:$BE$43,'RevPAR Raw Data'!AY$1,FALSE)</f>
        <v>38.995128043985297</v>
      </c>
      <c r="BK32" s="60">
        <f>VLOOKUP($A32,'RevPAR Raw Data'!$B$6:$BE$43,'RevPAR Raw Data'!BA$1,FALSE)</f>
        <v>29.918636974443199</v>
      </c>
      <c r="BL32" s="60">
        <f>VLOOKUP($A32,'RevPAR Raw Data'!$B$6:$BE$43,'RevPAR Raw Data'!BB$1,FALSE)</f>
        <v>16.849599673623</v>
      </c>
      <c r="BM32" s="61">
        <f>VLOOKUP($A32,'RevPAR Raw Data'!$B$6:$BE$43,'RevPAR Raw Data'!BC$1,FALSE)</f>
        <v>22.951037223138101</v>
      </c>
      <c r="BN32" s="62">
        <f>VLOOKUP($A32,'RevPAR Raw Data'!$B$6:$BE$43,'RevPAR Raw Data'!BE$1,FALSE)</f>
        <v>32.807711977078299</v>
      </c>
    </row>
    <row r="33" spans="1:66" x14ac:dyDescent="0.35">
      <c r="A33" s="78" t="s">
        <v>46</v>
      </c>
      <c r="B33" s="59">
        <f>VLOOKUP($A33,'Occupancy Raw Data'!$B$6:$BE$43,'Occupancy Raw Data'!AG$1,FALSE)</f>
        <v>60.7732659801826</v>
      </c>
      <c r="C33" s="60">
        <f>VLOOKUP($A33,'Occupancy Raw Data'!$B$6:$BE$43,'Occupancy Raw Data'!AH$1,FALSE)</f>
        <v>68.510782980376902</v>
      </c>
      <c r="D33" s="60">
        <f>VLOOKUP($A33,'Occupancy Raw Data'!$B$6:$BE$43,'Occupancy Raw Data'!AI$1,FALSE)</f>
        <v>71.284243248494207</v>
      </c>
      <c r="E33" s="60">
        <f>VLOOKUP($A33,'Occupancy Raw Data'!$B$6:$BE$43,'Occupancy Raw Data'!AJ$1,FALSE)</f>
        <v>71.7456770934524</v>
      </c>
      <c r="F33" s="60">
        <f>VLOOKUP($A33,'Occupancy Raw Data'!$B$6:$BE$43,'Occupancy Raw Data'!AK$1,FALSE)</f>
        <v>70.992811346415294</v>
      </c>
      <c r="G33" s="61">
        <f>VLOOKUP($A33,'Occupancy Raw Data'!$B$6:$BE$43,'Occupancy Raw Data'!AL$1,FALSE)</f>
        <v>68.661356129784295</v>
      </c>
      <c r="H33" s="60">
        <f>VLOOKUP($A33,'Occupancy Raw Data'!$B$6:$BE$43,'Occupancy Raw Data'!AN$1,FALSE)</f>
        <v>77.268311637847205</v>
      </c>
      <c r="I33" s="60">
        <f>VLOOKUP($A33,'Occupancy Raw Data'!$B$6:$BE$43,'Occupancy Raw Data'!AO$1,FALSE)</f>
        <v>76.670876238585507</v>
      </c>
      <c r="J33" s="61">
        <f>VLOOKUP($A33,'Occupancy Raw Data'!$B$6:$BE$43,'Occupancy Raw Data'!AP$1,FALSE)</f>
        <v>76.969593938216406</v>
      </c>
      <c r="K33" s="62">
        <f>VLOOKUP($A33,'Occupancy Raw Data'!$B$6:$BE$43,'Occupancy Raw Data'!AR$1,FALSE)</f>
        <v>71.035138360764904</v>
      </c>
      <c r="M33" s="59">
        <f>VLOOKUP($A33,'Occupancy Raw Data'!$B$6:$BE$43,'Occupancy Raw Data'!AT$1,FALSE)</f>
        <v>-8.8914788551154604</v>
      </c>
      <c r="N33" s="60">
        <f>VLOOKUP($A33,'Occupancy Raw Data'!$B$6:$BE$43,'Occupancy Raw Data'!AU$1,FALSE)</f>
        <v>-6.7391764689388802</v>
      </c>
      <c r="O33" s="60">
        <f>VLOOKUP($A33,'Occupancy Raw Data'!$B$6:$BE$43,'Occupancy Raw Data'!AV$1,FALSE)</f>
        <v>-4.9683223791237703</v>
      </c>
      <c r="P33" s="60">
        <f>VLOOKUP($A33,'Occupancy Raw Data'!$B$6:$BE$43,'Occupancy Raw Data'!AW$1,FALSE)</f>
        <v>-5.0730167412718599</v>
      </c>
      <c r="Q33" s="60">
        <f>VLOOKUP($A33,'Occupancy Raw Data'!$B$6:$BE$43,'Occupancy Raw Data'!AX$1,FALSE)</f>
        <v>-3.6435007129817598</v>
      </c>
      <c r="R33" s="61">
        <f>VLOOKUP($A33,'Occupancy Raw Data'!$B$6:$BE$43,'Occupancy Raw Data'!AY$1,FALSE)</f>
        <v>-5.7972365374472101</v>
      </c>
      <c r="S33" s="60">
        <f>VLOOKUP($A33,'Occupancy Raw Data'!$B$6:$BE$43,'Occupancy Raw Data'!BA$1,FALSE)</f>
        <v>0.41630634913457598</v>
      </c>
      <c r="T33" s="60">
        <f>VLOOKUP($A33,'Occupancy Raw Data'!$B$6:$BE$43,'Occupancy Raw Data'!BB$1,FALSE)</f>
        <v>-4.1414907969819703</v>
      </c>
      <c r="U33" s="61">
        <f>VLOOKUP($A33,'Occupancy Raw Data'!$B$6:$BE$43,'Occupancy Raw Data'!BC$1,FALSE)</f>
        <v>-1.90969015847513</v>
      </c>
      <c r="V33" s="62">
        <f>VLOOKUP($A33,'Occupancy Raw Data'!$B$6:$BE$43,'Occupancy Raw Data'!BE$1,FALSE)</f>
        <v>-4.6293801104498602</v>
      </c>
      <c r="X33" s="64">
        <f>VLOOKUP($A33,'ADR Raw Data'!$B$6:$BE$43,'ADR Raw Data'!AG$1,FALSE)</f>
        <v>82.3337327925191</v>
      </c>
      <c r="Y33" s="65">
        <f>VLOOKUP($A33,'ADR Raw Data'!$B$6:$BE$43,'ADR Raw Data'!AH$1,FALSE)</f>
        <v>85.509828245302998</v>
      </c>
      <c r="Z33" s="65">
        <f>VLOOKUP($A33,'ADR Raw Data'!$B$6:$BE$43,'ADR Raw Data'!AI$1,FALSE)</f>
        <v>86.992380280730401</v>
      </c>
      <c r="AA33" s="65">
        <f>VLOOKUP($A33,'ADR Raw Data'!$B$6:$BE$43,'ADR Raw Data'!AJ$1,FALSE)</f>
        <v>85.717921880712197</v>
      </c>
      <c r="AB33" s="65">
        <f>VLOOKUP($A33,'ADR Raw Data'!$B$6:$BE$43,'ADR Raw Data'!AK$1,FALSE)</f>
        <v>85.030749911056304</v>
      </c>
      <c r="AC33" s="66">
        <f>VLOOKUP($A33,'ADR Raw Data'!$B$6:$BE$43,'ADR Raw Data'!AL$1,FALSE)</f>
        <v>85.199841962365497</v>
      </c>
      <c r="AD33" s="65">
        <f>VLOOKUP($A33,'ADR Raw Data'!$B$6:$BE$43,'ADR Raw Data'!AN$1,FALSE)</f>
        <v>92.533923183303898</v>
      </c>
      <c r="AE33" s="65">
        <f>VLOOKUP($A33,'ADR Raw Data'!$B$6:$BE$43,'ADR Raw Data'!AO$1,FALSE)</f>
        <v>92.223938365536895</v>
      </c>
      <c r="AF33" s="66">
        <f>VLOOKUP($A33,'ADR Raw Data'!$B$6:$BE$43,'ADR Raw Data'!AP$1,FALSE)</f>
        <v>92.379532297352696</v>
      </c>
      <c r="AG33" s="67">
        <f>VLOOKUP($A33,'ADR Raw Data'!$B$6:$BE$43,'ADR Raw Data'!AR$1,FALSE)</f>
        <v>87.422556211110305</v>
      </c>
      <c r="AI33" s="59">
        <f>VLOOKUP($A33,'ADR Raw Data'!$B$6:$BE$43,'ADR Raw Data'!AT$1,FALSE)</f>
        <v>17.474495801763801</v>
      </c>
      <c r="AJ33" s="60">
        <f>VLOOKUP($A33,'ADR Raw Data'!$B$6:$BE$43,'ADR Raw Data'!AU$1,FALSE)</f>
        <v>18.057301581312899</v>
      </c>
      <c r="AK33" s="60">
        <f>VLOOKUP($A33,'ADR Raw Data'!$B$6:$BE$43,'ADR Raw Data'!AV$1,FALSE)</f>
        <v>18.214565850509398</v>
      </c>
      <c r="AL33" s="60">
        <f>VLOOKUP($A33,'ADR Raw Data'!$B$6:$BE$43,'ADR Raw Data'!AW$1,FALSE)</f>
        <v>18.0444080344414</v>
      </c>
      <c r="AM33" s="60">
        <f>VLOOKUP($A33,'ADR Raw Data'!$B$6:$BE$43,'ADR Raw Data'!AX$1,FALSE)</f>
        <v>18.553977759939901</v>
      </c>
      <c r="AN33" s="61">
        <f>VLOOKUP($A33,'ADR Raw Data'!$B$6:$BE$43,'ADR Raw Data'!AY$1,FALSE)</f>
        <v>18.1114098918843</v>
      </c>
      <c r="AO33" s="60">
        <f>VLOOKUP($A33,'ADR Raw Data'!$B$6:$BE$43,'ADR Raw Data'!BA$1,FALSE)</f>
        <v>21.7885955747583</v>
      </c>
      <c r="AP33" s="60">
        <f>VLOOKUP($A33,'ADR Raw Data'!$B$6:$BE$43,'ADR Raw Data'!BB$1,FALSE)</f>
        <v>18.9103026967862</v>
      </c>
      <c r="AQ33" s="61">
        <f>VLOOKUP($A33,'ADR Raw Data'!$B$6:$BE$43,'ADR Raw Data'!BC$1,FALSE)</f>
        <v>20.309547084832101</v>
      </c>
      <c r="AR33" s="62">
        <f>VLOOKUP($A33,'ADR Raw Data'!$B$6:$BE$43,'ADR Raw Data'!BE$1,FALSE)</f>
        <v>18.883526097913201</v>
      </c>
      <c r="AT33" s="64">
        <f>VLOOKUP($A33,'RevPAR Raw Data'!$B$6:$BE$43,'RevPAR Raw Data'!AG$1,FALSE)</f>
        <v>50.036898421410498</v>
      </c>
      <c r="AU33" s="65">
        <f>VLOOKUP($A33,'RevPAR Raw Data'!$B$6:$BE$43,'RevPAR Raw Data'!AH$1,FALSE)</f>
        <v>58.583452856032601</v>
      </c>
      <c r="AV33" s="65">
        <f>VLOOKUP($A33,'RevPAR Raw Data'!$B$6:$BE$43,'RevPAR Raw Data'!AI$1,FALSE)</f>
        <v>62.011859966971002</v>
      </c>
      <c r="AW33" s="65">
        <f>VLOOKUP($A33,'RevPAR Raw Data'!$B$6:$BE$43,'RevPAR Raw Data'!AJ$1,FALSE)</f>
        <v>61.498903443753598</v>
      </c>
      <c r="AX33" s="65">
        <f>VLOOKUP($A33,'RevPAR Raw Data'!$B$6:$BE$43,'RevPAR Raw Data'!AK$1,FALSE)</f>
        <v>60.3657198707985</v>
      </c>
      <c r="AY33" s="66">
        <f>VLOOKUP($A33,'RevPAR Raw Data'!$B$6:$BE$43,'RevPAR Raw Data'!AL$1,FALSE)</f>
        <v>58.499366911793203</v>
      </c>
      <c r="AZ33" s="65">
        <f>VLOOKUP($A33,'RevPAR Raw Data'!$B$6:$BE$43,'RevPAR Raw Data'!AN$1,FALSE)</f>
        <v>71.499400136001498</v>
      </c>
      <c r="BA33" s="65">
        <f>VLOOKUP($A33,'RevPAR Raw Data'!$B$6:$BE$43,'RevPAR Raw Data'!AO$1,FALSE)</f>
        <v>70.708901646590206</v>
      </c>
      <c r="BB33" s="66">
        <f>VLOOKUP($A33,'RevPAR Raw Data'!$B$6:$BE$43,'RevPAR Raw Data'!AP$1,FALSE)</f>
        <v>71.104150891295902</v>
      </c>
      <c r="BC33" s="67">
        <f>VLOOKUP($A33,'RevPAR Raw Data'!$B$6:$BE$43,'RevPAR Raw Data'!AR$1,FALSE)</f>
        <v>62.100733763079702</v>
      </c>
      <c r="BE33" s="59">
        <f>VLOOKUP($A33,'RevPAR Raw Data'!$B$6:$BE$43,'RevPAR Raw Data'!AT$1,FALSE)</f>
        <v>7.0292758473964998</v>
      </c>
      <c r="BF33" s="60">
        <f>VLOOKUP($A33,'RevPAR Raw Data'!$B$6:$BE$43,'RevPAR Raw Data'!AU$1,FALSE)</f>
        <v>10.1012116932809</v>
      </c>
      <c r="BG33" s="60">
        <f>VLOOKUP($A33,'RevPAR Raw Data'!$B$6:$BE$43,'RevPAR Raw Data'!AV$1,FALSE)</f>
        <v>12.341285119974501</v>
      </c>
      <c r="BH33" s="60">
        <f>VLOOKUP($A33,'RevPAR Raw Data'!$B$6:$BE$43,'RevPAR Raw Data'!AW$1,FALSE)</f>
        <v>12.055995452718999</v>
      </c>
      <c r="BI33" s="60">
        <f>VLOOKUP($A33,'RevPAR Raw Data'!$B$6:$BE$43,'RevPAR Raw Data'!AX$1,FALSE)</f>
        <v>14.234462734988201</v>
      </c>
      <c r="BJ33" s="61">
        <f>VLOOKUP($A33,'RevPAR Raw Data'!$B$6:$BE$43,'RevPAR Raw Data'!AY$1,FALSE)</f>
        <v>11.264212082737901</v>
      </c>
      <c r="BK33" s="60">
        <f>VLOOKUP($A33,'RevPAR Raw Data'!$B$6:$BE$43,'RevPAR Raw Data'!BA$1,FALSE)</f>
        <v>22.295609230657799</v>
      </c>
      <c r="BL33" s="60">
        <f>VLOOKUP($A33,'RevPAR Raw Data'!$B$6:$BE$43,'RevPAR Raw Data'!BB$1,FALSE)</f>
        <v>13.985643453935401</v>
      </c>
      <c r="BM33" s="61">
        <f>VLOOKUP($A33,'RevPAR Raw Data'!$B$6:$BE$43,'RevPAR Raw Data'!BC$1,FALSE)</f>
        <v>18.012007504446998</v>
      </c>
      <c r="BN33" s="62">
        <f>VLOOKUP($A33,'RevPAR Raw Data'!$B$6:$BE$43,'RevPAR Raw Data'!BE$1,FALSE)</f>
        <v>13.3799557861349</v>
      </c>
    </row>
    <row r="34" spans="1:66" x14ac:dyDescent="0.35">
      <c r="A34" s="78" t="s">
        <v>95</v>
      </c>
      <c r="B34" s="59">
        <f>VLOOKUP($A34,'Occupancy Raw Data'!$B$6:$BE$43,'Occupancy Raw Data'!AG$1,FALSE)</f>
        <v>49.030710172744698</v>
      </c>
      <c r="C34" s="60">
        <f>VLOOKUP($A34,'Occupancy Raw Data'!$B$6:$BE$43,'Occupancy Raw Data'!AH$1,FALSE)</f>
        <v>61.996161228406898</v>
      </c>
      <c r="D34" s="60">
        <f>VLOOKUP($A34,'Occupancy Raw Data'!$B$6:$BE$43,'Occupancy Raw Data'!AI$1,FALSE)</f>
        <v>70.854126679462496</v>
      </c>
      <c r="E34" s="60">
        <f>VLOOKUP($A34,'Occupancy Raw Data'!$B$6:$BE$43,'Occupancy Raw Data'!AJ$1,FALSE)</f>
        <v>68.262955854126602</v>
      </c>
      <c r="F34" s="60">
        <f>VLOOKUP($A34,'Occupancy Raw Data'!$B$6:$BE$43,'Occupancy Raw Data'!AK$1,FALSE)</f>
        <v>64.697696737044097</v>
      </c>
      <c r="G34" s="61">
        <f>VLOOKUP($A34,'Occupancy Raw Data'!$B$6:$BE$43,'Occupancy Raw Data'!AL$1,FALSE)</f>
        <v>62.968330134356997</v>
      </c>
      <c r="H34" s="60">
        <f>VLOOKUP($A34,'Occupancy Raw Data'!$B$6:$BE$43,'Occupancy Raw Data'!AN$1,FALSE)</f>
        <v>71.775431861804194</v>
      </c>
      <c r="I34" s="60">
        <f>VLOOKUP($A34,'Occupancy Raw Data'!$B$6:$BE$43,'Occupancy Raw Data'!AO$1,FALSE)</f>
        <v>72.2072936660268</v>
      </c>
      <c r="J34" s="61">
        <f>VLOOKUP($A34,'Occupancy Raw Data'!$B$6:$BE$43,'Occupancy Raw Data'!AP$1,FALSE)</f>
        <v>71.991362763915504</v>
      </c>
      <c r="K34" s="62">
        <f>VLOOKUP($A34,'Occupancy Raw Data'!$B$6:$BE$43,'Occupancy Raw Data'!AR$1,FALSE)</f>
        <v>65.546339457087996</v>
      </c>
      <c r="M34" s="59">
        <f>VLOOKUP($A34,'Occupancy Raw Data'!$B$6:$BE$43,'Occupancy Raw Data'!AT$1,FALSE)</f>
        <v>21.161047417620001</v>
      </c>
      <c r="N34" s="60">
        <f>VLOOKUP($A34,'Occupancy Raw Data'!$B$6:$BE$43,'Occupancy Raw Data'!AU$1,FALSE)</f>
        <v>46.918784236629001</v>
      </c>
      <c r="O34" s="60">
        <f>VLOOKUP($A34,'Occupancy Raw Data'!$B$6:$BE$43,'Occupancy Raw Data'!AV$1,FALSE)</f>
        <v>55.2652598348335</v>
      </c>
      <c r="P34" s="60">
        <f>VLOOKUP($A34,'Occupancy Raw Data'!$B$6:$BE$43,'Occupancy Raw Data'!AW$1,FALSE)</f>
        <v>39.772427127890502</v>
      </c>
      <c r="Q34" s="60">
        <f>VLOOKUP($A34,'Occupancy Raw Data'!$B$6:$BE$43,'Occupancy Raw Data'!AX$1,FALSE)</f>
        <v>26.952154252133099</v>
      </c>
      <c r="R34" s="61">
        <f>VLOOKUP($A34,'Occupancy Raw Data'!$B$6:$BE$43,'Occupancy Raw Data'!AY$1,FALSE)</f>
        <v>38.027835880548103</v>
      </c>
      <c r="S34" s="60">
        <f>VLOOKUP($A34,'Occupancy Raw Data'!$B$6:$BE$43,'Occupancy Raw Data'!BA$1,FALSE)</f>
        <v>11.5989468275812</v>
      </c>
      <c r="T34" s="60">
        <f>VLOOKUP($A34,'Occupancy Raw Data'!$B$6:$BE$43,'Occupancy Raw Data'!BB$1,FALSE)</f>
        <v>0.288700189512336</v>
      </c>
      <c r="U34" s="61">
        <f>VLOOKUP($A34,'Occupancy Raw Data'!$B$6:$BE$43,'Occupancy Raw Data'!BC$1,FALSE)</f>
        <v>5.6250505176174403</v>
      </c>
      <c r="V34" s="62">
        <f>VLOOKUP($A34,'Occupancy Raw Data'!$B$6:$BE$43,'Occupancy Raw Data'!BE$1,FALSE)</f>
        <v>25.907085868427501</v>
      </c>
      <c r="X34" s="64">
        <f>VLOOKUP($A34,'ADR Raw Data'!$B$6:$BE$43,'ADR Raw Data'!AG$1,FALSE)</f>
        <v>125.36652867488699</v>
      </c>
      <c r="Y34" s="65">
        <f>VLOOKUP($A34,'ADR Raw Data'!$B$6:$BE$43,'ADR Raw Data'!AH$1,FALSE)</f>
        <v>133.17239628482901</v>
      </c>
      <c r="Z34" s="65">
        <f>VLOOKUP($A34,'ADR Raw Data'!$B$6:$BE$43,'ADR Raw Data'!AI$1,FALSE)</f>
        <v>140.612336448598</v>
      </c>
      <c r="AA34" s="65">
        <f>VLOOKUP($A34,'ADR Raw Data'!$B$6:$BE$43,'ADR Raw Data'!AJ$1,FALSE)</f>
        <v>137.46303247574801</v>
      </c>
      <c r="AB34" s="65">
        <f>VLOOKUP($A34,'ADR Raw Data'!$B$6:$BE$43,'ADR Raw Data'!AK$1,FALSE)</f>
        <v>134.13902543944201</v>
      </c>
      <c r="AC34" s="66">
        <f>VLOOKUP($A34,'ADR Raw Data'!$B$6:$BE$43,'ADR Raw Data'!AL$1,FALSE)</f>
        <v>134.76003063417301</v>
      </c>
      <c r="AD34" s="65">
        <f>VLOOKUP($A34,'ADR Raw Data'!$B$6:$BE$43,'ADR Raw Data'!AN$1,FALSE)</f>
        <v>151.633723091322</v>
      </c>
      <c r="AE34" s="65">
        <f>VLOOKUP($A34,'ADR Raw Data'!$B$6:$BE$43,'ADR Raw Data'!AO$1,FALSE)</f>
        <v>156.01228335991399</v>
      </c>
      <c r="AF34" s="66">
        <f>VLOOKUP($A34,'ADR Raw Data'!$B$6:$BE$43,'ADR Raw Data'!AP$1,FALSE)</f>
        <v>153.829569752716</v>
      </c>
      <c r="AG34" s="67">
        <f>VLOOKUP($A34,'ADR Raw Data'!$B$6:$BE$43,'ADR Raw Data'!AR$1,FALSE)</f>
        <v>140.744203139543</v>
      </c>
      <c r="AI34" s="59">
        <f>VLOOKUP($A34,'ADR Raw Data'!$B$6:$BE$43,'ADR Raw Data'!AT$1,FALSE)</f>
        <v>26.470528838546699</v>
      </c>
      <c r="AJ34" s="60">
        <f>VLOOKUP($A34,'ADR Raw Data'!$B$6:$BE$43,'ADR Raw Data'!AU$1,FALSE)</f>
        <v>34.737626123672399</v>
      </c>
      <c r="AK34" s="60">
        <f>VLOOKUP($A34,'ADR Raw Data'!$B$6:$BE$43,'ADR Raw Data'!AV$1,FALSE)</f>
        <v>43.336370696486398</v>
      </c>
      <c r="AL34" s="60">
        <f>VLOOKUP($A34,'ADR Raw Data'!$B$6:$BE$43,'ADR Raw Data'!AW$1,FALSE)</f>
        <v>32.857359259322401</v>
      </c>
      <c r="AM34" s="60">
        <f>VLOOKUP($A34,'ADR Raw Data'!$B$6:$BE$43,'ADR Raw Data'!AX$1,FALSE)</f>
        <v>24.773782257218301</v>
      </c>
      <c r="AN34" s="61">
        <f>VLOOKUP($A34,'ADR Raw Data'!$B$6:$BE$43,'ADR Raw Data'!AY$1,FALSE)</f>
        <v>32.547540586041798</v>
      </c>
      <c r="AO34" s="60">
        <f>VLOOKUP($A34,'ADR Raw Data'!$B$6:$BE$43,'ADR Raw Data'!BA$1,FALSE)</f>
        <v>19.253813135682101</v>
      </c>
      <c r="AP34" s="60">
        <f>VLOOKUP($A34,'ADR Raw Data'!$B$6:$BE$43,'ADR Raw Data'!BB$1,FALSE)</f>
        <v>18.727793223074801</v>
      </c>
      <c r="AQ34" s="61">
        <f>VLOOKUP($A34,'ADR Raw Data'!$B$6:$BE$43,'ADR Raw Data'!BC$1,FALSE)</f>
        <v>18.881374886832202</v>
      </c>
      <c r="AR34" s="62">
        <f>VLOOKUP($A34,'ADR Raw Data'!$B$6:$BE$43,'ADR Raw Data'!BE$1,FALSE)</f>
        <v>25.618027851978301</v>
      </c>
      <c r="AT34" s="64">
        <f>VLOOKUP($A34,'RevPAR Raw Data'!$B$6:$BE$43,'RevPAR Raw Data'!AG$1,FALSE)</f>
        <v>61.468099328214898</v>
      </c>
      <c r="AU34" s="65">
        <f>VLOOKUP($A34,'RevPAR Raw Data'!$B$6:$BE$43,'RevPAR Raw Data'!AH$1,FALSE)</f>
        <v>82.561773512475995</v>
      </c>
      <c r="AV34" s="65">
        <f>VLOOKUP($A34,'RevPAR Raw Data'!$B$6:$BE$43,'RevPAR Raw Data'!AI$1,FALSE)</f>
        <v>99.629642994241806</v>
      </c>
      <c r="AW34" s="65">
        <f>VLOOKUP($A34,'RevPAR Raw Data'!$B$6:$BE$43,'RevPAR Raw Data'!AJ$1,FALSE)</f>
        <v>93.836329174664101</v>
      </c>
      <c r="AX34" s="65">
        <f>VLOOKUP($A34,'RevPAR Raw Data'!$B$6:$BE$43,'RevPAR Raw Data'!AK$1,FALSE)</f>
        <v>86.784859884836806</v>
      </c>
      <c r="AY34" s="66">
        <f>VLOOKUP($A34,'RevPAR Raw Data'!$B$6:$BE$43,'RevPAR Raw Data'!AL$1,FALSE)</f>
        <v>84.8561409788867</v>
      </c>
      <c r="AZ34" s="65">
        <f>VLOOKUP($A34,'RevPAR Raw Data'!$B$6:$BE$43,'RevPAR Raw Data'!AN$1,FALSE)</f>
        <v>108.835759596928</v>
      </c>
      <c r="BA34" s="65">
        <f>VLOOKUP($A34,'RevPAR Raw Data'!$B$6:$BE$43,'RevPAR Raw Data'!AO$1,FALSE)</f>
        <v>112.652247600767</v>
      </c>
      <c r="BB34" s="66">
        <f>VLOOKUP($A34,'RevPAR Raw Data'!$B$6:$BE$43,'RevPAR Raw Data'!AP$1,FALSE)</f>
        <v>110.744003598848</v>
      </c>
      <c r="BC34" s="67">
        <f>VLOOKUP($A34,'RevPAR Raw Data'!$B$6:$BE$43,'RevPAR Raw Data'!AR$1,FALSE)</f>
        <v>92.252673156018602</v>
      </c>
      <c r="BE34" s="59">
        <f>VLOOKUP($A34,'RevPAR Raw Data'!$B$6:$BE$43,'RevPAR Raw Data'!AT$1,FALSE)</f>
        <v>53.233017415386399</v>
      </c>
      <c r="BF34" s="60">
        <f>VLOOKUP($A34,'RevPAR Raw Data'!$B$6:$BE$43,'RevPAR Raw Data'!AU$1,FALSE)</f>
        <v>97.954882210194199</v>
      </c>
      <c r="BG34" s="60">
        <f>VLOOKUP($A34,'RevPAR Raw Data'!$B$6:$BE$43,'RevPAR Raw Data'!AV$1,FALSE)</f>
        <v>122.55158839971899</v>
      </c>
      <c r="BH34" s="60">
        <f>VLOOKUP($A34,'RevPAR Raw Data'!$B$6:$BE$43,'RevPAR Raw Data'!AW$1,FALSE)</f>
        <v>85.697955654776194</v>
      </c>
      <c r="BI34" s="60">
        <f>VLOOKUP($A34,'RevPAR Raw Data'!$B$6:$BE$43,'RevPAR Raw Data'!AX$1,FALSE)</f>
        <v>58.403004517404497</v>
      </c>
      <c r="BJ34" s="61">
        <f>VLOOKUP($A34,'RevPAR Raw Data'!$B$6:$BE$43,'RevPAR Raw Data'!AY$1,FALSE)</f>
        <v>82.952501783804706</v>
      </c>
      <c r="BK34" s="60">
        <f>VLOOKUP($A34,'RevPAR Raw Data'!$B$6:$BE$43,'RevPAR Raw Data'!BA$1,FALSE)</f>
        <v>33.085999511152998</v>
      </c>
      <c r="BL34" s="60">
        <f>VLOOKUP($A34,'RevPAR Raw Data'!$B$6:$BE$43,'RevPAR Raw Data'!BB$1,FALSE)</f>
        <v>19.0705605871137</v>
      </c>
      <c r="BM34" s="61">
        <f>VLOOKUP($A34,'RevPAR Raw Data'!$B$6:$BE$43,'RevPAR Raw Data'!BC$1,FALSE)</f>
        <v>25.568512280254701</v>
      </c>
      <c r="BN34" s="62">
        <f>VLOOKUP($A34,'RevPAR Raw Data'!$B$6:$BE$43,'RevPAR Raw Data'!BE$1,FALSE)</f>
        <v>58.161998193815599</v>
      </c>
    </row>
    <row r="35" spans="1:66" x14ac:dyDescent="0.35">
      <c r="A35" s="78" t="s">
        <v>96</v>
      </c>
      <c r="B35" s="59">
        <f>VLOOKUP($A35,'Occupancy Raw Data'!$B$6:$BE$43,'Occupancy Raw Data'!AG$1,FALSE)</f>
        <v>49.625740441572397</v>
      </c>
      <c r="C35" s="60">
        <f>VLOOKUP($A35,'Occupancy Raw Data'!$B$6:$BE$43,'Occupancy Raw Data'!AH$1,FALSE)</f>
        <v>59.585352719439904</v>
      </c>
      <c r="D35" s="60">
        <f>VLOOKUP($A35,'Occupancy Raw Data'!$B$6:$BE$43,'Occupancy Raw Data'!AI$1,FALSE)</f>
        <v>65.142703284868006</v>
      </c>
      <c r="E35" s="60">
        <f>VLOOKUP($A35,'Occupancy Raw Data'!$B$6:$BE$43,'Occupancy Raw Data'!AJ$1,FALSE)</f>
        <v>64.464189553042502</v>
      </c>
      <c r="F35" s="60">
        <f>VLOOKUP($A35,'Occupancy Raw Data'!$B$6:$BE$43,'Occupancy Raw Data'!AK$1,FALSE)</f>
        <v>63.963381798599798</v>
      </c>
      <c r="G35" s="61">
        <f>VLOOKUP($A35,'Occupancy Raw Data'!$B$6:$BE$43,'Occupancy Raw Data'!AL$1,FALSE)</f>
        <v>60.556273559504497</v>
      </c>
      <c r="H35" s="60">
        <f>VLOOKUP($A35,'Occupancy Raw Data'!$B$6:$BE$43,'Occupancy Raw Data'!AN$1,FALSE)</f>
        <v>75.554658050619196</v>
      </c>
      <c r="I35" s="60">
        <f>VLOOKUP($A35,'Occupancy Raw Data'!$B$6:$BE$43,'Occupancy Raw Data'!AO$1,FALSE)</f>
        <v>76.7582121701669</v>
      </c>
      <c r="J35" s="61">
        <f>VLOOKUP($A35,'Occupancy Raw Data'!$B$6:$BE$43,'Occupancy Raw Data'!AP$1,FALSE)</f>
        <v>76.156435110393105</v>
      </c>
      <c r="K35" s="62">
        <f>VLOOKUP($A35,'Occupancy Raw Data'!$B$6:$BE$43,'Occupancy Raw Data'!AR$1,FALSE)</f>
        <v>65.013462574044098</v>
      </c>
      <c r="M35" s="59">
        <f>VLOOKUP($A35,'Occupancy Raw Data'!$B$6:$BE$43,'Occupancy Raw Data'!AT$1,FALSE)</f>
        <v>-1.8369222409163799</v>
      </c>
      <c r="N35" s="60">
        <f>VLOOKUP($A35,'Occupancy Raw Data'!$B$6:$BE$43,'Occupancy Raw Data'!AU$1,FALSE)</f>
        <v>6.7753419782692097</v>
      </c>
      <c r="O35" s="60">
        <f>VLOOKUP($A35,'Occupancy Raw Data'!$B$6:$BE$43,'Occupancy Raw Data'!AV$1,FALSE)</f>
        <v>10.6757164785203</v>
      </c>
      <c r="P35" s="60">
        <f>VLOOKUP($A35,'Occupancy Raw Data'!$B$6:$BE$43,'Occupancy Raw Data'!AW$1,FALSE)</f>
        <v>8.1880397430016103</v>
      </c>
      <c r="Q35" s="60">
        <f>VLOOKUP($A35,'Occupancy Raw Data'!$B$6:$BE$43,'Occupancy Raw Data'!AX$1,FALSE)</f>
        <v>7.6982620072010501</v>
      </c>
      <c r="R35" s="61">
        <f>VLOOKUP($A35,'Occupancy Raw Data'!$B$6:$BE$43,'Occupancy Raw Data'!AY$1,FALSE)</f>
        <v>6.5402007750564302</v>
      </c>
      <c r="S35" s="60">
        <f>VLOOKUP($A35,'Occupancy Raw Data'!$B$6:$BE$43,'Occupancy Raw Data'!BA$1,FALSE)</f>
        <v>3.7417159105633302</v>
      </c>
      <c r="T35" s="60">
        <f>VLOOKUP($A35,'Occupancy Raw Data'!$B$6:$BE$43,'Occupancy Raw Data'!BB$1,FALSE)</f>
        <v>-4.7164936256643504</v>
      </c>
      <c r="U35" s="61">
        <f>VLOOKUP($A35,'Occupancy Raw Data'!$B$6:$BE$43,'Occupancy Raw Data'!BC$1,FALSE)</f>
        <v>-0.70046432548280502</v>
      </c>
      <c r="V35" s="62">
        <f>VLOOKUP($A35,'Occupancy Raw Data'!$B$6:$BE$43,'Occupancy Raw Data'!BE$1,FALSE)</f>
        <v>4.0021013970969497</v>
      </c>
      <c r="X35" s="64">
        <f>VLOOKUP($A35,'ADR Raw Data'!$B$6:$BE$43,'ADR Raw Data'!AG$1,FALSE)</f>
        <v>90.750510552872797</v>
      </c>
      <c r="Y35" s="65">
        <f>VLOOKUP($A35,'ADR Raw Data'!$B$6:$BE$43,'ADR Raw Data'!AH$1,FALSE)</f>
        <v>94.501403976502402</v>
      </c>
      <c r="Z35" s="65">
        <f>VLOOKUP($A35,'ADR Raw Data'!$B$6:$BE$43,'ADR Raw Data'!AI$1,FALSE)</f>
        <v>98.544359345292193</v>
      </c>
      <c r="AA35" s="65">
        <f>VLOOKUP($A35,'ADR Raw Data'!$B$6:$BE$43,'ADR Raw Data'!AJ$1,FALSE)</f>
        <v>97.575701278088701</v>
      </c>
      <c r="AB35" s="65">
        <f>VLOOKUP($A35,'ADR Raw Data'!$B$6:$BE$43,'ADR Raw Data'!AK$1,FALSE)</f>
        <v>97.399628304428305</v>
      </c>
      <c r="AC35" s="66">
        <f>VLOOKUP($A35,'ADR Raw Data'!$B$6:$BE$43,'ADR Raw Data'!AL$1,FALSE)</f>
        <v>96.023262785341402</v>
      </c>
      <c r="AD35" s="65">
        <f>VLOOKUP($A35,'ADR Raw Data'!$B$6:$BE$43,'ADR Raw Data'!AN$1,FALSE)</f>
        <v>115.28303232243999</v>
      </c>
      <c r="AE35" s="65">
        <f>VLOOKUP($A35,'ADR Raw Data'!$B$6:$BE$43,'ADR Raw Data'!AO$1,FALSE)</f>
        <v>116.936634278097</v>
      </c>
      <c r="AF35" s="66">
        <f>VLOOKUP($A35,'ADR Raw Data'!$B$6:$BE$43,'ADR Raw Data'!AP$1,FALSE)</f>
        <v>116.11636656119001</v>
      </c>
      <c r="AG35" s="67">
        <f>VLOOKUP($A35,'ADR Raw Data'!$B$6:$BE$43,'ADR Raw Data'!AR$1,FALSE)</f>
        <v>102.74810799777499</v>
      </c>
      <c r="AI35" s="59">
        <f>VLOOKUP($A35,'ADR Raw Data'!$B$6:$BE$43,'ADR Raw Data'!AT$1,FALSE)</f>
        <v>23.246670998533101</v>
      </c>
      <c r="AJ35" s="60">
        <f>VLOOKUP($A35,'ADR Raw Data'!$B$6:$BE$43,'ADR Raw Data'!AU$1,FALSE)</f>
        <v>25.551235332568499</v>
      </c>
      <c r="AK35" s="60">
        <f>VLOOKUP($A35,'ADR Raw Data'!$B$6:$BE$43,'ADR Raw Data'!AV$1,FALSE)</f>
        <v>28.993597692826601</v>
      </c>
      <c r="AL35" s="60">
        <f>VLOOKUP($A35,'ADR Raw Data'!$B$6:$BE$43,'ADR Raw Data'!AW$1,FALSE)</f>
        <v>27.540794089841999</v>
      </c>
      <c r="AM35" s="60">
        <f>VLOOKUP($A35,'ADR Raw Data'!$B$6:$BE$43,'ADR Raw Data'!AX$1,FALSE)</f>
        <v>27.0966050332908</v>
      </c>
      <c r="AN35" s="61">
        <f>VLOOKUP($A35,'ADR Raw Data'!$B$6:$BE$43,'ADR Raw Data'!AY$1,FALSE)</f>
        <v>26.753699439933499</v>
      </c>
      <c r="AO35" s="60">
        <f>VLOOKUP($A35,'ADR Raw Data'!$B$6:$BE$43,'ADR Raw Data'!BA$1,FALSE)</f>
        <v>30.0254495834427</v>
      </c>
      <c r="AP35" s="60">
        <f>VLOOKUP($A35,'ADR Raw Data'!$B$6:$BE$43,'ADR Raw Data'!BB$1,FALSE)</f>
        <v>25.857265007149199</v>
      </c>
      <c r="AQ35" s="61">
        <f>VLOOKUP($A35,'ADR Raw Data'!$B$6:$BE$43,'ADR Raw Data'!BC$1,FALSE)</f>
        <v>27.7491095652341</v>
      </c>
      <c r="AR35" s="62">
        <f>VLOOKUP($A35,'ADR Raw Data'!$B$6:$BE$43,'ADR Raw Data'!BE$1,FALSE)</f>
        <v>26.752072530194202</v>
      </c>
      <c r="AT35" s="64">
        <f>VLOOKUP($A35,'RevPAR Raw Data'!$B$6:$BE$43,'RevPAR Raw Data'!AG$1,FALSE)</f>
        <v>45.035612816370403</v>
      </c>
      <c r="AU35" s="65">
        <f>VLOOKUP($A35,'RevPAR Raw Data'!$B$6:$BE$43,'RevPAR Raw Data'!AH$1,FALSE)</f>
        <v>56.308994884221804</v>
      </c>
      <c r="AV35" s="65">
        <f>VLOOKUP($A35,'RevPAR Raw Data'!$B$6:$BE$43,'RevPAR Raw Data'!AI$1,FALSE)</f>
        <v>64.194459612277797</v>
      </c>
      <c r="AW35" s="65">
        <f>VLOOKUP($A35,'RevPAR Raw Data'!$B$6:$BE$43,'RevPAR Raw Data'!AJ$1,FALSE)</f>
        <v>62.9013850296176</v>
      </c>
      <c r="AX35" s="65">
        <f>VLOOKUP($A35,'RevPAR Raw Data'!$B$6:$BE$43,'RevPAR Raw Data'!AK$1,FALSE)</f>
        <v>62.300096122778598</v>
      </c>
      <c r="AY35" s="66">
        <f>VLOOKUP($A35,'RevPAR Raw Data'!$B$6:$BE$43,'RevPAR Raw Data'!AL$1,FALSE)</f>
        <v>58.1481096930533</v>
      </c>
      <c r="AZ35" s="65">
        <f>VLOOKUP($A35,'RevPAR Raw Data'!$B$6:$BE$43,'RevPAR Raw Data'!AN$1,FALSE)</f>
        <v>87.101700861604698</v>
      </c>
      <c r="BA35" s="65">
        <f>VLOOKUP($A35,'RevPAR Raw Data'!$B$6:$BE$43,'RevPAR Raw Data'!AO$1,FALSE)</f>
        <v>89.758469843834106</v>
      </c>
      <c r="BB35" s="66">
        <f>VLOOKUP($A35,'RevPAR Raw Data'!$B$6:$BE$43,'RevPAR Raw Data'!AP$1,FALSE)</f>
        <v>88.430085352719402</v>
      </c>
      <c r="BC35" s="67">
        <f>VLOOKUP($A35,'RevPAR Raw Data'!$B$6:$BE$43,'RevPAR Raw Data'!AR$1,FALSE)</f>
        <v>66.800102738672194</v>
      </c>
      <c r="BE35" s="59">
        <f>VLOOKUP($A35,'RevPAR Raw Data'!$B$6:$BE$43,'RevPAR Raw Data'!AT$1,FALSE)</f>
        <v>20.982725487772001</v>
      </c>
      <c r="BF35" s="60">
        <f>VLOOKUP($A35,'RevPAR Raw Data'!$B$6:$BE$43,'RevPAR Raw Data'!AU$1,FALSE)</f>
        <v>34.057760884291497</v>
      </c>
      <c r="BG35" s="60">
        <f>VLOOKUP($A35,'RevPAR Raw Data'!$B$6:$BE$43,'RevPAR Raw Data'!AV$1,FALSE)</f>
        <v>42.764588457955902</v>
      </c>
      <c r="BH35" s="60">
        <f>VLOOKUP($A35,'RevPAR Raw Data'!$B$6:$BE$43,'RevPAR Raw Data'!AW$1,FALSE)</f>
        <v>37.983884998458102</v>
      </c>
      <c r="BI35" s="60">
        <f>VLOOKUP($A35,'RevPAR Raw Data'!$B$6:$BE$43,'RevPAR Raw Data'!AX$1,FALSE)</f>
        <v>36.880834691011003</v>
      </c>
      <c r="BJ35" s="61">
        <f>VLOOKUP($A35,'RevPAR Raw Data'!$B$6:$BE$43,'RevPAR Raw Data'!AY$1,FALSE)</f>
        <v>35.043645873116702</v>
      </c>
      <c r="BK35" s="60">
        <f>VLOOKUP($A35,'RevPAR Raw Data'!$B$6:$BE$43,'RevPAR Raw Data'!BA$1,FALSE)</f>
        <v>34.890632518287802</v>
      </c>
      <c r="BL35" s="60">
        <f>VLOOKUP($A35,'RevPAR Raw Data'!$B$6:$BE$43,'RevPAR Raw Data'!BB$1,FALSE)</f>
        <v>19.9212151256515</v>
      </c>
      <c r="BM35" s="61">
        <f>VLOOKUP($A35,'RevPAR Raw Data'!$B$6:$BE$43,'RevPAR Raw Data'!BC$1,FALSE)</f>
        <v>26.8542726266076</v>
      </c>
      <c r="BN35" s="62">
        <f>VLOOKUP($A35,'RevPAR Raw Data'!$B$6:$BE$43,'RevPAR Raw Data'!BE$1,FALSE)</f>
        <v>31.8248189957744</v>
      </c>
    </row>
    <row r="36" spans="1:66" x14ac:dyDescent="0.35">
      <c r="A36" s="78" t="s">
        <v>45</v>
      </c>
      <c r="B36" s="59">
        <f>VLOOKUP($A36,'Occupancy Raw Data'!$B$6:$BE$43,'Occupancy Raw Data'!AG$1,FALSE)</f>
        <v>51.663778162911598</v>
      </c>
      <c r="C36" s="60">
        <f>VLOOKUP($A36,'Occupancy Raw Data'!$B$6:$BE$43,'Occupancy Raw Data'!AH$1,FALSE)</f>
        <v>59.064124783362203</v>
      </c>
      <c r="D36" s="60">
        <f>VLOOKUP($A36,'Occupancy Raw Data'!$B$6:$BE$43,'Occupancy Raw Data'!AI$1,FALSE)</f>
        <v>63.0849220103986</v>
      </c>
      <c r="E36" s="60">
        <f>VLOOKUP($A36,'Occupancy Raw Data'!$B$6:$BE$43,'Occupancy Raw Data'!AJ$1,FALSE)</f>
        <v>63.934142114384699</v>
      </c>
      <c r="F36" s="60">
        <f>VLOOKUP($A36,'Occupancy Raw Data'!$B$6:$BE$43,'Occupancy Raw Data'!AK$1,FALSE)</f>
        <v>63.795493934142101</v>
      </c>
      <c r="G36" s="61">
        <f>VLOOKUP($A36,'Occupancy Raw Data'!$B$6:$BE$43,'Occupancy Raw Data'!AL$1,FALSE)</f>
        <v>60.308492201039797</v>
      </c>
      <c r="H36" s="60">
        <f>VLOOKUP($A36,'Occupancy Raw Data'!$B$6:$BE$43,'Occupancy Raw Data'!AN$1,FALSE)</f>
        <v>74.592720970537201</v>
      </c>
      <c r="I36" s="60">
        <f>VLOOKUP($A36,'Occupancy Raw Data'!$B$6:$BE$43,'Occupancy Raw Data'!AO$1,FALSE)</f>
        <v>76.889081455805794</v>
      </c>
      <c r="J36" s="61">
        <f>VLOOKUP($A36,'Occupancy Raw Data'!$B$6:$BE$43,'Occupancy Raw Data'!AP$1,FALSE)</f>
        <v>75.740901213171497</v>
      </c>
      <c r="K36" s="62">
        <f>VLOOKUP($A36,'Occupancy Raw Data'!$B$6:$BE$43,'Occupancy Raw Data'!AR$1,FALSE)</f>
        <v>64.717751918791706</v>
      </c>
      <c r="M36" s="59">
        <f>VLOOKUP($A36,'Occupancy Raw Data'!$B$6:$BE$43,'Occupancy Raw Data'!AT$1,FALSE)</f>
        <v>8.3212209302325508</v>
      </c>
      <c r="N36" s="60">
        <f>VLOOKUP($A36,'Occupancy Raw Data'!$B$6:$BE$43,'Occupancy Raw Data'!AU$1,FALSE)</f>
        <v>4.7809377401998399</v>
      </c>
      <c r="O36" s="60">
        <f>VLOOKUP($A36,'Occupancy Raw Data'!$B$6:$BE$43,'Occupancy Raw Data'!AV$1,FALSE)</f>
        <v>5.9063136456211804</v>
      </c>
      <c r="P36" s="60">
        <f>VLOOKUP($A36,'Occupancy Raw Data'!$B$6:$BE$43,'Occupancy Raw Data'!AW$1,FALSE)</f>
        <v>8.0867272194550193</v>
      </c>
      <c r="Q36" s="60">
        <f>VLOOKUP($A36,'Occupancy Raw Data'!$B$6:$BE$43,'Occupancy Raw Data'!AX$1,FALSE)</f>
        <v>7.6473168591899396</v>
      </c>
      <c r="R36" s="61">
        <f>VLOOKUP($A36,'Occupancy Raw Data'!$B$6:$BE$43,'Occupancy Raw Data'!AY$1,FALSE)</f>
        <v>6.9128671500553001</v>
      </c>
      <c r="S36" s="60">
        <f>VLOOKUP($A36,'Occupancy Raw Data'!$B$6:$BE$43,'Occupancy Raw Data'!BA$1,FALSE)</f>
        <v>4.2635658914728598</v>
      </c>
      <c r="T36" s="60">
        <f>VLOOKUP($A36,'Occupancy Raw Data'!$B$6:$BE$43,'Occupancy Raw Data'!BB$1,FALSE)</f>
        <v>-4.0756756756756696</v>
      </c>
      <c r="U36" s="61">
        <f>VLOOKUP($A36,'Occupancy Raw Data'!$B$6:$BE$43,'Occupancy Raw Data'!BC$1,FALSE)</f>
        <v>-0.142808180052553</v>
      </c>
      <c r="V36" s="62">
        <f>VLOOKUP($A36,'Occupancy Raw Data'!$B$6:$BE$43,'Occupancy Raw Data'!BE$1,FALSE)</f>
        <v>4.4451991848803196</v>
      </c>
      <c r="X36" s="64">
        <f>VLOOKUP($A36,'ADR Raw Data'!$B$6:$BE$43,'ADR Raw Data'!AG$1,FALSE)</f>
        <v>83.572649597450507</v>
      </c>
      <c r="Y36" s="65">
        <f>VLOOKUP($A36,'ADR Raw Data'!$B$6:$BE$43,'ADR Raw Data'!AH$1,FALSE)</f>
        <v>85.785752009976505</v>
      </c>
      <c r="Z36" s="65">
        <f>VLOOKUP($A36,'ADR Raw Data'!$B$6:$BE$43,'ADR Raw Data'!AI$1,FALSE)</f>
        <v>88.670048351648305</v>
      </c>
      <c r="AA36" s="65">
        <f>VLOOKUP($A36,'ADR Raw Data'!$B$6:$BE$43,'ADR Raw Data'!AJ$1,FALSE)</f>
        <v>88.351066820276401</v>
      </c>
      <c r="AB36" s="65">
        <f>VLOOKUP($A36,'ADR Raw Data'!$B$6:$BE$43,'ADR Raw Data'!AK$1,FALSE)</f>
        <v>88.159435642488404</v>
      </c>
      <c r="AC36" s="66">
        <f>VLOOKUP($A36,'ADR Raw Data'!$B$6:$BE$43,'ADR Raw Data'!AL$1,FALSE)</f>
        <v>87.056086867061296</v>
      </c>
      <c r="AD36" s="65">
        <f>VLOOKUP($A36,'ADR Raw Data'!$B$6:$BE$43,'ADR Raw Data'!AN$1,FALSE)</f>
        <v>101.991838626858</v>
      </c>
      <c r="AE36" s="65">
        <f>VLOOKUP($A36,'ADR Raw Data'!$B$6:$BE$43,'ADR Raw Data'!AO$1,FALSE)</f>
        <v>103.843950749464</v>
      </c>
      <c r="AF36" s="66">
        <f>VLOOKUP($A36,'ADR Raw Data'!$B$6:$BE$43,'ADR Raw Data'!AP$1,FALSE)</f>
        <v>102.93193306446901</v>
      </c>
      <c r="AG36" s="67">
        <f>VLOOKUP($A36,'ADR Raw Data'!$B$6:$BE$43,'ADR Raw Data'!AR$1,FALSE)</f>
        <v>92.364636521356502</v>
      </c>
      <c r="AI36" s="59">
        <f>VLOOKUP($A36,'ADR Raw Data'!$B$6:$BE$43,'ADR Raw Data'!AT$1,FALSE)</f>
        <v>18.1065256304963</v>
      </c>
      <c r="AJ36" s="60">
        <f>VLOOKUP($A36,'ADR Raw Data'!$B$6:$BE$43,'ADR Raw Data'!AU$1,FALSE)</f>
        <v>16.4662308350863</v>
      </c>
      <c r="AK36" s="60">
        <f>VLOOKUP($A36,'ADR Raw Data'!$B$6:$BE$43,'ADR Raw Data'!AV$1,FALSE)</f>
        <v>19.095887749762099</v>
      </c>
      <c r="AL36" s="60">
        <f>VLOOKUP($A36,'ADR Raw Data'!$B$6:$BE$43,'ADR Raw Data'!AW$1,FALSE)</f>
        <v>18.876431458999701</v>
      </c>
      <c r="AM36" s="60">
        <f>VLOOKUP($A36,'ADR Raw Data'!$B$6:$BE$43,'ADR Raw Data'!AX$1,FALSE)</f>
        <v>19.561816745812902</v>
      </c>
      <c r="AN36" s="61">
        <f>VLOOKUP($A36,'ADR Raw Data'!$B$6:$BE$43,'ADR Raw Data'!AY$1,FALSE)</f>
        <v>18.457922051530101</v>
      </c>
      <c r="AO36" s="60">
        <f>VLOOKUP($A36,'ADR Raw Data'!$B$6:$BE$43,'ADR Raw Data'!BA$1,FALSE)</f>
        <v>15.2923462843923</v>
      </c>
      <c r="AP36" s="60">
        <f>VLOOKUP($A36,'ADR Raw Data'!$B$6:$BE$43,'ADR Raw Data'!BB$1,FALSE)</f>
        <v>11.760153376016699</v>
      </c>
      <c r="AQ36" s="61">
        <f>VLOOKUP($A36,'ADR Raw Data'!$B$6:$BE$43,'ADR Raw Data'!BC$1,FALSE)</f>
        <v>13.340368847668501</v>
      </c>
      <c r="AR36" s="62">
        <f>VLOOKUP($A36,'ADR Raw Data'!$B$6:$BE$43,'ADR Raw Data'!BE$1,FALSE)</f>
        <v>16.108016868670099</v>
      </c>
      <c r="AT36" s="64">
        <f>VLOOKUP($A36,'RevPAR Raw Data'!$B$6:$BE$43,'RevPAR Raw Data'!AG$1,FALSE)</f>
        <v>43.176788292894202</v>
      </c>
      <c r="AU36" s="65">
        <f>VLOOKUP($A36,'RevPAR Raw Data'!$B$6:$BE$43,'RevPAR Raw Data'!AH$1,FALSE)</f>
        <v>50.668603613518101</v>
      </c>
      <c r="AV36" s="65">
        <f>VLOOKUP($A36,'RevPAR Raw Data'!$B$6:$BE$43,'RevPAR Raw Data'!AI$1,FALSE)</f>
        <v>55.9374308492201</v>
      </c>
      <c r="AW36" s="65">
        <f>VLOOKUP($A36,'RevPAR Raw Data'!$B$6:$BE$43,'RevPAR Raw Data'!AJ$1,FALSE)</f>
        <v>56.486496620450602</v>
      </c>
      <c r="AX36" s="65">
        <f>VLOOKUP($A36,'RevPAR Raw Data'!$B$6:$BE$43,'RevPAR Raw Data'!AK$1,FALSE)</f>
        <v>56.241747417677601</v>
      </c>
      <c r="AY36" s="66">
        <f>VLOOKUP($A36,'RevPAR Raw Data'!$B$6:$BE$43,'RevPAR Raw Data'!AL$1,FALSE)</f>
        <v>52.502213358752101</v>
      </c>
      <c r="AZ36" s="65">
        <f>VLOOKUP($A36,'RevPAR Raw Data'!$B$6:$BE$43,'RevPAR Raw Data'!AN$1,FALSE)</f>
        <v>76.0784875996533</v>
      </c>
      <c r="BA36" s="65">
        <f>VLOOKUP($A36,'RevPAR Raw Data'!$B$6:$BE$43,'RevPAR Raw Data'!AO$1,FALSE)</f>
        <v>79.844659878682805</v>
      </c>
      <c r="BB36" s="66">
        <f>VLOOKUP($A36,'RevPAR Raw Data'!$B$6:$BE$43,'RevPAR Raw Data'!AP$1,FALSE)</f>
        <v>77.961573739168102</v>
      </c>
      <c r="BC36" s="67">
        <f>VLOOKUP($A36,'RevPAR Raw Data'!$B$6:$BE$43,'RevPAR Raw Data'!AR$1,FALSE)</f>
        <v>59.776316324585203</v>
      </c>
      <c r="BE36" s="59">
        <f>VLOOKUP($A36,'RevPAR Raw Data'!$B$6:$BE$43,'RevPAR Raw Data'!AT$1,FALSE)</f>
        <v>27.9344305612317</v>
      </c>
      <c r="BF36" s="60">
        <f>VLOOKUP($A36,'RevPAR Raw Data'!$B$6:$BE$43,'RevPAR Raw Data'!AU$1,FALSE)</f>
        <v>22.034408819669199</v>
      </c>
      <c r="BG36" s="60">
        <f>VLOOKUP($A36,'RevPAR Raw Data'!$B$6:$BE$43,'RevPAR Raw Data'!AV$1,FALSE)</f>
        <v>26.130064419299998</v>
      </c>
      <c r="BH36" s="60">
        <f>VLOOKUP($A36,'RevPAR Raw Data'!$B$6:$BE$43,'RevPAR Raw Data'!AW$1,FALSE)</f>
        <v>28.4896441993114</v>
      </c>
      <c r="BI36" s="60">
        <f>VLOOKUP($A36,'RevPAR Raw Data'!$B$6:$BE$43,'RevPAR Raw Data'!AX$1,FALSE)</f>
        <v>28.705087714969299</v>
      </c>
      <c r="BJ36" s="61">
        <f>VLOOKUP($A36,'RevPAR Raw Data'!$B$6:$BE$43,'RevPAR Raw Data'!AY$1,FALSE)</f>
        <v>26.646760831668399</v>
      </c>
      <c r="BK36" s="60">
        <f>VLOOKUP($A36,'RevPAR Raw Data'!$B$6:$BE$43,'RevPAR Raw Data'!BA$1,FALSE)</f>
        <v>20.207911436052399</v>
      </c>
      <c r="BL36" s="60">
        <f>VLOOKUP($A36,'RevPAR Raw Data'!$B$6:$BE$43,'RevPAR Raw Data'!BB$1,FALSE)</f>
        <v>7.2051719897726496</v>
      </c>
      <c r="BM36" s="61">
        <f>VLOOKUP($A36,'RevPAR Raw Data'!$B$6:$BE$43,'RevPAR Raw Data'!BC$1,FALSE)</f>
        <v>13.178509529652301</v>
      </c>
      <c r="BN36" s="62">
        <f>VLOOKUP($A36,'RevPAR Raw Data'!$B$6:$BE$43,'RevPAR Raw Data'!BE$1,FALSE)</f>
        <v>21.2692494880969</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52.588184447621202</v>
      </c>
      <c r="C39" s="60">
        <f>VLOOKUP($A39,'Occupancy Raw Data'!$B$6:$BE$43,'Occupancy Raw Data'!AH$1,FALSE)</f>
        <v>63.157850992386699</v>
      </c>
      <c r="D39" s="60">
        <f>VLOOKUP($A39,'Occupancy Raw Data'!$B$6:$BE$43,'Occupancy Raw Data'!AI$1,FALSE)</f>
        <v>68.252767711692499</v>
      </c>
      <c r="E39" s="60">
        <f>VLOOKUP($A39,'Occupancy Raw Data'!$B$6:$BE$43,'Occupancy Raw Data'!AJ$1,FALSE)</f>
        <v>68.714884138435394</v>
      </c>
      <c r="F39" s="60">
        <f>VLOOKUP($A39,'Occupancy Raw Data'!$B$6:$BE$43,'Occupancy Raw Data'!AK$1,FALSE)</f>
        <v>68.918514578277197</v>
      </c>
      <c r="G39" s="61">
        <f>VLOOKUP($A39,'Occupancy Raw Data'!$B$6:$BE$43,'Occupancy Raw Data'!AL$1,FALSE)</f>
        <v>64.326440373682601</v>
      </c>
      <c r="H39" s="60">
        <f>VLOOKUP($A39,'Occupancy Raw Data'!$B$6:$BE$43,'Occupancy Raw Data'!AN$1,FALSE)</f>
        <v>76.845141128361902</v>
      </c>
      <c r="I39" s="60">
        <f>VLOOKUP($A39,'Occupancy Raw Data'!$B$6:$BE$43,'Occupancy Raw Data'!AO$1,FALSE)</f>
        <v>76.216795771136006</v>
      </c>
      <c r="J39" s="61">
        <f>VLOOKUP($A39,'Occupancy Raw Data'!$B$6:$BE$43,'Occupancy Raw Data'!AP$1,FALSE)</f>
        <v>76.530968449748897</v>
      </c>
      <c r="K39" s="62">
        <f>VLOOKUP($A39,'Occupancy Raw Data'!$B$6:$BE$43,'Occupancy Raw Data'!AR$1,FALSE)</f>
        <v>67.813448395415804</v>
      </c>
      <c r="M39" s="59">
        <f>VLOOKUP($A39,'Occupancy Raw Data'!$B$6:$BE$43,'Occupancy Raw Data'!AT$1,FALSE)</f>
        <v>2.5812278557274602</v>
      </c>
      <c r="N39" s="60">
        <f>VLOOKUP($A39,'Occupancy Raw Data'!$B$6:$BE$43,'Occupancy Raw Data'!AU$1,FALSE)</f>
        <v>8.3965355974783193</v>
      </c>
      <c r="O39" s="60">
        <f>VLOOKUP($A39,'Occupancy Raw Data'!$B$6:$BE$43,'Occupancy Raw Data'!AV$1,FALSE)</f>
        <v>11.293673741732</v>
      </c>
      <c r="P39" s="60">
        <f>VLOOKUP($A39,'Occupancy Raw Data'!$B$6:$BE$43,'Occupancy Raw Data'!AW$1,FALSE)</f>
        <v>10.3556381625549</v>
      </c>
      <c r="Q39" s="60">
        <f>VLOOKUP($A39,'Occupancy Raw Data'!$B$6:$BE$43,'Occupancy Raw Data'!AX$1,FALSE)</f>
        <v>9.8103741730247602</v>
      </c>
      <c r="R39" s="61">
        <f>VLOOKUP($A39,'Occupancy Raw Data'!$B$6:$BE$43,'Occupancy Raw Data'!AY$1,FALSE)</f>
        <v>8.7016272750911607</v>
      </c>
      <c r="S39" s="60">
        <f>VLOOKUP($A39,'Occupancy Raw Data'!$B$6:$BE$43,'Occupancy Raw Data'!BA$1,FALSE)</f>
        <v>5.4673236722057501</v>
      </c>
      <c r="T39" s="60">
        <f>VLOOKUP($A39,'Occupancy Raw Data'!$B$6:$BE$43,'Occupancy Raw Data'!BB$1,FALSE)</f>
        <v>-2.45414091550477</v>
      </c>
      <c r="U39" s="61">
        <f>VLOOKUP($A39,'Occupancy Raw Data'!$B$6:$BE$43,'Occupancy Raw Data'!BC$1,FALSE)</f>
        <v>1.3664977204665001</v>
      </c>
      <c r="V39" s="62">
        <f>VLOOKUP($A39,'Occupancy Raw Data'!$B$6:$BE$43,'Occupancy Raw Data'!BE$1,FALSE)</f>
        <v>6.22034843316478</v>
      </c>
      <c r="X39" s="64">
        <f>VLOOKUP($A39,'ADR Raw Data'!$B$6:$BE$43,'ADR Raw Data'!AG$1,FALSE)</f>
        <v>101.70154507523</v>
      </c>
      <c r="Y39" s="65">
        <f>VLOOKUP($A39,'ADR Raw Data'!$B$6:$BE$43,'ADR Raw Data'!AH$1,FALSE)</f>
        <v>104.75746423824501</v>
      </c>
      <c r="Z39" s="65">
        <f>VLOOKUP($A39,'ADR Raw Data'!$B$6:$BE$43,'ADR Raw Data'!AI$1,FALSE)</f>
        <v>108.59793239079799</v>
      </c>
      <c r="AA39" s="65">
        <f>VLOOKUP($A39,'ADR Raw Data'!$B$6:$BE$43,'ADR Raw Data'!AJ$1,FALSE)</f>
        <v>109.79559963713299</v>
      </c>
      <c r="AB39" s="65">
        <f>VLOOKUP($A39,'ADR Raw Data'!$B$6:$BE$43,'ADR Raw Data'!AK$1,FALSE)</f>
        <v>116.858911480945</v>
      </c>
      <c r="AC39" s="66">
        <f>VLOOKUP($A39,'ADR Raw Data'!$B$6:$BE$43,'ADR Raw Data'!AL$1,FALSE)</f>
        <v>108.74222071193201</v>
      </c>
      <c r="AD39" s="65">
        <f>VLOOKUP($A39,'ADR Raw Data'!$B$6:$BE$43,'ADR Raw Data'!AN$1,FALSE)</f>
        <v>137.82666688298301</v>
      </c>
      <c r="AE39" s="65">
        <f>VLOOKUP($A39,'ADR Raw Data'!$B$6:$BE$43,'ADR Raw Data'!AO$1,FALSE)</f>
        <v>136.8057146596</v>
      </c>
      <c r="AF39" s="66">
        <f>VLOOKUP($A39,'ADR Raw Data'!$B$6:$BE$43,'ADR Raw Data'!AP$1,FALSE)</f>
        <v>137.31828636279701</v>
      </c>
      <c r="AG39" s="67">
        <f>VLOOKUP($A39,'ADR Raw Data'!$B$6:$BE$43,'ADR Raw Data'!AR$1,FALSE)</f>
        <v>117.956381158154</v>
      </c>
      <c r="AI39" s="59">
        <f>VLOOKUP($A39,'ADR Raw Data'!$B$6:$BE$43,'ADR Raw Data'!AT$1,FALSE)</f>
        <v>23.948345538327199</v>
      </c>
      <c r="AJ39" s="60">
        <f>VLOOKUP($A39,'ADR Raw Data'!$B$6:$BE$43,'ADR Raw Data'!AU$1,FALSE)</f>
        <v>25.767753753832899</v>
      </c>
      <c r="AK39" s="60">
        <f>VLOOKUP($A39,'ADR Raw Data'!$B$6:$BE$43,'ADR Raw Data'!AV$1,FALSE)</f>
        <v>29.4491978620031</v>
      </c>
      <c r="AL39" s="60">
        <f>VLOOKUP($A39,'ADR Raw Data'!$B$6:$BE$43,'ADR Raw Data'!AW$1,FALSE)</f>
        <v>29.524785421650702</v>
      </c>
      <c r="AM39" s="60">
        <f>VLOOKUP($A39,'ADR Raw Data'!$B$6:$BE$43,'ADR Raw Data'!AX$1,FALSE)</f>
        <v>34.497721978591201</v>
      </c>
      <c r="AN39" s="61">
        <f>VLOOKUP($A39,'ADR Raw Data'!$B$6:$BE$43,'ADR Raw Data'!AY$1,FALSE)</f>
        <v>29.0328940275303</v>
      </c>
      <c r="AO39" s="60">
        <f>VLOOKUP($A39,'ADR Raw Data'!$B$6:$BE$43,'ADR Raw Data'!BA$1,FALSE)</f>
        <v>32.924385477918399</v>
      </c>
      <c r="AP39" s="60">
        <f>VLOOKUP($A39,'ADR Raw Data'!$B$6:$BE$43,'ADR Raw Data'!BB$1,FALSE)</f>
        <v>27.7632715351915</v>
      </c>
      <c r="AQ39" s="61">
        <f>VLOOKUP($A39,'ADR Raw Data'!$B$6:$BE$43,'ADR Raw Data'!BC$1,FALSE)</f>
        <v>30.230128558707701</v>
      </c>
      <c r="AR39" s="62">
        <f>VLOOKUP($A39,'ADR Raw Data'!$B$6:$BE$43,'ADR Raw Data'!BE$1,FALSE)</f>
        <v>29.013211611946101</v>
      </c>
      <c r="AT39" s="64">
        <f>VLOOKUP($A39,'RevPAR Raw Data'!$B$6:$BE$43,'RevPAR Raw Data'!AG$1,FALSE)</f>
        <v>53.482996110243</v>
      </c>
      <c r="AU39" s="65">
        <f>VLOOKUP($A39,'RevPAR Raw Data'!$B$6:$BE$43,'RevPAR Raw Data'!AH$1,FALSE)</f>
        <v>66.162563166993493</v>
      </c>
      <c r="AV39" s="65">
        <f>VLOOKUP($A39,'RevPAR Raw Data'!$B$6:$BE$43,'RevPAR Raw Data'!AI$1,FALSE)</f>
        <v>74.121094534392697</v>
      </c>
      <c r="AW39" s="65">
        <f>VLOOKUP($A39,'RevPAR Raw Data'!$B$6:$BE$43,'RevPAR Raw Data'!AJ$1,FALSE)</f>
        <v>75.445919079756607</v>
      </c>
      <c r="AX39" s="65">
        <f>VLOOKUP($A39,'RevPAR Raw Data'!$B$6:$BE$43,'RevPAR Raw Data'!AK$1,FALSE)</f>
        <v>80.537425945011407</v>
      </c>
      <c r="AY39" s="66">
        <f>VLOOKUP($A39,'RevPAR Raw Data'!$B$6:$BE$43,'RevPAR Raw Data'!AL$1,FALSE)</f>
        <v>69.949999767279394</v>
      </c>
      <c r="AZ39" s="65">
        <f>VLOOKUP($A39,'RevPAR Raw Data'!$B$6:$BE$43,'RevPAR Raw Data'!AN$1,FALSE)</f>
        <v>105.91309667874501</v>
      </c>
      <c r="BA39" s="65">
        <f>VLOOKUP($A39,'RevPAR Raw Data'!$B$6:$BE$43,'RevPAR Raw Data'!AO$1,FALSE)</f>
        <v>104.26893214535001</v>
      </c>
      <c r="BB39" s="66">
        <f>VLOOKUP($A39,'RevPAR Raw Data'!$B$6:$BE$43,'RevPAR Raw Data'!AP$1,FALSE)</f>
        <v>105.091014412048</v>
      </c>
      <c r="BC39" s="67">
        <f>VLOOKUP($A39,'RevPAR Raw Data'!$B$6:$BE$43,'RevPAR Raw Data'!AR$1,FALSE)</f>
        <v>79.9902896657848</v>
      </c>
      <c r="BE39" s="59">
        <f>VLOOKUP($A39,'RevPAR Raw Data'!$B$6:$BE$43,'RevPAR Raw Data'!AT$1,FALSE)</f>
        <v>27.147734760075799</v>
      </c>
      <c r="BF39" s="60">
        <f>VLOOKUP($A39,'RevPAR Raw Data'!$B$6:$BE$43,'RevPAR Raw Data'!AU$1,FALSE)</f>
        <v>36.3278879679224</v>
      </c>
      <c r="BG39" s="60">
        <f>VLOOKUP($A39,'RevPAR Raw Data'!$B$6:$BE$43,'RevPAR Raw Data'!AV$1,FALSE)</f>
        <v>44.068767929826997</v>
      </c>
      <c r="BH39" s="60">
        <f>VLOOKUP($A39,'RevPAR Raw Data'!$B$6:$BE$43,'RevPAR Raw Data'!AW$1,FALSE)</f>
        <v>42.937903530742503</v>
      </c>
      <c r="BI39" s="60">
        <f>VLOOKUP($A39,'RevPAR Raw Data'!$B$6:$BE$43,'RevPAR Raw Data'!AX$1,FALSE)</f>
        <v>47.692451758885603</v>
      </c>
      <c r="BJ39" s="61">
        <f>VLOOKUP($A39,'RevPAR Raw Data'!$B$6:$BE$43,'RevPAR Raw Data'!AY$1,FALSE)</f>
        <v>40.260855528069399</v>
      </c>
      <c r="BK39" s="60">
        <f>VLOOKUP($A39,'RevPAR Raw Data'!$B$6:$BE$43,'RevPAR Raw Data'!BA$1,FALSE)</f>
        <v>40.191791871286597</v>
      </c>
      <c r="BL39" s="60">
        <f>VLOOKUP($A39,'RevPAR Raw Data'!$B$6:$BE$43,'RevPAR Raw Data'!BB$1,FALSE)</f>
        <v>24.627780813458799</v>
      </c>
      <c r="BM39" s="61">
        <f>VLOOKUP($A39,'RevPAR Raw Data'!$B$6:$BE$43,'RevPAR Raw Data'!BC$1,FALSE)</f>
        <v>32.009720296822998</v>
      </c>
      <c r="BN39" s="62">
        <f>VLOOKUP($A39,'RevPAR Raw Data'!$B$6:$BE$43,'RevPAR Raw Data'!BE$1,FALSE)</f>
        <v>37.038282899025397</v>
      </c>
    </row>
    <row r="40" spans="1:66" x14ac:dyDescent="0.35">
      <c r="A40" s="81" t="s">
        <v>79</v>
      </c>
      <c r="B40" s="59">
        <f>VLOOKUP($A40,'Occupancy Raw Data'!$B$6:$BE$43,'Occupancy Raw Data'!AG$1,FALSE)</f>
        <v>47.998137802606998</v>
      </c>
      <c r="C40" s="60">
        <f>VLOOKUP($A40,'Occupancy Raw Data'!$B$6:$BE$43,'Occupancy Raw Data'!AH$1,FALSE)</f>
        <v>61.3826815642458</v>
      </c>
      <c r="D40" s="60">
        <f>VLOOKUP($A40,'Occupancy Raw Data'!$B$6:$BE$43,'Occupancy Raw Data'!AI$1,FALSE)</f>
        <v>63.943202979515803</v>
      </c>
      <c r="E40" s="60">
        <f>VLOOKUP($A40,'Occupancy Raw Data'!$B$6:$BE$43,'Occupancy Raw Data'!AJ$1,FALSE)</f>
        <v>65.758845437616301</v>
      </c>
      <c r="F40" s="60">
        <f>VLOOKUP($A40,'Occupancy Raw Data'!$B$6:$BE$43,'Occupancy Raw Data'!AK$1,FALSE)</f>
        <v>62.406890130353801</v>
      </c>
      <c r="G40" s="61">
        <f>VLOOKUP($A40,'Occupancy Raw Data'!$B$6:$BE$43,'Occupancy Raw Data'!AL$1,FALSE)</f>
        <v>60.297951582867697</v>
      </c>
      <c r="H40" s="60">
        <f>VLOOKUP($A40,'Occupancy Raw Data'!$B$6:$BE$43,'Occupancy Raw Data'!AN$1,FALSE)</f>
        <v>67.388268156424502</v>
      </c>
      <c r="I40" s="60">
        <f>VLOOKUP($A40,'Occupancy Raw Data'!$B$6:$BE$43,'Occupancy Raw Data'!AO$1,FALSE)</f>
        <v>67.155493482309097</v>
      </c>
      <c r="J40" s="61">
        <f>VLOOKUP($A40,'Occupancy Raw Data'!$B$6:$BE$43,'Occupancy Raw Data'!AP$1,FALSE)</f>
        <v>67.2718808193668</v>
      </c>
      <c r="K40" s="62">
        <f>VLOOKUP($A40,'Occupancy Raw Data'!$B$6:$BE$43,'Occupancy Raw Data'!AR$1,FALSE)</f>
        <v>62.290502793296</v>
      </c>
      <c r="M40" s="59">
        <f>VLOOKUP($A40,'Occupancy Raw Data'!$B$6:$BE$43,'Occupancy Raw Data'!AT$1,FALSE)</f>
        <v>-9.1629955947136494</v>
      </c>
      <c r="N40" s="60">
        <f>VLOOKUP($A40,'Occupancy Raw Data'!$B$6:$BE$43,'Occupancy Raw Data'!AU$1,FALSE)</f>
        <v>-4.5257060101375801</v>
      </c>
      <c r="O40" s="60">
        <f>VLOOKUP($A40,'Occupancy Raw Data'!$B$6:$BE$43,'Occupancy Raw Data'!AV$1,FALSE)</f>
        <v>-3.1723651744800798</v>
      </c>
      <c r="P40" s="60">
        <f>VLOOKUP($A40,'Occupancy Raw Data'!$B$6:$BE$43,'Occupancy Raw Data'!AW$1,FALSE)</f>
        <v>-0.73787772312016797</v>
      </c>
      <c r="Q40" s="60">
        <f>VLOOKUP($A40,'Occupancy Raw Data'!$B$6:$BE$43,'Occupancy Raw Data'!AX$1,FALSE)</f>
        <v>-1.8308311973636</v>
      </c>
      <c r="R40" s="61">
        <f>VLOOKUP($A40,'Occupancy Raw Data'!$B$6:$BE$43,'Occupancy Raw Data'!AY$1,FALSE)</f>
        <v>-3.67395507957756</v>
      </c>
      <c r="S40" s="60">
        <f>VLOOKUP($A40,'Occupancy Raw Data'!$B$6:$BE$43,'Occupancy Raw Data'!BA$1,FALSE)</f>
        <v>-2.5908479138627101</v>
      </c>
      <c r="T40" s="60">
        <f>VLOOKUP($A40,'Occupancy Raw Data'!$B$6:$BE$43,'Occupancy Raw Data'!BB$1,FALSE)</f>
        <v>-7.4727389352148803</v>
      </c>
      <c r="U40" s="61">
        <f>VLOOKUP($A40,'Occupancy Raw Data'!$B$6:$BE$43,'Occupancy Raw Data'!BC$1,FALSE)</f>
        <v>-5.0903119868637097</v>
      </c>
      <c r="V40" s="62">
        <f>VLOOKUP($A40,'Occupancy Raw Data'!$B$6:$BE$43,'Occupancy Raw Data'!BE$1,FALSE)</f>
        <v>-4.1154791154791104</v>
      </c>
      <c r="X40" s="64">
        <f>VLOOKUP($A40,'ADR Raw Data'!$B$6:$BE$43,'ADR Raw Data'!AG$1,FALSE)</f>
        <v>101.144049466537</v>
      </c>
      <c r="Y40" s="65">
        <f>VLOOKUP($A40,'ADR Raw Data'!$B$6:$BE$43,'ADR Raw Data'!AH$1,FALSE)</f>
        <v>100.022328403488</v>
      </c>
      <c r="Z40" s="65">
        <f>VLOOKUP($A40,'ADR Raw Data'!$B$6:$BE$43,'ADR Raw Data'!AI$1,FALSE)</f>
        <v>102.451791044776</v>
      </c>
      <c r="AA40" s="65">
        <f>VLOOKUP($A40,'ADR Raw Data'!$B$6:$BE$43,'ADR Raw Data'!AJ$1,FALSE)</f>
        <v>98.285327433628296</v>
      </c>
      <c r="AB40" s="65">
        <f>VLOOKUP($A40,'ADR Raw Data'!$B$6:$BE$43,'ADR Raw Data'!AK$1,FALSE)</f>
        <v>106.503368146214</v>
      </c>
      <c r="AC40" s="66">
        <f>VLOOKUP($A40,'ADR Raw Data'!$B$6:$BE$43,'ADR Raw Data'!AL$1,FALSE)</f>
        <v>101.678857319332</v>
      </c>
      <c r="AD40" s="65">
        <f>VLOOKUP($A40,'ADR Raw Data'!$B$6:$BE$43,'ADR Raw Data'!AN$1,FALSE)</f>
        <v>127.843630397236</v>
      </c>
      <c r="AE40" s="65">
        <f>VLOOKUP($A40,'ADR Raw Data'!$B$6:$BE$43,'ADR Raw Data'!AO$1,FALSE)</f>
        <v>129.53064124783299</v>
      </c>
      <c r="AF40" s="66">
        <f>VLOOKUP($A40,'ADR Raw Data'!$B$6:$BE$43,'ADR Raw Data'!AP$1,FALSE)</f>
        <v>128.68567647058799</v>
      </c>
      <c r="AG40" s="67">
        <f>VLOOKUP($A40,'ADR Raw Data'!$B$6:$BE$43,'ADR Raw Data'!AR$1,FALSE)</f>
        <v>110.012159406363</v>
      </c>
      <c r="AI40" s="59">
        <f>VLOOKUP($A40,'ADR Raw Data'!$B$6:$BE$43,'ADR Raw Data'!AT$1,FALSE)</f>
        <v>8.7438505939570099</v>
      </c>
      <c r="AJ40" s="60">
        <f>VLOOKUP($A40,'ADR Raw Data'!$B$6:$BE$43,'ADR Raw Data'!AU$1,FALSE)</f>
        <v>12.1394052711842</v>
      </c>
      <c r="AK40" s="60">
        <f>VLOOKUP($A40,'ADR Raw Data'!$B$6:$BE$43,'ADR Raw Data'!AV$1,FALSE)</f>
        <v>16.3272030569177</v>
      </c>
      <c r="AL40" s="60">
        <f>VLOOKUP($A40,'ADR Raw Data'!$B$6:$BE$43,'ADR Raw Data'!AW$1,FALSE)</f>
        <v>12.925818574237899</v>
      </c>
      <c r="AM40" s="60">
        <f>VLOOKUP($A40,'ADR Raw Data'!$B$6:$BE$43,'ADR Raw Data'!AX$1,FALSE)</f>
        <v>17.795524942031101</v>
      </c>
      <c r="AN40" s="61">
        <f>VLOOKUP($A40,'ADR Raw Data'!$B$6:$BE$43,'ADR Raw Data'!AY$1,FALSE)</f>
        <v>13.7440374146277</v>
      </c>
      <c r="AO40" s="60">
        <f>VLOOKUP($A40,'ADR Raw Data'!$B$6:$BE$43,'ADR Raw Data'!BA$1,FALSE)</f>
        <v>12.564439420177001</v>
      </c>
      <c r="AP40" s="60">
        <f>VLOOKUP($A40,'ADR Raw Data'!$B$6:$BE$43,'ADR Raw Data'!BB$1,FALSE)</f>
        <v>8.7004342135489896</v>
      </c>
      <c r="AQ40" s="61">
        <f>VLOOKUP($A40,'ADR Raw Data'!$B$6:$BE$43,'ADR Raw Data'!BC$1,FALSE)</f>
        <v>10.5211545084747</v>
      </c>
      <c r="AR40" s="62">
        <f>VLOOKUP($A40,'ADR Raw Data'!$B$6:$BE$43,'ADR Raw Data'!BE$1,FALSE)</f>
        <v>12.460705158766901</v>
      </c>
      <c r="AT40" s="64">
        <f>VLOOKUP($A40,'RevPAR Raw Data'!$B$6:$BE$43,'RevPAR Raw Data'!AG$1,FALSE)</f>
        <v>48.547260242085599</v>
      </c>
      <c r="AU40" s="65">
        <f>VLOOKUP($A40,'RevPAR Raw Data'!$B$6:$BE$43,'RevPAR Raw Data'!AH$1,FALSE)</f>
        <v>61.396387337057703</v>
      </c>
      <c r="AV40" s="65">
        <f>VLOOKUP($A40,'RevPAR Raw Data'!$B$6:$BE$43,'RevPAR Raw Data'!AI$1,FALSE)</f>
        <v>65.510956703910594</v>
      </c>
      <c r="AW40" s="65">
        <f>VLOOKUP($A40,'RevPAR Raw Data'!$B$6:$BE$43,'RevPAR Raw Data'!AJ$1,FALSE)</f>
        <v>64.631296554934806</v>
      </c>
      <c r="AX40" s="65">
        <f>VLOOKUP($A40,'RevPAR Raw Data'!$B$6:$BE$43,'RevPAR Raw Data'!AK$1,FALSE)</f>
        <v>66.465439944134005</v>
      </c>
      <c r="AY40" s="66">
        <f>VLOOKUP($A40,'RevPAR Raw Data'!$B$6:$BE$43,'RevPAR Raw Data'!AL$1,FALSE)</f>
        <v>61.310268156424499</v>
      </c>
      <c r="AZ40" s="65">
        <f>VLOOKUP($A40,'RevPAR Raw Data'!$B$6:$BE$43,'RevPAR Raw Data'!AN$1,FALSE)</f>
        <v>86.151608472998106</v>
      </c>
      <c r="BA40" s="65">
        <f>VLOOKUP($A40,'RevPAR Raw Data'!$B$6:$BE$43,'RevPAR Raw Data'!AO$1,FALSE)</f>
        <v>86.986941340782096</v>
      </c>
      <c r="BB40" s="66">
        <f>VLOOKUP($A40,'RevPAR Raw Data'!$B$6:$BE$43,'RevPAR Raw Data'!AP$1,FALSE)</f>
        <v>86.569274906890101</v>
      </c>
      <c r="BC40" s="67">
        <f>VLOOKUP($A40,'RevPAR Raw Data'!$B$6:$BE$43,'RevPAR Raw Data'!AR$1,FALSE)</f>
        <v>68.527127227986099</v>
      </c>
      <c r="BE40" s="59">
        <f>VLOOKUP($A40,'RevPAR Raw Data'!$B$6:$BE$43,'RevPAR Raw Data'!AT$1,FALSE)</f>
        <v>-1.22034364548926</v>
      </c>
      <c r="BF40" s="60">
        <f>VLOOKUP($A40,'RevPAR Raw Data'!$B$6:$BE$43,'RevPAR Raw Data'!AU$1,FALSE)</f>
        <v>7.0643054670937602</v>
      </c>
      <c r="BG40" s="60">
        <f>VLOOKUP($A40,'RevPAR Raw Data'!$B$6:$BE$43,'RevPAR Raw Data'!AV$1,FALSE)</f>
        <v>12.636879378693299</v>
      </c>
      <c r="BH40" s="60">
        <f>VLOOKUP($A40,'RevPAR Raw Data'!$B$6:$BE$43,'RevPAR Raw Data'!AW$1,FALSE)</f>
        <v>12.0925641153275</v>
      </c>
      <c r="BI40" s="60">
        <f>VLOOKUP($A40,'RevPAR Raw Data'!$B$6:$BE$43,'RevPAR Raw Data'!AX$1,FALSE)</f>
        <v>15.638887722294101</v>
      </c>
      <c r="BJ40" s="61">
        <f>VLOOKUP($A40,'RevPAR Raw Data'!$B$6:$BE$43,'RevPAR Raw Data'!AY$1,FALSE)</f>
        <v>9.5651325743164399</v>
      </c>
      <c r="BK40" s="60">
        <f>VLOOKUP($A40,'RevPAR Raw Data'!$B$6:$BE$43,'RevPAR Raw Data'!BA$1,FALSE)</f>
        <v>9.6480659897081509</v>
      </c>
      <c r="BL40" s="60">
        <f>VLOOKUP($A40,'RevPAR Raw Data'!$B$6:$BE$43,'RevPAR Raw Data'!BB$1,FALSE)</f>
        <v>0.57753454332547904</v>
      </c>
      <c r="BM40" s="61">
        <f>VLOOKUP($A40,'RevPAR Raw Data'!$B$6:$BE$43,'RevPAR Raw Data'!BC$1,FALSE)</f>
        <v>4.8952829325097102</v>
      </c>
      <c r="BN40" s="62">
        <f>VLOOKUP($A40,'RevPAR Raw Data'!$B$6:$BE$43,'RevPAR Raw Data'!BE$1,FALSE)</f>
        <v>7.8324083248373304</v>
      </c>
    </row>
    <row r="41" spans="1:66" x14ac:dyDescent="0.35">
      <c r="A41" s="81" t="s">
        <v>80</v>
      </c>
      <c r="B41" s="59">
        <f>VLOOKUP($A41,'Occupancy Raw Data'!$B$6:$BE$43,'Occupancy Raw Data'!AG$1,FALSE)</f>
        <v>44.575120092761303</v>
      </c>
      <c r="C41" s="60">
        <f>VLOOKUP($A41,'Occupancy Raw Data'!$B$6:$BE$43,'Occupancy Raw Data'!AH$1,FALSE)</f>
        <v>56.0543316216663</v>
      </c>
      <c r="D41" s="60">
        <f>VLOOKUP($A41,'Occupancy Raw Data'!$B$6:$BE$43,'Occupancy Raw Data'!AI$1,FALSE)</f>
        <v>57.992380321351597</v>
      </c>
      <c r="E41" s="60">
        <f>VLOOKUP($A41,'Occupancy Raw Data'!$B$6:$BE$43,'Occupancy Raw Data'!AJ$1,FALSE)</f>
        <v>59.864170945833997</v>
      </c>
      <c r="F41" s="60">
        <f>VLOOKUP($A41,'Occupancy Raw Data'!$B$6:$BE$43,'Occupancy Raw Data'!AK$1,FALSE)</f>
        <v>59.416928938214298</v>
      </c>
      <c r="G41" s="61">
        <f>VLOOKUP($A41,'Occupancy Raw Data'!$B$6:$BE$43,'Occupancy Raw Data'!AL$1,FALSE)</f>
        <v>55.580586383965503</v>
      </c>
      <c r="H41" s="60">
        <f>VLOOKUP($A41,'Occupancy Raw Data'!$B$6:$BE$43,'Occupancy Raw Data'!AN$1,FALSE)</f>
        <v>69.488156369057407</v>
      </c>
      <c r="I41" s="60">
        <f>VLOOKUP($A41,'Occupancy Raw Data'!$B$6:$BE$43,'Occupancy Raw Data'!AO$1,FALSE)</f>
        <v>67.765446413781603</v>
      </c>
      <c r="J41" s="61">
        <f>VLOOKUP($A41,'Occupancy Raw Data'!$B$6:$BE$43,'Occupancy Raw Data'!AP$1,FALSE)</f>
        <v>68.626801391419505</v>
      </c>
      <c r="K41" s="62">
        <f>VLOOKUP($A41,'Occupancy Raw Data'!$B$6:$BE$43,'Occupancy Raw Data'!AR$1,FALSE)</f>
        <v>59.308076386095202</v>
      </c>
      <c r="M41" s="59">
        <f>VLOOKUP($A41,'Occupancy Raw Data'!$B$6:$BE$43,'Occupancy Raw Data'!AT$1,FALSE)</f>
        <v>-8.7177747625508797</v>
      </c>
      <c r="N41" s="60">
        <f>VLOOKUP($A41,'Occupancy Raw Data'!$B$6:$BE$43,'Occupancy Raw Data'!AU$1,FALSE)</f>
        <v>-2.3094688221709001</v>
      </c>
      <c r="O41" s="60">
        <f>VLOOKUP($A41,'Occupancy Raw Data'!$B$6:$BE$43,'Occupancy Raw Data'!AV$1,FALSE)</f>
        <v>-3.23383084577114</v>
      </c>
      <c r="P41" s="60">
        <f>VLOOKUP($A41,'Occupancy Raw Data'!$B$6:$BE$43,'Occupancy Raw Data'!AW$1,FALSE)</f>
        <v>0.72463768115941996</v>
      </c>
      <c r="Q41" s="60">
        <f>VLOOKUP($A41,'Occupancy Raw Data'!$B$6:$BE$43,'Occupancy Raw Data'!AX$1,FALSE)</f>
        <v>1.3563153433173201</v>
      </c>
      <c r="R41" s="61">
        <f>VLOOKUP($A41,'Occupancy Raw Data'!$B$6:$BE$43,'Occupancy Raw Data'!AY$1,FALSE)</f>
        <v>-2.21483942414174</v>
      </c>
      <c r="S41" s="60">
        <f>VLOOKUP($A41,'Occupancy Raw Data'!$B$6:$BE$43,'Occupancy Raw Data'!BA$1,FALSE)</f>
        <v>1.18186203569705</v>
      </c>
      <c r="T41" s="60">
        <f>VLOOKUP($A41,'Occupancy Raw Data'!$B$6:$BE$43,'Occupancy Raw Data'!BB$1,FALSE)</f>
        <v>-7.3102112497878897</v>
      </c>
      <c r="U41" s="61">
        <f>VLOOKUP($A41,'Occupancy Raw Data'!$B$6:$BE$43,'Occupancy Raw Data'!BC$1,FALSE)</f>
        <v>-3.2021967546099299</v>
      </c>
      <c r="V41" s="62">
        <f>VLOOKUP($A41,'Occupancy Raw Data'!$B$6:$BE$43,'Occupancy Raw Data'!BE$1,FALSE)</f>
        <v>-2.5514740554909001</v>
      </c>
      <c r="X41" s="64">
        <f>VLOOKUP($A41,'ADR Raw Data'!$B$6:$BE$43,'ADR Raw Data'!AG$1,FALSE)</f>
        <v>106.999379412857</v>
      </c>
      <c r="Y41" s="65">
        <f>VLOOKUP($A41,'ADR Raw Data'!$B$6:$BE$43,'ADR Raw Data'!AH$1,FALSE)</f>
        <v>106.719169621749</v>
      </c>
      <c r="Z41" s="65">
        <f>VLOOKUP($A41,'ADR Raw Data'!$B$6:$BE$43,'ADR Raw Data'!AI$1,FALSE)</f>
        <v>107.768174807197</v>
      </c>
      <c r="AA41" s="65">
        <f>VLOOKUP($A41,'ADR Raw Data'!$B$6:$BE$43,'ADR Raw Data'!AJ$1,FALSE)</f>
        <v>107.290741560597</v>
      </c>
      <c r="AB41" s="65">
        <f>VLOOKUP($A41,'ADR Raw Data'!$B$6:$BE$43,'ADR Raw Data'!AK$1,FALSE)</f>
        <v>111.73287705603499</v>
      </c>
      <c r="AC41" s="66">
        <f>VLOOKUP($A41,'ADR Raw Data'!$B$6:$BE$43,'ADR Raw Data'!AL$1,FALSE)</f>
        <v>108.17809799129699</v>
      </c>
      <c r="AD41" s="65">
        <f>VLOOKUP($A41,'ADR Raw Data'!$B$6:$BE$43,'ADR Raw Data'!AN$1,FALSE)</f>
        <v>133.75453396901</v>
      </c>
      <c r="AE41" s="65">
        <f>VLOOKUP($A41,'ADR Raw Data'!$B$6:$BE$43,'ADR Raw Data'!AO$1,FALSE)</f>
        <v>135.90258372036101</v>
      </c>
      <c r="AF41" s="66">
        <f>VLOOKUP($A41,'ADR Raw Data'!$B$6:$BE$43,'ADR Raw Data'!AP$1,FALSE)</f>
        <v>134.81507844557001</v>
      </c>
      <c r="AG41" s="67">
        <f>VLOOKUP($A41,'ADR Raw Data'!$B$6:$BE$43,'ADR Raw Data'!AR$1,FALSE)</f>
        <v>116.984466743805</v>
      </c>
      <c r="AI41" s="59">
        <f>VLOOKUP($A41,'ADR Raw Data'!$B$6:$BE$43,'ADR Raw Data'!AT$1,FALSE)</f>
        <v>12.240784170335401</v>
      </c>
      <c r="AJ41" s="60">
        <f>VLOOKUP($A41,'ADR Raw Data'!$B$6:$BE$43,'ADR Raw Data'!AU$1,FALSE)</f>
        <v>12.5345175130279</v>
      </c>
      <c r="AK41" s="60">
        <f>VLOOKUP($A41,'ADR Raw Data'!$B$6:$BE$43,'ADR Raw Data'!AV$1,FALSE)</f>
        <v>13.836068301900299</v>
      </c>
      <c r="AL41" s="60">
        <f>VLOOKUP($A41,'ADR Raw Data'!$B$6:$BE$43,'ADR Raw Data'!AW$1,FALSE)</f>
        <v>14.1174354741764</v>
      </c>
      <c r="AM41" s="60">
        <f>VLOOKUP($A41,'ADR Raw Data'!$B$6:$BE$43,'ADR Raw Data'!AX$1,FALSE)</f>
        <v>17.683589841871999</v>
      </c>
      <c r="AN41" s="61">
        <f>VLOOKUP($A41,'ADR Raw Data'!$B$6:$BE$43,'ADR Raw Data'!AY$1,FALSE)</f>
        <v>14.1888030407631</v>
      </c>
      <c r="AO41" s="60">
        <f>VLOOKUP($A41,'ADR Raw Data'!$B$6:$BE$43,'ADR Raw Data'!BA$1,FALSE)</f>
        <v>17.7403347948799</v>
      </c>
      <c r="AP41" s="60">
        <f>VLOOKUP($A41,'ADR Raw Data'!$B$6:$BE$43,'ADR Raw Data'!BB$1,FALSE)</f>
        <v>13.948305897646</v>
      </c>
      <c r="AQ41" s="61">
        <f>VLOOKUP($A41,'ADR Raw Data'!$B$6:$BE$43,'ADR Raw Data'!BC$1,FALSE)</f>
        <v>15.6937173472358</v>
      </c>
      <c r="AR41" s="62">
        <f>VLOOKUP($A41,'ADR Raw Data'!$B$6:$BE$43,'ADR Raw Data'!BE$1,FALSE)</f>
        <v>14.6929093678818</v>
      </c>
      <c r="AT41" s="64">
        <f>VLOOKUP($A41,'RevPAR Raw Data'!$B$6:$BE$43,'RevPAR Raw Data'!AG$1,FALSE)</f>
        <v>47.695101871790598</v>
      </c>
      <c r="AU41" s="65">
        <f>VLOOKUP($A41,'RevPAR Raw Data'!$B$6:$BE$43,'RevPAR Raw Data'!AH$1,FALSE)</f>
        <v>59.820717243663999</v>
      </c>
      <c r="AV41" s="65">
        <f>VLOOKUP($A41,'RevPAR Raw Data'!$B$6:$BE$43,'RevPAR Raw Data'!AI$1,FALSE)</f>
        <v>62.4973297995693</v>
      </c>
      <c r="AW41" s="65">
        <f>VLOOKUP($A41,'RevPAR Raw Data'!$B$6:$BE$43,'RevPAR Raw Data'!AJ$1,FALSE)</f>
        <v>64.228712936889096</v>
      </c>
      <c r="AX41" s="65">
        <f>VLOOKUP($A41,'RevPAR Raw Data'!$B$6:$BE$43,'RevPAR Raw Data'!AK$1,FALSE)</f>
        <v>66.388244161007094</v>
      </c>
      <c r="AY41" s="66">
        <f>VLOOKUP($A41,'RevPAR Raw Data'!$B$6:$BE$43,'RevPAR Raw Data'!AL$1,FALSE)</f>
        <v>60.126021202583999</v>
      </c>
      <c r="AZ41" s="65">
        <f>VLOOKUP($A41,'RevPAR Raw Data'!$B$6:$BE$43,'RevPAR Raw Data'!AN$1,FALSE)</f>
        <v>92.943559715090203</v>
      </c>
      <c r="BA41" s="65">
        <f>VLOOKUP($A41,'RevPAR Raw Data'!$B$6:$BE$43,'RevPAR Raw Data'!AO$1,FALSE)</f>
        <v>92.094992545966505</v>
      </c>
      <c r="BB41" s="66">
        <f>VLOOKUP($A41,'RevPAR Raw Data'!$B$6:$BE$43,'RevPAR Raw Data'!AP$1,FALSE)</f>
        <v>92.519276130528397</v>
      </c>
      <c r="BC41" s="67">
        <f>VLOOKUP($A41,'RevPAR Raw Data'!$B$6:$BE$43,'RevPAR Raw Data'!AR$1,FALSE)</f>
        <v>69.381236896282402</v>
      </c>
      <c r="BE41" s="59">
        <f>VLOOKUP($A41,'RevPAR Raw Data'!$B$6:$BE$43,'RevPAR Raw Data'!AT$1,FALSE)</f>
        <v>2.45588541464473</v>
      </c>
      <c r="BF41" s="60">
        <f>VLOOKUP($A41,'RevPAR Raw Data'!$B$6:$BE$43,'RevPAR Raw Data'!AU$1,FALSE)</f>
        <v>9.9355679168841</v>
      </c>
      <c r="BG41" s="60">
        <f>VLOOKUP($A41,'RevPAR Raw Data'!$B$6:$BE$43,'RevPAR Raw Data'!AV$1,FALSE)</f>
        <v>10.154802411540301</v>
      </c>
      <c r="BH41" s="60">
        <f>VLOOKUP($A41,'RevPAR Raw Data'!$B$6:$BE$43,'RevPAR Raw Data'!AW$1,FALSE)</f>
        <v>14.9443734123951</v>
      </c>
      <c r="BI41" s="60">
        <f>VLOOKUP($A41,'RevPAR Raw Data'!$B$6:$BE$43,'RevPAR Raw Data'!AX$1,FALSE)</f>
        <v>19.279750427463899</v>
      </c>
      <c r="BJ41" s="61">
        <f>VLOOKUP($A41,'RevPAR Raw Data'!$B$6:$BE$43,'RevPAR Raw Data'!AY$1,FALSE)</f>
        <v>11.6597044130607</v>
      </c>
      <c r="BK41" s="60">
        <f>VLOOKUP($A41,'RevPAR Raw Data'!$B$6:$BE$43,'RevPAR Raw Data'!BA$1,FALSE)</f>
        <v>19.131863112523199</v>
      </c>
      <c r="BL41" s="60">
        <f>VLOOKUP($A41,'RevPAR Raw Data'!$B$6:$BE$43,'RevPAR Raw Data'!BB$1,FALSE)</f>
        <v>5.6184440209736399</v>
      </c>
      <c r="BM41" s="61">
        <f>VLOOKUP($A41,'RevPAR Raw Data'!$B$6:$BE$43,'RevPAR Raw Data'!BC$1,FALSE)</f>
        <v>11.988976885054999</v>
      </c>
      <c r="BN41" s="62">
        <f>VLOOKUP($A41,'RevPAR Raw Data'!$B$6:$BE$43,'RevPAR Raw Data'!BE$1,FALSE)</f>
        <v>11.7665495418726</v>
      </c>
    </row>
    <row r="42" spans="1:66" x14ac:dyDescent="0.35">
      <c r="A42" s="81" t="s">
        <v>81</v>
      </c>
      <c r="B42" s="59">
        <f>VLOOKUP($A42,'Occupancy Raw Data'!$B$6:$BE$43,'Occupancy Raw Data'!AG$1,FALSE)</f>
        <v>53.821412776906598</v>
      </c>
      <c r="C42" s="60">
        <f>VLOOKUP($A42,'Occupancy Raw Data'!$B$6:$BE$43,'Occupancy Raw Data'!AH$1,FALSE)</f>
        <v>60.164971387984203</v>
      </c>
      <c r="D42" s="60">
        <f>VLOOKUP($A42,'Occupancy Raw Data'!$B$6:$BE$43,'Occupancy Raw Data'!AI$1,FALSE)</f>
        <v>63.610474544016903</v>
      </c>
      <c r="E42" s="60">
        <f>VLOOKUP($A42,'Occupancy Raw Data'!$B$6:$BE$43,'Occupancy Raw Data'!AJ$1,FALSE)</f>
        <v>65.904126294911407</v>
      </c>
      <c r="F42" s="60">
        <f>VLOOKUP($A42,'Occupancy Raw Data'!$B$6:$BE$43,'Occupancy Raw Data'!AK$1,FALSE)</f>
        <v>68.602500703574094</v>
      </c>
      <c r="G42" s="61">
        <f>VLOOKUP($A42,'Occupancy Raw Data'!$B$6:$BE$43,'Occupancy Raw Data'!AL$1,FALSE)</f>
        <v>62.420697141478698</v>
      </c>
      <c r="H42" s="60">
        <f>VLOOKUP($A42,'Occupancy Raw Data'!$B$6:$BE$43,'Occupancy Raw Data'!AN$1,FALSE)</f>
        <v>77.5305217169889</v>
      </c>
      <c r="I42" s="60">
        <f>VLOOKUP($A42,'Occupancy Raw Data'!$B$6:$BE$43,'Occupancy Raw Data'!AO$1,FALSE)</f>
        <v>78.697114675886795</v>
      </c>
      <c r="J42" s="61">
        <f>VLOOKUP($A42,'Occupancy Raw Data'!$B$6:$BE$43,'Occupancy Raw Data'!AP$1,FALSE)</f>
        <v>78.113818196437904</v>
      </c>
      <c r="K42" s="62">
        <f>VLOOKUP($A42,'Occupancy Raw Data'!$B$6:$BE$43,'Occupancy Raw Data'!AR$1,FALSE)</f>
        <v>66.904446014324094</v>
      </c>
      <c r="M42" s="59">
        <f>VLOOKUP($A42,'Occupancy Raw Data'!$B$6:$BE$43,'Occupancy Raw Data'!AT$1,FALSE)</f>
        <v>0.63673200897417104</v>
      </c>
      <c r="N42" s="60">
        <f>VLOOKUP($A42,'Occupancy Raw Data'!$B$6:$BE$43,'Occupancy Raw Data'!AU$1,FALSE)</f>
        <v>9.7915323365538907</v>
      </c>
      <c r="O42" s="60">
        <f>VLOOKUP($A42,'Occupancy Raw Data'!$B$6:$BE$43,'Occupancy Raw Data'!AV$1,FALSE)</f>
        <v>11.6122918704701</v>
      </c>
      <c r="P42" s="60">
        <f>VLOOKUP($A42,'Occupancy Raw Data'!$B$6:$BE$43,'Occupancy Raw Data'!AW$1,FALSE)</f>
        <v>13.177532809525401</v>
      </c>
      <c r="Q42" s="60">
        <f>VLOOKUP($A42,'Occupancy Raw Data'!$B$6:$BE$43,'Occupancy Raw Data'!AX$1,FALSE)</f>
        <v>12.3405506616719</v>
      </c>
      <c r="R42" s="61">
        <f>VLOOKUP($A42,'Occupancy Raw Data'!$B$6:$BE$43,'Occupancy Raw Data'!AY$1,FALSE)</f>
        <v>9.6755385841809094</v>
      </c>
      <c r="S42" s="60">
        <f>VLOOKUP($A42,'Occupancy Raw Data'!$B$6:$BE$43,'Occupancy Raw Data'!BA$1,FALSE)</f>
        <v>3.6665198146965201</v>
      </c>
      <c r="T42" s="60">
        <f>VLOOKUP($A42,'Occupancy Raw Data'!$B$6:$BE$43,'Occupancy Raw Data'!BB$1,FALSE)</f>
        <v>-2.3027357378472102</v>
      </c>
      <c r="U42" s="61">
        <f>VLOOKUP($A42,'Occupancy Raw Data'!$B$6:$BE$43,'Occupancy Raw Data'!BC$1,FALSE)</f>
        <v>0.56723095197389495</v>
      </c>
      <c r="V42" s="62">
        <f>VLOOKUP($A42,'Occupancy Raw Data'!$B$6:$BE$43,'Occupancy Raw Data'!BE$1,FALSE)</f>
        <v>6.4515979338149299</v>
      </c>
      <c r="X42" s="64">
        <f>VLOOKUP($A42,'ADR Raw Data'!$B$6:$BE$43,'ADR Raw Data'!AG$1,FALSE)</f>
        <v>106.929868902666</v>
      </c>
      <c r="Y42" s="65">
        <f>VLOOKUP($A42,'ADR Raw Data'!$B$6:$BE$43,'ADR Raw Data'!AH$1,FALSE)</f>
        <v>108.35884261992</v>
      </c>
      <c r="Z42" s="65">
        <f>VLOOKUP($A42,'ADR Raw Data'!$B$6:$BE$43,'ADR Raw Data'!AI$1,FALSE)</f>
        <v>110.6572161886</v>
      </c>
      <c r="AA42" s="65">
        <f>VLOOKUP($A42,'ADR Raw Data'!$B$6:$BE$43,'ADR Raw Data'!AJ$1,FALSE)</f>
        <v>111.75736116477201</v>
      </c>
      <c r="AB42" s="65">
        <f>VLOOKUP($A42,'ADR Raw Data'!$B$6:$BE$43,'ADR Raw Data'!AK$1,FALSE)</f>
        <v>115.92837118215201</v>
      </c>
      <c r="AC42" s="66">
        <f>VLOOKUP($A42,'ADR Raw Data'!$B$6:$BE$43,'ADR Raw Data'!AL$1,FALSE)</f>
        <v>110.96232598432201</v>
      </c>
      <c r="AD42" s="65">
        <f>VLOOKUP($A42,'ADR Raw Data'!$B$6:$BE$43,'ADR Raw Data'!AN$1,FALSE)</f>
        <v>149.74731299425201</v>
      </c>
      <c r="AE42" s="65">
        <f>VLOOKUP($A42,'ADR Raw Data'!$B$6:$BE$43,'ADR Raw Data'!AO$1,FALSE)</f>
        <v>153.56323527408301</v>
      </c>
      <c r="AF42" s="66">
        <f>VLOOKUP($A42,'ADR Raw Data'!$B$6:$BE$43,'ADR Raw Data'!AP$1,FALSE)</f>
        <v>151.66952138313701</v>
      </c>
      <c r="AG42" s="67">
        <f>VLOOKUP($A42,'ADR Raw Data'!$B$6:$BE$43,'ADR Raw Data'!AR$1,FALSE)</f>
        <v>124.541583525055</v>
      </c>
      <c r="AI42" s="59">
        <f>VLOOKUP($A42,'ADR Raw Data'!$B$6:$BE$43,'ADR Raw Data'!AT$1,FALSE)</f>
        <v>21.245247300865401</v>
      </c>
      <c r="AJ42" s="60">
        <f>VLOOKUP($A42,'ADR Raw Data'!$B$6:$BE$43,'ADR Raw Data'!AU$1,FALSE)</f>
        <v>25.477115838147999</v>
      </c>
      <c r="AK42" s="60">
        <f>VLOOKUP($A42,'ADR Raw Data'!$B$6:$BE$43,'ADR Raw Data'!AV$1,FALSE)</f>
        <v>25.564629498892799</v>
      </c>
      <c r="AL42" s="60">
        <f>VLOOKUP($A42,'ADR Raw Data'!$B$6:$BE$43,'ADR Raw Data'!AW$1,FALSE)</f>
        <v>26.250852969210399</v>
      </c>
      <c r="AM42" s="60">
        <f>VLOOKUP($A42,'ADR Raw Data'!$B$6:$BE$43,'ADR Raw Data'!AX$1,FALSE)</f>
        <v>25.2560777001353</v>
      </c>
      <c r="AN42" s="61">
        <f>VLOOKUP($A42,'ADR Raw Data'!$B$6:$BE$43,'ADR Raw Data'!AY$1,FALSE)</f>
        <v>24.916733025743302</v>
      </c>
      <c r="AO42" s="60">
        <f>VLOOKUP($A42,'ADR Raw Data'!$B$6:$BE$43,'ADR Raw Data'!BA$1,FALSE)</f>
        <v>23.942871440539498</v>
      </c>
      <c r="AP42" s="60">
        <f>VLOOKUP($A42,'ADR Raw Data'!$B$6:$BE$43,'ADR Raw Data'!BB$1,FALSE)</f>
        <v>17.816282098127299</v>
      </c>
      <c r="AQ42" s="61">
        <f>VLOOKUP($A42,'ADR Raw Data'!$B$6:$BE$43,'ADR Raw Data'!BC$1,FALSE)</f>
        <v>20.600355477661299</v>
      </c>
      <c r="AR42" s="62">
        <f>VLOOKUP($A42,'ADR Raw Data'!$B$6:$BE$43,'ADR Raw Data'!BE$1,FALSE)</f>
        <v>22.243435895339399</v>
      </c>
      <c r="AT42" s="64">
        <f>VLOOKUP($A42,'RevPAR Raw Data'!$B$6:$BE$43,'RevPAR Raw Data'!AG$1,FALSE)</f>
        <v>57.551166123909397</v>
      </c>
      <c r="AU42" s="65">
        <f>VLOOKUP($A42,'RevPAR Raw Data'!$B$6:$BE$43,'RevPAR Raw Data'!AH$1,FALSE)</f>
        <v>65.1940666586258</v>
      </c>
      <c r="AV42" s="65">
        <f>VLOOKUP($A42,'RevPAR Raw Data'!$B$6:$BE$43,'RevPAR Raw Data'!AI$1,FALSE)</f>
        <v>70.389580334767203</v>
      </c>
      <c r="AW42" s="65">
        <f>VLOOKUP($A42,'RevPAR Raw Data'!$B$6:$BE$43,'RevPAR Raw Data'!AJ$1,FALSE)</f>
        <v>73.652712445891694</v>
      </c>
      <c r="AX42" s="65">
        <f>VLOOKUP($A42,'RevPAR Raw Data'!$B$6:$BE$43,'RevPAR Raw Data'!AK$1,FALSE)</f>
        <v>79.529761655878502</v>
      </c>
      <c r="AY42" s="66">
        <f>VLOOKUP($A42,'RevPAR Raw Data'!$B$6:$BE$43,'RevPAR Raw Data'!AL$1,FALSE)</f>
        <v>69.263457443814502</v>
      </c>
      <c r="AZ42" s="65">
        <f>VLOOKUP($A42,'RevPAR Raw Data'!$B$6:$BE$43,'RevPAR Raw Data'!AN$1,FALSE)</f>
        <v>116.09987302161601</v>
      </c>
      <c r="BA42" s="65">
        <f>VLOOKUP($A42,'RevPAR Raw Data'!$B$6:$BE$43,'RevPAR Raw Data'!AO$1,FALSE)</f>
        <v>120.849835363647</v>
      </c>
      <c r="BB42" s="66">
        <f>VLOOKUP($A42,'RevPAR Raw Data'!$B$6:$BE$43,'RevPAR Raw Data'!AP$1,FALSE)</f>
        <v>118.474854192631</v>
      </c>
      <c r="BC42" s="67">
        <f>VLOOKUP($A42,'RevPAR Raw Data'!$B$6:$BE$43,'RevPAR Raw Data'!AR$1,FALSE)</f>
        <v>83.323856514905202</v>
      </c>
      <c r="BE42" s="59">
        <f>VLOOKUP($A42,'RevPAR Raw Data'!$B$6:$BE$43,'RevPAR Raw Data'!AT$1,FALSE)</f>
        <v>22.017254599789901</v>
      </c>
      <c r="BF42" s="60">
        <f>VLOOKUP($A42,'RevPAR Raw Data'!$B$6:$BE$43,'RevPAR Raw Data'!AU$1,FALSE)</f>
        <v>37.763248210415497</v>
      </c>
      <c r="BG42" s="60">
        <f>VLOOKUP($A42,'RevPAR Raw Data'!$B$6:$BE$43,'RevPAR Raw Data'!AV$1,FALSE)</f>
        <v>40.1455607623787</v>
      </c>
      <c r="BH42" s="60">
        <f>VLOOKUP($A42,'RevPAR Raw Data'!$B$6:$BE$43,'RevPAR Raw Data'!AW$1,FALSE)</f>
        <v>42.887600541533899</v>
      </c>
      <c r="BI42" s="60">
        <f>VLOOKUP($A42,'RevPAR Raw Data'!$B$6:$BE$43,'RevPAR Raw Data'!AX$1,FALSE)</f>
        <v>40.713367425543602</v>
      </c>
      <c r="BJ42" s="61">
        <f>VLOOKUP($A42,'RevPAR Raw Data'!$B$6:$BE$43,'RevPAR Raw Data'!AY$1,FALSE)</f>
        <v>37.003099727747298</v>
      </c>
      <c r="BK42" s="60">
        <f>VLOOKUP($A42,'RevPAR Raw Data'!$B$6:$BE$43,'RevPAR Raw Data'!BA$1,FALSE)</f>
        <v>28.4872613808107</v>
      </c>
      <c r="BL42" s="60">
        <f>VLOOKUP($A42,'RevPAR Raw Data'!$B$6:$BE$43,'RevPAR Raw Data'!BB$1,FALSE)</f>
        <v>15.1032844652509</v>
      </c>
      <c r="BM42" s="61">
        <f>VLOOKUP($A42,'RevPAR Raw Data'!$B$6:$BE$43,'RevPAR Raw Data'!BC$1,FALSE)</f>
        <v>21.284438022121101</v>
      </c>
      <c r="BN42" s="62">
        <f>VLOOKUP($A42,'RevPAR Raw Data'!$B$6:$BE$43,'RevPAR Raw Data'!BE$1,FALSE)</f>
        <v>30.130090879787598</v>
      </c>
    </row>
    <row r="43" spans="1:66" x14ac:dyDescent="0.35">
      <c r="A43" s="82" t="s">
        <v>82</v>
      </c>
      <c r="B43" s="59">
        <f>VLOOKUP($A43,'Occupancy Raw Data'!$B$6:$BE$43,'Occupancy Raw Data'!AG$1,FALSE)</f>
        <v>54.947461475096901</v>
      </c>
      <c r="C43" s="60">
        <f>VLOOKUP($A43,'Occupancy Raw Data'!$B$6:$BE$43,'Occupancy Raw Data'!AH$1,FALSE)</f>
        <v>66.060916561187696</v>
      </c>
      <c r="D43" s="60">
        <f>VLOOKUP($A43,'Occupancy Raw Data'!$B$6:$BE$43,'Occupancy Raw Data'!AI$1,FALSE)</f>
        <v>72.062664496815501</v>
      </c>
      <c r="E43" s="60">
        <f>VLOOKUP($A43,'Occupancy Raw Data'!$B$6:$BE$43,'Occupancy Raw Data'!AJ$1,FALSE)</f>
        <v>73.499186305828403</v>
      </c>
      <c r="F43" s="60">
        <f>VLOOKUP($A43,'Occupancy Raw Data'!$B$6:$BE$43,'Occupancy Raw Data'!AK$1,FALSE)</f>
        <v>70.033451871496496</v>
      </c>
      <c r="G43" s="61">
        <f>VLOOKUP($A43,'Occupancy Raw Data'!$B$6:$BE$43,'Occupancy Raw Data'!AL$1,FALSE)</f>
        <v>67.320736142084996</v>
      </c>
      <c r="H43" s="60">
        <f>VLOOKUP($A43,'Occupancy Raw Data'!$B$6:$BE$43,'Occupancy Raw Data'!AN$1,FALSE)</f>
        <v>73.806581881743099</v>
      </c>
      <c r="I43" s="60">
        <f>VLOOKUP($A43,'Occupancy Raw Data'!$B$6:$BE$43,'Occupancy Raw Data'!AO$1,FALSE)</f>
        <v>74.312378197014397</v>
      </c>
      <c r="J43" s="61">
        <f>VLOOKUP($A43,'Occupancy Raw Data'!$B$6:$BE$43,'Occupancy Raw Data'!AP$1,FALSE)</f>
        <v>74.059480039378698</v>
      </c>
      <c r="K43" s="62">
        <f>VLOOKUP($A43,'Occupancy Raw Data'!$B$6:$BE$43,'Occupancy Raw Data'!AR$1,FALSE)</f>
        <v>69.246091541311799</v>
      </c>
      <c r="M43" s="59">
        <f>VLOOKUP($A43,'Occupancy Raw Data'!$B$6:$BE$43,'Occupancy Raw Data'!AT$1,FALSE)</f>
        <v>45.477158427455898</v>
      </c>
      <c r="N43" s="60">
        <f>VLOOKUP($A43,'Occupancy Raw Data'!$B$6:$BE$43,'Occupancy Raw Data'!AU$1,FALSE)</f>
        <v>60.850030059980099</v>
      </c>
      <c r="O43" s="60">
        <f>VLOOKUP($A43,'Occupancy Raw Data'!$B$6:$BE$43,'Occupancy Raw Data'!AV$1,FALSE)</f>
        <v>67.015460412891599</v>
      </c>
      <c r="P43" s="60">
        <f>VLOOKUP($A43,'Occupancy Raw Data'!$B$6:$BE$43,'Occupancy Raw Data'!AW$1,FALSE)</f>
        <v>65.299090542177694</v>
      </c>
      <c r="Q43" s="60">
        <f>VLOOKUP($A43,'Occupancy Raw Data'!$B$6:$BE$43,'Occupancy Raw Data'!AX$1,FALSE)</f>
        <v>59.165927363464398</v>
      </c>
      <c r="R43" s="61">
        <f>VLOOKUP($A43,'Occupancy Raw Data'!$B$6:$BE$43,'Occupancy Raw Data'!AY$1,FALSE)</f>
        <v>59.942956070139203</v>
      </c>
      <c r="S43" s="60">
        <f>VLOOKUP($A43,'Occupancy Raw Data'!$B$6:$BE$43,'Occupancy Raw Data'!BA$1,FALSE)</f>
        <v>43.880492855451799</v>
      </c>
      <c r="T43" s="60">
        <f>VLOOKUP($A43,'Occupancy Raw Data'!$B$6:$BE$43,'Occupancy Raw Data'!BB$1,FALSE)</f>
        <v>36.734013131506899</v>
      </c>
      <c r="U43" s="61">
        <f>VLOOKUP($A43,'Occupancy Raw Data'!$B$6:$BE$43,'Occupancy Raw Data'!BC$1,FALSE)</f>
        <v>40.204563594932402</v>
      </c>
      <c r="V43" s="62">
        <f>VLOOKUP($A43,'Occupancy Raw Data'!$B$6:$BE$43,'Occupancy Raw Data'!BE$1,FALSE)</f>
        <v>53.346986517435703</v>
      </c>
      <c r="X43" s="64">
        <f>VLOOKUP($A43,'ADR Raw Data'!$B$6:$BE$43,'ADR Raw Data'!AG$1,FALSE)</f>
        <v>125.09005091593799</v>
      </c>
      <c r="Y43" s="65">
        <f>VLOOKUP($A43,'ADR Raw Data'!$B$6:$BE$43,'ADR Raw Data'!AH$1,FALSE)</f>
        <v>141.280252353218</v>
      </c>
      <c r="Z43" s="65">
        <f>VLOOKUP($A43,'ADR Raw Data'!$B$6:$BE$43,'ADR Raw Data'!AI$1,FALSE)</f>
        <v>146.27229816478501</v>
      </c>
      <c r="AA43" s="65">
        <f>VLOOKUP($A43,'ADR Raw Data'!$B$6:$BE$43,'ADR Raw Data'!AJ$1,FALSE)</f>
        <v>143.763644887276</v>
      </c>
      <c r="AB43" s="65">
        <f>VLOOKUP($A43,'ADR Raw Data'!$B$6:$BE$43,'ADR Raw Data'!AK$1,FALSE)</f>
        <v>134.92671027246399</v>
      </c>
      <c r="AC43" s="66">
        <f>VLOOKUP($A43,'ADR Raw Data'!$B$6:$BE$43,'ADR Raw Data'!AL$1,FALSE)</f>
        <v>138.92643525115901</v>
      </c>
      <c r="AD43" s="65">
        <f>VLOOKUP($A43,'ADR Raw Data'!$B$6:$BE$43,'ADR Raw Data'!AN$1,FALSE)</f>
        <v>126.004103836181</v>
      </c>
      <c r="AE43" s="65">
        <f>VLOOKUP($A43,'ADR Raw Data'!$B$6:$BE$43,'ADR Raw Data'!AO$1,FALSE)</f>
        <v>126.79689685704599</v>
      </c>
      <c r="AF43" s="66">
        <f>VLOOKUP($A43,'ADR Raw Data'!$B$6:$BE$43,'ADR Raw Data'!AP$1,FALSE)</f>
        <v>126.40185396058899</v>
      </c>
      <c r="AG43" s="67">
        <f>VLOOKUP($A43,'ADR Raw Data'!$B$6:$BE$43,'ADR Raw Data'!AR$1,FALSE)</f>
        <v>135.099240480226</v>
      </c>
      <c r="AI43" s="59">
        <f>VLOOKUP($A43,'ADR Raw Data'!$B$6:$BE$43,'ADR Raw Data'!AT$1,FALSE)</f>
        <v>41.661254589120503</v>
      </c>
      <c r="AJ43" s="60">
        <f>VLOOKUP($A43,'ADR Raw Data'!$B$6:$BE$43,'ADR Raw Data'!AU$1,FALSE)</f>
        <v>53.133218930469198</v>
      </c>
      <c r="AK43" s="60">
        <f>VLOOKUP($A43,'ADR Raw Data'!$B$6:$BE$43,'ADR Raw Data'!AV$1,FALSE)</f>
        <v>56.617781508399901</v>
      </c>
      <c r="AL43" s="60">
        <f>VLOOKUP($A43,'ADR Raw Data'!$B$6:$BE$43,'ADR Raw Data'!AW$1,FALSE)</f>
        <v>53.259164892412002</v>
      </c>
      <c r="AM43" s="60">
        <f>VLOOKUP($A43,'ADR Raw Data'!$B$6:$BE$43,'ADR Raw Data'!AX$1,FALSE)</f>
        <v>46.779729745304401</v>
      </c>
      <c r="AN43" s="61">
        <f>VLOOKUP($A43,'ADR Raw Data'!$B$6:$BE$43,'ADR Raw Data'!AY$1,FALSE)</f>
        <v>50.944043159992802</v>
      </c>
      <c r="AO43" s="60">
        <f>VLOOKUP($A43,'ADR Raw Data'!$B$6:$BE$43,'ADR Raw Data'!BA$1,FALSE)</f>
        <v>33.346638616461902</v>
      </c>
      <c r="AP43" s="60">
        <f>VLOOKUP($A43,'ADR Raw Data'!$B$6:$BE$43,'ADR Raw Data'!BB$1,FALSE)</f>
        <v>32.044685159046203</v>
      </c>
      <c r="AQ43" s="61">
        <f>VLOOKUP($A43,'ADR Raw Data'!$B$6:$BE$43,'ADR Raw Data'!BC$1,FALSE)</f>
        <v>32.661171306415703</v>
      </c>
      <c r="AR43" s="62">
        <f>VLOOKUP($A43,'ADR Raw Data'!$B$6:$BE$43,'ADR Raw Data'!BE$1,FALSE)</f>
        <v>45.077274764955199</v>
      </c>
      <c r="AT43" s="64">
        <f>VLOOKUP($A43,'RevPAR Raw Data'!$B$6:$BE$43,'RevPAR Raw Data'!AG$1,FALSE)</f>
        <v>68.7338075362144</v>
      </c>
      <c r="AU43" s="65">
        <f>VLOOKUP($A43,'RevPAR Raw Data'!$B$6:$BE$43,'RevPAR Raw Data'!AH$1,FALSE)</f>
        <v>93.331029624495201</v>
      </c>
      <c r="AV43" s="65">
        <f>VLOOKUP($A43,'RevPAR Raw Data'!$B$6:$BE$43,'RevPAR Raw Data'!AI$1,FALSE)</f>
        <v>105.407715478271</v>
      </c>
      <c r="AW43" s="65">
        <f>VLOOKUP($A43,'RevPAR Raw Data'!$B$6:$BE$43,'RevPAR Raw Data'!AJ$1,FALSE)</f>
        <v>105.665109195748</v>
      </c>
      <c r="AX43" s="65">
        <f>VLOOKUP($A43,'RevPAR Raw Data'!$B$6:$BE$43,'RevPAR Raw Data'!AK$1,FALSE)</f>
        <v>94.493832700460004</v>
      </c>
      <c r="AY43" s="66">
        <f>VLOOKUP($A43,'RevPAR Raw Data'!$B$6:$BE$43,'RevPAR Raw Data'!AL$1,FALSE)</f>
        <v>93.526298907037898</v>
      </c>
      <c r="AZ43" s="65">
        <f>VLOOKUP($A43,'RevPAR Raw Data'!$B$6:$BE$43,'RevPAR Raw Data'!AN$1,FALSE)</f>
        <v>92.999322072207804</v>
      </c>
      <c r="BA43" s="65">
        <f>VLOOKUP($A43,'RevPAR Raw Data'!$B$6:$BE$43,'RevPAR Raw Data'!AO$1,FALSE)</f>
        <v>94.225789534486495</v>
      </c>
      <c r="BB43" s="66">
        <f>VLOOKUP($A43,'RevPAR Raw Data'!$B$6:$BE$43,'RevPAR Raw Data'!AP$1,FALSE)</f>
        <v>93.612555803347107</v>
      </c>
      <c r="BC43" s="67">
        <f>VLOOKUP($A43,'RevPAR Raw Data'!$B$6:$BE$43,'RevPAR Raw Data'!AR$1,FALSE)</f>
        <v>93.550943734554806</v>
      </c>
      <c r="BE43" s="59">
        <f>VLOOKUP($A43,'RevPAR Raw Data'!$B$6:$BE$43,'RevPAR Raw Data'!AT$1,FALSE)</f>
        <v>106.084767768936</v>
      </c>
      <c r="BF43" s="60">
        <f>VLOOKUP($A43,'RevPAR Raw Data'!$B$6:$BE$43,'RevPAR Raw Data'!AU$1,FALSE)</f>
        <v>146.31482868147401</v>
      </c>
      <c r="BG43" s="60">
        <f>VLOOKUP($A43,'RevPAR Raw Data'!$B$6:$BE$43,'RevPAR Raw Data'!AV$1,FALSE)</f>
        <v>161.57590887471</v>
      </c>
      <c r="BH43" s="60">
        <f>VLOOKUP($A43,'RevPAR Raw Data'!$B$6:$BE$43,'RevPAR Raw Data'!AW$1,FALSE)</f>
        <v>153.33600573969301</v>
      </c>
      <c r="BI43" s="60">
        <f>VLOOKUP($A43,'RevPAR Raw Data'!$B$6:$BE$43,'RevPAR Raw Data'!AX$1,FALSE)</f>
        <v>133.62331803070001</v>
      </c>
      <c r="BJ43" s="61">
        <f>VLOOKUP($A43,'RevPAR Raw Data'!$B$6:$BE$43,'RevPAR Raw Data'!AY$1,FALSE)</f>
        <v>141.42436464187901</v>
      </c>
      <c r="BK43" s="60">
        <f>VLOOKUP($A43,'RevPAR Raw Data'!$B$6:$BE$43,'RevPAR Raw Data'!BA$1,FALSE)</f>
        <v>91.859800847543795</v>
      </c>
      <c r="BL43" s="60">
        <f>VLOOKUP($A43,'RevPAR Raw Data'!$B$6:$BE$43,'RevPAR Raw Data'!BB$1,FALSE)</f>
        <v>80.549997144827202</v>
      </c>
      <c r="BM43" s="61">
        <f>VLOOKUP($A43,'RevPAR Raw Data'!$B$6:$BE$43,'RevPAR Raw Data'!BC$1,FALSE)</f>
        <v>85.997016290085895</v>
      </c>
      <c r="BN43" s="62">
        <f>VLOOKUP($A43,'RevPAR Raw Data'!$B$6:$BE$43,'RevPAR Raw Data'!BE$1,FALSE)</f>
        <v>122.471628973679</v>
      </c>
    </row>
    <row r="44" spans="1:66" x14ac:dyDescent="0.35">
      <c r="A44" s="81" t="s">
        <v>83</v>
      </c>
      <c r="B44" s="59">
        <f>VLOOKUP($A44,'Occupancy Raw Data'!$B$6:$BE$43,'Occupancy Raw Data'!AG$1,FALSE)</f>
        <v>50.620138742905098</v>
      </c>
      <c r="C44" s="60">
        <f>VLOOKUP($A44,'Occupancy Raw Data'!$B$6:$BE$43,'Occupancy Raw Data'!AH$1,FALSE)</f>
        <v>60.133604279074099</v>
      </c>
      <c r="D44" s="60">
        <f>VLOOKUP($A44,'Occupancy Raw Data'!$B$6:$BE$43,'Occupancy Raw Data'!AI$1,FALSE)</f>
        <v>61.6144628967836</v>
      </c>
      <c r="E44" s="60">
        <f>VLOOKUP($A44,'Occupancy Raw Data'!$B$6:$BE$43,'Occupancy Raw Data'!AJ$1,FALSE)</f>
        <v>64.239833695372894</v>
      </c>
      <c r="F44" s="60">
        <f>VLOOKUP($A44,'Occupancy Raw Data'!$B$6:$BE$43,'Occupancy Raw Data'!AK$1,FALSE)</f>
        <v>68.128839371219001</v>
      </c>
      <c r="G44" s="61">
        <f>VLOOKUP($A44,'Occupancy Raw Data'!$B$6:$BE$43,'Occupancy Raw Data'!AL$1,FALSE)</f>
        <v>60.947375797070897</v>
      </c>
      <c r="H44" s="60">
        <f>VLOOKUP($A44,'Occupancy Raw Data'!$B$6:$BE$43,'Occupancy Raw Data'!AN$1,FALSE)</f>
        <v>78.041716301123401</v>
      </c>
      <c r="I44" s="60">
        <f>VLOOKUP($A44,'Occupancy Raw Data'!$B$6:$BE$43,'Occupancy Raw Data'!AO$1,FALSE)</f>
        <v>75.2738654147104</v>
      </c>
      <c r="J44" s="61">
        <f>VLOOKUP($A44,'Occupancy Raw Data'!$B$6:$BE$43,'Occupancy Raw Data'!AP$1,FALSE)</f>
        <v>76.657790857916893</v>
      </c>
      <c r="K44" s="62">
        <f>VLOOKUP($A44,'Occupancy Raw Data'!$B$6:$BE$43,'Occupancy Raw Data'!AR$1,FALSE)</f>
        <v>65.436065814455503</v>
      </c>
      <c r="M44" s="59">
        <f>VLOOKUP($A44,'Occupancy Raw Data'!$B$6:$BE$43,'Occupancy Raw Data'!AT$1,FALSE)</f>
        <v>14.498442325109799</v>
      </c>
      <c r="N44" s="60">
        <f>VLOOKUP($A44,'Occupancy Raw Data'!$B$6:$BE$43,'Occupancy Raw Data'!AU$1,FALSE)</f>
        <v>19.079446090428501</v>
      </c>
      <c r="O44" s="60">
        <f>VLOOKUP($A44,'Occupancy Raw Data'!$B$6:$BE$43,'Occupancy Raw Data'!AV$1,FALSE)</f>
        <v>16.995056205296599</v>
      </c>
      <c r="P44" s="60">
        <f>VLOOKUP($A44,'Occupancy Raw Data'!$B$6:$BE$43,'Occupancy Raw Data'!AW$1,FALSE)</f>
        <v>16.2710570211913</v>
      </c>
      <c r="Q44" s="60">
        <f>VLOOKUP($A44,'Occupancy Raw Data'!$B$6:$BE$43,'Occupancy Raw Data'!AX$1,FALSE)</f>
        <v>16.960518312580799</v>
      </c>
      <c r="R44" s="61">
        <f>VLOOKUP($A44,'Occupancy Raw Data'!$B$6:$BE$43,'Occupancy Raw Data'!AY$1,FALSE)</f>
        <v>16.814393764911799</v>
      </c>
      <c r="S44" s="60">
        <f>VLOOKUP($A44,'Occupancy Raw Data'!$B$6:$BE$43,'Occupancy Raw Data'!BA$1,FALSE)</f>
        <v>14.669223721805199</v>
      </c>
      <c r="T44" s="60">
        <f>VLOOKUP($A44,'Occupancy Raw Data'!$B$6:$BE$43,'Occupancy Raw Data'!BB$1,FALSE)</f>
        <v>4.80596019871391</v>
      </c>
      <c r="U44" s="61">
        <f>VLOOKUP($A44,'Occupancy Raw Data'!$B$6:$BE$43,'Occupancy Raw Data'!BC$1,FALSE)</f>
        <v>9.6015503225359797</v>
      </c>
      <c r="V44" s="62">
        <f>VLOOKUP($A44,'Occupancy Raw Data'!$B$6:$BE$43,'Occupancy Raw Data'!BE$1,FALSE)</f>
        <v>14.2885490044817</v>
      </c>
      <c r="X44" s="64">
        <f>VLOOKUP($A44,'ADR Raw Data'!$B$6:$BE$43,'ADR Raw Data'!AG$1,FALSE)</f>
        <v>93.116028516057497</v>
      </c>
      <c r="Y44" s="65">
        <f>VLOOKUP($A44,'ADR Raw Data'!$B$6:$BE$43,'ADR Raw Data'!AH$1,FALSE)</f>
        <v>94.314790444746507</v>
      </c>
      <c r="Z44" s="65">
        <f>VLOOKUP($A44,'ADR Raw Data'!$B$6:$BE$43,'ADR Raw Data'!AI$1,FALSE)</f>
        <v>94.713360248682605</v>
      </c>
      <c r="AA44" s="65">
        <f>VLOOKUP($A44,'ADR Raw Data'!$B$6:$BE$43,'ADR Raw Data'!AJ$1,FALSE)</f>
        <v>94.847074864560199</v>
      </c>
      <c r="AB44" s="65">
        <f>VLOOKUP($A44,'ADR Raw Data'!$B$6:$BE$43,'ADR Raw Data'!AK$1,FALSE)</f>
        <v>99.177098532638496</v>
      </c>
      <c r="AC44" s="66">
        <f>VLOOKUP($A44,'ADR Raw Data'!$B$6:$BE$43,'ADR Raw Data'!AL$1,FALSE)</f>
        <v>95.395504533713506</v>
      </c>
      <c r="AD44" s="65">
        <f>VLOOKUP($A44,'ADR Raw Data'!$B$6:$BE$43,'ADR Raw Data'!AN$1,FALSE)</f>
        <v>120.548929725847</v>
      </c>
      <c r="AE44" s="65">
        <f>VLOOKUP($A44,'ADR Raw Data'!$B$6:$BE$43,'ADR Raw Data'!AO$1,FALSE)</f>
        <v>122.315981630309</v>
      </c>
      <c r="AF44" s="66">
        <f>VLOOKUP($A44,'ADR Raw Data'!$B$6:$BE$43,'ADR Raw Data'!AP$1,FALSE)</f>
        <v>121.416505126525</v>
      </c>
      <c r="AG44" s="67">
        <f>VLOOKUP($A44,'ADR Raw Data'!$B$6:$BE$43,'ADR Raw Data'!AR$1,FALSE)</f>
        <v>104.105041508163</v>
      </c>
      <c r="AI44" s="59">
        <f>VLOOKUP($A44,'ADR Raw Data'!$B$6:$BE$43,'ADR Raw Data'!AT$1,FALSE)</f>
        <v>15.707181334644901</v>
      </c>
      <c r="AJ44" s="60">
        <f>VLOOKUP($A44,'ADR Raw Data'!$B$6:$BE$43,'ADR Raw Data'!AU$1,FALSE)</f>
        <v>17.135061156780399</v>
      </c>
      <c r="AK44" s="60">
        <f>VLOOKUP($A44,'ADR Raw Data'!$B$6:$BE$43,'ADR Raw Data'!AV$1,FALSE)</f>
        <v>15.5894195362955</v>
      </c>
      <c r="AL44" s="60">
        <f>VLOOKUP($A44,'ADR Raw Data'!$B$6:$BE$43,'ADR Raw Data'!AW$1,FALSE)</f>
        <v>14.0851403738118</v>
      </c>
      <c r="AM44" s="60">
        <f>VLOOKUP($A44,'ADR Raw Data'!$B$6:$BE$43,'ADR Raw Data'!AX$1,FALSE)</f>
        <v>6.1979371716891203</v>
      </c>
      <c r="AN44" s="61">
        <f>VLOOKUP($A44,'ADR Raw Data'!$B$6:$BE$43,'ADR Raw Data'!AY$1,FALSE)</f>
        <v>13.260848609528299</v>
      </c>
      <c r="AO44" s="60">
        <f>VLOOKUP($A44,'ADR Raw Data'!$B$6:$BE$43,'ADR Raw Data'!BA$1,FALSE)</f>
        <v>11.9101598541921</v>
      </c>
      <c r="AP44" s="60">
        <f>VLOOKUP($A44,'ADR Raw Data'!$B$6:$BE$43,'ADR Raw Data'!BB$1,FALSE)</f>
        <v>12.7388860625131</v>
      </c>
      <c r="AQ44" s="61">
        <f>VLOOKUP($A44,'ADR Raw Data'!$B$6:$BE$43,'ADR Raw Data'!BC$1,FALSE)</f>
        <v>12.2999600525155</v>
      </c>
      <c r="AR44" s="62">
        <f>VLOOKUP($A44,'ADR Raw Data'!$B$6:$BE$43,'ADR Raw Data'!BE$1,FALSE)</f>
        <v>12.458558478504001</v>
      </c>
      <c r="AT44" s="64">
        <f>VLOOKUP($A44,'RevPAR Raw Data'!$B$6:$BE$43,'RevPAR Raw Data'!AG$1,FALSE)</f>
        <v>47.135462826711503</v>
      </c>
      <c r="AU44" s="65">
        <f>VLOOKUP($A44,'RevPAR Raw Data'!$B$6:$BE$43,'RevPAR Raw Data'!AH$1,FALSE)</f>
        <v>56.714882862681797</v>
      </c>
      <c r="AV44" s="65">
        <f>VLOOKUP($A44,'RevPAR Raw Data'!$B$6:$BE$43,'RevPAR Raw Data'!AI$1,FALSE)</f>
        <v>58.357128208721598</v>
      </c>
      <c r="AW44" s="65">
        <f>VLOOKUP($A44,'RevPAR Raw Data'!$B$6:$BE$43,'RevPAR Raw Data'!AJ$1,FALSE)</f>
        <v>60.929603157919303</v>
      </c>
      <c r="AX44" s="65">
        <f>VLOOKUP($A44,'RevPAR Raw Data'!$B$6:$BE$43,'RevPAR Raw Data'!AK$1,FALSE)</f>
        <v>67.568206152336899</v>
      </c>
      <c r="AY44" s="66">
        <f>VLOOKUP($A44,'RevPAR Raw Data'!$B$6:$BE$43,'RevPAR Raw Data'!AL$1,FALSE)</f>
        <v>58.141056641674197</v>
      </c>
      <c r="AZ44" s="65">
        <f>VLOOKUP($A44,'RevPAR Raw Data'!$B$6:$BE$43,'RevPAR Raw Data'!AN$1,FALSE)</f>
        <v>94.0784537406862</v>
      </c>
      <c r="BA44" s="65">
        <f>VLOOKUP($A44,'RevPAR Raw Data'!$B$6:$BE$43,'RevPAR Raw Data'!AO$1,FALSE)</f>
        <v>92.071967393081493</v>
      </c>
      <c r="BB44" s="66">
        <f>VLOOKUP($A44,'RevPAR Raw Data'!$B$6:$BE$43,'RevPAR Raw Data'!AP$1,FALSE)</f>
        <v>93.075210566883797</v>
      </c>
      <c r="BC44" s="67">
        <f>VLOOKUP($A44,'RevPAR Raw Data'!$B$6:$BE$43,'RevPAR Raw Data'!AR$1,FALSE)</f>
        <v>68.122243477448393</v>
      </c>
      <c r="BE44" s="59">
        <f>VLOOKUP($A44,'RevPAR Raw Data'!$B$6:$BE$43,'RevPAR Raw Data'!AT$1,FALSE)</f>
        <v>32.482920286458601</v>
      </c>
      <c r="BF44" s="60">
        <f>VLOOKUP($A44,'RevPAR Raw Data'!$B$6:$BE$43,'RevPAR Raw Data'!AU$1,FALSE)</f>
        <v>39.483782003178803</v>
      </c>
      <c r="BG44" s="60">
        <f>VLOOKUP($A44,'RevPAR Raw Data'!$B$6:$BE$43,'RevPAR Raw Data'!AV$1,FALSE)</f>
        <v>35.233906353865102</v>
      </c>
      <c r="BH44" s="60">
        <f>VLOOKUP($A44,'RevPAR Raw Data'!$B$6:$BE$43,'RevPAR Raw Data'!AW$1,FALSE)</f>
        <v>32.647998616740999</v>
      </c>
      <c r="BI44" s="60">
        <f>VLOOKUP($A44,'RevPAR Raw Data'!$B$6:$BE$43,'RevPAR Raw Data'!AX$1,FALSE)</f>
        <v>24.209657753276499</v>
      </c>
      <c r="BJ44" s="61">
        <f>VLOOKUP($A44,'RevPAR Raw Data'!$B$6:$BE$43,'RevPAR Raw Data'!AY$1,FALSE)</f>
        <v>32.304973676214999</v>
      </c>
      <c r="BK44" s="60">
        <f>VLOOKUP($A44,'RevPAR Raw Data'!$B$6:$BE$43,'RevPAR Raw Data'!BA$1,FALSE)</f>
        <v>28.3265115706334</v>
      </c>
      <c r="BL44" s="60">
        <f>VLOOKUP($A44,'RevPAR Raw Data'!$B$6:$BE$43,'RevPAR Raw Data'!BB$1,FALSE)</f>
        <v>18.157072055150898</v>
      </c>
      <c r="BM44" s="61">
        <f>VLOOKUP($A44,'RevPAR Raw Data'!$B$6:$BE$43,'RevPAR Raw Data'!BC$1,FALSE)</f>
        <v>23.082497229145599</v>
      </c>
      <c r="BN44" s="62">
        <f>VLOOKUP($A44,'RevPAR Raw Data'!$B$6:$BE$43,'RevPAR Raw Data'!BE$1,FALSE)</f>
        <v>28.5272547164389</v>
      </c>
    </row>
    <row r="45" spans="1:66" x14ac:dyDescent="0.35">
      <c r="A45" s="83" t="s">
        <v>84</v>
      </c>
      <c r="B45" s="59">
        <f>VLOOKUP($A45,'Occupancy Raw Data'!$B$6:$BE$43,'Occupancy Raw Data'!AG$1,FALSE)</f>
        <v>45.282899722152003</v>
      </c>
      <c r="C45" s="60">
        <f>VLOOKUP($A45,'Occupancy Raw Data'!$B$6:$BE$43,'Occupancy Raw Data'!AH$1,FALSE)</f>
        <v>59.257388229350802</v>
      </c>
      <c r="D45" s="60">
        <f>VLOOKUP($A45,'Occupancy Raw Data'!$B$6:$BE$43,'Occupancy Raw Data'!AI$1,FALSE)</f>
        <v>63.810305632735499</v>
      </c>
      <c r="E45" s="60">
        <f>VLOOKUP($A45,'Occupancy Raw Data'!$B$6:$BE$43,'Occupancy Raw Data'!AJ$1,FALSE)</f>
        <v>65.041677191209899</v>
      </c>
      <c r="F45" s="60">
        <f>VLOOKUP($A45,'Occupancy Raw Data'!$B$6:$BE$43,'Occupancy Raw Data'!AK$1,FALSE)</f>
        <v>62.345289214448002</v>
      </c>
      <c r="G45" s="61">
        <f>VLOOKUP($A45,'Occupancy Raw Data'!$B$6:$BE$43,'Occupancy Raw Data'!AL$1,FALSE)</f>
        <v>59.147511997979201</v>
      </c>
      <c r="H45" s="60">
        <f>VLOOKUP($A45,'Occupancy Raw Data'!$B$6:$BE$43,'Occupancy Raw Data'!AN$1,FALSE)</f>
        <v>69.323061379136107</v>
      </c>
      <c r="I45" s="60">
        <f>VLOOKUP($A45,'Occupancy Raw Data'!$B$6:$BE$43,'Occupancy Raw Data'!AO$1,FALSE)</f>
        <v>67.087648396059606</v>
      </c>
      <c r="J45" s="61">
        <f>VLOOKUP($A45,'Occupancy Raw Data'!$B$6:$BE$43,'Occupancy Raw Data'!AP$1,FALSE)</f>
        <v>68.205354887597807</v>
      </c>
      <c r="K45" s="62">
        <f>VLOOKUP($A45,'Occupancy Raw Data'!$B$6:$BE$43,'Occupancy Raw Data'!AR$1,FALSE)</f>
        <v>61.735467109298803</v>
      </c>
      <c r="M45" s="59">
        <f>VLOOKUP($A45,'Occupancy Raw Data'!$B$6:$BE$43,'Occupancy Raw Data'!AT$1,FALSE)</f>
        <v>-9.8760954860509198</v>
      </c>
      <c r="N45" s="60">
        <f>VLOOKUP($A45,'Occupancy Raw Data'!$B$6:$BE$43,'Occupancy Raw Data'!AU$1,FALSE)</f>
        <v>-5.2786844903021199</v>
      </c>
      <c r="O45" s="60">
        <f>VLOOKUP($A45,'Occupancy Raw Data'!$B$6:$BE$43,'Occupancy Raw Data'!AV$1,FALSE)</f>
        <v>-1.24580776286049</v>
      </c>
      <c r="P45" s="60">
        <f>VLOOKUP($A45,'Occupancy Raw Data'!$B$6:$BE$43,'Occupancy Raw Data'!AW$1,FALSE)</f>
        <v>-0.559058072295327</v>
      </c>
      <c r="Q45" s="60">
        <f>VLOOKUP($A45,'Occupancy Raw Data'!$B$6:$BE$43,'Occupancy Raw Data'!AX$1,FALSE)</f>
        <v>-0.50272263007220397</v>
      </c>
      <c r="R45" s="61">
        <f>VLOOKUP($A45,'Occupancy Raw Data'!$B$6:$BE$43,'Occupancy Raw Data'!AY$1,FALSE)</f>
        <v>-3.1916969294550501</v>
      </c>
      <c r="S45" s="60">
        <f>VLOOKUP($A45,'Occupancy Raw Data'!$B$6:$BE$43,'Occupancy Raw Data'!BA$1,FALSE)</f>
        <v>2.2902569723864001</v>
      </c>
      <c r="T45" s="60">
        <f>VLOOKUP($A45,'Occupancy Raw Data'!$B$6:$BE$43,'Occupancy Raw Data'!BB$1,FALSE)</f>
        <v>-2.2235171154817799</v>
      </c>
      <c r="U45" s="61">
        <f>VLOOKUP($A45,'Occupancy Raw Data'!$B$6:$BE$43,'Occupancy Raw Data'!BC$1,FALSE)</f>
        <v>1.9430821525354601E-2</v>
      </c>
      <c r="V45" s="62">
        <f>VLOOKUP($A45,'Occupancy Raw Data'!$B$6:$BE$43,'Occupancy Raw Data'!BE$1,FALSE)</f>
        <v>-2.20057935465712</v>
      </c>
      <c r="X45" s="64">
        <f>VLOOKUP($A45,'ADR Raw Data'!$B$6:$BE$43,'ADR Raw Data'!AG$1,FALSE)</f>
        <v>87.100743271510197</v>
      </c>
      <c r="Y45" s="65">
        <f>VLOOKUP($A45,'ADR Raw Data'!$B$6:$BE$43,'ADR Raw Data'!AH$1,FALSE)</f>
        <v>90.360159846547305</v>
      </c>
      <c r="Z45" s="65">
        <f>VLOOKUP($A45,'ADR Raw Data'!$B$6:$BE$43,'ADR Raw Data'!AI$1,FALSE)</f>
        <v>91.793941613062799</v>
      </c>
      <c r="AA45" s="65">
        <f>VLOOKUP($A45,'ADR Raw Data'!$B$6:$BE$43,'ADR Raw Data'!AJ$1,FALSE)</f>
        <v>91.672059223300906</v>
      </c>
      <c r="AB45" s="65">
        <f>VLOOKUP($A45,'ADR Raw Data'!$B$6:$BE$43,'ADR Raw Data'!AK$1,FALSE)</f>
        <v>92.3621725919173</v>
      </c>
      <c r="AC45" s="66">
        <f>VLOOKUP($A45,'ADR Raw Data'!$B$6:$BE$43,'ADR Raw Data'!AL$1,FALSE)</f>
        <v>90.881021715456995</v>
      </c>
      <c r="AD45" s="65">
        <f>VLOOKUP($A45,'ADR Raw Data'!$B$6:$BE$43,'ADR Raw Data'!AN$1,FALSE)</f>
        <v>104.009385133904</v>
      </c>
      <c r="AE45" s="65">
        <f>VLOOKUP($A45,'ADR Raw Data'!$B$6:$BE$43,'ADR Raw Data'!AO$1,FALSE)</f>
        <v>104.64351656626501</v>
      </c>
      <c r="AF45" s="66">
        <f>VLOOKUP($A45,'ADR Raw Data'!$B$6:$BE$43,'ADR Raw Data'!AP$1,FALSE)</f>
        <v>104.321254976391</v>
      </c>
      <c r="AG45" s="67">
        <f>VLOOKUP($A45,'ADR Raw Data'!$B$6:$BE$43,'ADR Raw Data'!AR$1,FALSE)</f>
        <v>95.123528019288301</v>
      </c>
      <c r="AI45" s="59">
        <f>VLOOKUP($A45,'ADR Raw Data'!$B$6:$BE$43,'ADR Raw Data'!AT$1,FALSE)</f>
        <v>9.4724085379475795</v>
      </c>
      <c r="AJ45" s="60">
        <f>VLOOKUP($A45,'ADR Raw Data'!$B$6:$BE$43,'ADR Raw Data'!AU$1,FALSE)</f>
        <v>13.092879851349601</v>
      </c>
      <c r="AK45" s="60">
        <f>VLOOKUP($A45,'ADR Raw Data'!$B$6:$BE$43,'ADR Raw Data'!AV$1,FALSE)</f>
        <v>14.078964997960799</v>
      </c>
      <c r="AL45" s="60">
        <f>VLOOKUP($A45,'ADR Raw Data'!$B$6:$BE$43,'ADR Raw Data'!AW$1,FALSE)</f>
        <v>14.111163568167299</v>
      </c>
      <c r="AM45" s="60">
        <f>VLOOKUP($A45,'ADR Raw Data'!$B$6:$BE$43,'ADR Raw Data'!AX$1,FALSE)</f>
        <v>13.264409119872401</v>
      </c>
      <c r="AN45" s="61">
        <f>VLOOKUP($A45,'ADR Raw Data'!$B$6:$BE$43,'ADR Raw Data'!AY$1,FALSE)</f>
        <v>13.043173434335699</v>
      </c>
      <c r="AO45" s="60">
        <f>VLOOKUP($A45,'ADR Raw Data'!$B$6:$BE$43,'ADR Raw Data'!BA$1,FALSE)</f>
        <v>16.862565510676301</v>
      </c>
      <c r="AP45" s="60">
        <f>VLOOKUP($A45,'ADR Raw Data'!$B$6:$BE$43,'ADR Raw Data'!BB$1,FALSE)</f>
        <v>16.025140662218899</v>
      </c>
      <c r="AQ45" s="61">
        <f>VLOOKUP($A45,'ADR Raw Data'!$B$6:$BE$43,'ADR Raw Data'!BC$1,FALSE)</f>
        <v>16.430504524350301</v>
      </c>
      <c r="AR45" s="62">
        <f>VLOOKUP($A45,'ADR Raw Data'!$B$6:$BE$43,'ADR Raw Data'!BE$1,FALSE)</f>
        <v>14.2817388468728</v>
      </c>
      <c r="AT45" s="64">
        <f>VLOOKUP($A45,'RevPAR Raw Data'!$B$6:$BE$43,'RevPAR Raw Data'!AG$1,FALSE)</f>
        <v>39.441742232887002</v>
      </c>
      <c r="AU45" s="65">
        <f>VLOOKUP($A45,'RevPAR Raw Data'!$B$6:$BE$43,'RevPAR Raw Data'!AH$1,FALSE)</f>
        <v>53.545070724930497</v>
      </c>
      <c r="AV45" s="65">
        <f>VLOOKUP($A45,'RevPAR Raw Data'!$B$6:$BE$43,'RevPAR Raw Data'!AI$1,FALSE)</f>
        <v>58.573994695630198</v>
      </c>
      <c r="AW45" s="65">
        <f>VLOOKUP($A45,'RevPAR Raw Data'!$B$6:$BE$43,'RevPAR Raw Data'!AJ$1,FALSE)</f>
        <v>59.625044834554103</v>
      </c>
      <c r="AX45" s="65">
        <f>VLOOKUP($A45,'RevPAR Raw Data'!$B$6:$BE$43,'RevPAR Raw Data'!AK$1,FALSE)</f>
        <v>57.583463627178503</v>
      </c>
      <c r="AY45" s="66">
        <f>VLOOKUP($A45,'RevPAR Raw Data'!$B$6:$BE$43,'RevPAR Raw Data'!AL$1,FALSE)</f>
        <v>53.753863223036099</v>
      </c>
      <c r="AZ45" s="65">
        <f>VLOOKUP($A45,'RevPAR Raw Data'!$B$6:$BE$43,'RevPAR Raw Data'!AN$1,FALSE)</f>
        <v>72.102489896438399</v>
      </c>
      <c r="BA45" s="65">
        <f>VLOOKUP($A45,'RevPAR Raw Data'!$B$6:$BE$43,'RevPAR Raw Data'!AO$1,FALSE)</f>
        <v>70.202874463248193</v>
      </c>
      <c r="BB45" s="66">
        <f>VLOOKUP($A45,'RevPAR Raw Data'!$B$6:$BE$43,'RevPAR Raw Data'!AP$1,FALSE)</f>
        <v>71.152682179843296</v>
      </c>
      <c r="BC45" s="67">
        <f>VLOOKUP($A45,'RevPAR Raw Data'!$B$6:$BE$43,'RevPAR Raw Data'!AR$1,FALSE)</f>
        <v>58.724954353552398</v>
      </c>
      <c r="BE45" s="59">
        <f>VLOOKUP($A45,'RevPAR Raw Data'!$B$6:$BE$43,'RevPAR Raw Data'!AT$1,FALSE)</f>
        <v>-1.33919106013988</v>
      </c>
      <c r="BF45" s="60">
        <f>VLOOKUP($A45,'RevPAR Raw Data'!$B$6:$BE$43,'RevPAR Raw Data'!AU$1,FALSE)</f>
        <v>7.1230635430004803</v>
      </c>
      <c r="BG45" s="60">
        <f>VLOOKUP($A45,'RevPAR Raw Data'!$B$6:$BE$43,'RevPAR Raw Data'!AV$1,FALSE)</f>
        <v>12.657760396225299</v>
      </c>
      <c r="BH45" s="60">
        <f>VLOOKUP($A45,'RevPAR Raw Data'!$B$6:$BE$43,'RevPAR Raw Data'!AW$1,FALSE)</f>
        <v>13.4732158968494</v>
      </c>
      <c r="BI45" s="60">
        <f>VLOOKUP($A45,'RevPAR Raw Data'!$B$6:$BE$43,'RevPAR Raw Data'!AX$1,FALSE)</f>
        <v>12.6950033034092</v>
      </c>
      <c r="BJ45" s="61">
        <f>VLOOKUP($A45,'RevPAR Raw Data'!$B$6:$BE$43,'RevPAR Raw Data'!AY$1,FALSE)</f>
        <v>9.4351779388735295</v>
      </c>
      <c r="BK45" s="60">
        <f>VLOOKUP($A45,'RevPAR Raw Data'!$B$6:$BE$43,'RevPAR Raw Data'!BA$1,FALSE)</f>
        <v>19.539018565394201</v>
      </c>
      <c r="BL45" s="60">
        <f>VLOOKUP($A45,'RevPAR Raw Data'!$B$6:$BE$43,'RevPAR Raw Data'!BB$1,FALSE)</f>
        <v>13.4453018013327</v>
      </c>
      <c r="BM45" s="61">
        <f>VLOOKUP($A45,'RevPAR Raw Data'!$B$6:$BE$43,'RevPAR Raw Data'!BC$1,FALSE)</f>
        <v>16.4531279278855</v>
      </c>
      <c r="BN45" s="62">
        <f>VLOOKUP($A45,'RevPAR Raw Data'!$B$6:$BE$43,'RevPAR Raw Data'!BE$1,FALSE)</f>
        <v>11.766878495665299</v>
      </c>
    </row>
    <row r="46" spans="1:66" x14ac:dyDescent="0.35">
      <c r="A46" s="84" t="s">
        <v>85</v>
      </c>
      <c r="B46" s="59">
        <f>VLOOKUP($A46,'Occupancy Raw Data'!$B$6:$BE$43,'Occupancy Raw Data'!AG$1,FALSE)</f>
        <v>47.231342341204602</v>
      </c>
      <c r="C46" s="60">
        <f>VLOOKUP($A46,'Occupancy Raw Data'!$B$6:$BE$43,'Occupancy Raw Data'!AH$1,FALSE)</f>
        <v>52.809698194216402</v>
      </c>
      <c r="D46" s="60">
        <f>VLOOKUP($A46,'Occupancy Raw Data'!$B$6:$BE$43,'Occupancy Raw Data'!AI$1,FALSE)</f>
        <v>56.538072989013699</v>
      </c>
      <c r="E46" s="60">
        <f>VLOOKUP($A46,'Occupancy Raw Data'!$B$6:$BE$43,'Occupancy Raw Data'!AJ$1,FALSE)</f>
        <v>59.069958328071699</v>
      </c>
      <c r="F46" s="60">
        <f>VLOOKUP($A46,'Occupancy Raw Data'!$B$6:$BE$43,'Occupancy Raw Data'!AK$1,FALSE)</f>
        <v>61.481879025129402</v>
      </c>
      <c r="G46" s="61">
        <f>VLOOKUP($A46,'Occupancy Raw Data'!$B$6:$BE$43,'Occupancy Raw Data'!AL$1,FALSE)</f>
        <v>55.426190175527204</v>
      </c>
      <c r="H46" s="60">
        <f>VLOOKUP($A46,'Occupancy Raw Data'!$B$6:$BE$43,'Occupancy Raw Data'!AN$1,FALSE)</f>
        <v>71.852506629624898</v>
      </c>
      <c r="I46" s="60">
        <f>VLOOKUP($A46,'Occupancy Raw Data'!$B$6:$BE$43,'Occupancy Raw Data'!AO$1,FALSE)</f>
        <v>68.281980047985797</v>
      </c>
      <c r="J46" s="61">
        <f>VLOOKUP($A46,'Occupancy Raw Data'!$B$6:$BE$43,'Occupancy Raw Data'!AP$1,FALSE)</f>
        <v>70.067243338805397</v>
      </c>
      <c r="K46" s="62">
        <f>VLOOKUP($A46,'Occupancy Raw Data'!$B$6:$BE$43,'Occupancy Raw Data'!AR$1,FALSE)</f>
        <v>59.609348222178099</v>
      </c>
      <c r="M46" s="59">
        <f>VLOOKUP($A46,'Occupancy Raw Data'!$B$6:$BE$43,'Occupancy Raw Data'!AT$1,FALSE)</f>
        <v>16.242579908166402</v>
      </c>
      <c r="N46" s="60">
        <f>VLOOKUP($A46,'Occupancy Raw Data'!$B$6:$BE$43,'Occupancy Raw Data'!AU$1,FALSE)</f>
        <v>9.3885591615102904</v>
      </c>
      <c r="O46" s="60">
        <f>VLOOKUP($A46,'Occupancy Raw Data'!$B$6:$BE$43,'Occupancy Raw Data'!AV$1,FALSE)</f>
        <v>12.7133804596983</v>
      </c>
      <c r="P46" s="60">
        <f>VLOOKUP($A46,'Occupancy Raw Data'!$B$6:$BE$43,'Occupancy Raw Data'!AW$1,FALSE)</f>
        <v>10.1203011372499</v>
      </c>
      <c r="Q46" s="60">
        <f>VLOOKUP($A46,'Occupancy Raw Data'!$B$6:$BE$43,'Occupancy Raw Data'!AX$1,FALSE)</f>
        <v>8.9207731043882799</v>
      </c>
      <c r="R46" s="61">
        <f>VLOOKUP($A46,'Occupancy Raw Data'!$B$6:$BE$43,'Occupancy Raw Data'!AY$1,FALSE)</f>
        <v>11.227208885351899</v>
      </c>
      <c r="S46" s="60">
        <f>VLOOKUP($A46,'Occupancy Raw Data'!$B$6:$BE$43,'Occupancy Raw Data'!BA$1,FALSE)</f>
        <v>10.380496369659401</v>
      </c>
      <c r="T46" s="60">
        <f>VLOOKUP($A46,'Occupancy Raw Data'!$B$6:$BE$43,'Occupancy Raw Data'!BB$1,FALSE)</f>
        <v>5.7980107402350498</v>
      </c>
      <c r="U46" s="61">
        <f>VLOOKUP($A46,'Occupancy Raw Data'!$B$6:$BE$43,'Occupancy Raw Data'!BC$1,FALSE)</f>
        <v>8.0990690241174601</v>
      </c>
      <c r="V46" s="62">
        <f>VLOOKUP($A46,'Occupancy Raw Data'!$B$6:$BE$43,'Occupancy Raw Data'!BE$1,FALSE)</f>
        <v>10.156657367538401</v>
      </c>
      <c r="X46" s="64">
        <f>VLOOKUP($A46,'ADR Raw Data'!$B$6:$BE$43,'ADR Raw Data'!AG$1,FALSE)</f>
        <v>112.170278724684</v>
      </c>
      <c r="Y46" s="65">
        <f>VLOOKUP($A46,'ADR Raw Data'!$B$6:$BE$43,'ADR Raw Data'!AH$1,FALSE)</f>
        <v>99.3573864179818</v>
      </c>
      <c r="Z46" s="65">
        <f>VLOOKUP($A46,'ADR Raw Data'!$B$6:$BE$43,'ADR Raw Data'!AI$1,FALSE)</f>
        <v>100.53519682840999</v>
      </c>
      <c r="AA46" s="65">
        <f>VLOOKUP($A46,'ADR Raw Data'!$B$6:$BE$43,'ADR Raw Data'!AJ$1,FALSE)</f>
        <v>100.414821762599</v>
      </c>
      <c r="AB46" s="65">
        <f>VLOOKUP($A46,'ADR Raw Data'!$B$6:$BE$43,'ADR Raw Data'!AK$1,FALSE)</f>
        <v>106.192540179717</v>
      </c>
      <c r="AC46" s="66">
        <f>VLOOKUP($A46,'ADR Raw Data'!$B$6:$BE$43,'ADR Raw Data'!AL$1,FALSE)</f>
        <v>103.52314989064</v>
      </c>
      <c r="AD46" s="65">
        <f>VLOOKUP($A46,'ADR Raw Data'!$B$6:$BE$43,'ADR Raw Data'!AN$1,FALSE)</f>
        <v>140.085869507908</v>
      </c>
      <c r="AE46" s="65">
        <f>VLOOKUP($A46,'ADR Raw Data'!$B$6:$BE$43,'ADR Raw Data'!AO$1,FALSE)</f>
        <v>138.527378057237</v>
      </c>
      <c r="AF46" s="66">
        <f>VLOOKUP($A46,'ADR Raw Data'!$B$6:$BE$43,'ADR Raw Data'!AP$1,FALSE)</f>
        <v>139.32647840681199</v>
      </c>
      <c r="AG46" s="67">
        <f>VLOOKUP($A46,'ADR Raw Data'!$B$6:$BE$43,'ADR Raw Data'!AR$1,FALSE)</f>
        <v>115.547345070475</v>
      </c>
      <c r="AI46" s="59">
        <f>VLOOKUP($A46,'ADR Raw Data'!$B$6:$BE$43,'ADR Raw Data'!AT$1,FALSE)</f>
        <v>37.353031779054398</v>
      </c>
      <c r="AJ46" s="60">
        <f>VLOOKUP($A46,'ADR Raw Data'!$B$6:$BE$43,'ADR Raw Data'!AU$1,FALSE)</f>
        <v>22.315601022213801</v>
      </c>
      <c r="AK46" s="60">
        <f>VLOOKUP($A46,'ADR Raw Data'!$B$6:$BE$43,'ADR Raw Data'!AV$1,FALSE)</f>
        <v>23.7297834667072</v>
      </c>
      <c r="AL46" s="60">
        <f>VLOOKUP($A46,'ADR Raw Data'!$B$6:$BE$43,'ADR Raw Data'!AW$1,FALSE)</f>
        <v>22.439591902844398</v>
      </c>
      <c r="AM46" s="60">
        <f>VLOOKUP($A46,'ADR Raw Data'!$B$6:$BE$43,'ADR Raw Data'!AX$1,FALSE)</f>
        <v>23.652858856797099</v>
      </c>
      <c r="AN46" s="61">
        <f>VLOOKUP($A46,'ADR Raw Data'!$B$6:$BE$43,'ADR Raw Data'!AY$1,FALSE)</f>
        <v>25.440689202205199</v>
      </c>
      <c r="AO46" s="60">
        <f>VLOOKUP($A46,'ADR Raw Data'!$B$6:$BE$43,'ADR Raw Data'!BA$1,FALSE)</f>
        <v>40.829245863748397</v>
      </c>
      <c r="AP46" s="60">
        <f>VLOOKUP($A46,'ADR Raw Data'!$B$6:$BE$43,'ADR Raw Data'!BB$1,FALSE)</f>
        <v>37.4654910782657</v>
      </c>
      <c r="AQ46" s="61">
        <f>VLOOKUP($A46,'ADR Raw Data'!$B$6:$BE$43,'ADR Raw Data'!BC$1,FALSE)</f>
        <v>39.160148428314301</v>
      </c>
      <c r="AR46" s="62">
        <f>VLOOKUP($A46,'ADR Raw Data'!$B$6:$BE$43,'ADR Raw Data'!BE$1,FALSE)</f>
        <v>30.4910359594273</v>
      </c>
      <c r="AT46" s="64">
        <f>VLOOKUP($A46,'RevPAR Raw Data'!$B$6:$BE$43,'RevPAR Raw Data'!AG$1,FALSE)</f>
        <v>52.979528349539002</v>
      </c>
      <c r="AU46" s="65">
        <f>VLOOKUP($A46,'RevPAR Raw Data'!$B$6:$BE$43,'RevPAR Raw Data'!AH$1,FALSE)</f>
        <v>52.470335900997597</v>
      </c>
      <c r="AV46" s="65">
        <f>VLOOKUP($A46,'RevPAR Raw Data'!$B$6:$BE$43,'RevPAR Raw Data'!AI$1,FALSE)</f>
        <v>56.840662962495202</v>
      </c>
      <c r="AW46" s="65">
        <f>VLOOKUP($A46,'RevPAR Raw Data'!$B$6:$BE$43,'RevPAR Raw Data'!AJ$1,FALSE)</f>
        <v>59.314993370374999</v>
      </c>
      <c r="AX46" s="65">
        <f>VLOOKUP($A46,'RevPAR Raw Data'!$B$6:$BE$43,'RevPAR Raw Data'!AK$1,FALSE)</f>
        <v>65.289169087005902</v>
      </c>
      <c r="AY46" s="66">
        <f>VLOOKUP($A46,'RevPAR Raw Data'!$B$6:$BE$43,'RevPAR Raw Data'!AL$1,FALSE)</f>
        <v>57.378937934082501</v>
      </c>
      <c r="AZ46" s="65">
        <f>VLOOKUP($A46,'RevPAR Raw Data'!$B$6:$BE$43,'RevPAR Raw Data'!AN$1,FALSE)</f>
        <v>100.65520867533699</v>
      </c>
      <c r="BA46" s="65">
        <f>VLOOKUP($A46,'RevPAR Raw Data'!$B$6:$BE$43,'RevPAR Raw Data'!AO$1,FALSE)</f>
        <v>94.589236646041101</v>
      </c>
      <c r="BB46" s="66">
        <f>VLOOKUP($A46,'RevPAR Raw Data'!$B$6:$BE$43,'RevPAR Raw Data'!AP$1,FALSE)</f>
        <v>97.622222660689403</v>
      </c>
      <c r="BC46" s="67">
        <f>VLOOKUP($A46,'RevPAR Raw Data'!$B$6:$BE$43,'RevPAR Raw Data'!AR$1,FALSE)</f>
        <v>68.877019284541603</v>
      </c>
      <c r="BE46" s="59">
        <f>VLOOKUP($A46,'RevPAR Raw Data'!$B$6:$BE$43,'RevPAR Raw Data'!AT$1,FALSE)</f>
        <v>59.662707722056503</v>
      </c>
      <c r="BF46" s="60">
        <f>VLOOKUP($A46,'RevPAR Raw Data'!$B$6:$BE$43,'RevPAR Raw Data'!AU$1,FALSE)</f>
        <v>33.799273587941201</v>
      </c>
      <c r="BG46" s="60">
        <f>VLOOKUP($A46,'RevPAR Raw Data'!$B$6:$BE$43,'RevPAR Raw Data'!AV$1,FALSE)</f>
        <v>39.460021580790603</v>
      </c>
      <c r="BH46" s="60">
        <f>VLOOKUP($A46,'RevPAR Raw Data'!$B$6:$BE$43,'RevPAR Raw Data'!AW$1,FALSE)</f>
        <v>34.830847314632202</v>
      </c>
      <c r="BI46" s="60">
        <f>VLOOKUP($A46,'RevPAR Raw Data'!$B$6:$BE$43,'RevPAR Raw Data'!AX$1,FALSE)</f>
        <v>34.683649832501501</v>
      </c>
      <c r="BJ46" s="61">
        <f>VLOOKUP($A46,'RevPAR Raw Data'!$B$6:$BE$43,'RevPAR Raw Data'!AY$1,FALSE)</f>
        <v>39.524177406161797</v>
      </c>
      <c r="BK46" s="60">
        <f>VLOOKUP($A46,'RevPAR Raw Data'!$B$6:$BE$43,'RevPAR Raw Data'!BA$1,FALSE)</f>
        <v>55.448020618053498</v>
      </c>
      <c r="BL46" s="60">
        <f>VLOOKUP($A46,'RevPAR Raw Data'!$B$6:$BE$43,'RevPAR Raw Data'!BB$1,FALSE)</f>
        <v>45.435755015100398</v>
      </c>
      <c r="BM46" s="61">
        <f>VLOOKUP($A46,'RevPAR Raw Data'!$B$6:$BE$43,'RevPAR Raw Data'!BC$1,FALSE)</f>
        <v>50.430824903587798</v>
      </c>
      <c r="BN46" s="62">
        <f>VLOOKUP($A46,'RevPAR Raw Data'!$B$6:$BE$43,'RevPAR Raw Data'!BE$1,FALSE)</f>
        <v>43.744563377177698</v>
      </c>
    </row>
    <row r="47" spans="1:66" x14ac:dyDescent="0.35">
      <c r="A47" s="81" t="s">
        <v>86</v>
      </c>
      <c r="B47" s="59">
        <f>VLOOKUP($A47,'Occupancy Raw Data'!$B$6:$BE$43,'Occupancy Raw Data'!AG$1,FALSE)</f>
        <v>49.522712310730697</v>
      </c>
      <c r="C47" s="60">
        <f>VLOOKUP($A47,'Occupancy Raw Data'!$B$6:$BE$43,'Occupancy Raw Data'!AH$1,FALSE)</f>
        <v>61.7182356813693</v>
      </c>
      <c r="D47" s="60">
        <f>VLOOKUP($A47,'Occupancy Raw Data'!$B$6:$BE$43,'Occupancy Raw Data'!AI$1,FALSE)</f>
        <v>63.610928242264599</v>
      </c>
      <c r="E47" s="60">
        <f>VLOOKUP($A47,'Occupancy Raw Data'!$B$6:$BE$43,'Occupancy Raw Data'!AJ$1,FALSE)</f>
        <v>63.051349572086799</v>
      </c>
      <c r="F47" s="60">
        <f>VLOOKUP($A47,'Occupancy Raw Data'!$B$6:$BE$43,'Occupancy Raw Data'!AK$1,FALSE)</f>
        <v>60.599078341013801</v>
      </c>
      <c r="G47" s="61">
        <f>VLOOKUP($A47,'Occupancy Raw Data'!$B$6:$BE$43,'Occupancy Raw Data'!AL$1,FALSE)</f>
        <v>59.700460829492997</v>
      </c>
      <c r="H47" s="60">
        <f>VLOOKUP($A47,'Occupancy Raw Data'!$B$6:$BE$43,'Occupancy Raw Data'!AN$1,FALSE)</f>
        <v>65.882159315338995</v>
      </c>
      <c r="I47" s="60">
        <f>VLOOKUP($A47,'Occupancy Raw Data'!$B$6:$BE$43,'Occupancy Raw Data'!AO$1,FALSE)</f>
        <v>62.574061882817603</v>
      </c>
      <c r="J47" s="61">
        <f>VLOOKUP($A47,'Occupancy Raw Data'!$B$6:$BE$43,'Occupancy Raw Data'!AP$1,FALSE)</f>
        <v>64.228110599078306</v>
      </c>
      <c r="K47" s="62">
        <f>VLOOKUP($A47,'Occupancy Raw Data'!$B$6:$BE$43,'Occupancy Raw Data'!AR$1,FALSE)</f>
        <v>60.994075049374501</v>
      </c>
      <c r="M47" s="59">
        <f>VLOOKUP($A47,'Occupancy Raw Data'!$B$6:$BE$43,'Occupancy Raw Data'!AT$1,FALSE)</f>
        <v>24.958471760797298</v>
      </c>
      <c r="N47" s="60">
        <f>VLOOKUP($A47,'Occupancy Raw Data'!$B$6:$BE$43,'Occupancy Raw Data'!AU$1,FALSE)</f>
        <v>21.477162293488799</v>
      </c>
      <c r="O47" s="60">
        <f>VLOOKUP($A47,'Occupancy Raw Data'!$B$6:$BE$43,'Occupancy Raw Data'!AV$1,FALSE)</f>
        <v>20.292561469032002</v>
      </c>
      <c r="P47" s="60">
        <f>VLOOKUP($A47,'Occupancy Raw Data'!$B$6:$BE$43,'Occupancy Raw Data'!AW$1,FALSE)</f>
        <v>15.810157194679499</v>
      </c>
      <c r="Q47" s="60">
        <f>VLOOKUP($A47,'Occupancy Raw Data'!$B$6:$BE$43,'Occupancy Raw Data'!AX$1,FALSE)</f>
        <v>19.1585760517799</v>
      </c>
      <c r="R47" s="61">
        <f>VLOOKUP($A47,'Occupancy Raw Data'!$B$6:$BE$43,'Occupancy Raw Data'!AY$1,FALSE)</f>
        <v>20.064874884151902</v>
      </c>
      <c r="S47" s="60">
        <f>VLOOKUP($A47,'Occupancy Raw Data'!$B$6:$BE$43,'Occupancy Raw Data'!BA$1,FALSE)</f>
        <v>11.690848214285699</v>
      </c>
      <c r="T47" s="60">
        <f>VLOOKUP($A47,'Occupancy Raw Data'!$B$6:$BE$43,'Occupancy Raw Data'!BB$1,FALSE)</f>
        <v>10.043415340086799</v>
      </c>
      <c r="U47" s="61">
        <f>VLOOKUP($A47,'Occupancy Raw Data'!$B$6:$BE$43,'Occupancy Raw Data'!BC$1,FALSE)</f>
        <v>10.882227589146099</v>
      </c>
      <c r="V47" s="62">
        <f>VLOOKUP($A47,'Occupancy Raw Data'!$B$6:$BE$43,'Occupancy Raw Data'!BE$1,FALSE)</f>
        <v>17.146082637164099</v>
      </c>
      <c r="X47" s="64">
        <f>VLOOKUP($A47,'ADR Raw Data'!$B$6:$BE$43,'ADR Raw Data'!AG$1,FALSE)</f>
        <v>83.766945829179093</v>
      </c>
      <c r="Y47" s="65">
        <f>VLOOKUP($A47,'ADR Raw Data'!$B$6:$BE$43,'ADR Raw Data'!AH$1,FALSE)</f>
        <v>84.053818666666601</v>
      </c>
      <c r="Z47" s="65">
        <f>VLOOKUP($A47,'ADR Raw Data'!$B$6:$BE$43,'ADR Raw Data'!AI$1,FALSE)</f>
        <v>84.203565329883503</v>
      </c>
      <c r="AA47" s="65">
        <f>VLOOKUP($A47,'ADR Raw Data'!$B$6:$BE$43,'ADR Raw Data'!AJ$1,FALSE)</f>
        <v>84.464367006003599</v>
      </c>
      <c r="AB47" s="65">
        <f>VLOOKUP($A47,'ADR Raw Data'!$B$6:$BE$43,'ADR Raw Data'!AK$1,FALSE)</f>
        <v>85.443275393807696</v>
      </c>
      <c r="AC47" s="66">
        <f>VLOOKUP($A47,'ADR Raw Data'!$B$6:$BE$43,'ADR Raw Data'!AL$1,FALSE)</f>
        <v>84.406928929811897</v>
      </c>
      <c r="AD47" s="65">
        <f>VLOOKUP($A47,'ADR Raw Data'!$B$6:$BE$43,'ADR Raw Data'!AN$1,FALSE)</f>
        <v>97.721144141893504</v>
      </c>
      <c r="AE47" s="65">
        <f>VLOOKUP($A47,'ADR Raw Data'!$B$6:$BE$43,'ADR Raw Data'!AO$1,FALSE)</f>
        <v>100.060331404523</v>
      </c>
      <c r="AF47" s="66">
        <f>VLOOKUP($A47,'ADR Raw Data'!$B$6:$BE$43,'ADR Raw Data'!AP$1,FALSE)</f>
        <v>98.860617552850698</v>
      </c>
      <c r="AG47" s="67">
        <f>VLOOKUP($A47,'ADR Raw Data'!$B$6:$BE$43,'ADR Raw Data'!AR$1,FALSE)</f>
        <v>88.755515765939407</v>
      </c>
      <c r="AI47" s="59">
        <f>VLOOKUP($A47,'ADR Raw Data'!$B$6:$BE$43,'ADR Raw Data'!AT$1,FALSE)</f>
        <v>13.113419179779999</v>
      </c>
      <c r="AJ47" s="60">
        <f>VLOOKUP($A47,'ADR Raw Data'!$B$6:$BE$43,'ADR Raw Data'!AU$1,FALSE)</f>
        <v>11.518598997685199</v>
      </c>
      <c r="AK47" s="60">
        <f>VLOOKUP($A47,'ADR Raw Data'!$B$6:$BE$43,'ADR Raw Data'!AV$1,FALSE)</f>
        <v>10.945461608298301</v>
      </c>
      <c r="AL47" s="60">
        <f>VLOOKUP($A47,'ADR Raw Data'!$B$6:$BE$43,'ADR Raw Data'!AW$1,FALSE)</f>
        <v>11.177527185222401</v>
      </c>
      <c r="AM47" s="60">
        <f>VLOOKUP($A47,'ADR Raw Data'!$B$6:$BE$43,'ADR Raw Data'!AX$1,FALSE)</f>
        <v>11.7283163986025</v>
      </c>
      <c r="AN47" s="61">
        <f>VLOOKUP($A47,'ADR Raw Data'!$B$6:$BE$43,'ADR Raw Data'!AY$1,FALSE)</f>
        <v>11.604113264704701</v>
      </c>
      <c r="AO47" s="60">
        <f>VLOOKUP($A47,'ADR Raw Data'!$B$6:$BE$43,'ADR Raw Data'!BA$1,FALSE)</f>
        <v>15.0748865440051</v>
      </c>
      <c r="AP47" s="60">
        <f>VLOOKUP($A47,'ADR Raw Data'!$B$6:$BE$43,'ADR Raw Data'!BB$1,FALSE)</f>
        <v>15.748466479979299</v>
      </c>
      <c r="AQ47" s="61">
        <f>VLOOKUP($A47,'ADR Raw Data'!$B$6:$BE$43,'ADR Raw Data'!BC$1,FALSE)</f>
        <v>15.3983657027199</v>
      </c>
      <c r="AR47" s="62">
        <f>VLOOKUP($A47,'ADR Raw Data'!$B$6:$BE$43,'ADR Raw Data'!BE$1,FALSE)</f>
        <v>12.603264654842899</v>
      </c>
      <c r="AT47" s="64">
        <f>VLOOKUP($A47,'RevPAR Raw Data'!$B$6:$BE$43,'RevPAR Raw Data'!AG$1,FALSE)</f>
        <v>41.483663594470002</v>
      </c>
      <c r="AU47" s="65">
        <f>VLOOKUP($A47,'RevPAR Raw Data'!$B$6:$BE$43,'RevPAR Raw Data'!AH$1,FALSE)</f>
        <v>51.876533903884102</v>
      </c>
      <c r="AV47" s="65">
        <f>VLOOKUP($A47,'RevPAR Raw Data'!$B$6:$BE$43,'RevPAR Raw Data'!AI$1,FALSE)</f>
        <v>53.562669519420602</v>
      </c>
      <c r="AW47" s="65">
        <f>VLOOKUP($A47,'RevPAR Raw Data'!$B$6:$BE$43,'RevPAR Raw Data'!AJ$1,FALSE)</f>
        <v>53.255923304805698</v>
      </c>
      <c r="AX47" s="65">
        <f>VLOOKUP($A47,'RevPAR Raw Data'!$B$6:$BE$43,'RevPAR Raw Data'!AK$1,FALSE)</f>
        <v>51.777837393021699</v>
      </c>
      <c r="AY47" s="66">
        <f>VLOOKUP($A47,'RevPAR Raw Data'!$B$6:$BE$43,'RevPAR Raw Data'!AL$1,FALSE)</f>
        <v>50.391325543120402</v>
      </c>
      <c r="AZ47" s="65">
        <f>VLOOKUP($A47,'RevPAR Raw Data'!$B$6:$BE$43,'RevPAR Raw Data'!AN$1,FALSE)</f>
        <v>64.380799868334407</v>
      </c>
      <c r="BA47" s="65">
        <f>VLOOKUP($A47,'RevPAR Raw Data'!$B$6:$BE$43,'RevPAR Raw Data'!AO$1,FALSE)</f>
        <v>62.611813693219197</v>
      </c>
      <c r="BB47" s="66">
        <f>VLOOKUP($A47,'RevPAR Raw Data'!$B$6:$BE$43,'RevPAR Raw Data'!AP$1,FALSE)</f>
        <v>63.496306780776798</v>
      </c>
      <c r="BC47" s="67">
        <f>VLOOKUP($A47,'RevPAR Raw Data'!$B$6:$BE$43,'RevPAR Raw Data'!AR$1,FALSE)</f>
        <v>54.1356058967365</v>
      </c>
      <c r="BE47" s="59">
        <f>VLOOKUP($A47,'RevPAR Raw Data'!$B$6:$BE$43,'RevPAR Raw Data'!AT$1,FALSE)</f>
        <v>41.344799963437701</v>
      </c>
      <c r="BF47" s="60">
        <f>VLOOKUP($A47,'RevPAR Raw Data'!$B$6:$BE$43,'RevPAR Raw Data'!AU$1,FALSE)</f>
        <v>35.469629491843101</v>
      </c>
      <c r="BG47" s="60">
        <f>VLOOKUP($A47,'RevPAR Raw Data'!$B$6:$BE$43,'RevPAR Raw Data'!AV$1,FALSE)</f>
        <v>33.459137602263603</v>
      </c>
      <c r="BH47" s="60">
        <f>VLOOKUP($A47,'RevPAR Raw Data'!$B$6:$BE$43,'RevPAR Raw Data'!AW$1,FALSE)</f>
        <v>28.754868998363701</v>
      </c>
      <c r="BI47" s="60">
        <f>VLOOKUP($A47,'RevPAR Raw Data'!$B$6:$BE$43,'RevPAR Raw Data'!AX$1,FALSE)</f>
        <v>33.133870867202099</v>
      </c>
      <c r="BJ47" s="61">
        <f>VLOOKUP($A47,'RevPAR Raw Data'!$B$6:$BE$43,'RevPAR Raw Data'!AY$1,FALSE)</f>
        <v>33.997338956834902</v>
      </c>
      <c r="BK47" s="60">
        <f>VLOOKUP($A47,'RevPAR Raw Data'!$B$6:$BE$43,'RevPAR Raw Data'!BA$1,FALSE)</f>
        <v>28.528116862626199</v>
      </c>
      <c r="BL47" s="60">
        <f>VLOOKUP($A47,'RevPAR Raw Data'!$B$6:$BE$43,'RevPAR Raw Data'!BB$1,FALSE)</f>
        <v>27.3735657183448</v>
      </c>
      <c r="BM47" s="61">
        <f>VLOOKUP($A47,'RevPAR Raw Data'!$B$6:$BE$43,'RevPAR Raw Data'!BC$1,FALSE)</f>
        <v>27.956278492645101</v>
      </c>
      <c r="BN47" s="62">
        <f>VLOOKUP($A47,'RevPAR Raw Data'!$B$6:$BE$43,'RevPAR Raw Data'!BE$1,FALSE)</f>
        <v>31.910313464706999</v>
      </c>
    </row>
    <row r="48" spans="1:66" ht="15.6" thickBot="1" x14ac:dyDescent="0.4">
      <c r="A48" s="81" t="s">
        <v>87</v>
      </c>
      <c r="B48" s="85">
        <f>VLOOKUP($A48,'Occupancy Raw Data'!$B$6:$BE$43,'Occupancy Raw Data'!AG$1,FALSE)</f>
        <v>46.437877125617099</v>
      </c>
      <c r="C48" s="86">
        <f>VLOOKUP($A48,'Occupancy Raw Data'!$B$6:$BE$43,'Occupancy Raw Data'!AH$1,FALSE)</f>
        <v>58.334476138233597</v>
      </c>
      <c r="D48" s="86">
        <f>VLOOKUP($A48,'Occupancy Raw Data'!$B$6:$BE$43,'Occupancy Raw Data'!AI$1,FALSE)</f>
        <v>62.870268787712497</v>
      </c>
      <c r="E48" s="86">
        <f>VLOOKUP($A48,'Occupancy Raw Data'!$B$6:$BE$43,'Occupancy Raw Data'!AJ$1,FALSE)</f>
        <v>63.669089413055403</v>
      </c>
      <c r="F48" s="86">
        <f>VLOOKUP($A48,'Occupancy Raw Data'!$B$6:$BE$43,'Occupancy Raw Data'!AK$1,FALSE)</f>
        <v>66.195831047723502</v>
      </c>
      <c r="G48" s="87">
        <f>VLOOKUP($A48,'Occupancy Raw Data'!$B$6:$BE$43,'Occupancy Raw Data'!AL$1,FALSE)</f>
        <v>59.501508502468397</v>
      </c>
      <c r="H48" s="86">
        <f>VLOOKUP($A48,'Occupancy Raw Data'!$B$6:$BE$43,'Occupancy Raw Data'!AN$1,FALSE)</f>
        <v>72.757816785518301</v>
      </c>
      <c r="I48" s="86">
        <f>VLOOKUP($A48,'Occupancy Raw Data'!$B$6:$BE$43,'Occupancy Raw Data'!AO$1,FALSE)</f>
        <v>68.451727921009294</v>
      </c>
      <c r="J48" s="87">
        <f>VLOOKUP($A48,'Occupancy Raw Data'!$B$6:$BE$43,'Occupancy Raw Data'!AP$1,FALSE)</f>
        <v>70.604772353263797</v>
      </c>
      <c r="K48" s="88">
        <f>VLOOKUP($A48,'Occupancy Raw Data'!$B$6:$BE$43,'Occupancy Raw Data'!AR$1,FALSE)</f>
        <v>62.673869602695703</v>
      </c>
      <c r="M48" s="85">
        <f>VLOOKUP($A48,'Occupancy Raw Data'!$B$6:$BE$43,'Occupancy Raw Data'!AT$1,FALSE)</f>
        <v>13.448522857651399</v>
      </c>
      <c r="N48" s="86">
        <f>VLOOKUP($A48,'Occupancy Raw Data'!$B$6:$BE$43,'Occupancy Raw Data'!AU$1,FALSE)</f>
        <v>21.521569310512199</v>
      </c>
      <c r="O48" s="86">
        <f>VLOOKUP($A48,'Occupancy Raw Data'!$B$6:$BE$43,'Occupancy Raw Data'!AV$1,FALSE)</f>
        <v>21.022803847820501</v>
      </c>
      <c r="P48" s="86">
        <f>VLOOKUP($A48,'Occupancy Raw Data'!$B$6:$BE$43,'Occupancy Raw Data'!AW$1,FALSE)</f>
        <v>20.3132716021161</v>
      </c>
      <c r="Q48" s="86">
        <f>VLOOKUP($A48,'Occupancy Raw Data'!$B$6:$BE$43,'Occupancy Raw Data'!AX$1,FALSE)</f>
        <v>25.3209660306796</v>
      </c>
      <c r="R48" s="87">
        <f>VLOOKUP($A48,'Occupancy Raw Data'!$B$6:$BE$43,'Occupancy Raw Data'!AY$1,FALSE)</f>
        <v>20.631076108446301</v>
      </c>
      <c r="S48" s="86">
        <f>VLOOKUP($A48,'Occupancy Raw Data'!$B$6:$BE$43,'Occupancy Raw Data'!BA$1,FALSE)</f>
        <v>16.8493788346948</v>
      </c>
      <c r="T48" s="86">
        <f>VLOOKUP($A48,'Occupancy Raw Data'!$B$6:$BE$43,'Occupancy Raw Data'!BB$1,FALSE)</f>
        <v>6.9859325536151804</v>
      </c>
      <c r="U48" s="87">
        <f>VLOOKUP($A48,'Occupancy Raw Data'!$B$6:$BE$43,'Occupancy Raw Data'!BC$1,FALSE)</f>
        <v>11.849012962610299</v>
      </c>
      <c r="V48" s="88">
        <f>VLOOKUP($A48,'Occupancy Raw Data'!$B$6:$BE$43,'Occupancy Raw Data'!BE$1,FALSE)</f>
        <v>17.650958202384398</v>
      </c>
      <c r="X48" s="89">
        <f>VLOOKUP($A48,'ADR Raw Data'!$B$6:$BE$43,'ADR Raw Data'!AG$1,FALSE)</f>
        <v>95.196587670727197</v>
      </c>
      <c r="Y48" s="90">
        <f>VLOOKUP($A48,'ADR Raw Data'!$B$6:$BE$43,'ADR Raw Data'!AH$1,FALSE)</f>
        <v>99.886480164560595</v>
      </c>
      <c r="Z48" s="90">
        <f>VLOOKUP($A48,'ADR Raw Data'!$B$6:$BE$43,'ADR Raw Data'!AI$1,FALSE)</f>
        <v>101.506910241029</v>
      </c>
      <c r="AA48" s="90">
        <f>VLOOKUP($A48,'ADR Raw Data'!$B$6:$BE$43,'ADR Raw Data'!AJ$1,FALSE)</f>
        <v>102.31372677831</v>
      </c>
      <c r="AB48" s="90">
        <f>VLOOKUP($A48,'ADR Raw Data'!$B$6:$BE$43,'ADR Raw Data'!AK$1,FALSE)</f>
        <v>107.697157136938</v>
      </c>
      <c r="AC48" s="91">
        <f>VLOOKUP($A48,'ADR Raw Data'!$B$6:$BE$43,'ADR Raw Data'!AL$1,FALSE)</f>
        <v>101.754207796996</v>
      </c>
      <c r="AD48" s="90">
        <f>VLOOKUP($A48,'ADR Raw Data'!$B$6:$BE$43,'ADR Raw Data'!AN$1,FALSE)</f>
        <v>128.29057251908301</v>
      </c>
      <c r="AE48" s="90">
        <f>VLOOKUP($A48,'ADR Raw Data'!$B$6:$BE$43,'ADR Raw Data'!AO$1,FALSE)</f>
        <v>124.234818190924</v>
      </c>
      <c r="AF48" s="91">
        <f>VLOOKUP($A48,'ADR Raw Data'!$B$6:$BE$43,'ADR Raw Data'!AP$1,FALSE)</f>
        <v>126.324534087598</v>
      </c>
      <c r="AG48" s="92">
        <f>VLOOKUP($A48,'ADR Raw Data'!$B$6:$BE$43,'ADR Raw Data'!AR$1,FALSE)</f>
        <v>109.662640565779</v>
      </c>
      <c r="AI48" s="85">
        <f>VLOOKUP($A48,'ADR Raw Data'!$B$6:$BE$43,'ADR Raw Data'!AT$1,FALSE)</f>
        <v>22.1079190595315</v>
      </c>
      <c r="AJ48" s="86">
        <f>VLOOKUP($A48,'ADR Raw Data'!$B$6:$BE$43,'ADR Raw Data'!AU$1,FALSE)</f>
        <v>26.2501894563656</v>
      </c>
      <c r="AK48" s="86">
        <f>VLOOKUP($A48,'ADR Raw Data'!$B$6:$BE$43,'ADR Raw Data'!AV$1,FALSE)</f>
        <v>25.479016698649499</v>
      </c>
      <c r="AL48" s="86">
        <f>VLOOKUP($A48,'ADR Raw Data'!$B$6:$BE$43,'ADR Raw Data'!AW$1,FALSE)</f>
        <v>25.887733473374201</v>
      </c>
      <c r="AM48" s="86">
        <f>VLOOKUP($A48,'ADR Raw Data'!$B$6:$BE$43,'ADR Raw Data'!AX$1,FALSE)</f>
        <v>31.0866339567634</v>
      </c>
      <c r="AN48" s="87">
        <f>VLOOKUP($A48,'ADR Raw Data'!$B$6:$BE$43,'ADR Raw Data'!AY$1,FALSE)</f>
        <v>26.5381277723721</v>
      </c>
      <c r="AO48" s="86">
        <f>VLOOKUP($A48,'ADR Raw Data'!$B$6:$BE$43,'ADR Raw Data'!BA$1,FALSE)</f>
        <v>34.410585347295402</v>
      </c>
      <c r="AP48" s="86">
        <f>VLOOKUP($A48,'ADR Raw Data'!$B$6:$BE$43,'ADR Raw Data'!BB$1,FALSE)</f>
        <v>27.8930131209584</v>
      </c>
      <c r="AQ48" s="87">
        <f>VLOOKUP($A48,'ADR Raw Data'!$B$6:$BE$43,'ADR Raw Data'!BC$1,FALSE)</f>
        <v>31.170473569958801</v>
      </c>
      <c r="AR48" s="88">
        <f>VLOOKUP($A48,'ADR Raw Data'!$B$6:$BE$43,'ADR Raw Data'!BE$1,FALSE)</f>
        <v>27.8143548898646</v>
      </c>
      <c r="AT48" s="89">
        <f>VLOOKUP($A48,'RevPAR Raw Data'!$B$6:$BE$43,'RevPAR Raw Data'!AG$1,FALSE)</f>
        <v>44.2072744103126</v>
      </c>
      <c r="AU48" s="90">
        <f>VLOOKUP($A48,'RevPAR Raw Data'!$B$6:$BE$43,'RevPAR Raw Data'!AH$1,FALSE)</f>
        <v>58.268254936917103</v>
      </c>
      <c r="AV48" s="90">
        <f>VLOOKUP($A48,'RevPAR Raw Data'!$B$6:$BE$43,'RevPAR Raw Data'!AI$1,FALSE)</f>
        <v>63.817667306637397</v>
      </c>
      <c r="AW48" s="90">
        <f>VLOOKUP($A48,'RevPAR Raw Data'!$B$6:$BE$43,'RevPAR Raw Data'!AJ$1,FALSE)</f>
        <v>65.142218184311503</v>
      </c>
      <c r="AX48" s="90">
        <f>VLOOKUP($A48,'RevPAR Raw Data'!$B$6:$BE$43,'RevPAR Raw Data'!AK$1,FALSE)</f>
        <v>71.291028181568805</v>
      </c>
      <c r="AY48" s="91">
        <f>VLOOKUP($A48,'RevPAR Raw Data'!$B$6:$BE$43,'RevPAR Raw Data'!AL$1,FALSE)</f>
        <v>60.545288603949501</v>
      </c>
      <c r="AZ48" s="90">
        <f>VLOOKUP($A48,'RevPAR Raw Data'!$B$6:$BE$43,'RevPAR Raw Data'!AN$1,FALSE)</f>
        <v>93.341419706527702</v>
      </c>
      <c r="BA48" s="90">
        <f>VLOOKUP($A48,'RevPAR Raw Data'!$B$6:$BE$43,'RevPAR Raw Data'!AO$1,FALSE)</f>
        <v>85.0408797312122</v>
      </c>
      <c r="BB48" s="91">
        <f>VLOOKUP($A48,'RevPAR Raw Data'!$B$6:$BE$43,'RevPAR Raw Data'!AP$1,FALSE)</f>
        <v>89.191149718869895</v>
      </c>
      <c r="BC48" s="92">
        <f>VLOOKUP($A48,'RevPAR Raw Data'!$B$6:$BE$43,'RevPAR Raw Data'!AR$1,FALSE)</f>
        <v>68.729820351069606</v>
      </c>
      <c r="BE48" s="85">
        <f>VLOOKUP($A48,'RevPAR Raw Data'!$B$6:$BE$43,'RevPAR Raw Data'!AT$1,FALSE)</f>
        <v>38.529630465255103</v>
      </c>
      <c r="BF48" s="86">
        <f>VLOOKUP($A48,'RevPAR Raw Data'!$B$6:$BE$43,'RevPAR Raw Data'!AU$1,FALSE)</f>
        <v>53.421211484870298</v>
      </c>
      <c r="BG48" s="86">
        <f>VLOOKUP($A48,'RevPAR Raw Data'!$B$6:$BE$43,'RevPAR Raw Data'!AV$1,FALSE)</f>
        <v>51.858224249380498</v>
      </c>
      <c r="BH48" s="86">
        <f>VLOOKUP($A48,'RevPAR Raw Data'!$B$6:$BE$43,'RevPAR Raw Data'!AW$1,FALSE)</f>
        <v>51.459650687568804</v>
      </c>
      <c r="BI48" s="86">
        <f>VLOOKUP($A48,'RevPAR Raw Data'!$B$6:$BE$43,'RevPAR Raw Data'!AX$1,FALSE)</f>
        <v>64.279036011716798</v>
      </c>
      <c r="BJ48" s="87">
        <f>VLOOKUP($A48,'RevPAR Raw Data'!$B$6:$BE$43,'RevPAR Raw Data'!AY$1,FALSE)</f>
        <v>52.644305219293202</v>
      </c>
      <c r="BK48" s="86">
        <f>VLOOKUP($A48,'RevPAR Raw Data'!$B$6:$BE$43,'RevPAR Raw Data'!BA$1,FALSE)</f>
        <v>57.057934066392001</v>
      </c>
      <c r="BL48" s="86">
        <f>VLOOKUP($A48,'RevPAR Raw Data'!$B$6:$BE$43,'RevPAR Raw Data'!BB$1,FALSE)</f>
        <v>36.827532758374701</v>
      </c>
      <c r="BM48" s="87">
        <f>VLOOKUP($A48,'RevPAR Raw Data'!$B$6:$BE$43,'RevPAR Raw Data'!BC$1,FALSE)</f>
        <v>46.712879986380599</v>
      </c>
      <c r="BN48" s="88">
        <f>VLOOKUP($A48,'RevPAR Raw Data'!$B$6:$BE$43,'RevPAR Raw Data'!BE$1,FALSE)</f>
        <v>50.374813248122003</v>
      </c>
    </row>
  </sheetData>
  <sheetProtection algorithmName="SHA-512" hashValue="pNChVXC1uWzLzO9He5BbjMCzAF/Asj8nfXCkABEjLJ6J9RPqomDBu66BBuJ8sHuCYUh9eI17VfIrWNPBVfCmaA==" saltValue="+0H+qRKwVlLJjUSKclJVmA==" spinCount="100000" sheet="1" formatColumns="0" formatRows="0"/>
  <mergeCells count="25">
    <mergeCell ref="BE1:BN1"/>
    <mergeCell ref="BM2:BM3"/>
    <mergeCell ref="BN2:BN3"/>
    <mergeCell ref="AC2:AC3"/>
    <mergeCell ref="AF2:AF3"/>
    <mergeCell ref="AG2:AG3"/>
    <mergeCell ref="AN2:AN3"/>
    <mergeCell ref="AQ2:AQ3"/>
    <mergeCell ref="AR2:AR3"/>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J16" sqref="J16"/>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2" t="s">
        <v>5</v>
      </c>
      <c r="E2" s="203"/>
      <c r="G2" s="196" t="s">
        <v>6</v>
      </c>
      <c r="H2" s="197"/>
      <c r="I2" s="197"/>
      <c r="J2" s="197"/>
      <c r="K2" s="197"/>
      <c r="L2" s="197"/>
      <c r="M2" s="197"/>
      <c r="N2" s="197"/>
      <c r="O2" s="197"/>
      <c r="P2" s="197"/>
      <c r="Q2" s="197"/>
      <c r="R2" s="197"/>
      <c r="T2" s="196" t="s">
        <v>7</v>
      </c>
      <c r="U2" s="197"/>
      <c r="V2" s="197"/>
      <c r="W2" s="197"/>
      <c r="X2" s="197"/>
      <c r="Y2" s="197"/>
      <c r="Z2" s="197"/>
      <c r="AA2" s="197"/>
      <c r="AB2" s="197"/>
      <c r="AC2" s="197"/>
      <c r="AD2" s="197"/>
      <c r="AE2" s="197"/>
      <c r="AF2" s="4"/>
      <c r="AG2" s="196" t="s">
        <v>34</v>
      </c>
      <c r="AH2" s="197"/>
      <c r="AI2" s="197"/>
      <c r="AJ2" s="197"/>
      <c r="AK2" s="197"/>
      <c r="AL2" s="197"/>
      <c r="AM2" s="197"/>
      <c r="AN2" s="197"/>
      <c r="AO2" s="197"/>
      <c r="AP2" s="197"/>
      <c r="AQ2" s="197"/>
      <c r="AR2" s="197"/>
      <c r="AT2" s="196" t="s">
        <v>35</v>
      </c>
      <c r="AU2" s="197"/>
      <c r="AV2" s="197"/>
      <c r="AW2" s="197"/>
      <c r="AX2" s="197"/>
      <c r="AY2" s="197"/>
      <c r="AZ2" s="197"/>
      <c r="BA2" s="197"/>
      <c r="BB2" s="197"/>
      <c r="BC2" s="197"/>
      <c r="BD2" s="197"/>
      <c r="BE2" s="197"/>
    </row>
    <row r="3" spans="1:57" x14ac:dyDescent="0.25">
      <c r="A3" s="37"/>
      <c r="B3" s="37"/>
      <c r="C3" s="3"/>
      <c r="D3" s="204" t="s">
        <v>8</v>
      </c>
      <c r="E3" s="206" t="s">
        <v>9</v>
      </c>
      <c r="F3" s="5"/>
      <c r="G3" s="194" t="s">
        <v>0</v>
      </c>
      <c r="H3" s="190" t="s">
        <v>1</v>
      </c>
      <c r="I3" s="190" t="s">
        <v>10</v>
      </c>
      <c r="J3" s="190" t="s">
        <v>2</v>
      </c>
      <c r="K3" s="190" t="s">
        <v>11</v>
      </c>
      <c r="L3" s="192" t="s">
        <v>12</v>
      </c>
      <c r="M3" s="5"/>
      <c r="N3" s="194" t="s">
        <v>3</v>
      </c>
      <c r="O3" s="190" t="s">
        <v>4</v>
      </c>
      <c r="P3" s="192" t="s">
        <v>13</v>
      </c>
      <c r="Q3" s="2"/>
      <c r="R3" s="198" t="s">
        <v>14</v>
      </c>
      <c r="S3" s="2"/>
      <c r="T3" s="194" t="s">
        <v>0</v>
      </c>
      <c r="U3" s="190" t="s">
        <v>1</v>
      </c>
      <c r="V3" s="190" t="s">
        <v>10</v>
      </c>
      <c r="W3" s="190" t="s">
        <v>2</v>
      </c>
      <c r="X3" s="190" t="s">
        <v>11</v>
      </c>
      <c r="Y3" s="192" t="s">
        <v>12</v>
      </c>
      <c r="Z3" s="2"/>
      <c r="AA3" s="194" t="s">
        <v>3</v>
      </c>
      <c r="AB3" s="190" t="s">
        <v>4</v>
      </c>
      <c r="AC3" s="192" t="s">
        <v>13</v>
      </c>
      <c r="AD3" s="1"/>
      <c r="AE3" s="200" t="s">
        <v>14</v>
      </c>
      <c r="AF3" s="47"/>
      <c r="AG3" s="194" t="s">
        <v>0</v>
      </c>
      <c r="AH3" s="190" t="s">
        <v>1</v>
      </c>
      <c r="AI3" s="190" t="s">
        <v>10</v>
      </c>
      <c r="AJ3" s="190" t="s">
        <v>2</v>
      </c>
      <c r="AK3" s="190" t="s">
        <v>11</v>
      </c>
      <c r="AL3" s="192" t="s">
        <v>12</v>
      </c>
      <c r="AM3" s="5"/>
      <c r="AN3" s="194" t="s">
        <v>3</v>
      </c>
      <c r="AO3" s="190" t="s">
        <v>4</v>
      </c>
      <c r="AP3" s="192" t="s">
        <v>13</v>
      </c>
      <c r="AQ3" s="2"/>
      <c r="AR3" s="198" t="s">
        <v>14</v>
      </c>
      <c r="AS3" s="2"/>
      <c r="AT3" s="194" t="s">
        <v>0</v>
      </c>
      <c r="AU3" s="190" t="s">
        <v>1</v>
      </c>
      <c r="AV3" s="190" t="s">
        <v>10</v>
      </c>
      <c r="AW3" s="190" t="s">
        <v>2</v>
      </c>
      <c r="AX3" s="190" t="s">
        <v>11</v>
      </c>
      <c r="AY3" s="192" t="s">
        <v>12</v>
      </c>
      <c r="AZ3" s="2"/>
      <c r="BA3" s="194" t="s">
        <v>3</v>
      </c>
      <c r="BB3" s="190" t="s">
        <v>4</v>
      </c>
      <c r="BC3" s="192" t="s">
        <v>13</v>
      </c>
      <c r="BD3" s="1"/>
      <c r="BE3" s="200" t="s">
        <v>14</v>
      </c>
    </row>
    <row r="4" spans="1:57" x14ac:dyDescent="0.25">
      <c r="A4" s="37"/>
      <c r="B4" s="37"/>
      <c r="C4" s="3"/>
      <c r="D4" s="205"/>
      <c r="E4" s="207"/>
      <c r="F4" s="5"/>
      <c r="G4" s="195"/>
      <c r="H4" s="191"/>
      <c r="I4" s="191"/>
      <c r="J4" s="191"/>
      <c r="K4" s="191"/>
      <c r="L4" s="193"/>
      <c r="M4" s="5"/>
      <c r="N4" s="195"/>
      <c r="O4" s="191"/>
      <c r="P4" s="193"/>
      <c r="Q4" s="2"/>
      <c r="R4" s="199"/>
      <c r="S4" s="2"/>
      <c r="T4" s="195"/>
      <c r="U4" s="191"/>
      <c r="V4" s="191"/>
      <c r="W4" s="191"/>
      <c r="X4" s="191"/>
      <c r="Y4" s="193"/>
      <c r="Z4" s="2"/>
      <c r="AA4" s="195"/>
      <c r="AB4" s="191"/>
      <c r="AC4" s="193"/>
      <c r="AD4" s="1"/>
      <c r="AE4" s="201"/>
      <c r="AF4" s="48"/>
      <c r="AG4" s="195"/>
      <c r="AH4" s="191"/>
      <c r="AI4" s="191"/>
      <c r="AJ4" s="191"/>
      <c r="AK4" s="191"/>
      <c r="AL4" s="193"/>
      <c r="AM4" s="5"/>
      <c r="AN4" s="195"/>
      <c r="AO4" s="191"/>
      <c r="AP4" s="193"/>
      <c r="AQ4" s="2"/>
      <c r="AR4" s="199"/>
      <c r="AS4" s="2"/>
      <c r="AT4" s="195"/>
      <c r="AU4" s="191"/>
      <c r="AV4" s="191"/>
      <c r="AW4" s="191"/>
      <c r="AX4" s="191"/>
      <c r="AY4" s="193"/>
      <c r="AZ4" s="2"/>
      <c r="BA4" s="195"/>
      <c r="BB4" s="191"/>
      <c r="BC4" s="193"/>
      <c r="BD4" s="1"/>
      <c r="BE4" s="20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41">
        <v>51.937541820664002</v>
      </c>
      <c r="H6" s="142">
        <v>60.091152557845597</v>
      </c>
      <c r="I6" s="142">
        <v>64.490084583815502</v>
      </c>
      <c r="J6" s="142">
        <v>65.255002571501194</v>
      </c>
      <c r="K6" s="142">
        <v>64.076831710487397</v>
      </c>
      <c r="L6" s="143">
        <v>61.170068771169298</v>
      </c>
      <c r="M6" s="144"/>
      <c r="N6" s="145">
        <v>70.600712781624793</v>
      </c>
      <c r="O6" s="146">
        <v>70.941045260968494</v>
      </c>
      <c r="P6" s="147">
        <v>70.770879021296594</v>
      </c>
      <c r="Q6" s="144"/>
      <c r="R6" s="148">
        <v>63.913285668802203</v>
      </c>
      <c r="S6" s="96"/>
      <c r="T6" s="141">
        <v>10.3313690268313</v>
      </c>
      <c r="U6" s="142">
        <v>18.793482431769998</v>
      </c>
      <c r="V6" s="142">
        <v>22.3062043029636</v>
      </c>
      <c r="W6" s="142">
        <v>20.436714702703402</v>
      </c>
      <c r="X6" s="142">
        <v>14.2666456779478</v>
      </c>
      <c r="Y6" s="143">
        <v>17.343476171769701</v>
      </c>
      <c r="Z6" s="144"/>
      <c r="AA6" s="145">
        <v>6.5013949878858899</v>
      </c>
      <c r="AB6" s="146">
        <v>3.4326497511763701</v>
      </c>
      <c r="AC6" s="147">
        <v>4.9408471347995304</v>
      </c>
      <c r="AD6" s="144"/>
      <c r="AE6" s="148">
        <v>13.114218761929999</v>
      </c>
      <c r="AF6" s="33"/>
      <c r="AG6" s="141">
        <v>50.973640087657401</v>
      </c>
      <c r="AH6" s="142">
        <v>60.201733076221501</v>
      </c>
      <c r="AI6" s="142">
        <v>64.907193148726193</v>
      </c>
      <c r="AJ6" s="142">
        <v>65.696183159321507</v>
      </c>
      <c r="AK6" s="142">
        <v>64.998185707709297</v>
      </c>
      <c r="AL6" s="143">
        <v>61.355356641005898</v>
      </c>
      <c r="AM6" s="144"/>
      <c r="AN6" s="145">
        <v>72.293483796185498</v>
      </c>
      <c r="AO6" s="146">
        <v>72.849642339100399</v>
      </c>
      <c r="AP6" s="147">
        <v>72.571564090445506</v>
      </c>
      <c r="AQ6" s="144"/>
      <c r="AR6" s="148">
        <v>64.560084914081997</v>
      </c>
      <c r="AS6" s="96"/>
      <c r="AT6" s="141">
        <v>8.4006428809821099</v>
      </c>
      <c r="AU6" s="142">
        <v>18.8794308624806</v>
      </c>
      <c r="AV6" s="142">
        <v>23.446387798207599</v>
      </c>
      <c r="AW6" s="142">
        <v>22.204980611869999</v>
      </c>
      <c r="AX6" s="142">
        <v>16.613733018770901</v>
      </c>
      <c r="AY6" s="143">
        <v>18.108922616955802</v>
      </c>
      <c r="AZ6" s="144"/>
      <c r="BA6" s="145">
        <v>7.4033963280864796</v>
      </c>
      <c r="BB6" s="146">
        <v>2.1084697159278001</v>
      </c>
      <c r="BC6" s="147">
        <v>4.6731458400589503</v>
      </c>
      <c r="BD6" s="144"/>
      <c r="BE6" s="148">
        <v>13.4191423203029</v>
      </c>
    </row>
    <row r="7" spans="1:57" x14ac:dyDescent="0.25">
      <c r="A7" s="23" t="s">
        <v>18</v>
      </c>
      <c r="B7" s="44" t="str">
        <f>TRIM(A7)</f>
        <v>Virginia</v>
      </c>
      <c r="C7" s="11"/>
      <c r="D7" s="28" t="s">
        <v>16</v>
      </c>
      <c r="E7" s="31" t="s">
        <v>17</v>
      </c>
      <c r="F7" s="12"/>
      <c r="G7" s="149">
        <v>53.8604834505296</v>
      </c>
      <c r="H7" s="144">
        <v>62.708696260315598</v>
      </c>
      <c r="I7" s="144">
        <v>67.150286738806997</v>
      </c>
      <c r="J7" s="144">
        <v>69.400963849293603</v>
      </c>
      <c r="K7" s="144">
        <v>66.705237592665497</v>
      </c>
      <c r="L7" s="150">
        <v>63.965133578322202</v>
      </c>
      <c r="M7" s="144"/>
      <c r="N7" s="151">
        <v>71.388426179062293</v>
      </c>
      <c r="O7" s="152">
        <v>69.626667344836704</v>
      </c>
      <c r="P7" s="153">
        <v>70.507546761949499</v>
      </c>
      <c r="Q7" s="144"/>
      <c r="R7" s="154">
        <v>65.834394487929998</v>
      </c>
      <c r="S7" s="96"/>
      <c r="T7" s="149">
        <v>16.001065833497101</v>
      </c>
      <c r="U7" s="144">
        <v>23.602704574948</v>
      </c>
      <c r="V7" s="144">
        <v>25.764390080485001</v>
      </c>
      <c r="W7" s="144">
        <v>26.462769830100999</v>
      </c>
      <c r="X7" s="144">
        <v>20.679592761254501</v>
      </c>
      <c r="Y7" s="150">
        <v>22.673905344197099</v>
      </c>
      <c r="Z7" s="144"/>
      <c r="AA7" s="151">
        <v>13.148923099999701</v>
      </c>
      <c r="AB7" s="152">
        <v>5.9982687233171896</v>
      </c>
      <c r="AC7" s="153">
        <v>9.5015735731685904</v>
      </c>
      <c r="AD7" s="144"/>
      <c r="AE7" s="154">
        <v>18.318682902512698</v>
      </c>
      <c r="AF7" s="34"/>
      <c r="AG7" s="149">
        <v>52.362238549976603</v>
      </c>
      <c r="AH7" s="144">
        <v>61.905383173644502</v>
      </c>
      <c r="AI7" s="144">
        <v>66.497007226569295</v>
      </c>
      <c r="AJ7" s="144">
        <v>68.044785000811402</v>
      </c>
      <c r="AK7" s="144">
        <v>67.974619499326906</v>
      </c>
      <c r="AL7" s="150">
        <v>63.356806690065703</v>
      </c>
      <c r="AM7" s="144"/>
      <c r="AN7" s="151">
        <v>75.0532207715341</v>
      </c>
      <c r="AO7" s="152">
        <v>74.645592620052994</v>
      </c>
      <c r="AP7" s="153">
        <v>74.849406695793505</v>
      </c>
      <c r="AQ7" s="144"/>
      <c r="AR7" s="154">
        <v>66.640406691702196</v>
      </c>
      <c r="AS7" s="96"/>
      <c r="AT7" s="149">
        <v>14.651682463560499</v>
      </c>
      <c r="AU7" s="144">
        <v>23.051498553945301</v>
      </c>
      <c r="AV7" s="144">
        <v>26.197577322181299</v>
      </c>
      <c r="AW7" s="144">
        <v>25.899065937091301</v>
      </c>
      <c r="AX7" s="144">
        <v>23.801632651849999</v>
      </c>
      <c r="AY7" s="150">
        <v>22.9631520280128</v>
      </c>
      <c r="AZ7" s="144"/>
      <c r="BA7" s="151">
        <v>16.170616073615399</v>
      </c>
      <c r="BB7" s="152">
        <v>9.0022611133154307</v>
      </c>
      <c r="BC7" s="153">
        <v>12.480424915513399</v>
      </c>
      <c r="BD7" s="144"/>
      <c r="BE7" s="154">
        <v>19.389094545846699</v>
      </c>
    </row>
    <row r="8" spans="1:57" x14ac:dyDescent="0.25">
      <c r="A8" s="24" t="s">
        <v>19</v>
      </c>
      <c r="B8" s="44" t="str">
        <f t="shared" ref="B8:B43" si="0">TRIM(A8)</f>
        <v>Norfolk/Virginia Beach, VA</v>
      </c>
      <c r="C8" s="12"/>
      <c r="D8" s="28" t="s">
        <v>16</v>
      </c>
      <c r="E8" s="31" t="s">
        <v>17</v>
      </c>
      <c r="F8" s="12"/>
      <c r="G8" s="149">
        <v>55.918966375763198</v>
      </c>
      <c r="H8" s="144">
        <v>59.438635112823299</v>
      </c>
      <c r="I8" s="144">
        <v>61.7448960872185</v>
      </c>
      <c r="J8" s="144">
        <v>62.672641979191198</v>
      </c>
      <c r="K8" s="144">
        <v>62.887543569987102</v>
      </c>
      <c r="L8" s="150">
        <v>60.532536624996702</v>
      </c>
      <c r="M8" s="144"/>
      <c r="N8" s="151">
        <v>73.113714390544303</v>
      </c>
      <c r="O8" s="152">
        <v>73.627381607568694</v>
      </c>
      <c r="P8" s="153">
        <v>73.370547999056498</v>
      </c>
      <c r="Q8" s="144"/>
      <c r="R8" s="154">
        <v>64.200539874727994</v>
      </c>
      <c r="S8" s="96"/>
      <c r="T8" s="149">
        <v>-0.10047270125696101</v>
      </c>
      <c r="U8" s="144">
        <v>4.1304280718555004</v>
      </c>
      <c r="V8" s="144">
        <v>4.6368083689304598</v>
      </c>
      <c r="W8" s="144">
        <v>5.7758841577963098</v>
      </c>
      <c r="X8" s="144">
        <v>5.8336427636002002</v>
      </c>
      <c r="Y8" s="150">
        <v>4.10207323998939</v>
      </c>
      <c r="Z8" s="144"/>
      <c r="AA8" s="151">
        <v>1.20452125738329</v>
      </c>
      <c r="AB8" s="152">
        <v>-6.2852630185346898</v>
      </c>
      <c r="AC8" s="153">
        <v>-2.6973564668113901</v>
      </c>
      <c r="AD8" s="144"/>
      <c r="AE8" s="154">
        <v>1.7797416415812</v>
      </c>
      <c r="AF8" s="35"/>
      <c r="AG8" s="149">
        <v>53.898658483811303</v>
      </c>
      <c r="AH8" s="144">
        <v>60.263320088647497</v>
      </c>
      <c r="AI8" s="144">
        <v>63.720051929658901</v>
      </c>
      <c r="AJ8" s="144">
        <v>66.045084385695702</v>
      </c>
      <c r="AK8" s="144">
        <v>68.710413470238706</v>
      </c>
      <c r="AL8" s="150">
        <v>62.527505671610399</v>
      </c>
      <c r="AM8" s="144"/>
      <c r="AN8" s="151">
        <v>77.624349240069705</v>
      </c>
      <c r="AO8" s="152">
        <v>78.756048625044201</v>
      </c>
      <c r="AP8" s="153">
        <v>78.190198932556996</v>
      </c>
      <c r="AQ8" s="144"/>
      <c r="AR8" s="154">
        <v>67.002560889023698</v>
      </c>
      <c r="AS8" s="96"/>
      <c r="AT8" s="149">
        <v>0.60723978115148203</v>
      </c>
      <c r="AU8" s="144">
        <v>9.6755325332159092</v>
      </c>
      <c r="AV8" s="144">
        <v>11.419545978712801</v>
      </c>
      <c r="AW8" s="144">
        <v>13.056988174100001</v>
      </c>
      <c r="AX8" s="144">
        <v>12.192565500290501</v>
      </c>
      <c r="AY8" s="150">
        <v>9.5550146776539897</v>
      </c>
      <c r="AZ8" s="144"/>
      <c r="BA8" s="151">
        <v>3.7933197986610701</v>
      </c>
      <c r="BB8" s="152">
        <v>-2.1733299348872399</v>
      </c>
      <c r="BC8" s="153">
        <v>0.69631155226309205</v>
      </c>
      <c r="BD8" s="144"/>
      <c r="BE8" s="154">
        <v>6.42572626844846</v>
      </c>
    </row>
    <row r="9" spans="1:57" x14ac:dyDescent="0.25">
      <c r="A9" s="24" t="s">
        <v>20</v>
      </c>
      <c r="B9" s="95" t="s">
        <v>72</v>
      </c>
      <c r="C9" s="12"/>
      <c r="D9" s="28" t="s">
        <v>16</v>
      </c>
      <c r="E9" s="31" t="s">
        <v>17</v>
      </c>
      <c r="F9" s="12"/>
      <c r="G9" s="149">
        <v>51.8133795001553</v>
      </c>
      <c r="H9" s="144">
        <v>63.093177076397197</v>
      </c>
      <c r="I9" s="144">
        <v>69.063790118524395</v>
      </c>
      <c r="J9" s="144">
        <v>68.8862254183868</v>
      </c>
      <c r="K9" s="144">
        <v>62.8934167887423</v>
      </c>
      <c r="L9" s="150">
        <v>63.149997780441197</v>
      </c>
      <c r="M9" s="144"/>
      <c r="N9" s="151">
        <v>69.849513916633299</v>
      </c>
      <c r="O9" s="152">
        <v>73.3386602743374</v>
      </c>
      <c r="P9" s="153">
        <v>71.594087095485406</v>
      </c>
      <c r="Q9" s="144"/>
      <c r="R9" s="154">
        <v>65.562594727596704</v>
      </c>
      <c r="S9" s="96"/>
      <c r="T9" s="149">
        <v>1.6819354202679799</v>
      </c>
      <c r="U9" s="144">
        <v>9.1733977856586293</v>
      </c>
      <c r="V9" s="144">
        <v>13.113426336736699</v>
      </c>
      <c r="W9" s="144">
        <v>9.2791147918344201</v>
      </c>
      <c r="X9" s="144">
        <v>-0.57388968923140904</v>
      </c>
      <c r="Y9" s="150">
        <v>6.6367920586008999</v>
      </c>
      <c r="Z9" s="144"/>
      <c r="AA9" s="151">
        <v>-0.320225122165682</v>
      </c>
      <c r="AB9" s="152">
        <v>0.65074018716320303</v>
      </c>
      <c r="AC9" s="153">
        <v>0.17473563390128399</v>
      </c>
      <c r="AD9" s="144"/>
      <c r="AE9" s="154">
        <v>4.5329234408527004</v>
      </c>
      <c r="AF9" s="35"/>
      <c r="AG9" s="149">
        <v>52.296133528654501</v>
      </c>
      <c r="AH9" s="144">
        <v>62.115461446264398</v>
      </c>
      <c r="AI9" s="144">
        <v>67.603320459892501</v>
      </c>
      <c r="AJ9" s="144">
        <v>66.938562613752296</v>
      </c>
      <c r="AK9" s="144">
        <v>65.717805300306196</v>
      </c>
      <c r="AL9" s="150">
        <v>62.934256669774001</v>
      </c>
      <c r="AM9" s="144"/>
      <c r="AN9" s="151">
        <v>74.948950148710395</v>
      </c>
      <c r="AO9" s="152">
        <v>75.702490344919397</v>
      </c>
      <c r="AP9" s="153">
        <v>75.325720246814896</v>
      </c>
      <c r="AQ9" s="144"/>
      <c r="AR9" s="154">
        <v>66.474674834642798</v>
      </c>
      <c r="AS9" s="96"/>
      <c r="AT9" s="149">
        <v>1.5615487134553701</v>
      </c>
      <c r="AU9" s="144">
        <v>9.5565754586182994</v>
      </c>
      <c r="AV9" s="144">
        <v>13.587906727612101</v>
      </c>
      <c r="AW9" s="144">
        <v>10.377153516014699</v>
      </c>
      <c r="AX9" s="144">
        <v>8.3581917670619106</v>
      </c>
      <c r="AY9" s="150">
        <v>8.8829872775396996</v>
      </c>
      <c r="AZ9" s="144"/>
      <c r="BA9" s="151">
        <v>4.6923687568716597</v>
      </c>
      <c r="BB9" s="152">
        <v>-3.37811943123116</v>
      </c>
      <c r="BC9" s="153">
        <v>0.47355692310691899</v>
      </c>
      <c r="BD9" s="144"/>
      <c r="BE9" s="154">
        <v>6.0081810629481103</v>
      </c>
    </row>
    <row r="10" spans="1:57" x14ac:dyDescent="0.25">
      <c r="A10" s="24" t="s">
        <v>21</v>
      </c>
      <c r="B10" s="44" t="str">
        <f t="shared" si="0"/>
        <v>Virginia Area</v>
      </c>
      <c r="C10" s="12"/>
      <c r="D10" s="28" t="s">
        <v>16</v>
      </c>
      <c r="E10" s="31" t="s">
        <v>17</v>
      </c>
      <c r="F10" s="12"/>
      <c r="G10" s="149">
        <v>49.091421326947398</v>
      </c>
      <c r="H10" s="144">
        <v>59.055265999905998</v>
      </c>
      <c r="I10" s="144">
        <v>61.8209137437197</v>
      </c>
      <c r="J10" s="144">
        <v>66.643189181574797</v>
      </c>
      <c r="K10" s="144">
        <v>68.605906935248996</v>
      </c>
      <c r="L10" s="150">
        <v>61.043339437479403</v>
      </c>
      <c r="M10" s="144"/>
      <c r="N10" s="151">
        <v>74.249894351316996</v>
      </c>
      <c r="O10" s="152">
        <v>65.8191294548527</v>
      </c>
      <c r="P10" s="153">
        <v>70.034511903084905</v>
      </c>
      <c r="Q10" s="144"/>
      <c r="R10" s="154">
        <v>63.612245856223801</v>
      </c>
      <c r="S10" s="96"/>
      <c r="T10" s="149">
        <v>7.3865254357411203</v>
      </c>
      <c r="U10" s="144">
        <v>12.1206559871657</v>
      </c>
      <c r="V10" s="144">
        <v>10.2222361259478</v>
      </c>
      <c r="W10" s="144">
        <v>13.842796306595201</v>
      </c>
      <c r="X10" s="144">
        <v>13.132950491056899</v>
      </c>
      <c r="Y10" s="150">
        <v>11.533434383618699</v>
      </c>
      <c r="Z10" s="144"/>
      <c r="AA10" s="151">
        <v>13.753968790630701</v>
      </c>
      <c r="AB10" s="152">
        <v>1.5786719190813401</v>
      </c>
      <c r="AC10" s="153">
        <v>7.6886055561437798</v>
      </c>
      <c r="AD10" s="144"/>
      <c r="AE10" s="154">
        <v>10.294736552740799</v>
      </c>
      <c r="AF10" s="35"/>
      <c r="AG10" s="149">
        <v>47.970681737901799</v>
      </c>
      <c r="AH10" s="144">
        <v>58.896738490521599</v>
      </c>
      <c r="AI10" s="144">
        <v>62.2424349464264</v>
      </c>
      <c r="AJ10" s="144">
        <v>64.357117626280399</v>
      </c>
      <c r="AK10" s="144">
        <v>66.586012009890396</v>
      </c>
      <c r="AL10" s="150">
        <v>60.010596962204097</v>
      </c>
      <c r="AM10" s="144"/>
      <c r="AN10" s="151">
        <v>74.586718474037397</v>
      </c>
      <c r="AO10" s="152">
        <v>71.020840692334801</v>
      </c>
      <c r="AP10" s="153">
        <v>72.803779583186099</v>
      </c>
      <c r="AQ10" s="144"/>
      <c r="AR10" s="154">
        <v>63.665791996770402</v>
      </c>
      <c r="AS10" s="96"/>
      <c r="AT10" s="149">
        <v>6.3231873887599397</v>
      </c>
      <c r="AU10" s="144">
        <v>9.3975199401506497</v>
      </c>
      <c r="AV10" s="144">
        <v>10.2038183171664</v>
      </c>
      <c r="AW10" s="144">
        <v>11.167071749342</v>
      </c>
      <c r="AX10" s="144">
        <v>13.010244860215</v>
      </c>
      <c r="AY10" s="150">
        <v>10.2134639270223</v>
      </c>
      <c r="AZ10" s="144"/>
      <c r="BA10" s="151">
        <v>10.7091014099906</v>
      </c>
      <c r="BB10" s="152">
        <v>2.6186233648977102</v>
      </c>
      <c r="BC10" s="153">
        <v>6.6081636053697004</v>
      </c>
      <c r="BD10" s="144"/>
      <c r="BE10" s="154">
        <v>9.0042234472683305</v>
      </c>
    </row>
    <row r="11" spans="1:57" x14ac:dyDescent="0.25">
      <c r="A11" s="41" t="s">
        <v>22</v>
      </c>
      <c r="B11" s="95" t="s">
        <v>88</v>
      </c>
      <c r="C11" s="12"/>
      <c r="D11" s="28" t="s">
        <v>16</v>
      </c>
      <c r="E11" s="31" t="s">
        <v>17</v>
      </c>
      <c r="F11" s="12"/>
      <c r="G11" s="149">
        <v>60.395065739011102</v>
      </c>
      <c r="H11" s="144">
        <v>69.092287284441895</v>
      </c>
      <c r="I11" s="144">
        <v>74.649196422931396</v>
      </c>
      <c r="J11" s="144">
        <v>73.8866780367633</v>
      </c>
      <c r="K11" s="144">
        <v>68.409179097069895</v>
      </c>
      <c r="L11" s="150">
        <v>69.286481316043506</v>
      </c>
      <c r="M11" s="144"/>
      <c r="N11" s="151">
        <v>68.559877997058194</v>
      </c>
      <c r="O11" s="152">
        <v>69.912558542461795</v>
      </c>
      <c r="P11" s="153">
        <v>69.236218269760002</v>
      </c>
      <c r="Q11" s="144"/>
      <c r="R11" s="154">
        <v>69.272120445676805</v>
      </c>
      <c r="S11" s="96"/>
      <c r="T11" s="149">
        <v>71.374823078241107</v>
      </c>
      <c r="U11" s="144">
        <v>87.724691982888402</v>
      </c>
      <c r="V11" s="144">
        <v>90.501715373577298</v>
      </c>
      <c r="W11" s="144">
        <v>86.716556523890503</v>
      </c>
      <c r="X11" s="144">
        <v>70.031326116662598</v>
      </c>
      <c r="Y11" s="150">
        <v>81.343048377496203</v>
      </c>
      <c r="Z11" s="144"/>
      <c r="AA11" s="151">
        <v>40.866686628386702</v>
      </c>
      <c r="AB11" s="152">
        <v>34.975895232934903</v>
      </c>
      <c r="AC11" s="153">
        <v>37.829636913181901</v>
      </c>
      <c r="AD11" s="144"/>
      <c r="AE11" s="154">
        <v>66.3461931164438</v>
      </c>
      <c r="AF11" s="35"/>
      <c r="AG11" s="149">
        <v>56.0090058384543</v>
      </c>
      <c r="AH11" s="144">
        <v>64.977169567846005</v>
      </c>
      <c r="AI11" s="144">
        <v>70.695380672640397</v>
      </c>
      <c r="AJ11" s="144">
        <v>70.726287482967393</v>
      </c>
      <c r="AK11" s="144">
        <v>68.508216248409497</v>
      </c>
      <c r="AL11" s="150">
        <v>66.183211962063496</v>
      </c>
      <c r="AM11" s="144"/>
      <c r="AN11" s="151">
        <v>73.579189113583595</v>
      </c>
      <c r="AO11" s="152">
        <v>74.792901811093898</v>
      </c>
      <c r="AP11" s="153">
        <v>74.186045462338797</v>
      </c>
      <c r="AQ11" s="144"/>
      <c r="AR11" s="154">
        <v>68.469735819285006</v>
      </c>
      <c r="AS11" s="96"/>
      <c r="AT11" s="149">
        <v>55.214937542751301</v>
      </c>
      <c r="AU11" s="144">
        <v>72.153920273323806</v>
      </c>
      <c r="AV11" s="144">
        <v>78.663030739287294</v>
      </c>
      <c r="AW11" s="144">
        <v>75.188732630059704</v>
      </c>
      <c r="AX11" s="144">
        <v>67.9286520053641</v>
      </c>
      <c r="AY11" s="150">
        <v>70.079887156331495</v>
      </c>
      <c r="AZ11" s="144"/>
      <c r="BA11" s="151">
        <v>48.962579969743103</v>
      </c>
      <c r="BB11" s="152">
        <v>40.903331839926899</v>
      </c>
      <c r="BC11" s="153">
        <v>44.7705360704554</v>
      </c>
      <c r="BD11" s="144"/>
      <c r="BE11" s="154">
        <v>61.315641319863303</v>
      </c>
    </row>
    <row r="12" spans="1:57" x14ac:dyDescent="0.25">
      <c r="A12" s="24" t="s">
        <v>23</v>
      </c>
      <c r="B12" s="44" t="str">
        <f t="shared" si="0"/>
        <v>Arlington, VA</v>
      </c>
      <c r="C12" s="12"/>
      <c r="D12" s="28" t="s">
        <v>16</v>
      </c>
      <c r="E12" s="31" t="s">
        <v>17</v>
      </c>
      <c r="F12" s="12"/>
      <c r="G12" s="149">
        <v>60.842257001647397</v>
      </c>
      <c r="H12" s="144">
        <v>73.3113673805601</v>
      </c>
      <c r="I12" s="144">
        <v>83.134266886326103</v>
      </c>
      <c r="J12" s="144">
        <v>85.461285008237198</v>
      </c>
      <c r="K12" s="144">
        <v>77.193163097199303</v>
      </c>
      <c r="L12" s="150">
        <v>75.988467874793997</v>
      </c>
      <c r="M12" s="144"/>
      <c r="N12" s="151">
        <v>73.239291598023001</v>
      </c>
      <c r="O12" s="152">
        <v>67.679159802306401</v>
      </c>
      <c r="P12" s="153">
        <v>70.459225700164694</v>
      </c>
      <c r="Q12" s="144"/>
      <c r="R12" s="154">
        <v>74.408684396328496</v>
      </c>
      <c r="S12" s="96"/>
      <c r="T12" s="149">
        <v>144.196331423473</v>
      </c>
      <c r="U12" s="144">
        <v>171.94963605334499</v>
      </c>
      <c r="V12" s="144">
        <v>200.19577462517799</v>
      </c>
      <c r="W12" s="144">
        <v>190.236862399769</v>
      </c>
      <c r="X12" s="144">
        <v>165.38521396245099</v>
      </c>
      <c r="Y12" s="150">
        <v>175.123313105242</v>
      </c>
      <c r="Z12" s="144"/>
      <c r="AA12" s="151">
        <v>101.55437440041899</v>
      </c>
      <c r="AB12" s="152">
        <v>81.185125658882498</v>
      </c>
      <c r="AC12" s="153">
        <v>91.229281678287606</v>
      </c>
      <c r="AD12" s="144"/>
      <c r="AE12" s="154">
        <v>145.932944675013</v>
      </c>
      <c r="AF12" s="35"/>
      <c r="AG12" s="149">
        <v>58.535831960461202</v>
      </c>
      <c r="AH12" s="144">
        <v>72.9870263591433</v>
      </c>
      <c r="AI12" s="144">
        <v>79.836799835255306</v>
      </c>
      <c r="AJ12" s="144">
        <v>82.328562602965405</v>
      </c>
      <c r="AK12" s="144">
        <v>77.988570840197596</v>
      </c>
      <c r="AL12" s="150">
        <v>74.335358319604595</v>
      </c>
      <c r="AM12" s="144"/>
      <c r="AN12" s="151">
        <v>79.141783360790697</v>
      </c>
      <c r="AO12" s="152">
        <v>77.602450576606202</v>
      </c>
      <c r="AP12" s="153">
        <v>78.372116968698506</v>
      </c>
      <c r="AQ12" s="144"/>
      <c r="AR12" s="154">
        <v>75.488717933631406</v>
      </c>
      <c r="AS12" s="96"/>
      <c r="AT12" s="149">
        <v>128.25452188117401</v>
      </c>
      <c r="AU12" s="144">
        <v>178.06944067785301</v>
      </c>
      <c r="AV12" s="144">
        <v>189.81631828160801</v>
      </c>
      <c r="AW12" s="144">
        <v>191.190073801414</v>
      </c>
      <c r="AX12" s="144">
        <v>166.52092839702999</v>
      </c>
      <c r="AY12" s="150">
        <v>171.34649887757899</v>
      </c>
      <c r="AZ12" s="144"/>
      <c r="BA12" s="151">
        <v>115.50300854214601</v>
      </c>
      <c r="BB12" s="152">
        <v>96.491681704482701</v>
      </c>
      <c r="BC12" s="153">
        <v>105.65641329717801</v>
      </c>
      <c r="BD12" s="144"/>
      <c r="BE12" s="154">
        <v>147.87284137058001</v>
      </c>
    </row>
    <row r="13" spans="1:57" x14ac:dyDescent="0.25">
      <c r="A13" s="24" t="s">
        <v>24</v>
      </c>
      <c r="B13" s="44" t="str">
        <f t="shared" si="0"/>
        <v>Suburban Virginia Area</v>
      </c>
      <c r="C13" s="12"/>
      <c r="D13" s="28" t="s">
        <v>16</v>
      </c>
      <c r="E13" s="31" t="s">
        <v>17</v>
      </c>
      <c r="F13" s="12"/>
      <c r="G13" s="149">
        <v>56.888763410502499</v>
      </c>
      <c r="H13" s="144">
        <v>66.530208921513207</v>
      </c>
      <c r="I13" s="144">
        <v>65.4573687182382</v>
      </c>
      <c r="J13" s="144">
        <v>68.6053077357425</v>
      </c>
      <c r="K13" s="144">
        <v>64.299830604178396</v>
      </c>
      <c r="L13" s="150">
        <v>64.356295878034999</v>
      </c>
      <c r="M13" s="144"/>
      <c r="N13" s="151">
        <v>71.781479390174994</v>
      </c>
      <c r="O13" s="152">
        <v>77.046866177300899</v>
      </c>
      <c r="P13" s="153">
        <v>74.414172783737996</v>
      </c>
      <c r="Q13" s="144"/>
      <c r="R13" s="154">
        <v>67.229974993950094</v>
      </c>
      <c r="S13" s="96"/>
      <c r="T13" s="149">
        <v>15.9688228735445</v>
      </c>
      <c r="U13" s="144">
        <v>21.574340553311298</v>
      </c>
      <c r="V13" s="144">
        <v>16.313757480326</v>
      </c>
      <c r="W13" s="144">
        <v>18.604313981239301</v>
      </c>
      <c r="X13" s="144">
        <v>15.3376099670851</v>
      </c>
      <c r="Y13" s="150">
        <v>17.589238828643801</v>
      </c>
      <c r="Z13" s="144"/>
      <c r="AA13" s="151">
        <v>12.448866405857</v>
      </c>
      <c r="AB13" s="152">
        <v>18.255160834629802</v>
      </c>
      <c r="AC13" s="153">
        <v>15.3816846683123</v>
      </c>
      <c r="AD13" s="144"/>
      <c r="AE13" s="154">
        <v>16.882031249486399</v>
      </c>
      <c r="AF13" s="35"/>
      <c r="AG13" s="149">
        <v>53.409090909090899</v>
      </c>
      <c r="AH13" s="144">
        <v>64.751552795031003</v>
      </c>
      <c r="AI13" s="144">
        <v>67.832439299830597</v>
      </c>
      <c r="AJ13" s="144">
        <v>69.099378881987505</v>
      </c>
      <c r="AK13" s="144">
        <v>67.348955392433595</v>
      </c>
      <c r="AL13" s="150">
        <v>64.488283455674704</v>
      </c>
      <c r="AM13" s="144"/>
      <c r="AN13" s="151">
        <v>77.311547148503607</v>
      </c>
      <c r="AO13" s="152">
        <v>78.871400338791602</v>
      </c>
      <c r="AP13" s="153">
        <v>78.091473743647597</v>
      </c>
      <c r="AQ13" s="144"/>
      <c r="AR13" s="154">
        <v>68.374909252238396</v>
      </c>
      <c r="AS13" s="96"/>
      <c r="AT13" s="149">
        <v>9.1851665328233594</v>
      </c>
      <c r="AU13" s="144">
        <v>16.630525936726301</v>
      </c>
      <c r="AV13" s="144">
        <v>16.971978555176399</v>
      </c>
      <c r="AW13" s="144">
        <v>17.334028013264302</v>
      </c>
      <c r="AX13" s="144">
        <v>16.101589158296701</v>
      </c>
      <c r="AY13" s="150">
        <v>15.436039526964899</v>
      </c>
      <c r="AZ13" s="144"/>
      <c r="BA13" s="151">
        <v>15.285520096725699</v>
      </c>
      <c r="BB13" s="152">
        <v>12.0963984829667</v>
      </c>
      <c r="BC13" s="153">
        <v>13.652674873639199</v>
      </c>
      <c r="BD13" s="144"/>
      <c r="BE13" s="154">
        <v>14.847978147013601</v>
      </c>
    </row>
    <row r="14" spans="1:57" x14ac:dyDescent="0.25">
      <c r="A14" s="24" t="s">
        <v>25</v>
      </c>
      <c r="B14" s="44" t="str">
        <f t="shared" si="0"/>
        <v>Alexandria, VA</v>
      </c>
      <c r="C14" s="12"/>
      <c r="D14" s="28" t="s">
        <v>16</v>
      </c>
      <c r="E14" s="31" t="s">
        <v>17</v>
      </c>
      <c r="F14" s="12"/>
      <c r="G14" s="149">
        <v>61.636518149811799</v>
      </c>
      <c r="H14" s="144">
        <v>73.667597426247397</v>
      </c>
      <c r="I14" s="144">
        <v>79.482821415563905</v>
      </c>
      <c r="J14" s="144">
        <v>78.135243413864202</v>
      </c>
      <c r="K14" s="144">
        <v>68.714337744324297</v>
      </c>
      <c r="L14" s="150">
        <v>72.327303629962302</v>
      </c>
      <c r="M14" s="144"/>
      <c r="N14" s="151">
        <v>64.805147505159596</v>
      </c>
      <c r="O14" s="152">
        <v>69.187811096272895</v>
      </c>
      <c r="P14" s="153">
        <v>66.996479300716203</v>
      </c>
      <c r="Q14" s="144"/>
      <c r="R14" s="154">
        <v>70.804210964463394</v>
      </c>
      <c r="S14" s="96"/>
      <c r="T14" s="149">
        <v>80.956567576111794</v>
      </c>
      <c r="U14" s="144">
        <v>103.710496756822</v>
      </c>
      <c r="V14" s="144">
        <v>100.144635211747</v>
      </c>
      <c r="W14" s="144">
        <v>93.170870347806996</v>
      </c>
      <c r="X14" s="144">
        <v>69.135262074939803</v>
      </c>
      <c r="Y14" s="150">
        <v>89.325899209140701</v>
      </c>
      <c r="Z14" s="144"/>
      <c r="AA14" s="151">
        <v>35.987483167902198</v>
      </c>
      <c r="AB14" s="152">
        <v>30.9004790799431</v>
      </c>
      <c r="AC14" s="153">
        <v>33.312389593653002</v>
      </c>
      <c r="AD14" s="144"/>
      <c r="AE14" s="154">
        <v>70.013727659365898</v>
      </c>
      <c r="AF14" s="35"/>
      <c r="AG14" s="149">
        <v>55.5693820565739</v>
      </c>
      <c r="AH14" s="144">
        <v>65.084375379385605</v>
      </c>
      <c r="AI14" s="144">
        <v>71.737282991380297</v>
      </c>
      <c r="AJ14" s="144">
        <v>71.773704018453302</v>
      </c>
      <c r="AK14" s="144">
        <v>67.864513779288501</v>
      </c>
      <c r="AL14" s="150">
        <v>66.405851645016298</v>
      </c>
      <c r="AM14" s="144"/>
      <c r="AN14" s="151">
        <v>71.373072720650697</v>
      </c>
      <c r="AO14" s="152">
        <v>74.216947917931194</v>
      </c>
      <c r="AP14" s="153">
        <v>72.795010319290995</v>
      </c>
      <c r="AQ14" s="144"/>
      <c r="AR14" s="154">
        <v>68.231325551951898</v>
      </c>
      <c r="AS14" s="96"/>
      <c r="AT14" s="149">
        <v>62.253541923051401</v>
      </c>
      <c r="AU14" s="144">
        <v>79.430715594653705</v>
      </c>
      <c r="AV14" s="144">
        <v>88.223077528664902</v>
      </c>
      <c r="AW14" s="144">
        <v>82.258037065852307</v>
      </c>
      <c r="AX14" s="144">
        <v>72.5393297805456</v>
      </c>
      <c r="AY14" s="150">
        <v>77.226751289102793</v>
      </c>
      <c r="AZ14" s="144"/>
      <c r="BA14" s="151">
        <v>47.310804098515298</v>
      </c>
      <c r="BB14" s="152">
        <v>37.496833237157198</v>
      </c>
      <c r="BC14" s="153">
        <v>42.139060427560203</v>
      </c>
      <c r="BD14" s="144"/>
      <c r="BE14" s="154">
        <v>64.824172071110198</v>
      </c>
    </row>
    <row r="15" spans="1:57" x14ac:dyDescent="0.25">
      <c r="A15" s="24" t="s">
        <v>26</v>
      </c>
      <c r="B15" s="44" t="str">
        <f t="shared" si="0"/>
        <v>Fairfax/Tysons Corner, VA</v>
      </c>
      <c r="C15" s="12"/>
      <c r="D15" s="28" t="s">
        <v>16</v>
      </c>
      <c r="E15" s="31" t="s">
        <v>17</v>
      </c>
      <c r="F15" s="12"/>
      <c r="G15" s="149">
        <v>47.556519753368299</v>
      </c>
      <c r="H15" s="144">
        <v>58.849052295044501</v>
      </c>
      <c r="I15" s="144">
        <v>69.034026033340893</v>
      </c>
      <c r="J15" s="144">
        <v>69.730532084950895</v>
      </c>
      <c r="K15" s="144">
        <v>63.073761132678598</v>
      </c>
      <c r="L15" s="150">
        <v>61.6487782598766</v>
      </c>
      <c r="M15" s="144"/>
      <c r="N15" s="151">
        <v>61.007079241836003</v>
      </c>
      <c r="O15" s="152">
        <v>62.582781456953597</v>
      </c>
      <c r="P15" s="153">
        <v>61.794930349394797</v>
      </c>
      <c r="Q15" s="144"/>
      <c r="R15" s="154">
        <v>61.690535999738998</v>
      </c>
      <c r="S15" s="96"/>
      <c r="T15" s="149">
        <v>30.294019579147999</v>
      </c>
      <c r="U15" s="144">
        <v>50.531232702102002</v>
      </c>
      <c r="V15" s="144">
        <v>68.310352937151706</v>
      </c>
      <c r="W15" s="144">
        <v>63.330976815954301</v>
      </c>
      <c r="X15" s="144">
        <v>52.6399965799718</v>
      </c>
      <c r="Y15" s="150">
        <v>53.6424008245965</v>
      </c>
      <c r="Z15" s="144"/>
      <c r="AA15" s="151">
        <v>21.1540684019932</v>
      </c>
      <c r="AB15" s="152">
        <v>10.5516377304456</v>
      </c>
      <c r="AC15" s="153">
        <v>15.5428724006306</v>
      </c>
      <c r="AD15" s="144"/>
      <c r="AE15" s="154">
        <v>40.393225381021601</v>
      </c>
      <c r="AF15" s="35"/>
      <c r="AG15" s="149">
        <v>48.050353962091798</v>
      </c>
      <c r="AH15" s="144">
        <v>58.612126056177203</v>
      </c>
      <c r="AI15" s="144">
        <v>64.098538479104803</v>
      </c>
      <c r="AJ15" s="144">
        <v>64.326901118976906</v>
      </c>
      <c r="AK15" s="144">
        <v>59.619776204612897</v>
      </c>
      <c r="AL15" s="150">
        <v>58.941539164192697</v>
      </c>
      <c r="AM15" s="144"/>
      <c r="AN15" s="151">
        <v>64.846426124686005</v>
      </c>
      <c r="AO15" s="152">
        <v>66.730417903630894</v>
      </c>
      <c r="AP15" s="153">
        <v>65.7884220141584</v>
      </c>
      <c r="AQ15" s="144"/>
      <c r="AR15" s="154">
        <v>60.897791407040003</v>
      </c>
      <c r="AS15" s="96"/>
      <c r="AT15" s="149">
        <v>32.167794586411901</v>
      </c>
      <c r="AU15" s="144">
        <v>51.084104710196399</v>
      </c>
      <c r="AV15" s="144">
        <v>57.262780592878698</v>
      </c>
      <c r="AW15" s="144">
        <v>53.602449844232503</v>
      </c>
      <c r="AX15" s="144">
        <v>47.036018894177801</v>
      </c>
      <c r="AY15" s="150">
        <v>48.590587191883003</v>
      </c>
      <c r="AZ15" s="144"/>
      <c r="BA15" s="151">
        <v>36.562779079439203</v>
      </c>
      <c r="BB15" s="152">
        <v>27.723442490960501</v>
      </c>
      <c r="BC15" s="153">
        <v>31.9321079665377</v>
      </c>
      <c r="BD15" s="144"/>
      <c r="BE15" s="154">
        <v>43.0167826284749</v>
      </c>
    </row>
    <row r="16" spans="1:57" x14ac:dyDescent="0.25">
      <c r="A16" s="24" t="s">
        <v>27</v>
      </c>
      <c r="B16" s="44" t="str">
        <f t="shared" si="0"/>
        <v>I-95 Fredericksburg, VA</v>
      </c>
      <c r="C16" s="12"/>
      <c r="D16" s="28" t="s">
        <v>16</v>
      </c>
      <c r="E16" s="31" t="s">
        <v>17</v>
      </c>
      <c r="F16" s="12"/>
      <c r="G16" s="149">
        <v>61.463813866479498</v>
      </c>
      <c r="H16" s="144">
        <v>62.668069683152098</v>
      </c>
      <c r="I16" s="144">
        <v>66.725125686893406</v>
      </c>
      <c r="J16" s="144">
        <v>70.256050508593404</v>
      </c>
      <c r="K16" s="144">
        <v>70.022214427686094</v>
      </c>
      <c r="L16" s="150">
        <v>66.227054834560903</v>
      </c>
      <c r="M16" s="144"/>
      <c r="N16" s="151">
        <v>78.358470712030794</v>
      </c>
      <c r="O16" s="152">
        <v>75.189991815737102</v>
      </c>
      <c r="P16" s="153">
        <v>76.774231263884005</v>
      </c>
      <c r="Q16" s="144"/>
      <c r="R16" s="154">
        <v>69.240533814367495</v>
      </c>
      <c r="S16" s="96"/>
      <c r="T16" s="149">
        <v>17.559427334329602</v>
      </c>
      <c r="U16" s="144">
        <v>17.320938936318498</v>
      </c>
      <c r="V16" s="144">
        <v>19.403598014447201</v>
      </c>
      <c r="W16" s="144">
        <v>23.3519842677293</v>
      </c>
      <c r="X16" s="144">
        <v>16.087297980172199</v>
      </c>
      <c r="Y16" s="150">
        <v>18.747998502708899</v>
      </c>
      <c r="Z16" s="144"/>
      <c r="AA16" s="151">
        <v>10.8661167419802</v>
      </c>
      <c r="AB16" s="152">
        <v>6.3121756153440902</v>
      </c>
      <c r="AC16" s="153">
        <v>8.5883861751363497</v>
      </c>
      <c r="AD16" s="144"/>
      <c r="AE16" s="154">
        <v>15.3296085727982</v>
      </c>
      <c r="AF16" s="35"/>
      <c r="AG16" s="149">
        <v>56.775400444288501</v>
      </c>
      <c r="AH16" s="144">
        <v>61.671343388284797</v>
      </c>
      <c r="AI16" s="144">
        <v>66.102537121477795</v>
      </c>
      <c r="AJ16" s="144">
        <v>69.764994738688102</v>
      </c>
      <c r="AK16" s="144">
        <v>72.246580147316706</v>
      </c>
      <c r="AL16" s="150">
        <v>65.312171168011204</v>
      </c>
      <c r="AM16" s="144"/>
      <c r="AN16" s="151">
        <v>80.831287267625299</v>
      </c>
      <c r="AO16" s="152">
        <v>78.913831404185601</v>
      </c>
      <c r="AP16" s="153">
        <v>79.872559335905507</v>
      </c>
      <c r="AQ16" s="144"/>
      <c r="AR16" s="154">
        <v>69.472282073123793</v>
      </c>
      <c r="AS16" s="96"/>
      <c r="AT16" s="149">
        <v>9.8502411427077199</v>
      </c>
      <c r="AU16" s="144">
        <v>13.284125757943899</v>
      </c>
      <c r="AV16" s="144">
        <v>16.0774933135508</v>
      </c>
      <c r="AW16" s="144">
        <v>16.446741587470601</v>
      </c>
      <c r="AX16" s="144">
        <v>16.338545838591902</v>
      </c>
      <c r="AY16" s="150">
        <v>14.5495588193444</v>
      </c>
      <c r="AZ16" s="144"/>
      <c r="BA16" s="151">
        <v>11.853238565291001</v>
      </c>
      <c r="BB16" s="152">
        <v>5.6631204914248299</v>
      </c>
      <c r="BC16" s="153">
        <v>8.7072330772120292</v>
      </c>
      <c r="BD16" s="144"/>
      <c r="BE16" s="154">
        <v>12.562372650040601</v>
      </c>
    </row>
    <row r="17" spans="1:57" x14ac:dyDescent="0.25">
      <c r="A17" s="24" t="s">
        <v>28</v>
      </c>
      <c r="B17" s="44" t="str">
        <f t="shared" si="0"/>
        <v>Dulles Airport Area, VA</v>
      </c>
      <c r="C17" s="12"/>
      <c r="D17" s="28" t="s">
        <v>16</v>
      </c>
      <c r="E17" s="31" t="s">
        <v>17</v>
      </c>
      <c r="F17" s="12"/>
      <c r="G17" s="149">
        <v>58.057889822595698</v>
      </c>
      <c r="H17" s="144">
        <v>72.539682539682502</v>
      </c>
      <c r="I17" s="144">
        <v>81.876750700280098</v>
      </c>
      <c r="J17" s="144">
        <v>85.770308123249194</v>
      </c>
      <c r="K17" s="144">
        <v>74.154995331465898</v>
      </c>
      <c r="L17" s="150">
        <v>74.479925303454706</v>
      </c>
      <c r="M17" s="144"/>
      <c r="N17" s="151">
        <v>65.126050420167999</v>
      </c>
      <c r="O17" s="152">
        <v>65.200746965452794</v>
      </c>
      <c r="P17" s="153">
        <v>65.163398692810404</v>
      </c>
      <c r="Q17" s="144"/>
      <c r="R17" s="154">
        <v>71.818060557556294</v>
      </c>
      <c r="S17" s="96"/>
      <c r="T17" s="149">
        <v>48.569244190126597</v>
      </c>
      <c r="U17" s="144">
        <v>58.287991484086497</v>
      </c>
      <c r="V17" s="144">
        <v>65.752461252270095</v>
      </c>
      <c r="W17" s="144">
        <v>70.644409466572995</v>
      </c>
      <c r="X17" s="144">
        <v>57.273445131628002</v>
      </c>
      <c r="Y17" s="150">
        <v>60.714080161620402</v>
      </c>
      <c r="Z17" s="144"/>
      <c r="AA17" s="151">
        <v>27.596427290428299</v>
      </c>
      <c r="AB17" s="152">
        <v>24.0092638362534</v>
      </c>
      <c r="AC17" s="153">
        <v>25.7762465476773</v>
      </c>
      <c r="AD17" s="144"/>
      <c r="AE17" s="154">
        <v>49.9183007212958</v>
      </c>
      <c r="AF17" s="35"/>
      <c r="AG17" s="149">
        <v>55.667600373482699</v>
      </c>
      <c r="AH17" s="144">
        <v>69.638188608776801</v>
      </c>
      <c r="AI17" s="144">
        <v>77.7917833800186</v>
      </c>
      <c r="AJ17" s="144">
        <v>78.716153127917806</v>
      </c>
      <c r="AK17" s="144">
        <v>71.946778711484498</v>
      </c>
      <c r="AL17" s="150">
        <v>70.752100840336098</v>
      </c>
      <c r="AM17" s="144"/>
      <c r="AN17" s="151">
        <v>70.62558356676</v>
      </c>
      <c r="AO17" s="152">
        <v>71.610644257703001</v>
      </c>
      <c r="AP17" s="153">
        <v>71.118113912231493</v>
      </c>
      <c r="AQ17" s="144"/>
      <c r="AR17" s="154">
        <v>70.856676003734805</v>
      </c>
      <c r="AS17" s="96"/>
      <c r="AT17" s="149">
        <v>43.290591323106597</v>
      </c>
      <c r="AU17" s="144">
        <v>54.397812458316601</v>
      </c>
      <c r="AV17" s="144">
        <v>63.269058320749501</v>
      </c>
      <c r="AW17" s="144">
        <v>61.267145496637802</v>
      </c>
      <c r="AX17" s="144">
        <v>57.856874625016701</v>
      </c>
      <c r="AY17" s="150">
        <v>56.540088836360802</v>
      </c>
      <c r="AZ17" s="144"/>
      <c r="BA17" s="151">
        <v>45.394383868941098</v>
      </c>
      <c r="BB17" s="152">
        <v>44.549819731573599</v>
      </c>
      <c r="BC17" s="153">
        <v>44.967947314066301</v>
      </c>
      <c r="BD17" s="144"/>
      <c r="BE17" s="154">
        <v>53.036854503636498</v>
      </c>
    </row>
    <row r="18" spans="1:57" x14ac:dyDescent="0.25">
      <c r="A18" s="24" t="s">
        <v>29</v>
      </c>
      <c r="B18" s="44" t="str">
        <f t="shared" si="0"/>
        <v>Williamsburg, VA</v>
      </c>
      <c r="C18" s="12"/>
      <c r="D18" s="28" t="s">
        <v>16</v>
      </c>
      <c r="E18" s="31" t="s">
        <v>17</v>
      </c>
      <c r="F18" s="12"/>
      <c r="G18" s="149">
        <v>40.005351886539998</v>
      </c>
      <c r="H18" s="144">
        <v>38.078672732138003</v>
      </c>
      <c r="I18" s="144">
        <v>41.3834626705913</v>
      </c>
      <c r="J18" s="144">
        <v>46.641691196146603</v>
      </c>
      <c r="K18" s="144">
        <v>50.936580144500901</v>
      </c>
      <c r="L18" s="150">
        <v>43.409151725983399</v>
      </c>
      <c r="M18" s="144"/>
      <c r="N18" s="151">
        <v>54.455445544554401</v>
      </c>
      <c r="O18" s="152">
        <v>56.074391222906002</v>
      </c>
      <c r="P18" s="153">
        <v>55.264918383730198</v>
      </c>
      <c r="Q18" s="144"/>
      <c r="R18" s="154">
        <v>46.796513628196699</v>
      </c>
      <c r="S18" s="96"/>
      <c r="T18" s="149">
        <v>14.222806298627299</v>
      </c>
      <c r="U18" s="144">
        <v>11.8682008462343</v>
      </c>
      <c r="V18" s="144">
        <v>29.963449657810301</v>
      </c>
      <c r="W18" s="144">
        <v>37.941883569076197</v>
      </c>
      <c r="X18" s="144">
        <v>39.750032887323201</v>
      </c>
      <c r="Y18" s="150">
        <v>26.804148298952899</v>
      </c>
      <c r="Z18" s="144"/>
      <c r="AA18" s="151">
        <v>4.1418805831703303</v>
      </c>
      <c r="AB18" s="152">
        <v>-2.96456418648458</v>
      </c>
      <c r="AC18" s="153">
        <v>0.411190445901983</v>
      </c>
      <c r="AD18" s="144"/>
      <c r="AE18" s="154">
        <v>16.474079264689699</v>
      </c>
      <c r="AF18" s="35"/>
      <c r="AG18" s="149">
        <v>44.775220765319702</v>
      </c>
      <c r="AH18" s="144">
        <v>50.120417447150103</v>
      </c>
      <c r="AI18" s="144">
        <v>50.849611988225803</v>
      </c>
      <c r="AJ18" s="144">
        <v>54.351752742841803</v>
      </c>
      <c r="AK18" s="144">
        <v>60.760636874498203</v>
      </c>
      <c r="AL18" s="150">
        <v>52.171527963607097</v>
      </c>
      <c r="AM18" s="144"/>
      <c r="AN18" s="151">
        <v>70.026090446882506</v>
      </c>
      <c r="AO18" s="152">
        <v>68.403799839443394</v>
      </c>
      <c r="AP18" s="153">
        <v>69.214945143162893</v>
      </c>
      <c r="AQ18" s="144"/>
      <c r="AR18" s="154">
        <v>57.041075729194503</v>
      </c>
      <c r="AS18" s="96"/>
      <c r="AT18" s="149">
        <v>38.654613990857101</v>
      </c>
      <c r="AU18" s="144">
        <v>59.8676036305636</v>
      </c>
      <c r="AV18" s="144">
        <v>61.312773217643901</v>
      </c>
      <c r="AW18" s="144">
        <v>61.381281700666101</v>
      </c>
      <c r="AX18" s="144">
        <v>53.1784727488537</v>
      </c>
      <c r="AY18" s="150">
        <v>54.8007581002081</v>
      </c>
      <c r="AZ18" s="144"/>
      <c r="BA18" s="151">
        <v>24.507403253021199</v>
      </c>
      <c r="BB18" s="152">
        <v>11.819737098957001</v>
      </c>
      <c r="BC18" s="153">
        <v>17.873639932948699</v>
      </c>
      <c r="BD18" s="144"/>
      <c r="BE18" s="154">
        <v>39.551724779933203</v>
      </c>
    </row>
    <row r="19" spans="1:57" x14ac:dyDescent="0.25">
      <c r="A19" s="24" t="s">
        <v>30</v>
      </c>
      <c r="B19" s="44" t="str">
        <f t="shared" si="0"/>
        <v>Virginia Beach, VA</v>
      </c>
      <c r="C19" s="12"/>
      <c r="D19" s="28" t="s">
        <v>16</v>
      </c>
      <c r="E19" s="31" t="s">
        <v>17</v>
      </c>
      <c r="F19" s="12"/>
      <c r="G19" s="149">
        <v>53.322422258592397</v>
      </c>
      <c r="H19" s="144">
        <v>54.4108019639934</v>
      </c>
      <c r="I19" s="144">
        <v>57.8314238952536</v>
      </c>
      <c r="J19" s="144">
        <v>60</v>
      </c>
      <c r="K19" s="144">
        <v>58.977086743044097</v>
      </c>
      <c r="L19" s="150">
        <v>56.908346972176702</v>
      </c>
      <c r="M19" s="144"/>
      <c r="N19" s="151">
        <v>76.399345335515505</v>
      </c>
      <c r="O19" s="152">
        <v>75.581014729950894</v>
      </c>
      <c r="P19" s="153">
        <v>75.990180032733207</v>
      </c>
      <c r="Q19" s="144"/>
      <c r="R19" s="154">
        <v>62.360299275192801</v>
      </c>
      <c r="S19" s="96"/>
      <c r="T19" s="149">
        <v>-4.4429340448801904</v>
      </c>
      <c r="U19" s="144">
        <v>0.69909815911911599</v>
      </c>
      <c r="V19" s="144">
        <v>2.02073613246385</v>
      </c>
      <c r="W19" s="144">
        <v>6.2024575775307103</v>
      </c>
      <c r="X19" s="144">
        <v>4.9753971154508196</v>
      </c>
      <c r="Y19" s="150">
        <v>1.9138321586802201</v>
      </c>
      <c r="Z19" s="144"/>
      <c r="AA19" s="151">
        <v>-0.52382669108596402</v>
      </c>
      <c r="AB19" s="152">
        <v>-14.337740892431</v>
      </c>
      <c r="AC19" s="153">
        <v>-7.9091413294534503</v>
      </c>
      <c r="AD19" s="144"/>
      <c r="AE19" s="154">
        <v>-1.7354266146592101</v>
      </c>
      <c r="AF19" s="35"/>
      <c r="AG19" s="149">
        <v>51.310339170733698</v>
      </c>
      <c r="AH19" s="144">
        <v>55.5017840298568</v>
      </c>
      <c r="AI19" s="144">
        <v>59.974162326210802</v>
      </c>
      <c r="AJ19" s="144">
        <v>61.868925070746002</v>
      </c>
      <c r="AK19" s="144">
        <v>63.759586597219297</v>
      </c>
      <c r="AL19" s="150">
        <v>58.482959438953301</v>
      </c>
      <c r="AM19" s="144"/>
      <c r="AN19" s="151">
        <v>77.508920149284293</v>
      </c>
      <c r="AO19" s="152">
        <v>80.191116761678202</v>
      </c>
      <c r="AP19" s="153">
        <v>78.850018455481205</v>
      </c>
      <c r="AQ19" s="144"/>
      <c r="AR19" s="154">
        <v>64.3021191579613</v>
      </c>
      <c r="AS19" s="96"/>
      <c r="AT19" s="149">
        <v>-2.2257255082420602</v>
      </c>
      <c r="AU19" s="144">
        <v>8.6901498225693103</v>
      </c>
      <c r="AV19" s="144">
        <v>11.7312282365027</v>
      </c>
      <c r="AW19" s="144">
        <v>11.9197476709573</v>
      </c>
      <c r="AX19" s="144">
        <v>8.0095581871032699</v>
      </c>
      <c r="AY19" s="150">
        <v>7.6911629576103202</v>
      </c>
      <c r="AZ19" s="144"/>
      <c r="BA19" s="151">
        <v>-1.7679334180866699</v>
      </c>
      <c r="BB19" s="152">
        <v>-8.16299658020918</v>
      </c>
      <c r="BC19" s="153">
        <v>-5.1290307382065397</v>
      </c>
      <c r="BD19" s="144"/>
      <c r="BE19" s="154">
        <v>2.8196529286938601</v>
      </c>
    </row>
    <row r="20" spans="1:57" x14ac:dyDescent="0.25">
      <c r="A20" s="41" t="s">
        <v>31</v>
      </c>
      <c r="B20" s="44" t="str">
        <f t="shared" si="0"/>
        <v>Norfolk/Portsmouth, VA</v>
      </c>
      <c r="C20" s="12"/>
      <c r="D20" s="28" t="s">
        <v>16</v>
      </c>
      <c r="E20" s="31" t="s">
        <v>17</v>
      </c>
      <c r="F20" s="12"/>
      <c r="G20" s="149">
        <v>67.105956773853407</v>
      </c>
      <c r="H20" s="144">
        <v>65.840801265155505</v>
      </c>
      <c r="I20" s="144">
        <v>67.422245651027893</v>
      </c>
      <c r="J20" s="144">
        <v>64.6810753821823</v>
      </c>
      <c r="K20" s="144">
        <v>64.909506237919501</v>
      </c>
      <c r="L20" s="150">
        <v>65.991917062027696</v>
      </c>
      <c r="M20" s="144"/>
      <c r="N20" s="151">
        <v>77.771920576348606</v>
      </c>
      <c r="O20" s="152">
        <v>74.134598488842002</v>
      </c>
      <c r="P20" s="153">
        <v>75.953259532595297</v>
      </c>
      <c r="Q20" s="144"/>
      <c r="R20" s="154">
        <v>68.838014910761302</v>
      </c>
      <c r="S20" s="96"/>
      <c r="T20" s="149">
        <v>5.4019293446858798</v>
      </c>
      <c r="U20" s="144">
        <v>3.1300436116381301</v>
      </c>
      <c r="V20" s="144">
        <v>0.33093264679517198</v>
      </c>
      <c r="W20" s="144">
        <v>-3.8990238053706801</v>
      </c>
      <c r="X20" s="144">
        <v>-7.2185474905718099</v>
      </c>
      <c r="Y20" s="150">
        <v>-0.60679440700096698</v>
      </c>
      <c r="Z20" s="144"/>
      <c r="AA20" s="151">
        <v>-0.61894515749162105</v>
      </c>
      <c r="AB20" s="152">
        <v>-8.9482446452887903</v>
      </c>
      <c r="AC20" s="153">
        <v>-4.8661176836338997</v>
      </c>
      <c r="AD20" s="144"/>
      <c r="AE20" s="154">
        <v>-1.99012271035933</v>
      </c>
      <c r="AF20" s="35"/>
      <c r="AG20" s="149">
        <v>57.186786153575802</v>
      </c>
      <c r="AH20" s="144">
        <v>61.065717800035102</v>
      </c>
      <c r="AI20" s="144">
        <v>67.294851519943705</v>
      </c>
      <c r="AJ20" s="144">
        <v>71.287998594271599</v>
      </c>
      <c r="AK20" s="144">
        <v>72.948515199437693</v>
      </c>
      <c r="AL20" s="150">
        <v>65.956773853452802</v>
      </c>
      <c r="AM20" s="144"/>
      <c r="AN20" s="151">
        <v>80.043050430504294</v>
      </c>
      <c r="AO20" s="152">
        <v>80.227552275522697</v>
      </c>
      <c r="AP20" s="153">
        <v>80.135301353013503</v>
      </c>
      <c r="AQ20" s="144"/>
      <c r="AR20" s="154">
        <v>70.007781710470098</v>
      </c>
      <c r="AS20" s="96"/>
      <c r="AT20" s="149">
        <v>-5.1568759047612103</v>
      </c>
      <c r="AU20" s="144">
        <v>-0.52176431687309599</v>
      </c>
      <c r="AV20" s="144">
        <v>4.4157671613146299</v>
      </c>
      <c r="AW20" s="144">
        <v>7.9902606850782698</v>
      </c>
      <c r="AX20" s="144">
        <v>9.2763091224017096</v>
      </c>
      <c r="AY20" s="150">
        <v>3.41277582777579</v>
      </c>
      <c r="AZ20" s="144"/>
      <c r="BA20" s="151">
        <v>2.6810787302867101</v>
      </c>
      <c r="BB20" s="152">
        <v>-2.9008520592598699</v>
      </c>
      <c r="BC20" s="153">
        <v>-0.191077551836244</v>
      </c>
      <c r="BD20" s="144"/>
      <c r="BE20" s="154">
        <v>2.20584331614163</v>
      </c>
    </row>
    <row r="21" spans="1:57" x14ac:dyDescent="0.25">
      <c r="A21" s="42" t="s">
        <v>32</v>
      </c>
      <c r="B21" s="44" t="str">
        <f t="shared" si="0"/>
        <v>Newport News/Hampton, VA</v>
      </c>
      <c r="C21" s="12"/>
      <c r="D21" s="28" t="s">
        <v>16</v>
      </c>
      <c r="E21" s="31" t="s">
        <v>17</v>
      </c>
      <c r="F21" s="13"/>
      <c r="G21" s="149">
        <v>62.239250744997797</v>
      </c>
      <c r="H21" s="144">
        <v>71.335319994323797</v>
      </c>
      <c r="I21" s="144">
        <v>72.498935717326503</v>
      </c>
      <c r="J21" s="144">
        <v>70.072371221796502</v>
      </c>
      <c r="K21" s="144">
        <v>68.937136370086506</v>
      </c>
      <c r="L21" s="150">
        <v>69.0166028097062</v>
      </c>
      <c r="M21" s="144"/>
      <c r="N21" s="151">
        <v>75.691783737760701</v>
      </c>
      <c r="O21" s="152">
        <v>82.531573719313101</v>
      </c>
      <c r="P21" s="153">
        <v>79.111678728536901</v>
      </c>
      <c r="Q21" s="144"/>
      <c r="R21" s="154">
        <v>71.900910215086398</v>
      </c>
      <c r="S21" s="96"/>
      <c r="T21" s="149">
        <v>2.2284407482509798</v>
      </c>
      <c r="U21" s="144">
        <v>11.1834001149921</v>
      </c>
      <c r="V21" s="144">
        <v>8.6944264913246805</v>
      </c>
      <c r="W21" s="144">
        <v>4.9447667597156304</v>
      </c>
      <c r="X21" s="144">
        <v>3.57470414333193</v>
      </c>
      <c r="Y21" s="150">
        <v>6.15621679603895</v>
      </c>
      <c r="Z21" s="144"/>
      <c r="AA21" s="151">
        <v>5.2635540220476997</v>
      </c>
      <c r="AB21" s="152">
        <v>10.7123204365662</v>
      </c>
      <c r="AC21" s="153">
        <v>8.0370299706895008</v>
      </c>
      <c r="AD21" s="144"/>
      <c r="AE21" s="154">
        <v>6.7403877582976399</v>
      </c>
      <c r="AF21" s="35"/>
      <c r="AG21" s="149">
        <v>57.5386689371363</v>
      </c>
      <c r="AH21" s="144">
        <v>65.772669220945005</v>
      </c>
      <c r="AI21" s="144">
        <v>68.089257840215595</v>
      </c>
      <c r="AJ21" s="144">
        <v>69.721157939548704</v>
      </c>
      <c r="AK21" s="144">
        <v>73.502909039307497</v>
      </c>
      <c r="AL21" s="150">
        <v>66.924932595430604</v>
      </c>
      <c r="AM21" s="144"/>
      <c r="AN21" s="151">
        <v>79.445153966226698</v>
      </c>
      <c r="AO21" s="152">
        <v>82.414502625230497</v>
      </c>
      <c r="AP21" s="153">
        <v>80.929828295728598</v>
      </c>
      <c r="AQ21" s="144"/>
      <c r="AR21" s="154">
        <v>70.926331366944297</v>
      </c>
      <c r="AS21" s="96"/>
      <c r="AT21" s="149">
        <v>-2.1693411328780798</v>
      </c>
      <c r="AU21" s="144">
        <v>6.0063509419668204</v>
      </c>
      <c r="AV21" s="144">
        <v>5.7673897752691996</v>
      </c>
      <c r="AW21" s="144">
        <v>6.8075251117621098</v>
      </c>
      <c r="AX21" s="144">
        <v>6.7700954058201299</v>
      </c>
      <c r="AY21" s="150">
        <v>4.7808969894583999</v>
      </c>
      <c r="AZ21" s="144"/>
      <c r="BA21" s="151">
        <v>3.9794698521757099</v>
      </c>
      <c r="BB21" s="152">
        <v>1.8735326001008801</v>
      </c>
      <c r="BC21" s="153">
        <v>2.89641776504308</v>
      </c>
      <c r="BD21" s="144"/>
      <c r="BE21" s="154">
        <v>4.1589964077859296</v>
      </c>
    </row>
    <row r="22" spans="1:57" x14ac:dyDescent="0.25">
      <c r="A22" s="43" t="s">
        <v>33</v>
      </c>
      <c r="B22" s="44" t="str">
        <f t="shared" si="0"/>
        <v>Chesapeake/Suffolk, VA</v>
      </c>
      <c r="C22" s="12"/>
      <c r="D22" s="29" t="s">
        <v>16</v>
      </c>
      <c r="E22" s="32" t="s">
        <v>17</v>
      </c>
      <c r="F22" s="12"/>
      <c r="G22" s="155">
        <v>63.336244541484703</v>
      </c>
      <c r="H22" s="156">
        <v>77.048034934497807</v>
      </c>
      <c r="I22" s="156">
        <v>77.799126637554494</v>
      </c>
      <c r="J22" s="156">
        <v>78.200873362445407</v>
      </c>
      <c r="K22" s="156">
        <v>77.379912663755405</v>
      </c>
      <c r="L22" s="157">
        <v>74.752838427947495</v>
      </c>
      <c r="M22" s="144"/>
      <c r="N22" s="158">
        <v>82.655021834061102</v>
      </c>
      <c r="O22" s="159">
        <v>80.908296943231406</v>
      </c>
      <c r="P22" s="160">
        <v>81.781659388646204</v>
      </c>
      <c r="Q22" s="144"/>
      <c r="R22" s="161">
        <v>76.761072988147205</v>
      </c>
      <c r="S22" s="96"/>
      <c r="T22" s="155">
        <v>-9.7111553784860494</v>
      </c>
      <c r="U22" s="156">
        <v>-1.62801070472792</v>
      </c>
      <c r="V22" s="156">
        <v>-5.0724637681159397</v>
      </c>
      <c r="W22" s="156">
        <v>-3.67900172117039</v>
      </c>
      <c r="X22" s="156">
        <v>0.29431741000679101</v>
      </c>
      <c r="Y22" s="157">
        <v>-3.8594599451857801</v>
      </c>
      <c r="Z22" s="144"/>
      <c r="AA22" s="158">
        <v>-0.69254984260230801</v>
      </c>
      <c r="AB22" s="159">
        <v>-7.5449101796407101</v>
      </c>
      <c r="AC22" s="160">
        <v>-4.20460358056265</v>
      </c>
      <c r="AD22" s="144"/>
      <c r="AE22" s="161">
        <v>-3.9647852147852101</v>
      </c>
      <c r="AF22" s="36"/>
      <c r="AG22" s="155">
        <v>63.572052401746703</v>
      </c>
      <c r="AH22" s="156">
        <v>76.065502183406096</v>
      </c>
      <c r="AI22" s="156">
        <v>79.567685589519598</v>
      </c>
      <c r="AJ22" s="156">
        <v>80.467248908296895</v>
      </c>
      <c r="AK22" s="156">
        <v>79.519650655021806</v>
      </c>
      <c r="AL22" s="157">
        <v>75.838427947598205</v>
      </c>
      <c r="AM22" s="144"/>
      <c r="AN22" s="158">
        <v>83.144104803493406</v>
      </c>
      <c r="AO22" s="159">
        <v>83.248908296943199</v>
      </c>
      <c r="AP22" s="160">
        <v>83.196506550218302</v>
      </c>
      <c r="AQ22" s="144"/>
      <c r="AR22" s="161">
        <v>77.940736119775394</v>
      </c>
      <c r="AS22" s="96"/>
      <c r="AT22" s="155">
        <v>-9.0466075221791797</v>
      </c>
      <c r="AU22" s="156">
        <v>-2.6000894654439701</v>
      </c>
      <c r="AV22" s="156">
        <v>-2.1007951859015601</v>
      </c>
      <c r="AW22" s="156">
        <v>-0.16253995773961</v>
      </c>
      <c r="AX22" s="156">
        <v>1.1722873492971799</v>
      </c>
      <c r="AY22" s="157">
        <v>-2.38651948110344</v>
      </c>
      <c r="AZ22" s="144"/>
      <c r="BA22" s="158">
        <v>-1.7493162701893801</v>
      </c>
      <c r="BB22" s="159">
        <v>-5.8614389412868499</v>
      </c>
      <c r="BC22" s="160">
        <v>-3.85061821852132</v>
      </c>
      <c r="BD22" s="144"/>
      <c r="BE22" s="161">
        <v>-2.8377453572650602</v>
      </c>
    </row>
    <row r="23" spans="1:57" x14ac:dyDescent="0.25">
      <c r="A23" s="22" t="s">
        <v>43</v>
      </c>
      <c r="B23" s="44" t="str">
        <f t="shared" si="0"/>
        <v>Richmond CBD/Airport, VA</v>
      </c>
      <c r="C23" s="10"/>
      <c r="D23" s="27" t="s">
        <v>16</v>
      </c>
      <c r="E23" s="30" t="s">
        <v>17</v>
      </c>
      <c r="F23" s="3"/>
      <c r="G23" s="141">
        <v>48.042226487523898</v>
      </c>
      <c r="H23" s="142">
        <v>65.585412667946201</v>
      </c>
      <c r="I23" s="142">
        <v>73.992322456813795</v>
      </c>
      <c r="J23" s="142">
        <v>77.466410748560406</v>
      </c>
      <c r="K23" s="142">
        <v>67.523992322456806</v>
      </c>
      <c r="L23" s="143">
        <v>66.522072936660194</v>
      </c>
      <c r="M23" s="144"/>
      <c r="N23" s="145">
        <v>68.214971209213004</v>
      </c>
      <c r="O23" s="146">
        <v>72.725527831093999</v>
      </c>
      <c r="P23" s="147">
        <v>70.470249520153502</v>
      </c>
      <c r="Q23" s="144"/>
      <c r="R23" s="148">
        <v>67.6501233890869</v>
      </c>
      <c r="S23" s="96"/>
      <c r="T23" s="141">
        <v>23.657736698487799</v>
      </c>
      <c r="U23" s="142">
        <v>47.378554073603901</v>
      </c>
      <c r="V23" s="142">
        <v>52.316748101965601</v>
      </c>
      <c r="W23" s="142">
        <v>34.659805632138301</v>
      </c>
      <c r="X23" s="142">
        <v>8.9056683512652004</v>
      </c>
      <c r="Y23" s="143">
        <v>32.2716832558989</v>
      </c>
      <c r="Z23" s="144"/>
      <c r="AA23" s="145">
        <v>-7.7523697032334198</v>
      </c>
      <c r="AB23" s="146">
        <v>-3.3380963253049298</v>
      </c>
      <c r="AC23" s="147">
        <v>-5.5261576082130501</v>
      </c>
      <c r="AD23" s="144"/>
      <c r="AE23" s="148">
        <v>18.197219842797399</v>
      </c>
      <c r="AF23" s="33"/>
      <c r="AG23" s="141">
        <v>49.030710172744698</v>
      </c>
      <c r="AH23" s="142">
        <v>61.996161228406898</v>
      </c>
      <c r="AI23" s="142">
        <v>70.854126679462496</v>
      </c>
      <c r="AJ23" s="142">
        <v>68.262955854126602</v>
      </c>
      <c r="AK23" s="142">
        <v>64.697696737044097</v>
      </c>
      <c r="AL23" s="143">
        <v>62.968330134356997</v>
      </c>
      <c r="AM23" s="144"/>
      <c r="AN23" s="145">
        <v>71.775431861804194</v>
      </c>
      <c r="AO23" s="146">
        <v>72.2072936660268</v>
      </c>
      <c r="AP23" s="147">
        <v>71.991362763915504</v>
      </c>
      <c r="AQ23" s="144"/>
      <c r="AR23" s="148">
        <v>65.546339457087996</v>
      </c>
      <c r="AS23" s="96"/>
      <c r="AT23" s="141">
        <v>21.161047417620001</v>
      </c>
      <c r="AU23" s="142">
        <v>46.918784236629001</v>
      </c>
      <c r="AV23" s="142">
        <v>55.2652598348335</v>
      </c>
      <c r="AW23" s="142">
        <v>39.772427127890502</v>
      </c>
      <c r="AX23" s="142">
        <v>26.952154252133099</v>
      </c>
      <c r="AY23" s="143">
        <v>38.027835880548103</v>
      </c>
      <c r="AZ23" s="144"/>
      <c r="BA23" s="145">
        <v>11.5989468275812</v>
      </c>
      <c r="BB23" s="146">
        <v>0.288700189512336</v>
      </c>
      <c r="BC23" s="147">
        <v>5.6250505176174403</v>
      </c>
      <c r="BD23" s="144"/>
      <c r="BE23" s="148">
        <v>25.907085868427501</v>
      </c>
    </row>
    <row r="24" spans="1:57" x14ac:dyDescent="0.25">
      <c r="A24" s="23" t="s">
        <v>44</v>
      </c>
      <c r="B24" s="44" t="str">
        <f t="shared" si="0"/>
        <v>Richmond North/Glen Allen, VA</v>
      </c>
      <c r="C24" s="11"/>
      <c r="D24" s="28" t="s">
        <v>16</v>
      </c>
      <c r="E24" s="31" t="s">
        <v>17</v>
      </c>
      <c r="F24" s="12"/>
      <c r="G24" s="149">
        <v>48.282175551965501</v>
      </c>
      <c r="H24" s="144">
        <v>59.526117393645599</v>
      </c>
      <c r="I24" s="144">
        <v>65.9666128163704</v>
      </c>
      <c r="J24" s="144">
        <v>63.780290791599299</v>
      </c>
      <c r="K24" s="144">
        <v>59.019924609585303</v>
      </c>
      <c r="L24" s="150">
        <v>59.315024232633199</v>
      </c>
      <c r="M24" s="144"/>
      <c r="N24" s="151">
        <v>71.362412493268707</v>
      </c>
      <c r="O24" s="152">
        <v>75.573505654281007</v>
      </c>
      <c r="P24" s="153">
        <v>73.467959073774907</v>
      </c>
      <c r="Q24" s="144"/>
      <c r="R24" s="154">
        <v>63.358719901530797</v>
      </c>
      <c r="S24" s="96"/>
      <c r="T24" s="149">
        <v>-7.2706683766658502</v>
      </c>
      <c r="U24" s="144">
        <v>-0.39590857638399701</v>
      </c>
      <c r="V24" s="144">
        <v>4.1949003486594396</v>
      </c>
      <c r="W24" s="144">
        <v>0.58304645032952795</v>
      </c>
      <c r="X24" s="144">
        <v>-4.9293266558581301</v>
      </c>
      <c r="Y24" s="150">
        <v>-1.3494498129896799</v>
      </c>
      <c r="Z24" s="144"/>
      <c r="AA24" s="151">
        <v>1.4529631583843801</v>
      </c>
      <c r="AB24" s="152">
        <v>2.4496388841066001</v>
      </c>
      <c r="AC24" s="153">
        <v>1.9631488630262099</v>
      </c>
      <c r="AD24" s="144"/>
      <c r="AE24" s="154">
        <v>-0.27608228308071298</v>
      </c>
      <c r="AF24" s="34"/>
      <c r="AG24" s="149">
        <v>49.625740441572397</v>
      </c>
      <c r="AH24" s="144">
        <v>59.585352719439904</v>
      </c>
      <c r="AI24" s="144">
        <v>65.142703284868006</v>
      </c>
      <c r="AJ24" s="144">
        <v>64.464189553042502</v>
      </c>
      <c r="AK24" s="144">
        <v>63.963381798599798</v>
      </c>
      <c r="AL24" s="150">
        <v>60.556273559504497</v>
      </c>
      <c r="AM24" s="144"/>
      <c r="AN24" s="151">
        <v>75.554658050619196</v>
      </c>
      <c r="AO24" s="152">
        <v>76.7582121701669</v>
      </c>
      <c r="AP24" s="153">
        <v>76.156435110393105</v>
      </c>
      <c r="AQ24" s="144"/>
      <c r="AR24" s="154">
        <v>65.013462574044098</v>
      </c>
      <c r="AS24" s="96"/>
      <c r="AT24" s="149">
        <v>-1.8369222409163799</v>
      </c>
      <c r="AU24" s="144">
        <v>6.7753419782692097</v>
      </c>
      <c r="AV24" s="144">
        <v>10.6757164785203</v>
      </c>
      <c r="AW24" s="144">
        <v>8.1880397430016103</v>
      </c>
      <c r="AX24" s="144">
        <v>7.6982620072010501</v>
      </c>
      <c r="AY24" s="150">
        <v>6.5402007750564302</v>
      </c>
      <c r="AZ24" s="144"/>
      <c r="BA24" s="151">
        <v>3.7417159105633302</v>
      </c>
      <c r="BB24" s="152">
        <v>-4.7164936256643504</v>
      </c>
      <c r="BC24" s="153">
        <v>-0.70046432548280502</v>
      </c>
      <c r="BD24" s="144"/>
      <c r="BE24" s="154">
        <v>4.0021013970969497</v>
      </c>
    </row>
    <row r="25" spans="1:57" x14ac:dyDescent="0.25">
      <c r="A25" s="24" t="s">
        <v>45</v>
      </c>
      <c r="B25" s="44" t="str">
        <f t="shared" si="0"/>
        <v>Richmond West/Midlothian, VA</v>
      </c>
      <c r="C25" s="12"/>
      <c r="D25" s="28" t="s">
        <v>16</v>
      </c>
      <c r="E25" s="31" t="s">
        <v>17</v>
      </c>
      <c r="F25" s="12"/>
      <c r="G25" s="149">
        <v>54.939341421143801</v>
      </c>
      <c r="H25" s="144">
        <v>60.173310225303197</v>
      </c>
      <c r="I25" s="144">
        <v>64.991334488734793</v>
      </c>
      <c r="J25" s="144">
        <v>65.372616984402001</v>
      </c>
      <c r="K25" s="144">
        <v>62.218370883882102</v>
      </c>
      <c r="L25" s="150">
        <v>61.538994800693203</v>
      </c>
      <c r="M25" s="144"/>
      <c r="N25" s="151">
        <v>73.171577123050199</v>
      </c>
      <c r="O25" s="152">
        <v>76.221837088388199</v>
      </c>
      <c r="P25" s="153">
        <v>74.696707105719199</v>
      </c>
      <c r="Q25" s="144"/>
      <c r="R25" s="154">
        <v>65.298341173557802</v>
      </c>
      <c r="S25" s="96"/>
      <c r="T25" s="149">
        <v>8.4131326949384402</v>
      </c>
      <c r="U25" s="144">
        <v>6.4377682403433401</v>
      </c>
      <c r="V25" s="144">
        <v>5.8723884810841298</v>
      </c>
      <c r="W25" s="144">
        <v>8.82862088863242</v>
      </c>
      <c r="X25" s="144">
        <v>0.67302299495232698</v>
      </c>
      <c r="Y25" s="150">
        <v>5.9307875894987996</v>
      </c>
      <c r="Z25" s="144"/>
      <c r="AA25" s="151">
        <v>14.728260869565201</v>
      </c>
      <c r="AB25" s="152">
        <v>17.342582710778998</v>
      </c>
      <c r="AC25" s="153">
        <v>16.047388260635401</v>
      </c>
      <c r="AD25" s="144"/>
      <c r="AE25" s="154">
        <v>9.0375392756738808</v>
      </c>
      <c r="AF25" s="35"/>
      <c r="AG25" s="149">
        <v>51.663778162911598</v>
      </c>
      <c r="AH25" s="144">
        <v>59.064124783362203</v>
      </c>
      <c r="AI25" s="144">
        <v>63.0849220103986</v>
      </c>
      <c r="AJ25" s="144">
        <v>63.934142114384699</v>
      </c>
      <c r="AK25" s="144">
        <v>63.795493934142101</v>
      </c>
      <c r="AL25" s="150">
        <v>60.308492201039797</v>
      </c>
      <c r="AM25" s="144"/>
      <c r="AN25" s="151">
        <v>74.592720970537201</v>
      </c>
      <c r="AO25" s="152">
        <v>76.889081455805794</v>
      </c>
      <c r="AP25" s="153">
        <v>75.740901213171497</v>
      </c>
      <c r="AQ25" s="144"/>
      <c r="AR25" s="154">
        <v>64.717751918791706</v>
      </c>
      <c r="AS25" s="96"/>
      <c r="AT25" s="149">
        <v>8.3212209302325508</v>
      </c>
      <c r="AU25" s="144">
        <v>4.7809377401998399</v>
      </c>
      <c r="AV25" s="144">
        <v>5.9063136456211804</v>
      </c>
      <c r="AW25" s="144">
        <v>8.0867272194550193</v>
      </c>
      <c r="AX25" s="144">
        <v>7.6473168591899396</v>
      </c>
      <c r="AY25" s="150">
        <v>6.9128671500553001</v>
      </c>
      <c r="AZ25" s="144"/>
      <c r="BA25" s="151">
        <v>4.2635658914728598</v>
      </c>
      <c r="BB25" s="152">
        <v>-4.0756756756756696</v>
      </c>
      <c r="BC25" s="153">
        <v>-0.142808180052553</v>
      </c>
      <c r="BD25" s="144"/>
      <c r="BE25" s="154">
        <v>4.4451991848803196</v>
      </c>
    </row>
    <row r="26" spans="1:57" x14ac:dyDescent="0.25">
      <c r="A26" s="24" t="s">
        <v>46</v>
      </c>
      <c r="B26" s="44" t="str">
        <f t="shared" si="0"/>
        <v>Petersburg/Chester, VA</v>
      </c>
      <c r="C26" s="12"/>
      <c r="D26" s="28" t="s">
        <v>16</v>
      </c>
      <c r="E26" s="31" t="s">
        <v>17</v>
      </c>
      <c r="F26" s="12"/>
      <c r="G26" s="149">
        <v>60.248688556440598</v>
      </c>
      <c r="H26" s="144">
        <v>68.641927336312406</v>
      </c>
      <c r="I26" s="144">
        <v>71.944822226539699</v>
      </c>
      <c r="J26" s="144">
        <v>71.381387215853806</v>
      </c>
      <c r="K26" s="144">
        <v>65.572177967748203</v>
      </c>
      <c r="L26" s="150">
        <v>67.557800660578906</v>
      </c>
      <c r="M26" s="144"/>
      <c r="N26" s="151">
        <v>66.912764717311006</v>
      </c>
      <c r="O26" s="152">
        <v>68.311637847289603</v>
      </c>
      <c r="P26" s="153">
        <v>67.612201282300305</v>
      </c>
      <c r="Q26" s="144"/>
      <c r="R26" s="154">
        <v>67.573343695356499</v>
      </c>
      <c r="S26" s="96"/>
      <c r="T26" s="149">
        <v>-2.1457873146102799</v>
      </c>
      <c r="U26" s="144">
        <v>-2.82965478211658E-2</v>
      </c>
      <c r="V26" s="144">
        <v>3.2051282051282</v>
      </c>
      <c r="W26" s="144">
        <v>2.4254251463618601</v>
      </c>
      <c r="X26" s="144">
        <v>-2.73775216138328</v>
      </c>
      <c r="Y26" s="150">
        <v>0.21904542310352701</v>
      </c>
      <c r="Z26" s="144"/>
      <c r="AA26" s="151">
        <v>-3.2584269662921299</v>
      </c>
      <c r="AB26" s="152">
        <v>-6.7868504772004199</v>
      </c>
      <c r="AC26" s="153">
        <v>-5.0736497545008099</v>
      </c>
      <c r="AD26" s="144"/>
      <c r="AE26" s="154">
        <v>-1.3533225283630399</v>
      </c>
      <c r="AF26" s="35"/>
      <c r="AG26" s="149">
        <v>60.7732659801826</v>
      </c>
      <c r="AH26" s="144">
        <v>68.510782980376902</v>
      </c>
      <c r="AI26" s="144">
        <v>71.284243248494207</v>
      </c>
      <c r="AJ26" s="144">
        <v>71.7456770934524</v>
      </c>
      <c r="AK26" s="144">
        <v>70.992811346415294</v>
      </c>
      <c r="AL26" s="150">
        <v>68.661356129784295</v>
      </c>
      <c r="AM26" s="144"/>
      <c r="AN26" s="151">
        <v>77.268311637847205</v>
      </c>
      <c r="AO26" s="152">
        <v>76.670876238585507</v>
      </c>
      <c r="AP26" s="153">
        <v>76.969593938216406</v>
      </c>
      <c r="AQ26" s="144"/>
      <c r="AR26" s="154">
        <v>71.035138360764904</v>
      </c>
      <c r="AS26" s="96"/>
      <c r="AT26" s="149">
        <v>-8.8914788551154604</v>
      </c>
      <c r="AU26" s="144">
        <v>-6.7391764689388802</v>
      </c>
      <c r="AV26" s="144">
        <v>-4.9683223791237703</v>
      </c>
      <c r="AW26" s="144">
        <v>-5.0730167412718599</v>
      </c>
      <c r="AX26" s="144">
        <v>-3.6435007129817598</v>
      </c>
      <c r="AY26" s="150">
        <v>-5.7972365374472101</v>
      </c>
      <c r="AZ26" s="144"/>
      <c r="BA26" s="151">
        <v>0.41630634913457598</v>
      </c>
      <c r="BB26" s="152">
        <v>-4.1414907969819703</v>
      </c>
      <c r="BC26" s="153">
        <v>-1.90969015847513</v>
      </c>
      <c r="BD26" s="144"/>
      <c r="BE26" s="154">
        <v>-4.6293801104498602</v>
      </c>
    </row>
    <row r="27" spans="1:57" x14ac:dyDescent="0.25">
      <c r="A27" s="99" t="s">
        <v>100</v>
      </c>
      <c r="B27" s="45" t="s">
        <v>71</v>
      </c>
      <c r="C27" s="12"/>
      <c r="D27" s="28" t="s">
        <v>16</v>
      </c>
      <c r="E27" s="31" t="s">
        <v>17</v>
      </c>
      <c r="F27" s="12"/>
      <c r="G27" s="149">
        <v>46.417826729896397</v>
      </c>
      <c r="H27" s="144">
        <v>57.064912549079502</v>
      </c>
      <c r="I27" s="144">
        <v>59.951047881291103</v>
      </c>
      <c r="J27" s="144">
        <v>62.327265310285</v>
      </c>
      <c r="K27" s="144">
        <v>62.893274182856501</v>
      </c>
      <c r="L27" s="150">
        <v>57.730865330681702</v>
      </c>
      <c r="M27" s="144"/>
      <c r="N27" s="151">
        <v>66.727856815052704</v>
      </c>
      <c r="O27" s="152">
        <v>63.168629850594002</v>
      </c>
      <c r="P27" s="153">
        <v>64.948243332823395</v>
      </c>
      <c r="Q27" s="144"/>
      <c r="R27" s="154">
        <v>59.792973331293602</v>
      </c>
      <c r="S27" s="96"/>
      <c r="T27" s="149">
        <v>2.7181585055128701</v>
      </c>
      <c r="U27" s="144">
        <v>6.9885026128744903</v>
      </c>
      <c r="V27" s="144">
        <v>7.5422458140308697</v>
      </c>
      <c r="W27" s="144">
        <v>9.8197876785673106</v>
      </c>
      <c r="X27" s="144">
        <v>8.1560738454594599</v>
      </c>
      <c r="Y27" s="150">
        <v>7.2354635529442204</v>
      </c>
      <c r="Z27" s="144"/>
      <c r="AA27" s="151">
        <v>3.8774049359898699</v>
      </c>
      <c r="AB27" s="152">
        <v>1.34661761110818</v>
      </c>
      <c r="AC27" s="153">
        <v>2.6310855041447199</v>
      </c>
      <c r="AD27" s="144"/>
      <c r="AE27" s="154">
        <v>5.7628980923442104</v>
      </c>
      <c r="AF27" s="35"/>
      <c r="AG27" s="149">
        <v>45.989243180945003</v>
      </c>
      <c r="AH27" s="144">
        <v>57.645024971186999</v>
      </c>
      <c r="AI27" s="144">
        <v>60.110129337943299</v>
      </c>
      <c r="AJ27" s="144">
        <v>61.676270969394203</v>
      </c>
      <c r="AK27" s="144">
        <v>62.1193494685619</v>
      </c>
      <c r="AL27" s="150">
        <v>57.508003585606303</v>
      </c>
      <c r="AM27" s="144"/>
      <c r="AN27" s="151">
        <v>70.021769752849195</v>
      </c>
      <c r="AO27" s="152">
        <v>67.997182737866495</v>
      </c>
      <c r="AP27" s="153">
        <v>69.009476245357902</v>
      </c>
      <c r="AQ27" s="144"/>
      <c r="AR27" s="154">
        <v>60.794138631249602</v>
      </c>
      <c r="AS27" s="96"/>
      <c r="AT27" s="149">
        <v>2.9817229947814798</v>
      </c>
      <c r="AU27" s="144">
        <v>6.3024728540580597</v>
      </c>
      <c r="AV27" s="144">
        <v>7.0424221460505798</v>
      </c>
      <c r="AW27" s="144">
        <v>7.7100294981233999</v>
      </c>
      <c r="AX27" s="144">
        <v>9.7741716104677199</v>
      </c>
      <c r="AY27" s="150">
        <v>6.93585945558599</v>
      </c>
      <c r="AZ27" s="144"/>
      <c r="BA27" s="151">
        <v>8.0600003024881204</v>
      </c>
      <c r="BB27" s="152">
        <v>2.3337453183156698</v>
      </c>
      <c r="BC27" s="153">
        <v>5.1599324186007198</v>
      </c>
      <c r="BD27" s="144"/>
      <c r="BE27" s="154">
        <v>6.3499395201871298</v>
      </c>
    </row>
    <row r="28" spans="1:57" x14ac:dyDescent="0.25">
      <c r="A28" s="24" t="s">
        <v>48</v>
      </c>
      <c r="B28" s="44" t="str">
        <f t="shared" si="0"/>
        <v>Roanoke, VA</v>
      </c>
      <c r="C28" s="12"/>
      <c r="D28" s="28" t="s">
        <v>16</v>
      </c>
      <c r="E28" s="31" t="s">
        <v>17</v>
      </c>
      <c r="F28" s="12"/>
      <c r="G28" s="149">
        <v>55.504828797190498</v>
      </c>
      <c r="H28" s="144">
        <v>64.811237928007003</v>
      </c>
      <c r="I28" s="144">
        <v>66.409130816505694</v>
      </c>
      <c r="J28" s="144">
        <v>75.697980684811199</v>
      </c>
      <c r="K28" s="144">
        <v>83.143107989464397</v>
      </c>
      <c r="L28" s="150">
        <v>69.113257243195704</v>
      </c>
      <c r="M28" s="144"/>
      <c r="N28" s="151">
        <v>85.601404741000806</v>
      </c>
      <c r="O28" s="152">
        <v>72.906057945566204</v>
      </c>
      <c r="P28" s="153">
        <v>79.253731343283505</v>
      </c>
      <c r="Q28" s="144"/>
      <c r="R28" s="154">
        <v>72.0105355575065</v>
      </c>
      <c r="S28" s="96"/>
      <c r="T28" s="149">
        <v>25.710577547047301</v>
      </c>
      <c r="U28" s="144">
        <v>34.453127130151202</v>
      </c>
      <c r="V28" s="144">
        <v>26.110717316427799</v>
      </c>
      <c r="W28" s="144">
        <v>34.400604855646698</v>
      </c>
      <c r="X28" s="144">
        <v>48.408226081162802</v>
      </c>
      <c r="Y28" s="150">
        <v>34.2725910582582</v>
      </c>
      <c r="Z28" s="144"/>
      <c r="AA28" s="151">
        <v>45.044695947300198</v>
      </c>
      <c r="AB28" s="152">
        <v>23.422956772488099</v>
      </c>
      <c r="AC28" s="153">
        <v>34.228989281779</v>
      </c>
      <c r="AD28" s="144"/>
      <c r="AE28" s="154">
        <v>34.258877299402201</v>
      </c>
      <c r="AF28" s="35"/>
      <c r="AG28" s="149">
        <v>49.809885931558902</v>
      </c>
      <c r="AH28" s="144">
        <v>61.477584224953503</v>
      </c>
      <c r="AI28" s="144">
        <v>66.783093111680898</v>
      </c>
      <c r="AJ28" s="144">
        <v>67.552391900256396</v>
      </c>
      <c r="AK28" s="144">
        <v>70.802016093376906</v>
      </c>
      <c r="AL28" s="150">
        <v>63.284994252365301</v>
      </c>
      <c r="AM28" s="144"/>
      <c r="AN28" s="151">
        <v>77.111150411176894</v>
      </c>
      <c r="AO28" s="152">
        <v>72.305243611283004</v>
      </c>
      <c r="AP28" s="153">
        <v>74.708197011229899</v>
      </c>
      <c r="AQ28" s="144"/>
      <c r="AR28" s="154">
        <v>66.548766469183803</v>
      </c>
      <c r="AS28" s="96"/>
      <c r="AT28" s="149">
        <v>19.258078144377599</v>
      </c>
      <c r="AU28" s="144">
        <v>26.074843604256898</v>
      </c>
      <c r="AV28" s="144">
        <v>26.124863691376799</v>
      </c>
      <c r="AW28" s="144">
        <v>24.3919186669875</v>
      </c>
      <c r="AX28" s="144">
        <v>28.953920570391102</v>
      </c>
      <c r="AY28" s="150">
        <v>25.222490413106701</v>
      </c>
      <c r="AZ28" s="144"/>
      <c r="BA28" s="151">
        <v>19.480723709827402</v>
      </c>
      <c r="BB28" s="152">
        <v>8.3958213134957393</v>
      </c>
      <c r="BC28" s="153">
        <v>13.846790829244201</v>
      </c>
      <c r="BD28" s="144"/>
      <c r="BE28" s="154">
        <v>21.333835116649499</v>
      </c>
    </row>
    <row r="29" spans="1:57" x14ac:dyDescent="0.25">
      <c r="A29" s="24" t="s">
        <v>49</v>
      </c>
      <c r="B29" s="44" t="str">
        <f t="shared" si="0"/>
        <v>Charlottesville, VA</v>
      </c>
      <c r="C29" s="12"/>
      <c r="D29" s="28" t="s">
        <v>16</v>
      </c>
      <c r="E29" s="31" t="s">
        <v>17</v>
      </c>
      <c r="F29" s="12"/>
      <c r="G29" s="149">
        <v>60.301629773777599</v>
      </c>
      <c r="H29" s="144">
        <v>69.009973242520005</v>
      </c>
      <c r="I29" s="144">
        <v>71.393821454633894</v>
      </c>
      <c r="J29" s="144">
        <v>76.575042568718004</v>
      </c>
      <c r="K29" s="144">
        <v>80.8562393578204</v>
      </c>
      <c r="L29" s="150">
        <v>71.627341279494004</v>
      </c>
      <c r="M29" s="144"/>
      <c r="N29" s="151">
        <v>81.075164193626804</v>
      </c>
      <c r="O29" s="152">
        <v>69.861347603989202</v>
      </c>
      <c r="P29" s="153">
        <v>75.468255898807996</v>
      </c>
      <c r="Q29" s="144"/>
      <c r="R29" s="154">
        <v>72.7247454564409</v>
      </c>
      <c r="S29" s="96"/>
      <c r="T29" s="149">
        <v>6.2897860543210999</v>
      </c>
      <c r="U29" s="144">
        <v>6.7113838025666599</v>
      </c>
      <c r="V29" s="144">
        <v>4.5610298469441499</v>
      </c>
      <c r="W29" s="144">
        <v>14.423150831450901</v>
      </c>
      <c r="X29" s="144">
        <v>14.8452621569624</v>
      </c>
      <c r="Y29" s="150">
        <v>9.5186702566756907</v>
      </c>
      <c r="Z29" s="144"/>
      <c r="AA29" s="151">
        <v>5.9129068027780898</v>
      </c>
      <c r="AB29" s="152">
        <v>-13.618732592218301</v>
      </c>
      <c r="AC29" s="153">
        <v>-4.1213180872517903</v>
      </c>
      <c r="AD29" s="144"/>
      <c r="AE29" s="154">
        <v>5.0861425996198699</v>
      </c>
      <c r="AF29" s="35"/>
      <c r="AG29" s="149">
        <v>60.417173437119899</v>
      </c>
      <c r="AH29" s="144">
        <v>67.696424227681803</v>
      </c>
      <c r="AI29" s="144">
        <v>71.776939917294996</v>
      </c>
      <c r="AJ29" s="144">
        <v>75.535149598637801</v>
      </c>
      <c r="AK29" s="144">
        <v>85.240817319387006</v>
      </c>
      <c r="AL29" s="150">
        <v>72.133300900024295</v>
      </c>
      <c r="AM29" s="144"/>
      <c r="AN29" s="151">
        <v>87.873996594502501</v>
      </c>
      <c r="AO29" s="152">
        <v>82.893456579907493</v>
      </c>
      <c r="AP29" s="153">
        <v>85.383726587205004</v>
      </c>
      <c r="AQ29" s="144"/>
      <c r="AR29" s="154">
        <v>75.919136810647302</v>
      </c>
      <c r="AS29" s="96"/>
      <c r="AT29" s="149">
        <v>2.0869581731534601</v>
      </c>
      <c r="AU29" s="144">
        <v>1.6745782917579799</v>
      </c>
      <c r="AV29" s="144">
        <v>3.9852401498374501</v>
      </c>
      <c r="AW29" s="144">
        <v>9.7320110993064404</v>
      </c>
      <c r="AX29" s="144">
        <v>12.4701133396062</v>
      </c>
      <c r="AY29" s="150">
        <v>6.2610937990047004</v>
      </c>
      <c r="AZ29" s="144"/>
      <c r="BA29" s="151">
        <v>3.7997553641650499</v>
      </c>
      <c r="BB29" s="152">
        <v>-3.96223260271349</v>
      </c>
      <c r="BC29" s="153">
        <v>-0.12268573691246799</v>
      </c>
      <c r="BD29" s="144"/>
      <c r="BE29" s="154">
        <v>4.1020961899064403</v>
      </c>
    </row>
    <row r="30" spans="1:57" x14ac:dyDescent="0.25">
      <c r="A30" s="24" t="s">
        <v>50</v>
      </c>
      <c r="B30" s="46" t="s">
        <v>73</v>
      </c>
      <c r="C30" s="12"/>
      <c r="D30" s="28" t="s">
        <v>16</v>
      </c>
      <c r="E30" s="31" t="s">
        <v>17</v>
      </c>
      <c r="F30" s="12"/>
      <c r="G30" s="149">
        <v>48.090586145648302</v>
      </c>
      <c r="H30" s="144">
        <v>63.676731793960897</v>
      </c>
      <c r="I30" s="144">
        <v>66.785079928952001</v>
      </c>
      <c r="J30" s="144">
        <v>67.169923031379497</v>
      </c>
      <c r="K30" s="144">
        <v>63.898756660746002</v>
      </c>
      <c r="L30" s="150">
        <v>61.924215512137302</v>
      </c>
      <c r="M30" s="144"/>
      <c r="N30" s="151">
        <v>77.708703374777897</v>
      </c>
      <c r="O30" s="152">
        <v>70.811130846654805</v>
      </c>
      <c r="P30" s="153">
        <v>74.259917110716401</v>
      </c>
      <c r="Q30" s="144"/>
      <c r="R30" s="154">
        <v>65.448701683159896</v>
      </c>
      <c r="S30" s="96"/>
      <c r="T30" s="149">
        <v>8.6768944716109395</v>
      </c>
      <c r="U30" s="144">
        <v>20.344507010316999</v>
      </c>
      <c r="V30" s="144">
        <v>21.430732119726599</v>
      </c>
      <c r="W30" s="144">
        <v>12.546787533966301</v>
      </c>
      <c r="X30" s="144">
        <v>9.0124242954903604</v>
      </c>
      <c r="Y30" s="150">
        <v>14.479721318087201</v>
      </c>
      <c r="Z30" s="144"/>
      <c r="AA30" s="151">
        <v>16.3883502434287</v>
      </c>
      <c r="AB30" s="152">
        <v>12.9384136223161</v>
      </c>
      <c r="AC30" s="153">
        <v>14.7175809371809</v>
      </c>
      <c r="AD30" s="144"/>
      <c r="AE30" s="154">
        <v>14.5567223770776</v>
      </c>
      <c r="AF30" s="35"/>
      <c r="AG30" s="149">
        <v>59.247335701598502</v>
      </c>
      <c r="AH30" s="144">
        <v>62.507400828892798</v>
      </c>
      <c r="AI30" s="144">
        <v>67.266133806986304</v>
      </c>
      <c r="AJ30" s="144">
        <v>69.345766725873204</v>
      </c>
      <c r="AK30" s="144">
        <v>68.139431616341</v>
      </c>
      <c r="AL30" s="150">
        <v>65.301213735938404</v>
      </c>
      <c r="AM30" s="144"/>
      <c r="AN30" s="151">
        <v>79.551509769094096</v>
      </c>
      <c r="AO30" s="152">
        <v>76.598579040852499</v>
      </c>
      <c r="AP30" s="153">
        <v>78.075044404973298</v>
      </c>
      <c r="AQ30" s="144"/>
      <c r="AR30" s="154">
        <v>68.950879641376901</v>
      </c>
      <c r="AS30" s="96"/>
      <c r="AT30" s="149">
        <v>35.5678346021122</v>
      </c>
      <c r="AU30" s="144">
        <v>16.637295517704299</v>
      </c>
      <c r="AV30" s="144">
        <v>20.480436462466201</v>
      </c>
      <c r="AW30" s="144">
        <v>15.4665078549782</v>
      </c>
      <c r="AX30" s="144">
        <v>9.6352840062948708</v>
      </c>
      <c r="AY30" s="150">
        <v>18.5854590802419</v>
      </c>
      <c r="AZ30" s="144"/>
      <c r="BA30" s="151">
        <v>10.1870488240979</v>
      </c>
      <c r="BB30" s="152">
        <v>7.5900766540501401</v>
      </c>
      <c r="BC30" s="153">
        <v>8.89763593225668</v>
      </c>
      <c r="BD30" s="144"/>
      <c r="BE30" s="154">
        <v>15.2678862610806</v>
      </c>
    </row>
    <row r="31" spans="1:57" x14ac:dyDescent="0.25">
      <c r="A31" s="24" t="s">
        <v>51</v>
      </c>
      <c r="B31" s="44" t="str">
        <f t="shared" si="0"/>
        <v>Staunton &amp; Harrisonburg, VA</v>
      </c>
      <c r="C31" s="12"/>
      <c r="D31" s="28" t="s">
        <v>16</v>
      </c>
      <c r="E31" s="31" t="s">
        <v>17</v>
      </c>
      <c r="F31" s="12"/>
      <c r="G31" s="149">
        <v>49.636898920510298</v>
      </c>
      <c r="H31" s="144">
        <v>56.368989205102999</v>
      </c>
      <c r="I31" s="144">
        <v>58.194308145240399</v>
      </c>
      <c r="J31" s="144">
        <v>61.354268891069601</v>
      </c>
      <c r="K31" s="144">
        <v>61.393523061825299</v>
      </c>
      <c r="L31" s="150">
        <v>57.389597644749699</v>
      </c>
      <c r="M31" s="144"/>
      <c r="N31" s="151">
        <v>72.051030421982304</v>
      </c>
      <c r="O31" s="152">
        <v>66.104023552502397</v>
      </c>
      <c r="P31" s="153">
        <v>69.077526987242294</v>
      </c>
      <c r="Q31" s="144"/>
      <c r="R31" s="154">
        <v>60.729006028318999</v>
      </c>
      <c r="S31" s="96"/>
      <c r="T31" s="149">
        <v>1.0068282363159301E-2</v>
      </c>
      <c r="U31" s="144">
        <v>8.6497269266668795</v>
      </c>
      <c r="V31" s="144">
        <v>4.3145772838070702</v>
      </c>
      <c r="W31" s="144">
        <v>-0.45707535589558101</v>
      </c>
      <c r="X31" s="144">
        <v>-17.862017025355399</v>
      </c>
      <c r="Y31" s="150">
        <v>-2.2926215156234502</v>
      </c>
      <c r="Z31" s="144"/>
      <c r="AA31" s="151">
        <v>-1.3635109844642701</v>
      </c>
      <c r="AB31" s="152">
        <v>-9.6818454395817195</v>
      </c>
      <c r="AC31" s="153">
        <v>-5.5267495545754901</v>
      </c>
      <c r="AD31" s="144"/>
      <c r="AE31" s="154">
        <v>-3.3677074958459401</v>
      </c>
      <c r="AF31" s="35"/>
      <c r="AG31" s="149">
        <v>49.803729146221698</v>
      </c>
      <c r="AH31" s="144">
        <v>59.617271835132399</v>
      </c>
      <c r="AI31" s="144">
        <v>61.4916584887144</v>
      </c>
      <c r="AJ31" s="144">
        <v>64.666339548577</v>
      </c>
      <c r="AK31" s="144">
        <v>68.493621197252196</v>
      </c>
      <c r="AL31" s="150">
        <v>60.814524043179503</v>
      </c>
      <c r="AM31" s="144"/>
      <c r="AN31" s="151">
        <v>80.127576054955796</v>
      </c>
      <c r="AO31" s="152">
        <v>75.5446516192345</v>
      </c>
      <c r="AP31" s="153">
        <v>77.836113837095098</v>
      </c>
      <c r="AQ31" s="144"/>
      <c r="AR31" s="154">
        <v>65.677835412869698</v>
      </c>
      <c r="AS31" s="96"/>
      <c r="AT31" s="149">
        <v>4.5349224273095903</v>
      </c>
      <c r="AU31" s="144">
        <v>10.375185716534901</v>
      </c>
      <c r="AV31" s="144">
        <v>10.1141481313974</v>
      </c>
      <c r="AW31" s="144">
        <v>10.7692093502204</v>
      </c>
      <c r="AX31" s="144">
        <v>9.4644358704349294</v>
      </c>
      <c r="AY31" s="150">
        <v>9.2015138423384499</v>
      </c>
      <c r="AZ31" s="144"/>
      <c r="BA31" s="151">
        <v>11.917694061335</v>
      </c>
      <c r="BB31" s="152">
        <v>-0.35380769625546699</v>
      </c>
      <c r="BC31" s="153">
        <v>5.6063806508918201</v>
      </c>
      <c r="BD31" s="144"/>
      <c r="BE31" s="154">
        <v>7.9570845005897803</v>
      </c>
    </row>
    <row r="32" spans="1:57" x14ac:dyDescent="0.25">
      <c r="A32" s="24" t="s">
        <v>52</v>
      </c>
      <c r="B32" s="44" t="str">
        <f t="shared" si="0"/>
        <v>Blacksburg &amp; Wytheville, VA</v>
      </c>
      <c r="C32" s="12"/>
      <c r="D32" s="28" t="s">
        <v>16</v>
      </c>
      <c r="E32" s="31" t="s">
        <v>17</v>
      </c>
      <c r="F32" s="12"/>
      <c r="G32" s="149">
        <v>40.931229300603903</v>
      </c>
      <c r="H32" s="144">
        <v>49.483732709916197</v>
      </c>
      <c r="I32" s="144">
        <v>54.958114163257299</v>
      </c>
      <c r="J32" s="144">
        <v>56.828365478277803</v>
      </c>
      <c r="K32" s="144">
        <v>59.010325345801597</v>
      </c>
      <c r="L32" s="150">
        <v>52.2423533995714</v>
      </c>
      <c r="M32" s="144"/>
      <c r="N32" s="151">
        <v>79.563608026495203</v>
      </c>
      <c r="O32" s="152">
        <v>62.224819793492998</v>
      </c>
      <c r="P32" s="153">
        <v>70.894213909994093</v>
      </c>
      <c r="Q32" s="144"/>
      <c r="R32" s="154">
        <v>57.571456402549302</v>
      </c>
      <c r="S32" s="96"/>
      <c r="T32" s="149">
        <v>1.3707943781574501</v>
      </c>
      <c r="U32" s="144">
        <v>10.2316986407788</v>
      </c>
      <c r="V32" s="144">
        <v>14.3729061817064</v>
      </c>
      <c r="W32" s="144">
        <v>8.3162858490857801</v>
      </c>
      <c r="X32" s="144">
        <v>11.2525998835766</v>
      </c>
      <c r="Y32" s="150">
        <v>9.3727784899043307</v>
      </c>
      <c r="Z32" s="144"/>
      <c r="AA32" s="151">
        <v>27.575692819021601</v>
      </c>
      <c r="AB32" s="152">
        <v>3.2632278328176199</v>
      </c>
      <c r="AC32" s="153">
        <v>15.628370936209601</v>
      </c>
      <c r="AD32" s="144"/>
      <c r="AE32" s="154">
        <v>11.495021172309601</v>
      </c>
      <c r="AF32" s="35"/>
      <c r="AG32" s="149">
        <v>45.012663159945397</v>
      </c>
      <c r="AH32" s="144">
        <v>52.157607636859503</v>
      </c>
      <c r="AI32" s="144">
        <v>56.175725696473698</v>
      </c>
      <c r="AJ32" s="144">
        <v>58.343074225598997</v>
      </c>
      <c r="AK32" s="144">
        <v>62.215078901227301</v>
      </c>
      <c r="AL32" s="150">
        <v>54.780829924020999</v>
      </c>
      <c r="AM32" s="144"/>
      <c r="AN32" s="151">
        <v>73.928501850769507</v>
      </c>
      <c r="AO32" s="152">
        <v>68.751217611533207</v>
      </c>
      <c r="AP32" s="153">
        <v>71.339859731151293</v>
      </c>
      <c r="AQ32" s="144"/>
      <c r="AR32" s="154">
        <v>59.511981297486798</v>
      </c>
      <c r="AS32" s="96"/>
      <c r="AT32" s="149">
        <v>12.238788298190901</v>
      </c>
      <c r="AU32" s="144">
        <v>10.919677164529499</v>
      </c>
      <c r="AV32" s="144">
        <v>13.138698800105301</v>
      </c>
      <c r="AW32" s="144">
        <v>10.7835648753353</v>
      </c>
      <c r="AX32" s="144">
        <v>10.355936480004701</v>
      </c>
      <c r="AY32" s="150">
        <v>11.4246444601895</v>
      </c>
      <c r="AZ32" s="144"/>
      <c r="BA32" s="151">
        <v>13.9889230774375</v>
      </c>
      <c r="BB32" s="152">
        <v>6.81656357869098</v>
      </c>
      <c r="BC32" s="153">
        <v>10.416398922325101</v>
      </c>
      <c r="BD32" s="144"/>
      <c r="BE32" s="154">
        <v>11.077254180312799</v>
      </c>
    </row>
    <row r="33" spans="1:57" x14ac:dyDescent="0.25">
      <c r="A33" s="24" t="s">
        <v>53</v>
      </c>
      <c r="B33" s="44" t="str">
        <f t="shared" si="0"/>
        <v>Lynchburg, VA</v>
      </c>
      <c r="C33" s="12"/>
      <c r="D33" s="28" t="s">
        <v>16</v>
      </c>
      <c r="E33" s="31" t="s">
        <v>17</v>
      </c>
      <c r="F33" s="12"/>
      <c r="G33" s="149">
        <v>52.119362495761202</v>
      </c>
      <c r="H33" s="144">
        <v>68.599525262800896</v>
      </c>
      <c r="I33" s="144">
        <v>70.261105459477704</v>
      </c>
      <c r="J33" s="144">
        <v>90.233977619531998</v>
      </c>
      <c r="K33" s="144">
        <v>90.606985418785996</v>
      </c>
      <c r="L33" s="150">
        <v>74.364191251271606</v>
      </c>
      <c r="M33" s="144"/>
      <c r="N33" s="151">
        <v>87.385554425228804</v>
      </c>
      <c r="O33" s="152">
        <v>69.888097660223806</v>
      </c>
      <c r="P33" s="153">
        <v>78.636826042726298</v>
      </c>
      <c r="Q33" s="144"/>
      <c r="R33" s="154">
        <v>75.584944048830096</v>
      </c>
      <c r="S33" s="96"/>
      <c r="T33" s="149">
        <v>29.595278246205702</v>
      </c>
      <c r="U33" s="144">
        <v>23.504273504273499</v>
      </c>
      <c r="V33" s="144">
        <v>11.517761033369201</v>
      </c>
      <c r="W33" s="144">
        <v>31.2130177514792</v>
      </c>
      <c r="X33" s="144">
        <v>44.510546241211401</v>
      </c>
      <c r="Y33" s="150">
        <v>28.110760602874102</v>
      </c>
      <c r="Z33" s="144"/>
      <c r="AA33" s="151">
        <v>42.533185840707901</v>
      </c>
      <c r="AB33" s="152">
        <v>8.0188679245282994</v>
      </c>
      <c r="AC33" s="153">
        <v>24.8116254036598</v>
      </c>
      <c r="AD33" s="144"/>
      <c r="AE33" s="154">
        <v>27.112016293279002</v>
      </c>
      <c r="AF33" s="35"/>
      <c r="AG33" s="149">
        <v>42.1922685656154</v>
      </c>
      <c r="AH33" s="144">
        <v>60.452695829094601</v>
      </c>
      <c r="AI33" s="144">
        <v>66.217361817565205</v>
      </c>
      <c r="AJ33" s="144">
        <v>70.328925059342097</v>
      </c>
      <c r="AK33" s="144">
        <v>66.378433367243105</v>
      </c>
      <c r="AL33" s="150">
        <v>61.113936927772102</v>
      </c>
      <c r="AM33" s="144"/>
      <c r="AN33" s="151">
        <v>73.016276703967407</v>
      </c>
      <c r="AO33" s="152">
        <v>68.158697863682605</v>
      </c>
      <c r="AP33" s="153">
        <v>70.587487283824998</v>
      </c>
      <c r="AQ33" s="144"/>
      <c r="AR33" s="154">
        <v>63.820665600929999</v>
      </c>
      <c r="AS33" s="96"/>
      <c r="AT33" s="149">
        <v>3.64564259070871</v>
      </c>
      <c r="AU33" s="144">
        <v>8.1162466083668896</v>
      </c>
      <c r="AV33" s="144">
        <v>6.8517890471958998</v>
      </c>
      <c r="AW33" s="144">
        <v>11.6394739009551</v>
      </c>
      <c r="AX33" s="144">
        <v>13.468995006419799</v>
      </c>
      <c r="AY33" s="150">
        <v>9.0971187204938495</v>
      </c>
      <c r="AZ33" s="144"/>
      <c r="BA33" s="151">
        <v>12.8645523642229</v>
      </c>
      <c r="BB33" s="152">
        <v>1.31346377138912</v>
      </c>
      <c r="BC33" s="153">
        <v>6.9703737959371797</v>
      </c>
      <c r="BD33" s="144"/>
      <c r="BE33" s="154">
        <v>8.4058065874833492</v>
      </c>
    </row>
    <row r="34" spans="1:57" x14ac:dyDescent="0.25">
      <c r="A34" s="24" t="s">
        <v>78</v>
      </c>
      <c r="B34" s="44" t="str">
        <f t="shared" si="0"/>
        <v>Central Virginia</v>
      </c>
      <c r="C34" s="12"/>
      <c r="D34" s="28" t="s">
        <v>16</v>
      </c>
      <c r="E34" s="31" t="s">
        <v>17</v>
      </c>
      <c r="F34" s="12"/>
      <c r="G34" s="149">
        <v>53.073572924631797</v>
      </c>
      <c r="H34" s="144">
        <v>64.603211542936904</v>
      </c>
      <c r="I34" s="144">
        <v>69.5302370424548</v>
      </c>
      <c r="J34" s="144">
        <v>72.023670999700698</v>
      </c>
      <c r="K34" s="144">
        <v>68.463047308753602</v>
      </c>
      <c r="L34" s="150">
        <v>65.538747963695599</v>
      </c>
      <c r="M34" s="144"/>
      <c r="N34" s="151">
        <v>73.296984607200997</v>
      </c>
      <c r="O34" s="152">
        <v>72.432594168689107</v>
      </c>
      <c r="P34" s="153">
        <v>72.864789387944995</v>
      </c>
      <c r="Q34" s="144"/>
      <c r="R34" s="154">
        <v>67.631902656338298</v>
      </c>
      <c r="S34" s="96"/>
      <c r="T34" s="149">
        <v>4.7499227175161396</v>
      </c>
      <c r="U34" s="144">
        <v>9.8883302373720099</v>
      </c>
      <c r="V34" s="144">
        <v>11.1204888739206</v>
      </c>
      <c r="W34" s="144">
        <v>12.1599389414143</v>
      </c>
      <c r="X34" s="144">
        <v>6.3946544969273598</v>
      </c>
      <c r="Y34" s="150">
        <v>9.0160888395421299</v>
      </c>
      <c r="Z34" s="144"/>
      <c r="AA34" s="151">
        <v>3.8958578078308599</v>
      </c>
      <c r="AB34" s="152">
        <v>-1.01636081215959</v>
      </c>
      <c r="AC34" s="153">
        <v>1.3948418519622601</v>
      </c>
      <c r="AD34" s="144"/>
      <c r="AE34" s="154">
        <v>6.5508158480440901</v>
      </c>
      <c r="AF34" s="35"/>
      <c r="AG34" s="149">
        <v>52.588184447621202</v>
      </c>
      <c r="AH34" s="144">
        <v>63.157850992386699</v>
      </c>
      <c r="AI34" s="144">
        <v>68.252767711692499</v>
      </c>
      <c r="AJ34" s="144">
        <v>68.714884138435394</v>
      </c>
      <c r="AK34" s="144">
        <v>68.918514578277197</v>
      </c>
      <c r="AL34" s="150">
        <v>64.326440373682601</v>
      </c>
      <c r="AM34" s="144"/>
      <c r="AN34" s="151">
        <v>76.845141128361902</v>
      </c>
      <c r="AO34" s="152">
        <v>76.216795771136006</v>
      </c>
      <c r="AP34" s="153">
        <v>76.530968449748897</v>
      </c>
      <c r="AQ34" s="144"/>
      <c r="AR34" s="154">
        <v>67.813448395415804</v>
      </c>
      <c r="AS34" s="96"/>
      <c r="AT34" s="149">
        <v>2.5812278557274602</v>
      </c>
      <c r="AU34" s="144">
        <v>8.3965355974783193</v>
      </c>
      <c r="AV34" s="144">
        <v>11.293673741732</v>
      </c>
      <c r="AW34" s="144">
        <v>10.3556381625549</v>
      </c>
      <c r="AX34" s="144">
        <v>9.8103741730247602</v>
      </c>
      <c r="AY34" s="150">
        <v>8.7016272750911607</v>
      </c>
      <c r="AZ34" s="144"/>
      <c r="BA34" s="151">
        <v>5.4673236722057501</v>
      </c>
      <c r="BB34" s="152">
        <v>-2.45414091550477</v>
      </c>
      <c r="BC34" s="153">
        <v>1.3664977204665001</v>
      </c>
      <c r="BD34" s="144"/>
      <c r="BE34" s="154">
        <v>6.22034843316478</v>
      </c>
    </row>
    <row r="35" spans="1:57" x14ac:dyDescent="0.25">
      <c r="A35" s="24" t="s">
        <v>79</v>
      </c>
      <c r="B35" s="44" t="str">
        <f t="shared" si="0"/>
        <v>Chesapeake Bay</v>
      </c>
      <c r="C35" s="12"/>
      <c r="D35" s="28" t="s">
        <v>16</v>
      </c>
      <c r="E35" s="31" t="s">
        <v>17</v>
      </c>
      <c r="F35" s="12"/>
      <c r="G35" s="149">
        <v>47.392923649906798</v>
      </c>
      <c r="H35" s="144">
        <v>59.869646182495302</v>
      </c>
      <c r="I35" s="144">
        <v>61.0800744878957</v>
      </c>
      <c r="J35" s="144">
        <v>61.824953445065098</v>
      </c>
      <c r="K35" s="144">
        <v>56.517690875232702</v>
      </c>
      <c r="L35" s="150">
        <v>57.337057728119099</v>
      </c>
      <c r="M35" s="144"/>
      <c r="N35" s="151">
        <v>59.590316573556699</v>
      </c>
      <c r="O35" s="152">
        <v>57.355679702048398</v>
      </c>
      <c r="P35" s="153">
        <v>58.472998137802598</v>
      </c>
      <c r="Q35" s="144"/>
      <c r="R35" s="154">
        <v>57.6616121308858</v>
      </c>
      <c r="S35" s="96"/>
      <c r="T35" s="149">
        <v>-9.5914742451154495</v>
      </c>
      <c r="U35" s="144">
        <v>-3.7425149700598799</v>
      </c>
      <c r="V35" s="144">
        <v>-5.2023121387283204</v>
      </c>
      <c r="W35" s="144">
        <v>-0.89552238805970097</v>
      </c>
      <c r="X35" s="144">
        <v>-9.6726190476190403</v>
      </c>
      <c r="Y35" s="150">
        <v>-5.6967840735068904</v>
      </c>
      <c r="Z35" s="144"/>
      <c r="AA35" s="151">
        <v>-8.9615931721194801</v>
      </c>
      <c r="AB35" s="152">
        <v>-13.7254901960784</v>
      </c>
      <c r="AC35" s="153">
        <v>-11.3620324629498</v>
      </c>
      <c r="AD35" s="144"/>
      <c r="AE35" s="154">
        <v>-7.41136266552755</v>
      </c>
      <c r="AF35" s="35"/>
      <c r="AG35" s="149">
        <v>47.998137802606998</v>
      </c>
      <c r="AH35" s="144">
        <v>61.3826815642458</v>
      </c>
      <c r="AI35" s="144">
        <v>63.943202979515803</v>
      </c>
      <c r="AJ35" s="144">
        <v>65.758845437616301</v>
      </c>
      <c r="AK35" s="144">
        <v>62.406890130353801</v>
      </c>
      <c r="AL35" s="150">
        <v>60.297951582867697</v>
      </c>
      <c r="AM35" s="144"/>
      <c r="AN35" s="151">
        <v>67.388268156424502</v>
      </c>
      <c r="AO35" s="152">
        <v>67.155493482309097</v>
      </c>
      <c r="AP35" s="153">
        <v>67.2718808193668</v>
      </c>
      <c r="AQ35" s="144"/>
      <c r="AR35" s="154">
        <v>62.290502793296</v>
      </c>
      <c r="AS35" s="96"/>
      <c r="AT35" s="149">
        <v>-9.1629955947136494</v>
      </c>
      <c r="AU35" s="144">
        <v>-4.5257060101375801</v>
      </c>
      <c r="AV35" s="144">
        <v>-3.1723651744800798</v>
      </c>
      <c r="AW35" s="144">
        <v>-0.73787772312016797</v>
      </c>
      <c r="AX35" s="144">
        <v>-1.8308311973636</v>
      </c>
      <c r="AY35" s="150">
        <v>-3.67395507957756</v>
      </c>
      <c r="AZ35" s="144"/>
      <c r="BA35" s="151">
        <v>-2.5908479138627101</v>
      </c>
      <c r="BB35" s="152">
        <v>-7.4727389352148803</v>
      </c>
      <c r="BC35" s="153">
        <v>-5.0903119868637097</v>
      </c>
      <c r="BD35" s="144"/>
      <c r="BE35" s="154">
        <v>-4.1154791154791104</v>
      </c>
    </row>
    <row r="36" spans="1:57" x14ac:dyDescent="0.25">
      <c r="A36" s="24" t="s">
        <v>80</v>
      </c>
      <c r="B36" s="44" t="str">
        <f t="shared" si="0"/>
        <v>Coastal Virginia - Eastern Shore</v>
      </c>
      <c r="C36" s="12"/>
      <c r="D36" s="28" t="s">
        <v>16</v>
      </c>
      <c r="E36" s="31" t="s">
        <v>17</v>
      </c>
      <c r="F36" s="12"/>
      <c r="G36" s="149">
        <v>42.0983606557377</v>
      </c>
      <c r="H36" s="144">
        <v>52.852459016393396</v>
      </c>
      <c r="I36" s="144">
        <v>54.229508196721298</v>
      </c>
      <c r="J36" s="144">
        <v>55.6065573770491</v>
      </c>
      <c r="K36" s="144">
        <v>55.934426229508098</v>
      </c>
      <c r="L36" s="150">
        <v>52.144262295081901</v>
      </c>
      <c r="M36" s="144"/>
      <c r="N36" s="151">
        <v>59.737704918032698</v>
      </c>
      <c r="O36" s="152">
        <v>59.934426229508098</v>
      </c>
      <c r="P36" s="153">
        <v>59.836065573770398</v>
      </c>
      <c r="Q36" s="144"/>
      <c r="R36" s="154">
        <v>54.3419203747072</v>
      </c>
      <c r="S36" s="96"/>
      <c r="T36" s="149">
        <v>-14.399999999999901</v>
      </c>
      <c r="U36" s="144">
        <v>-7.7803203661327203</v>
      </c>
      <c r="V36" s="144">
        <v>-10.594594594594501</v>
      </c>
      <c r="W36" s="144">
        <v>-6.5049614112458602</v>
      </c>
      <c r="X36" s="144">
        <v>-5.7458563535911598</v>
      </c>
      <c r="Y36" s="150">
        <v>-8.8282504012840999</v>
      </c>
      <c r="Z36" s="144"/>
      <c r="AA36" s="151">
        <v>-9.8911968348170092</v>
      </c>
      <c r="AB36" s="152">
        <v>-15.6826568265682</v>
      </c>
      <c r="AC36" s="153">
        <v>-12.8878281622911</v>
      </c>
      <c r="AD36" s="144"/>
      <c r="AE36" s="154">
        <v>-10.1456009913258</v>
      </c>
      <c r="AF36" s="35"/>
      <c r="AG36" s="149">
        <v>44.575120092761303</v>
      </c>
      <c r="AH36" s="144">
        <v>56.0543316216663</v>
      </c>
      <c r="AI36" s="144">
        <v>57.992380321351597</v>
      </c>
      <c r="AJ36" s="144">
        <v>59.864170945833997</v>
      </c>
      <c r="AK36" s="144">
        <v>59.416928938214298</v>
      </c>
      <c r="AL36" s="150">
        <v>55.580586383965503</v>
      </c>
      <c r="AM36" s="144"/>
      <c r="AN36" s="151">
        <v>69.488156369057407</v>
      </c>
      <c r="AO36" s="152">
        <v>67.765446413781603</v>
      </c>
      <c r="AP36" s="153">
        <v>68.626801391419505</v>
      </c>
      <c r="AQ36" s="144"/>
      <c r="AR36" s="154">
        <v>59.308076386095202</v>
      </c>
      <c r="AS36" s="96"/>
      <c r="AT36" s="149">
        <v>-8.7177747625508797</v>
      </c>
      <c r="AU36" s="144">
        <v>-2.3094688221709001</v>
      </c>
      <c r="AV36" s="144">
        <v>-3.23383084577114</v>
      </c>
      <c r="AW36" s="144">
        <v>0.72463768115941996</v>
      </c>
      <c r="AX36" s="144">
        <v>1.3563153433173201</v>
      </c>
      <c r="AY36" s="150">
        <v>-2.21483942414174</v>
      </c>
      <c r="AZ36" s="144"/>
      <c r="BA36" s="151">
        <v>1.18186203569705</v>
      </c>
      <c r="BB36" s="152">
        <v>-7.3102112497878897</v>
      </c>
      <c r="BC36" s="153">
        <v>-3.2021967546099299</v>
      </c>
      <c r="BD36" s="144"/>
      <c r="BE36" s="154">
        <v>-2.5514740554909001</v>
      </c>
    </row>
    <row r="37" spans="1:57" x14ac:dyDescent="0.25">
      <c r="A37" s="24" t="s">
        <v>81</v>
      </c>
      <c r="B37" s="44" t="str">
        <f t="shared" si="0"/>
        <v>Coastal Virginia - Hampton Roads</v>
      </c>
      <c r="C37" s="12"/>
      <c r="D37" s="28" t="s">
        <v>16</v>
      </c>
      <c r="E37" s="31" t="s">
        <v>17</v>
      </c>
      <c r="F37" s="12"/>
      <c r="G37" s="149">
        <v>55.894798864427599</v>
      </c>
      <c r="H37" s="144">
        <v>59.397932401306903</v>
      </c>
      <c r="I37" s="144">
        <v>61.698537682789599</v>
      </c>
      <c r="J37" s="144">
        <v>62.6466334565322</v>
      </c>
      <c r="K37" s="144">
        <v>62.836788258610497</v>
      </c>
      <c r="L37" s="150">
        <v>60.494938132733402</v>
      </c>
      <c r="M37" s="144"/>
      <c r="N37" s="151">
        <v>72.968557501740804</v>
      </c>
      <c r="O37" s="152">
        <v>73.528308961379807</v>
      </c>
      <c r="P37" s="153">
        <v>73.248433231560298</v>
      </c>
      <c r="Q37" s="144"/>
      <c r="R37" s="154">
        <v>64.138793875255303</v>
      </c>
      <c r="S37" s="96"/>
      <c r="T37" s="149">
        <v>-7.7232299499184504E-2</v>
      </c>
      <c r="U37" s="144">
        <v>4.2528438300613098</v>
      </c>
      <c r="V37" s="144">
        <v>4.8720999359522397</v>
      </c>
      <c r="W37" s="144">
        <v>6.0692739669442801</v>
      </c>
      <c r="X37" s="144">
        <v>6.0888204582749497</v>
      </c>
      <c r="Y37" s="150">
        <v>4.2881631650980401</v>
      </c>
      <c r="Z37" s="144"/>
      <c r="AA37" s="151">
        <v>1.1028037810620399</v>
      </c>
      <c r="AB37" s="152">
        <v>-6.40760183227317</v>
      </c>
      <c r="AC37" s="153">
        <v>-2.81158154330332</v>
      </c>
      <c r="AD37" s="144"/>
      <c r="AE37" s="154">
        <v>1.8601991529153299</v>
      </c>
      <c r="AF37" s="35"/>
      <c r="AG37" s="149">
        <v>53.821412776906598</v>
      </c>
      <c r="AH37" s="144">
        <v>60.164971387984203</v>
      </c>
      <c r="AI37" s="144">
        <v>63.610474544016903</v>
      </c>
      <c r="AJ37" s="144">
        <v>65.904126294911407</v>
      </c>
      <c r="AK37" s="144">
        <v>68.602500703574094</v>
      </c>
      <c r="AL37" s="150">
        <v>62.420697141478698</v>
      </c>
      <c r="AM37" s="144"/>
      <c r="AN37" s="151">
        <v>77.5305217169889</v>
      </c>
      <c r="AO37" s="152">
        <v>78.697114675886795</v>
      </c>
      <c r="AP37" s="153">
        <v>78.113818196437904</v>
      </c>
      <c r="AQ37" s="144"/>
      <c r="AR37" s="154">
        <v>66.904446014324094</v>
      </c>
      <c r="AS37" s="96"/>
      <c r="AT37" s="149">
        <v>0.63673200897417104</v>
      </c>
      <c r="AU37" s="144">
        <v>9.7915323365538907</v>
      </c>
      <c r="AV37" s="144">
        <v>11.6122918704701</v>
      </c>
      <c r="AW37" s="144">
        <v>13.177532809525401</v>
      </c>
      <c r="AX37" s="144">
        <v>12.3405506616719</v>
      </c>
      <c r="AY37" s="150">
        <v>9.6755385841809094</v>
      </c>
      <c r="AZ37" s="144"/>
      <c r="BA37" s="151">
        <v>3.6665198146965201</v>
      </c>
      <c r="BB37" s="152">
        <v>-2.3027357378472102</v>
      </c>
      <c r="BC37" s="153">
        <v>0.56723095197389495</v>
      </c>
      <c r="BD37" s="144"/>
      <c r="BE37" s="154">
        <v>6.4515979338149299</v>
      </c>
    </row>
    <row r="38" spans="1:57" x14ac:dyDescent="0.25">
      <c r="A38" s="25" t="s">
        <v>82</v>
      </c>
      <c r="B38" s="44" t="str">
        <f t="shared" si="0"/>
        <v>Northern Virginia</v>
      </c>
      <c r="C38" s="12"/>
      <c r="D38" s="28" t="s">
        <v>16</v>
      </c>
      <c r="E38" s="31" t="s">
        <v>17</v>
      </c>
      <c r="F38" s="13"/>
      <c r="G38" s="149">
        <v>57.868724006991698</v>
      </c>
      <c r="H38" s="144">
        <v>68.693870170574399</v>
      </c>
      <c r="I38" s="144">
        <v>75.559038032668298</v>
      </c>
      <c r="J38" s="144">
        <v>77.670624635846707</v>
      </c>
      <c r="K38" s="144">
        <v>70.608562875454496</v>
      </c>
      <c r="L38" s="150">
        <v>70.080163944307102</v>
      </c>
      <c r="M38" s="144"/>
      <c r="N38" s="151">
        <v>68.679806320695903</v>
      </c>
      <c r="O38" s="152">
        <v>68.396520201715703</v>
      </c>
      <c r="P38" s="153">
        <v>68.538163261205796</v>
      </c>
      <c r="Q38" s="144"/>
      <c r="R38" s="154">
        <v>69.639592320563906</v>
      </c>
      <c r="S38" s="96"/>
      <c r="T38" s="149">
        <v>52.391791229162102</v>
      </c>
      <c r="U38" s="144">
        <v>65.934940179476499</v>
      </c>
      <c r="V38" s="144">
        <v>72.823989197635399</v>
      </c>
      <c r="W38" s="144">
        <v>73.238677248734902</v>
      </c>
      <c r="X38" s="144">
        <v>59.637719283401502</v>
      </c>
      <c r="Y38" s="150">
        <v>65.161163172672303</v>
      </c>
      <c r="Z38" s="144"/>
      <c r="AA38" s="151">
        <v>33.462338896966898</v>
      </c>
      <c r="AB38" s="152">
        <v>26.9801658587084</v>
      </c>
      <c r="AC38" s="153">
        <v>30.147279055694</v>
      </c>
      <c r="AD38" s="144"/>
      <c r="AE38" s="154">
        <v>53.545338937276497</v>
      </c>
      <c r="AF38" s="35"/>
      <c r="AG38" s="149">
        <v>54.947461475096901</v>
      </c>
      <c r="AH38" s="144">
        <v>66.060916561187696</v>
      </c>
      <c r="AI38" s="144">
        <v>72.062664496815501</v>
      </c>
      <c r="AJ38" s="144">
        <v>73.499186305828403</v>
      </c>
      <c r="AK38" s="144">
        <v>70.033451871496496</v>
      </c>
      <c r="AL38" s="150">
        <v>67.320736142084996</v>
      </c>
      <c r="AM38" s="144"/>
      <c r="AN38" s="151">
        <v>73.806581881743099</v>
      </c>
      <c r="AO38" s="152">
        <v>74.312378197014397</v>
      </c>
      <c r="AP38" s="153">
        <v>74.059480039378698</v>
      </c>
      <c r="AQ38" s="144"/>
      <c r="AR38" s="154">
        <v>69.246091541311799</v>
      </c>
      <c r="AS38" s="96"/>
      <c r="AT38" s="149">
        <v>45.477158427455898</v>
      </c>
      <c r="AU38" s="144">
        <v>60.850030059980099</v>
      </c>
      <c r="AV38" s="144">
        <v>67.015460412891599</v>
      </c>
      <c r="AW38" s="144">
        <v>65.299090542177694</v>
      </c>
      <c r="AX38" s="144">
        <v>59.165927363464398</v>
      </c>
      <c r="AY38" s="150">
        <v>59.942956070139203</v>
      </c>
      <c r="AZ38" s="144"/>
      <c r="BA38" s="151">
        <v>43.880492855451799</v>
      </c>
      <c r="BB38" s="152">
        <v>36.734013131506899</v>
      </c>
      <c r="BC38" s="153">
        <v>40.204563594932402</v>
      </c>
      <c r="BD38" s="144"/>
      <c r="BE38" s="154">
        <v>53.346986517435703</v>
      </c>
    </row>
    <row r="39" spans="1:57" x14ac:dyDescent="0.25">
      <c r="A39" s="26" t="s">
        <v>83</v>
      </c>
      <c r="B39" s="44" t="str">
        <f t="shared" si="0"/>
        <v>Shenandoah Valley</v>
      </c>
      <c r="C39" s="12"/>
      <c r="D39" s="29" t="s">
        <v>16</v>
      </c>
      <c r="E39" s="32" t="s">
        <v>17</v>
      </c>
      <c r="F39" s="12"/>
      <c r="G39" s="155">
        <v>50.9187082405345</v>
      </c>
      <c r="H39" s="156">
        <v>56.9320712694877</v>
      </c>
      <c r="I39" s="156">
        <v>58.973645137342203</v>
      </c>
      <c r="J39" s="156">
        <v>62.008166295471398</v>
      </c>
      <c r="K39" s="156">
        <v>64.773570898292505</v>
      </c>
      <c r="L39" s="157">
        <v>58.7212323682256</v>
      </c>
      <c r="M39" s="144"/>
      <c r="N39" s="158">
        <v>70.851893095768304</v>
      </c>
      <c r="O39" s="159">
        <v>68.9495174461766</v>
      </c>
      <c r="P39" s="160">
        <v>69.900705270972495</v>
      </c>
      <c r="Q39" s="144"/>
      <c r="R39" s="161">
        <v>61.915367483296201</v>
      </c>
      <c r="S39" s="96"/>
      <c r="T39" s="155">
        <v>8.5359211259662597</v>
      </c>
      <c r="U39" s="156">
        <v>14.8984955850778</v>
      </c>
      <c r="V39" s="156">
        <v>11.559168952749699</v>
      </c>
      <c r="W39" s="156">
        <v>7.6773556541022598</v>
      </c>
      <c r="X39" s="156">
        <v>-2.63180434861862</v>
      </c>
      <c r="Y39" s="157">
        <v>7.3755691490397703</v>
      </c>
      <c r="Z39" s="144"/>
      <c r="AA39" s="158">
        <v>2.2130336198827401</v>
      </c>
      <c r="AB39" s="159">
        <v>1.9809266276669599</v>
      </c>
      <c r="AC39" s="160">
        <v>2.0984274494684798</v>
      </c>
      <c r="AD39" s="144"/>
      <c r="AE39" s="161">
        <v>5.6147317191943502</v>
      </c>
      <c r="AF39" s="36"/>
      <c r="AG39" s="155">
        <v>50.620138742905098</v>
      </c>
      <c r="AH39" s="156">
        <v>60.133604279074099</v>
      </c>
      <c r="AI39" s="156">
        <v>61.6144628967836</v>
      </c>
      <c r="AJ39" s="156">
        <v>64.239833695372894</v>
      </c>
      <c r="AK39" s="156">
        <v>68.128839371219001</v>
      </c>
      <c r="AL39" s="157">
        <v>60.947375797070897</v>
      </c>
      <c r="AM39" s="144"/>
      <c r="AN39" s="158">
        <v>78.041716301123401</v>
      </c>
      <c r="AO39" s="159">
        <v>75.2738654147104</v>
      </c>
      <c r="AP39" s="160">
        <v>76.657790857916893</v>
      </c>
      <c r="AQ39" s="144"/>
      <c r="AR39" s="161">
        <v>65.436065814455503</v>
      </c>
      <c r="AS39" s="96"/>
      <c r="AT39" s="155">
        <v>14.498442325109799</v>
      </c>
      <c r="AU39" s="156">
        <v>19.079446090428501</v>
      </c>
      <c r="AV39" s="156">
        <v>16.995056205296599</v>
      </c>
      <c r="AW39" s="156">
        <v>16.2710570211913</v>
      </c>
      <c r="AX39" s="156">
        <v>16.960518312580799</v>
      </c>
      <c r="AY39" s="157">
        <v>16.814393764911799</v>
      </c>
      <c r="AZ39" s="144"/>
      <c r="BA39" s="158">
        <v>14.669223721805199</v>
      </c>
      <c r="BB39" s="159">
        <v>4.80596019871391</v>
      </c>
      <c r="BC39" s="160">
        <v>9.6015503225359797</v>
      </c>
      <c r="BD39" s="144"/>
      <c r="BE39" s="161">
        <v>14.2885490044817</v>
      </c>
    </row>
    <row r="40" spans="1:57" x14ac:dyDescent="0.25">
      <c r="A40" s="22" t="s">
        <v>84</v>
      </c>
      <c r="B40" s="44" t="str">
        <f t="shared" si="0"/>
        <v>Southern Virginia</v>
      </c>
      <c r="C40" s="10"/>
      <c r="D40" s="27" t="s">
        <v>16</v>
      </c>
      <c r="E40" s="30" t="s">
        <v>17</v>
      </c>
      <c r="F40" s="3"/>
      <c r="G40" s="141">
        <v>47.259408941651898</v>
      </c>
      <c r="H40" s="142">
        <v>60.7729224551654</v>
      </c>
      <c r="I40" s="142">
        <v>66.557211417024504</v>
      </c>
      <c r="J40" s="142">
        <v>70.194493558979502</v>
      </c>
      <c r="K40" s="142">
        <v>66.405657994443004</v>
      </c>
      <c r="L40" s="143">
        <v>62.237938873452798</v>
      </c>
      <c r="M40" s="144"/>
      <c r="N40" s="145">
        <v>70.724930538014604</v>
      </c>
      <c r="O40" s="146">
        <v>64.738570346046899</v>
      </c>
      <c r="P40" s="147">
        <v>67.731750442030801</v>
      </c>
      <c r="Q40" s="144"/>
      <c r="R40" s="148">
        <v>63.807599321618</v>
      </c>
      <c r="S40" s="96"/>
      <c r="T40" s="141">
        <v>-5.1233370212267797</v>
      </c>
      <c r="U40" s="142">
        <v>-1.9497311950535501</v>
      </c>
      <c r="V40" s="142">
        <v>2.87525449106352</v>
      </c>
      <c r="W40" s="142">
        <v>11.754804196982199</v>
      </c>
      <c r="X40" s="142">
        <v>8.0144383819631706</v>
      </c>
      <c r="Y40" s="143">
        <v>3.4610779550753001</v>
      </c>
      <c r="Z40" s="144"/>
      <c r="AA40" s="145">
        <v>4.1366341168767997</v>
      </c>
      <c r="AB40" s="146">
        <v>-4.2524007935184596</v>
      </c>
      <c r="AC40" s="147">
        <v>-4.8544895006844203E-2</v>
      </c>
      <c r="AD40" s="144"/>
      <c r="AE40" s="148">
        <v>2.3708942781537399</v>
      </c>
      <c r="AF40" s="33"/>
      <c r="AG40" s="141">
        <v>45.282899722152003</v>
      </c>
      <c r="AH40" s="142">
        <v>59.257388229350802</v>
      </c>
      <c r="AI40" s="142">
        <v>63.810305632735499</v>
      </c>
      <c r="AJ40" s="142">
        <v>65.041677191209899</v>
      </c>
      <c r="AK40" s="142">
        <v>62.345289214448002</v>
      </c>
      <c r="AL40" s="143">
        <v>59.147511997979201</v>
      </c>
      <c r="AM40" s="144"/>
      <c r="AN40" s="145">
        <v>69.323061379136107</v>
      </c>
      <c r="AO40" s="146">
        <v>67.087648396059606</v>
      </c>
      <c r="AP40" s="147">
        <v>68.205354887597807</v>
      </c>
      <c r="AQ40" s="144"/>
      <c r="AR40" s="148">
        <v>61.735467109298803</v>
      </c>
      <c r="AS40" s="96"/>
      <c r="AT40" s="141">
        <v>-9.8760954860509198</v>
      </c>
      <c r="AU40" s="142">
        <v>-5.2786844903021199</v>
      </c>
      <c r="AV40" s="142">
        <v>-1.24580776286049</v>
      </c>
      <c r="AW40" s="142">
        <v>-0.559058072295327</v>
      </c>
      <c r="AX40" s="142">
        <v>-0.50272263007220397</v>
      </c>
      <c r="AY40" s="143">
        <v>-3.1916969294550501</v>
      </c>
      <c r="AZ40" s="144"/>
      <c r="BA40" s="145">
        <v>2.2902569723864001</v>
      </c>
      <c r="BB40" s="146">
        <v>-2.2235171154817799</v>
      </c>
      <c r="BC40" s="147">
        <v>1.9430821525354601E-2</v>
      </c>
      <c r="BD40" s="144"/>
      <c r="BE40" s="148">
        <v>-2.20057935465712</v>
      </c>
    </row>
    <row r="41" spans="1:57" x14ac:dyDescent="0.25">
      <c r="A41" s="23" t="s">
        <v>85</v>
      </c>
      <c r="B41" s="44" t="str">
        <f t="shared" si="0"/>
        <v>Southwest Virginia - Blue Ridge Highlands</v>
      </c>
      <c r="C41" s="11"/>
      <c r="D41" s="28" t="s">
        <v>16</v>
      </c>
      <c r="E41" s="31" t="s">
        <v>17</v>
      </c>
      <c r="F41" s="12"/>
      <c r="G41" s="149">
        <v>41.823462558403797</v>
      </c>
      <c r="H41" s="144">
        <v>51.243843919686803</v>
      </c>
      <c r="I41" s="144">
        <v>55.107968177800203</v>
      </c>
      <c r="J41" s="144">
        <v>57.747190301805702</v>
      </c>
      <c r="K41" s="144">
        <v>57.696678873595097</v>
      </c>
      <c r="L41" s="150">
        <v>52.723828766258301</v>
      </c>
      <c r="M41" s="144"/>
      <c r="N41" s="151">
        <v>74.163404470261298</v>
      </c>
      <c r="O41" s="152">
        <v>60.916782422022898</v>
      </c>
      <c r="P41" s="153">
        <v>67.540093446142095</v>
      </c>
      <c r="Q41" s="144"/>
      <c r="R41" s="154">
        <v>56.957047246225102</v>
      </c>
      <c r="S41" s="96"/>
      <c r="T41" s="149">
        <v>0.68893766339520301</v>
      </c>
      <c r="U41" s="144">
        <v>10.2675109656922</v>
      </c>
      <c r="V41" s="144">
        <v>14.960619239787</v>
      </c>
      <c r="W41" s="144">
        <v>8.0866970850950199</v>
      </c>
      <c r="X41" s="144">
        <v>9.3352754641220699</v>
      </c>
      <c r="Y41" s="150">
        <v>8.8691413383020592</v>
      </c>
      <c r="Z41" s="144"/>
      <c r="AA41" s="151">
        <v>24.148880967225999</v>
      </c>
      <c r="AB41" s="152">
        <v>6.0289251163638102</v>
      </c>
      <c r="AC41" s="153">
        <v>15.265516504853901</v>
      </c>
      <c r="AD41" s="144"/>
      <c r="AE41" s="154">
        <v>10.9552088978888</v>
      </c>
      <c r="AF41" s="34"/>
      <c r="AG41" s="149">
        <v>47.231342341204602</v>
      </c>
      <c r="AH41" s="144">
        <v>52.809698194216402</v>
      </c>
      <c r="AI41" s="144">
        <v>56.538072989013699</v>
      </c>
      <c r="AJ41" s="144">
        <v>59.069958328071699</v>
      </c>
      <c r="AK41" s="144">
        <v>61.481879025129402</v>
      </c>
      <c r="AL41" s="150">
        <v>55.426190175527204</v>
      </c>
      <c r="AM41" s="144"/>
      <c r="AN41" s="151">
        <v>71.852506629624898</v>
      </c>
      <c r="AO41" s="152">
        <v>68.281980047985797</v>
      </c>
      <c r="AP41" s="153">
        <v>70.067243338805397</v>
      </c>
      <c r="AQ41" s="144"/>
      <c r="AR41" s="154">
        <v>59.609348222178099</v>
      </c>
      <c r="AS41" s="96"/>
      <c r="AT41" s="149">
        <v>16.242579908166402</v>
      </c>
      <c r="AU41" s="144">
        <v>9.3885591615102904</v>
      </c>
      <c r="AV41" s="144">
        <v>12.7133804596983</v>
      </c>
      <c r="AW41" s="144">
        <v>10.1203011372499</v>
      </c>
      <c r="AX41" s="144">
        <v>8.9207731043882799</v>
      </c>
      <c r="AY41" s="150">
        <v>11.227208885351899</v>
      </c>
      <c r="AZ41" s="144"/>
      <c r="BA41" s="151">
        <v>10.380496369659401</v>
      </c>
      <c r="BB41" s="152">
        <v>5.7980107402350498</v>
      </c>
      <c r="BC41" s="153">
        <v>8.0990690241174601</v>
      </c>
      <c r="BD41" s="144"/>
      <c r="BE41" s="154">
        <v>10.156657367538401</v>
      </c>
    </row>
    <row r="42" spans="1:57" x14ac:dyDescent="0.25">
      <c r="A42" s="24" t="s">
        <v>86</v>
      </c>
      <c r="B42" s="44" t="str">
        <f t="shared" si="0"/>
        <v>Southwest Virginia - Heart of Appalachia</v>
      </c>
      <c r="C42" s="12"/>
      <c r="D42" s="28" t="s">
        <v>16</v>
      </c>
      <c r="E42" s="31" t="s">
        <v>17</v>
      </c>
      <c r="F42" s="12"/>
      <c r="G42" s="149">
        <v>47.1362738643844</v>
      </c>
      <c r="H42" s="144">
        <v>62.804476629361403</v>
      </c>
      <c r="I42" s="144">
        <v>65.832784726793903</v>
      </c>
      <c r="J42" s="144">
        <v>66.754443712969007</v>
      </c>
      <c r="K42" s="144">
        <v>63.067807768268501</v>
      </c>
      <c r="L42" s="150">
        <v>61.1191573403554</v>
      </c>
      <c r="M42" s="144"/>
      <c r="N42" s="151">
        <v>65.503620803159905</v>
      </c>
      <c r="O42" s="152">
        <v>58.788676761026899</v>
      </c>
      <c r="P42" s="153">
        <v>62.146148782093398</v>
      </c>
      <c r="Q42" s="144"/>
      <c r="R42" s="154">
        <v>61.412583466566304</v>
      </c>
      <c r="S42" s="96"/>
      <c r="T42" s="149">
        <v>16.802610114192401</v>
      </c>
      <c r="U42" s="144">
        <v>23.575129533678702</v>
      </c>
      <c r="V42" s="144">
        <v>24.843945068664102</v>
      </c>
      <c r="W42" s="144">
        <v>22.909090909090899</v>
      </c>
      <c r="X42" s="144">
        <v>17.980295566502399</v>
      </c>
      <c r="Y42" s="150">
        <v>21.4229662568663</v>
      </c>
      <c r="Z42" s="144"/>
      <c r="AA42" s="151">
        <v>9.4609460946094597</v>
      </c>
      <c r="AB42" s="152">
        <v>6.1831153388822804</v>
      </c>
      <c r="AC42" s="153">
        <v>7.8857142857142799</v>
      </c>
      <c r="AD42" s="144"/>
      <c r="AE42" s="154">
        <v>17.172079669836702</v>
      </c>
      <c r="AF42" s="35"/>
      <c r="AG42" s="149">
        <v>49.522712310730697</v>
      </c>
      <c r="AH42" s="144">
        <v>61.7182356813693</v>
      </c>
      <c r="AI42" s="144">
        <v>63.610928242264599</v>
      </c>
      <c r="AJ42" s="144">
        <v>63.051349572086799</v>
      </c>
      <c r="AK42" s="144">
        <v>60.599078341013801</v>
      </c>
      <c r="AL42" s="150">
        <v>59.700460829492997</v>
      </c>
      <c r="AM42" s="144"/>
      <c r="AN42" s="151">
        <v>65.882159315338995</v>
      </c>
      <c r="AO42" s="152">
        <v>62.574061882817603</v>
      </c>
      <c r="AP42" s="153">
        <v>64.228110599078306</v>
      </c>
      <c r="AQ42" s="144"/>
      <c r="AR42" s="154">
        <v>60.994075049374501</v>
      </c>
      <c r="AS42" s="96"/>
      <c r="AT42" s="149">
        <v>24.958471760797298</v>
      </c>
      <c r="AU42" s="144">
        <v>21.477162293488799</v>
      </c>
      <c r="AV42" s="144">
        <v>20.292561469032002</v>
      </c>
      <c r="AW42" s="144">
        <v>15.810157194679499</v>
      </c>
      <c r="AX42" s="144">
        <v>19.1585760517799</v>
      </c>
      <c r="AY42" s="150">
        <v>20.064874884151902</v>
      </c>
      <c r="AZ42" s="144"/>
      <c r="BA42" s="151">
        <v>11.690848214285699</v>
      </c>
      <c r="BB42" s="152">
        <v>10.043415340086799</v>
      </c>
      <c r="BC42" s="153">
        <v>10.882227589146099</v>
      </c>
      <c r="BD42" s="144"/>
      <c r="BE42" s="154">
        <v>17.146082637164099</v>
      </c>
    </row>
    <row r="43" spans="1:57" x14ac:dyDescent="0.25">
      <c r="A43" s="26" t="s">
        <v>87</v>
      </c>
      <c r="B43" s="44" t="str">
        <f t="shared" si="0"/>
        <v>Virginia Mountains</v>
      </c>
      <c r="C43" s="12"/>
      <c r="D43" s="29" t="s">
        <v>16</v>
      </c>
      <c r="E43" s="32" t="s">
        <v>17</v>
      </c>
      <c r="F43" s="12"/>
      <c r="G43" s="155">
        <v>51.247942951179297</v>
      </c>
      <c r="H43" s="156">
        <v>61.697750959956103</v>
      </c>
      <c r="I43" s="156">
        <v>62.589138782227003</v>
      </c>
      <c r="J43" s="156">
        <v>70.378496982995003</v>
      </c>
      <c r="K43" s="156">
        <v>77.495885902358694</v>
      </c>
      <c r="L43" s="157">
        <v>64.681843115743206</v>
      </c>
      <c r="M43" s="144"/>
      <c r="N43" s="158">
        <v>79.744925946242404</v>
      </c>
      <c r="O43" s="159">
        <v>68.403730115194705</v>
      </c>
      <c r="P43" s="160">
        <v>74.074328030718505</v>
      </c>
      <c r="Q43" s="144"/>
      <c r="R43" s="161">
        <v>67.365410234307603</v>
      </c>
      <c r="S43" s="96"/>
      <c r="T43" s="155">
        <v>23.074723097780499</v>
      </c>
      <c r="U43" s="156">
        <v>33.630409205325499</v>
      </c>
      <c r="V43" s="156">
        <v>22.083391164912101</v>
      </c>
      <c r="W43" s="156">
        <v>29.478276761570601</v>
      </c>
      <c r="X43" s="156">
        <v>45.791346994391802</v>
      </c>
      <c r="Y43" s="157">
        <v>31.153428267717999</v>
      </c>
      <c r="Z43" s="144"/>
      <c r="AA43" s="158">
        <v>39.643062766784901</v>
      </c>
      <c r="AB43" s="159">
        <v>20.896583063461399</v>
      </c>
      <c r="AC43" s="160">
        <v>30.313181514840199</v>
      </c>
      <c r="AD43" s="144"/>
      <c r="AE43" s="161">
        <v>30.888284156126101</v>
      </c>
      <c r="AF43" s="36"/>
      <c r="AG43" s="155">
        <v>46.437877125617099</v>
      </c>
      <c r="AH43" s="156">
        <v>58.334476138233597</v>
      </c>
      <c r="AI43" s="156">
        <v>62.870268787712497</v>
      </c>
      <c r="AJ43" s="156">
        <v>63.669089413055403</v>
      </c>
      <c r="AK43" s="156">
        <v>66.195831047723502</v>
      </c>
      <c r="AL43" s="157">
        <v>59.501508502468397</v>
      </c>
      <c r="AM43" s="144"/>
      <c r="AN43" s="158">
        <v>72.757816785518301</v>
      </c>
      <c r="AO43" s="159">
        <v>68.451727921009294</v>
      </c>
      <c r="AP43" s="160">
        <v>70.604772353263797</v>
      </c>
      <c r="AQ43" s="144"/>
      <c r="AR43" s="161">
        <v>62.673869602695703</v>
      </c>
      <c r="AS43" s="96"/>
      <c r="AT43" s="155">
        <v>13.448522857651399</v>
      </c>
      <c r="AU43" s="156">
        <v>21.521569310512199</v>
      </c>
      <c r="AV43" s="156">
        <v>21.022803847820501</v>
      </c>
      <c r="AW43" s="156">
        <v>20.3132716021161</v>
      </c>
      <c r="AX43" s="156">
        <v>25.3209660306796</v>
      </c>
      <c r="AY43" s="157">
        <v>20.631076108446301</v>
      </c>
      <c r="AZ43" s="144"/>
      <c r="BA43" s="158">
        <v>16.8493788346948</v>
      </c>
      <c r="BB43" s="159">
        <v>6.9859325536151804</v>
      </c>
      <c r="BC43" s="160">
        <v>11.849012962610299</v>
      </c>
      <c r="BD43" s="144"/>
      <c r="BE43" s="161">
        <v>17.650958202384398</v>
      </c>
    </row>
  </sheetData>
  <sheetProtection algorithmName="SHA-512" hashValue="7uPWryS/zLAypb/1iLde9I9QpUxjfOqiGuJeF1icq5QbNYemPONWMHkPrN/n0XKOPCvowOGycz9jIAHAXBKzxA==" saltValue="TMH9HGi4A+Z08aJTRxS5Yw=="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A33" sqref="A33:XFD3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2" t="s">
        <v>5</v>
      </c>
      <c r="E2" s="203"/>
      <c r="G2" s="196" t="s">
        <v>36</v>
      </c>
      <c r="H2" s="197"/>
      <c r="I2" s="197"/>
      <c r="J2" s="197"/>
      <c r="K2" s="197"/>
      <c r="L2" s="197"/>
      <c r="M2" s="197"/>
      <c r="N2" s="197"/>
      <c r="O2" s="197"/>
      <c r="P2" s="197"/>
      <c r="Q2" s="197"/>
      <c r="R2" s="197"/>
      <c r="T2" s="196" t="s">
        <v>37</v>
      </c>
      <c r="U2" s="197"/>
      <c r="V2" s="197"/>
      <c r="W2" s="197"/>
      <c r="X2" s="197"/>
      <c r="Y2" s="197"/>
      <c r="Z2" s="197"/>
      <c r="AA2" s="197"/>
      <c r="AB2" s="197"/>
      <c r="AC2" s="197"/>
      <c r="AD2" s="197"/>
      <c r="AE2" s="197"/>
      <c r="AF2" s="4"/>
      <c r="AG2" s="196" t="s">
        <v>38</v>
      </c>
      <c r="AH2" s="197"/>
      <c r="AI2" s="197"/>
      <c r="AJ2" s="197"/>
      <c r="AK2" s="197"/>
      <c r="AL2" s="197"/>
      <c r="AM2" s="197"/>
      <c r="AN2" s="197"/>
      <c r="AO2" s="197"/>
      <c r="AP2" s="197"/>
      <c r="AQ2" s="197"/>
      <c r="AR2" s="197"/>
      <c r="AT2" s="196" t="s">
        <v>39</v>
      </c>
      <c r="AU2" s="197"/>
      <c r="AV2" s="197"/>
      <c r="AW2" s="197"/>
      <c r="AX2" s="197"/>
      <c r="AY2" s="197"/>
      <c r="AZ2" s="197"/>
      <c r="BA2" s="197"/>
      <c r="BB2" s="197"/>
      <c r="BC2" s="197"/>
      <c r="BD2" s="197"/>
      <c r="BE2" s="197"/>
    </row>
    <row r="3" spans="1:57" x14ac:dyDescent="0.25">
      <c r="A3" s="37"/>
      <c r="B3" s="37"/>
      <c r="C3" s="3"/>
      <c r="D3" s="204" t="s">
        <v>8</v>
      </c>
      <c r="E3" s="206" t="s">
        <v>9</v>
      </c>
      <c r="F3" s="5"/>
      <c r="G3" s="194" t="s">
        <v>0</v>
      </c>
      <c r="H3" s="190" t="s">
        <v>1</v>
      </c>
      <c r="I3" s="190" t="s">
        <v>10</v>
      </c>
      <c r="J3" s="190" t="s">
        <v>2</v>
      </c>
      <c r="K3" s="190" t="s">
        <v>11</v>
      </c>
      <c r="L3" s="192" t="s">
        <v>12</v>
      </c>
      <c r="M3" s="5"/>
      <c r="N3" s="194" t="s">
        <v>3</v>
      </c>
      <c r="O3" s="190" t="s">
        <v>4</v>
      </c>
      <c r="P3" s="192" t="s">
        <v>13</v>
      </c>
      <c r="Q3" s="2"/>
      <c r="R3" s="198" t="s">
        <v>14</v>
      </c>
      <c r="S3" s="2"/>
      <c r="T3" s="194" t="s">
        <v>0</v>
      </c>
      <c r="U3" s="190" t="s">
        <v>1</v>
      </c>
      <c r="V3" s="190" t="s">
        <v>10</v>
      </c>
      <c r="W3" s="190" t="s">
        <v>2</v>
      </c>
      <c r="X3" s="190" t="s">
        <v>11</v>
      </c>
      <c r="Y3" s="192" t="s">
        <v>12</v>
      </c>
      <c r="Z3" s="2"/>
      <c r="AA3" s="194" t="s">
        <v>3</v>
      </c>
      <c r="AB3" s="190" t="s">
        <v>4</v>
      </c>
      <c r="AC3" s="192" t="s">
        <v>13</v>
      </c>
      <c r="AD3" s="1"/>
      <c r="AE3" s="200" t="s">
        <v>14</v>
      </c>
      <c r="AF3" s="47"/>
      <c r="AG3" s="194" t="s">
        <v>0</v>
      </c>
      <c r="AH3" s="190" t="s">
        <v>1</v>
      </c>
      <c r="AI3" s="190" t="s">
        <v>10</v>
      </c>
      <c r="AJ3" s="190" t="s">
        <v>2</v>
      </c>
      <c r="AK3" s="190" t="s">
        <v>11</v>
      </c>
      <c r="AL3" s="192" t="s">
        <v>12</v>
      </c>
      <c r="AM3" s="5"/>
      <c r="AN3" s="194" t="s">
        <v>3</v>
      </c>
      <c r="AO3" s="190" t="s">
        <v>4</v>
      </c>
      <c r="AP3" s="192" t="s">
        <v>13</v>
      </c>
      <c r="AQ3" s="2"/>
      <c r="AR3" s="198" t="s">
        <v>14</v>
      </c>
      <c r="AS3" s="2"/>
      <c r="AT3" s="194" t="s">
        <v>0</v>
      </c>
      <c r="AU3" s="190" t="s">
        <v>1</v>
      </c>
      <c r="AV3" s="190" t="s">
        <v>10</v>
      </c>
      <c r="AW3" s="190" t="s">
        <v>2</v>
      </c>
      <c r="AX3" s="190" t="s">
        <v>11</v>
      </c>
      <c r="AY3" s="192" t="s">
        <v>12</v>
      </c>
      <c r="AZ3" s="2"/>
      <c r="BA3" s="194" t="s">
        <v>3</v>
      </c>
      <c r="BB3" s="190" t="s">
        <v>4</v>
      </c>
      <c r="BC3" s="192" t="s">
        <v>13</v>
      </c>
      <c r="BD3" s="1"/>
      <c r="BE3" s="200" t="s">
        <v>14</v>
      </c>
    </row>
    <row r="4" spans="1:57" x14ac:dyDescent="0.25">
      <c r="A4" s="37"/>
      <c r="B4" s="37"/>
      <c r="C4" s="3"/>
      <c r="D4" s="205"/>
      <c r="E4" s="207"/>
      <c r="F4" s="5"/>
      <c r="G4" s="195"/>
      <c r="H4" s="191"/>
      <c r="I4" s="191"/>
      <c r="J4" s="191"/>
      <c r="K4" s="191"/>
      <c r="L4" s="193"/>
      <c r="M4" s="5"/>
      <c r="N4" s="195"/>
      <c r="O4" s="191"/>
      <c r="P4" s="193"/>
      <c r="Q4" s="2"/>
      <c r="R4" s="199"/>
      <c r="S4" s="2"/>
      <c r="T4" s="195"/>
      <c r="U4" s="191"/>
      <c r="V4" s="191"/>
      <c r="W4" s="191"/>
      <c r="X4" s="191"/>
      <c r="Y4" s="193"/>
      <c r="Z4" s="2"/>
      <c r="AA4" s="195"/>
      <c r="AB4" s="191"/>
      <c r="AC4" s="193"/>
      <c r="AD4" s="1"/>
      <c r="AE4" s="201"/>
      <c r="AF4" s="48"/>
      <c r="AG4" s="195"/>
      <c r="AH4" s="191"/>
      <c r="AI4" s="191"/>
      <c r="AJ4" s="191"/>
      <c r="AK4" s="191"/>
      <c r="AL4" s="193"/>
      <c r="AM4" s="5"/>
      <c r="AN4" s="195"/>
      <c r="AO4" s="191"/>
      <c r="AP4" s="193"/>
      <c r="AQ4" s="2"/>
      <c r="AR4" s="199"/>
      <c r="AS4" s="2"/>
      <c r="AT4" s="195"/>
      <c r="AU4" s="191"/>
      <c r="AV4" s="191"/>
      <c r="AW4" s="191"/>
      <c r="AX4" s="191"/>
      <c r="AY4" s="193"/>
      <c r="AZ4" s="2"/>
      <c r="BA4" s="195"/>
      <c r="BB4" s="191"/>
      <c r="BC4" s="193"/>
      <c r="BD4" s="1"/>
      <c r="BE4" s="20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2">
        <v>136.67181233479801</v>
      </c>
      <c r="H6" s="163">
        <v>138.286895471066</v>
      </c>
      <c r="I6" s="163">
        <v>141.20077943343</v>
      </c>
      <c r="J6" s="163">
        <v>140.85947346996201</v>
      </c>
      <c r="K6" s="163">
        <v>144.90011548006899</v>
      </c>
      <c r="L6" s="164">
        <v>140.56137593698099</v>
      </c>
      <c r="M6" s="165"/>
      <c r="N6" s="166">
        <v>160.40133344276799</v>
      </c>
      <c r="O6" s="167">
        <v>162.918587249457</v>
      </c>
      <c r="P6" s="168">
        <v>161.66298667290499</v>
      </c>
      <c r="Q6" s="165"/>
      <c r="R6" s="169">
        <v>147.237606300251</v>
      </c>
      <c r="S6" s="96"/>
      <c r="T6" s="141">
        <v>32.320297936256097</v>
      </c>
      <c r="U6" s="142">
        <v>37.353778660719797</v>
      </c>
      <c r="V6" s="142">
        <v>39.263413503937102</v>
      </c>
      <c r="W6" s="142">
        <v>37.5803724714102</v>
      </c>
      <c r="X6" s="142">
        <v>36.049566070617303</v>
      </c>
      <c r="Y6" s="143">
        <v>36.596922810044603</v>
      </c>
      <c r="Z6" s="144"/>
      <c r="AA6" s="145">
        <v>28.581353636174601</v>
      </c>
      <c r="AB6" s="146">
        <v>26.029347190972899</v>
      </c>
      <c r="AC6" s="147">
        <v>27.2463678729424</v>
      </c>
      <c r="AD6" s="144"/>
      <c r="AE6" s="148">
        <v>32.484133002801002</v>
      </c>
      <c r="AF6" s="33"/>
      <c r="AG6" s="162">
        <v>138.40601987736201</v>
      </c>
      <c r="AH6" s="163">
        <v>139.15149342949201</v>
      </c>
      <c r="AI6" s="163">
        <v>142.106026646917</v>
      </c>
      <c r="AJ6" s="163">
        <v>142.17738512153801</v>
      </c>
      <c r="AK6" s="163">
        <v>144.29603647766601</v>
      </c>
      <c r="AL6" s="164">
        <v>141.39073280847001</v>
      </c>
      <c r="AM6" s="165"/>
      <c r="AN6" s="166">
        <v>159.38956080923001</v>
      </c>
      <c r="AO6" s="167">
        <v>161.84602030558099</v>
      </c>
      <c r="AP6" s="168">
        <v>160.62250139812301</v>
      </c>
      <c r="AQ6" s="165"/>
      <c r="AR6" s="169">
        <v>147.56757909135399</v>
      </c>
      <c r="AS6" s="96"/>
      <c r="AT6" s="141">
        <v>36.151449712318502</v>
      </c>
      <c r="AU6" s="142">
        <v>40.236515410031998</v>
      </c>
      <c r="AV6" s="142">
        <v>42.518142905718598</v>
      </c>
      <c r="AW6" s="142">
        <v>41.224689016486401</v>
      </c>
      <c r="AX6" s="142">
        <v>37.665957606711103</v>
      </c>
      <c r="AY6" s="143">
        <v>39.626511438771601</v>
      </c>
      <c r="AZ6" s="144"/>
      <c r="BA6" s="145">
        <v>30.846636568979999</v>
      </c>
      <c r="BB6" s="146">
        <v>28.007027552921201</v>
      </c>
      <c r="BC6" s="147">
        <v>29.329599871501902</v>
      </c>
      <c r="BD6" s="144"/>
      <c r="BE6" s="148">
        <v>35.066808537007198</v>
      </c>
    </row>
    <row r="7" spans="1:57" x14ac:dyDescent="0.25">
      <c r="A7" s="23" t="s">
        <v>18</v>
      </c>
      <c r="B7" s="44" t="str">
        <f>TRIM(A7)</f>
        <v>Virginia</v>
      </c>
      <c r="C7" s="11"/>
      <c r="D7" s="28" t="s">
        <v>16</v>
      </c>
      <c r="E7" s="31" t="s">
        <v>17</v>
      </c>
      <c r="F7" s="12"/>
      <c r="G7" s="170">
        <v>111.976666500619</v>
      </c>
      <c r="H7" s="165">
        <v>119.20769966745</v>
      </c>
      <c r="I7" s="165">
        <v>122.378925788217</v>
      </c>
      <c r="J7" s="165">
        <v>122.656115328239</v>
      </c>
      <c r="K7" s="165">
        <v>123.010523507882</v>
      </c>
      <c r="L7" s="171">
        <v>120.197218243642</v>
      </c>
      <c r="M7" s="165"/>
      <c r="N7" s="172">
        <v>139.098547497417</v>
      </c>
      <c r="O7" s="173">
        <v>138.24579650178501</v>
      </c>
      <c r="P7" s="174">
        <v>138.67749888186</v>
      </c>
      <c r="Q7" s="165"/>
      <c r="R7" s="175">
        <v>125.852096719542</v>
      </c>
      <c r="S7" s="96"/>
      <c r="T7" s="149">
        <v>27.846497144059999</v>
      </c>
      <c r="U7" s="144">
        <v>35.392530243312699</v>
      </c>
      <c r="V7" s="144">
        <v>37.043564037607602</v>
      </c>
      <c r="W7" s="144">
        <v>36.308915331268501</v>
      </c>
      <c r="X7" s="144">
        <v>31.3822845501603</v>
      </c>
      <c r="Y7" s="150">
        <v>33.831627398506797</v>
      </c>
      <c r="Z7" s="144"/>
      <c r="AA7" s="151">
        <v>26.367109157700899</v>
      </c>
      <c r="AB7" s="152">
        <v>19.879858236405902</v>
      </c>
      <c r="AC7" s="153">
        <v>22.995066851591599</v>
      </c>
      <c r="AD7" s="144"/>
      <c r="AE7" s="154">
        <v>29.216354289078801</v>
      </c>
      <c r="AF7" s="34"/>
      <c r="AG7" s="170">
        <v>110.242556218399</v>
      </c>
      <c r="AH7" s="165">
        <v>116.46323519342801</v>
      </c>
      <c r="AI7" s="165">
        <v>120.05182813565401</v>
      </c>
      <c r="AJ7" s="165">
        <v>119.638597716235</v>
      </c>
      <c r="AK7" s="165">
        <v>119.46826067691801</v>
      </c>
      <c r="AL7" s="171">
        <v>117.515164278173</v>
      </c>
      <c r="AM7" s="165"/>
      <c r="AN7" s="172">
        <v>134.381303803527</v>
      </c>
      <c r="AO7" s="173">
        <v>135.49333770201</v>
      </c>
      <c r="AP7" s="174">
        <v>134.93580672499499</v>
      </c>
      <c r="AQ7" s="165"/>
      <c r="AR7" s="175">
        <v>123.10561528931601</v>
      </c>
      <c r="AS7" s="96"/>
      <c r="AT7" s="149">
        <v>29.313885098915598</v>
      </c>
      <c r="AU7" s="144">
        <v>35.496858555281101</v>
      </c>
      <c r="AV7" s="144">
        <v>37.888020644521298</v>
      </c>
      <c r="AW7" s="144">
        <v>36.586676595183</v>
      </c>
      <c r="AX7" s="144">
        <v>33.078823398184298</v>
      </c>
      <c r="AY7" s="150">
        <v>34.743672077475303</v>
      </c>
      <c r="AZ7" s="144"/>
      <c r="BA7" s="151">
        <v>27.6596487329073</v>
      </c>
      <c r="BB7" s="152">
        <v>23.570695250357101</v>
      </c>
      <c r="BC7" s="153">
        <v>25.496250047845798</v>
      </c>
      <c r="BD7" s="144"/>
      <c r="BE7" s="154">
        <v>30.777464289507702</v>
      </c>
    </row>
    <row r="8" spans="1:57" x14ac:dyDescent="0.25">
      <c r="A8" s="24" t="s">
        <v>19</v>
      </c>
      <c r="B8" s="44" t="str">
        <f t="shared" ref="B8:B43" si="0">TRIM(A8)</f>
        <v>Norfolk/Virginia Beach, VA</v>
      </c>
      <c r="C8" s="12"/>
      <c r="D8" s="28" t="s">
        <v>16</v>
      </c>
      <c r="E8" s="31" t="s">
        <v>17</v>
      </c>
      <c r="F8" s="12"/>
      <c r="G8" s="170">
        <v>106.93909282935699</v>
      </c>
      <c r="H8" s="165">
        <v>104.557656402116</v>
      </c>
      <c r="I8" s="165">
        <v>104.787261612903</v>
      </c>
      <c r="J8" s="165">
        <v>105.67366484486</v>
      </c>
      <c r="K8" s="165">
        <v>107.723017682113</v>
      </c>
      <c r="L8" s="171">
        <v>105.93327827287899</v>
      </c>
      <c r="M8" s="165"/>
      <c r="N8" s="172">
        <v>149.529617047817</v>
      </c>
      <c r="O8" s="173">
        <v>154.39047394105501</v>
      </c>
      <c r="P8" s="174">
        <v>151.96855320938701</v>
      </c>
      <c r="Q8" s="165"/>
      <c r="R8" s="175">
        <v>120.96489797117999</v>
      </c>
      <c r="S8" s="96"/>
      <c r="T8" s="149">
        <v>17.093267938984201</v>
      </c>
      <c r="U8" s="144">
        <v>18.073588483064601</v>
      </c>
      <c r="V8" s="144">
        <v>15.8898698245142</v>
      </c>
      <c r="W8" s="144">
        <v>16.738200334107098</v>
      </c>
      <c r="X8" s="144">
        <v>15.3321732679892</v>
      </c>
      <c r="Y8" s="150">
        <v>16.591441906697501</v>
      </c>
      <c r="Z8" s="144"/>
      <c r="AA8" s="151">
        <v>21.3426662821403</v>
      </c>
      <c r="AB8" s="152">
        <v>12.935267155771299</v>
      </c>
      <c r="AC8" s="153">
        <v>16.6739495919172</v>
      </c>
      <c r="AD8" s="144"/>
      <c r="AE8" s="154">
        <v>15.9635889265851</v>
      </c>
      <c r="AF8" s="35"/>
      <c r="AG8" s="170">
        <v>106.54031689962601</v>
      </c>
      <c r="AH8" s="165">
        <v>107.981660960722</v>
      </c>
      <c r="AI8" s="165">
        <v>110.361234297503</v>
      </c>
      <c r="AJ8" s="165">
        <v>111.405504812961</v>
      </c>
      <c r="AK8" s="165">
        <v>115.49294545532599</v>
      </c>
      <c r="AL8" s="171">
        <v>110.59226100298601</v>
      </c>
      <c r="AM8" s="165"/>
      <c r="AN8" s="172">
        <v>149.17125429350901</v>
      </c>
      <c r="AO8" s="173">
        <v>153.07854286344599</v>
      </c>
      <c r="AP8" s="174">
        <v>151.13903678291999</v>
      </c>
      <c r="AQ8" s="165"/>
      <c r="AR8" s="175">
        <v>124.111405099829</v>
      </c>
      <c r="AS8" s="96"/>
      <c r="AT8" s="149">
        <v>20.982220968481698</v>
      </c>
      <c r="AU8" s="144">
        <v>25.185160610015298</v>
      </c>
      <c r="AV8" s="144">
        <v>25.354776872253801</v>
      </c>
      <c r="AW8" s="144">
        <v>26.038004165085301</v>
      </c>
      <c r="AX8" s="144">
        <v>25.027828678191401</v>
      </c>
      <c r="AY8" s="150">
        <v>24.677441339672502</v>
      </c>
      <c r="AZ8" s="144"/>
      <c r="BA8" s="151">
        <v>23.890257398079701</v>
      </c>
      <c r="BB8" s="152">
        <v>17.867837568020398</v>
      </c>
      <c r="BC8" s="153">
        <v>20.603754463742099</v>
      </c>
      <c r="BD8" s="144"/>
      <c r="BE8" s="154">
        <v>22.1383752346145</v>
      </c>
    </row>
    <row r="9" spans="1:57" ht="15" x14ac:dyDescent="0.35">
      <c r="A9" s="24" t="s">
        <v>20</v>
      </c>
      <c r="B9" s="79" t="s">
        <v>72</v>
      </c>
      <c r="C9" s="12"/>
      <c r="D9" s="28" t="s">
        <v>16</v>
      </c>
      <c r="E9" s="31" t="s">
        <v>17</v>
      </c>
      <c r="F9" s="12"/>
      <c r="G9" s="170">
        <v>94.5386428118574</v>
      </c>
      <c r="H9" s="165">
        <v>101.041755885456</v>
      </c>
      <c r="I9" s="165">
        <v>107.822591612032</v>
      </c>
      <c r="J9" s="165">
        <v>106.197312533831</v>
      </c>
      <c r="K9" s="165">
        <v>101.16857447063801</v>
      </c>
      <c r="L9" s="171">
        <v>102.60782036300201</v>
      </c>
      <c r="M9" s="165"/>
      <c r="N9" s="172">
        <v>116.99667053066401</v>
      </c>
      <c r="O9" s="173">
        <v>122.862626802251</v>
      </c>
      <c r="P9" s="174">
        <v>120.001118185763</v>
      </c>
      <c r="Q9" s="165"/>
      <c r="R9" s="175">
        <v>108.034509095129</v>
      </c>
      <c r="S9" s="96"/>
      <c r="T9" s="149">
        <v>20.848483929730001</v>
      </c>
      <c r="U9" s="144">
        <v>24.889190645436098</v>
      </c>
      <c r="V9" s="144">
        <v>30.560348756235602</v>
      </c>
      <c r="W9" s="144">
        <v>24.0686261307034</v>
      </c>
      <c r="X9" s="144">
        <v>16.082655448556</v>
      </c>
      <c r="Y9" s="150">
        <v>23.439410088765801</v>
      </c>
      <c r="Z9" s="144"/>
      <c r="AA9" s="151">
        <v>18.730254243957798</v>
      </c>
      <c r="AB9" s="152">
        <v>21.065194484574199</v>
      </c>
      <c r="AC9" s="153">
        <v>19.951896093790701</v>
      </c>
      <c r="AD9" s="144"/>
      <c r="AE9" s="154">
        <v>21.891434603479201</v>
      </c>
      <c r="AF9" s="35"/>
      <c r="AG9" s="170">
        <v>95.113588939583593</v>
      </c>
      <c r="AH9" s="165">
        <v>100.100681479694</v>
      </c>
      <c r="AI9" s="165">
        <v>104.778418067502</v>
      </c>
      <c r="AJ9" s="165">
        <v>102.951077392774</v>
      </c>
      <c r="AK9" s="165">
        <v>101.563085868922</v>
      </c>
      <c r="AL9" s="171">
        <v>101.188585900953</v>
      </c>
      <c r="AM9" s="165"/>
      <c r="AN9" s="172">
        <v>116.28148066780101</v>
      </c>
      <c r="AO9" s="173">
        <v>118.135055151435</v>
      </c>
      <c r="AP9" s="174">
        <v>117.212903586766</v>
      </c>
      <c r="AQ9" s="165"/>
      <c r="AR9" s="175">
        <v>106.376569247996</v>
      </c>
      <c r="AS9" s="96"/>
      <c r="AT9" s="149">
        <v>23.555327267973901</v>
      </c>
      <c r="AU9" s="144">
        <v>27.723436369824501</v>
      </c>
      <c r="AV9" s="144">
        <v>32.173002320177702</v>
      </c>
      <c r="AW9" s="144">
        <v>28.271260480902399</v>
      </c>
      <c r="AX9" s="144">
        <v>25.318988357703098</v>
      </c>
      <c r="AY9" s="150">
        <v>27.6555057124678</v>
      </c>
      <c r="AZ9" s="144"/>
      <c r="BA9" s="151">
        <v>24.095613192356701</v>
      </c>
      <c r="BB9" s="152">
        <v>20.9349259047566</v>
      </c>
      <c r="BC9" s="153">
        <v>22.371538331457099</v>
      </c>
      <c r="BD9" s="144"/>
      <c r="BE9" s="154">
        <v>25.2806251795005</v>
      </c>
    </row>
    <row r="10" spans="1:57" x14ac:dyDescent="0.25">
      <c r="A10" s="24" t="s">
        <v>21</v>
      </c>
      <c r="B10" s="44" t="str">
        <f t="shared" si="0"/>
        <v>Virginia Area</v>
      </c>
      <c r="C10" s="12"/>
      <c r="D10" s="28" t="s">
        <v>16</v>
      </c>
      <c r="E10" s="31" t="s">
        <v>17</v>
      </c>
      <c r="F10" s="12"/>
      <c r="G10" s="170">
        <v>100.176081300813</v>
      </c>
      <c r="H10" s="165">
        <v>101.537542736741</v>
      </c>
      <c r="I10" s="165">
        <v>102.24711491721</v>
      </c>
      <c r="J10" s="165">
        <v>108.22331466215699</v>
      </c>
      <c r="K10" s="165">
        <v>124.65442748613999</v>
      </c>
      <c r="L10" s="171">
        <v>108.118265053382</v>
      </c>
      <c r="M10" s="165"/>
      <c r="N10" s="172">
        <v>154.78761556946799</v>
      </c>
      <c r="O10" s="173">
        <v>144.83138719457801</v>
      </c>
      <c r="P10" s="174">
        <v>150.10913444293499</v>
      </c>
      <c r="Q10" s="165"/>
      <c r="R10" s="175">
        <v>121.32690796931399</v>
      </c>
      <c r="S10" s="96"/>
      <c r="T10" s="149">
        <v>16.8930549814465</v>
      </c>
      <c r="U10" s="144">
        <v>19.212793152710201</v>
      </c>
      <c r="V10" s="144">
        <v>18.832316756190099</v>
      </c>
      <c r="W10" s="144">
        <v>23.990355118140901</v>
      </c>
      <c r="X10" s="144">
        <v>27.622400340311</v>
      </c>
      <c r="Y10" s="150">
        <v>21.945559434315999</v>
      </c>
      <c r="Z10" s="144"/>
      <c r="AA10" s="151">
        <v>33.3015697621858</v>
      </c>
      <c r="AB10" s="152">
        <v>24.3391572278186</v>
      </c>
      <c r="AC10" s="153">
        <v>29.071754177360798</v>
      </c>
      <c r="AD10" s="144"/>
      <c r="AE10" s="154">
        <v>24.354622347231899</v>
      </c>
      <c r="AF10" s="35"/>
      <c r="AG10" s="170">
        <v>99.998535890922</v>
      </c>
      <c r="AH10" s="165">
        <v>100.575542372203</v>
      </c>
      <c r="AI10" s="165">
        <v>102.010956254433</v>
      </c>
      <c r="AJ10" s="165">
        <v>103.920210488762</v>
      </c>
      <c r="AK10" s="165">
        <v>113.332685163081</v>
      </c>
      <c r="AL10" s="171">
        <v>104.32942845370501</v>
      </c>
      <c r="AM10" s="165"/>
      <c r="AN10" s="172">
        <v>138.85271688254201</v>
      </c>
      <c r="AO10" s="173">
        <v>136.58266039988001</v>
      </c>
      <c r="AP10" s="174">
        <v>137.745485082622</v>
      </c>
      <c r="AQ10" s="165"/>
      <c r="AR10" s="175">
        <v>115.247223417732</v>
      </c>
      <c r="AS10" s="96"/>
      <c r="AT10" s="149">
        <v>19.406263636011499</v>
      </c>
      <c r="AU10" s="144">
        <v>19.924839343503098</v>
      </c>
      <c r="AV10" s="144">
        <v>20.699582309367401</v>
      </c>
      <c r="AW10" s="144">
        <v>22.3426216994275</v>
      </c>
      <c r="AX10" s="144">
        <v>26.356999419030998</v>
      </c>
      <c r="AY10" s="150">
        <v>22.064424299983202</v>
      </c>
      <c r="AZ10" s="144"/>
      <c r="BA10" s="151">
        <v>31.3696899814407</v>
      </c>
      <c r="BB10" s="152">
        <v>26.801452075631101</v>
      </c>
      <c r="BC10" s="153">
        <v>29.072510629446899</v>
      </c>
      <c r="BD10" s="144"/>
      <c r="BE10" s="154">
        <v>24.492202217903198</v>
      </c>
    </row>
    <row r="11" spans="1:57" x14ac:dyDescent="0.25">
      <c r="A11" s="41" t="s">
        <v>22</v>
      </c>
      <c r="B11" s="44" t="str">
        <f t="shared" si="0"/>
        <v>Washington, DC</v>
      </c>
      <c r="C11" s="12"/>
      <c r="D11" s="28" t="s">
        <v>16</v>
      </c>
      <c r="E11" s="31" t="s">
        <v>17</v>
      </c>
      <c r="F11" s="12"/>
      <c r="G11" s="170">
        <v>182.54908050442199</v>
      </c>
      <c r="H11" s="165">
        <v>195.979103910351</v>
      </c>
      <c r="I11" s="165">
        <v>197.828330835066</v>
      </c>
      <c r="J11" s="165">
        <v>188.638754747859</v>
      </c>
      <c r="K11" s="165">
        <v>175.448831405242</v>
      </c>
      <c r="L11" s="171">
        <v>188.416656238766</v>
      </c>
      <c r="M11" s="165"/>
      <c r="N11" s="172">
        <v>157.81019308729</v>
      </c>
      <c r="O11" s="173">
        <v>161.64920748628501</v>
      </c>
      <c r="P11" s="174">
        <v>159.74845116682101</v>
      </c>
      <c r="Q11" s="165"/>
      <c r="R11" s="175">
        <v>180.229985670606</v>
      </c>
      <c r="S11" s="96"/>
      <c r="T11" s="149">
        <v>80.156253619651807</v>
      </c>
      <c r="U11" s="144">
        <v>89.776585363032297</v>
      </c>
      <c r="V11" s="144">
        <v>89.596703718879098</v>
      </c>
      <c r="W11" s="144">
        <v>79.822038170129304</v>
      </c>
      <c r="X11" s="144">
        <v>66.1882480103462</v>
      </c>
      <c r="Y11" s="150">
        <v>81.2492777712351</v>
      </c>
      <c r="Z11" s="144"/>
      <c r="AA11" s="151">
        <v>42.767940282570699</v>
      </c>
      <c r="AB11" s="152">
        <v>42.090066308228003</v>
      </c>
      <c r="AC11" s="153">
        <v>42.377060162280898</v>
      </c>
      <c r="AD11" s="144"/>
      <c r="AE11" s="154">
        <v>68.760048494197903</v>
      </c>
      <c r="AF11" s="35"/>
      <c r="AG11" s="170">
        <v>168.759633221895</v>
      </c>
      <c r="AH11" s="165">
        <v>182.64069188918899</v>
      </c>
      <c r="AI11" s="165">
        <v>187.06557711331601</v>
      </c>
      <c r="AJ11" s="165">
        <v>182.87371924709799</v>
      </c>
      <c r="AK11" s="165">
        <v>174.65717125216099</v>
      </c>
      <c r="AL11" s="171">
        <v>179.633582021276</v>
      </c>
      <c r="AM11" s="165"/>
      <c r="AN11" s="172">
        <v>165.05570974358599</v>
      </c>
      <c r="AO11" s="173">
        <v>167.404384540905</v>
      </c>
      <c r="AP11" s="174">
        <v>166.239653451647</v>
      </c>
      <c r="AQ11" s="165"/>
      <c r="AR11" s="175">
        <v>175.48725546485301</v>
      </c>
      <c r="AS11" s="96"/>
      <c r="AT11" s="149">
        <v>69.870542401220106</v>
      </c>
      <c r="AU11" s="144">
        <v>78.945297011133306</v>
      </c>
      <c r="AV11" s="144">
        <v>82.156446504672502</v>
      </c>
      <c r="AW11" s="144">
        <v>77.116764609573096</v>
      </c>
      <c r="AX11" s="144">
        <v>69.681314276267997</v>
      </c>
      <c r="AY11" s="150">
        <v>75.910052961473696</v>
      </c>
      <c r="AZ11" s="144"/>
      <c r="BA11" s="151">
        <v>53.4890225135509</v>
      </c>
      <c r="BB11" s="152">
        <v>52.108777881345603</v>
      </c>
      <c r="BC11" s="153">
        <v>52.7301886950574</v>
      </c>
      <c r="BD11" s="144"/>
      <c r="BE11" s="154">
        <v>68.021559658771693</v>
      </c>
    </row>
    <row r="12" spans="1:57" x14ac:dyDescent="0.25">
      <c r="A12" s="24" t="s">
        <v>23</v>
      </c>
      <c r="B12" s="44" t="str">
        <f t="shared" si="0"/>
        <v>Arlington, VA</v>
      </c>
      <c r="C12" s="12"/>
      <c r="D12" s="28" t="s">
        <v>16</v>
      </c>
      <c r="E12" s="31" t="s">
        <v>17</v>
      </c>
      <c r="F12" s="12"/>
      <c r="G12" s="170">
        <v>172.74387544423701</v>
      </c>
      <c r="H12" s="165">
        <v>201.13009831460599</v>
      </c>
      <c r="I12" s="165">
        <v>207.854986376021</v>
      </c>
      <c r="J12" s="165">
        <v>200.91080843373399</v>
      </c>
      <c r="K12" s="165">
        <v>186.287547018807</v>
      </c>
      <c r="L12" s="171">
        <v>194.99101544715401</v>
      </c>
      <c r="M12" s="165"/>
      <c r="N12" s="172">
        <v>148.995117390693</v>
      </c>
      <c r="O12" s="173">
        <v>144.550888483188</v>
      </c>
      <c r="P12" s="174">
        <v>146.860679526523</v>
      </c>
      <c r="Q12" s="165"/>
      <c r="R12" s="175">
        <v>181.96939331040201</v>
      </c>
      <c r="S12" s="96"/>
      <c r="T12" s="149">
        <v>45.869753517741898</v>
      </c>
      <c r="U12" s="144">
        <v>54.051992075499001</v>
      </c>
      <c r="V12" s="144">
        <v>61.257857309223702</v>
      </c>
      <c r="W12" s="144">
        <v>59.795971974494897</v>
      </c>
      <c r="X12" s="144">
        <v>58.538826037175497</v>
      </c>
      <c r="Y12" s="150">
        <v>56.926176300632598</v>
      </c>
      <c r="Z12" s="144"/>
      <c r="AA12" s="151">
        <v>45.812683711089299</v>
      </c>
      <c r="AB12" s="152">
        <v>44.406291346523297</v>
      </c>
      <c r="AC12" s="153">
        <v>45.224033473726202</v>
      </c>
      <c r="AD12" s="144"/>
      <c r="AE12" s="154">
        <v>56.588368292442198</v>
      </c>
      <c r="AF12" s="35"/>
      <c r="AG12" s="170">
        <v>163.71135048372901</v>
      </c>
      <c r="AH12" s="165">
        <v>192.47589405374899</v>
      </c>
      <c r="AI12" s="165">
        <v>199.91407028857</v>
      </c>
      <c r="AJ12" s="165">
        <v>196.47974173779801</v>
      </c>
      <c r="AK12" s="165">
        <v>178.753065319998</v>
      </c>
      <c r="AL12" s="171">
        <v>187.550891688425</v>
      </c>
      <c r="AM12" s="165"/>
      <c r="AN12" s="172">
        <v>150.05934981297699</v>
      </c>
      <c r="AO12" s="173">
        <v>149.35716854081599</v>
      </c>
      <c r="AP12" s="174">
        <v>149.71170712080399</v>
      </c>
      <c r="AQ12" s="165"/>
      <c r="AR12" s="175">
        <v>176.326747093009</v>
      </c>
      <c r="AS12" s="96"/>
      <c r="AT12" s="149">
        <v>44.4724934896498</v>
      </c>
      <c r="AU12" s="144">
        <v>52.625055921194701</v>
      </c>
      <c r="AV12" s="144">
        <v>57.143540549900003</v>
      </c>
      <c r="AW12" s="144">
        <v>56.062966889809402</v>
      </c>
      <c r="AX12" s="144">
        <v>53.688569442513199</v>
      </c>
      <c r="AY12" s="150">
        <v>53.9827996581989</v>
      </c>
      <c r="AZ12" s="144"/>
      <c r="BA12" s="151">
        <v>46.9386643184721</v>
      </c>
      <c r="BB12" s="152">
        <v>49.461127159660599</v>
      </c>
      <c r="BC12" s="153">
        <v>48.247129564820398</v>
      </c>
      <c r="BD12" s="144"/>
      <c r="BE12" s="154">
        <v>54.182387957739401</v>
      </c>
    </row>
    <row r="13" spans="1:57" x14ac:dyDescent="0.25">
      <c r="A13" s="24" t="s">
        <v>24</v>
      </c>
      <c r="B13" s="44" t="str">
        <f t="shared" si="0"/>
        <v>Suburban Virginia Area</v>
      </c>
      <c r="C13" s="12"/>
      <c r="D13" s="28" t="s">
        <v>16</v>
      </c>
      <c r="E13" s="31" t="s">
        <v>17</v>
      </c>
      <c r="F13" s="12"/>
      <c r="G13" s="170">
        <v>115.589191066997</v>
      </c>
      <c r="H13" s="165">
        <v>119.561553150859</v>
      </c>
      <c r="I13" s="165">
        <v>106.829085615699</v>
      </c>
      <c r="J13" s="165">
        <v>108.402043209876</v>
      </c>
      <c r="K13" s="165">
        <v>120.88561141602599</v>
      </c>
      <c r="L13" s="171">
        <v>114.15452511515601</v>
      </c>
      <c r="M13" s="165"/>
      <c r="N13" s="172">
        <v>147.084222222222</v>
      </c>
      <c r="O13" s="173">
        <v>158.416471234884</v>
      </c>
      <c r="P13" s="174">
        <v>152.95080811913101</v>
      </c>
      <c r="Q13" s="165"/>
      <c r="R13" s="175">
        <v>126.42368378427</v>
      </c>
      <c r="S13" s="96"/>
      <c r="T13" s="149">
        <v>11.5955530974359</v>
      </c>
      <c r="U13" s="144">
        <v>21.163223290950501</v>
      </c>
      <c r="V13" s="144">
        <v>11.011320078348501</v>
      </c>
      <c r="W13" s="144">
        <v>14.635797984135699</v>
      </c>
      <c r="X13" s="144">
        <v>19.0034403711173</v>
      </c>
      <c r="Y13" s="150">
        <v>15.5700816913313</v>
      </c>
      <c r="Z13" s="144"/>
      <c r="AA13" s="151">
        <v>11.7517479696386</v>
      </c>
      <c r="AB13" s="152">
        <v>8.4680674362410606</v>
      </c>
      <c r="AC13" s="153">
        <v>10.1104693997944</v>
      </c>
      <c r="AD13" s="144"/>
      <c r="AE13" s="154">
        <v>13.250792300034099</v>
      </c>
      <c r="AF13" s="35"/>
      <c r="AG13" s="170">
        <v>113.652620589401</v>
      </c>
      <c r="AH13" s="165">
        <v>114.803419991279</v>
      </c>
      <c r="AI13" s="165">
        <v>112.22229124395101</v>
      </c>
      <c r="AJ13" s="165">
        <v>111.912274259448</v>
      </c>
      <c r="AK13" s="165">
        <v>116.656712953259</v>
      </c>
      <c r="AL13" s="171">
        <v>113.837333063359</v>
      </c>
      <c r="AM13" s="165"/>
      <c r="AN13" s="172">
        <v>145.65404802117999</v>
      </c>
      <c r="AO13" s="173">
        <v>152.435070472951</v>
      </c>
      <c r="AP13" s="174">
        <v>149.078421456977</v>
      </c>
      <c r="AQ13" s="165"/>
      <c r="AR13" s="175">
        <v>125.337075790979</v>
      </c>
      <c r="AS13" s="96"/>
      <c r="AT13" s="149">
        <v>15.8586506539037</v>
      </c>
      <c r="AU13" s="144">
        <v>22.509126043473199</v>
      </c>
      <c r="AV13" s="144">
        <v>20.017441500592099</v>
      </c>
      <c r="AW13" s="144">
        <v>18.876429845266401</v>
      </c>
      <c r="AX13" s="144">
        <v>14.7493350331874</v>
      </c>
      <c r="AY13" s="150">
        <v>18.3610722017707</v>
      </c>
      <c r="AZ13" s="144"/>
      <c r="BA13" s="151">
        <v>14.9917390900198</v>
      </c>
      <c r="BB13" s="152">
        <v>14.246133600478601</v>
      </c>
      <c r="BC13" s="153">
        <v>14.563769777585801</v>
      </c>
      <c r="BD13" s="144"/>
      <c r="BE13" s="154">
        <v>16.730922206772</v>
      </c>
    </row>
    <row r="14" spans="1:57" x14ac:dyDescent="0.25">
      <c r="A14" s="24" t="s">
        <v>25</v>
      </c>
      <c r="B14" s="44" t="str">
        <f t="shared" si="0"/>
        <v>Alexandria, VA</v>
      </c>
      <c r="C14" s="12"/>
      <c r="D14" s="28" t="s">
        <v>16</v>
      </c>
      <c r="E14" s="31" t="s">
        <v>17</v>
      </c>
      <c r="F14" s="12"/>
      <c r="G14" s="170">
        <v>156.54438250935499</v>
      </c>
      <c r="H14" s="165">
        <v>178.27139090309799</v>
      </c>
      <c r="I14" s="165">
        <v>177.76880708721501</v>
      </c>
      <c r="J14" s="165">
        <v>169.51316500932199</v>
      </c>
      <c r="K14" s="165">
        <v>154.87288515901</v>
      </c>
      <c r="L14" s="171">
        <v>168.119587417752</v>
      </c>
      <c r="M14" s="165"/>
      <c r="N14" s="172">
        <v>136.85890408392601</v>
      </c>
      <c r="O14" s="173">
        <v>135.761187927706</v>
      </c>
      <c r="P14" s="174">
        <v>136.29209386608599</v>
      </c>
      <c r="Q14" s="165"/>
      <c r="R14" s="175">
        <v>159.515054745866</v>
      </c>
      <c r="S14" s="96"/>
      <c r="T14" s="149">
        <v>64.619867789495302</v>
      </c>
      <c r="U14" s="144">
        <v>75.774174249732198</v>
      </c>
      <c r="V14" s="144">
        <v>74.256249118072105</v>
      </c>
      <c r="W14" s="144">
        <v>65.291909466611401</v>
      </c>
      <c r="X14" s="144">
        <v>54.313635767806097</v>
      </c>
      <c r="Y14" s="150">
        <v>67.397812456794497</v>
      </c>
      <c r="Z14" s="144"/>
      <c r="AA14" s="151">
        <v>36.065908309333601</v>
      </c>
      <c r="AB14" s="152">
        <v>35.188997156990297</v>
      </c>
      <c r="AC14" s="153">
        <v>35.615507681772499</v>
      </c>
      <c r="AD14" s="144"/>
      <c r="AE14" s="154">
        <v>58.793300877341203</v>
      </c>
      <c r="AF14" s="35"/>
      <c r="AG14" s="170">
        <v>141.97217270194901</v>
      </c>
      <c r="AH14" s="165">
        <v>158.622890785301</v>
      </c>
      <c r="AI14" s="165">
        <v>162.29794085293599</v>
      </c>
      <c r="AJ14" s="165">
        <v>156.423926336265</v>
      </c>
      <c r="AK14" s="165">
        <v>147.591037119856</v>
      </c>
      <c r="AL14" s="171">
        <v>153.90002020164999</v>
      </c>
      <c r="AM14" s="165"/>
      <c r="AN14" s="172">
        <v>135.56787123660399</v>
      </c>
      <c r="AO14" s="173">
        <v>136.21935754304101</v>
      </c>
      <c r="AP14" s="174">
        <v>135.899977276991</v>
      </c>
      <c r="AQ14" s="165"/>
      <c r="AR14" s="175">
        <v>148.41316752030201</v>
      </c>
      <c r="AS14" s="96"/>
      <c r="AT14" s="149">
        <v>52.703721511982302</v>
      </c>
      <c r="AU14" s="144">
        <v>62.256133689056902</v>
      </c>
      <c r="AV14" s="144">
        <v>64.090598374090902</v>
      </c>
      <c r="AW14" s="144">
        <v>57.819593707518798</v>
      </c>
      <c r="AX14" s="144">
        <v>51.8993718884362</v>
      </c>
      <c r="AY14" s="150">
        <v>58.206172867391302</v>
      </c>
      <c r="AZ14" s="144"/>
      <c r="BA14" s="151">
        <v>38.341089738964001</v>
      </c>
      <c r="BB14" s="152">
        <v>36.970756548616102</v>
      </c>
      <c r="BC14" s="153">
        <v>37.602565600137403</v>
      </c>
      <c r="BD14" s="144"/>
      <c r="BE14" s="154">
        <v>51.747230159563202</v>
      </c>
    </row>
    <row r="15" spans="1:57" x14ac:dyDescent="0.25">
      <c r="A15" s="24" t="s">
        <v>26</v>
      </c>
      <c r="B15" s="44" t="str">
        <f t="shared" si="0"/>
        <v>Fairfax/Tysons Corner, VA</v>
      </c>
      <c r="C15" s="12"/>
      <c r="D15" s="28" t="s">
        <v>16</v>
      </c>
      <c r="E15" s="31" t="s">
        <v>17</v>
      </c>
      <c r="F15" s="12"/>
      <c r="G15" s="170">
        <v>135.07128931572601</v>
      </c>
      <c r="H15" s="165">
        <v>156.23893674815599</v>
      </c>
      <c r="I15" s="165">
        <v>169.133501488587</v>
      </c>
      <c r="J15" s="165">
        <v>169.489736368102</v>
      </c>
      <c r="K15" s="165">
        <v>153.25994750180999</v>
      </c>
      <c r="L15" s="171">
        <v>158.249011705437</v>
      </c>
      <c r="M15" s="165"/>
      <c r="N15" s="172">
        <v>128.606659180235</v>
      </c>
      <c r="O15" s="173">
        <v>128.79599708082401</v>
      </c>
      <c r="P15" s="174">
        <v>128.70253510716901</v>
      </c>
      <c r="Q15" s="165"/>
      <c r="R15" s="175">
        <v>149.79287572712801</v>
      </c>
      <c r="S15" s="96"/>
      <c r="T15" s="149">
        <v>49.999141504350703</v>
      </c>
      <c r="U15" s="144">
        <v>55.9634176536767</v>
      </c>
      <c r="V15" s="144">
        <v>61.608317028712499</v>
      </c>
      <c r="W15" s="144">
        <v>65.573922592702303</v>
      </c>
      <c r="X15" s="144">
        <v>60.371676028691901</v>
      </c>
      <c r="Y15" s="150">
        <v>60.226615377361497</v>
      </c>
      <c r="Z15" s="144"/>
      <c r="AA15" s="151">
        <v>38.655368278041202</v>
      </c>
      <c r="AB15" s="152">
        <v>31.384922055973401</v>
      </c>
      <c r="AC15" s="153">
        <v>34.703010898955903</v>
      </c>
      <c r="AD15" s="144"/>
      <c r="AE15" s="154">
        <v>53.404216082409498</v>
      </c>
      <c r="AF15" s="35"/>
      <c r="AG15" s="170">
        <v>134.57269827125199</v>
      </c>
      <c r="AH15" s="165">
        <v>153.18356401889599</v>
      </c>
      <c r="AI15" s="165">
        <v>162.45354798485801</v>
      </c>
      <c r="AJ15" s="165">
        <v>158.86747858886099</v>
      </c>
      <c r="AK15" s="165">
        <v>143.85609786459801</v>
      </c>
      <c r="AL15" s="171">
        <v>151.51907033959</v>
      </c>
      <c r="AM15" s="165"/>
      <c r="AN15" s="172">
        <v>126.52768103182601</v>
      </c>
      <c r="AO15" s="173">
        <v>127.012577319587</v>
      </c>
      <c r="AP15" s="174">
        <v>126.773600685555</v>
      </c>
      <c r="AQ15" s="165"/>
      <c r="AR15" s="175">
        <v>143.88114192157201</v>
      </c>
      <c r="AS15" s="96"/>
      <c r="AT15" s="149">
        <v>48.704173118906297</v>
      </c>
      <c r="AU15" s="144">
        <v>55.103703334110797</v>
      </c>
      <c r="AV15" s="144">
        <v>61.932391923060202</v>
      </c>
      <c r="AW15" s="144">
        <v>55.3302880978408</v>
      </c>
      <c r="AX15" s="144">
        <v>52.248731337517597</v>
      </c>
      <c r="AY15" s="150">
        <v>55.5063891358894</v>
      </c>
      <c r="AZ15" s="144"/>
      <c r="BA15" s="151">
        <v>37.838151407041799</v>
      </c>
      <c r="BB15" s="152">
        <v>33.189333688599298</v>
      </c>
      <c r="BC15" s="153">
        <v>35.349947180849398</v>
      </c>
      <c r="BD15" s="144"/>
      <c r="BE15" s="154">
        <v>49.605470699024998</v>
      </c>
    </row>
    <row r="16" spans="1:57" x14ac:dyDescent="0.25">
      <c r="A16" s="24" t="s">
        <v>27</v>
      </c>
      <c r="B16" s="44" t="str">
        <f t="shared" si="0"/>
        <v>I-95 Fredericksburg, VA</v>
      </c>
      <c r="C16" s="12"/>
      <c r="D16" s="28" t="s">
        <v>16</v>
      </c>
      <c r="E16" s="31" t="s">
        <v>17</v>
      </c>
      <c r="F16" s="12"/>
      <c r="G16" s="170">
        <v>86.936766216473202</v>
      </c>
      <c r="H16" s="165">
        <v>87.578944029850703</v>
      </c>
      <c r="I16" s="165">
        <v>89.769150166462197</v>
      </c>
      <c r="J16" s="165">
        <v>91.547042769179498</v>
      </c>
      <c r="K16" s="165">
        <v>91.92596760728</v>
      </c>
      <c r="L16" s="171">
        <v>89.662208177388607</v>
      </c>
      <c r="M16" s="165"/>
      <c r="N16" s="172">
        <v>108.426842733512</v>
      </c>
      <c r="O16" s="173">
        <v>108.83313948064</v>
      </c>
      <c r="P16" s="174">
        <v>108.625799131957</v>
      </c>
      <c r="Q16" s="165"/>
      <c r="R16" s="175">
        <v>95.669899408997694</v>
      </c>
      <c r="S16" s="96"/>
      <c r="T16" s="149">
        <v>14.415865254999099</v>
      </c>
      <c r="U16" s="144">
        <v>16.333785320698901</v>
      </c>
      <c r="V16" s="144">
        <v>18.1987069821032</v>
      </c>
      <c r="W16" s="144">
        <v>18.320149747389401</v>
      </c>
      <c r="X16" s="144">
        <v>16.455310506759801</v>
      </c>
      <c r="Y16" s="150">
        <v>16.801770464248001</v>
      </c>
      <c r="Z16" s="144"/>
      <c r="AA16" s="151">
        <v>23.439276077890302</v>
      </c>
      <c r="AB16" s="152">
        <v>23.375220727774501</v>
      </c>
      <c r="AC16" s="153">
        <v>23.402330259732999</v>
      </c>
      <c r="AD16" s="144"/>
      <c r="AE16" s="154">
        <v>18.7656651284295</v>
      </c>
      <c r="AF16" s="35"/>
      <c r="AG16" s="170">
        <v>85.843798393739704</v>
      </c>
      <c r="AH16" s="165">
        <v>87.566233944736695</v>
      </c>
      <c r="AI16" s="165">
        <v>90.417365907583402</v>
      </c>
      <c r="AJ16" s="165">
        <v>91.474746522540599</v>
      </c>
      <c r="AK16" s="165">
        <v>92.954512278998195</v>
      </c>
      <c r="AL16" s="171">
        <v>89.870971688909094</v>
      </c>
      <c r="AM16" s="165"/>
      <c r="AN16" s="172">
        <v>105.96642221739999</v>
      </c>
      <c r="AO16" s="173">
        <v>106.943037632417</v>
      </c>
      <c r="AP16" s="174">
        <v>106.448868659884</v>
      </c>
      <c r="AQ16" s="165"/>
      <c r="AR16" s="175">
        <v>95.316592877535598</v>
      </c>
      <c r="AS16" s="96"/>
      <c r="AT16" s="149">
        <v>14.7755113091421</v>
      </c>
      <c r="AU16" s="144">
        <v>16.686985056229901</v>
      </c>
      <c r="AV16" s="144">
        <v>19.037126481880598</v>
      </c>
      <c r="AW16" s="144">
        <v>18.470690088728499</v>
      </c>
      <c r="AX16" s="144">
        <v>18.7694074412044</v>
      </c>
      <c r="AY16" s="150">
        <v>17.727353069538101</v>
      </c>
      <c r="AZ16" s="144"/>
      <c r="BA16" s="151">
        <v>23.956777084573201</v>
      </c>
      <c r="BB16" s="152">
        <v>23.3932588149022</v>
      </c>
      <c r="BC16" s="153">
        <v>23.652301103799399</v>
      </c>
      <c r="BD16" s="144"/>
      <c r="BE16" s="154">
        <v>19.662951808408302</v>
      </c>
    </row>
    <row r="17" spans="1:57" x14ac:dyDescent="0.25">
      <c r="A17" s="24" t="s">
        <v>28</v>
      </c>
      <c r="B17" s="44" t="str">
        <f t="shared" si="0"/>
        <v>Dulles Airport Area, VA</v>
      </c>
      <c r="C17" s="12"/>
      <c r="D17" s="28" t="s">
        <v>16</v>
      </c>
      <c r="E17" s="31" t="s">
        <v>17</v>
      </c>
      <c r="F17" s="12"/>
      <c r="G17" s="170">
        <v>111.961574461241</v>
      </c>
      <c r="H17" s="165">
        <v>129.65548719268801</v>
      </c>
      <c r="I17" s="165">
        <v>134.082171285209</v>
      </c>
      <c r="J17" s="165">
        <v>133.84573916829899</v>
      </c>
      <c r="K17" s="165">
        <v>125.242634097204</v>
      </c>
      <c r="L17" s="171">
        <v>127.956600892588</v>
      </c>
      <c r="M17" s="165"/>
      <c r="N17" s="172">
        <v>103.968994982078</v>
      </c>
      <c r="O17" s="173">
        <v>103.86483173421099</v>
      </c>
      <c r="P17" s="174">
        <v>103.91688350766501</v>
      </c>
      <c r="Q17" s="165"/>
      <c r="R17" s="175">
        <v>121.72454459344</v>
      </c>
      <c r="S17" s="96"/>
      <c r="T17" s="149">
        <v>42.547436536663</v>
      </c>
      <c r="U17" s="144">
        <v>56.726774577171497</v>
      </c>
      <c r="V17" s="144">
        <v>56.828353053748003</v>
      </c>
      <c r="W17" s="144">
        <v>57.297607085788997</v>
      </c>
      <c r="X17" s="144">
        <v>51.769679344099501</v>
      </c>
      <c r="Y17" s="150">
        <v>54.0111099529489</v>
      </c>
      <c r="Z17" s="144"/>
      <c r="AA17" s="151">
        <v>26.333161394072199</v>
      </c>
      <c r="AB17" s="152">
        <v>26.921976692539602</v>
      </c>
      <c r="AC17" s="153">
        <v>26.632008077263102</v>
      </c>
      <c r="AD17" s="144"/>
      <c r="AE17" s="154">
        <v>47.068329629598502</v>
      </c>
      <c r="AF17" s="35"/>
      <c r="AG17" s="170">
        <v>106.08748951694</v>
      </c>
      <c r="AH17" s="165">
        <v>121.18786176381801</v>
      </c>
      <c r="AI17" s="165">
        <v>125.921554341955</v>
      </c>
      <c r="AJ17" s="165">
        <v>125.073934523456</v>
      </c>
      <c r="AK17" s="165">
        <v>117.723963402764</v>
      </c>
      <c r="AL17" s="171">
        <v>120.01283310568699</v>
      </c>
      <c r="AM17" s="165"/>
      <c r="AN17" s="172">
        <v>103.83017682443101</v>
      </c>
      <c r="AO17" s="173">
        <v>103.328576178368</v>
      </c>
      <c r="AP17" s="174">
        <v>103.577639577247</v>
      </c>
      <c r="AQ17" s="165"/>
      <c r="AR17" s="175">
        <v>115.2997376756</v>
      </c>
      <c r="AS17" s="96"/>
      <c r="AT17" s="149">
        <v>38.1274128577586</v>
      </c>
      <c r="AU17" s="144">
        <v>48.405668591394999</v>
      </c>
      <c r="AV17" s="144">
        <v>50.964927016938802</v>
      </c>
      <c r="AW17" s="144">
        <v>49.835543768717102</v>
      </c>
      <c r="AX17" s="144">
        <v>46.323873487006203</v>
      </c>
      <c r="AY17" s="150">
        <v>47.5390804880033</v>
      </c>
      <c r="AZ17" s="144"/>
      <c r="BA17" s="151">
        <v>31.656208004650502</v>
      </c>
      <c r="BB17" s="152">
        <v>31.193540796419398</v>
      </c>
      <c r="BC17" s="153">
        <v>31.423678311345601</v>
      </c>
      <c r="BD17" s="144"/>
      <c r="BE17" s="154">
        <v>43.092884899640097</v>
      </c>
    </row>
    <row r="18" spans="1:57" x14ac:dyDescent="0.25">
      <c r="A18" s="24" t="s">
        <v>29</v>
      </c>
      <c r="B18" s="44" t="str">
        <f t="shared" si="0"/>
        <v>Williamsburg, VA</v>
      </c>
      <c r="C18" s="12"/>
      <c r="D18" s="28" t="s">
        <v>16</v>
      </c>
      <c r="E18" s="31" t="s">
        <v>17</v>
      </c>
      <c r="F18" s="12"/>
      <c r="G18" s="170">
        <v>121.069311036789</v>
      </c>
      <c r="H18" s="165">
        <v>117.89231201686501</v>
      </c>
      <c r="I18" s="165">
        <v>113.80542192046499</v>
      </c>
      <c r="J18" s="165">
        <v>118.33736087205899</v>
      </c>
      <c r="K18" s="165">
        <v>122.23793538219</v>
      </c>
      <c r="L18" s="171">
        <v>118.81412834422299</v>
      </c>
      <c r="M18" s="165"/>
      <c r="N18" s="172">
        <v>152.26672972972901</v>
      </c>
      <c r="O18" s="173">
        <v>168.632352660462</v>
      </c>
      <c r="P18" s="174">
        <v>160.569395956905</v>
      </c>
      <c r="Q18" s="165"/>
      <c r="R18" s="175">
        <v>132.90309888493999</v>
      </c>
      <c r="S18" s="96"/>
      <c r="T18" s="149">
        <v>14.2090048789899</v>
      </c>
      <c r="U18" s="144">
        <v>17.1943935080103</v>
      </c>
      <c r="V18" s="144">
        <v>11.8371029351985</v>
      </c>
      <c r="W18" s="144">
        <v>19.608864316883398</v>
      </c>
      <c r="X18" s="144">
        <v>13.006085261654301</v>
      </c>
      <c r="Y18" s="150">
        <v>15.124899978640601</v>
      </c>
      <c r="Z18" s="144"/>
      <c r="AA18" s="151">
        <v>11.8792095092469</v>
      </c>
      <c r="AB18" s="152">
        <v>15.746993884102</v>
      </c>
      <c r="AC18" s="153">
        <v>13.7705828437769</v>
      </c>
      <c r="AD18" s="144"/>
      <c r="AE18" s="154">
        <v>12.581959762032801</v>
      </c>
      <c r="AF18" s="35"/>
      <c r="AG18" s="170">
        <v>144.300581951292</v>
      </c>
      <c r="AH18" s="165">
        <v>146.60329618259399</v>
      </c>
      <c r="AI18" s="165">
        <v>147.70268977766</v>
      </c>
      <c r="AJ18" s="165">
        <v>143.539566127146</v>
      </c>
      <c r="AK18" s="165">
        <v>147.124843930635</v>
      </c>
      <c r="AL18" s="171">
        <v>145.90548136845001</v>
      </c>
      <c r="AM18" s="165"/>
      <c r="AN18" s="172">
        <v>175.53028707905401</v>
      </c>
      <c r="AO18" s="173">
        <v>178.58508312958401</v>
      </c>
      <c r="AP18" s="174">
        <v>177.03978518787</v>
      </c>
      <c r="AQ18" s="165"/>
      <c r="AR18" s="175">
        <v>156.69950306188201</v>
      </c>
      <c r="AS18" s="96"/>
      <c r="AT18" s="149">
        <v>34.830224476330301</v>
      </c>
      <c r="AU18" s="144">
        <v>40.652600722727499</v>
      </c>
      <c r="AV18" s="144">
        <v>39.878706203999499</v>
      </c>
      <c r="AW18" s="144">
        <v>36.573770740232298</v>
      </c>
      <c r="AX18" s="144">
        <v>34.215323308715497</v>
      </c>
      <c r="AY18" s="150">
        <v>37.048097673640598</v>
      </c>
      <c r="AZ18" s="144"/>
      <c r="BA18" s="151">
        <v>29.684022031820302</v>
      </c>
      <c r="BB18" s="152">
        <v>23.2066560021489</v>
      </c>
      <c r="BC18" s="153">
        <v>26.119915555503901</v>
      </c>
      <c r="BD18" s="144"/>
      <c r="BE18" s="154">
        <v>30.117406897739102</v>
      </c>
    </row>
    <row r="19" spans="1:57" x14ac:dyDescent="0.25">
      <c r="A19" s="24" t="s">
        <v>30</v>
      </c>
      <c r="B19" s="44" t="str">
        <f t="shared" si="0"/>
        <v>Virginia Beach, VA</v>
      </c>
      <c r="C19" s="12"/>
      <c r="D19" s="28" t="s">
        <v>16</v>
      </c>
      <c r="E19" s="31" t="s">
        <v>17</v>
      </c>
      <c r="F19" s="12"/>
      <c r="G19" s="170">
        <v>131.065441144874</v>
      </c>
      <c r="H19" s="165">
        <v>120.986606737855</v>
      </c>
      <c r="I19" s="165">
        <v>121.94027850573001</v>
      </c>
      <c r="J19" s="165">
        <v>124.098360570103</v>
      </c>
      <c r="K19" s="165">
        <v>127.012524406826</v>
      </c>
      <c r="L19" s="171">
        <v>124.974339363262</v>
      </c>
      <c r="M19" s="165"/>
      <c r="N19" s="172">
        <v>187.1258719473</v>
      </c>
      <c r="O19" s="173">
        <v>191.986728876136</v>
      </c>
      <c r="P19" s="174">
        <v>189.54321389187999</v>
      </c>
      <c r="Q19" s="165"/>
      <c r="R19" s="175">
        <v>147.45476111954699</v>
      </c>
      <c r="S19" s="96"/>
      <c r="T19" s="149">
        <v>15.452594119078199</v>
      </c>
      <c r="U19" s="144">
        <v>12.524348714083301</v>
      </c>
      <c r="V19" s="144">
        <v>10.0979598833697</v>
      </c>
      <c r="W19" s="144">
        <v>11.268803032234301</v>
      </c>
      <c r="X19" s="144">
        <v>11.7418644599557</v>
      </c>
      <c r="Y19" s="150">
        <v>12.1599131611136</v>
      </c>
      <c r="Z19" s="144"/>
      <c r="AA19" s="151">
        <v>16.924164159584599</v>
      </c>
      <c r="AB19" s="152">
        <v>3.9614268817198401</v>
      </c>
      <c r="AC19" s="153">
        <v>9.4305536433800405</v>
      </c>
      <c r="AD19" s="144"/>
      <c r="AE19" s="154">
        <v>9.7314278850608193</v>
      </c>
      <c r="AF19" s="35"/>
      <c r="AG19" s="170">
        <v>124.26017308768201</v>
      </c>
      <c r="AH19" s="165">
        <v>123.31858296756</v>
      </c>
      <c r="AI19" s="165">
        <v>125.956819984955</v>
      </c>
      <c r="AJ19" s="165">
        <v>126.153032067216</v>
      </c>
      <c r="AK19" s="165">
        <v>130.35240979320099</v>
      </c>
      <c r="AL19" s="171">
        <v>126.158307841569</v>
      </c>
      <c r="AM19" s="165"/>
      <c r="AN19" s="172">
        <v>184.25405857188201</v>
      </c>
      <c r="AO19" s="173">
        <v>190.86228885848701</v>
      </c>
      <c r="AP19" s="174">
        <v>187.61437082596399</v>
      </c>
      <c r="AQ19" s="165"/>
      <c r="AR19" s="175">
        <v>147.689754189692</v>
      </c>
      <c r="AS19" s="96"/>
      <c r="AT19" s="149">
        <v>15.3849536320506</v>
      </c>
      <c r="AU19" s="144">
        <v>20.269162559290901</v>
      </c>
      <c r="AV19" s="144">
        <v>19.737185712361502</v>
      </c>
      <c r="AW19" s="144">
        <v>19.232802974045502</v>
      </c>
      <c r="AX19" s="144">
        <v>18.1420141620899</v>
      </c>
      <c r="AY19" s="150">
        <v>18.548897153805498</v>
      </c>
      <c r="AZ19" s="144"/>
      <c r="BA19" s="151">
        <v>17.744726099787201</v>
      </c>
      <c r="BB19" s="152">
        <v>11.4510462893259</v>
      </c>
      <c r="BC19" s="153">
        <v>14.2280521865263</v>
      </c>
      <c r="BD19" s="144"/>
      <c r="BE19" s="154">
        <v>15.039629262406301</v>
      </c>
    </row>
    <row r="20" spans="1:57" x14ac:dyDescent="0.25">
      <c r="A20" s="41" t="s">
        <v>31</v>
      </c>
      <c r="B20" s="44" t="str">
        <f t="shared" si="0"/>
        <v>Norfolk/Portsmouth, VA</v>
      </c>
      <c r="C20" s="12"/>
      <c r="D20" s="28" t="s">
        <v>16</v>
      </c>
      <c r="E20" s="31" t="s">
        <v>17</v>
      </c>
      <c r="F20" s="12"/>
      <c r="G20" s="170">
        <v>108.261529143754</v>
      </c>
      <c r="H20" s="165">
        <v>111.190787670136</v>
      </c>
      <c r="I20" s="165">
        <v>110.23874902267301</v>
      </c>
      <c r="J20" s="165">
        <v>104.927714506927</v>
      </c>
      <c r="K20" s="165">
        <v>104.411463968597</v>
      </c>
      <c r="L20" s="171">
        <v>107.83915252955499</v>
      </c>
      <c r="M20" s="165"/>
      <c r="N20" s="172">
        <v>145.244855806597</v>
      </c>
      <c r="O20" s="173">
        <v>142.163725432566</v>
      </c>
      <c r="P20" s="174">
        <v>143.74117864661599</v>
      </c>
      <c r="Q20" s="165"/>
      <c r="R20" s="175">
        <v>119.157134361667</v>
      </c>
      <c r="S20" s="96"/>
      <c r="T20" s="149">
        <v>28.231236573461199</v>
      </c>
      <c r="U20" s="144">
        <v>30.037781737007499</v>
      </c>
      <c r="V20" s="144">
        <v>27.5260748115954</v>
      </c>
      <c r="W20" s="144">
        <v>19.408920970045799</v>
      </c>
      <c r="X20" s="144">
        <v>13.116744913482</v>
      </c>
      <c r="Y20" s="150">
        <v>23.383692970207498</v>
      </c>
      <c r="Z20" s="144"/>
      <c r="AA20" s="151">
        <v>30.271221923379901</v>
      </c>
      <c r="AB20" s="152">
        <v>22.618968067096102</v>
      </c>
      <c r="AC20" s="153">
        <v>26.3538158993282</v>
      </c>
      <c r="AD20" s="144"/>
      <c r="AE20" s="154">
        <v>24.170681472071799</v>
      </c>
      <c r="AF20" s="35"/>
      <c r="AG20" s="170">
        <v>96.980871178368403</v>
      </c>
      <c r="AH20" s="165">
        <v>99.904878131069694</v>
      </c>
      <c r="AI20" s="165">
        <v>102.89519637052</v>
      </c>
      <c r="AJ20" s="165">
        <v>109.11950254498301</v>
      </c>
      <c r="AK20" s="165">
        <v>109.103516650608</v>
      </c>
      <c r="AL20" s="171">
        <v>104.034666585411</v>
      </c>
      <c r="AM20" s="165"/>
      <c r="AN20" s="172">
        <v>132.65166518302999</v>
      </c>
      <c r="AO20" s="173">
        <v>135.17857114384199</v>
      </c>
      <c r="AP20" s="174">
        <v>133.91657263732</v>
      </c>
      <c r="AQ20" s="165"/>
      <c r="AR20" s="175">
        <v>113.807439546057</v>
      </c>
      <c r="AS20" s="96"/>
      <c r="AT20" s="149">
        <v>18.7528474217008</v>
      </c>
      <c r="AU20" s="144">
        <v>19.746073097194898</v>
      </c>
      <c r="AV20" s="144">
        <v>22.2711665081269</v>
      </c>
      <c r="AW20" s="144">
        <v>28.762281807851402</v>
      </c>
      <c r="AX20" s="144">
        <v>24.9518698235301</v>
      </c>
      <c r="AY20" s="150">
        <v>23.368281516155101</v>
      </c>
      <c r="AZ20" s="144"/>
      <c r="BA20" s="151">
        <v>26.915103841605699</v>
      </c>
      <c r="BB20" s="152">
        <v>23.5172942312036</v>
      </c>
      <c r="BC20" s="153">
        <v>25.094787230705901</v>
      </c>
      <c r="BD20" s="144"/>
      <c r="BE20" s="154">
        <v>23.786265968759601</v>
      </c>
    </row>
    <row r="21" spans="1:57" x14ac:dyDescent="0.25">
      <c r="A21" s="42" t="s">
        <v>32</v>
      </c>
      <c r="B21" s="44" t="str">
        <f t="shared" si="0"/>
        <v>Newport News/Hampton, VA</v>
      </c>
      <c r="C21" s="12"/>
      <c r="D21" s="28" t="s">
        <v>16</v>
      </c>
      <c r="E21" s="31" t="s">
        <v>17</v>
      </c>
      <c r="F21" s="13"/>
      <c r="G21" s="170">
        <v>78.243017761057899</v>
      </c>
      <c r="H21" s="165">
        <v>82.720843604535503</v>
      </c>
      <c r="I21" s="165">
        <v>83.130162262673707</v>
      </c>
      <c r="J21" s="165">
        <v>82.843219522073696</v>
      </c>
      <c r="K21" s="165">
        <v>85.410537319884696</v>
      </c>
      <c r="L21" s="171">
        <v>82.561385146804795</v>
      </c>
      <c r="M21" s="165"/>
      <c r="N21" s="172">
        <v>112.81569521934701</v>
      </c>
      <c r="O21" s="173">
        <v>124.01396279229699</v>
      </c>
      <c r="P21" s="174">
        <v>118.656872278026</v>
      </c>
      <c r="Q21" s="165"/>
      <c r="R21" s="175">
        <v>93.9086469465433</v>
      </c>
      <c r="S21" s="96"/>
      <c r="T21" s="149">
        <v>17.195941331494801</v>
      </c>
      <c r="U21" s="144">
        <v>22.5733061825931</v>
      </c>
      <c r="V21" s="144">
        <v>21.608721270111101</v>
      </c>
      <c r="W21" s="144">
        <v>22.121325723753198</v>
      </c>
      <c r="X21" s="144">
        <v>21.813906640105301</v>
      </c>
      <c r="Y21" s="150">
        <v>21.163980276884502</v>
      </c>
      <c r="Z21" s="144"/>
      <c r="AA21" s="151">
        <v>34.135497527048003</v>
      </c>
      <c r="AB21" s="152">
        <v>42.742499878668397</v>
      </c>
      <c r="AC21" s="153">
        <v>38.751366712616203</v>
      </c>
      <c r="AD21" s="144"/>
      <c r="AE21" s="154">
        <v>27.701638092702801</v>
      </c>
      <c r="AF21" s="35"/>
      <c r="AG21" s="170">
        <v>75.8526438744682</v>
      </c>
      <c r="AH21" s="165">
        <v>79.230455474649403</v>
      </c>
      <c r="AI21" s="165">
        <v>82.117710863335503</v>
      </c>
      <c r="AJ21" s="165">
        <v>83.7668481707627</v>
      </c>
      <c r="AK21" s="165">
        <v>92.810747116173502</v>
      </c>
      <c r="AL21" s="171">
        <v>83.165341129511006</v>
      </c>
      <c r="AM21" s="165"/>
      <c r="AN21" s="172">
        <v>112.09398835848801</v>
      </c>
      <c r="AO21" s="173">
        <v>115.43938240712799</v>
      </c>
      <c r="AP21" s="174">
        <v>113.797371353424</v>
      </c>
      <c r="AQ21" s="165"/>
      <c r="AR21" s="175">
        <v>93.151738881306699</v>
      </c>
      <c r="AS21" s="96"/>
      <c r="AT21" s="149">
        <v>16.161707940526799</v>
      </c>
      <c r="AU21" s="144">
        <v>19.807079073440701</v>
      </c>
      <c r="AV21" s="144">
        <v>21.9487523440472</v>
      </c>
      <c r="AW21" s="144">
        <v>24.229696452631799</v>
      </c>
      <c r="AX21" s="144">
        <v>26.469470233921601</v>
      </c>
      <c r="AY21" s="150">
        <v>22.211305542614198</v>
      </c>
      <c r="AZ21" s="144"/>
      <c r="BA21" s="151">
        <v>30.8379396670916</v>
      </c>
      <c r="BB21" s="152">
        <v>28.746116961738799</v>
      </c>
      <c r="BC21" s="153">
        <v>29.7188818034845</v>
      </c>
      <c r="BD21" s="144"/>
      <c r="BE21" s="154">
        <v>24.962655235484501</v>
      </c>
    </row>
    <row r="22" spans="1:57" x14ac:dyDescent="0.25">
      <c r="A22" s="43" t="s">
        <v>33</v>
      </c>
      <c r="B22" s="44" t="str">
        <f t="shared" si="0"/>
        <v>Chesapeake/Suffolk, VA</v>
      </c>
      <c r="C22" s="12"/>
      <c r="D22" s="29" t="s">
        <v>16</v>
      </c>
      <c r="E22" s="32" t="s">
        <v>17</v>
      </c>
      <c r="F22" s="12"/>
      <c r="G22" s="176">
        <v>85.249617622724699</v>
      </c>
      <c r="H22" s="177">
        <v>90.441309635003407</v>
      </c>
      <c r="I22" s="177">
        <v>91.454352581948797</v>
      </c>
      <c r="J22" s="177">
        <v>91.433564060754904</v>
      </c>
      <c r="K22" s="177">
        <v>91.0975419187358</v>
      </c>
      <c r="L22" s="178">
        <v>90.115879694363898</v>
      </c>
      <c r="M22" s="165"/>
      <c r="N22" s="179">
        <v>118.392196914623</v>
      </c>
      <c r="O22" s="180">
        <v>115.817010319516</v>
      </c>
      <c r="P22" s="181">
        <v>117.118354079453</v>
      </c>
      <c r="Q22" s="165"/>
      <c r="R22" s="182">
        <v>98.335474328717197</v>
      </c>
      <c r="S22" s="96"/>
      <c r="T22" s="155">
        <v>10.9043117621192</v>
      </c>
      <c r="U22" s="156">
        <v>16.335138270623698</v>
      </c>
      <c r="V22" s="156">
        <v>13.9588777861888</v>
      </c>
      <c r="W22" s="156">
        <v>14.040678261338201</v>
      </c>
      <c r="X22" s="156">
        <v>15.631171807567799</v>
      </c>
      <c r="Y22" s="157">
        <v>14.3191654076729</v>
      </c>
      <c r="Z22" s="144"/>
      <c r="AA22" s="158">
        <v>26.752925912066999</v>
      </c>
      <c r="AB22" s="159">
        <v>17.976252477767499</v>
      </c>
      <c r="AC22" s="160">
        <v>22.1935834646183</v>
      </c>
      <c r="AD22" s="144"/>
      <c r="AE22" s="161">
        <v>17.0358478285833</v>
      </c>
      <c r="AF22" s="36"/>
      <c r="AG22" s="176">
        <v>84.100633129550701</v>
      </c>
      <c r="AH22" s="177">
        <v>87.975173482978306</v>
      </c>
      <c r="AI22" s="177">
        <v>90.201049865539701</v>
      </c>
      <c r="AJ22" s="177">
        <v>90.413794643729304</v>
      </c>
      <c r="AK22" s="177">
        <v>90.201158616144895</v>
      </c>
      <c r="AL22" s="178">
        <v>88.776967650141003</v>
      </c>
      <c r="AM22" s="165"/>
      <c r="AN22" s="179">
        <v>109.960410756302</v>
      </c>
      <c r="AO22" s="180">
        <v>111.22597261330201</v>
      </c>
      <c r="AP22" s="181">
        <v>110.59359024511799</v>
      </c>
      <c r="AQ22" s="165"/>
      <c r="AR22" s="182">
        <v>95.430619331033498</v>
      </c>
      <c r="AS22" s="96"/>
      <c r="AT22" s="155">
        <v>12.329124816813501</v>
      </c>
      <c r="AU22" s="156">
        <v>15.002434257067801</v>
      </c>
      <c r="AV22" s="156">
        <v>14.604009159810699</v>
      </c>
      <c r="AW22" s="156">
        <v>15.6762045287443</v>
      </c>
      <c r="AX22" s="156">
        <v>16.293540213541601</v>
      </c>
      <c r="AY22" s="157">
        <v>14.954556847174</v>
      </c>
      <c r="AZ22" s="144"/>
      <c r="BA22" s="158">
        <v>22.273755515888499</v>
      </c>
      <c r="BB22" s="159">
        <v>17.744039334252701</v>
      </c>
      <c r="BC22" s="160">
        <v>19.888761854732699</v>
      </c>
      <c r="BD22" s="144"/>
      <c r="BE22" s="161">
        <v>16.5826435230369</v>
      </c>
    </row>
    <row r="23" spans="1:57" x14ac:dyDescent="0.25">
      <c r="A23" s="22" t="s">
        <v>43</v>
      </c>
      <c r="B23" s="44" t="str">
        <f t="shared" si="0"/>
        <v>Richmond CBD/Airport, VA</v>
      </c>
      <c r="C23" s="10"/>
      <c r="D23" s="27" t="s">
        <v>16</v>
      </c>
      <c r="E23" s="30" t="s">
        <v>17</v>
      </c>
      <c r="F23" s="3"/>
      <c r="G23" s="162">
        <v>119.17423891330399</v>
      </c>
      <c r="H23" s="163">
        <v>131.663971319871</v>
      </c>
      <c r="I23" s="163">
        <v>146.715141374837</v>
      </c>
      <c r="J23" s="163">
        <v>143.31901635282401</v>
      </c>
      <c r="K23" s="163">
        <v>135.29155770323999</v>
      </c>
      <c r="L23" s="164">
        <v>136.65918575797701</v>
      </c>
      <c r="M23" s="165"/>
      <c r="N23" s="166">
        <v>155.439957794034</v>
      </c>
      <c r="O23" s="167">
        <v>167.19903404592199</v>
      </c>
      <c r="P23" s="168">
        <v>161.50766035680201</v>
      </c>
      <c r="Q23" s="165"/>
      <c r="R23" s="169">
        <v>144.054708981841</v>
      </c>
      <c r="S23" s="96"/>
      <c r="T23" s="141">
        <v>19.2913994854487</v>
      </c>
      <c r="U23" s="142">
        <v>30.559544380684599</v>
      </c>
      <c r="V23" s="142">
        <v>41.3529646608497</v>
      </c>
      <c r="W23" s="142">
        <v>24.377001623245601</v>
      </c>
      <c r="X23" s="142">
        <v>9.3438884859065592</v>
      </c>
      <c r="Y23" s="143">
        <v>24.007169605366499</v>
      </c>
      <c r="Z23" s="144"/>
      <c r="AA23" s="145">
        <v>10.007408592525699</v>
      </c>
      <c r="AB23" s="146">
        <v>15.6336542624262</v>
      </c>
      <c r="AC23" s="147">
        <v>12.9733279341093</v>
      </c>
      <c r="AD23" s="144"/>
      <c r="AE23" s="148">
        <v>17.691222835609999</v>
      </c>
      <c r="AF23" s="33"/>
      <c r="AG23" s="162">
        <v>125.36652867488699</v>
      </c>
      <c r="AH23" s="163">
        <v>133.17239628482901</v>
      </c>
      <c r="AI23" s="163">
        <v>140.612336448598</v>
      </c>
      <c r="AJ23" s="163">
        <v>137.46303247574801</v>
      </c>
      <c r="AK23" s="163">
        <v>134.13902543944201</v>
      </c>
      <c r="AL23" s="164">
        <v>134.76003063417301</v>
      </c>
      <c r="AM23" s="165"/>
      <c r="AN23" s="166">
        <v>151.633723091322</v>
      </c>
      <c r="AO23" s="167">
        <v>156.01228335991399</v>
      </c>
      <c r="AP23" s="168">
        <v>153.829569752716</v>
      </c>
      <c r="AQ23" s="165"/>
      <c r="AR23" s="169">
        <v>140.744203139543</v>
      </c>
      <c r="AS23" s="96"/>
      <c r="AT23" s="141">
        <v>26.470528838546699</v>
      </c>
      <c r="AU23" s="142">
        <v>34.737626123672399</v>
      </c>
      <c r="AV23" s="142">
        <v>43.336370696486398</v>
      </c>
      <c r="AW23" s="142">
        <v>32.857359259322401</v>
      </c>
      <c r="AX23" s="142">
        <v>24.773782257218301</v>
      </c>
      <c r="AY23" s="143">
        <v>32.547540586041798</v>
      </c>
      <c r="AZ23" s="144"/>
      <c r="BA23" s="145">
        <v>19.253813135682101</v>
      </c>
      <c r="BB23" s="146">
        <v>18.727793223074801</v>
      </c>
      <c r="BC23" s="147">
        <v>18.881374886832202</v>
      </c>
      <c r="BD23" s="144"/>
      <c r="BE23" s="148">
        <v>25.618027851978301</v>
      </c>
    </row>
    <row r="24" spans="1:57" x14ac:dyDescent="0.25">
      <c r="A24" s="23" t="s">
        <v>44</v>
      </c>
      <c r="B24" s="44" t="str">
        <f t="shared" si="0"/>
        <v>Richmond North/Glen Allen, VA</v>
      </c>
      <c r="C24" s="11"/>
      <c r="D24" s="28" t="s">
        <v>16</v>
      </c>
      <c r="E24" s="31" t="s">
        <v>17</v>
      </c>
      <c r="F24" s="12"/>
      <c r="G24" s="170">
        <v>91.974728976131999</v>
      </c>
      <c r="H24" s="165">
        <v>95.435742717568303</v>
      </c>
      <c r="I24" s="165">
        <v>99.910488163265299</v>
      </c>
      <c r="J24" s="165">
        <v>98.137936507936502</v>
      </c>
      <c r="K24" s="165">
        <v>95.298251824817498</v>
      </c>
      <c r="L24" s="171">
        <v>96.4213632567091</v>
      </c>
      <c r="M24" s="165"/>
      <c r="N24" s="172">
        <v>116.507473588892</v>
      </c>
      <c r="O24" s="173">
        <v>122.086984466296</v>
      </c>
      <c r="P24" s="174">
        <v>119.37718170490299</v>
      </c>
      <c r="Q24" s="165"/>
      <c r="R24" s="175">
        <v>104.026662700339</v>
      </c>
      <c r="S24" s="96"/>
      <c r="T24" s="149">
        <v>21.866517385565</v>
      </c>
      <c r="U24" s="144">
        <v>20.026129375904599</v>
      </c>
      <c r="V24" s="144">
        <v>24.671148835599499</v>
      </c>
      <c r="W24" s="144">
        <v>22.130575651036601</v>
      </c>
      <c r="X24" s="144">
        <v>20.911280278245599</v>
      </c>
      <c r="Y24" s="150">
        <v>22.0853777673297</v>
      </c>
      <c r="Z24" s="144"/>
      <c r="AA24" s="151">
        <v>28.234835743836001</v>
      </c>
      <c r="AB24" s="152">
        <v>28.7477910086408</v>
      </c>
      <c r="AC24" s="153">
        <v>28.517561602399901</v>
      </c>
      <c r="AD24" s="144"/>
      <c r="AE24" s="154">
        <v>24.604356392581501</v>
      </c>
      <c r="AF24" s="34"/>
      <c r="AG24" s="170">
        <v>90.750510552872797</v>
      </c>
      <c r="AH24" s="165">
        <v>94.501403976502402</v>
      </c>
      <c r="AI24" s="165">
        <v>98.544359345292193</v>
      </c>
      <c r="AJ24" s="165">
        <v>97.575701278088701</v>
      </c>
      <c r="AK24" s="165">
        <v>97.399628304428305</v>
      </c>
      <c r="AL24" s="171">
        <v>96.023262785341402</v>
      </c>
      <c r="AM24" s="165"/>
      <c r="AN24" s="172">
        <v>115.28303232243999</v>
      </c>
      <c r="AO24" s="173">
        <v>116.936634278097</v>
      </c>
      <c r="AP24" s="174">
        <v>116.11636656119001</v>
      </c>
      <c r="AQ24" s="165"/>
      <c r="AR24" s="175">
        <v>102.74810799777499</v>
      </c>
      <c r="AS24" s="96"/>
      <c r="AT24" s="149">
        <v>23.246670998533101</v>
      </c>
      <c r="AU24" s="144">
        <v>25.551235332568499</v>
      </c>
      <c r="AV24" s="144">
        <v>28.993597692826601</v>
      </c>
      <c r="AW24" s="144">
        <v>27.540794089841999</v>
      </c>
      <c r="AX24" s="144">
        <v>27.0966050332908</v>
      </c>
      <c r="AY24" s="150">
        <v>26.753699439933499</v>
      </c>
      <c r="AZ24" s="144"/>
      <c r="BA24" s="151">
        <v>30.0254495834427</v>
      </c>
      <c r="BB24" s="152">
        <v>25.857265007149199</v>
      </c>
      <c r="BC24" s="153">
        <v>27.7491095652341</v>
      </c>
      <c r="BD24" s="144"/>
      <c r="BE24" s="154">
        <v>26.752072530194202</v>
      </c>
    </row>
    <row r="25" spans="1:57" x14ac:dyDescent="0.25">
      <c r="A25" s="24" t="s">
        <v>45</v>
      </c>
      <c r="B25" s="44" t="str">
        <f t="shared" si="0"/>
        <v>Richmond West/Midlothian, VA</v>
      </c>
      <c r="C25" s="12"/>
      <c r="D25" s="28" t="s">
        <v>16</v>
      </c>
      <c r="E25" s="31" t="s">
        <v>17</v>
      </c>
      <c r="F25" s="12"/>
      <c r="G25" s="170">
        <v>84.328177350157702</v>
      </c>
      <c r="H25" s="165">
        <v>86.2903601958525</v>
      </c>
      <c r="I25" s="165">
        <v>88.697941813333301</v>
      </c>
      <c r="J25" s="165">
        <v>88.022937910922494</v>
      </c>
      <c r="K25" s="165">
        <v>85.538586350974896</v>
      </c>
      <c r="L25" s="171">
        <v>86.664626641883501</v>
      </c>
      <c r="M25" s="165"/>
      <c r="N25" s="172">
        <v>100.569790288962</v>
      </c>
      <c r="O25" s="173">
        <v>102.553817189631</v>
      </c>
      <c r="P25" s="174">
        <v>101.582058306264</v>
      </c>
      <c r="Q25" s="165"/>
      <c r="R25" s="175">
        <v>91.540195798892796</v>
      </c>
      <c r="S25" s="96"/>
      <c r="T25" s="149">
        <v>13.5895665929679</v>
      </c>
      <c r="U25" s="144">
        <v>15.022504153838</v>
      </c>
      <c r="V25" s="144">
        <v>16.096201501231999</v>
      </c>
      <c r="W25" s="144">
        <v>13.7674709503606</v>
      </c>
      <c r="X25" s="144">
        <v>12.750085505550899</v>
      </c>
      <c r="Y25" s="150">
        <v>14.270390817037701</v>
      </c>
      <c r="Z25" s="144"/>
      <c r="AA25" s="151">
        <v>25.3525162489675</v>
      </c>
      <c r="AB25" s="152">
        <v>23.084423018789501</v>
      </c>
      <c r="AC25" s="153">
        <v>24.2003261787988</v>
      </c>
      <c r="AD25" s="144"/>
      <c r="AE25" s="154">
        <v>17.8608010849542</v>
      </c>
      <c r="AF25" s="35"/>
      <c r="AG25" s="170">
        <v>83.572649597450507</v>
      </c>
      <c r="AH25" s="165">
        <v>85.785752009976505</v>
      </c>
      <c r="AI25" s="165">
        <v>88.670048351648305</v>
      </c>
      <c r="AJ25" s="165">
        <v>88.351066820276401</v>
      </c>
      <c r="AK25" s="165">
        <v>88.159435642488404</v>
      </c>
      <c r="AL25" s="171">
        <v>87.056086867061296</v>
      </c>
      <c r="AM25" s="165"/>
      <c r="AN25" s="172">
        <v>101.991838626858</v>
      </c>
      <c r="AO25" s="173">
        <v>103.843950749464</v>
      </c>
      <c r="AP25" s="174">
        <v>102.93193306446901</v>
      </c>
      <c r="AQ25" s="165"/>
      <c r="AR25" s="175">
        <v>92.364636521356502</v>
      </c>
      <c r="AS25" s="96"/>
      <c r="AT25" s="149">
        <v>18.1065256304963</v>
      </c>
      <c r="AU25" s="144">
        <v>16.4662308350863</v>
      </c>
      <c r="AV25" s="144">
        <v>19.095887749762099</v>
      </c>
      <c r="AW25" s="144">
        <v>18.876431458999701</v>
      </c>
      <c r="AX25" s="144">
        <v>19.561816745812902</v>
      </c>
      <c r="AY25" s="150">
        <v>18.457922051530101</v>
      </c>
      <c r="AZ25" s="144"/>
      <c r="BA25" s="151">
        <v>15.2923462843923</v>
      </c>
      <c r="BB25" s="152">
        <v>11.760153376016699</v>
      </c>
      <c r="BC25" s="153">
        <v>13.340368847668501</v>
      </c>
      <c r="BD25" s="144"/>
      <c r="BE25" s="154">
        <v>16.108016868670099</v>
      </c>
    </row>
    <row r="26" spans="1:57" x14ac:dyDescent="0.25">
      <c r="A26" s="24" t="s">
        <v>46</v>
      </c>
      <c r="B26" s="44" t="str">
        <f t="shared" si="0"/>
        <v>Petersburg/Chester, VA</v>
      </c>
      <c r="C26" s="12"/>
      <c r="D26" s="28" t="s">
        <v>16</v>
      </c>
      <c r="E26" s="31" t="s">
        <v>17</v>
      </c>
      <c r="F26" s="12"/>
      <c r="G26" s="170">
        <v>83.579183424701696</v>
      </c>
      <c r="H26" s="165">
        <v>87.443326096801499</v>
      </c>
      <c r="I26" s="165">
        <v>90.104409775857405</v>
      </c>
      <c r="J26" s="165">
        <v>87.7382212847033</v>
      </c>
      <c r="K26" s="165">
        <v>83.444290548148103</v>
      </c>
      <c r="L26" s="171">
        <v>86.606905205337597</v>
      </c>
      <c r="M26" s="165"/>
      <c r="N26" s="172">
        <v>88.335555603948805</v>
      </c>
      <c r="O26" s="173">
        <v>89.333362741751898</v>
      </c>
      <c r="P26" s="174">
        <v>88.839620244252799</v>
      </c>
      <c r="Q26" s="165"/>
      <c r="R26" s="175">
        <v>87.2451906185821</v>
      </c>
      <c r="S26" s="96"/>
      <c r="T26" s="149">
        <v>19.156003165880001</v>
      </c>
      <c r="U26" s="144">
        <v>20.6081743781291</v>
      </c>
      <c r="V26" s="144">
        <v>21.133932522952701</v>
      </c>
      <c r="W26" s="144">
        <v>20.421031888541499</v>
      </c>
      <c r="X26" s="144">
        <v>16.005360640792698</v>
      </c>
      <c r="Y26" s="150">
        <v>19.5896320187104</v>
      </c>
      <c r="Z26" s="144"/>
      <c r="AA26" s="151">
        <v>18.008429628431699</v>
      </c>
      <c r="AB26" s="152">
        <v>16.162403314344001</v>
      </c>
      <c r="AC26" s="153">
        <v>17.034079312086799</v>
      </c>
      <c r="AD26" s="144"/>
      <c r="AE26" s="154">
        <v>18.771018459627101</v>
      </c>
      <c r="AF26" s="35"/>
      <c r="AG26" s="170">
        <v>82.3337327925191</v>
      </c>
      <c r="AH26" s="165">
        <v>85.509828245302998</v>
      </c>
      <c r="AI26" s="165">
        <v>86.992380280730401</v>
      </c>
      <c r="AJ26" s="165">
        <v>85.717921880712197</v>
      </c>
      <c r="AK26" s="165">
        <v>85.030749911056304</v>
      </c>
      <c r="AL26" s="171">
        <v>85.199841962365497</v>
      </c>
      <c r="AM26" s="165"/>
      <c r="AN26" s="172">
        <v>92.533923183303898</v>
      </c>
      <c r="AO26" s="173">
        <v>92.223938365536895</v>
      </c>
      <c r="AP26" s="174">
        <v>92.379532297352696</v>
      </c>
      <c r="AQ26" s="165"/>
      <c r="AR26" s="175">
        <v>87.422556211110305</v>
      </c>
      <c r="AS26" s="96"/>
      <c r="AT26" s="149">
        <v>17.474495801763801</v>
      </c>
      <c r="AU26" s="144">
        <v>18.057301581312899</v>
      </c>
      <c r="AV26" s="144">
        <v>18.214565850509398</v>
      </c>
      <c r="AW26" s="144">
        <v>18.0444080344414</v>
      </c>
      <c r="AX26" s="144">
        <v>18.553977759939901</v>
      </c>
      <c r="AY26" s="150">
        <v>18.1114098918843</v>
      </c>
      <c r="AZ26" s="144"/>
      <c r="BA26" s="151">
        <v>21.7885955747583</v>
      </c>
      <c r="BB26" s="152">
        <v>18.9103026967862</v>
      </c>
      <c r="BC26" s="153">
        <v>20.309547084832101</v>
      </c>
      <c r="BD26" s="144"/>
      <c r="BE26" s="154">
        <v>18.883526097913201</v>
      </c>
    </row>
    <row r="27" spans="1:57" x14ac:dyDescent="0.25">
      <c r="A27" s="99" t="s">
        <v>100</v>
      </c>
      <c r="B27" s="45" t="s">
        <v>71</v>
      </c>
      <c r="C27" s="12"/>
      <c r="D27" s="28" t="s">
        <v>16</v>
      </c>
      <c r="E27" s="31" t="s">
        <v>17</v>
      </c>
      <c r="F27" s="12"/>
      <c r="G27" s="170">
        <v>96.132088322531004</v>
      </c>
      <c r="H27" s="165">
        <v>98.684995978911601</v>
      </c>
      <c r="I27" s="165">
        <v>98.355156077230504</v>
      </c>
      <c r="J27" s="165">
        <v>96.8993405874171</v>
      </c>
      <c r="K27" s="165">
        <v>105.988431976649</v>
      </c>
      <c r="L27" s="171">
        <v>99.411703646127705</v>
      </c>
      <c r="M27" s="165"/>
      <c r="N27" s="172">
        <v>130.178052116766</v>
      </c>
      <c r="O27" s="173">
        <v>129.525350339037</v>
      </c>
      <c r="P27" s="174">
        <v>129.860643401114</v>
      </c>
      <c r="Q27" s="165"/>
      <c r="R27" s="175">
        <v>108.861476937696</v>
      </c>
      <c r="S27" s="96"/>
      <c r="T27" s="149">
        <v>10.486518000600899</v>
      </c>
      <c r="U27" s="144">
        <v>16.201671404043999</v>
      </c>
      <c r="V27" s="144">
        <v>13.6112485452448</v>
      </c>
      <c r="W27" s="144">
        <v>12.0799834395626</v>
      </c>
      <c r="X27" s="144">
        <v>16.9279016097599</v>
      </c>
      <c r="Y27" s="150">
        <v>14.038159994839299</v>
      </c>
      <c r="Z27" s="144"/>
      <c r="AA27" s="151">
        <v>18.337781801012099</v>
      </c>
      <c r="AB27" s="152">
        <v>17.4578698971767</v>
      </c>
      <c r="AC27" s="153">
        <v>17.907574251961499</v>
      </c>
      <c r="AD27" s="144"/>
      <c r="AE27" s="154">
        <v>15.1750863242361</v>
      </c>
      <c r="AF27" s="35"/>
      <c r="AG27" s="170">
        <v>97.926575056386199</v>
      </c>
      <c r="AH27" s="165">
        <v>98.999325113850901</v>
      </c>
      <c r="AI27" s="165">
        <v>99.650576906689295</v>
      </c>
      <c r="AJ27" s="165">
        <v>98.940581566762802</v>
      </c>
      <c r="AK27" s="165">
        <v>104.065164402482</v>
      </c>
      <c r="AL27" s="171">
        <v>100.045702681036</v>
      </c>
      <c r="AM27" s="165"/>
      <c r="AN27" s="172">
        <v>124.41345263350399</v>
      </c>
      <c r="AO27" s="173">
        <v>124.489549332379</v>
      </c>
      <c r="AP27" s="174">
        <v>124.450942855287</v>
      </c>
      <c r="AQ27" s="165"/>
      <c r="AR27" s="175">
        <v>107.96090578630699</v>
      </c>
      <c r="AS27" s="96"/>
      <c r="AT27" s="149">
        <v>15.5019565546636</v>
      </c>
      <c r="AU27" s="144">
        <v>17.536338355761401</v>
      </c>
      <c r="AV27" s="144">
        <v>17.88653052307</v>
      </c>
      <c r="AW27" s="144">
        <v>16.9810219852838</v>
      </c>
      <c r="AX27" s="144">
        <v>19.639424303159199</v>
      </c>
      <c r="AY27" s="150">
        <v>17.648349887480599</v>
      </c>
      <c r="AZ27" s="144"/>
      <c r="BA27" s="151">
        <v>21.7577341269516</v>
      </c>
      <c r="BB27" s="152">
        <v>19.268137738714199</v>
      </c>
      <c r="BC27" s="153">
        <v>20.482102871884901</v>
      </c>
      <c r="BD27" s="144"/>
      <c r="BE27" s="154">
        <v>18.6004511043589</v>
      </c>
    </row>
    <row r="28" spans="1:57" x14ac:dyDescent="0.25">
      <c r="A28" s="24" t="s">
        <v>48</v>
      </c>
      <c r="B28" s="44" t="str">
        <f t="shared" si="0"/>
        <v>Roanoke, VA</v>
      </c>
      <c r="C28" s="12"/>
      <c r="D28" s="28" t="s">
        <v>16</v>
      </c>
      <c r="E28" s="31" t="s">
        <v>17</v>
      </c>
      <c r="F28" s="12"/>
      <c r="G28" s="170">
        <v>97.174527048402396</v>
      </c>
      <c r="H28" s="165">
        <v>100.23636412896199</v>
      </c>
      <c r="I28" s="165">
        <v>97.205883130618702</v>
      </c>
      <c r="J28" s="165">
        <v>102.861064718162</v>
      </c>
      <c r="K28" s="165">
        <v>113.596589229144</v>
      </c>
      <c r="L28" s="171">
        <v>102.951608231707</v>
      </c>
      <c r="M28" s="165"/>
      <c r="N28" s="172">
        <v>140.755987692307</v>
      </c>
      <c r="O28" s="173">
        <v>128.39816233140601</v>
      </c>
      <c r="P28" s="174">
        <v>135.071962999889</v>
      </c>
      <c r="Q28" s="165"/>
      <c r="R28" s="175">
        <v>113.051947608597</v>
      </c>
      <c r="S28" s="96"/>
      <c r="T28" s="149">
        <v>30.280432218422799</v>
      </c>
      <c r="U28" s="144">
        <v>33.418267093945403</v>
      </c>
      <c r="V28" s="144">
        <v>26.209710335765902</v>
      </c>
      <c r="W28" s="144">
        <v>31.193472476857199</v>
      </c>
      <c r="X28" s="144">
        <v>44.729258655263898</v>
      </c>
      <c r="Y28" s="150">
        <v>33.927165220305397</v>
      </c>
      <c r="Z28" s="144"/>
      <c r="AA28" s="151">
        <v>63.196265599709001</v>
      </c>
      <c r="AB28" s="152">
        <v>46.106617637634301</v>
      </c>
      <c r="AC28" s="153">
        <v>55.139206654887801</v>
      </c>
      <c r="AD28" s="144"/>
      <c r="AE28" s="154">
        <v>41.178197519189901</v>
      </c>
      <c r="AF28" s="35"/>
      <c r="AG28" s="170">
        <v>89.662708148411099</v>
      </c>
      <c r="AH28" s="165">
        <v>95.272867313915796</v>
      </c>
      <c r="AI28" s="165">
        <v>97.306545514730203</v>
      </c>
      <c r="AJ28" s="165">
        <v>97.715240526212398</v>
      </c>
      <c r="AK28" s="165">
        <v>100.501565505182</v>
      </c>
      <c r="AL28" s="171">
        <v>96.5103311489611</v>
      </c>
      <c r="AM28" s="165"/>
      <c r="AN28" s="172">
        <v>119.01985895304099</v>
      </c>
      <c r="AO28" s="173">
        <v>115.467546777546</v>
      </c>
      <c r="AP28" s="174">
        <v>117.30083207574999</v>
      </c>
      <c r="AQ28" s="165"/>
      <c r="AR28" s="175">
        <v>103.178785068903</v>
      </c>
      <c r="AS28" s="96"/>
      <c r="AT28" s="149">
        <v>22.635814976203299</v>
      </c>
      <c r="AU28" s="144">
        <v>26.388549281321001</v>
      </c>
      <c r="AV28" s="144">
        <v>25.377335017762899</v>
      </c>
      <c r="AW28" s="144">
        <v>25.848099539566999</v>
      </c>
      <c r="AX28" s="144">
        <v>30.103976070051999</v>
      </c>
      <c r="AY28" s="150">
        <v>26.3794859136637</v>
      </c>
      <c r="AZ28" s="144"/>
      <c r="BA28" s="151">
        <v>36.2696536495488</v>
      </c>
      <c r="BB28" s="152">
        <v>29.341883739790902</v>
      </c>
      <c r="BC28" s="153">
        <v>32.808600727774497</v>
      </c>
      <c r="BD28" s="144"/>
      <c r="BE28" s="154">
        <v>28.2470980618012</v>
      </c>
    </row>
    <row r="29" spans="1:57" x14ac:dyDescent="0.25">
      <c r="A29" s="24" t="s">
        <v>49</v>
      </c>
      <c r="B29" s="44" t="str">
        <f t="shared" si="0"/>
        <v>Charlottesville, VA</v>
      </c>
      <c r="C29" s="12"/>
      <c r="D29" s="28" t="s">
        <v>16</v>
      </c>
      <c r="E29" s="31" t="s">
        <v>17</v>
      </c>
      <c r="F29" s="12"/>
      <c r="G29" s="170">
        <v>138.24739411052801</v>
      </c>
      <c r="H29" s="165">
        <v>129.61420162143099</v>
      </c>
      <c r="I29" s="165">
        <v>130.994132879045</v>
      </c>
      <c r="J29" s="165">
        <v>138.31901207115601</v>
      </c>
      <c r="K29" s="165">
        <v>147.85957280385</v>
      </c>
      <c r="L29" s="171">
        <v>137.32337363309099</v>
      </c>
      <c r="M29" s="165"/>
      <c r="N29" s="172">
        <v>204.24268826882599</v>
      </c>
      <c r="O29" s="173">
        <v>205.65436281337</v>
      </c>
      <c r="P29" s="174">
        <v>204.896085414987</v>
      </c>
      <c r="Q29" s="165"/>
      <c r="R29" s="175">
        <v>157.35819189602401</v>
      </c>
      <c r="S29" s="96"/>
      <c r="T29" s="149">
        <v>33.516819682620799</v>
      </c>
      <c r="U29" s="144">
        <v>24.421765135968101</v>
      </c>
      <c r="V29" s="144">
        <v>27.490752025541099</v>
      </c>
      <c r="W29" s="144">
        <v>33.874223950196203</v>
      </c>
      <c r="X29" s="144">
        <v>36.578373019463299</v>
      </c>
      <c r="Y29" s="150">
        <v>31.4456959317396</v>
      </c>
      <c r="Z29" s="144"/>
      <c r="AA29" s="151">
        <v>42.092462259403803</v>
      </c>
      <c r="AB29" s="152">
        <v>39.983803881674604</v>
      </c>
      <c r="AC29" s="153">
        <v>40.948237029113997</v>
      </c>
      <c r="AD29" s="144"/>
      <c r="AE29" s="154">
        <v>33.623837830280301</v>
      </c>
      <c r="AF29" s="35"/>
      <c r="AG29" s="170">
        <v>133.646987418218</v>
      </c>
      <c r="AH29" s="165">
        <v>129.316093244699</v>
      </c>
      <c r="AI29" s="165">
        <v>131.90140557485299</v>
      </c>
      <c r="AJ29" s="165">
        <v>137.70446823927199</v>
      </c>
      <c r="AK29" s="165">
        <v>164.24929442819399</v>
      </c>
      <c r="AL29" s="171">
        <v>140.569087138328</v>
      </c>
      <c r="AM29" s="165"/>
      <c r="AN29" s="172">
        <v>221.55824083044899</v>
      </c>
      <c r="AO29" s="173">
        <v>223.90022889003001</v>
      </c>
      <c r="AP29" s="174">
        <v>222.69508208397099</v>
      </c>
      <c r="AQ29" s="165"/>
      <c r="AR29" s="175">
        <v>166.95890810056099</v>
      </c>
      <c r="AS29" s="96"/>
      <c r="AT29" s="149">
        <v>30.501427544088401</v>
      </c>
      <c r="AU29" s="144">
        <v>26.730559057821502</v>
      </c>
      <c r="AV29" s="144">
        <v>30.513133458367498</v>
      </c>
      <c r="AW29" s="144">
        <v>34.4021174851542</v>
      </c>
      <c r="AX29" s="144">
        <v>49.193017397403402</v>
      </c>
      <c r="AY29" s="150">
        <v>35.437912959672097</v>
      </c>
      <c r="AZ29" s="144"/>
      <c r="BA29" s="151">
        <v>50.595814283130998</v>
      </c>
      <c r="BB29" s="152">
        <v>47.543958551613201</v>
      </c>
      <c r="BC29" s="153">
        <v>48.991839980535303</v>
      </c>
      <c r="BD29" s="144"/>
      <c r="BE29" s="154">
        <v>40.146829551194202</v>
      </c>
    </row>
    <row r="30" spans="1:57" x14ac:dyDescent="0.25">
      <c r="A30" s="24" t="s">
        <v>50</v>
      </c>
      <c r="B30" s="46" t="s">
        <v>73</v>
      </c>
      <c r="C30" s="12"/>
      <c r="D30" s="28" t="s">
        <v>16</v>
      </c>
      <c r="E30" s="31" t="s">
        <v>17</v>
      </c>
      <c r="F30" s="12"/>
      <c r="G30" s="170">
        <v>87.903964296706604</v>
      </c>
      <c r="H30" s="165">
        <v>93.056013482101307</v>
      </c>
      <c r="I30" s="165">
        <v>96.122067819148896</v>
      </c>
      <c r="J30" s="165">
        <v>96.011099603349393</v>
      </c>
      <c r="K30" s="165">
        <v>94.267241139680294</v>
      </c>
      <c r="L30" s="171">
        <v>93.808192465818905</v>
      </c>
      <c r="M30" s="165"/>
      <c r="N30" s="172">
        <v>112.936072380952</v>
      </c>
      <c r="O30" s="173">
        <v>107.004456521739</v>
      </c>
      <c r="P30" s="174">
        <v>110.108002790512</v>
      </c>
      <c r="Q30" s="165"/>
      <c r="R30" s="175">
        <v>99.092254781597305</v>
      </c>
      <c r="S30" s="96"/>
      <c r="T30" s="149">
        <v>12.8993425889033</v>
      </c>
      <c r="U30" s="144">
        <v>15.080756261923099</v>
      </c>
      <c r="V30" s="144">
        <v>18.059493703726702</v>
      </c>
      <c r="W30" s="144">
        <v>14.430560383987499</v>
      </c>
      <c r="X30" s="144">
        <v>10.869107852674301</v>
      </c>
      <c r="Y30" s="150">
        <v>14.3201218951135</v>
      </c>
      <c r="Z30" s="144"/>
      <c r="AA30" s="151">
        <v>18.599093786152</v>
      </c>
      <c r="AB30" s="152">
        <v>14.4989104770326</v>
      </c>
      <c r="AC30" s="153">
        <v>16.6798402331303</v>
      </c>
      <c r="AD30" s="144"/>
      <c r="AE30" s="154">
        <v>15.166543753374301</v>
      </c>
      <c r="AF30" s="35"/>
      <c r="AG30" s="170">
        <v>120.60284054712299</v>
      </c>
      <c r="AH30" s="165">
        <v>94.114002486383995</v>
      </c>
      <c r="AI30" s="165">
        <v>97.300661788975603</v>
      </c>
      <c r="AJ30" s="165">
        <v>98.291917822838798</v>
      </c>
      <c r="AK30" s="165">
        <v>102.947634951667</v>
      </c>
      <c r="AL30" s="171">
        <v>102.307990366634</v>
      </c>
      <c r="AM30" s="165"/>
      <c r="AN30" s="172">
        <v>126.832038794306</v>
      </c>
      <c r="AO30" s="173">
        <v>132.703821256038</v>
      </c>
      <c r="AP30" s="174">
        <v>129.71240982984901</v>
      </c>
      <c r="AQ30" s="165"/>
      <c r="AR30" s="175">
        <v>111.173934510438</v>
      </c>
      <c r="AS30" s="96"/>
      <c r="AT30" s="149">
        <v>55.8130341024088</v>
      </c>
      <c r="AU30" s="144">
        <v>17.496046478656702</v>
      </c>
      <c r="AV30" s="144">
        <v>19.997644384468</v>
      </c>
      <c r="AW30" s="144">
        <v>19.612131535392301</v>
      </c>
      <c r="AX30" s="144">
        <v>19.268974007197901</v>
      </c>
      <c r="AY30" s="150">
        <v>25.182106263294401</v>
      </c>
      <c r="AZ30" s="144"/>
      <c r="BA30" s="151">
        <v>28.669310683808099</v>
      </c>
      <c r="BB30" s="152">
        <v>34.0781698469454</v>
      </c>
      <c r="BC30" s="153">
        <v>31.3249173209737</v>
      </c>
      <c r="BD30" s="144"/>
      <c r="BE30" s="154">
        <v>26.962656073005199</v>
      </c>
    </row>
    <row r="31" spans="1:57" x14ac:dyDescent="0.25">
      <c r="A31" s="24" t="s">
        <v>51</v>
      </c>
      <c r="B31" s="44" t="str">
        <f t="shared" si="0"/>
        <v>Staunton &amp; Harrisonburg, VA</v>
      </c>
      <c r="C31" s="12"/>
      <c r="D31" s="28" t="s">
        <v>16</v>
      </c>
      <c r="E31" s="31" t="s">
        <v>17</v>
      </c>
      <c r="F31" s="12"/>
      <c r="G31" s="170">
        <v>90.259561091340402</v>
      </c>
      <c r="H31" s="165">
        <v>93.569233983286907</v>
      </c>
      <c r="I31" s="165">
        <v>94.839123102866694</v>
      </c>
      <c r="J31" s="165">
        <v>93.767124120281494</v>
      </c>
      <c r="K31" s="165">
        <v>96.979616368286401</v>
      </c>
      <c r="L31" s="171">
        <v>94.026233926128498</v>
      </c>
      <c r="M31" s="165"/>
      <c r="N31" s="172">
        <v>121.367640969763</v>
      </c>
      <c r="O31" s="173">
        <v>121.20449524940599</v>
      </c>
      <c r="P31" s="174">
        <v>121.289579485722</v>
      </c>
      <c r="Q31" s="165"/>
      <c r="R31" s="175">
        <v>102.886600951105</v>
      </c>
      <c r="S31" s="96"/>
      <c r="T31" s="149">
        <v>9.5809982971487795</v>
      </c>
      <c r="U31" s="144">
        <v>13.2795442687791</v>
      </c>
      <c r="V31" s="144">
        <v>11.6086597039625</v>
      </c>
      <c r="W31" s="144">
        <v>3.5707635355037199</v>
      </c>
      <c r="X31" s="144">
        <v>-32.402061540452898</v>
      </c>
      <c r="Y31" s="150">
        <v>-6.1313700720581297</v>
      </c>
      <c r="Z31" s="144"/>
      <c r="AA31" s="151">
        <v>-27.279485930255401</v>
      </c>
      <c r="AB31" s="152">
        <v>-23.6986036291513</v>
      </c>
      <c r="AC31" s="153">
        <v>-25.529314595798301</v>
      </c>
      <c r="AD31" s="144"/>
      <c r="AE31" s="154">
        <v>-14.977415212823599</v>
      </c>
      <c r="AF31" s="35"/>
      <c r="AG31" s="170">
        <v>91.681132019704407</v>
      </c>
      <c r="AH31" s="165">
        <v>92.779493827160394</v>
      </c>
      <c r="AI31" s="165">
        <v>94.518364985636694</v>
      </c>
      <c r="AJ31" s="165">
        <v>94.727587829122001</v>
      </c>
      <c r="AK31" s="165">
        <v>97.732115481051594</v>
      </c>
      <c r="AL31" s="171">
        <v>94.481135549459395</v>
      </c>
      <c r="AM31" s="165"/>
      <c r="AN31" s="172">
        <v>118.34211328842601</v>
      </c>
      <c r="AO31" s="173">
        <v>118.81870940504</v>
      </c>
      <c r="AP31" s="174">
        <v>118.573395952846</v>
      </c>
      <c r="AQ31" s="165"/>
      <c r="AR31" s="175">
        <v>102.638912333504</v>
      </c>
      <c r="AS31" s="96"/>
      <c r="AT31" s="149">
        <v>16.685068009659702</v>
      </c>
      <c r="AU31" s="144">
        <v>16.358208950661002</v>
      </c>
      <c r="AV31" s="144">
        <v>16.052699278270001</v>
      </c>
      <c r="AW31" s="144">
        <v>13.761293859273099</v>
      </c>
      <c r="AX31" s="144">
        <v>-2.7923349229846202</v>
      </c>
      <c r="AY31" s="150">
        <v>10.7700243302498</v>
      </c>
      <c r="AZ31" s="144"/>
      <c r="BA31" s="151">
        <v>3.8347133008368202</v>
      </c>
      <c r="BB31" s="152">
        <v>4.5282119834929997</v>
      </c>
      <c r="BC31" s="153">
        <v>4.1787728599638898</v>
      </c>
      <c r="BD31" s="144"/>
      <c r="BE31" s="154">
        <v>7.8506076014861703</v>
      </c>
    </row>
    <row r="32" spans="1:57" x14ac:dyDescent="0.25">
      <c r="A32" s="24" t="s">
        <v>52</v>
      </c>
      <c r="B32" s="44" t="str">
        <f t="shared" si="0"/>
        <v>Blacksburg &amp; Wytheville, VA</v>
      </c>
      <c r="C32" s="12"/>
      <c r="D32" s="28" t="s">
        <v>16</v>
      </c>
      <c r="E32" s="31" t="s">
        <v>17</v>
      </c>
      <c r="F32" s="12"/>
      <c r="G32" s="170">
        <v>87.318600666349298</v>
      </c>
      <c r="H32" s="165">
        <v>87.480232283464503</v>
      </c>
      <c r="I32" s="165">
        <v>90.741311591634101</v>
      </c>
      <c r="J32" s="165">
        <v>93.805821049022896</v>
      </c>
      <c r="K32" s="165">
        <v>98.557388577088105</v>
      </c>
      <c r="L32" s="171">
        <v>92.019639021479705</v>
      </c>
      <c r="M32" s="165"/>
      <c r="N32" s="172">
        <v>147.417602840352</v>
      </c>
      <c r="O32" s="173">
        <v>135.40665623043199</v>
      </c>
      <c r="P32" s="174">
        <v>142.14651690024701</v>
      </c>
      <c r="Q32" s="165"/>
      <c r="R32" s="175">
        <v>109.655886589964</v>
      </c>
      <c r="S32" s="96"/>
      <c r="T32" s="149">
        <v>14.0168723303702</v>
      </c>
      <c r="U32" s="144">
        <v>15.006872567032699</v>
      </c>
      <c r="V32" s="144">
        <v>19.273275297283298</v>
      </c>
      <c r="W32" s="144">
        <v>19.985375007850202</v>
      </c>
      <c r="X32" s="144">
        <v>24.410784230159301</v>
      </c>
      <c r="Y32" s="150">
        <v>19.010055657183798</v>
      </c>
      <c r="Z32" s="144"/>
      <c r="AA32" s="151">
        <v>57.498382989398202</v>
      </c>
      <c r="AB32" s="152">
        <v>40.4256381033303</v>
      </c>
      <c r="AC32" s="153">
        <v>49.646228840885001</v>
      </c>
      <c r="AD32" s="144"/>
      <c r="AE32" s="154">
        <v>31.616526434987801</v>
      </c>
      <c r="AF32" s="35"/>
      <c r="AG32" s="170">
        <v>94.085482579528204</v>
      </c>
      <c r="AH32" s="165">
        <v>91.217799981324106</v>
      </c>
      <c r="AI32" s="165">
        <v>92.268359632391096</v>
      </c>
      <c r="AJ32" s="165">
        <v>94.5181935053009</v>
      </c>
      <c r="AK32" s="165">
        <v>99.681046657272503</v>
      </c>
      <c r="AL32" s="171">
        <v>94.529887976101506</v>
      </c>
      <c r="AM32" s="165"/>
      <c r="AN32" s="172">
        <v>138.58447592067901</v>
      </c>
      <c r="AO32" s="173">
        <v>133.88083380561</v>
      </c>
      <c r="AP32" s="174">
        <v>136.317993172896</v>
      </c>
      <c r="AQ32" s="165"/>
      <c r="AR32" s="175">
        <v>108.84228835654</v>
      </c>
      <c r="AS32" s="96"/>
      <c r="AT32" s="149">
        <v>25.639029649492699</v>
      </c>
      <c r="AU32" s="144">
        <v>23.429875549791099</v>
      </c>
      <c r="AV32" s="144">
        <v>23.225574437283601</v>
      </c>
      <c r="AW32" s="144">
        <v>25.161769466391199</v>
      </c>
      <c r="AX32" s="144">
        <v>23.5821606545788</v>
      </c>
      <c r="AY32" s="150">
        <v>24.127610489332</v>
      </c>
      <c r="AZ32" s="144"/>
      <c r="BA32" s="151">
        <v>50.326975143999398</v>
      </c>
      <c r="BB32" s="152">
        <v>43.806930029629001</v>
      </c>
      <c r="BC32" s="153">
        <v>47.145824107870098</v>
      </c>
      <c r="BD32" s="144"/>
      <c r="BE32" s="154">
        <v>33.001060661795002</v>
      </c>
    </row>
    <row r="33" spans="1:64" x14ac:dyDescent="0.25">
      <c r="A33" s="24" t="s">
        <v>53</v>
      </c>
      <c r="B33" s="44" t="str">
        <f t="shared" si="0"/>
        <v>Lynchburg, VA</v>
      </c>
      <c r="C33" s="12"/>
      <c r="D33" s="28" t="s">
        <v>16</v>
      </c>
      <c r="E33" s="31" t="s">
        <v>17</v>
      </c>
      <c r="F33" s="12"/>
      <c r="G33" s="170">
        <v>102.78769030578999</v>
      </c>
      <c r="H33" s="165">
        <v>109.279792387543</v>
      </c>
      <c r="I33" s="165">
        <v>119.078083976833</v>
      </c>
      <c r="J33" s="165">
        <v>166.10915445321299</v>
      </c>
      <c r="K33" s="165">
        <v>263.52646706586802</v>
      </c>
      <c r="L33" s="171">
        <v>161.600243502051</v>
      </c>
      <c r="M33" s="165"/>
      <c r="N33" s="172">
        <v>301.62309662398098</v>
      </c>
      <c r="O33" s="173">
        <v>238.395827268316</v>
      </c>
      <c r="P33" s="174">
        <v>273.52663216903801</v>
      </c>
      <c r="Q33" s="165"/>
      <c r="R33" s="175">
        <v>194.870421713772</v>
      </c>
      <c r="S33" s="96"/>
      <c r="T33" s="149">
        <v>16.122299903465699</v>
      </c>
      <c r="U33" s="144">
        <v>20.3865463826363</v>
      </c>
      <c r="V33" s="144">
        <v>35.288244216057699</v>
      </c>
      <c r="W33" s="144">
        <v>80.238666058602007</v>
      </c>
      <c r="X33" s="144">
        <v>179.52591676357699</v>
      </c>
      <c r="Y33" s="150">
        <v>77.683988919222301</v>
      </c>
      <c r="Z33" s="144"/>
      <c r="AA33" s="151">
        <v>181.85290789429001</v>
      </c>
      <c r="AB33" s="152">
        <v>119.922551908451</v>
      </c>
      <c r="AC33" s="153">
        <v>153.91010842178599</v>
      </c>
      <c r="AD33" s="144"/>
      <c r="AE33" s="154">
        <v>102.93251818328601</v>
      </c>
      <c r="AF33" s="35"/>
      <c r="AG33" s="170">
        <v>99.119791038778303</v>
      </c>
      <c r="AH33" s="165">
        <v>103.33551395316201</v>
      </c>
      <c r="AI33" s="165">
        <v>106.533760081935</v>
      </c>
      <c r="AJ33" s="165">
        <v>121.854356316297</v>
      </c>
      <c r="AK33" s="165">
        <v>155.92425415070201</v>
      </c>
      <c r="AL33" s="171">
        <v>119.132489943126</v>
      </c>
      <c r="AM33" s="165"/>
      <c r="AN33" s="172">
        <v>171.28727040520101</v>
      </c>
      <c r="AO33" s="173">
        <v>150.12192288557199</v>
      </c>
      <c r="AP33" s="174">
        <v>161.068727556596</v>
      </c>
      <c r="AQ33" s="165"/>
      <c r="AR33" s="175">
        <v>132.384684807772</v>
      </c>
      <c r="AS33" s="96"/>
      <c r="AT33" s="149">
        <v>13.7553662687596</v>
      </c>
      <c r="AU33" s="144">
        <v>16.397616853088302</v>
      </c>
      <c r="AV33" s="144">
        <v>18.6386276621968</v>
      </c>
      <c r="AW33" s="144">
        <v>34.5279264924079</v>
      </c>
      <c r="AX33" s="144">
        <v>71.481639224806699</v>
      </c>
      <c r="AY33" s="150">
        <v>32.9327429810293</v>
      </c>
      <c r="AZ33" s="144"/>
      <c r="BA33" s="151">
        <v>68.060480091868996</v>
      </c>
      <c r="BB33" s="152">
        <v>44.757528948181402</v>
      </c>
      <c r="BC33" s="153">
        <v>56.631698255800003</v>
      </c>
      <c r="BD33" s="144"/>
      <c r="BE33" s="154">
        <v>41.046890263448503</v>
      </c>
    </row>
    <row r="34" spans="1:64" x14ac:dyDescent="0.25">
      <c r="A34" s="24" t="s">
        <v>78</v>
      </c>
      <c r="B34" s="44" t="str">
        <f t="shared" si="0"/>
        <v>Central Virginia</v>
      </c>
      <c r="C34" s="12"/>
      <c r="D34" s="28" t="s">
        <v>16</v>
      </c>
      <c r="E34" s="31" t="s">
        <v>17</v>
      </c>
      <c r="F34" s="12"/>
      <c r="G34" s="170">
        <v>102.335834377349</v>
      </c>
      <c r="H34" s="165">
        <v>106.065487855084</v>
      </c>
      <c r="I34" s="165">
        <v>111.362162666156</v>
      </c>
      <c r="J34" s="165">
        <v>117.184495014771</v>
      </c>
      <c r="K34" s="165">
        <v>127.678973923177</v>
      </c>
      <c r="L34" s="171">
        <v>113.544696500857</v>
      </c>
      <c r="M34" s="165"/>
      <c r="N34" s="172">
        <v>150.207275819839</v>
      </c>
      <c r="O34" s="173">
        <v>143.63694955707501</v>
      </c>
      <c r="P34" s="174">
        <v>146.94159853081999</v>
      </c>
      <c r="Q34" s="165"/>
      <c r="R34" s="175">
        <v>123.82496000730301</v>
      </c>
      <c r="S34" s="96"/>
      <c r="T34" s="149">
        <v>22.725249586226301</v>
      </c>
      <c r="U34" s="144">
        <v>23.959348793935899</v>
      </c>
      <c r="V34" s="144">
        <v>28.8040226934109</v>
      </c>
      <c r="W34" s="144">
        <v>31.668814137504601</v>
      </c>
      <c r="X34" s="144">
        <v>39.677075105703103</v>
      </c>
      <c r="Y34" s="150">
        <v>29.960434493834001</v>
      </c>
      <c r="Z34" s="144"/>
      <c r="AA34" s="151">
        <v>38.917464787905203</v>
      </c>
      <c r="AB34" s="152">
        <v>29.705675600502399</v>
      </c>
      <c r="AC34" s="153">
        <v>34.245062026798699</v>
      </c>
      <c r="AD34" s="144"/>
      <c r="AE34" s="154">
        <v>31.012437484062101</v>
      </c>
      <c r="AF34" s="35"/>
      <c r="AG34" s="170">
        <v>101.70154507523</v>
      </c>
      <c r="AH34" s="165">
        <v>104.75746423824501</v>
      </c>
      <c r="AI34" s="165">
        <v>108.59793239079799</v>
      </c>
      <c r="AJ34" s="165">
        <v>109.79559963713299</v>
      </c>
      <c r="AK34" s="165">
        <v>116.858911480945</v>
      </c>
      <c r="AL34" s="171">
        <v>108.74222071193201</v>
      </c>
      <c r="AM34" s="165"/>
      <c r="AN34" s="172">
        <v>137.82666688298301</v>
      </c>
      <c r="AO34" s="173">
        <v>136.8057146596</v>
      </c>
      <c r="AP34" s="174">
        <v>137.31828636279701</v>
      </c>
      <c r="AQ34" s="165"/>
      <c r="AR34" s="175">
        <v>117.956381158154</v>
      </c>
      <c r="AS34" s="96"/>
      <c r="AT34" s="149">
        <v>23.948345538327199</v>
      </c>
      <c r="AU34" s="144">
        <v>25.767753753832899</v>
      </c>
      <c r="AV34" s="144">
        <v>29.4491978620031</v>
      </c>
      <c r="AW34" s="144">
        <v>29.524785421650702</v>
      </c>
      <c r="AX34" s="144">
        <v>34.497721978591201</v>
      </c>
      <c r="AY34" s="150">
        <v>29.0328940275303</v>
      </c>
      <c r="AZ34" s="144"/>
      <c r="BA34" s="151">
        <v>32.924385477918399</v>
      </c>
      <c r="BB34" s="152">
        <v>27.7632715351915</v>
      </c>
      <c r="BC34" s="153">
        <v>30.230128558707701</v>
      </c>
      <c r="BD34" s="144"/>
      <c r="BE34" s="154">
        <v>29.013211611946101</v>
      </c>
    </row>
    <row r="35" spans="1:64" x14ac:dyDescent="0.25">
      <c r="A35" s="24" t="s">
        <v>79</v>
      </c>
      <c r="B35" s="44" t="str">
        <f t="shared" si="0"/>
        <v>Chesapeake Bay</v>
      </c>
      <c r="C35" s="12"/>
      <c r="D35" s="28" t="s">
        <v>16</v>
      </c>
      <c r="E35" s="31" t="s">
        <v>17</v>
      </c>
      <c r="F35" s="12"/>
      <c r="G35" s="170">
        <v>97.3204911591355</v>
      </c>
      <c r="H35" s="165">
        <v>99.463841368584696</v>
      </c>
      <c r="I35" s="165">
        <v>98.999725609755998</v>
      </c>
      <c r="J35" s="165">
        <v>97.386626506024001</v>
      </c>
      <c r="K35" s="165">
        <v>102.355749588138</v>
      </c>
      <c r="L35" s="171">
        <v>99.132789866839801</v>
      </c>
      <c r="M35" s="165"/>
      <c r="N35" s="172">
        <v>136.14237499999999</v>
      </c>
      <c r="O35" s="173">
        <v>138.66292207792199</v>
      </c>
      <c r="P35" s="174">
        <v>137.37856687898</v>
      </c>
      <c r="Q35" s="165"/>
      <c r="R35" s="175">
        <v>110.213919261822</v>
      </c>
      <c r="S35" s="96"/>
      <c r="T35" s="149">
        <v>-3.8615844497543499</v>
      </c>
      <c r="U35" s="144">
        <v>7.0689936619537397</v>
      </c>
      <c r="V35" s="144">
        <v>9.9846137378580693</v>
      </c>
      <c r="W35" s="144">
        <v>11.719352335039201</v>
      </c>
      <c r="X35" s="144">
        <v>8.5628122217357294</v>
      </c>
      <c r="Y35" s="150">
        <v>6.7866907681715203</v>
      </c>
      <c r="Z35" s="144"/>
      <c r="AA35" s="151">
        <v>11.5990590848997</v>
      </c>
      <c r="AB35" s="152">
        <v>9.7121213111825302</v>
      </c>
      <c r="AC35" s="153">
        <v>10.604308054301899</v>
      </c>
      <c r="AD35" s="144"/>
      <c r="AE35" s="154">
        <v>7.7064680569749999</v>
      </c>
      <c r="AF35" s="35"/>
      <c r="AG35" s="170">
        <v>101.144049466537</v>
      </c>
      <c r="AH35" s="165">
        <v>100.022328403488</v>
      </c>
      <c r="AI35" s="165">
        <v>102.451791044776</v>
      </c>
      <c r="AJ35" s="165">
        <v>98.285327433628296</v>
      </c>
      <c r="AK35" s="165">
        <v>106.503368146214</v>
      </c>
      <c r="AL35" s="171">
        <v>101.678857319332</v>
      </c>
      <c r="AM35" s="165"/>
      <c r="AN35" s="172">
        <v>127.843630397236</v>
      </c>
      <c r="AO35" s="173">
        <v>129.53064124783299</v>
      </c>
      <c r="AP35" s="174">
        <v>128.68567647058799</v>
      </c>
      <c r="AQ35" s="165"/>
      <c r="AR35" s="175">
        <v>110.012159406363</v>
      </c>
      <c r="AS35" s="96"/>
      <c r="AT35" s="149">
        <v>8.7438505939570099</v>
      </c>
      <c r="AU35" s="144">
        <v>12.1394052711842</v>
      </c>
      <c r="AV35" s="144">
        <v>16.3272030569177</v>
      </c>
      <c r="AW35" s="144">
        <v>12.925818574237899</v>
      </c>
      <c r="AX35" s="144">
        <v>17.795524942031101</v>
      </c>
      <c r="AY35" s="150">
        <v>13.7440374146277</v>
      </c>
      <c r="AZ35" s="144"/>
      <c r="BA35" s="151">
        <v>12.564439420177001</v>
      </c>
      <c r="BB35" s="152">
        <v>8.7004342135489896</v>
      </c>
      <c r="BC35" s="153">
        <v>10.5211545084747</v>
      </c>
      <c r="BD35" s="144"/>
      <c r="BE35" s="154">
        <v>12.460705158766901</v>
      </c>
    </row>
    <row r="36" spans="1:64" x14ac:dyDescent="0.25">
      <c r="A36" s="24" t="s">
        <v>80</v>
      </c>
      <c r="B36" s="44" t="str">
        <f t="shared" si="0"/>
        <v>Coastal Virginia - Eastern Shore</v>
      </c>
      <c r="C36" s="12"/>
      <c r="D36" s="28" t="s">
        <v>16</v>
      </c>
      <c r="E36" s="31" t="s">
        <v>17</v>
      </c>
      <c r="F36" s="12"/>
      <c r="G36" s="170">
        <v>104.73665109034199</v>
      </c>
      <c r="H36" s="165">
        <v>105.855210918114</v>
      </c>
      <c r="I36" s="165">
        <v>105.151172914147</v>
      </c>
      <c r="J36" s="165">
        <v>103.163290094339</v>
      </c>
      <c r="K36" s="165">
        <v>111.759237983587</v>
      </c>
      <c r="L36" s="171">
        <v>106.220661468812</v>
      </c>
      <c r="M36" s="165"/>
      <c r="N36" s="172">
        <v>143.73220636663001</v>
      </c>
      <c r="O36" s="173">
        <v>148.13013129102799</v>
      </c>
      <c r="P36" s="174">
        <v>145.934783561643</v>
      </c>
      <c r="Q36" s="165"/>
      <c r="R36" s="175">
        <v>118.71476124806</v>
      </c>
      <c r="S36" s="96"/>
      <c r="T36" s="149">
        <v>6.0059665336161903</v>
      </c>
      <c r="U36" s="144">
        <v>10.6670232173073</v>
      </c>
      <c r="V36" s="144">
        <v>5.8653347398520301</v>
      </c>
      <c r="W36" s="144">
        <v>6.3759976930228204</v>
      </c>
      <c r="X36" s="144">
        <v>13.788495490908801</v>
      </c>
      <c r="Y36" s="150">
        <v>8.6307699864517495</v>
      </c>
      <c r="Z36" s="144"/>
      <c r="AA36" s="151">
        <v>18.735883535926899</v>
      </c>
      <c r="AB36" s="152">
        <v>14.090146705374799</v>
      </c>
      <c r="AC36" s="153">
        <v>16.1928167467387</v>
      </c>
      <c r="AD36" s="144"/>
      <c r="AE36" s="154">
        <v>11.148138254810201</v>
      </c>
      <c r="AF36" s="35"/>
      <c r="AG36" s="170">
        <v>106.999379412857</v>
      </c>
      <c r="AH36" s="165">
        <v>106.719169621749</v>
      </c>
      <c r="AI36" s="165">
        <v>107.768174807197</v>
      </c>
      <c r="AJ36" s="165">
        <v>107.290741560597</v>
      </c>
      <c r="AK36" s="165">
        <v>111.73287705603499</v>
      </c>
      <c r="AL36" s="171">
        <v>108.17809799129699</v>
      </c>
      <c r="AM36" s="165"/>
      <c r="AN36" s="172">
        <v>133.75453396901</v>
      </c>
      <c r="AO36" s="173">
        <v>135.90258372036101</v>
      </c>
      <c r="AP36" s="174">
        <v>134.81507844557001</v>
      </c>
      <c r="AQ36" s="165"/>
      <c r="AR36" s="175">
        <v>116.984466743805</v>
      </c>
      <c r="AS36" s="96"/>
      <c r="AT36" s="149">
        <v>12.240784170335401</v>
      </c>
      <c r="AU36" s="144">
        <v>12.5345175130279</v>
      </c>
      <c r="AV36" s="144">
        <v>13.836068301900299</v>
      </c>
      <c r="AW36" s="144">
        <v>14.1174354741764</v>
      </c>
      <c r="AX36" s="144">
        <v>17.683589841871999</v>
      </c>
      <c r="AY36" s="150">
        <v>14.1888030407631</v>
      </c>
      <c r="AZ36" s="144"/>
      <c r="BA36" s="151">
        <v>17.7403347948799</v>
      </c>
      <c r="BB36" s="152">
        <v>13.948305897646</v>
      </c>
      <c r="BC36" s="153">
        <v>15.6937173472358</v>
      </c>
      <c r="BD36" s="144"/>
      <c r="BE36" s="154">
        <v>14.6929093678818</v>
      </c>
    </row>
    <row r="37" spans="1:64" x14ac:dyDescent="0.25">
      <c r="A37" s="24" t="s">
        <v>81</v>
      </c>
      <c r="B37" s="44" t="str">
        <f t="shared" si="0"/>
        <v>Coastal Virginia - Hampton Roads</v>
      </c>
      <c r="C37" s="12"/>
      <c r="D37" s="28" t="s">
        <v>16</v>
      </c>
      <c r="E37" s="31" t="s">
        <v>17</v>
      </c>
      <c r="F37" s="12"/>
      <c r="G37" s="170">
        <v>107.313801629132</v>
      </c>
      <c r="H37" s="165">
        <v>104.81889935972499</v>
      </c>
      <c r="I37" s="165">
        <v>104.94925771584801</v>
      </c>
      <c r="J37" s="165">
        <v>105.812517634987</v>
      </c>
      <c r="K37" s="165">
        <v>107.98784886198899</v>
      </c>
      <c r="L37" s="171">
        <v>106.17064362747701</v>
      </c>
      <c r="M37" s="165"/>
      <c r="N37" s="172">
        <v>150.05219783446501</v>
      </c>
      <c r="O37" s="173">
        <v>155.004043126684</v>
      </c>
      <c r="P37" s="174">
        <v>152.53758076016001</v>
      </c>
      <c r="Q37" s="165"/>
      <c r="R37" s="175">
        <v>121.299911594695</v>
      </c>
      <c r="S37" s="96"/>
      <c r="T37" s="149">
        <v>17.319988226754099</v>
      </c>
      <c r="U37" s="144">
        <v>18.210652004380101</v>
      </c>
      <c r="V37" s="144">
        <v>15.863002004062899</v>
      </c>
      <c r="W37" s="144">
        <v>16.669473972262502</v>
      </c>
      <c r="X37" s="144">
        <v>15.3676711210035</v>
      </c>
      <c r="Y37" s="150">
        <v>16.6484075629213</v>
      </c>
      <c r="Z37" s="144"/>
      <c r="AA37" s="151">
        <v>21.376709538027502</v>
      </c>
      <c r="AB37" s="152">
        <v>12.9502670079154</v>
      </c>
      <c r="AC37" s="153">
        <v>16.692944224555902</v>
      </c>
      <c r="AD37" s="144"/>
      <c r="AE37" s="154">
        <v>15.972131268455</v>
      </c>
      <c r="AF37" s="35"/>
      <c r="AG37" s="170">
        <v>106.929868902666</v>
      </c>
      <c r="AH37" s="165">
        <v>108.35884261992</v>
      </c>
      <c r="AI37" s="165">
        <v>110.6572161886</v>
      </c>
      <c r="AJ37" s="165">
        <v>111.75736116477201</v>
      </c>
      <c r="AK37" s="165">
        <v>115.92837118215201</v>
      </c>
      <c r="AL37" s="171">
        <v>110.96232598432201</v>
      </c>
      <c r="AM37" s="165"/>
      <c r="AN37" s="172">
        <v>149.74731299425201</v>
      </c>
      <c r="AO37" s="173">
        <v>153.56323527408301</v>
      </c>
      <c r="AP37" s="174">
        <v>151.66952138313701</v>
      </c>
      <c r="AQ37" s="165"/>
      <c r="AR37" s="175">
        <v>124.541583525055</v>
      </c>
      <c r="AS37" s="96"/>
      <c r="AT37" s="149">
        <v>21.245247300865401</v>
      </c>
      <c r="AU37" s="144">
        <v>25.477115838147999</v>
      </c>
      <c r="AV37" s="144">
        <v>25.564629498892799</v>
      </c>
      <c r="AW37" s="144">
        <v>26.250852969210399</v>
      </c>
      <c r="AX37" s="144">
        <v>25.2560777001353</v>
      </c>
      <c r="AY37" s="150">
        <v>24.916733025743302</v>
      </c>
      <c r="AZ37" s="144"/>
      <c r="BA37" s="151">
        <v>23.942871440539498</v>
      </c>
      <c r="BB37" s="152">
        <v>17.816282098127299</v>
      </c>
      <c r="BC37" s="153">
        <v>20.600355477661299</v>
      </c>
      <c r="BD37" s="144"/>
      <c r="BE37" s="154">
        <v>22.243435895339399</v>
      </c>
    </row>
    <row r="38" spans="1:64" x14ac:dyDescent="0.25">
      <c r="A38" s="25" t="s">
        <v>82</v>
      </c>
      <c r="B38" s="44" t="str">
        <f t="shared" si="0"/>
        <v>Northern Virginia</v>
      </c>
      <c r="C38" s="12"/>
      <c r="D38" s="28" t="s">
        <v>16</v>
      </c>
      <c r="E38" s="31" t="s">
        <v>17</v>
      </c>
      <c r="F38" s="13"/>
      <c r="G38" s="170">
        <v>130.84042044231501</v>
      </c>
      <c r="H38" s="165">
        <v>149.31447515427999</v>
      </c>
      <c r="I38" s="165">
        <v>153.44912811104001</v>
      </c>
      <c r="J38" s="165">
        <v>150.45030161152599</v>
      </c>
      <c r="K38" s="165">
        <v>141.28173144775701</v>
      </c>
      <c r="L38" s="171">
        <v>145.78817144003801</v>
      </c>
      <c r="M38" s="165"/>
      <c r="N38" s="172">
        <v>126.729355253919</v>
      </c>
      <c r="O38" s="173">
        <v>127.110230884469</v>
      </c>
      <c r="P38" s="174">
        <v>126.919399504594</v>
      </c>
      <c r="Q38" s="165"/>
      <c r="R38" s="175">
        <v>140.482359746447</v>
      </c>
      <c r="S38" s="96"/>
      <c r="T38" s="149">
        <v>44.500118845518401</v>
      </c>
      <c r="U38" s="144">
        <v>57.634451724042499</v>
      </c>
      <c r="V38" s="144">
        <v>60.351579325073899</v>
      </c>
      <c r="W38" s="144">
        <v>58.300036055366398</v>
      </c>
      <c r="X38" s="144">
        <v>51.506719191540398</v>
      </c>
      <c r="Y38" s="150">
        <v>55.199267691995303</v>
      </c>
      <c r="Z38" s="144"/>
      <c r="AA38" s="151">
        <v>31.2393249885233</v>
      </c>
      <c r="AB38" s="152">
        <v>28.750337616513701</v>
      </c>
      <c r="AC38" s="153">
        <v>29.9478038070094</v>
      </c>
      <c r="AD38" s="144"/>
      <c r="AE38" s="154">
        <v>47.6047721262835</v>
      </c>
      <c r="AF38" s="35"/>
      <c r="AG38" s="170">
        <v>125.09005091593799</v>
      </c>
      <c r="AH38" s="165">
        <v>141.280252353218</v>
      </c>
      <c r="AI38" s="165">
        <v>146.27229816478501</v>
      </c>
      <c r="AJ38" s="165">
        <v>143.763644887276</v>
      </c>
      <c r="AK38" s="165">
        <v>134.92671027246399</v>
      </c>
      <c r="AL38" s="171">
        <v>138.92643525115901</v>
      </c>
      <c r="AM38" s="165"/>
      <c r="AN38" s="172">
        <v>126.004103836181</v>
      </c>
      <c r="AO38" s="173">
        <v>126.79689685704599</v>
      </c>
      <c r="AP38" s="174">
        <v>126.40185396058899</v>
      </c>
      <c r="AQ38" s="165"/>
      <c r="AR38" s="175">
        <v>135.099240480226</v>
      </c>
      <c r="AS38" s="96"/>
      <c r="AT38" s="149">
        <v>41.661254589120503</v>
      </c>
      <c r="AU38" s="144">
        <v>53.133218930469198</v>
      </c>
      <c r="AV38" s="144">
        <v>56.617781508399901</v>
      </c>
      <c r="AW38" s="144">
        <v>53.259164892412002</v>
      </c>
      <c r="AX38" s="144">
        <v>46.779729745304401</v>
      </c>
      <c r="AY38" s="150">
        <v>50.944043159992802</v>
      </c>
      <c r="AZ38" s="144"/>
      <c r="BA38" s="151">
        <v>33.346638616461902</v>
      </c>
      <c r="BB38" s="152">
        <v>32.044685159046203</v>
      </c>
      <c r="BC38" s="153">
        <v>32.661171306415703</v>
      </c>
      <c r="BD38" s="144"/>
      <c r="BE38" s="154">
        <v>45.077274764955199</v>
      </c>
    </row>
    <row r="39" spans="1:64" x14ac:dyDescent="0.25">
      <c r="A39" s="26" t="s">
        <v>83</v>
      </c>
      <c r="B39" s="44" t="str">
        <f t="shared" si="0"/>
        <v>Shenandoah Valley</v>
      </c>
      <c r="C39" s="12"/>
      <c r="D39" s="29" t="s">
        <v>16</v>
      </c>
      <c r="E39" s="32" t="s">
        <v>17</v>
      </c>
      <c r="F39" s="12"/>
      <c r="G39" s="176">
        <v>93.566176416985599</v>
      </c>
      <c r="H39" s="177">
        <v>96.356409127954294</v>
      </c>
      <c r="I39" s="177">
        <v>94.518029897718307</v>
      </c>
      <c r="J39" s="177">
        <v>93.937292726728501</v>
      </c>
      <c r="K39" s="177">
        <v>101.960816618911</v>
      </c>
      <c r="L39" s="178">
        <v>96.228760390657101</v>
      </c>
      <c r="M39" s="165"/>
      <c r="N39" s="179">
        <v>124.98996332678399</v>
      </c>
      <c r="O39" s="180">
        <v>126.196924629878</v>
      </c>
      <c r="P39" s="181">
        <v>125.585231994689</v>
      </c>
      <c r="Q39" s="165"/>
      <c r="R39" s="182">
        <v>105.698083033573</v>
      </c>
      <c r="S39" s="96"/>
      <c r="T39" s="155">
        <v>12.2434724729236</v>
      </c>
      <c r="U39" s="156">
        <v>17.066349782125599</v>
      </c>
      <c r="V39" s="156">
        <v>12.1025509812398</v>
      </c>
      <c r="W39" s="156">
        <v>7.4250644376793602</v>
      </c>
      <c r="X39" s="156">
        <v>-12.557244957428701</v>
      </c>
      <c r="Y39" s="157">
        <v>4.2544511958132301</v>
      </c>
      <c r="Z39" s="144"/>
      <c r="AA39" s="158">
        <v>-7.6892351484855697</v>
      </c>
      <c r="AB39" s="159">
        <v>-4.1916814662824704</v>
      </c>
      <c r="AC39" s="160">
        <v>-5.9868860707074196</v>
      </c>
      <c r="AD39" s="144"/>
      <c r="AE39" s="161">
        <v>-0.35637490567548902</v>
      </c>
      <c r="AF39" s="36"/>
      <c r="AG39" s="176">
        <v>93.116028516057497</v>
      </c>
      <c r="AH39" s="177">
        <v>94.314790444746507</v>
      </c>
      <c r="AI39" s="177">
        <v>94.713360248682605</v>
      </c>
      <c r="AJ39" s="177">
        <v>94.847074864560199</v>
      </c>
      <c r="AK39" s="177">
        <v>99.177098532638496</v>
      </c>
      <c r="AL39" s="178">
        <v>95.395504533713506</v>
      </c>
      <c r="AM39" s="165"/>
      <c r="AN39" s="179">
        <v>120.548929725847</v>
      </c>
      <c r="AO39" s="180">
        <v>122.315981630309</v>
      </c>
      <c r="AP39" s="181">
        <v>121.416505126525</v>
      </c>
      <c r="AQ39" s="165"/>
      <c r="AR39" s="182">
        <v>104.105041508163</v>
      </c>
      <c r="AS39" s="96"/>
      <c r="AT39" s="155">
        <v>15.707181334644901</v>
      </c>
      <c r="AU39" s="156">
        <v>17.135061156780399</v>
      </c>
      <c r="AV39" s="156">
        <v>15.5894195362955</v>
      </c>
      <c r="AW39" s="156">
        <v>14.0851403738118</v>
      </c>
      <c r="AX39" s="156">
        <v>6.1979371716891203</v>
      </c>
      <c r="AY39" s="157">
        <v>13.260848609528299</v>
      </c>
      <c r="AZ39" s="144"/>
      <c r="BA39" s="158">
        <v>11.9101598541921</v>
      </c>
      <c r="BB39" s="159">
        <v>12.7388860625131</v>
      </c>
      <c r="BC39" s="160">
        <v>12.2999600525155</v>
      </c>
      <c r="BD39" s="144"/>
      <c r="BE39" s="161">
        <v>12.458558478504001</v>
      </c>
    </row>
    <row r="40" spans="1:64" x14ac:dyDescent="0.25">
      <c r="A40" s="22" t="s">
        <v>84</v>
      </c>
      <c r="B40" s="44" t="str">
        <f t="shared" si="0"/>
        <v>Southern Virginia</v>
      </c>
      <c r="C40" s="10"/>
      <c r="D40" s="27" t="s">
        <v>16</v>
      </c>
      <c r="E40" s="30" t="s">
        <v>17</v>
      </c>
      <c r="F40" s="3"/>
      <c r="G40" s="162">
        <v>86.626066274719406</v>
      </c>
      <c r="H40" s="163">
        <v>88.872768079800395</v>
      </c>
      <c r="I40" s="163">
        <v>92.036144212523695</v>
      </c>
      <c r="J40" s="163">
        <v>91.903382511694801</v>
      </c>
      <c r="K40" s="163">
        <v>94.689243058196993</v>
      </c>
      <c r="L40" s="164">
        <v>91.132955357142805</v>
      </c>
      <c r="M40" s="165"/>
      <c r="N40" s="166">
        <v>110.62508571428501</v>
      </c>
      <c r="O40" s="167">
        <v>106.48445181428001</v>
      </c>
      <c r="P40" s="168">
        <v>108.646259556218</v>
      </c>
      <c r="Q40" s="165"/>
      <c r="R40" s="169">
        <v>96.444489057286603</v>
      </c>
      <c r="S40" s="96"/>
      <c r="T40" s="141">
        <v>8.5707873140905892</v>
      </c>
      <c r="U40" s="142">
        <v>10.6172412033578</v>
      </c>
      <c r="V40" s="142">
        <v>12.2109329282379</v>
      </c>
      <c r="W40" s="142">
        <v>14.190002563198901</v>
      </c>
      <c r="X40" s="142">
        <v>14.6999627521049</v>
      </c>
      <c r="Y40" s="143">
        <v>12.380922080692899</v>
      </c>
      <c r="Z40" s="144"/>
      <c r="AA40" s="145">
        <v>18.201144529735501</v>
      </c>
      <c r="AB40" s="146">
        <v>13.612213366233901</v>
      </c>
      <c r="AC40" s="147">
        <v>16.002889479217501</v>
      </c>
      <c r="AD40" s="144"/>
      <c r="AE40" s="148">
        <v>13.469395426550101</v>
      </c>
      <c r="AF40" s="33"/>
      <c r="AG40" s="162">
        <v>87.100743271510197</v>
      </c>
      <c r="AH40" s="163">
        <v>90.360159846547305</v>
      </c>
      <c r="AI40" s="163">
        <v>91.793941613062799</v>
      </c>
      <c r="AJ40" s="163">
        <v>91.672059223300906</v>
      </c>
      <c r="AK40" s="163">
        <v>92.3621725919173</v>
      </c>
      <c r="AL40" s="164">
        <v>90.881021715456995</v>
      </c>
      <c r="AM40" s="165"/>
      <c r="AN40" s="166">
        <v>104.009385133904</v>
      </c>
      <c r="AO40" s="167">
        <v>104.64351656626501</v>
      </c>
      <c r="AP40" s="168">
        <v>104.321254976391</v>
      </c>
      <c r="AQ40" s="165"/>
      <c r="AR40" s="169">
        <v>95.123528019288301</v>
      </c>
      <c r="AS40" s="96"/>
      <c r="AT40" s="141">
        <v>9.4724085379475795</v>
      </c>
      <c r="AU40" s="142">
        <v>13.092879851349601</v>
      </c>
      <c r="AV40" s="142">
        <v>14.078964997960799</v>
      </c>
      <c r="AW40" s="142">
        <v>14.111163568167299</v>
      </c>
      <c r="AX40" s="142">
        <v>13.264409119872401</v>
      </c>
      <c r="AY40" s="143">
        <v>13.043173434335699</v>
      </c>
      <c r="AZ40" s="144"/>
      <c r="BA40" s="145">
        <v>16.862565510676301</v>
      </c>
      <c r="BB40" s="146">
        <v>16.025140662218899</v>
      </c>
      <c r="BC40" s="147">
        <v>16.430504524350301</v>
      </c>
      <c r="BD40" s="144"/>
      <c r="BE40" s="148">
        <v>14.2817388468728</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70">
        <v>93.219021739130397</v>
      </c>
      <c r="H41" s="165">
        <v>95.713018728437603</v>
      </c>
      <c r="I41" s="165">
        <v>96.034924381301494</v>
      </c>
      <c r="J41" s="165">
        <v>96.897485239448898</v>
      </c>
      <c r="K41" s="165">
        <v>101.370045961917</v>
      </c>
      <c r="L41" s="171">
        <v>96.882217857827101</v>
      </c>
      <c r="M41" s="165"/>
      <c r="N41" s="172">
        <v>141.08999318917</v>
      </c>
      <c r="O41" s="173">
        <v>132.782601575456</v>
      </c>
      <c r="P41" s="174">
        <v>137.34362905487501</v>
      </c>
      <c r="Q41" s="165"/>
      <c r="R41" s="175">
        <v>110.590630602096</v>
      </c>
      <c r="S41" s="96"/>
      <c r="T41" s="149">
        <v>11.308976161850801</v>
      </c>
      <c r="U41" s="144">
        <v>16.2046671349737</v>
      </c>
      <c r="V41" s="144">
        <v>16.4379793114596</v>
      </c>
      <c r="W41" s="144">
        <v>14.457735393924199</v>
      </c>
      <c r="X41" s="144">
        <v>19.822515621840498</v>
      </c>
      <c r="Y41" s="150">
        <v>15.863346922729701</v>
      </c>
      <c r="Z41" s="144"/>
      <c r="AA41" s="151">
        <v>41.991641613433401</v>
      </c>
      <c r="AB41" s="152">
        <v>31.2586773737006</v>
      </c>
      <c r="AC41" s="153">
        <v>37.007278767759203</v>
      </c>
      <c r="AD41" s="144"/>
      <c r="AE41" s="154">
        <v>24.202557790337501</v>
      </c>
      <c r="AF41" s="34"/>
      <c r="AG41" s="170">
        <v>112.170278724684</v>
      </c>
      <c r="AH41" s="165">
        <v>99.3573864179818</v>
      </c>
      <c r="AI41" s="165">
        <v>100.53519682840999</v>
      </c>
      <c r="AJ41" s="165">
        <v>100.414821762599</v>
      </c>
      <c r="AK41" s="165">
        <v>106.192540179717</v>
      </c>
      <c r="AL41" s="171">
        <v>103.52314989064</v>
      </c>
      <c r="AM41" s="165"/>
      <c r="AN41" s="172">
        <v>140.085869507908</v>
      </c>
      <c r="AO41" s="173">
        <v>138.527378057237</v>
      </c>
      <c r="AP41" s="174">
        <v>139.32647840681199</v>
      </c>
      <c r="AQ41" s="165"/>
      <c r="AR41" s="175">
        <v>115.547345070475</v>
      </c>
      <c r="AS41" s="96"/>
      <c r="AT41" s="149">
        <v>37.353031779054398</v>
      </c>
      <c r="AU41" s="144">
        <v>22.315601022213801</v>
      </c>
      <c r="AV41" s="144">
        <v>23.7297834667072</v>
      </c>
      <c r="AW41" s="144">
        <v>22.439591902844398</v>
      </c>
      <c r="AX41" s="144">
        <v>23.652858856797099</v>
      </c>
      <c r="AY41" s="150">
        <v>25.440689202205199</v>
      </c>
      <c r="AZ41" s="144"/>
      <c r="BA41" s="151">
        <v>40.829245863748397</v>
      </c>
      <c r="BB41" s="152">
        <v>37.4654910782657</v>
      </c>
      <c r="BC41" s="153">
        <v>39.160148428314301</v>
      </c>
      <c r="BD41" s="144"/>
      <c r="BE41" s="154">
        <v>30.4910359594273</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70">
        <v>81.319148044692696</v>
      </c>
      <c r="H42" s="165">
        <v>83.670859538784001</v>
      </c>
      <c r="I42" s="165">
        <v>84.214740000000006</v>
      </c>
      <c r="J42" s="165">
        <v>82.194704142011801</v>
      </c>
      <c r="K42" s="165">
        <v>83.8515657620041</v>
      </c>
      <c r="L42" s="171">
        <v>83.140129254631603</v>
      </c>
      <c r="M42" s="165"/>
      <c r="N42" s="172">
        <v>98.136482412060303</v>
      </c>
      <c r="O42" s="173">
        <v>97.881735722284404</v>
      </c>
      <c r="P42" s="174">
        <v>98.015990466101599</v>
      </c>
      <c r="Q42" s="165"/>
      <c r="R42" s="175">
        <v>87.441143950995396</v>
      </c>
      <c r="S42" s="96"/>
      <c r="T42" s="149">
        <v>6.6003518472231804</v>
      </c>
      <c r="U42" s="144">
        <v>8.7988760048066297</v>
      </c>
      <c r="V42" s="144">
        <v>8.6214512208318101</v>
      </c>
      <c r="W42" s="144">
        <v>6.7031502504530804</v>
      </c>
      <c r="X42" s="144">
        <v>7.2428067925183202</v>
      </c>
      <c r="Y42" s="150">
        <v>7.6440225079339701</v>
      </c>
      <c r="Z42" s="144"/>
      <c r="AA42" s="151">
        <v>12.495740727251601</v>
      </c>
      <c r="AB42" s="152">
        <v>11.8814586524503</v>
      </c>
      <c r="AC42" s="153">
        <v>12.202304917209799</v>
      </c>
      <c r="AD42" s="144"/>
      <c r="AE42" s="154">
        <v>8.7385765888682307</v>
      </c>
      <c r="AF42" s="35"/>
      <c r="AG42" s="170">
        <v>83.766945829179093</v>
      </c>
      <c r="AH42" s="165">
        <v>84.053818666666601</v>
      </c>
      <c r="AI42" s="165">
        <v>84.203565329883503</v>
      </c>
      <c r="AJ42" s="165">
        <v>84.464367006003599</v>
      </c>
      <c r="AK42" s="165">
        <v>85.443275393807696</v>
      </c>
      <c r="AL42" s="171">
        <v>84.406928929811897</v>
      </c>
      <c r="AM42" s="165"/>
      <c r="AN42" s="172">
        <v>97.721144141893504</v>
      </c>
      <c r="AO42" s="173">
        <v>100.060331404523</v>
      </c>
      <c r="AP42" s="174">
        <v>98.860617552850698</v>
      </c>
      <c r="AQ42" s="165"/>
      <c r="AR42" s="175">
        <v>88.755515765939407</v>
      </c>
      <c r="AS42" s="96"/>
      <c r="AT42" s="149">
        <v>13.113419179779999</v>
      </c>
      <c r="AU42" s="144">
        <v>11.518598997685199</v>
      </c>
      <c r="AV42" s="144">
        <v>10.945461608298301</v>
      </c>
      <c r="AW42" s="144">
        <v>11.177527185222401</v>
      </c>
      <c r="AX42" s="144">
        <v>11.7283163986025</v>
      </c>
      <c r="AY42" s="150">
        <v>11.604113264704701</v>
      </c>
      <c r="AZ42" s="144"/>
      <c r="BA42" s="151">
        <v>15.0748865440051</v>
      </c>
      <c r="BB42" s="152">
        <v>15.748466479979299</v>
      </c>
      <c r="BC42" s="153">
        <v>15.3983657027199</v>
      </c>
      <c r="BD42" s="144"/>
      <c r="BE42" s="154">
        <v>12.603264654842899</v>
      </c>
      <c r="BF42" s="98"/>
      <c r="BG42" s="98"/>
      <c r="BH42" s="98"/>
      <c r="BI42" s="98"/>
      <c r="BJ42" s="98"/>
      <c r="BK42" s="98"/>
      <c r="BL42" s="98"/>
    </row>
    <row r="43" spans="1:64" x14ac:dyDescent="0.25">
      <c r="A43" s="26" t="s">
        <v>87</v>
      </c>
      <c r="B43" s="44" t="str">
        <f t="shared" si="0"/>
        <v>Virginia Mountains</v>
      </c>
      <c r="C43" s="12"/>
      <c r="D43" s="29" t="s">
        <v>16</v>
      </c>
      <c r="E43" s="32" t="s">
        <v>17</v>
      </c>
      <c r="F43" s="12"/>
      <c r="G43" s="176">
        <v>99.186390152528702</v>
      </c>
      <c r="H43" s="177">
        <v>102.87696154701</v>
      </c>
      <c r="I43" s="177">
        <v>100.837852760736</v>
      </c>
      <c r="J43" s="177">
        <v>106.087433749025</v>
      </c>
      <c r="K43" s="177">
        <v>123.916152893293</v>
      </c>
      <c r="L43" s="178">
        <v>107.637613535173</v>
      </c>
      <c r="M43" s="165"/>
      <c r="N43" s="179">
        <v>150.89656061908801</v>
      </c>
      <c r="O43" s="180">
        <v>138.61843624699199</v>
      </c>
      <c r="P43" s="181">
        <v>145.22746089049301</v>
      </c>
      <c r="Q43" s="165"/>
      <c r="R43" s="182">
        <v>119.44716163554899</v>
      </c>
      <c r="S43" s="96"/>
      <c r="T43" s="155">
        <v>25.817155728034301</v>
      </c>
      <c r="U43" s="156">
        <v>30.6242395810049</v>
      </c>
      <c r="V43" s="156">
        <v>24.629588818099201</v>
      </c>
      <c r="W43" s="156">
        <v>28.5535334470739</v>
      </c>
      <c r="X43" s="156">
        <v>46.795078175923997</v>
      </c>
      <c r="Y43" s="157">
        <v>32.448312852365603</v>
      </c>
      <c r="Z43" s="144"/>
      <c r="AA43" s="158">
        <v>54.997340067915303</v>
      </c>
      <c r="AB43" s="159">
        <v>41.299915316775902</v>
      </c>
      <c r="AC43" s="160">
        <v>48.605936030318098</v>
      </c>
      <c r="AD43" s="144"/>
      <c r="AE43" s="161">
        <v>38.150962774571298</v>
      </c>
      <c r="AF43" s="36"/>
      <c r="AG43" s="176">
        <v>95.196587670727197</v>
      </c>
      <c r="AH43" s="177">
        <v>99.886480164560595</v>
      </c>
      <c r="AI43" s="177">
        <v>101.506910241029</v>
      </c>
      <c r="AJ43" s="177">
        <v>102.31372677831</v>
      </c>
      <c r="AK43" s="177">
        <v>107.697157136938</v>
      </c>
      <c r="AL43" s="178">
        <v>101.754207796996</v>
      </c>
      <c r="AM43" s="165"/>
      <c r="AN43" s="179">
        <v>128.29057251908301</v>
      </c>
      <c r="AO43" s="180">
        <v>124.234818190924</v>
      </c>
      <c r="AP43" s="181">
        <v>126.324534087598</v>
      </c>
      <c r="AQ43" s="165"/>
      <c r="AR43" s="182">
        <v>109.662640565779</v>
      </c>
      <c r="AS43" s="96"/>
      <c r="AT43" s="155">
        <v>22.1079190595315</v>
      </c>
      <c r="AU43" s="156">
        <v>26.2501894563656</v>
      </c>
      <c r="AV43" s="156">
        <v>25.479016698649499</v>
      </c>
      <c r="AW43" s="156">
        <v>25.887733473374201</v>
      </c>
      <c r="AX43" s="156">
        <v>31.0866339567634</v>
      </c>
      <c r="AY43" s="157">
        <v>26.5381277723721</v>
      </c>
      <c r="AZ43" s="144"/>
      <c r="BA43" s="158">
        <v>34.410585347295402</v>
      </c>
      <c r="BB43" s="159">
        <v>27.8930131209584</v>
      </c>
      <c r="BC43" s="160">
        <v>31.170473569958801</v>
      </c>
      <c r="BD43" s="144"/>
      <c r="BE43" s="161">
        <v>27.8143548898646</v>
      </c>
      <c r="BF43" s="98"/>
      <c r="BG43" s="98"/>
      <c r="BH43" s="98"/>
      <c r="BI43" s="98"/>
      <c r="BJ43" s="98"/>
      <c r="BK43" s="98"/>
      <c r="BL43" s="98"/>
    </row>
  </sheetData>
  <sheetProtection algorithmName="SHA-512" hashValue="l8rjxoYCEeKIKI6DvKTOplzWCTmwzjFnjCFa0i5ilAQwm8LxLHht2+HxZSyBj6oW0HgAbJuP9ZUcTnmnVRNkFw==" saltValue="s1TVd0ELVfatIbp3ZgRvgQ=="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18" activePane="bottomRight" state="frozen"/>
      <selection activeCell="G44" sqref="G44"/>
      <selection pane="topRight" activeCell="G44" sqref="G44"/>
      <selection pane="bottomLeft" activeCell="G44" sqref="G44"/>
      <selection pane="bottomRight" activeCell="G46" sqref="G46"/>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202" t="s">
        <v>5</v>
      </c>
      <c r="E2" s="203"/>
      <c r="G2" s="196" t="s">
        <v>97</v>
      </c>
      <c r="H2" s="197"/>
      <c r="I2" s="197"/>
      <c r="J2" s="197"/>
      <c r="K2" s="197"/>
      <c r="L2" s="197"/>
      <c r="M2" s="197"/>
      <c r="N2" s="197"/>
      <c r="O2" s="197"/>
      <c r="P2" s="197"/>
      <c r="Q2" s="197"/>
      <c r="R2" s="197"/>
      <c r="T2" s="196" t="s">
        <v>40</v>
      </c>
      <c r="U2" s="197"/>
      <c r="V2" s="197"/>
      <c r="W2" s="197"/>
      <c r="X2" s="197"/>
      <c r="Y2" s="197"/>
      <c r="Z2" s="197"/>
      <c r="AA2" s="197"/>
      <c r="AB2" s="197"/>
      <c r="AC2" s="197"/>
      <c r="AD2" s="197"/>
      <c r="AE2" s="197"/>
      <c r="AF2" s="4"/>
      <c r="AG2" s="196" t="s">
        <v>41</v>
      </c>
      <c r="AH2" s="197"/>
      <c r="AI2" s="197"/>
      <c r="AJ2" s="197"/>
      <c r="AK2" s="197"/>
      <c r="AL2" s="197"/>
      <c r="AM2" s="197"/>
      <c r="AN2" s="197"/>
      <c r="AO2" s="197"/>
      <c r="AP2" s="197"/>
      <c r="AQ2" s="197"/>
      <c r="AR2" s="197"/>
      <c r="AT2" s="196" t="s">
        <v>42</v>
      </c>
      <c r="AU2" s="197"/>
      <c r="AV2" s="197"/>
      <c r="AW2" s="197"/>
      <c r="AX2" s="197"/>
      <c r="AY2" s="197"/>
      <c r="AZ2" s="197"/>
      <c r="BA2" s="197"/>
      <c r="BB2" s="197"/>
      <c r="BC2" s="197"/>
      <c r="BD2" s="197"/>
      <c r="BE2" s="197"/>
    </row>
    <row r="3" spans="1:57" x14ac:dyDescent="0.25">
      <c r="A3" s="37"/>
      <c r="B3" s="37"/>
      <c r="C3" s="3"/>
      <c r="D3" s="204" t="s">
        <v>8</v>
      </c>
      <c r="E3" s="206" t="s">
        <v>9</v>
      </c>
      <c r="F3" s="5"/>
      <c r="G3" s="194" t="s">
        <v>0</v>
      </c>
      <c r="H3" s="190" t="s">
        <v>1</v>
      </c>
      <c r="I3" s="190" t="s">
        <v>10</v>
      </c>
      <c r="J3" s="190" t="s">
        <v>2</v>
      </c>
      <c r="K3" s="190" t="s">
        <v>11</v>
      </c>
      <c r="L3" s="192" t="s">
        <v>12</v>
      </c>
      <c r="M3" s="5"/>
      <c r="N3" s="194" t="s">
        <v>3</v>
      </c>
      <c r="O3" s="190" t="s">
        <v>4</v>
      </c>
      <c r="P3" s="192" t="s">
        <v>13</v>
      </c>
      <c r="Q3" s="2"/>
      <c r="R3" s="198" t="s">
        <v>14</v>
      </c>
      <c r="S3" s="2"/>
      <c r="T3" s="194" t="s">
        <v>0</v>
      </c>
      <c r="U3" s="190" t="s">
        <v>1</v>
      </c>
      <c r="V3" s="190" t="s">
        <v>10</v>
      </c>
      <c r="W3" s="190" t="s">
        <v>2</v>
      </c>
      <c r="X3" s="190" t="s">
        <v>11</v>
      </c>
      <c r="Y3" s="192" t="s">
        <v>12</v>
      </c>
      <c r="Z3" s="2"/>
      <c r="AA3" s="194" t="s">
        <v>3</v>
      </c>
      <c r="AB3" s="190" t="s">
        <v>4</v>
      </c>
      <c r="AC3" s="192" t="s">
        <v>13</v>
      </c>
      <c r="AD3" s="1"/>
      <c r="AE3" s="200" t="s">
        <v>14</v>
      </c>
      <c r="AF3" s="47"/>
      <c r="AG3" s="194" t="s">
        <v>0</v>
      </c>
      <c r="AH3" s="190" t="s">
        <v>1</v>
      </c>
      <c r="AI3" s="190" t="s">
        <v>10</v>
      </c>
      <c r="AJ3" s="190" t="s">
        <v>2</v>
      </c>
      <c r="AK3" s="190" t="s">
        <v>11</v>
      </c>
      <c r="AL3" s="192" t="s">
        <v>12</v>
      </c>
      <c r="AM3" s="5"/>
      <c r="AN3" s="194" t="s">
        <v>3</v>
      </c>
      <c r="AO3" s="190" t="s">
        <v>4</v>
      </c>
      <c r="AP3" s="192" t="s">
        <v>13</v>
      </c>
      <c r="AQ3" s="2"/>
      <c r="AR3" s="198" t="s">
        <v>14</v>
      </c>
      <c r="AS3" s="2"/>
      <c r="AT3" s="194" t="s">
        <v>0</v>
      </c>
      <c r="AU3" s="190" t="s">
        <v>1</v>
      </c>
      <c r="AV3" s="190" t="s">
        <v>10</v>
      </c>
      <c r="AW3" s="190" t="s">
        <v>2</v>
      </c>
      <c r="AX3" s="190" t="s">
        <v>11</v>
      </c>
      <c r="AY3" s="192" t="s">
        <v>12</v>
      </c>
      <c r="AZ3" s="2"/>
      <c r="BA3" s="194" t="s">
        <v>3</v>
      </c>
      <c r="BB3" s="190" t="s">
        <v>4</v>
      </c>
      <c r="BC3" s="192" t="s">
        <v>13</v>
      </c>
      <c r="BD3" s="1"/>
      <c r="BE3" s="200" t="s">
        <v>14</v>
      </c>
    </row>
    <row r="4" spans="1:57" x14ac:dyDescent="0.25">
      <c r="A4" s="37"/>
      <c r="B4" s="37"/>
      <c r="C4" s="3"/>
      <c r="D4" s="205"/>
      <c r="E4" s="207"/>
      <c r="F4" s="5"/>
      <c r="G4" s="195"/>
      <c r="H4" s="191"/>
      <c r="I4" s="191"/>
      <c r="J4" s="191"/>
      <c r="K4" s="191"/>
      <c r="L4" s="193"/>
      <c r="M4" s="5"/>
      <c r="N4" s="195"/>
      <c r="O4" s="191"/>
      <c r="P4" s="193"/>
      <c r="Q4" s="2"/>
      <c r="R4" s="199"/>
      <c r="S4" s="2"/>
      <c r="T4" s="195"/>
      <c r="U4" s="191"/>
      <c r="V4" s="191"/>
      <c r="W4" s="191"/>
      <c r="X4" s="191"/>
      <c r="Y4" s="193"/>
      <c r="Z4" s="2"/>
      <c r="AA4" s="195"/>
      <c r="AB4" s="191"/>
      <c r="AC4" s="193"/>
      <c r="AD4" s="1"/>
      <c r="AE4" s="201"/>
      <c r="AF4" s="48"/>
      <c r="AG4" s="195"/>
      <c r="AH4" s="191"/>
      <c r="AI4" s="191"/>
      <c r="AJ4" s="191"/>
      <c r="AK4" s="191"/>
      <c r="AL4" s="193"/>
      <c r="AM4" s="5"/>
      <c r="AN4" s="195"/>
      <c r="AO4" s="191"/>
      <c r="AP4" s="193"/>
      <c r="AQ4" s="2"/>
      <c r="AR4" s="199"/>
      <c r="AS4" s="2"/>
      <c r="AT4" s="195"/>
      <c r="AU4" s="191"/>
      <c r="AV4" s="191"/>
      <c r="AW4" s="191"/>
      <c r="AX4" s="191"/>
      <c r="AY4" s="193"/>
      <c r="AZ4" s="2"/>
      <c r="BA4" s="195"/>
      <c r="BB4" s="191"/>
      <c r="BC4" s="193"/>
      <c r="BD4" s="1"/>
      <c r="BE4" s="201"/>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62">
        <v>70.983979688445501</v>
      </c>
      <c r="H6" s="163">
        <v>83.098189325026794</v>
      </c>
      <c r="I6" s="163">
        <v>91.0605020896258</v>
      </c>
      <c r="J6" s="163">
        <v>91.917853035027207</v>
      </c>
      <c r="K6" s="163">
        <v>92.8474031444659</v>
      </c>
      <c r="L6" s="164">
        <v>85.981490326353594</v>
      </c>
      <c r="M6" s="165"/>
      <c r="N6" s="166">
        <v>113.244484721825</v>
      </c>
      <c r="O6" s="167">
        <v>115.576148719168</v>
      </c>
      <c r="P6" s="168">
        <v>114.410316720496</v>
      </c>
      <c r="Q6" s="165"/>
      <c r="R6" s="169">
        <v>94.104391926585805</v>
      </c>
      <c r="S6" s="96"/>
      <c r="T6" s="141">
        <v>45.9907962134535</v>
      </c>
      <c r="U6" s="142">
        <v>63.167336922694503</v>
      </c>
      <c r="V6" s="142">
        <v>70.327795039406396</v>
      </c>
      <c r="W6" s="142">
        <v>65.697280680309106</v>
      </c>
      <c r="X6" s="142">
        <v>55.459275608297801</v>
      </c>
      <c r="Y6" s="143">
        <v>60.2875775689755</v>
      </c>
      <c r="Z6" s="144"/>
      <c r="AA6" s="145">
        <v>36.9409353168327</v>
      </c>
      <c r="AB6" s="146">
        <v>30.355493263733099</v>
      </c>
      <c r="AC6" s="147">
        <v>33.533416394129098</v>
      </c>
      <c r="AD6" s="144"/>
      <c r="AE6" s="148">
        <v>49.8583920296347</v>
      </c>
      <c r="AF6" s="97"/>
      <c r="AG6" s="162">
        <v>70.5505864319381</v>
      </c>
      <c r="AH6" s="163">
        <v>83.771610645999203</v>
      </c>
      <c r="AI6" s="163">
        <v>92.237033191695105</v>
      </c>
      <c r="AJ6" s="163">
        <v>93.405115340579698</v>
      </c>
      <c r="AK6" s="163">
        <v>93.789805758617803</v>
      </c>
      <c r="AL6" s="164">
        <v>86.750788371968795</v>
      </c>
      <c r="AM6" s="165"/>
      <c r="AN6" s="166">
        <v>115.228266316432</v>
      </c>
      <c r="AO6" s="167">
        <v>117.90424693268299</v>
      </c>
      <c r="AP6" s="168">
        <v>116.566261545816</v>
      </c>
      <c r="AQ6" s="165"/>
      <c r="AR6" s="169">
        <v>95.269754367033798</v>
      </c>
      <c r="AS6" s="96"/>
      <c r="AT6" s="141">
        <v>47.5890467799303</v>
      </c>
      <c r="AU6" s="142">
        <v>66.712371380821097</v>
      </c>
      <c r="AV6" s="142">
        <v>75.933499374197197</v>
      </c>
      <c r="AW6" s="142">
        <v>72.583603831771001</v>
      </c>
      <c r="AX6" s="142">
        <v>60.537412261224503</v>
      </c>
      <c r="AY6" s="143">
        <v>64.911368347973806</v>
      </c>
      <c r="AZ6" s="144"/>
      <c r="BA6" s="145">
        <v>40.533731656152497</v>
      </c>
      <c r="BB6" s="146">
        <v>30.706016963133901</v>
      </c>
      <c r="BC6" s="147">
        <v>35.373360687861897</v>
      </c>
      <c r="BD6" s="144"/>
      <c r="BE6" s="148">
        <v>53.191615802079298</v>
      </c>
    </row>
    <row r="7" spans="1:57" x14ac:dyDescent="0.25">
      <c r="A7" s="23" t="s">
        <v>18</v>
      </c>
      <c r="B7" s="44" t="str">
        <f>TRIM(A7)</f>
        <v>Virginia</v>
      </c>
      <c r="C7" s="11"/>
      <c r="D7" s="28" t="s">
        <v>16</v>
      </c>
      <c r="E7" s="31" t="s">
        <v>17</v>
      </c>
      <c r="F7" s="12"/>
      <c r="G7" s="170">
        <v>60.311173929021002</v>
      </c>
      <c r="H7" s="165">
        <v>74.753594303370903</v>
      </c>
      <c r="I7" s="165">
        <v>82.177799574660099</v>
      </c>
      <c r="J7" s="165">
        <v>85.124526257899603</v>
      </c>
      <c r="K7" s="165">
        <v>82.054461969914598</v>
      </c>
      <c r="L7" s="171">
        <v>76.884311206973194</v>
      </c>
      <c r="M7" s="165"/>
      <c r="N7" s="172">
        <v>99.300263896341605</v>
      </c>
      <c r="O7" s="173">
        <v>96.255940848517895</v>
      </c>
      <c r="P7" s="174">
        <v>97.7781023724298</v>
      </c>
      <c r="Q7" s="165"/>
      <c r="R7" s="175">
        <v>82.853965825675104</v>
      </c>
      <c r="S7" s="96"/>
      <c r="T7" s="149">
        <v>48.3032993179011</v>
      </c>
      <c r="U7" s="144">
        <v>67.348829173188903</v>
      </c>
      <c r="V7" s="144">
        <v>72.352002456456106</v>
      </c>
      <c r="W7" s="144">
        <v>72.3800298532895</v>
      </c>
      <c r="X7" s="144">
        <v>58.551605955566004</v>
      </c>
      <c r="Y7" s="150">
        <v>64.176483915442901</v>
      </c>
      <c r="Z7" s="144"/>
      <c r="AA7" s="151">
        <v>42.983023164539802</v>
      </c>
      <c r="AB7" s="152">
        <v>27.070574278557199</v>
      </c>
      <c r="AC7" s="153">
        <v>34.681533619863501</v>
      </c>
      <c r="AD7" s="144"/>
      <c r="AE7" s="154">
        <v>52.887088489482501</v>
      </c>
      <c r="AF7" s="97"/>
      <c r="AG7" s="170">
        <v>57.725470270670101</v>
      </c>
      <c r="AH7" s="165">
        <v>72.097012002914795</v>
      </c>
      <c r="AI7" s="165">
        <v>79.830872830995006</v>
      </c>
      <c r="AJ7" s="165">
        <v>81.407826593997896</v>
      </c>
      <c r="AK7" s="165">
        <v>81.208095617599596</v>
      </c>
      <c r="AL7" s="171">
        <v>74.453855463235499</v>
      </c>
      <c r="AM7" s="165"/>
      <c r="AN7" s="172">
        <v>100.85749661932699</v>
      </c>
      <c r="AO7" s="173">
        <v>101.139804888355</v>
      </c>
      <c r="AP7" s="174">
        <v>100.99865075384101</v>
      </c>
      <c r="AQ7" s="165"/>
      <c r="AR7" s="175">
        <v>82.038082689122902</v>
      </c>
      <c r="AS7" s="96"/>
      <c r="AT7" s="149">
        <v>48.260544924902298</v>
      </c>
      <c r="AU7" s="144">
        <v>66.730914945793103</v>
      </c>
      <c r="AV7" s="144">
        <v>74.011341470895204</v>
      </c>
      <c r="AW7" s="144">
        <v>71.961350027851296</v>
      </c>
      <c r="AX7" s="144">
        <v>64.753756080824502</v>
      </c>
      <c r="AY7" s="150">
        <v>65.685066344753096</v>
      </c>
      <c r="AZ7" s="144"/>
      <c r="BA7" s="151">
        <v>48.3030004104318</v>
      </c>
      <c r="BB7" s="152">
        <v>34.694851896333503</v>
      </c>
      <c r="BC7" s="153">
        <v>41.158715306852201</v>
      </c>
      <c r="BD7" s="144"/>
      <c r="BE7" s="154">
        <v>56.134030485261299</v>
      </c>
    </row>
    <row r="8" spans="1:57" x14ac:dyDescent="0.25">
      <c r="A8" s="24" t="s">
        <v>19</v>
      </c>
      <c r="B8" s="44" t="str">
        <f t="shared" ref="B8:B43" si="0">TRIM(A8)</f>
        <v>Norfolk/Virginia Beach, VA</v>
      </c>
      <c r="C8" s="12"/>
      <c r="D8" s="28" t="s">
        <v>16</v>
      </c>
      <c r="E8" s="31" t="s">
        <v>17</v>
      </c>
      <c r="F8" s="12"/>
      <c r="G8" s="170">
        <v>59.799235361794601</v>
      </c>
      <c r="H8" s="165">
        <v>62.147643871373504</v>
      </c>
      <c r="I8" s="165">
        <v>64.700785795528901</v>
      </c>
      <c r="J8" s="165">
        <v>66.22847763451</v>
      </c>
      <c r="K8" s="165">
        <v>67.744359679744207</v>
      </c>
      <c r="L8" s="171">
        <v>64.1241004685902</v>
      </c>
      <c r="M8" s="165"/>
      <c r="N8" s="172">
        <v>109.326657137615</v>
      </c>
      <c r="O8" s="173">
        <v>113.67366341431401</v>
      </c>
      <c r="P8" s="174">
        <v>111.500160275965</v>
      </c>
      <c r="Q8" s="165"/>
      <c r="R8" s="175">
        <v>77.660117556411606</v>
      </c>
      <c r="S8" s="96"/>
      <c r="T8" s="149">
        <v>16.975621169695899</v>
      </c>
      <c r="U8" s="144">
        <v>22.9505331272162</v>
      </c>
      <c r="V8" s="144">
        <v>21.263461007279901</v>
      </c>
      <c r="W8" s="144">
        <v>23.480863553301301</v>
      </c>
      <c r="X8" s="144">
        <v>22.060240247940101</v>
      </c>
      <c r="Y8" s="150">
        <v>21.374108245269898</v>
      </c>
      <c r="Z8" s="144"/>
      <c r="AA8" s="151">
        <v>22.804264491784298</v>
      </c>
      <c r="AB8" s="152">
        <v>5.8369885743463197</v>
      </c>
      <c r="AC8" s="153">
        <v>13.5268372675154</v>
      </c>
      <c r="AD8" s="144"/>
      <c r="AE8" s="154">
        <v>18.0274412077835</v>
      </c>
      <c r="AF8" s="97"/>
      <c r="AG8" s="170">
        <v>57.423801553300002</v>
      </c>
      <c r="AH8" s="165">
        <v>65.073333981798299</v>
      </c>
      <c r="AI8" s="165">
        <v>70.322235804581794</v>
      </c>
      <c r="AJ8" s="165">
        <v>73.577859664030797</v>
      </c>
      <c r="AK8" s="165">
        <v>79.355680351312003</v>
      </c>
      <c r="AL8" s="171">
        <v>69.150582271004595</v>
      </c>
      <c r="AM8" s="165"/>
      <c r="AN8" s="172">
        <v>115.793215398586</v>
      </c>
      <c r="AO8" s="173">
        <v>120.558611652045</v>
      </c>
      <c r="AP8" s="174">
        <v>118.175913525315</v>
      </c>
      <c r="AQ8" s="165"/>
      <c r="AR8" s="175">
        <v>83.157819772236294</v>
      </c>
      <c r="AS8" s="96"/>
      <c r="AT8" s="149">
        <v>21.7168731423229</v>
      </c>
      <c r="AU8" s="144">
        <v>37.297491551596003</v>
      </c>
      <c r="AV8" s="144">
        <v>39.669723253693697</v>
      </c>
      <c r="AW8" s="144">
        <v>42.494771463792198</v>
      </c>
      <c r="AX8" s="144">
        <v>40.271928583371</v>
      </c>
      <c r="AY8" s="150">
        <v>36.590389159401603</v>
      </c>
      <c r="AZ8" s="144"/>
      <c r="BA8" s="151">
        <v>28.589811060573201</v>
      </c>
      <c r="BB8" s="152">
        <v>15.3061805705503</v>
      </c>
      <c r="BC8" s="153">
        <v>21.443532338536102</v>
      </c>
      <c r="BD8" s="144"/>
      <c r="BE8" s="154">
        <v>29.986652895921299</v>
      </c>
    </row>
    <row r="9" spans="1:57" ht="15" x14ac:dyDescent="0.35">
      <c r="A9" s="24" t="s">
        <v>20</v>
      </c>
      <c r="B9" s="79" t="s">
        <v>72</v>
      </c>
      <c r="C9" s="12"/>
      <c r="D9" s="28" t="s">
        <v>16</v>
      </c>
      <c r="E9" s="31" t="s">
        <v>17</v>
      </c>
      <c r="F9" s="12"/>
      <c r="G9" s="170">
        <v>48.983665774404002</v>
      </c>
      <c r="H9" s="165">
        <v>63.750453961912299</v>
      </c>
      <c r="I9" s="165">
        <v>74.4663683712877</v>
      </c>
      <c r="J9" s="165">
        <v>73.155320100324005</v>
      </c>
      <c r="K9" s="165">
        <v>63.628373201047602</v>
      </c>
      <c r="L9" s="171">
        <v>64.796836281795095</v>
      </c>
      <c r="M9" s="165"/>
      <c r="N9" s="172">
        <v>81.721605664313898</v>
      </c>
      <c r="O9" s="173">
        <v>90.105804474630403</v>
      </c>
      <c r="P9" s="174">
        <v>85.913705069472101</v>
      </c>
      <c r="Q9" s="165"/>
      <c r="R9" s="175">
        <v>70.830227363988598</v>
      </c>
      <c r="S9" s="96"/>
      <c r="T9" s="149">
        <v>22.881077385800999</v>
      </c>
      <c r="U9" s="144">
        <v>36.345772894631502</v>
      </c>
      <c r="V9" s="144">
        <v>47.681283915371097</v>
      </c>
      <c r="W9" s="144">
        <v>35.581096370023303</v>
      </c>
      <c r="X9" s="144">
        <v>15.4164690579507</v>
      </c>
      <c r="Y9" s="150">
        <v>31.631827054720901</v>
      </c>
      <c r="Z9" s="144"/>
      <c r="AA9" s="151">
        <v>18.350050142257501</v>
      </c>
      <c r="AB9" s="152">
        <v>21.853014357752599</v>
      </c>
      <c r="AC9" s="153">
        <v>20.1614947998068</v>
      </c>
      <c r="AD9" s="144"/>
      <c r="AE9" s="154">
        <v>27.416680015011998</v>
      </c>
      <c r="AF9" s="97"/>
      <c r="AG9" s="170">
        <v>49.740729475740203</v>
      </c>
      <c r="AH9" s="165">
        <v>62.178000211967799</v>
      </c>
      <c r="AI9" s="165">
        <v>70.8336897389798</v>
      </c>
      <c r="AJ9" s="165">
        <v>68.9139714020952</v>
      </c>
      <c r="AK9" s="165">
        <v>66.745031028321506</v>
      </c>
      <c r="AL9" s="171">
        <v>63.682284371420899</v>
      </c>
      <c r="AM9" s="165"/>
      <c r="AN9" s="172">
        <v>87.151748977893106</v>
      </c>
      <c r="AO9" s="173">
        <v>89.431178719980394</v>
      </c>
      <c r="AP9" s="174">
        <v>88.2914638489368</v>
      </c>
      <c r="AQ9" s="165"/>
      <c r="AR9" s="175">
        <v>70.713478507854006</v>
      </c>
      <c r="AS9" s="96"/>
      <c r="AT9" s="149">
        <v>25.484703891332501</v>
      </c>
      <c r="AU9" s="144">
        <v>39.929422944847097</v>
      </c>
      <c r="AV9" s="144">
        <v>50.132546594528101</v>
      </c>
      <c r="AW9" s="144">
        <v>41.582166097932799</v>
      </c>
      <c r="AX9" s="144">
        <v>35.793389725181903</v>
      </c>
      <c r="AY9" s="150">
        <v>38.995128043985297</v>
      </c>
      <c r="AZ9" s="144"/>
      <c r="BA9" s="151">
        <v>29.918636974443199</v>
      </c>
      <c r="BB9" s="152">
        <v>16.849599673623</v>
      </c>
      <c r="BC9" s="153">
        <v>22.951037223138101</v>
      </c>
      <c r="BD9" s="144"/>
      <c r="BE9" s="154">
        <v>32.807711977078299</v>
      </c>
    </row>
    <row r="10" spans="1:57" x14ac:dyDescent="0.25">
      <c r="A10" s="24" t="s">
        <v>21</v>
      </c>
      <c r="B10" s="44" t="str">
        <f t="shared" si="0"/>
        <v>Virginia Area</v>
      </c>
      <c r="C10" s="12"/>
      <c r="D10" s="28" t="s">
        <v>16</v>
      </c>
      <c r="E10" s="31" t="s">
        <v>17</v>
      </c>
      <c r="F10" s="12"/>
      <c r="G10" s="170">
        <v>49.177862140207502</v>
      </c>
      <c r="H10" s="165">
        <v>59.963265952951097</v>
      </c>
      <c r="I10" s="165">
        <v>63.210100718410999</v>
      </c>
      <c r="J10" s="165">
        <v>72.123468328872605</v>
      </c>
      <c r="K10" s="165">
        <v>85.520300511809097</v>
      </c>
      <c r="L10" s="171">
        <v>65.998999530450206</v>
      </c>
      <c r="M10" s="165"/>
      <c r="N10" s="172">
        <v>114.929641029252</v>
      </c>
      <c r="O10" s="173">
        <v>95.326758228858495</v>
      </c>
      <c r="P10" s="174">
        <v>105.128199629055</v>
      </c>
      <c r="Q10" s="165"/>
      <c r="R10" s="175">
        <v>77.178770987194696</v>
      </c>
      <c r="S10" s="96"/>
      <c r="T10" s="149">
        <v>25.5273902202659</v>
      </c>
      <c r="U10" s="144">
        <v>33.662165703441701</v>
      </c>
      <c r="V10" s="144">
        <v>30.9796367689421</v>
      </c>
      <c r="W10" s="144">
        <v>41.154087416969297</v>
      </c>
      <c r="X10" s="144">
        <v>44.382986992502602</v>
      </c>
      <c r="Y10" s="150">
        <v>36.010070515409602</v>
      </c>
      <c r="Z10" s="144"/>
      <c r="AA10" s="151">
        <v>51.635826064697703</v>
      </c>
      <c r="AB10" s="152">
        <v>26.302064587396501</v>
      </c>
      <c r="AC10" s="153">
        <v>38.995572240453697</v>
      </c>
      <c r="AD10" s="144"/>
      <c r="AE10" s="154">
        <v>37.156603109035203</v>
      </c>
      <c r="AF10" s="97"/>
      <c r="AG10" s="170">
        <v>47.969979394795701</v>
      </c>
      <c r="AH10" s="165">
        <v>59.235714176380498</v>
      </c>
      <c r="AI10" s="165">
        <v>63.494103084893403</v>
      </c>
      <c r="AJ10" s="165">
        <v>66.880052101730797</v>
      </c>
      <c r="AK10" s="165">
        <v>75.463715353820703</v>
      </c>
      <c r="AL10" s="171">
        <v>62.6087128223242</v>
      </c>
      <c r="AM10" s="165"/>
      <c r="AN10" s="172">
        <v>103.565685034734</v>
      </c>
      <c r="AO10" s="173">
        <v>97.002153655951901</v>
      </c>
      <c r="AP10" s="174">
        <v>100.28391934534299</v>
      </c>
      <c r="AQ10" s="165"/>
      <c r="AR10" s="175">
        <v>73.373057543186803</v>
      </c>
      <c r="AS10" s="96"/>
      <c r="AT10" s="149">
        <v>26.956545439633199</v>
      </c>
      <c r="AU10" s="144">
        <v>31.194800034002501</v>
      </c>
      <c r="AV10" s="144">
        <v>33.015548397794099</v>
      </c>
      <c r="AW10" s="144">
        <v>36.004710044628702</v>
      </c>
      <c r="AX10" s="144">
        <v>42.7963544414675</v>
      </c>
      <c r="AY10" s="150">
        <v>34.531430243589497</v>
      </c>
      <c r="AZ10" s="144"/>
      <c r="BA10" s="151">
        <v>45.438203303543503</v>
      </c>
      <c r="BB10" s="152">
        <v>30.121904526713202</v>
      </c>
      <c r="BC10" s="153">
        <v>37.601833301398997</v>
      </c>
      <c r="BD10" s="144"/>
      <c r="BE10" s="154">
        <v>35.701758280028301</v>
      </c>
    </row>
    <row r="11" spans="1:57" x14ac:dyDescent="0.25">
      <c r="A11" s="41" t="s">
        <v>22</v>
      </c>
      <c r="B11" s="44" t="str">
        <f t="shared" si="0"/>
        <v>Washington, DC</v>
      </c>
      <c r="C11" s="12"/>
      <c r="D11" s="28" t="s">
        <v>16</v>
      </c>
      <c r="E11" s="31" t="s">
        <v>17</v>
      </c>
      <c r="F11" s="12"/>
      <c r="G11" s="170">
        <v>110.25063717660601</v>
      </c>
      <c r="H11" s="165">
        <v>135.40644549121501</v>
      </c>
      <c r="I11" s="165">
        <v>147.67725926527501</v>
      </c>
      <c r="J11" s="165">
        <v>139.37890937310999</v>
      </c>
      <c r="K11" s="165">
        <v>120.023105299728</v>
      </c>
      <c r="L11" s="171">
        <v>130.547271321187</v>
      </c>
      <c r="M11" s="165"/>
      <c r="N11" s="172">
        <v>108.194475847568</v>
      </c>
      <c r="O11" s="173">
        <v>113.013096817275</v>
      </c>
      <c r="P11" s="174">
        <v>110.603786332421</v>
      </c>
      <c r="Q11" s="165"/>
      <c r="R11" s="175">
        <v>124.849132752968</v>
      </c>
      <c r="S11" s="96"/>
      <c r="T11" s="149">
        <v>208.742460905065</v>
      </c>
      <c r="U11" s="144">
        <v>256.25751032839503</v>
      </c>
      <c r="V11" s="144">
        <v>261.18497287622398</v>
      </c>
      <c r="W11" s="144">
        <v>235.75751754234099</v>
      </c>
      <c r="X11" s="144">
        <v>182.57208194204</v>
      </c>
      <c r="Y11" s="150">
        <v>228.68296547255301</v>
      </c>
      <c r="Z11" s="144"/>
      <c r="AA11" s="151">
        <v>101.11246704365099</v>
      </c>
      <c r="AB11" s="152">
        <v>91.787339036601594</v>
      </c>
      <c r="AC11" s="153">
        <v>96.237785069334393</v>
      </c>
      <c r="AD11" s="144"/>
      <c r="AE11" s="154">
        <v>180.72591617156201</v>
      </c>
      <c r="AF11" s="97"/>
      <c r="AG11" s="170">
        <v>94.520592824205593</v>
      </c>
      <c r="AH11" s="165">
        <v>118.674752068725</v>
      </c>
      <c r="AI11" s="165">
        <v>132.24672184772999</v>
      </c>
      <c r="AJ11" s="165">
        <v>129.33979240549701</v>
      </c>
      <c r="AK11" s="165">
        <v>119.654512574785</v>
      </c>
      <c r="AL11" s="171">
        <v>118.887274344189</v>
      </c>
      <c r="AM11" s="165"/>
      <c r="AN11" s="172">
        <v>121.446652815001</v>
      </c>
      <c r="AO11" s="173">
        <v>125.206596957145</v>
      </c>
      <c r="AP11" s="174">
        <v>123.32662488607301</v>
      </c>
      <c r="AQ11" s="165"/>
      <c r="AR11" s="175">
        <v>120.15566021329801</v>
      </c>
      <c r="AS11" s="96"/>
      <c r="AT11" s="149">
        <v>163.66445629158599</v>
      </c>
      <c r="AU11" s="144">
        <v>208.06134394940901</v>
      </c>
      <c r="AV11" s="144">
        <v>225.44622801223599</v>
      </c>
      <c r="AW11" s="144">
        <v>210.288615194877</v>
      </c>
      <c r="AX11" s="144">
        <v>184.94354376912199</v>
      </c>
      <c r="AY11" s="150">
        <v>199.187619573517</v>
      </c>
      <c r="AZ11" s="144"/>
      <c r="BA11" s="151">
        <v>128.64120790652501</v>
      </c>
      <c r="BB11" s="152">
        <v>114.32633605580899</v>
      </c>
      <c r="BC11" s="153">
        <v>121.108312915252</v>
      </c>
      <c r="BD11" s="144"/>
      <c r="BE11" s="154">
        <v>171.04505651918399</v>
      </c>
    </row>
    <row r="12" spans="1:57" x14ac:dyDescent="0.25">
      <c r="A12" s="24" t="s">
        <v>23</v>
      </c>
      <c r="B12" s="44" t="str">
        <f t="shared" si="0"/>
        <v>Arlington, VA</v>
      </c>
      <c r="C12" s="12"/>
      <c r="D12" s="28" t="s">
        <v>16</v>
      </c>
      <c r="E12" s="31" t="s">
        <v>17</v>
      </c>
      <c r="F12" s="12"/>
      <c r="G12" s="170">
        <v>105.101272652388</v>
      </c>
      <c r="H12" s="165">
        <v>147.45122528830299</v>
      </c>
      <c r="I12" s="165">
        <v>172.79871911037799</v>
      </c>
      <c r="J12" s="165">
        <v>171.70095860790701</v>
      </c>
      <c r="K12" s="165">
        <v>143.80125000000001</v>
      </c>
      <c r="L12" s="171">
        <v>148.17068513179501</v>
      </c>
      <c r="M12" s="165"/>
      <c r="N12" s="172">
        <v>109.122968492586</v>
      </c>
      <c r="O12" s="173">
        <v>97.830826812191106</v>
      </c>
      <c r="P12" s="174">
        <v>103.476897652388</v>
      </c>
      <c r="Q12" s="165"/>
      <c r="R12" s="175">
        <v>135.40103156625</v>
      </c>
      <c r="S12" s="96"/>
      <c r="T12" s="149">
        <v>256.208586746788</v>
      </c>
      <c r="U12" s="144">
        <v>318.943831782247</v>
      </c>
      <c r="V12" s="144">
        <v>384.08927389338902</v>
      </c>
      <c r="W12" s="144">
        <v>363.78681529998897</v>
      </c>
      <c r="X12" s="144">
        <v>320.73860269231602</v>
      </c>
      <c r="Y12" s="150">
        <v>331.74049536767302</v>
      </c>
      <c r="Z12" s="144"/>
      <c r="AA12" s="151">
        <v>193.891842450349</v>
      </c>
      <c r="AB12" s="152">
        <v>161.64272043553001</v>
      </c>
      <c r="AC12" s="153">
        <v>177.71087603604201</v>
      </c>
      <c r="AD12" s="144"/>
      <c r="AE12" s="154">
        <v>285.10238516015801</v>
      </c>
      <c r="AF12" s="97"/>
      <c r="AG12" s="170">
        <v>95.829801019357404</v>
      </c>
      <c r="AH12" s="165">
        <v>140.482431528006</v>
      </c>
      <c r="AI12" s="165">
        <v>159.60499613879699</v>
      </c>
      <c r="AJ12" s="165">
        <v>161.75894717874701</v>
      </c>
      <c r="AK12" s="165">
        <v>139.406960976112</v>
      </c>
      <c r="AL12" s="171">
        <v>139.41662736820399</v>
      </c>
      <c r="AM12" s="165"/>
      <c r="AN12" s="172">
        <v>118.759645541598</v>
      </c>
      <c r="AO12" s="173">
        <v>115.90482289950501</v>
      </c>
      <c r="AP12" s="174">
        <v>117.332234220551</v>
      </c>
      <c r="AQ12" s="165"/>
      <c r="AR12" s="175">
        <v>133.10680075458899</v>
      </c>
      <c r="AS12" s="96"/>
      <c r="AT12" s="149">
        <v>229.76499926461099</v>
      </c>
      <c r="AU12" s="144">
        <v>324.40363933432599</v>
      </c>
      <c r="AV12" s="144">
        <v>355.42762363908702</v>
      </c>
      <c r="AW12" s="144">
        <v>354.43986846311299</v>
      </c>
      <c r="AX12" s="144">
        <v>309.61220211829999</v>
      </c>
      <c r="AY12" s="150">
        <v>317.82693574619998</v>
      </c>
      <c r="AZ12" s="144"/>
      <c r="BA12" s="151">
        <v>216.65724231795301</v>
      </c>
      <c r="BB12" s="152">
        <v>193.67868225049199</v>
      </c>
      <c r="BC12" s="153">
        <v>204.87972947903</v>
      </c>
      <c r="BD12" s="144"/>
      <c r="BE12" s="154">
        <v>282.17626592386</v>
      </c>
    </row>
    <row r="13" spans="1:57" x14ac:dyDescent="0.25">
      <c r="A13" s="24" t="s">
        <v>24</v>
      </c>
      <c r="B13" s="44" t="str">
        <f t="shared" si="0"/>
        <v>Suburban Virginia Area</v>
      </c>
      <c r="C13" s="12"/>
      <c r="D13" s="28" t="s">
        <v>16</v>
      </c>
      <c r="E13" s="31" t="s">
        <v>17</v>
      </c>
      <c r="F13" s="12"/>
      <c r="G13" s="170">
        <v>65.757261434217895</v>
      </c>
      <c r="H13" s="165">
        <v>79.544551101072798</v>
      </c>
      <c r="I13" s="165">
        <v>69.927508469790993</v>
      </c>
      <c r="J13" s="165">
        <v>74.3695553359683</v>
      </c>
      <c r="K13" s="165">
        <v>77.729243365330305</v>
      </c>
      <c r="L13" s="171">
        <v>73.465623941276107</v>
      </c>
      <c r="M13" s="165"/>
      <c r="N13" s="172">
        <v>105.57923066064301</v>
      </c>
      <c r="O13" s="173">
        <v>122.054926595143</v>
      </c>
      <c r="P13" s="174">
        <v>113.817078627893</v>
      </c>
      <c r="Q13" s="165"/>
      <c r="R13" s="175">
        <v>84.994610994595405</v>
      </c>
      <c r="S13" s="96"/>
      <c r="T13" s="149">
        <v>29.416049306317799</v>
      </c>
      <c r="U13" s="144">
        <v>47.303389709109197</v>
      </c>
      <c r="V13" s="144">
        <v>29.1214376116388</v>
      </c>
      <c r="W13" s="144">
        <v>35.963001776003601</v>
      </c>
      <c r="X13" s="144">
        <v>37.255723902652001</v>
      </c>
      <c r="Y13" s="150">
        <v>35.897979374478403</v>
      </c>
      <c r="Z13" s="144"/>
      <c r="AA13" s="151">
        <v>25.663573780589001</v>
      </c>
      <c r="AB13" s="152">
        <v>28.269087600941599</v>
      </c>
      <c r="AC13" s="153">
        <v>27.047314589669401</v>
      </c>
      <c r="AD13" s="144"/>
      <c r="AE13" s="154">
        <v>32.369826446416901</v>
      </c>
      <c r="AF13" s="97"/>
      <c r="AG13" s="170">
        <v>60.700831451157498</v>
      </c>
      <c r="AH13" s="165">
        <v>74.336997106154698</v>
      </c>
      <c r="AI13" s="165">
        <v>76.1231175889328</v>
      </c>
      <c r="AJ13" s="165">
        <v>77.330686405985304</v>
      </c>
      <c r="AK13" s="165">
        <v>78.567077569169896</v>
      </c>
      <c r="AL13" s="171">
        <v>73.411742024280002</v>
      </c>
      <c r="AM13" s="165"/>
      <c r="AN13" s="172">
        <v>112.607398009599</v>
      </c>
      <c r="AO13" s="173">
        <v>120.22767468943999</v>
      </c>
      <c r="AP13" s="174">
        <v>116.41753634952001</v>
      </c>
      <c r="AQ13" s="165"/>
      <c r="AR13" s="175">
        <v>85.699111831491393</v>
      </c>
      <c r="AS13" s="96"/>
      <c r="AT13" s="149">
        <v>26.5004606591468</v>
      </c>
      <c r="AU13" s="144">
        <v>42.883038024989801</v>
      </c>
      <c r="AV13" s="144">
        <v>40.386775934544097</v>
      </c>
      <c r="AW13" s="144">
        <v>39.482503495813397</v>
      </c>
      <c r="AX13" s="144">
        <v>33.225801522108704</v>
      </c>
      <c r="AY13" s="150">
        <v>36.6313340913755</v>
      </c>
      <c r="AZ13" s="144"/>
      <c r="BA13" s="151">
        <v>32.568824478199197</v>
      </c>
      <c r="BB13" s="152">
        <v>28.065801172175</v>
      </c>
      <c r="BC13" s="153">
        <v>30.2047887883041</v>
      </c>
      <c r="BD13" s="144"/>
      <c r="BE13" s="154">
        <v>34.063104026841103</v>
      </c>
    </row>
    <row r="14" spans="1:57" x14ac:dyDescent="0.25">
      <c r="A14" s="24" t="s">
        <v>25</v>
      </c>
      <c r="B14" s="44" t="str">
        <f t="shared" si="0"/>
        <v>Alexandria, VA</v>
      </c>
      <c r="C14" s="12"/>
      <c r="D14" s="28" t="s">
        <v>16</v>
      </c>
      <c r="E14" s="31" t="s">
        <v>17</v>
      </c>
      <c r="F14" s="12"/>
      <c r="G14" s="170">
        <v>96.488506737890006</v>
      </c>
      <c r="H14" s="165">
        <v>131.32825057666599</v>
      </c>
      <c r="I14" s="165">
        <v>141.29566346970901</v>
      </c>
      <c r="J14" s="165">
        <v>132.44952409857899</v>
      </c>
      <c r="K14" s="165">
        <v>106.419877382542</v>
      </c>
      <c r="L14" s="171">
        <v>121.596364453077</v>
      </c>
      <c r="M14" s="165"/>
      <c r="N14" s="172">
        <v>88.691614665533507</v>
      </c>
      <c r="O14" s="173">
        <v>93.930194245477693</v>
      </c>
      <c r="P14" s="174">
        <v>91.310904455505593</v>
      </c>
      <c r="Q14" s="165"/>
      <c r="R14" s="175">
        <v>112.943375882342</v>
      </c>
      <c r="S14" s="96"/>
      <c r="T14" s="149">
        <v>197.89046230020401</v>
      </c>
      <c r="U14" s="144">
        <v>258.07044353433201</v>
      </c>
      <c r="V14" s="144">
        <v>248.764534131039</v>
      </c>
      <c r="W14" s="144">
        <v>219.295820131162</v>
      </c>
      <c r="X14" s="144">
        <v>160.998772273247</v>
      </c>
      <c r="Y14" s="150">
        <v>216.927413690257</v>
      </c>
      <c r="Z14" s="144"/>
      <c r="AA14" s="151">
        <v>85.032604159408294</v>
      </c>
      <c r="AB14" s="152">
        <v>76.963044941871104</v>
      </c>
      <c r="AC14" s="153">
        <v>80.792273950134998</v>
      </c>
      <c r="AD14" s="144"/>
      <c r="AE14" s="154">
        <v>169.97041009492</v>
      </c>
      <c r="AF14" s="97"/>
      <c r="AG14" s="170">
        <v>78.893059062765502</v>
      </c>
      <c r="AH14" s="165">
        <v>103.238717676338</v>
      </c>
      <c r="AI14" s="165">
        <v>116.428133118853</v>
      </c>
      <c r="AJ14" s="165">
        <v>112.27124590263401</v>
      </c>
      <c r="AK14" s="165">
        <v>100.16193972320001</v>
      </c>
      <c r="AL14" s="171">
        <v>102.19861909675799</v>
      </c>
      <c r="AM14" s="165"/>
      <c r="AN14" s="172">
        <v>96.758955323540107</v>
      </c>
      <c r="AO14" s="173">
        <v>101.097849641859</v>
      </c>
      <c r="AP14" s="174">
        <v>98.928402482699994</v>
      </c>
      <c r="AQ14" s="165"/>
      <c r="AR14" s="175">
        <v>101.264271492741</v>
      </c>
      <c r="AS14" s="96"/>
      <c r="AT14" s="149">
        <v>147.76719680150401</v>
      </c>
      <c r="AU14" s="144">
        <v>191.137341774492</v>
      </c>
      <c r="AV14" s="144">
        <v>208.85637419491499</v>
      </c>
      <c r="AW14" s="144">
        <v>187.63889359662701</v>
      </c>
      <c r="AX14" s="144">
        <v>162.08615819716599</v>
      </c>
      <c r="AY14" s="150">
        <v>180.38366051169899</v>
      </c>
      <c r="AZ14" s="144"/>
      <c r="BA14" s="151">
        <v>103.79137169311601</v>
      </c>
      <c r="BB14" s="152">
        <v>88.330452715323204</v>
      </c>
      <c r="BC14" s="153">
        <v>95.586993868252605</v>
      </c>
      <c r="BD14" s="144"/>
      <c r="BE14" s="154">
        <v>150.11611575134199</v>
      </c>
    </row>
    <row r="15" spans="1:57" x14ac:dyDescent="0.25">
      <c r="A15" s="24" t="s">
        <v>26</v>
      </c>
      <c r="B15" s="44" t="str">
        <f t="shared" si="0"/>
        <v>Fairfax/Tysons Corner, VA</v>
      </c>
      <c r="C15" s="12"/>
      <c r="D15" s="28" t="s">
        <v>16</v>
      </c>
      <c r="E15" s="31" t="s">
        <v>17</v>
      </c>
      <c r="F15" s="12"/>
      <c r="G15" s="170">
        <v>64.235204384562607</v>
      </c>
      <c r="H15" s="165">
        <v>91.945133592144302</v>
      </c>
      <c r="I15" s="165">
        <v>116.75966544873199</v>
      </c>
      <c r="J15" s="165">
        <v>118.186094998858</v>
      </c>
      <c r="K15" s="165">
        <v>96.666813199360504</v>
      </c>
      <c r="L15" s="171">
        <v>97.558582324731603</v>
      </c>
      <c r="M15" s="165"/>
      <c r="N15" s="172">
        <v>78.459166476364402</v>
      </c>
      <c r="O15" s="173">
        <v>80.604117378396793</v>
      </c>
      <c r="P15" s="174">
        <v>79.531641927380605</v>
      </c>
      <c r="Q15" s="165"/>
      <c r="R15" s="175">
        <v>92.408027925488497</v>
      </c>
      <c r="S15" s="96"/>
      <c r="T15" s="149">
        <v>95.439910800232695</v>
      </c>
      <c r="U15" s="144">
        <v>134.773655158407</v>
      </c>
      <c r="V15" s="144">
        <v>172.003528766817</v>
      </c>
      <c r="W15" s="144">
        <v>170.433505123152</v>
      </c>
      <c r="X15" s="144">
        <v>144.791320805438</v>
      </c>
      <c r="Y15" s="150">
        <v>146.17601862577001</v>
      </c>
      <c r="Z15" s="144"/>
      <c r="AA15" s="151">
        <v>67.986619726613696</v>
      </c>
      <c r="AB15" s="152">
        <v>45.248183063748201</v>
      </c>
      <c r="AC15" s="153">
        <v>55.639728002788303</v>
      </c>
      <c r="AD15" s="144"/>
      <c r="AE15" s="154">
        <v>115.369126828566</v>
      </c>
      <c r="AF15" s="97"/>
      <c r="AG15" s="170">
        <v>64.662657855674794</v>
      </c>
      <c r="AH15" s="165">
        <v>89.784143640100396</v>
      </c>
      <c r="AI15" s="165">
        <v>104.130349965745</v>
      </c>
      <c r="AJ15" s="165">
        <v>102.19452586206801</v>
      </c>
      <c r="AK15" s="165">
        <v>85.766683603562399</v>
      </c>
      <c r="AL15" s="171">
        <v>89.307672185430405</v>
      </c>
      <c r="AM15" s="165"/>
      <c r="AN15" s="172">
        <v>82.0486792075816</v>
      </c>
      <c r="AO15" s="173">
        <v>84.756023635533197</v>
      </c>
      <c r="AP15" s="174">
        <v>83.402351421557398</v>
      </c>
      <c r="AQ15" s="165"/>
      <c r="AR15" s="175">
        <v>87.620437681466697</v>
      </c>
      <c r="AS15" s="96"/>
      <c r="AT15" s="149">
        <v>96.539026069218494</v>
      </c>
      <c r="AU15" s="144">
        <v>134.33704155469999</v>
      </c>
      <c r="AV15" s="144">
        <v>154.659382218762</v>
      </c>
      <c r="AW15" s="144">
        <v>138.59112786838699</v>
      </c>
      <c r="AX15" s="144">
        <v>123.860473375578</v>
      </c>
      <c r="AY15" s="150">
        <v>131.067856737912</v>
      </c>
      <c r="AZ15" s="144"/>
      <c r="BA15" s="151">
        <v>88.2356101931815</v>
      </c>
      <c r="BB15" s="152">
        <v>70.114002017851703</v>
      </c>
      <c r="BC15" s="153">
        <v>78.570038447290102</v>
      </c>
      <c r="BD15" s="144"/>
      <c r="BE15" s="154">
        <v>113.960930829931</v>
      </c>
    </row>
    <row r="16" spans="1:57" x14ac:dyDescent="0.25">
      <c r="A16" s="24" t="s">
        <v>27</v>
      </c>
      <c r="B16" s="44" t="str">
        <f t="shared" si="0"/>
        <v>I-95 Fredericksburg, VA</v>
      </c>
      <c r="C16" s="12"/>
      <c r="D16" s="28" t="s">
        <v>16</v>
      </c>
      <c r="E16" s="31" t="s">
        <v>17</v>
      </c>
      <c r="F16" s="12"/>
      <c r="G16" s="170">
        <v>53.434652168829601</v>
      </c>
      <c r="H16" s="165">
        <v>54.884033672395603</v>
      </c>
      <c r="I16" s="165">
        <v>59.898578276628001</v>
      </c>
      <c r="J16" s="165">
        <v>64.317336607038399</v>
      </c>
      <c r="K16" s="165">
        <v>64.368598152694901</v>
      </c>
      <c r="L16" s="171">
        <v>59.380639775517302</v>
      </c>
      <c r="M16" s="165"/>
      <c r="N16" s="172">
        <v>84.961615807319006</v>
      </c>
      <c r="O16" s="173">
        <v>81.831628668303495</v>
      </c>
      <c r="P16" s="174">
        <v>83.396622237811201</v>
      </c>
      <c r="Q16" s="165"/>
      <c r="R16" s="175">
        <v>66.242349050458401</v>
      </c>
      <c r="S16" s="96"/>
      <c r="T16" s="149">
        <v>34.506635973395198</v>
      </c>
      <c r="U16" s="144">
        <v>36.483889238404998</v>
      </c>
      <c r="V16" s="144">
        <v>41.1335089431849</v>
      </c>
      <c r="W16" s="144">
        <v>45.950252501953599</v>
      </c>
      <c r="X16" s="144">
        <v>35.1898233217171</v>
      </c>
      <c r="Y16" s="150">
        <v>38.699764642022799</v>
      </c>
      <c r="Z16" s="144"/>
      <c r="AA16" s="151">
        <v>36.852331921969203</v>
      </c>
      <c r="AB16" s="152">
        <v>31.162881325930002</v>
      </c>
      <c r="AC16" s="153">
        <v>34.000598931555999</v>
      </c>
      <c r="AD16" s="144"/>
      <c r="AE16" s="154">
        <v>36.971976711498101</v>
      </c>
      <c r="AF16" s="97"/>
      <c r="AG16" s="170">
        <v>48.738160294633403</v>
      </c>
      <c r="AH16" s="165">
        <v>54.003272828247297</v>
      </c>
      <c r="AI16" s="165">
        <v>59.768172863322803</v>
      </c>
      <c r="AJ16" s="165">
        <v>63.817352098678803</v>
      </c>
      <c r="AK16" s="165">
        <v>67.156456214193796</v>
      </c>
      <c r="AL16" s="171">
        <v>58.696682859815198</v>
      </c>
      <c r="AM16" s="165"/>
      <c r="AN16" s="172">
        <v>85.654023149772001</v>
      </c>
      <c r="AO16" s="173">
        <v>84.392848415760497</v>
      </c>
      <c r="AP16" s="174">
        <v>85.0234357827662</v>
      </c>
      <c r="AQ16" s="165"/>
      <c r="AR16" s="175">
        <v>66.218612266372702</v>
      </c>
      <c r="AS16" s="96"/>
      <c r="AT16" s="149">
        <v>26.081175945868399</v>
      </c>
      <c r="AU16" s="144">
        <v>32.187830894252698</v>
      </c>
      <c r="AV16" s="144">
        <v>38.175312532648</v>
      </c>
      <c r="AW16" s="144">
        <v>37.955258344514903</v>
      </c>
      <c r="AX16" s="144">
        <v>38.174601518209599</v>
      </c>
      <c r="AY16" s="150">
        <v>34.856163550847903</v>
      </c>
      <c r="AZ16" s="144"/>
      <c r="BA16" s="151">
        <v>38.649669590253701</v>
      </c>
      <c r="BB16" s="152">
        <v>30.3811677398858</v>
      </c>
      <c r="BC16" s="153">
        <v>34.418995166243299</v>
      </c>
      <c r="BD16" s="144"/>
      <c r="BE16" s="154">
        <v>34.695457738619098</v>
      </c>
    </row>
    <row r="17" spans="1:58" x14ac:dyDescent="0.25">
      <c r="A17" s="24" t="s">
        <v>28</v>
      </c>
      <c r="B17" s="44" t="str">
        <f t="shared" si="0"/>
        <v>Dulles Airport Area, VA</v>
      </c>
      <c r="C17" s="12"/>
      <c r="D17" s="28" t="s">
        <v>16</v>
      </c>
      <c r="E17" s="31" t="s">
        <v>17</v>
      </c>
      <c r="F17" s="12"/>
      <c r="G17" s="170">
        <v>65.002527544350997</v>
      </c>
      <c r="H17" s="165">
        <v>94.0516788048552</v>
      </c>
      <c r="I17" s="165">
        <v>109.782125116713</v>
      </c>
      <c r="J17" s="165">
        <v>114.799902894491</v>
      </c>
      <c r="K17" s="165">
        <v>92.873669467787096</v>
      </c>
      <c r="L17" s="171">
        <v>95.301980765639499</v>
      </c>
      <c r="M17" s="165"/>
      <c r="N17" s="172">
        <v>67.710900093370597</v>
      </c>
      <c r="O17" s="173">
        <v>67.720646125116701</v>
      </c>
      <c r="P17" s="174">
        <v>67.715773109243599</v>
      </c>
      <c r="Q17" s="165"/>
      <c r="R17" s="175">
        <v>87.420207149526405</v>
      </c>
      <c r="S17" s="96"/>
      <c r="T17" s="149">
        <v>111.78164907492</v>
      </c>
      <c r="U17" s="144">
        <v>148.07966359599601</v>
      </c>
      <c r="V17" s="144">
        <v>159.94685512798699</v>
      </c>
      <c r="W17" s="144">
        <v>168.41957271659501</v>
      </c>
      <c r="X17" s="144">
        <v>138.69340336969</v>
      </c>
      <c r="Y17" s="150">
        <v>147.51753870758299</v>
      </c>
      <c r="Z17" s="144"/>
      <c r="AA17" s="151">
        <v>61.196600421886799</v>
      </c>
      <c r="AB17" s="152">
        <v>57.395008942839603</v>
      </c>
      <c r="AC17" s="153">
        <v>59.272986687533198</v>
      </c>
      <c r="AD17" s="144"/>
      <c r="AE17" s="154">
        <v>120.482340679888</v>
      </c>
      <c r="AF17" s="97"/>
      <c r="AG17" s="170">
        <v>59.056359710550801</v>
      </c>
      <c r="AH17" s="165">
        <v>84.393031746031696</v>
      </c>
      <c r="AI17" s="165">
        <v>97.956622782446303</v>
      </c>
      <c r="AJ17" s="165">
        <v>98.453389822595696</v>
      </c>
      <c r="AK17" s="165">
        <v>84.698599439775904</v>
      </c>
      <c r="AL17" s="171">
        <v>84.911600700280104</v>
      </c>
      <c r="AM17" s="165"/>
      <c r="AN17" s="172">
        <v>73.3306683006535</v>
      </c>
      <c r="AO17" s="173">
        <v>73.994259103641397</v>
      </c>
      <c r="AP17" s="174">
        <v>73.662463702147505</v>
      </c>
      <c r="AQ17" s="165"/>
      <c r="AR17" s="175">
        <v>81.697561557956504</v>
      </c>
      <c r="AS17" s="96"/>
      <c r="AT17" s="149">
        <v>97.923586663191202</v>
      </c>
      <c r="AU17" s="144">
        <v>129.13510586925301</v>
      </c>
      <c r="AV17" s="144">
        <v>146.479014735162</v>
      </c>
      <c r="AW17" s="144">
        <v>141.635504375175</v>
      </c>
      <c r="AX17" s="144">
        <v>130.982293516851</v>
      </c>
      <c r="AY17" s="150">
        <v>130.95780766427001</v>
      </c>
      <c r="AZ17" s="144"/>
      <c r="BA17" s="151">
        <v>91.420732453573194</v>
      </c>
      <c r="BB17" s="152">
        <v>89.640026720692802</v>
      </c>
      <c r="BC17" s="153">
        <v>90.522208732599495</v>
      </c>
      <c r="BD17" s="144"/>
      <c r="BE17" s="154">
        <v>118.98485006891801</v>
      </c>
    </row>
    <row r="18" spans="1:58" x14ac:dyDescent="0.25">
      <c r="A18" s="24" t="s">
        <v>29</v>
      </c>
      <c r="B18" s="44" t="str">
        <f t="shared" si="0"/>
        <v>Williamsburg, VA</v>
      </c>
      <c r="C18" s="12"/>
      <c r="D18" s="28" t="s">
        <v>16</v>
      </c>
      <c r="E18" s="31" t="s">
        <v>17</v>
      </c>
      <c r="F18" s="12"/>
      <c r="G18" s="170">
        <v>48.434203906877102</v>
      </c>
      <c r="H18" s="165">
        <v>44.891827669253402</v>
      </c>
      <c r="I18" s="165">
        <v>47.096624297564802</v>
      </c>
      <c r="J18" s="165">
        <v>55.194546427615698</v>
      </c>
      <c r="K18" s="165">
        <v>62.263823922932801</v>
      </c>
      <c r="L18" s="171">
        <v>51.576205244848801</v>
      </c>
      <c r="M18" s="165"/>
      <c r="N18" s="172">
        <v>82.917526090446799</v>
      </c>
      <c r="O18" s="173">
        <v>94.559565159218593</v>
      </c>
      <c r="P18" s="174">
        <v>88.738545624832696</v>
      </c>
      <c r="Q18" s="165"/>
      <c r="R18" s="175">
        <v>62.194016781987003</v>
      </c>
      <c r="S18" s="96"/>
      <c r="T18" s="149">
        <v>30.452730418518399</v>
      </c>
      <c r="U18" s="144">
        <v>31.1032595100672</v>
      </c>
      <c r="V18" s="144">
        <v>45.3473569719404</v>
      </c>
      <c r="W18" s="144">
        <v>64.990720354289607</v>
      </c>
      <c r="X18" s="144">
        <v>57.926041317838497</v>
      </c>
      <c r="Y18" s="150">
        <v>45.983148897936701</v>
      </c>
      <c r="Z18" s="144"/>
      <c r="AA18" s="151">
        <v>16.513112764514901</v>
      </c>
      <c r="AB18" s="152">
        <v>12.3155999564814</v>
      </c>
      <c r="AC18" s="153">
        <v>14.2383966106775</v>
      </c>
      <c r="AD18" s="144"/>
      <c r="AE18" s="154">
        <v>31.128801050971301</v>
      </c>
      <c r="AF18" s="97"/>
      <c r="AG18" s="170">
        <v>64.610904134332301</v>
      </c>
      <c r="AH18" s="165">
        <v>73.478184037998304</v>
      </c>
      <c r="AI18" s="165">
        <v>75.106244648113403</v>
      </c>
      <c r="AJ18" s="165">
        <v>78.016270069574503</v>
      </c>
      <c r="AK18" s="165">
        <v>89.393992172865893</v>
      </c>
      <c r="AL18" s="171">
        <v>76.121119012576898</v>
      </c>
      <c r="AM18" s="165"/>
      <c r="AN18" s="172">
        <v>122.916997591651</v>
      </c>
      <c r="AO18" s="173">
        <v>122.15898280706401</v>
      </c>
      <c r="AP18" s="174">
        <v>122.537990199357</v>
      </c>
      <c r="AQ18" s="165"/>
      <c r="AR18" s="175">
        <v>89.383082208800005</v>
      </c>
      <c r="AS18" s="96"/>
      <c r="AT18" s="149">
        <v>86.948327290662107</v>
      </c>
      <c r="AU18" s="144">
        <v>124.857942219489</v>
      </c>
      <c r="AV18" s="144">
        <v>125.642220118632</v>
      </c>
      <c r="AW18" s="144">
        <v>120.404501687516</v>
      </c>
      <c r="AX18" s="144">
        <v>105.588982439226</v>
      </c>
      <c r="AY18" s="150">
        <v>112.15149416070901</v>
      </c>
      <c r="AZ18" s="144"/>
      <c r="BA18" s="151">
        <v>61.466208265895403</v>
      </c>
      <c r="BB18" s="152">
        <v>37.7693588300193</v>
      </c>
      <c r="BC18" s="153">
        <v>48.662135145633698</v>
      </c>
      <c r="BD18" s="144"/>
      <c r="BE18" s="154">
        <v>81.581085564718805</v>
      </c>
    </row>
    <row r="19" spans="1:58" x14ac:dyDescent="0.25">
      <c r="A19" s="24" t="s">
        <v>30</v>
      </c>
      <c r="B19" s="44" t="str">
        <f t="shared" si="0"/>
        <v>Virginia Beach, VA</v>
      </c>
      <c r="C19" s="12"/>
      <c r="D19" s="28" t="s">
        <v>16</v>
      </c>
      <c r="E19" s="31" t="s">
        <v>17</v>
      </c>
      <c r="F19" s="12"/>
      <c r="G19" s="170">
        <v>69.887267962356702</v>
      </c>
      <c r="H19" s="165">
        <v>65.82978299509</v>
      </c>
      <c r="I19" s="165">
        <v>70.519799361702098</v>
      </c>
      <c r="J19" s="165">
        <v>74.4590163420621</v>
      </c>
      <c r="K19" s="165">
        <v>74.908286693944305</v>
      </c>
      <c r="L19" s="171">
        <v>71.120830671031001</v>
      </c>
      <c r="M19" s="165"/>
      <c r="N19" s="172">
        <v>142.96294112111201</v>
      </c>
      <c r="O19" s="173">
        <v>145.10551783142299</v>
      </c>
      <c r="P19" s="174">
        <v>144.034229476268</v>
      </c>
      <c r="Q19" s="165"/>
      <c r="R19" s="175">
        <v>91.953230329670305</v>
      </c>
      <c r="S19" s="96"/>
      <c r="T19" s="149">
        <v>10.3231115092644</v>
      </c>
      <c r="U19" s="144">
        <v>13.311004364504299</v>
      </c>
      <c r="V19" s="144">
        <v>12.3227491398385</v>
      </c>
      <c r="W19" s="144">
        <v>18.170203337334801</v>
      </c>
      <c r="X19" s="144">
        <v>17.301465961047299</v>
      </c>
      <c r="Y19" s="150">
        <v>14.306465648338801</v>
      </c>
      <c r="Z19" s="144"/>
      <c r="AA19" s="151">
        <v>16.311684179387498</v>
      </c>
      <c r="AB19" s="152">
        <v>-10.9442931326553</v>
      </c>
      <c r="AC19" s="153">
        <v>0.77553649812174097</v>
      </c>
      <c r="AD19" s="144"/>
      <c r="AE19" s="154">
        <v>7.8271194808978999</v>
      </c>
      <c r="AF19" s="97"/>
      <c r="AG19" s="170">
        <v>63.7583162654308</v>
      </c>
      <c r="AH19" s="165">
        <v>68.444013587335405</v>
      </c>
      <c r="AI19" s="165">
        <v>75.541547678710501</v>
      </c>
      <c r="AJ19" s="165">
        <v>78.049524884140496</v>
      </c>
      <c r="AK19" s="165">
        <v>83.112157603658204</v>
      </c>
      <c r="AL19" s="171">
        <v>73.7811120038551</v>
      </c>
      <c r="AM19" s="165"/>
      <c r="AN19" s="172">
        <v>142.81333113029501</v>
      </c>
      <c r="AO19" s="173">
        <v>153.05460091252101</v>
      </c>
      <c r="AP19" s="174">
        <v>147.933966021408</v>
      </c>
      <c r="AQ19" s="165"/>
      <c r="AR19" s="175">
        <v>94.967641723156007</v>
      </c>
      <c r="AS19" s="96"/>
      <c r="AT19" s="149">
        <v>12.816801286388699</v>
      </c>
      <c r="AU19" s="144">
        <v>30.720732976042701</v>
      </c>
      <c r="AV19" s="144">
        <v>33.783828252243801</v>
      </c>
      <c r="AW19" s="144">
        <v>33.445052229561497</v>
      </c>
      <c r="AX19" s="144">
        <v>27.6046675298183</v>
      </c>
      <c r="AY19" s="150">
        <v>27.6666860183545</v>
      </c>
      <c r="AZ19" s="144"/>
      <c r="BA19" s="151">
        <v>15.663077739034399</v>
      </c>
      <c r="BB19" s="152">
        <v>2.35330119212087</v>
      </c>
      <c r="BC19" s="153">
        <v>8.3692602782248393</v>
      </c>
      <c r="BD19" s="144"/>
      <c r="BE19" s="154">
        <v>18.283347538062301</v>
      </c>
    </row>
    <row r="20" spans="1:58" x14ac:dyDescent="0.25">
      <c r="A20" s="41" t="s">
        <v>31</v>
      </c>
      <c r="B20" s="44" t="str">
        <f t="shared" si="0"/>
        <v>Norfolk/Portsmouth, VA</v>
      </c>
      <c r="C20" s="12"/>
      <c r="D20" s="28" t="s">
        <v>16</v>
      </c>
      <c r="E20" s="31" t="s">
        <v>17</v>
      </c>
      <c r="F20" s="12"/>
      <c r="G20" s="170">
        <v>72.649934949920905</v>
      </c>
      <c r="H20" s="165">
        <v>73.208905535055294</v>
      </c>
      <c r="I20" s="165">
        <v>74.325440168687393</v>
      </c>
      <c r="J20" s="165">
        <v>67.868374117026804</v>
      </c>
      <c r="K20" s="165">
        <v>67.772965717800005</v>
      </c>
      <c r="L20" s="171">
        <v>71.165124097698097</v>
      </c>
      <c r="M20" s="165"/>
      <c r="N20" s="172">
        <v>112.95971389913799</v>
      </c>
      <c r="O20" s="173">
        <v>105.392507046213</v>
      </c>
      <c r="P20" s="174">
        <v>109.176110472676</v>
      </c>
      <c r="Q20" s="165"/>
      <c r="R20" s="175">
        <v>82.025405919120402</v>
      </c>
      <c r="S20" s="96"/>
      <c r="T20" s="149">
        <v>35.158197370976602</v>
      </c>
      <c r="U20" s="144">
        <v>34.108021016982697</v>
      </c>
      <c r="V20" s="144">
        <v>27.948100226323401</v>
      </c>
      <c r="W20" s="144">
        <v>14.753138715687401</v>
      </c>
      <c r="X20" s="144">
        <v>4.9513589621133596</v>
      </c>
      <c r="Y20" s="150">
        <v>22.635007622113001</v>
      </c>
      <c r="Z20" s="144"/>
      <c r="AA20" s="151">
        <v>29.464914503679999</v>
      </c>
      <c r="AB20" s="152">
        <v>11.646722822923801</v>
      </c>
      <c r="AC20" s="153">
        <v>20.2052905199047</v>
      </c>
      <c r="AD20" s="144"/>
      <c r="AE20" s="154">
        <v>21.6995325404881</v>
      </c>
      <c r="AF20" s="97"/>
      <c r="AG20" s="170">
        <v>55.460243410648303</v>
      </c>
      <c r="AH20" s="165">
        <v>61.007630947987998</v>
      </c>
      <c r="AI20" s="165">
        <v>69.243169618696101</v>
      </c>
      <c r="AJ20" s="165">
        <v>77.789109440344404</v>
      </c>
      <c r="AK20" s="165">
        <v>79.589395426989896</v>
      </c>
      <c r="AL20" s="171">
        <v>68.617909768933401</v>
      </c>
      <c r="AM20" s="165"/>
      <c r="AN20" s="172">
        <v>106.178439259356</v>
      </c>
      <c r="AO20" s="173">
        <v>108.45045882973101</v>
      </c>
      <c r="AP20" s="174">
        <v>107.31444904454401</v>
      </c>
      <c r="AQ20" s="165"/>
      <c r="AR20" s="175">
        <v>79.674063847679193</v>
      </c>
      <c r="AS20" s="96"/>
      <c r="AT20" s="149">
        <v>12.6289104467933</v>
      </c>
      <c r="AU20" s="144">
        <v>19.121280816916901</v>
      </c>
      <c r="AV20" s="144">
        <v>27.670376526549099</v>
      </c>
      <c r="AW20" s="144">
        <v>39.0507237883538</v>
      </c>
      <c r="AX20" s="144">
        <v>36.542791522581801</v>
      </c>
      <c r="AY20" s="150">
        <v>27.578564406880801</v>
      </c>
      <c r="AZ20" s="144"/>
      <c r="BA20" s="151">
        <v>30.317797696224201</v>
      </c>
      <c r="BB20" s="152">
        <v>19.9342402579557</v>
      </c>
      <c r="BC20" s="153">
        <v>24.855759173790702</v>
      </c>
      <c r="BD20" s="144"/>
      <c r="BE20" s="154">
        <v>26.516797042932801</v>
      </c>
    </row>
    <row r="21" spans="1:58" x14ac:dyDescent="0.25">
      <c r="A21" s="42" t="s">
        <v>32</v>
      </c>
      <c r="B21" s="44" t="str">
        <f t="shared" si="0"/>
        <v>Newport News/Hampton, VA</v>
      </c>
      <c r="C21" s="12"/>
      <c r="D21" s="28" t="s">
        <v>16</v>
      </c>
      <c r="E21" s="31" t="s">
        <v>17</v>
      </c>
      <c r="F21" s="13"/>
      <c r="G21" s="170">
        <v>48.697868014758001</v>
      </c>
      <c r="H21" s="165">
        <v>59.009178487299501</v>
      </c>
      <c r="I21" s="165">
        <v>60.268482900525001</v>
      </c>
      <c r="J21" s="165">
        <v>58.050208315595199</v>
      </c>
      <c r="K21" s="165">
        <v>58.879578586632597</v>
      </c>
      <c r="L21" s="171">
        <v>56.981063260962102</v>
      </c>
      <c r="M21" s="165"/>
      <c r="N21" s="172">
        <v>85.392212047679806</v>
      </c>
      <c r="O21" s="173">
        <v>102.350675124166</v>
      </c>
      <c r="P21" s="174">
        <v>93.871443585923004</v>
      </c>
      <c r="Q21" s="165"/>
      <c r="R21" s="175">
        <v>67.521171925236601</v>
      </c>
      <c r="S21" s="96"/>
      <c r="T21" s="149">
        <v>19.8075834434222</v>
      </c>
      <c r="U21" s="144">
        <v>36.281169447166903</v>
      </c>
      <c r="V21" s="144">
        <v>32.1819021479808</v>
      </c>
      <c r="W21" s="144">
        <v>28.159940444665398</v>
      </c>
      <c r="X21" s="144">
        <v>26.168393407923599</v>
      </c>
      <c r="Y21" s="150">
        <v>28.623097581439399</v>
      </c>
      <c r="Z21" s="144"/>
      <c r="AA21" s="151">
        <v>41.195791902126601</v>
      </c>
      <c r="AB21" s="152">
        <v>58.033533864836599</v>
      </c>
      <c r="AC21" s="153">
        <v>49.902855640050497</v>
      </c>
      <c r="AD21" s="144"/>
      <c r="AE21" s="154">
        <v>36.309223673848898</v>
      </c>
      <c r="AF21" s="97"/>
      <c r="AG21" s="170">
        <v>43.644601638995297</v>
      </c>
      <c r="AH21" s="165">
        <v>52.111985401589301</v>
      </c>
      <c r="AI21" s="165">
        <v>55.913339882219297</v>
      </c>
      <c r="AJ21" s="165">
        <v>58.4032165141194</v>
      </c>
      <c r="AK21" s="165">
        <v>68.218599031502706</v>
      </c>
      <c r="AL21" s="171">
        <v>55.658348493685203</v>
      </c>
      <c r="AM21" s="165"/>
      <c r="AN21" s="172">
        <v>89.053241638285698</v>
      </c>
      <c r="AO21" s="173">
        <v>95.138792844472803</v>
      </c>
      <c r="AP21" s="174">
        <v>92.0960172413793</v>
      </c>
      <c r="AQ21" s="165"/>
      <c r="AR21" s="175">
        <v>66.069110993026399</v>
      </c>
      <c r="AS21" s="96"/>
      <c r="AT21" s="149">
        <v>13.6417642295192</v>
      </c>
      <c r="AU21" s="144">
        <v>27.003112695911199</v>
      </c>
      <c r="AV21" s="144">
        <v>28.982012217806201</v>
      </c>
      <c r="AW21" s="144">
        <v>32.686664234910502</v>
      </c>
      <c r="AX21" s="144">
        <v>35.0315740279934</v>
      </c>
      <c r="AY21" s="150">
        <v>28.054102170078799</v>
      </c>
      <c r="AZ21" s="144"/>
      <c r="BA21" s="151">
        <v>36.044596031351297</v>
      </c>
      <c r="BB21" s="152">
        <v>31.158217434381001</v>
      </c>
      <c r="BC21" s="153">
        <v>33.476082540655902</v>
      </c>
      <c r="BD21" s="144"/>
      <c r="BE21" s="154">
        <v>30.1598475778022</v>
      </c>
    </row>
    <row r="22" spans="1:58" x14ac:dyDescent="0.25">
      <c r="A22" s="43" t="s">
        <v>33</v>
      </c>
      <c r="B22" s="44" t="str">
        <f t="shared" si="0"/>
        <v>Chesapeake/Suffolk, VA</v>
      </c>
      <c r="C22" s="12"/>
      <c r="D22" s="29" t="s">
        <v>16</v>
      </c>
      <c r="E22" s="32" t="s">
        <v>17</v>
      </c>
      <c r="F22" s="12"/>
      <c r="G22" s="176">
        <v>53.993906288209601</v>
      </c>
      <c r="H22" s="177">
        <v>69.683251842794704</v>
      </c>
      <c r="I22" s="177">
        <v>71.150687580785998</v>
      </c>
      <c r="J22" s="177">
        <v>71.501845641921307</v>
      </c>
      <c r="K22" s="177">
        <v>70.491198375545807</v>
      </c>
      <c r="L22" s="178">
        <v>67.364177945851495</v>
      </c>
      <c r="M22" s="165"/>
      <c r="N22" s="179">
        <v>97.857096209606894</v>
      </c>
      <c r="O22" s="180">
        <v>93.7055706200873</v>
      </c>
      <c r="P22" s="181">
        <v>95.781333414847097</v>
      </c>
      <c r="Q22" s="165"/>
      <c r="R22" s="182">
        <v>75.483365222707405</v>
      </c>
      <c r="S22" s="96"/>
      <c r="T22" s="155">
        <v>0.13422172545925201</v>
      </c>
      <c r="U22" s="156">
        <v>14.441189766217899</v>
      </c>
      <c r="V22" s="156">
        <v>8.1783549999329299</v>
      </c>
      <c r="W22" s="156">
        <v>9.8451197452691908</v>
      </c>
      <c r="X22" s="156">
        <v>15.9714944775923</v>
      </c>
      <c r="Y22" s="157">
        <v>9.9070630090931004</v>
      </c>
      <c r="Z22" s="144"/>
      <c r="AA22" s="158">
        <v>25.875098723169199</v>
      </c>
      <c r="AB22" s="159">
        <v>9.0750501950138407</v>
      </c>
      <c r="AC22" s="160">
        <v>17.055827679047098</v>
      </c>
      <c r="AD22" s="144"/>
      <c r="AE22" s="161">
        <v>12.3956278378771</v>
      </c>
      <c r="AF22" s="97"/>
      <c r="AG22" s="176">
        <v>53.464498563318699</v>
      </c>
      <c r="AH22" s="177">
        <v>66.918757506550193</v>
      </c>
      <c r="AI22" s="177">
        <v>71.770887755458503</v>
      </c>
      <c r="AJ22" s="177">
        <v>72.753493183406107</v>
      </c>
      <c r="AK22" s="177">
        <v>71.727646218340595</v>
      </c>
      <c r="AL22" s="178">
        <v>67.3270566454148</v>
      </c>
      <c r="AM22" s="165"/>
      <c r="AN22" s="179">
        <v>91.425599161571995</v>
      </c>
      <c r="AO22" s="180">
        <v>92.594407943231403</v>
      </c>
      <c r="AP22" s="181">
        <v>92.010003552401699</v>
      </c>
      <c r="AQ22" s="165"/>
      <c r="AR22" s="182">
        <v>74.379327190268199</v>
      </c>
      <c r="AS22" s="96"/>
      <c r="AT22" s="155">
        <v>2.16714976153769</v>
      </c>
      <c r="AU22" s="156">
        <v>12.0122680789457</v>
      </c>
      <c r="AV22" s="156">
        <v>12.1964136525312</v>
      </c>
      <c r="AW22" s="156">
        <v>15.4881844747885</v>
      </c>
      <c r="AX22" s="156">
        <v>17.656834673514801</v>
      </c>
      <c r="AY22" s="157">
        <v>12.211143953600001</v>
      </c>
      <c r="AZ22" s="144"/>
      <c r="BA22" s="158">
        <v>20.134800816477501</v>
      </c>
      <c r="BB22" s="159">
        <v>10.842544361670701</v>
      </c>
      <c r="BC22" s="160">
        <v>15.272303348794701</v>
      </c>
      <c r="BD22" s="144"/>
      <c r="BE22" s="161">
        <v>13.274324969085001</v>
      </c>
    </row>
    <row r="23" spans="1:58" x14ac:dyDescent="0.25">
      <c r="A23" s="22" t="s">
        <v>43</v>
      </c>
      <c r="B23" s="44" t="str">
        <f t="shared" si="0"/>
        <v>Richmond CBD/Airport, VA</v>
      </c>
      <c r="C23" s="10"/>
      <c r="D23" s="27" t="s">
        <v>16</v>
      </c>
      <c r="E23" s="30" t="s">
        <v>17</v>
      </c>
      <c r="F23" s="3"/>
      <c r="G23" s="162">
        <v>57.253957773512397</v>
      </c>
      <c r="H23" s="163">
        <v>86.352358925143903</v>
      </c>
      <c r="I23" s="163">
        <v>108.55794049904</v>
      </c>
      <c r="J23" s="163">
        <v>111.024097888675</v>
      </c>
      <c r="K23" s="163">
        <v>91.354261036468301</v>
      </c>
      <c r="L23" s="164">
        <v>90.9085232245681</v>
      </c>
      <c r="M23" s="165"/>
      <c r="N23" s="166">
        <v>106.033322456813</v>
      </c>
      <c r="O23" s="167">
        <v>121.596380038387</v>
      </c>
      <c r="P23" s="168">
        <v>113.8148512476</v>
      </c>
      <c r="Q23" s="165"/>
      <c r="R23" s="169">
        <v>97.453188374006004</v>
      </c>
      <c r="S23" s="96"/>
      <c r="T23" s="141">
        <v>47.513044679657398</v>
      </c>
      <c r="U23" s="142">
        <v>92.4167687133383</v>
      </c>
      <c r="V23" s="142">
        <v>115.304239117127</v>
      </c>
      <c r="W23" s="142">
        <v>67.485828636944106</v>
      </c>
      <c r="X23" s="142">
        <v>19.0816925568386</v>
      </c>
      <c r="Y23" s="143">
        <v>64.026370595015806</v>
      </c>
      <c r="Z23" s="144"/>
      <c r="AA23" s="145">
        <v>1.47922757748656</v>
      </c>
      <c r="AB23" s="146">
        <v>11.773691498676399</v>
      </c>
      <c r="AC23" s="147">
        <v>6.73024377722703</v>
      </c>
      <c r="AD23" s="144"/>
      <c r="AE23" s="148">
        <v>39.107753390682603</v>
      </c>
      <c r="AF23" s="136"/>
      <c r="AG23" s="162">
        <v>61.468099328214898</v>
      </c>
      <c r="AH23" s="163">
        <v>82.561773512475995</v>
      </c>
      <c r="AI23" s="163">
        <v>99.629642994241806</v>
      </c>
      <c r="AJ23" s="163">
        <v>93.836329174664101</v>
      </c>
      <c r="AK23" s="163">
        <v>86.784859884836806</v>
      </c>
      <c r="AL23" s="164">
        <v>84.8561409788867</v>
      </c>
      <c r="AM23" s="165"/>
      <c r="AN23" s="166">
        <v>108.835759596928</v>
      </c>
      <c r="AO23" s="167">
        <v>112.652247600767</v>
      </c>
      <c r="AP23" s="168">
        <v>110.744003598848</v>
      </c>
      <c r="AQ23" s="165"/>
      <c r="AR23" s="169">
        <v>92.252673156018602</v>
      </c>
      <c r="AS23" s="96"/>
      <c r="AT23" s="141">
        <v>53.233017415386399</v>
      </c>
      <c r="AU23" s="142">
        <v>97.954882210194199</v>
      </c>
      <c r="AV23" s="142">
        <v>122.55158839971899</v>
      </c>
      <c r="AW23" s="142">
        <v>85.697955654776194</v>
      </c>
      <c r="AX23" s="142">
        <v>58.403004517404497</v>
      </c>
      <c r="AY23" s="143">
        <v>82.952501783804706</v>
      </c>
      <c r="AZ23" s="144"/>
      <c r="BA23" s="145">
        <v>33.085999511152998</v>
      </c>
      <c r="BB23" s="146">
        <v>19.0705605871137</v>
      </c>
      <c r="BC23" s="147">
        <v>25.568512280254701</v>
      </c>
      <c r="BD23" s="144"/>
      <c r="BE23" s="148">
        <v>58.161998193815599</v>
      </c>
      <c r="BF23" s="96"/>
    </row>
    <row r="24" spans="1:58" x14ac:dyDescent="0.25">
      <c r="A24" s="23" t="s">
        <v>44</v>
      </c>
      <c r="B24" s="44" t="str">
        <f t="shared" si="0"/>
        <v>Richmond North/Glen Allen, VA</v>
      </c>
      <c r="C24" s="11"/>
      <c r="D24" s="28" t="s">
        <v>16</v>
      </c>
      <c r="E24" s="31" t="s">
        <v>17</v>
      </c>
      <c r="F24" s="12"/>
      <c r="G24" s="170">
        <v>44.407400107700497</v>
      </c>
      <c r="H24" s="165">
        <v>56.809192245557298</v>
      </c>
      <c r="I24" s="165">
        <v>65.907564889606803</v>
      </c>
      <c r="J24" s="165">
        <v>62.592661281637</v>
      </c>
      <c r="K24" s="165">
        <v>56.244956381260003</v>
      </c>
      <c r="L24" s="171">
        <v>57.192354981152299</v>
      </c>
      <c r="M24" s="165"/>
      <c r="N24" s="172">
        <v>83.142543887991295</v>
      </c>
      <c r="O24" s="173">
        <v>92.265414108777506</v>
      </c>
      <c r="P24" s="174">
        <v>87.7039789983844</v>
      </c>
      <c r="Q24" s="165"/>
      <c r="R24" s="175">
        <v>65.909961843218696</v>
      </c>
      <c r="S24" s="96"/>
      <c r="T24" s="149">
        <v>13.0060070442688</v>
      </c>
      <c r="U24" s="144">
        <v>19.550935635803601</v>
      </c>
      <c r="V24" s="144">
        <v>29.900979292781798</v>
      </c>
      <c r="W24" s="144">
        <v>22.842653637136902</v>
      </c>
      <c r="X24" s="144">
        <v>14.951168309550701</v>
      </c>
      <c r="Y24" s="150">
        <v>20.437896865360798</v>
      </c>
      <c r="Z24" s="144"/>
      <c r="AA24" s="151">
        <v>30.0980406634087</v>
      </c>
      <c r="AB24" s="152">
        <v>31.901646959616698</v>
      </c>
      <c r="AC24" s="153">
        <v>31.040552651786498</v>
      </c>
      <c r="AD24" s="144"/>
      <c r="AE24" s="154">
        <v>24.260345840634798</v>
      </c>
      <c r="AF24" s="136"/>
      <c r="AG24" s="170">
        <v>45.035612816370403</v>
      </c>
      <c r="AH24" s="165">
        <v>56.308994884221804</v>
      </c>
      <c r="AI24" s="165">
        <v>64.194459612277797</v>
      </c>
      <c r="AJ24" s="165">
        <v>62.9013850296176</v>
      </c>
      <c r="AK24" s="165">
        <v>62.300096122778598</v>
      </c>
      <c r="AL24" s="171">
        <v>58.1481096930533</v>
      </c>
      <c r="AM24" s="165"/>
      <c r="AN24" s="172">
        <v>87.101700861604698</v>
      </c>
      <c r="AO24" s="173">
        <v>89.758469843834106</v>
      </c>
      <c r="AP24" s="174">
        <v>88.430085352719402</v>
      </c>
      <c r="AQ24" s="165"/>
      <c r="AR24" s="175">
        <v>66.800102738672194</v>
      </c>
      <c r="AS24" s="96"/>
      <c r="AT24" s="149">
        <v>20.982725487772001</v>
      </c>
      <c r="AU24" s="144">
        <v>34.057760884291497</v>
      </c>
      <c r="AV24" s="144">
        <v>42.764588457955902</v>
      </c>
      <c r="AW24" s="144">
        <v>37.983884998458102</v>
      </c>
      <c r="AX24" s="144">
        <v>36.880834691011003</v>
      </c>
      <c r="AY24" s="150">
        <v>35.043645873116702</v>
      </c>
      <c r="AZ24" s="144"/>
      <c r="BA24" s="151">
        <v>34.890632518287802</v>
      </c>
      <c r="BB24" s="152">
        <v>19.9212151256515</v>
      </c>
      <c r="BC24" s="153">
        <v>26.8542726266076</v>
      </c>
      <c r="BD24" s="144"/>
      <c r="BE24" s="154">
        <v>31.8248189957744</v>
      </c>
      <c r="BF24" s="96"/>
    </row>
    <row r="25" spans="1:58" x14ac:dyDescent="0.25">
      <c r="A25" s="24" t="s">
        <v>45</v>
      </c>
      <c r="B25" s="44" t="str">
        <f t="shared" si="0"/>
        <v>Richmond West/Midlothian, VA</v>
      </c>
      <c r="C25" s="12"/>
      <c r="D25" s="28" t="s">
        <v>16</v>
      </c>
      <c r="E25" s="31" t="s">
        <v>17</v>
      </c>
      <c r="F25" s="12"/>
      <c r="G25" s="170">
        <v>46.329345268630803</v>
      </c>
      <c r="H25" s="165">
        <v>51.9237661351819</v>
      </c>
      <c r="I25" s="165">
        <v>57.645976048526798</v>
      </c>
      <c r="J25" s="165">
        <v>57.542898058925402</v>
      </c>
      <c r="K25" s="165">
        <v>53.220714904679298</v>
      </c>
      <c r="L25" s="171">
        <v>53.332540083188903</v>
      </c>
      <c r="M25" s="165"/>
      <c r="N25" s="172">
        <v>73.588501663778104</v>
      </c>
      <c r="O25" s="173">
        <v>78.168403466204495</v>
      </c>
      <c r="P25" s="174">
        <v>75.878452564991306</v>
      </c>
      <c r="Q25" s="165"/>
      <c r="R25" s="175">
        <v>59.774229363703803</v>
      </c>
      <c r="S25" s="96"/>
      <c r="T25" s="149">
        <v>23.146007558039699</v>
      </c>
      <c r="U25" s="144">
        <v>22.427386395501401</v>
      </c>
      <c r="V25" s="144">
        <v>22.9138214651665</v>
      </c>
      <c r="W25" s="144">
        <v>23.811569655153001</v>
      </c>
      <c r="X25" s="144">
        <v>13.508919507831701</v>
      </c>
      <c r="Y25" s="150">
        <v>21.047524974086301</v>
      </c>
      <c r="Z25" s="144"/>
      <c r="AA25" s="151">
        <v>43.814761848679602</v>
      </c>
      <c r="AB25" s="152">
        <v>44.4304408849083</v>
      </c>
      <c r="AC25" s="153">
        <v>44.1312347416862</v>
      </c>
      <c r="AD25" s="144"/>
      <c r="AE25" s="154">
        <v>28.512517273630799</v>
      </c>
      <c r="AF25" s="136"/>
      <c r="AG25" s="170">
        <v>43.176788292894202</v>
      </c>
      <c r="AH25" s="165">
        <v>50.668603613518101</v>
      </c>
      <c r="AI25" s="165">
        <v>55.9374308492201</v>
      </c>
      <c r="AJ25" s="165">
        <v>56.486496620450602</v>
      </c>
      <c r="AK25" s="165">
        <v>56.241747417677601</v>
      </c>
      <c r="AL25" s="171">
        <v>52.502213358752101</v>
      </c>
      <c r="AM25" s="165"/>
      <c r="AN25" s="172">
        <v>76.0784875996533</v>
      </c>
      <c r="AO25" s="173">
        <v>79.844659878682805</v>
      </c>
      <c r="AP25" s="174">
        <v>77.961573739168102</v>
      </c>
      <c r="AQ25" s="165"/>
      <c r="AR25" s="175">
        <v>59.776316324585203</v>
      </c>
      <c r="AS25" s="96"/>
      <c r="AT25" s="149">
        <v>27.9344305612317</v>
      </c>
      <c r="AU25" s="144">
        <v>22.034408819669199</v>
      </c>
      <c r="AV25" s="144">
        <v>26.130064419299998</v>
      </c>
      <c r="AW25" s="144">
        <v>28.4896441993114</v>
      </c>
      <c r="AX25" s="144">
        <v>28.705087714969299</v>
      </c>
      <c r="AY25" s="150">
        <v>26.646760831668399</v>
      </c>
      <c r="AZ25" s="144"/>
      <c r="BA25" s="151">
        <v>20.207911436052399</v>
      </c>
      <c r="BB25" s="152">
        <v>7.2051719897726496</v>
      </c>
      <c r="BC25" s="153">
        <v>13.178509529652301</v>
      </c>
      <c r="BD25" s="144"/>
      <c r="BE25" s="154">
        <v>21.2692494880969</v>
      </c>
      <c r="BF25" s="96"/>
    </row>
    <row r="26" spans="1:58" x14ac:dyDescent="0.25">
      <c r="A26" s="24" t="s">
        <v>46</v>
      </c>
      <c r="B26" s="44" t="str">
        <f t="shared" si="0"/>
        <v>Petersburg/Chester, VA</v>
      </c>
      <c r="C26" s="12"/>
      <c r="D26" s="28" t="s">
        <v>16</v>
      </c>
      <c r="E26" s="31" t="s">
        <v>17</v>
      </c>
      <c r="F26" s="12"/>
      <c r="G26" s="170">
        <v>50.3553619195647</v>
      </c>
      <c r="H26" s="165">
        <v>60.022784359821202</v>
      </c>
      <c r="I26" s="165">
        <v>64.825457431513499</v>
      </c>
      <c r="J26" s="165">
        <v>62.628759471536803</v>
      </c>
      <c r="K26" s="165">
        <v>54.716238702156502</v>
      </c>
      <c r="L26" s="171">
        <v>58.509720376918501</v>
      </c>
      <c r="M26" s="165"/>
      <c r="N26" s="172">
        <v>59.107762482999803</v>
      </c>
      <c r="O26" s="173">
        <v>61.025083232951197</v>
      </c>
      <c r="P26" s="174">
        <v>60.066422857975503</v>
      </c>
      <c r="Q26" s="165"/>
      <c r="R26" s="175">
        <v>58.954492514363402</v>
      </c>
      <c r="S26" s="96"/>
      <c r="T26" s="149">
        <v>16.599168765349901</v>
      </c>
      <c r="U26" s="144">
        <v>20.574046428389899</v>
      </c>
      <c r="V26" s="144">
        <v>25.016430360226899</v>
      </c>
      <c r="W26" s="144">
        <v>23.341753877474702</v>
      </c>
      <c r="X26" s="144">
        <v>12.8294213725289</v>
      </c>
      <c r="Y26" s="150">
        <v>19.851587634153798</v>
      </c>
      <c r="Z26" s="144"/>
      <c r="AA26" s="151">
        <v>14.163211134920999</v>
      </c>
      <c r="AB26" s="152">
        <v>8.2786346906770092</v>
      </c>
      <c r="AC26" s="153">
        <v>11.0961800343868</v>
      </c>
      <c r="AD26" s="144"/>
      <c r="AE26" s="154">
        <v>17.163663509646799</v>
      </c>
      <c r="AF26" s="136"/>
      <c r="AG26" s="170">
        <v>50.036898421410498</v>
      </c>
      <c r="AH26" s="165">
        <v>58.583452856032601</v>
      </c>
      <c r="AI26" s="165">
        <v>62.011859966971002</v>
      </c>
      <c r="AJ26" s="165">
        <v>61.498903443753598</v>
      </c>
      <c r="AK26" s="165">
        <v>60.3657198707985</v>
      </c>
      <c r="AL26" s="171">
        <v>58.499366911793203</v>
      </c>
      <c r="AM26" s="165"/>
      <c r="AN26" s="172">
        <v>71.499400136001498</v>
      </c>
      <c r="AO26" s="173">
        <v>70.708901646590206</v>
      </c>
      <c r="AP26" s="174">
        <v>71.104150891295902</v>
      </c>
      <c r="AQ26" s="165"/>
      <c r="AR26" s="175">
        <v>62.100733763079702</v>
      </c>
      <c r="AS26" s="96"/>
      <c r="AT26" s="149">
        <v>7.0292758473964998</v>
      </c>
      <c r="AU26" s="144">
        <v>10.1012116932809</v>
      </c>
      <c r="AV26" s="144">
        <v>12.341285119974501</v>
      </c>
      <c r="AW26" s="144">
        <v>12.055995452718999</v>
      </c>
      <c r="AX26" s="144">
        <v>14.234462734988201</v>
      </c>
      <c r="AY26" s="150">
        <v>11.264212082737901</v>
      </c>
      <c r="AZ26" s="144"/>
      <c r="BA26" s="151">
        <v>22.295609230657799</v>
      </c>
      <c r="BB26" s="152">
        <v>13.985643453935401</v>
      </c>
      <c r="BC26" s="153">
        <v>18.012007504446998</v>
      </c>
      <c r="BD26" s="144"/>
      <c r="BE26" s="154">
        <v>13.3799557861349</v>
      </c>
      <c r="BF26" s="96"/>
    </row>
    <row r="27" spans="1:58" x14ac:dyDescent="0.25">
      <c r="A27" s="99" t="s">
        <v>100</v>
      </c>
      <c r="B27" s="45" t="s">
        <v>71</v>
      </c>
      <c r="C27" s="12"/>
      <c r="D27" s="28" t="s">
        <v>16</v>
      </c>
      <c r="E27" s="31" t="s">
        <v>17</v>
      </c>
      <c r="F27" s="12"/>
      <c r="G27" s="170">
        <v>44.622426189383503</v>
      </c>
      <c r="H27" s="165">
        <v>56.314506654428598</v>
      </c>
      <c r="I27" s="165">
        <v>58.964946713579103</v>
      </c>
      <c r="J27" s="165">
        <v>60.394709091836198</v>
      </c>
      <c r="K27" s="165">
        <v>66.659595125184794</v>
      </c>
      <c r="L27" s="171">
        <v>57.391236754882399</v>
      </c>
      <c r="M27" s="165"/>
      <c r="N27" s="172">
        <v>86.865024221100398</v>
      </c>
      <c r="O27" s="173">
        <v>81.819389118351907</v>
      </c>
      <c r="P27" s="174">
        <v>84.342206669726096</v>
      </c>
      <c r="Q27" s="165"/>
      <c r="R27" s="175">
        <v>65.091513873409198</v>
      </c>
      <c r="S27" s="96"/>
      <c r="T27" s="149">
        <v>13.4897166870793</v>
      </c>
      <c r="U27" s="144">
        <v>24.3224282463195</v>
      </c>
      <c r="V27" s="144">
        <v>22.180088182916801</v>
      </c>
      <c r="W27" s="144">
        <v>23.085999843501099</v>
      </c>
      <c r="X27" s="144">
        <v>26.4646276109981</v>
      </c>
      <c r="Y27" s="150">
        <v>22.289349497714099</v>
      </c>
      <c r="Z27" s="144"/>
      <c r="AA27" s="151">
        <v>22.9262167937055</v>
      </c>
      <c r="AB27" s="152">
        <v>19.039578258844699</v>
      </c>
      <c r="AC27" s="153">
        <v>21.009823346393599</v>
      </c>
      <c r="AD27" s="144"/>
      <c r="AE27" s="154">
        <v>21.812509176871298</v>
      </c>
      <c r="AF27" s="136"/>
      <c r="AG27" s="170">
        <v>45.0356907414521</v>
      </c>
      <c r="AH27" s="165">
        <v>57.068185683186002</v>
      </c>
      <c r="AI27" s="165">
        <v>59.9000906646177</v>
      </c>
      <c r="AJ27" s="165">
        <v>61.022861185811202</v>
      </c>
      <c r="AK27" s="165">
        <v>64.644603150211196</v>
      </c>
      <c r="AL27" s="171">
        <v>57.5342862850557</v>
      </c>
      <c r="AM27" s="165"/>
      <c r="AN27" s="172">
        <v>87.116501344602298</v>
      </c>
      <c r="AO27" s="173">
        <v>84.649386349084295</v>
      </c>
      <c r="AP27" s="174">
        <v>85.882943846843304</v>
      </c>
      <c r="AQ27" s="165"/>
      <c r="AR27" s="175">
        <v>65.633902731280699</v>
      </c>
      <c r="AS27" s="96"/>
      <c r="AT27" s="149">
        <v>18.9459049526765</v>
      </c>
      <c r="AU27" s="144">
        <v>24.944034174287101</v>
      </c>
      <c r="AV27" s="144">
        <v>26.188597655837299</v>
      </c>
      <c r="AW27" s="144">
        <v>26.000293287555401</v>
      </c>
      <c r="AX27" s="144">
        <v>31.333186948325601</v>
      </c>
      <c r="AY27" s="150">
        <v>25.8082740874923</v>
      </c>
      <c r="AZ27" s="144"/>
      <c r="BA27" s="151">
        <v>31.571407865886599</v>
      </c>
      <c r="BB27" s="152">
        <v>22.051552319433799</v>
      </c>
      <c r="BC27" s="153">
        <v>26.698897956583199</v>
      </c>
      <c r="BD27" s="144"/>
      <c r="BE27" s="154">
        <v>26.131508020154801</v>
      </c>
      <c r="BF27" s="96"/>
    </row>
    <row r="28" spans="1:58" x14ac:dyDescent="0.25">
      <c r="A28" s="24" t="s">
        <v>48</v>
      </c>
      <c r="B28" s="44" t="str">
        <f t="shared" si="0"/>
        <v>Roanoke, VA</v>
      </c>
      <c r="C28" s="12"/>
      <c r="D28" s="28" t="s">
        <v>16</v>
      </c>
      <c r="E28" s="31" t="s">
        <v>17</v>
      </c>
      <c r="F28" s="12"/>
      <c r="G28" s="170">
        <v>53.936554872695297</v>
      </c>
      <c r="H28" s="165">
        <v>64.964428446005201</v>
      </c>
      <c r="I28" s="165">
        <v>64.553582089552194</v>
      </c>
      <c r="J28" s="165">
        <v>77.863748902546007</v>
      </c>
      <c r="K28" s="165">
        <v>94.447734855136005</v>
      </c>
      <c r="L28" s="171">
        <v>71.153209833187006</v>
      </c>
      <c r="M28" s="165"/>
      <c r="N28" s="172">
        <v>120.489102721685</v>
      </c>
      <c r="O28" s="173">
        <v>93.610038630377502</v>
      </c>
      <c r="P28" s="174">
        <v>107.049570676031</v>
      </c>
      <c r="Q28" s="165"/>
      <c r="R28" s="175">
        <v>81.409312931142594</v>
      </c>
      <c r="S28" s="96"/>
      <c r="T28" s="149">
        <v>63.776283772569002</v>
      </c>
      <c r="U28" s="144">
        <v>79.385032270667097</v>
      </c>
      <c r="V28" s="144">
        <v>59.163971027420203</v>
      </c>
      <c r="W28" s="144">
        <v>76.3248205400225</v>
      </c>
      <c r="X28" s="144">
        <v>114.790125390695</v>
      </c>
      <c r="Y28" s="150">
        <v>79.827474872178598</v>
      </c>
      <c r="Z28" s="144"/>
      <c r="AA28" s="151">
        <v>136.707527236446</v>
      </c>
      <c r="AB28" s="152">
        <v>80.329107528641998</v>
      </c>
      <c r="AC28" s="153">
        <v>108.24178907262601</v>
      </c>
      <c r="AD28" s="144"/>
      <c r="AE28" s="154">
        <v>89.544262980796901</v>
      </c>
      <c r="AF28" s="136"/>
      <c r="AG28" s="170">
        <v>44.6608926518701</v>
      </c>
      <c r="AH28" s="165">
        <v>58.571457246440801</v>
      </c>
      <c r="AI28" s="165">
        <v>64.984320894862407</v>
      </c>
      <c r="AJ28" s="165">
        <v>66.0089822265452</v>
      </c>
      <c r="AK28" s="165">
        <v>71.157134583075404</v>
      </c>
      <c r="AL28" s="171">
        <v>61.076557520558801</v>
      </c>
      <c r="AM28" s="165"/>
      <c r="AN28" s="172">
        <v>91.777582456450602</v>
      </c>
      <c r="AO28" s="173">
        <v>83.489090989477404</v>
      </c>
      <c r="AP28" s="174">
        <v>87.633336722964003</v>
      </c>
      <c r="AQ28" s="165"/>
      <c r="AR28" s="175">
        <v>68.664208721245998</v>
      </c>
      <c r="AS28" s="96"/>
      <c r="AT28" s="149">
        <v>46.253116057314898</v>
      </c>
      <c r="AU28" s="144">
        <v>59.344165840114698</v>
      </c>
      <c r="AV28" s="144">
        <v>58.131992891034301</v>
      </c>
      <c r="AW28" s="144">
        <v>56.544865623207698</v>
      </c>
      <c r="AX28" s="144">
        <v>67.774177960295603</v>
      </c>
      <c r="AY28" s="150">
        <v>58.255539632371203</v>
      </c>
      <c r="AZ28" s="144"/>
      <c r="BA28" s="151">
        <v>62.815968377356199</v>
      </c>
      <c r="BB28" s="152">
        <v>40.201197182093097</v>
      </c>
      <c r="BC28" s="153">
        <v>51.198329873795601</v>
      </c>
      <c r="BD28" s="144"/>
      <c r="BE28" s="154">
        <v>55.607122504193697</v>
      </c>
      <c r="BF28" s="96"/>
    </row>
    <row r="29" spans="1:58" x14ac:dyDescent="0.25">
      <c r="A29" s="24" t="s">
        <v>49</v>
      </c>
      <c r="B29" s="44" t="str">
        <f t="shared" si="0"/>
        <v>Charlottesville, VA</v>
      </c>
      <c r="C29" s="12"/>
      <c r="D29" s="28" t="s">
        <v>16</v>
      </c>
      <c r="E29" s="31" t="s">
        <v>17</v>
      </c>
      <c r="F29" s="12"/>
      <c r="G29" s="170">
        <v>83.365431768426106</v>
      </c>
      <c r="H29" s="165">
        <v>89.446725857455604</v>
      </c>
      <c r="I29" s="165">
        <v>93.521717343711899</v>
      </c>
      <c r="J29" s="165">
        <v>105.917842374118</v>
      </c>
      <c r="K29" s="165">
        <v>119.55369009973199</v>
      </c>
      <c r="L29" s="171">
        <v>98.361081488688797</v>
      </c>
      <c r="M29" s="165"/>
      <c r="N29" s="172">
        <v>165.59009486742801</v>
      </c>
      <c r="O29" s="173">
        <v>143.672909267818</v>
      </c>
      <c r="P29" s="174">
        <v>154.63150206762299</v>
      </c>
      <c r="Q29" s="165"/>
      <c r="R29" s="175">
        <v>114.438344511241</v>
      </c>
      <c r="S29" s="96"/>
      <c r="T29" s="149">
        <v>41.914741987191299</v>
      </c>
      <c r="U29" s="144">
        <v>32.772187328171</v>
      </c>
      <c r="V29" s="144">
        <v>33.3056432775196</v>
      </c>
      <c r="W29" s="144">
        <v>53.183105194967403</v>
      </c>
      <c r="X29" s="144">
        <v>56.853790543916702</v>
      </c>
      <c r="Y29" s="150">
        <v>43.957578294074501</v>
      </c>
      <c r="Z29" s="144"/>
      <c r="AA29" s="151">
        <v>50.494257126575</v>
      </c>
      <c r="AB29" s="152">
        <v>20.919783958614001</v>
      </c>
      <c r="AC29" s="153">
        <v>35.139311842770603</v>
      </c>
      <c r="AD29" s="144"/>
      <c r="AE29" s="154">
        <v>40.420136769413098</v>
      </c>
      <c r="AF29" s="136"/>
      <c r="AG29" s="170">
        <v>80.7457321819508</v>
      </c>
      <c r="AH29" s="165">
        <v>87.542371077596599</v>
      </c>
      <c r="AI29" s="165">
        <v>94.674792629530501</v>
      </c>
      <c r="AJ29" s="165">
        <v>104.015276088542</v>
      </c>
      <c r="AK29" s="165">
        <v>140.00744101191901</v>
      </c>
      <c r="AL29" s="171">
        <v>101.39712259790799</v>
      </c>
      <c r="AM29" s="165"/>
      <c r="AN29" s="172">
        <v>194.69208100218901</v>
      </c>
      <c r="AO29" s="173">
        <v>185.59863901726999</v>
      </c>
      <c r="AP29" s="174">
        <v>190.14536000972899</v>
      </c>
      <c r="AQ29" s="165"/>
      <c r="AR29" s="175">
        <v>126.75376185842801</v>
      </c>
      <c r="AS29" s="96"/>
      <c r="AT29" s="149">
        <v>33.224937752301699</v>
      </c>
      <c r="AU29" s="144">
        <v>28.852761488827301</v>
      </c>
      <c r="AV29" s="144">
        <v>35.714395253761303</v>
      </c>
      <c r="AW29" s="144">
        <v>47.482146476512298</v>
      </c>
      <c r="AX29" s="144">
        <v>67.797555761638094</v>
      </c>
      <c r="AY29" s="150">
        <v>43.9178077294915</v>
      </c>
      <c r="AZ29" s="144"/>
      <c r="BA29" s="151">
        <v>56.318086814562299</v>
      </c>
      <c r="BB29" s="152">
        <v>41.697923722547102</v>
      </c>
      <c r="BC29" s="153">
        <v>48.8090482437158</v>
      </c>
      <c r="BD29" s="144"/>
      <c r="BE29" s="154">
        <v>45.895787306488401</v>
      </c>
      <c r="BF29" s="96"/>
    </row>
    <row r="30" spans="1:58" x14ac:dyDescent="0.25">
      <c r="A30" s="24" t="s">
        <v>50</v>
      </c>
      <c r="B30" s="46" t="s">
        <v>73</v>
      </c>
      <c r="C30" s="12"/>
      <c r="D30" s="28" t="s">
        <v>16</v>
      </c>
      <c r="E30" s="31" t="s">
        <v>17</v>
      </c>
      <c r="F30" s="12"/>
      <c r="G30" s="170">
        <v>42.273531675547602</v>
      </c>
      <c r="H30" s="165">
        <v>59.2550281231497</v>
      </c>
      <c r="I30" s="165">
        <v>64.195199822380104</v>
      </c>
      <c r="J30" s="165">
        <v>64.490581705150902</v>
      </c>
      <c r="K30" s="165">
        <v>60.235595026642898</v>
      </c>
      <c r="L30" s="171">
        <v>58.089987270574298</v>
      </c>
      <c r="M30" s="165"/>
      <c r="N30" s="172">
        <v>87.761157489638805</v>
      </c>
      <c r="O30" s="173">
        <v>75.771065719360493</v>
      </c>
      <c r="P30" s="174">
        <v>81.766111604499699</v>
      </c>
      <c r="Q30" s="165"/>
      <c r="R30" s="175">
        <v>64.854594223124394</v>
      </c>
      <c r="S30" s="96"/>
      <c r="T30" s="149">
        <v>22.695499404484998</v>
      </c>
      <c r="U30" s="144">
        <v>38.493368787156001</v>
      </c>
      <c r="V30" s="144">
        <v>43.360507541277997</v>
      </c>
      <c r="W30" s="144">
        <v>28.787919669293501</v>
      </c>
      <c r="X30" s="144">
        <v>20.861102264982101</v>
      </c>
      <c r="Y30" s="150">
        <v>30.8733569560235</v>
      </c>
      <c r="Z30" s="144"/>
      <c r="AA30" s="151">
        <v>38.035528661359102</v>
      </c>
      <c r="AB30" s="152">
        <v>29.313253107596601</v>
      </c>
      <c r="AC30" s="153">
        <v>33.852290156814597</v>
      </c>
      <c r="AD30" s="144"/>
      <c r="AE30" s="154">
        <v>31.931017798828702</v>
      </c>
      <c r="AF30" s="136"/>
      <c r="AG30" s="170">
        <v>71.453969804618097</v>
      </c>
      <c r="AH30" s="165">
        <v>58.828216770278203</v>
      </c>
      <c r="AI30" s="165">
        <v>65.450393354055606</v>
      </c>
      <c r="AJ30" s="165">
        <v>68.161284043812898</v>
      </c>
      <c r="AK30" s="165">
        <v>70.147933318531599</v>
      </c>
      <c r="AL30" s="171">
        <v>66.808359458259304</v>
      </c>
      <c r="AM30" s="165"/>
      <c r="AN30" s="172">
        <v>100.896801731793</v>
      </c>
      <c r="AO30" s="173">
        <v>101.64924141503801</v>
      </c>
      <c r="AP30" s="174">
        <v>101.273021573416</v>
      </c>
      <c r="AQ30" s="165"/>
      <c r="AR30" s="175">
        <v>76.655405776875497</v>
      </c>
      <c r="AS30" s="96"/>
      <c r="AT30" s="149">
        <v>111.23235636048599</v>
      </c>
      <c r="AU30" s="144">
        <v>37.044210952930101</v>
      </c>
      <c r="AV30" s="144">
        <v>44.573685699085203</v>
      </c>
      <c r="AW30" s="144">
        <v>38.111951254820703</v>
      </c>
      <c r="AX30" s="144">
        <v>30.7608783841854</v>
      </c>
      <c r="AY30" s="150">
        <v>48.447775398643998</v>
      </c>
      <c r="AZ30" s="144"/>
      <c r="BA30" s="151">
        <v>41.776916184797898</v>
      </c>
      <c r="BB30" s="152">
        <v>44.254805714676202</v>
      </c>
      <c r="BC30" s="153">
        <v>43.009730352531101</v>
      </c>
      <c r="BD30" s="144"/>
      <c r="BE30" s="154">
        <v>46.347169996278602</v>
      </c>
      <c r="BF30" s="96"/>
    </row>
    <row r="31" spans="1:58" x14ac:dyDescent="0.25">
      <c r="A31" s="24" t="s">
        <v>51</v>
      </c>
      <c r="B31" s="44" t="str">
        <f t="shared" si="0"/>
        <v>Staunton &amp; Harrisonburg, VA</v>
      </c>
      <c r="C31" s="12"/>
      <c r="D31" s="28" t="s">
        <v>16</v>
      </c>
      <c r="E31" s="31" t="s">
        <v>17</v>
      </c>
      <c r="F31" s="12"/>
      <c r="G31" s="170">
        <v>44.802047105004903</v>
      </c>
      <c r="H31" s="165">
        <v>52.744031403336599</v>
      </c>
      <c r="I31" s="165">
        <v>55.190971540726203</v>
      </c>
      <c r="J31" s="165">
        <v>57.530133464180501</v>
      </c>
      <c r="K31" s="165">
        <v>59.539203140333598</v>
      </c>
      <c r="L31" s="171">
        <v>53.9612773307163</v>
      </c>
      <c r="M31" s="165"/>
      <c r="N31" s="172">
        <v>87.446635917566198</v>
      </c>
      <c r="O31" s="173">
        <v>80.121048086359096</v>
      </c>
      <c r="P31" s="174">
        <v>83.783842001962697</v>
      </c>
      <c r="Q31" s="165"/>
      <c r="R31" s="175">
        <v>62.482010093929603</v>
      </c>
      <c r="S31" s="96"/>
      <c r="T31" s="149">
        <v>9.5920312214737091</v>
      </c>
      <c r="U31" s="144">
        <v>23.077915511801201</v>
      </c>
      <c r="V31" s="144">
        <v>16.424101582311199</v>
      </c>
      <c r="W31" s="144">
        <v>3.0973670994700502</v>
      </c>
      <c r="X31" s="144">
        <v>-44.476416816886498</v>
      </c>
      <c r="Y31" s="150">
        <v>-8.2834224782070809</v>
      </c>
      <c r="Z31" s="144"/>
      <c r="AA31" s="151">
        <v>-28.2710381275553</v>
      </c>
      <c r="AB31" s="152">
        <v>-31.085986894019499</v>
      </c>
      <c r="AC31" s="153">
        <v>-29.645122869664402</v>
      </c>
      <c r="AD31" s="144"/>
      <c r="AE31" s="154">
        <v>-17.840727173863399</v>
      </c>
      <c r="AF31" s="136"/>
      <c r="AG31" s="170">
        <v>45.660622669283597</v>
      </c>
      <c r="AH31" s="165">
        <v>55.312603042198198</v>
      </c>
      <c r="AI31" s="165">
        <v>58.120910206084297</v>
      </c>
      <c r="AJ31" s="165">
        <v>61.256863591756598</v>
      </c>
      <c r="AK31" s="165">
        <v>66.940264965652602</v>
      </c>
      <c r="AL31" s="171">
        <v>57.458252894994999</v>
      </c>
      <c r="AM31" s="165"/>
      <c r="AN31" s="172">
        <v>94.824666830225695</v>
      </c>
      <c r="AO31" s="173">
        <v>89.761180078508303</v>
      </c>
      <c r="AP31" s="174">
        <v>92.292923454366999</v>
      </c>
      <c r="AQ31" s="165"/>
      <c r="AR31" s="175">
        <v>67.411015911958501</v>
      </c>
      <c r="AS31" s="96"/>
      <c r="AT31" s="149">
        <v>21.9766453281512</v>
      </c>
      <c r="AU31" s="144">
        <v>28.4305892257259</v>
      </c>
      <c r="AV31" s="144">
        <v>27.790441193759399</v>
      </c>
      <c r="AW31" s="144">
        <v>26.0124857544976</v>
      </c>
      <c r="AX31" s="144">
        <v>6.4078221993766702</v>
      </c>
      <c r="AY31" s="150">
        <v>20.962543452159402</v>
      </c>
      <c r="AZ31" s="144"/>
      <c r="BA31" s="151">
        <v>16.2094167614949</v>
      </c>
      <c r="BB31" s="152">
        <v>4.1583831247371696</v>
      </c>
      <c r="BC31" s="153">
        <v>10.0194314239214</v>
      </c>
      <c r="BD31" s="144"/>
      <c r="BE31" s="154">
        <v>16.4323715827359</v>
      </c>
      <c r="BF31" s="96"/>
    </row>
    <row r="32" spans="1:58" x14ac:dyDescent="0.25">
      <c r="A32" s="24" t="s">
        <v>52</v>
      </c>
      <c r="B32" s="44" t="str">
        <f t="shared" si="0"/>
        <v>Blacksburg &amp; Wytheville, VA</v>
      </c>
      <c r="C32" s="12"/>
      <c r="D32" s="28" t="s">
        <v>16</v>
      </c>
      <c r="E32" s="31" t="s">
        <v>17</v>
      </c>
      <c r="F32" s="12"/>
      <c r="G32" s="170">
        <v>35.7405766608221</v>
      </c>
      <c r="H32" s="165">
        <v>43.288484317163402</v>
      </c>
      <c r="I32" s="165">
        <v>49.869713617767303</v>
      </c>
      <c r="J32" s="165">
        <v>53.308314825638</v>
      </c>
      <c r="K32" s="165">
        <v>58.159035651665597</v>
      </c>
      <c r="L32" s="171">
        <v>48.073225014611303</v>
      </c>
      <c r="M32" s="165"/>
      <c r="N32" s="172">
        <v>117.290763685953</v>
      </c>
      <c r="O32" s="173">
        <v>84.256547827781006</v>
      </c>
      <c r="P32" s="174">
        <v>100.773655756867</v>
      </c>
      <c r="Q32" s="165"/>
      <c r="R32" s="175">
        <v>63.130490940970098</v>
      </c>
      <c r="S32" s="96"/>
      <c r="T32" s="149">
        <v>15.5798092064259</v>
      </c>
      <c r="U32" s="144">
        <v>26.774029184275999</v>
      </c>
      <c r="V32" s="144">
        <v>36.416311255610303</v>
      </c>
      <c r="W32" s="144">
        <v>29.963701770600601</v>
      </c>
      <c r="X32" s="144">
        <v>38.410231991598998</v>
      </c>
      <c r="Y32" s="150">
        <v>30.1646045546435</v>
      </c>
      <c r="Z32" s="144"/>
      <c r="AA32" s="151">
        <v>100.92965327748</v>
      </c>
      <c r="AB32" s="152">
        <v>45.008046610329899</v>
      </c>
      <c r="AC32" s="153">
        <v>73.033496576187702</v>
      </c>
      <c r="AD32" s="144"/>
      <c r="AE32" s="154">
        <v>46.7458740149482</v>
      </c>
      <c r="AF32" s="136"/>
      <c r="AG32" s="170">
        <v>42.3503813559322</v>
      </c>
      <c r="AH32" s="165">
        <v>47.5770222092343</v>
      </c>
      <c r="AI32" s="165">
        <v>51.832420611727997</v>
      </c>
      <c r="AJ32" s="165">
        <v>55.144819793492999</v>
      </c>
      <c r="AK32" s="165">
        <v>62.016641827391297</v>
      </c>
      <c r="AL32" s="171">
        <v>51.7842571595558</v>
      </c>
      <c r="AM32" s="165"/>
      <c r="AN32" s="172">
        <v>102.453426845899</v>
      </c>
      <c r="AO32" s="173">
        <v>92.044703389830502</v>
      </c>
      <c r="AP32" s="174">
        <v>97.249065117864703</v>
      </c>
      <c r="AQ32" s="165"/>
      <c r="AR32" s="175">
        <v>64.774202290501194</v>
      </c>
      <c r="AS32" s="96"/>
      <c r="AT32" s="149">
        <v>41.015724508195397</v>
      </c>
      <c r="AU32" s="144">
        <v>36.908019484408896</v>
      </c>
      <c r="AV32" s="144">
        <v>39.415811507297903</v>
      </c>
      <c r="AW32" s="144">
        <v>38.6586700759172</v>
      </c>
      <c r="AX32" s="144">
        <v>36.380250712584399</v>
      </c>
      <c r="AY32" s="150">
        <v>38.308748664667199</v>
      </c>
      <c r="AZ32" s="144"/>
      <c r="BA32" s="151">
        <v>71.356100061532203</v>
      </c>
      <c r="BB32" s="152">
        <v>53.609620845662299</v>
      </c>
      <c r="BC32" s="153">
        <v>62.473120144488803</v>
      </c>
      <c r="BD32" s="144"/>
      <c r="BE32" s="154">
        <v>47.733926213814101</v>
      </c>
      <c r="BF32" s="96"/>
    </row>
    <row r="33" spans="1:58" x14ac:dyDescent="0.25">
      <c r="A33" s="24" t="s">
        <v>53</v>
      </c>
      <c r="B33" s="44" t="str">
        <f t="shared" si="0"/>
        <v>Lynchburg, VA</v>
      </c>
      <c r="C33" s="12"/>
      <c r="D33" s="28" t="s">
        <v>16</v>
      </c>
      <c r="E33" s="31" t="s">
        <v>17</v>
      </c>
      <c r="F33" s="12"/>
      <c r="G33" s="170">
        <v>53.572288911495399</v>
      </c>
      <c r="H33" s="165">
        <v>74.965418786029105</v>
      </c>
      <c r="I33" s="165">
        <v>83.665578162088806</v>
      </c>
      <c r="J33" s="165">
        <v>149.88689725330599</v>
      </c>
      <c r="K33" s="165">
        <v>238.773387589013</v>
      </c>
      <c r="L33" s="171">
        <v>120.17271414038601</v>
      </c>
      <c r="M33" s="165"/>
      <c r="N33" s="172">
        <v>263.57501525940899</v>
      </c>
      <c r="O33" s="173">
        <v>166.61030857917899</v>
      </c>
      <c r="P33" s="174">
        <v>215.09266191929399</v>
      </c>
      <c r="Q33" s="165"/>
      <c r="R33" s="175">
        <v>147.29269922007401</v>
      </c>
      <c r="S33" s="96"/>
      <c r="T33" s="149">
        <v>50.489017665789902</v>
      </c>
      <c r="U33" s="144">
        <v>48.682529506760297</v>
      </c>
      <c r="V33" s="144">
        <v>50.870420891104203</v>
      </c>
      <c r="W33" s="144">
        <v>136.496592890502</v>
      </c>
      <c r="X33" s="144">
        <v>303.94442920080002</v>
      </c>
      <c r="Y33" s="150">
        <v>127.632309673942</v>
      </c>
      <c r="Z33" s="144"/>
      <c r="AA33" s="151">
        <v>301.733929006408</v>
      </c>
      <c r="AB33" s="152">
        <v>137.55785088224201</v>
      </c>
      <c r="AC33" s="153">
        <v>216.90933338542601</v>
      </c>
      <c r="AD33" s="144"/>
      <c r="AE33" s="154">
        <v>157.95161557750001</v>
      </c>
      <c r="AF33" s="136"/>
      <c r="AG33" s="170">
        <v>41.820888436758203</v>
      </c>
      <c r="AH33" s="165">
        <v>62.469103933536701</v>
      </c>
      <c r="AI33" s="165">
        <v>70.543845371312301</v>
      </c>
      <c r="AJ33" s="165">
        <v>85.698858935232195</v>
      </c>
      <c r="AK33" s="165">
        <v>103.50007714479401</v>
      </c>
      <c r="AL33" s="171">
        <v>72.806554764326805</v>
      </c>
      <c r="AM33" s="165"/>
      <c r="AN33" s="172">
        <v>125.067587317734</v>
      </c>
      <c r="AO33" s="173">
        <v>102.321147846727</v>
      </c>
      <c r="AP33" s="174">
        <v>113.694367582231</v>
      </c>
      <c r="AQ33" s="165"/>
      <c r="AR33" s="175">
        <v>84.488786998013794</v>
      </c>
      <c r="AS33" s="96"/>
      <c r="AT33" s="149">
        <v>17.902480350670199</v>
      </c>
      <c r="AU33" s="144">
        <v>25.844734483147001</v>
      </c>
      <c r="AV33" s="144">
        <v>26.767496158098702</v>
      </c>
      <c r="AW33" s="144">
        <v>50.186269385987899</v>
      </c>
      <c r="AX33" s="144">
        <v>94.578492648922804</v>
      </c>
      <c r="AY33" s="150">
        <v>45.025792428422598</v>
      </c>
      <c r="AZ33" s="144"/>
      <c r="BA33" s="151">
        <v>89.680708556851997</v>
      </c>
      <c r="BB33" s="152">
        <v>46.658866647273904</v>
      </c>
      <c r="BC33" s="153">
        <v>67.549513107153601</v>
      </c>
      <c r="BD33" s="144"/>
      <c r="BE33" s="154">
        <v>52.903019056653797</v>
      </c>
      <c r="BF33" s="96"/>
    </row>
    <row r="34" spans="1:58" x14ac:dyDescent="0.25">
      <c r="A34" s="24" t="s">
        <v>78</v>
      </c>
      <c r="B34" s="44" t="str">
        <f t="shared" si="0"/>
        <v>Central Virginia</v>
      </c>
      <c r="C34" s="12"/>
      <c r="D34" s="28" t="s">
        <v>16</v>
      </c>
      <c r="E34" s="31" t="s">
        <v>17</v>
      </c>
      <c r="F34" s="12"/>
      <c r="G34" s="170">
        <v>54.313283686292699</v>
      </c>
      <c r="H34" s="165">
        <v>68.521711493068196</v>
      </c>
      <c r="I34" s="165">
        <v>77.430375677382798</v>
      </c>
      <c r="J34" s="165">
        <v>84.400575152099407</v>
      </c>
      <c r="K34" s="165">
        <v>87.412916320356302</v>
      </c>
      <c r="L34" s="171">
        <v>74.415772465839893</v>
      </c>
      <c r="M34" s="165"/>
      <c r="N34" s="172">
        <v>110.097403836563</v>
      </c>
      <c r="O34" s="173">
        <v>104.039968748961</v>
      </c>
      <c r="P34" s="174">
        <v>107.068686292762</v>
      </c>
      <c r="Q34" s="165"/>
      <c r="R34" s="175">
        <v>83.745176416389199</v>
      </c>
      <c r="S34" s="96"/>
      <c r="T34" s="149">
        <v>28.554604096450799</v>
      </c>
      <c r="U34" s="144">
        <v>36.216858562776103</v>
      </c>
      <c r="V34" s="144">
        <v>43.127659706193903</v>
      </c>
      <c r="W34" s="144">
        <v>47.679661541509503</v>
      </c>
      <c r="X34" s="144">
        <v>48.608941470126602</v>
      </c>
      <c r="Y34" s="150">
        <v>41.677782724053003</v>
      </c>
      <c r="Z34" s="144"/>
      <c r="AA34" s="151">
        <v>44.3294916862855</v>
      </c>
      <c r="AB34" s="152">
        <v>28.387397942551999</v>
      </c>
      <c r="AC34" s="153">
        <v>36.117568336141197</v>
      </c>
      <c r="AD34" s="144"/>
      <c r="AE34" s="154">
        <v>39.594821001676898</v>
      </c>
      <c r="AF34" s="136"/>
      <c r="AG34" s="170">
        <v>53.482996110243</v>
      </c>
      <c r="AH34" s="165">
        <v>66.162563166993493</v>
      </c>
      <c r="AI34" s="165">
        <v>74.121094534392697</v>
      </c>
      <c r="AJ34" s="165">
        <v>75.445919079756607</v>
      </c>
      <c r="AK34" s="165">
        <v>80.537425945011407</v>
      </c>
      <c r="AL34" s="171">
        <v>69.949999767279394</v>
      </c>
      <c r="AM34" s="165"/>
      <c r="AN34" s="172">
        <v>105.91309667874501</v>
      </c>
      <c r="AO34" s="173">
        <v>104.26893214535001</v>
      </c>
      <c r="AP34" s="174">
        <v>105.091014412048</v>
      </c>
      <c r="AQ34" s="165"/>
      <c r="AR34" s="175">
        <v>79.9902896657848</v>
      </c>
      <c r="AS34" s="96"/>
      <c r="AT34" s="149">
        <v>27.147734760075799</v>
      </c>
      <c r="AU34" s="144">
        <v>36.3278879679224</v>
      </c>
      <c r="AV34" s="144">
        <v>44.068767929826997</v>
      </c>
      <c r="AW34" s="144">
        <v>42.937903530742503</v>
      </c>
      <c r="AX34" s="144">
        <v>47.692451758885603</v>
      </c>
      <c r="AY34" s="150">
        <v>40.260855528069399</v>
      </c>
      <c r="AZ34" s="144"/>
      <c r="BA34" s="151">
        <v>40.191791871286597</v>
      </c>
      <c r="BB34" s="152">
        <v>24.627780813458799</v>
      </c>
      <c r="BC34" s="153">
        <v>32.009720296822998</v>
      </c>
      <c r="BD34" s="144"/>
      <c r="BE34" s="154">
        <v>37.038282899025397</v>
      </c>
      <c r="BF34" s="96"/>
    </row>
    <row r="35" spans="1:58" x14ac:dyDescent="0.25">
      <c r="A35" s="24" t="s">
        <v>79</v>
      </c>
      <c r="B35" s="44" t="str">
        <f t="shared" si="0"/>
        <v>Chesapeake Bay</v>
      </c>
      <c r="C35" s="12"/>
      <c r="D35" s="28" t="s">
        <v>16</v>
      </c>
      <c r="E35" s="31" t="s">
        <v>17</v>
      </c>
      <c r="F35" s="12"/>
      <c r="G35" s="170">
        <v>46.123026070763501</v>
      </c>
      <c r="H35" s="165">
        <v>59.548649906890098</v>
      </c>
      <c r="I35" s="165">
        <v>60.469106145251303</v>
      </c>
      <c r="J35" s="165">
        <v>60.209236499068901</v>
      </c>
      <c r="K35" s="165">
        <v>57.849106145251298</v>
      </c>
      <c r="L35" s="171">
        <v>56.839824953445003</v>
      </c>
      <c r="M35" s="165"/>
      <c r="N35" s="172">
        <v>81.127672253258794</v>
      </c>
      <c r="O35" s="173">
        <v>79.531061452513896</v>
      </c>
      <c r="P35" s="174">
        <v>80.329366852886395</v>
      </c>
      <c r="Q35" s="165"/>
      <c r="R35" s="175">
        <v>63.551122638999701</v>
      </c>
      <c r="S35" s="96"/>
      <c r="T35" s="149">
        <v>-13.082675816918201</v>
      </c>
      <c r="U35" s="144">
        <v>3.0619205458626499</v>
      </c>
      <c r="V35" s="144">
        <v>4.2628708266400199</v>
      </c>
      <c r="W35" s="144">
        <v>10.7188805230836</v>
      </c>
      <c r="X35" s="144">
        <v>-1.93805503185477</v>
      </c>
      <c r="Y35" s="150">
        <v>0.70328357586527501</v>
      </c>
      <c r="Z35" s="144"/>
      <c r="AA35" s="151">
        <v>1.59800542579779</v>
      </c>
      <c r="AB35" s="152">
        <v>-5.3464051432934898</v>
      </c>
      <c r="AC35" s="153">
        <v>-1.9625893322489401</v>
      </c>
      <c r="AD35" s="144"/>
      <c r="AE35" s="154">
        <v>-0.27604890495800299</v>
      </c>
      <c r="AF35" s="136"/>
      <c r="AG35" s="170">
        <v>48.547260242085599</v>
      </c>
      <c r="AH35" s="165">
        <v>61.396387337057703</v>
      </c>
      <c r="AI35" s="165">
        <v>65.510956703910594</v>
      </c>
      <c r="AJ35" s="165">
        <v>64.631296554934806</v>
      </c>
      <c r="AK35" s="165">
        <v>66.465439944134005</v>
      </c>
      <c r="AL35" s="171">
        <v>61.310268156424499</v>
      </c>
      <c r="AM35" s="165"/>
      <c r="AN35" s="172">
        <v>86.151608472998106</v>
      </c>
      <c r="AO35" s="173">
        <v>86.986941340782096</v>
      </c>
      <c r="AP35" s="174">
        <v>86.569274906890101</v>
      </c>
      <c r="AQ35" s="165"/>
      <c r="AR35" s="175">
        <v>68.527127227986099</v>
      </c>
      <c r="AS35" s="96"/>
      <c r="AT35" s="149">
        <v>-1.22034364548926</v>
      </c>
      <c r="AU35" s="144">
        <v>7.0643054670937602</v>
      </c>
      <c r="AV35" s="144">
        <v>12.636879378693299</v>
      </c>
      <c r="AW35" s="144">
        <v>12.0925641153275</v>
      </c>
      <c r="AX35" s="144">
        <v>15.638887722294101</v>
      </c>
      <c r="AY35" s="150">
        <v>9.5651325743164399</v>
      </c>
      <c r="AZ35" s="144"/>
      <c r="BA35" s="151">
        <v>9.6480659897081509</v>
      </c>
      <c r="BB35" s="152">
        <v>0.57753454332547904</v>
      </c>
      <c r="BC35" s="153">
        <v>4.8952829325097102</v>
      </c>
      <c r="BD35" s="144"/>
      <c r="BE35" s="154">
        <v>7.8324083248373304</v>
      </c>
      <c r="BF35" s="96"/>
    </row>
    <row r="36" spans="1:58" x14ac:dyDescent="0.25">
      <c r="A36" s="24" t="s">
        <v>80</v>
      </c>
      <c r="B36" s="44" t="str">
        <f t="shared" si="0"/>
        <v>Coastal Virginia - Eastern Shore</v>
      </c>
      <c r="C36" s="12"/>
      <c r="D36" s="28" t="s">
        <v>16</v>
      </c>
      <c r="E36" s="31" t="s">
        <v>17</v>
      </c>
      <c r="F36" s="12"/>
      <c r="G36" s="170">
        <v>44.092413114754002</v>
      </c>
      <c r="H36" s="165">
        <v>55.947081967213101</v>
      </c>
      <c r="I36" s="165">
        <v>57.022963934426201</v>
      </c>
      <c r="J36" s="165">
        <v>57.365554098360597</v>
      </c>
      <c r="K36" s="165">
        <v>62.511888524590098</v>
      </c>
      <c r="L36" s="171">
        <v>55.387980327868803</v>
      </c>
      <c r="M36" s="165"/>
      <c r="N36" s="172">
        <v>85.862321311475398</v>
      </c>
      <c r="O36" s="173">
        <v>88.780944262294994</v>
      </c>
      <c r="P36" s="174">
        <v>87.321632786885203</v>
      </c>
      <c r="Q36" s="165"/>
      <c r="R36" s="175">
        <v>64.511881030444897</v>
      </c>
      <c r="S36" s="96"/>
      <c r="T36" s="149">
        <v>-9.2588926472245294</v>
      </c>
      <c r="U36" s="144">
        <v>2.0567742713383099</v>
      </c>
      <c r="V36" s="144">
        <v>-5.3506682920457997</v>
      </c>
      <c r="W36" s="144">
        <v>-0.54371990773609902</v>
      </c>
      <c r="X36" s="144">
        <v>7.2503719930886801</v>
      </c>
      <c r="Y36" s="150">
        <v>-0.95942640079518804</v>
      </c>
      <c r="Z36" s="144"/>
      <c r="AA36" s="151">
        <v>6.9914835818292902</v>
      </c>
      <c r="AB36" s="152">
        <v>-3.80221947535733</v>
      </c>
      <c r="AC36" s="153">
        <v>1.2180861874932201</v>
      </c>
      <c r="AD36" s="144"/>
      <c r="AE36" s="154">
        <v>-0.128508361810098</v>
      </c>
      <c r="AF36" s="136"/>
      <c r="AG36" s="170">
        <v>47.695101871790598</v>
      </c>
      <c r="AH36" s="165">
        <v>59.820717243663999</v>
      </c>
      <c r="AI36" s="165">
        <v>62.4973297995693</v>
      </c>
      <c r="AJ36" s="165">
        <v>64.228712936889096</v>
      </c>
      <c r="AK36" s="165">
        <v>66.388244161007094</v>
      </c>
      <c r="AL36" s="171">
        <v>60.126021202583999</v>
      </c>
      <c r="AM36" s="165"/>
      <c r="AN36" s="172">
        <v>92.943559715090203</v>
      </c>
      <c r="AO36" s="173">
        <v>92.094992545966505</v>
      </c>
      <c r="AP36" s="174">
        <v>92.519276130528397</v>
      </c>
      <c r="AQ36" s="165"/>
      <c r="AR36" s="175">
        <v>69.381236896282402</v>
      </c>
      <c r="AS36" s="96"/>
      <c r="AT36" s="149">
        <v>2.45588541464473</v>
      </c>
      <c r="AU36" s="144">
        <v>9.9355679168841</v>
      </c>
      <c r="AV36" s="144">
        <v>10.154802411540301</v>
      </c>
      <c r="AW36" s="144">
        <v>14.9443734123951</v>
      </c>
      <c r="AX36" s="144">
        <v>19.279750427463899</v>
      </c>
      <c r="AY36" s="150">
        <v>11.6597044130607</v>
      </c>
      <c r="AZ36" s="144"/>
      <c r="BA36" s="151">
        <v>19.131863112523199</v>
      </c>
      <c r="BB36" s="152">
        <v>5.6184440209736399</v>
      </c>
      <c r="BC36" s="153">
        <v>11.988976885054999</v>
      </c>
      <c r="BD36" s="144"/>
      <c r="BE36" s="154">
        <v>11.7665495418726</v>
      </c>
      <c r="BF36" s="96"/>
    </row>
    <row r="37" spans="1:58" x14ac:dyDescent="0.25">
      <c r="A37" s="24" t="s">
        <v>81</v>
      </c>
      <c r="B37" s="44" t="str">
        <f t="shared" si="0"/>
        <v>Coastal Virginia - Hampton Roads</v>
      </c>
      <c r="C37" s="12"/>
      <c r="D37" s="28" t="s">
        <v>16</v>
      </c>
      <c r="E37" s="31" t="s">
        <v>17</v>
      </c>
      <c r="F37" s="12"/>
      <c r="G37" s="170">
        <v>59.982833574374602</v>
      </c>
      <c r="H37" s="165">
        <v>62.260258985483901</v>
      </c>
      <c r="I37" s="165">
        <v>64.752157319620693</v>
      </c>
      <c r="J37" s="165">
        <v>66.2879800739193</v>
      </c>
      <c r="K37" s="165">
        <v>67.856095934436695</v>
      </c>
      <c r="L37" s="171">
        <v>64.227865177566997</v>
      </c>
      <c r="M37" s="165"/>
      <c r="N37" s="172">
        <v>109.49092425946699</v>
      </c>
      <c r="O37" s="173">
        <v>113.971851732819</v>
      </c>
      <c r="P37" s="174">
        <v>111.731387996143</v>
      </c>
      <c r="Q37" s="165"/>
      <c r="R37" s="175">
        <v>77.800300268588799</v>
      </c>
      <c r="S37" s="96"/>
      <c r="T37" s="149">
        <v>17.229379302074499</v>
      </c>
      <c r="U37" s="144">
        <v>23.2379664246237</v>
      </c>
      <c r="V37" s="144">
        <v>21.507963250495202</v>
      </c>
      <c r="W37" s="144">
        <v>23.750463983431899</v>
      </c>
      <c r="X37" s="144">
        <v>22.392201482454499</v>
      </c>
      <c r="Y37" s="150">
        <v>21.650481608707899</v>
      </c>
      <c r="Z37" s="144"/>
      <c r="AA37" s="151">
        <v>22.715256480141601</v>
      </c>
      <c r="AB37" s="152">
        <v>5.7128636295587798</v>
      </c>
      <c r="AC37" s="153">
        <v>13.412026942401001</v>
      </c>
      <c r="AD37" s="144"/>
      <c r="AE37" s="154">
        <v>18.1294438719287</v>
      </c>
      <c r="AF37" s="136"/>
      <c r="AG37" s="170">
        <v>57.551166123909397</v>
      </c>
      <c r="AH37" s="165">
        <v>65.1940666586258</v>
      </c>
      <c r="AI37" s="165">
        <v>70.389580334767203</v>
      </c>
      <c r="AJ37" s="165">
        <v>73.652712445891694</v>
      </c>
      <c r="AK37" s="165">
        <v>79.529761655878502</v>
      </c>
      <c r="AL37" s="171">
        <v>69.263457443814502</v>
      </c>
      <c r="AM37" s="165"/>
      <c r="AN37" s="172">
        <v>116.09987302161601</v>
      </c>
      <c r="AO37" s="173">
        <v>120.849835363647</v>
      </c>
      <c r="AP37" s="174">
        <v>118.474854192631</v>
      </c>
      <c r="AQ37" s="165"/>
      <c r="AR37" s="175">
        <v>83.323856514905202</v>
      </c>
      <c r="AS37" s="96"/>
      <c r="AT37" s="149">
        <v>22.017254599789901</v>
      </c>
      <c r="AU37" s="144">
        <v>37.763248210415497</v>
      </c>
      <c r="AV37" s="144">
        <v>40.1455607623787</v>
      </c>
      <c r="AW37" s="144">
        <v>42.887600541533899</v>
      </c>
      <c r="AX37" s="144">
        <v>40.713367425543602</v>
      </c>
      <c r="AY37" s="150">
        <v>37.003099727747298</v>
      </c>
      <c r="AZ37" s="144"/>
      <c r="BA37" s="151">
        <v>28.4872613808107</v>
      </c>
      <c r="BB37" s="152">
        <v>15.1032844652509</v>
      </c>
      <c r="BC37" s="153">
        <v>21.284438022121101</v>
      </c>
      <c r="BD37" s="144"/>
      <c r="BE37" s="154">
        <v>30.130090879787598</v>
      </c>
      <c r="BF37" s="96"/>
    </row>
    <row r="38" spans="1:58" x14ac:dyDescent="0.25">
      <c r="A38" s="25" t="s">
        <v>82</v>
      </c>
      <c r="B38" s="44" t="str">
        <f t="shared" si="0"/>
        <v>Northern Virginia</v>
      </c>
      <c r="C38" s="12"/>
      <c r="D38" s="28" t="s">
        <v>16</v>
      </c>
      <c r="E38" s="31" t="s">
        <v>17</v>
      </c>
      <c r="F38" s="13"/>
      <c r="G38" s="170">
        <v>75.715681795350804</v>
      </c>
      <c r="H38" s="165">
        <v>102.569891708355</v>
      </c>
      <c r="I38" s="165">
        <v>115.944685070218</v>
      </c>
      <c r="J38" s="165">
        <v>116.855689028187</v>
      </c>
      <c r="K38" s="165">
        <v>99.757000180820896</v>
      </c>
      <c r="L38" s="171">
        <v>102.168589556586</v>
      </c>
      <c r="M38" s="165"/>
      <c r="N38" s="172">
        <v>87.037475739858905</v>
      </c>
      <c r="O38" s="173">
        <v>86.938974745343799</v>
      </c>
      <c r="P38" s="174">
        <v>86.988225242601402</v>
      </c>
      <c r="Q38" s="165"/>
      <c r="R38" s="175">
        <v>97.831342609733895</v>
      </c>
      <c r="S38" s="96"/>
      <c r="T38" s="149">
        <v>120.206319436953</v>
      </c>
      <c r="U38" s="144">
        <v>161.57063317053499</v>
      </c>
      <c r="V38" s="144">
        <v>177.12599613100301</v>
      </c>
      <c r="W38" s="144">
        <v>174.23688854658701</v>
      </c>
      <c r="X38" s="144">
        <v>141.86187107848201</v>
      </c>
      <c r="Y38" s="150">
        <v>156.328915755568</v>
      </c>
      <c r="Z38" s="144"/>
      <c r="AA38" s="151">
        <v>75.155072682274806</v>
      </c>
      <c r="AB38" s="152">
        <v>63.487392249096303</v>
      </c>
      <c r="AC38" s="153">
        <v>69.123530847454404</v>
      </c>
      <c r="AD38" s="144"/>
      <c r="AE38" s="154">
        <v>126.64024764889599</v>
      </c>
      <c r="AF38" s="136"/>
      <c r="AG38" s="170">
        <v>68.7338075362144</v>
      </c>
      <c r="AH38" s="165">
        <v>93.331029624495201</v>
      </c>
      <c r="AI38" s="165">
        <v>105.407715478271</v>
      </c>
      <c r="AJ38" s="165">
        <v>105.665109195748</v>
      </c>
      <c r="AK38" s="165">
        <v>94.493832700460004</v>
      </c>
      <c r="AL38" s="171">
        <v>93.526298907037898</v>
      </c>
      <c r="AM38" s="165"/>
      <c r="AN38" s="172">
        <v>92.999322072207804</v>
      </c>
      <c r="AO38" s="173">
        <v>94.225789534486495</v>
      </c>
      <c r="AP38" s="174">
        <v>93.612555803347107</v>
      </c>
      <c r="AQ38" s="165"/>
      <c r="AR38" s="175">
        <v>93.550943734554806</v>
      </c>
      <c r="AS38" s="96"/>
      <c r="AT38" s="149">
        <v>106.084767768936</v>
      </c>
      <c r="AU38" s="144">
        <v>146.31482868147401</v>
      </c>
      <c r="AV38" s="144">
        <v>161.57590887471</v>
      </c>
      <c r="AW38" s="144">
        <v>153.33600573969301</v>
      </c>
      <c r="AX38" s="144">
        <v>133.62331803070001</v>
      </c>
      <c r="AY38" s="150">
        <v>141.42436464187901</v>
      </c>
      <c r="AZ38" s="144"/>
      <c r="BA38" s="151">
        <v>91.859800847543795</v>
      </c>
      <c r="BB38" s="152">
        <v>80.549997144827202</v>
      </c>
      <c r="BC38" s="153">
        <v>85.997016290085895</v>
      </c>
      <c r="BD38" s="144"/>
      <c r="BE38" s="154">
        <v>122.471628973679</v>
      </c>
      <c r="BF38" s="96"/>
    </row>
    <row r="39" spans="1:58" x14ac:dyDescent="0.25">
      <c r="A39" s="26" t="s">
        <v>83</v>
      </c>
      <c r="B39" s="44" t="str">
        <f t="shared" si="0"/>
        <v>Shenandoah Valley</v>
      </c>
      <c r="C39" s="12"/>
      <c r="D39" s="29" t="s">
        <v>16</v>
      </c>
      <c r="E39" s="32" t="s">
        <v>17</v>
      </c>
      <c r="F39" s="12"/>
      <c r="G39" s="176">
        <v>47.642688381588698</v>
      </c>
      <c r="H39" s="177">
        <v>54.8576995174461</v>
      </c>
      <c r="I39" s="177">
        <v>55.740727542687402</v>
      </c>
      <c r="J39" s="177">
        <v>58.248792687453602</v>
      </c>
      <c r="K39" s="177">
        <v>66.043661841128397</v>
      </c>
      <c r="L39" s="178">
        <v>56.506713994060803</v>
      </c>
      <c r="M39" s="165"/>
      <c r="N39" s="179">
        <v>88.557755196733396</v>
      </c>
      <c r="O39" s="180">
        <v>87.012170564216703</v>
      </c>
      <c r="P39" s="181">
        <v>87.784962880475106</v>
      </c>
      <c r="Q39" s="165"/>
      <c r="R39" s="182">
        <v>65.443356533036294</v>
      </c>
      <c r="S39" s="96"/>
      <c r="T39" s="155">
        <v>21.824486752258</v>
      </c>
      <c r="U39" s="156">
        <v>34.507474736027298</v>
      </c>
      <c r="V39" s="156">
        <v>25.060674249503801</v>
      </c>
      <c r="W39" s="156">
        <v>15.672468696208499</v>
      </c>
      <c r="X39" s="156">
        <v>-14.858567187191101</v>
      </c>
      <c r="Y39" s="157">
        <v>11.9438103347123</v>
      </c>
      <c r="Z39" s="144"/>
      <c r="AA39" s="158">
        <v>-5.6463668875506503</v>
      </c>
      <c r="AB39" s="159">
        <v>-2.29378897292808</v>
      </c>
      <c r="AC39" s="160">
        <v>-4.0140890819150696</v>
      </c>
      <c r="AD39" s="144"/>
      <c r="AE39" s="161">
        <v>5.23834731865065</v>
      </c>
      <c r="AF39" s="136"/>
      <c r="AG39" s="176">
        <v>47.135462826711503</v>
      </c>
      <c r="AH39" s="177">
        <v>56.714882862681797</v>
      </c>
      <c r="AI39" s="177">
        <v>58.357128208721598</v>
      </c>
      <c r="AJ39" s="177">
        <v>60.929603157919303</v>
      </c>
      <c r="AK39" s="177">
        <v>67.568206152336899</v>
      </c>
      <c r="AL39" s="178">
        <v>58.141056641674197</v>
      </c>
      <c r="AM39" s="165"/>
      <c r="AN39" s="179">
        <v>94.0784537406862</v>
      </c>
      <c r="AO39" s="180">
        <v>92.071967393081493</v>
      </c>
      <c r="AP39" s="181">
        <v>93.075210566883797</v>
      </c>
      <c r="AQ39" s="165"/>
      <c r="AR39" s="182">
        <v>68.122243477448393</v>
      </c>
      <c r="AS39" s="96"/>
      <c r="AT39" s="155">
        <v>32.482920286458601</v>
      </c>
      <c r="AU39" s="156">
        <v>39.483782003178803</v>
      </c>
      <c r="AV39" s="156">
        <v>35.233906353865102</v>
      </c>
      <c r="AW39" s="156">
        <v>32.647998616740999</v>
      </c>
      <c r="AX39" s="156">
        <v>24.209657753276499</v>
      </c>
      <c r="AY39" s="157">
        <v>32.304973676214999</v>
      </c>
      <c r="AZ39" s="144"/>
      <c r="BA39" s="158">
        <v>28.3265115706334</v>
      </c>
      <c r="BB39" s="159">
        <v>18.157072055150898</v>
      </c>
      <c r="BC39" s="160">
        <v>23.082497229145599</v>
      </c>
      <c r="BD39" s="144"/>
      <c r="BE39" s="161">
        <v>28.5272547164389</v>
      </c>
      <c r="BF39" s="96"/>
    </row>
    <row r="40" spans="1:58" x14ac:dyDescent="0.25">
      <c r="A40" s="22" t="s">
        <v>84</v>
      </c>
      <c r="B40" s="44" t="str">
        <f t="shared" si="0"/>
        <v>Southern Virginia</v>
      </c>
      <c r="C40" s="10"/>
      <c r="D40" s="27" t="s">
        <v>16</v>
      </c>
      <c r="E40" s="30" t="s">
        <v>17</v>
      </c>
      <c r="F40" s="3"/>
      <c r="G40" s="162">
        <v>40.938966910836001</v>
      </c>
      <c r="H40" s="163">
        <v>54.010578428896103</v>
      </c>
      <c r="I40" s="163">
        <v>61.256691083606903</v>
      </c>
      <c r="J40" s="163">
        <v>64.511113917655905</v>
      </c>
      <c r="K40" s="163">
        <v>62.879014902753198</v>
      </c>
      <c r="L40" s="164">
        <v>56.719273048749599</v>
      </c>
      <c r="M40" s="165"/>
      <c r="N40" s="166">
        <v>78.239515029047695</v>
      </c>
      <c r="O40" s="167">
        <v>68.936511745390206</v>
      </c>
      <c r="P40" s="168">
        <v>73.588013387218894</v>
      </c>
      <c r="Q40" s="165"/>
      <c r="R40" s="169">
        <v>61.538913145455197</v>
      </c>
      <c r="S40" s="96"/>
      <c r="T40" s="141">
        <v>3.0083399733903899</v>
      </c>
      <c r="U40" s="142">
        <v>8.4605023445083702</v>
      </c>
      <c r="V40" s="142">
        <v>15.4372828167214</v>
      </c>
      <c r="W40" s="142">
        <v>27.612813777031899</v>
      </c>
      <c r="X40" s="142">
        <v>23.892520591007099</v>
      </c>
      <c r="Y40" s="143">
        <v>16.2705134005381</v>
      </c>
      <c r="Z40" s="144"/>
      <c r="AA40" s="145">
        <v>23.0906934008914</v>
      </c>
      <c r="AB40" s="146">
        <v>8.7809667035142898</v>
      </c>
      <c r="AC40" s="147">
        <v>15.9465759983149</v>
      </c>
      <c r="AD40" s="144"/>
      <c r="AE40" s="148">
        <v>16.1596348301738</v>
      </c>
      <c r="AF40" s="137"/>
      <c r="AG40" s="162">
        <v>39.441742232887002</v>
      </c>
      <c r="AH40" s="163">
        <v>53.545070724930497</v>
      </c>
      <c r="AI40" s="163">
        <v>58.573994695630198</v>
      </c>
      <c r="AJ40" s="163">
        <v>59.625044834554103</v>
      </c>
      <c r="AK40" s="163">
        <v>57.583463627178503</v>
      </c>
      <c r="AL40" s="164">
        <v>53.753863223036099</v>
      </c>
      <c r="AM40" s="165"/>
      <c r="AN40" s="166">
        <v>72.102489896438399</v>
      </c>
      <c r="AO40" s="167">
        <v>70.202874463248193</v>
      </c>
      <c r="AP40" s="168">
        <v>71.152682179843296</v>
      </c>
      <c r="AQ40" s="165"/>
      <c r="AR40" s="169">
        <v>58.724954353552398</v>
      </c>
      <c r="AS40" s="96"/>
      <c r="AT40" s="141">
        <v>-1.33919106013988</v>
      </c>
      <c r="AU40" s="142">
        <v>7.1230635430004803</v>
      </c>
      <c r="AV40" s="142">
        <v>12.657760396225299</v>
      </c>
      <c r="AW40" s="142">
        <v>13.4732158968494</v>
      </c>
      <c r="AX40" s="142">
        <v>12.6950033034092</v>
      </c>
      <c r="AY40" s="143">
        <v>9.4351779388735295</v>
      </c>
      <c r="AZ40" s="144"/>
      <c r="BA40" s="145">
        <v>19.539018565394201</v>
      </c>
      <c r="BB40" s="146">
        <v>13.4453018013327</v>
      </c>
      <c r="BC40" s="147">
        <v>16.4531279278855</v>
      </c>
      <c r="BD40" s="144"/>
      <c r="BE40" s="148">
        <v>11.766878495665299</v>
      </c>
      <c r="BF40" s="137"/>
    </row>
    <row r="41" spans="1:58" x14ac:dyDescent="0.25">
      <c r="A41" s="23" t="s">
        <v>85</v>
      </c>
      <c r="B41" s="44" t="str">
        <f t="shared" si="0"/>
        <v>Southwest Virginia - Blue Ridge Highlands</v>
      </c>
      <c r="C41" s="11"/>
      <c r="D41" s="28" t="s">
        <v>16</v>
      </c>
      <c r="E41" s="31" t="s">
        <v>17</v>
      </c>
      <c r="F41" s="12"/>
      <c r="G41" s="170">
        <v>38.9874226543755</v>
      </c>
      <c r="H41" s="165">
        <v>49.047029928021203</v>
      </c>
      <c r="I41" s="165">
        <v>52.922895567622099</v>
      </c>
      <c r="J41" s="165">
        <v>55.955575198888702</v>
      </c>
      <c r="K41" s="165">
        <v>58.487149892663197</v>
      </c>
      <c r="L41" s="171">
        <v>51.080014648314098</v>
      </c>
      <c r="M41" s="165"/>
      <c r="N41" s="172">
        <v>104.637142315948</v>
      </c>
      <c r="O41" s="173">
        <v>80.886888496022195</v>
      </c>
      <c r="P41" s="174">
        <v>92.762015405985593</v>
      </c>
      <c r="Q41" s="165"/>
      <c r="R41" s="175">
        <v>62.989157721934497</v>
      </c>
      <c r="S41" s="96"/>
      <c r="T41" s="149">
        <v>12.0758256213694</v>
      </c>
      <c r="U41" s="144">
        <v>28.135994075703302</v>
      </c>
      <c r="V41" s="144">
        <v>33.857822046749099</v>
      </c>
      <c r="W41" s="144">
        <v>23.713585745690501</v>
      </c>
      <c r="X41" s="144">
        <v>31.008277523179999</v>
      </c>
      <c r="Y41" s="150">
        <v>26.139430920593899</v>
      </c>
      <c r="Z41" s="144"/>
      <c r="AA41" s="151">
        <v>76.281034130071703</v>
      </c>
      <c r="AB41" s="152">
        <v>39.172164741290601</v>
      </c>
      <c r="AC41" s="153">
        <v>57.922147520902797</v>
      </c>
      <c r="AD41" s="144"/>
      <c r="AE41" s="154">
        <v>37.809207452790098</v>
      </c>
      <c r="AF41" s="137"/>
      <c r="AG41" s="170">
        <v>52.979528349539002</v>
      </c>
      <c r="AH41" s="165">
        <v>52.470335900997597</v>
      </c>
      <c r="AI41" s="165">
        <v>56.840662962495202</v>
      </c>
      <c r="AJ41" s="165">
        <v>59.314993370374999</v>
      </c>
      <c r="AK41" s="165">
        <v>65.289169087005902</v>
      </c>
      <c r="AL41" s="171">
        <v>57.378937934082501</v>
      </c>
      <c r="AM41" s="165"/>
      <c r="AN41" s="172">
        <v>100.65520867533699</v>
      </c>
      <c r="AO41" s="173">
        <v>94.589236646041101</v>
      </c>
      <c r="AP41" s="174">
        <v>97.622222660689403</v>
      </c>
      <c r="AQ41" s="165"/>
      <c r="AR41" s="175">
        <v>68.877019284541603</v>
      </c>
      <c r="AS41" s="96"/>
      <c r="AT41" s="149">
        <v>59.662707722056503</v>
      </c>
      <c r="AU41" s="144">
        <v>33.799273587941201</v>
      </c>
      <c r="AV41" s="144">
        <v>39.460021580790603</v>
      </c>
      <c r="AW41" s="144">
        <v>34.830847314632202</v>
      </c>
      <c r="AX41" s="144">
        <v>34.683649832501501</v>
      </c>
      <c r="AY41" s="150">
        <v>39.524177406161797</v>
      </c>
      <c r="AZ41" s="144"/>
      <c r="BA41" s="151">
        <v>55.448020618053498</v>
      </c>
      <c r="BB41" s="152">
        <v>45.435755015100398</v>
      </c>
      <c r="BC41" s="153">
        <v>50.430824903587798</v>
      </c>
      <c r="BD41" s="144"/>
      <c r="BE41" s="154">
        <v>43.744563377177698</v>
      </c>
      <c r="BF41" s="137"/>
    </row>
    <row r="42" spans="1:58" x14ac:dyDescent="0.25">
      <c r="A42" s="24" t="s">
        <v>86</v>
      </c>
      <c r="B42" s="44" t="str">
        <f t="shared" si="0"/>
        <v>Southwest Virginia - Heart of Appalachia</v>
      </c>
      <c r="C42" s="12"/>
      <c r="D42" s="28" t="s">
        <v>16</v>
      </c>
      <c r="E42" s="31" t="s">
        <v>17</v>
      </c>
      <c r="F42" s="12"/>
      <c r="G42" s="170">
        <v>38.330816326530602</v>
      </c>
      <c r="H42" s="165">
        <v>52.549045424621397</v>
      </c>
      <c r="I42" s="165">
        <v>55.440908492429202</v>
      </c>
      <c r="J42" s="165">
        <v>54.868617511520704</v>
      </c>
      <c r="K42" s="165">
        <v>52.883344305464099</v>
      </c>
      <c r="L42" s="171">
        <v>50.814546412113202</v>
      </c>
      <c r="M42" s="165"/>
      <c r="N42" s="172">
        <v>64.282949308755704</v>
      </c>
      <c r="O42" s="173">
        <v>57.543377221856403</v>
      </c>
      <c r="P42" s="174">
        <v>60.913163265306103</v>
      </c>
      <c r="Q42" s="165"/>
      <c r="R42" s="175">
        <v>53.699865513025401</v>
      </c>
      <c r="S42" s="96"/>
      <c r="T42" s="149">
        <v>24.511993348469499</v>
      </c>
      <c r="U42" s="144">
        <v>34.448351954126302</v>
      </c>
      <c r="V42" s="144">
        <v>35.6073048949211</v>
      </c>
      <c r="W42" s="144">
        <v>31.147871944193199</v>
      </c>
      <c r="X42" s="144">
        <v>26.5253804276262</v>
      </c>
      <c r="Y42" s="150">
        <v>30.7045651273422</v>
      </c>
      <c r="Z42" s="144"/>
      <c r="AA42" s="151">
        <v>23.1389021161886</v>
      </c>
      <c r="AB42" s="152">
        <v>18.799218283755199</v>
      </c>
      <c r="AC42" s="153">
        <v>21.0502581049669</v>
      </c>
      <c r="AD42" s="144"/>
      <c r="AE42" s="154">
        <v>27.411251592555001</v>
      </c>
      <c r="AF42" s="137"/>
      <c r="AG42" s="170">
        <v>41.483663594470002</v>
      </c>
      <c r="AH42" s="165">
        <v>51.876533903884102</v>
      </c>
      <c r="AI42" s="165">
        <v>53.562669519420602</v>
      </c>
      <c r="AJ42" s="165">
        <v>53.255923304805698</v>
      </c>
      <c r="AK42" s="165">
        <v>51.777837393021699</v>
      </c>
      <c r="AL42" s="171">
        <v>50.391325543120402</v>
      </c>
      <c r="AM42" s="165"/>
      <c r="AN42" s="172">
        <v>64.380799868334407</v>
      </c>
      <c r="AO42" s="173">
        <v>62.611813693219197</v>
      </c>
      <c r="AP42" s="174">
        <v>63.496306780776798</v>
      </c>
      <c r="AQ42" s="165"/>
      <c r="AR42" s="175">
        <v>54.1356058967365</v>
      </c>
      <c r="AS42" s="96"/>
      <c r="AT42" s="149">
        <v>41.344799963437701</v>
      </c>
      <c r="AU42" s="144">
        <v>35.469629491843101</v>
      </c>
      <c r="AV42" s="144">
        <v>33.459137602263603</v>
      </c>
      <c r="AW42" s="144">
        <v>28.754868998363701</v>
      </c>
      <c r="AX42" s="144">
        <v>33.133870867202099</v>
      </c>
      <c r="AY42" s="150">
        <v>33.997338956834902</v>
      </c>
      <c r="AZ42" s="144"/>
      <c r="BA42" s="151">
        <v>28.528116862626199</v>
      </c>
      <c r="BB42" s="152">
        <v>27.3735657183448</v>
      </c>
      <c r="BC42" s="153">
        <v>27.956278492645101</v>
      </c>
      <c r="BD42" s="144"/>
      <c r="BE42" s="154">
        <v>31.910313464706999</v>
      </c>
      <c r="BF42" s="137"/>
    </row>
    <row r="43" spans="1:58" x14ac:dyDescent="0.25">
      <c r="A43" s="26" t="s">
        <v>87</v>
      </c>
      <c r="B43" s="44" t="str">
        <f t="shared" si="0"/>
        <v>Virginia Mountains</v>
      </c>
      <c r="C43" s="12"/>
      <c r="D43" s="29" t="s">
        <v>16</v>
      </c>
      <c r="E43" s="32" t="s">
        <v>17</v>
      </c>
      <c r="F43" s="12"/>
      <c r="G43" s="176">
        <v>50.830984640702098</v>
      </c>
      <c r="H43" s="177">
        <v>63.472771530444298</v>
      </c>
      <c r="I43" s="177">
        <v>63.113543609434899</v>
      </c>
      <c r="J43" s="177">
        <v>74.662741360394904</v>
      </c>
      <c r="K43" s="177">
        <v>96.029920460778897</v>
      </c>
      <c r="L43" s="178">
        <v>69.621992320350998</v>
      </c>
      <c r="M43" s="165"/>
      <c r="N43" s="179">
        <v>120.332350521119</v>
      </c>
      <c r="O43" s="180">
        <v>94.820181020296204</v>
      </c>
      <c r="P43" s="181">
        <v>107.576265770707</v>
      </c>
      <c r="Q43" s="165"/>
      <c r="R43" s="182">
        <v>80.466070449024301</v>
      </c>
      <c r="S43" s="96"/>
      <c r="T43" s="155">
        <v>54.849116021781498</v>
      </c>
      <c r="U43" s="156">
        <v>74.553705873441601</v>
      </c>
      <c r="V43" s="156">
        <v>52.152028424021701</v>
      </c>
      <c r="W43" s="156">
        <v>66.4488998233807</v>
      </c>
      <c r="X43" s="156">
        <v>114.01452179415</v>
      </c>
      <c r="Y43" s="157">
        <v>73.710502988630196</v>
      </c>
      <c r="Z43" s="144"/>
      <c r="AA43" s="158">
        <v>116.443032877886</v>
      </c>
      <c r="AB43" s="159">
        <v>70.826769489546706</v>
      </c>
      <c r="AC43" s="160">
        <v>93.653123161015799</v>
      </c>
      <c r="AD43" s="144"/>
      <c r="AE43" s="161">
        <v>80.823424720804994</v>
      </c>
      <c r="AF43" s="137"/>
      <c r="AG43" s="176">
        <v>44.2072744103126</v>
      </c>
      <c r="AH43" s="177">
        <v>58.268254936917103</v>
      </c>
      <c r="AI43" s="177">
        <v>63.817667306637397</v>
      </c>
      <c r="AJ43" s="177">
        <v>65.142218184311503</v>
      </c>
      <c r="AK43" s="177">
        <v>71.291028181568805</v>
      </c>
      <c r="AL43" s="178">
        <v>60.545288603949501</v>
      </c>
      <c r="AM43" s="165"/>
      <c r="AN43" s="179">
        <v>93.341419706527702</v>
      </c>
      <c r="AO43" s="180">
        <v>85.0408797312122</v>
      </c>
      <c r="AP43" s="181">
        <v>89.191149718869895</v>
      </c>
      <c r="AQ43" s="165"/>
      <c r="AR43" s="182">
        <v>68.729820351069606</v>
      </c>
      <c r="AS43" s="96"/>
      <c r="AT43" s="155">
        <v>38.529630465255103</v>
      </c>
      <c r="AU43" s="156">
        <v>53.421211484870298</v>
      </c>
      <c r="AV43" s="156">
        <v>51.858224249380498</v>
      </c>
      <c r="AW43" s="156">
        <v>51.459650687568804</v>
      </c>
      <c r="AX43" s="156">
        <v>64.279036011716798</v>
      </c>
      <c r="AY43" s="157">
        <v>52.644305219293202</v>
      </c>
      <c r="AZ43" s="144"/>
      <c r="BA43" s="158">
        <v>57.057934066392001</v>
      </c>
      <c r="BB43" s="159">
        <v>36.827532758374701</v>
      </c>
      <c r="BC43" s="160">
        <v>46.712879986380599</v>
      </c>
      <c r="BD43" s="144"/>
      <c r="BE43" s="161">
        <v>50.374813248122003</v>
      </c>
      <c r="BF43" s="137"/>
    </row>
  </sheetData>
  <sheetProtection algorithmName="SHA-512" hashValue="X3Qi0B+VYaoHeC6XFzHVOIFzM1f3NDsRjvKUkwve2sLhsTPTZuYmptYbQ01FGAyoQKhgR3amM+UXBFWHrfv/Kg==" saltValue="PcPaI3bmTyg3a39Adw0hfA=="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102</v>
      </c>
      <c r="D1" s="39"/>
      <c r="E1" s="39"/>
      <c r="F1" s="39"/>
      <c r="G1" s="39"/>
      <c r="H1" s="39"/>
      <c r="I1" s="39"/>
      <c r="J1" s="39"/>
      <c r="K1" s="39"/>
      <c r="L1" s="39"/>
      <c r="M1" s="39"/>
      <c r="N1" s="39"/>
      <c r="O1" s="39"/>
      <c r="P1" s="39"/>
      <c r="Q1" s="39"/>
      <c r="R1" s="39"/>
      <c r="S1" s="39"/>
      <c r="T1" s="39"/>
      <c r="U1" s="39"/>
      <c r="V1" s="39"/>
      <c r="W1" s="39"/>
      <c r="X1" s="39"/>
      <c r="Y1" s="138"/>
      <c r="Z1" s="138"/>
      <c r="AA1" s="138"/>
      <c r="AB1" s="138"/>
      <c r="AC1" s="138"/>
      <c r="AD1" s="138"/>
      <c r="AE1" s="138"/>
      <c r="AF1" s="138"/>
      <c r="AG1" s="138"/>
      <c r="AH1" s="138"/>
      <c r="AI1" s="138"/>
      <c r="AJ1" s="138"/>
      <c r="AK1" s="138"/>
      <c r="AL1" s="138"/>
    </row>
    <row r="2" spans="1:50" ht="15" customHeight="1" x14ac:dyDescent="0.25">
      <c r="A2" s="39"/>
      <c r="B2" s="97" t="s">
        <v>125</v>
      </c>
      <c r="C2" s="39"/>
      <c r="D2" s="39"/>
      <c r="E2" s="39"/>
      <c r="F2" s="39"/>
      <c r="G2" s="39"/>
      <c r="H2" s="39"/>
      <c r="I2" s="39"/>
      <c r="J2" s="39"/>
      <c r="K2" s="39"/>
      <c r="L2" s="39"/>
      <c r="M2" s="39"/>
      <c r="N2" s="39"/>
      <c r="O2" s="39"/>
      <c r="P2" s="39"/>
      <c r="Q2" s="39"/>
      <c r="R2" s="39"/>
      <c r="S2" s="39"/>
      <c r="T2" s="39"/>
      <c r="U2" s="39"/>
      <c r="V2" s="39"/>
      <c r="W2" s="39"/>
      <c r="X2" s="39"/>
      <c r="Y2" s="138"/>
      <c r="Z2" s="138"/>
      <c r="AA2" s="138"/>
      <c r="AB2" s="138"/>
      <c r="AC2" s="138"/>
      <c r="AD2" s="138"/>
      <c r="AE2" s="138"/>
      <c r="AF2" s="138"/>
      <c r="AG2" s="138"/>
      <c r="AH2" s="138"/>
      <c r="AI2" s="138"/>
      <c r="AJ2" s="138"/>
      <c r="AK2" s="138"/>
      <c r="AL2" s="138"/>
    </row>
    <row r="3" spans="1:50" x14ac:dyDescent="0.25">
      <c r="A3" s="39"/>
      <c r="B3" s="39"/>
      <c r="C3" s="39"/>
      <c r="D3" s="39"/>
      <c r="E3" s="39"/>
      <c r="F3" s="39"/>
      <c r="G3" s="39"/>
      <c r="H3" s="39"/>
      <c r="I3" s="39"/>
      <c r="J3" s="39"/>
      <c r="K3" s="39"/>
      <c r="L3" s="39"/>
      <c r="M3" s="39"/>
      <c r="N3" s="39"/>
      <c r="O3" s="39"/>
      <c r="P3" s="39"/>
      <c r="Q3" s="39"/>
      <c r="R3" s="39"/>
      <c r="S3" s="39"/>
      <c r="T3" s="39"/>
      <c r="U3" s="39"/>
      <c r="V3" s="39"/>
      <c r="W3" s="39"/>
      <c r="X3" s="39"/>
      <c r="Y3" s="138"/>
      <c r="Z3" s="138"/>
      <c r="AA3" s="138"/>
      <c r="AB3" s="138"/>
      <c r="AC3" s="138"/>
      <c r="AD3" s="138"/>
      <c r="AE3" s="138"/>
      <c r="AF3" s="138"/>
      <c r="AG3" s="138"/>
      <c r="AH3" s="138"/>
      <c r="AI3" s="138"/>
      <c r="AJ3" s="138"/>
      <c r="AK3" s="138"/>
      <c r="AL3" s="138"/>
    </row>
    <row r="4" spans="1:50" x14ac:dyDescent="0.25">
      <c r="A4" s="39"/>
      <c r="B4" s="39"/>
      <c r="C4" s="39"/>
      <c r="D4" s="39"/>
      <c r="E4" s="39"/>
      <c r="F4" s="39"/>
      <c r="G4" s="39"/>
      <c r="H4" s="39"/>
      <c r="I4" s="39"/>
      <c r="J4" s="39"/>
      <c r="K4" s="39"/>
      <c r="L4" s="39"/>
      <c r="M4" s="39"/>
      <c r="N4" s="39"/>
      <c r="O4" s="39"/>
      <c r="P4" s="39"/>
      <c r="Q4" s="39"/>
      <c r="R4" s="39"/>
      <c r="S4" s="39"/>
      <c r="T4" s="39"/>
      <c r="U4" s="39"/>
      <c r="V4" s="39"/>
      <c r="W4" s="39"/>
      <c r="X4" s="39"/>
      <c r="Y4" s="138"/>
      <c r="Z4" s="138"/>
      <c r="AA4" s="138"/>
      <c r="AB4" s="138"/>
      <c r="AC4" s="138"/>
      <c r="AD4" s="138"/>
      <c r="AE4" s="138"/>
      <c r="AF4" s="138"/>
      <c r="AG4" s="138"/>
      <c r="AH4" s="138"/>
      <c r="AI4" s="138"/>
      <c r="AJ4" s="138"/>
      <c r="AK4" s="138"/>
      <c r="AL4" s="138"/>
    </row>
    <row r="5" spans="1:50" x14ac:dyDescent="0.25">
      <c r="A5" s="39"/>
      <c r="B5" s="39"/>
      <c r="C5" s="39"/>
      <c r="D5" s="39"/>
      <c r="E5" s="39"/>
      <c r="F5" s="39"/>
      <c r="G5" s="39"/>
      <c r="H5" s="39"/>
      <c r="I5" s="39"/>
      <c r="J5" s="39"/>
      <c r="K5" s="39"/>
      <c r="L5" s="39"/>
      <c r="M5" s="39"/>
      <c r="N5" s="39"/>
      <c r="O5" s="39"/>
      <c r="P5" s="39"/>
      <c r="Q5" s="39"/>
      <c r="R5" s="39"/>
      <c r="S5" s="39"/>
      <c r="T5" s="39"/>
      <c r="U5" s="39"/>
      <c r="V5" s="39"/>
      <c r="W5" s="39"/>
      <c r="X5" s="39"/>
      <c r="Y5" s="138"/>
      <c r="Z5" s="138"/>
      <c r="AA5" s="138"/>
      <c r="AB5" s="138"/>
      <c r="AC5" s="138"/>
      <c r="AD5" s="138"/>
      <c r="AE5" s="138"/>
      <c r="AF5" s="138"/>
      <c r="AG5" s="138"/>
      <c r="AH5" s="138"/>
      <c r="AI5" s="138"/>
      <c r="AJ5" s="138"/>
      <c r="AK5" s="138"/>
      <c r="AL5" s="138"/>
    </row>
    <row r="6" spans="1:50" x14ac:dyDescent="0.25">
      <c r="A6" s="39"/>
      <c r="B6" s="39"/>
      <c r="C6" s="39"/>
      <c r="D6" s="39"/>
      <c r="E6" s="39"/>
      <c r="F6" s="39"/>
      <c r="G6" s="39"/>
      <c r="H6" s="39"/>
      <c r="I6" s="39"/>
      <c r="J6" s="39"/>
      <c r="K6" s="39"/>
      <c r="L6" s="39"/>
      <c r="M6" s="39"/>
      <c r="N6" s="39"/>
      <c r="O6" s="39"/>
      <c r="P6" s="39"/>
      <c r="Q6" s="39"/>
      <c r="R6" s="39"/>
      <c r="S6" s="39"/>
      <c r="T6" s="39"/>
      <c r="U6" s="39"/>
      <c r="V6" s="39"/>
      <c r="W6" s="39"/>
      <c r="X6" s="39"/>
      <c r="Y6" s="138"/>
      <c r="Z6" s="138"/>
      <c r="AA6" s="138"/>
      <c r="AB6" s="138"/>
      <c r="AC6" s="138"/>
      <c r="AD6" s="138"/>
      <c r="AE6" s="138"/>
      <c r="AF6" s="138"/>
      <c r="AG6" s="138"/>
      <c r="AH6" s="138"/>
      <c r="AI6" s="138"/>
      <c r="AJ6" s="138"/>
      <c r="AK6" s="138"/>
      <c r="AL6" s="138"/>
    </row>
    <row r="7" spans="1:50" x14ac:dyDescent="0.25">
      <c r="A7" s="39"/>
      <c r="B7" s="39"/>
      <c r="C7" s="39"/>
      <c r="D7" s="39"/>
      <c r="E7" s="39"/>
      <c r="F7" s="39"/>
      <c r="G7" s="39"/>
      <c r="H7" s="39"/>
      <c r="I7" s="39"/>
      <c r="J7" s="39"/>
      <c r="K7" s="39"/>
      <c r="L7" s="39"/>
      <c r="M7" s="39"/>
      <c r="N7" s="39"/>
      <c r="O7" s="39"/>
      <c r="P7" s="39"/>
      <c r="Q7" s="39"/>
      <c r="R7" s="39"/>
      <c r="S7" s="39"/>
      <c r="T7" s="39"/>
      <c r="U7" s="39"/>
      <c r="V7" s="39"/>
      <c r="W7" s="39"/>
      <c r="X7" s="39"/>
      <c r="Y7" s="138"/>
      <c r="Z7" s="138"/>
      <c r="AA7" s="138"/>
      <c r="AB7" s="138"/>
      <c r="AC7" s="138"/>
      <c r="AD7" s="138"/>
      <c r="AE7" s="138"/>
      <c r="AF7" s="138"/>
      <c r="AG7" s="138"/>
      <c r="AH7" s="138"/>
      <c r="AI7" s="138"/>
      <c r="AJ7" s="138"/>
      <c r="AK7" s="138"/>
      <c r="AL7" s="138"/>
    </row>
    <row r="8" spans="1:50" ht="18" customHeight="1" x14ac:dyDescent="0.3">
      <c r="A8" s="102"/>
      <c r="B8" s="39"/>
      <c r="C8" s="39"/>
      <c r="D8" s="212">
        <v>2022</v>
      </c>
      <c r="E8" s="212"/>
      <c r="F8" s="212"/>
      <c r="G8" s="212"/>
      <c r="H8" s="212"/>
      <c r="I8" s="212"/>
      <c r="J8" s="212"/>
      <c r="K8" s="102"/>
      <c r="L8" s="102"/>
      <c r="M8" s="102"/>
      <c r="N8" s="102"/>
      <c r="O8" s="39"/>
      <c r="P8" s="212">
        <v>2021</v>
      </c>
      <c r="Q8" s="212"/>
      <c r="R8" s="212"/>
      <c r="S8" s="212"/>
      <c r="T8" s="212"/>
      <c r="U8" s="212"/>
      <c r="V8" s="212"/>
      <c r="W8" s="102"/>
      <c r="X8" s="102"/>
      <c r="Y8" s="138"/>
      <c r="Z8" s="138"/>
      <c r="AA8" s="138"/>
      <c r="AB8" s="138"/>
      <c r="AC8" s="138"/>
      <c r="AD8" s="138"/>
      <c r="AE8" s="138"/>
      <c r="AF8" s="138"/>
      <c r="AG8" s="138"/>
      <c r="AH8" s="138"/>
      <c r="AI8" s="138"/>
      <c r="AJ8" s="138"/>
      <c r="AK8" s="138"/>
      <c r="AL8" s="138"/>
    </row>
    <row r="9" spans="1:50" ht="15.75" customHeight="1" x14ac:dyDescent="0.3">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39"/>
      <c r="B10" s="39"/>
      <c r="C10" s="108" t="s">
        <v>112</v>
      </c>
      <c r="D10" s="109">
        <v>10</v>
      </c>
      <c r="E10" s="110">
        <v>11</v>
      </c>
      <c r="F10" s="110">
        <v>12</v>
      </c>
      <c r="G10" s="110">
        <v>13</v>
      </c>
      <c r="H10" s="110">
        <v>14</v>
      </c>
      <c r="I10" s="110">
        <v>15</v>
      </c>
      <c r="J10" s="111">
        <v>16</v>
      </c>
      <c r="K10" s="139"/>
      <c r="L10" s="139"/>
      <c r="M10" s="209" t="s">
        <v>105</v>
      </c>
      <c r="N10" s="210"/>
      <c r="O10" s="108" t="s">
        <v>112</v>
      </c>
      <c r="P10" s="109">
        <v>11</v>
      </c>
      <c r="Q10" s="110">
        <v>12</v>
      </c>
      <c r="R10" s="110">
        <v>13</v>
      </c>
      <c r="S10" s="110">
        <v>14</v>
      </c>
      <c r="T10" s="110">
        <v>15</v>
      </c>
      <c r="U10" s="110">
        <v>16</v>
      </c>
      <c r="V10" s="111">
        <v>17</v>
      </c>
      <c r="W10" s="139"/>
      <c r="X10" s="139"/>
      <c r="Y10" s="138"/>
      <c r="Z10" s="138"/>
      <c r="AA10" s="138"/>
      <c r="AB10" s="138"/>
      <c r="AC10" s="138"/>
      <c r="AD10" s="138"/>
      <c r="AE10" s="138"/>
      <c r="AF10" s="138"/>
      <c r="AG10" s="138"/>
      <c r="AH10" s="138"/>
      <c r="AI10" s="138"/>
      <c r="AJ10" s="138"/>
      <c r="AK10" s="138"/>
      <c r="AL10" s="138"/>
    </row>
    <row r="11" spans="1:50" ht="20.100000000000001" customHeight="1" x14ac:dyDescent="0.25">
      <c r="A11" s="139"/>
      <c r="B11" s="39"/>
      <c r="C11" s="108" t="s">
        <v>112</v>
      </c>
      <c r="D11" s="112">
        <v>17</v>
      </c>
      <c r="E11" s="113">
        <v>18</v>
      </c>
      <c r="F11" s="113">
        <v>19</v>
      </c>
      <c r="G11" s="113">
        <v>20</v>
      </c>
      <c r="H11" s="113">
        <v>21</v>
      </c>
      <c r="I11" s="113">
        <v>22</v>
      </c>
      <c r="J11" s="114">
        <v>23</v>
      </c>
      <c r="K11" s="139"/>
      <c r="L11" s="139"/>
      <c r="M11" s="209" t="s">
        <v>105</v>
      </c>
      <c r="N11" s="210"/>
      <c r="O11" s="108" t="s">
        <v>112</v>
      </c>
      <c r="P11" s="112">
        <v>18</v>
      </c>
      <c r="Q11" s="113">
        <v>19</v>
      </c>
      <c r="R11" s="113">
        <v>20</v>
      </c>
      <c r="S11" s="113">
        <v>21</v>
      </c>
      <c r="T11" s="113">
        <v>22</v>
      </c>
      <c r="U11" s="113">
        <v>23</v>
      </c>
      <c r="V11" s="114">
        <v>24</v>
      </c>
      <c r="W11" s="139"/>
      <c r="X11" s="139"/>
      <c r="Y11" s="138"/>
      <c r="Z11" s="138"/>
      <c r="AA11" s="138"/>
      <c r="AB11" s="138"/>
      <c r="AC11" s="138"/>
      <c r="AD11" s="138"/>
      <c r="AE11" s="138"/>
      <c r="AF11" s="138"/>
      <c r="AG11" s="138"/>
      <c r="AH11" s="138"/>
      <c r="AI11" s="138"/>
      <c r="AJ11" s="138"/>
      <c r="AK11" s="138"/>
      <c r="AL11" s="138"/>
    </row>
    <row r="12" spans="1:50" ht="20.100000000000001" customHeight="1" x14ac:dyDescent="0.25">
      <c r="A12" s="139"/>
      <c r="B12" s="39"/>
      <c r="C12" s="108" t="s">
        <v>112</v>
      </c>
      <c r="D12" s="115">
        <v>24</v>
      </c>
      <c r="E12" s="116">
        <v>25</v>
      </c>
      <c r="F12" s="116">
        <v>26</v>
      </c>
      <c r="G12" s="116">
        <v>27</v>
      </c>
      <c r="H12" s="116">
        <v>28</v>
      </c>
      <c r="I12" s="116">
        <v>29</v>
      </c>
      <c r="J12" s="117">
        <v>30</v>
      </c>
      <c r="K12" s="139"/>
      <c r="L12" s="139"/>
      <c r="M12" s="209" t="s">
        <v>105</v>
      </c>
      <c r="N12" s="210"/>
      <c r="O12" s="108" t="s">
        <v>119</v>
      </c>
      <c r="P12" s="115">
        <v>25</v>
      </c>
      <c r="Q12" s="116">
        <v>26</v>
      </c>
      <c r="R12" s="116">
        <v>27</v>
      </c>
      <c r="S12" s="116">
        <v>28</v>
      </c>
      <c r="T12" s="116">
        <v>29</v>
      </c>
      <c r="U12" s="116">
        <v>30</v>
      </c>
      <c r="V12" s="117">
        <v>1</v>
      </c>
      <c r="W12" s="139"/>
      <c r="X12" s="139"/>
      <c r="Y12" s="138"/>
      <c r="Z12" s="138"/>
      <c r="AA12" s="138"/>
      <c r="AB12" s="138"/>
      <c r="AC12" s="138"/>
      <c r="AD12" s="138"/>
      <c r="AE12" s="138"/>
      <c r="AF12" s="138"/>
      <c r="AG12" s="138"/>
      <c r="AH12" s="138"/>
      <c r="AI12" s="138"/>
      <c r="AJ12" s="138"/>
      <c r="AK12" s="138"/>
      <c r="AL12" s="138"/>
    </row>
    <row r="13" spans="1:50" ht="20.100000000000001" customHeight="1" x14ac:dyDescent="0.25">
      <c r="A13" s="139"/>
      <c r="B13" s="39"/>
      <c r="C13" s="108" t="s">
        <v>120</v>
      </c>
      <c r="D13" s="118">
        <v>1</v>
      </c>
      <c r="E13" s="119">
        <v>2</v>
      </c>
      <c r="F13" s="119">
        <v>3</v>
      </c>
      <c r="G13" s="119">
        <v>4</v>
      </c>
      <c r="H13" s="119">
        <v>5</v>
      </c>
      <c r="I13" s="119">
        <v>6</v>
      </c>
      <c r="J13" s="120">
        <v>7</v>
      </c>
      <c r="K13" s="139"/>
      <c r="L13" s="139"/>
      <c r="M13" s="209" t="s">
        <v>105</v>
      </c>
      <c r="N13" s="210"/>
      <c r="O13" s="108" t="s">
        <v>120</v>
      </c>
      <c r="P13" s="118">
        <v>2</v>
      </c>
      <c r="Q13" s="119">
        <v>3</v>
      </c>
      <c r="R13" s="119">
        <v>4</v>
      </c>
      <c r="S13" s="119">
        <v>5</v>
      </c>
      <c r="T13" s="119">
        <v>6</v>
      </c>
      <c r="U13" s="119">
        <v>7</v>
      </c>
      <c r="V13" s="120">
        <v>8</v>
      </c>
      <c r="W13" s="139"/>
      <c r="X13" s="139"/>
      <c r="Y13" s="138"/>
      <c r="Z13" s="138"/>
      <c r="AA13" s="138"/>
      <c r="AB13" s="138"/>
      <c r="AC13" s="138"/>
      <c r="AD13" s="138"/>
      <c r="AE13" s="138"/>
      <c r="AF13" s="138"/>
      <c r="AG13" s="138"/>
      <c r="AH13" s="138"/>
      <c r="AI13" s="138"/>
      <c r="AJ13" s="138"/>
      <c r="AK13" s="138"/>
      <c r="AL13" s="138"/>
    </row>
    <row r="14" spans="1:50" ht="20.100000000000001" customHeight="1" x14ac:dyDescent="0.25">
      <c r="A14" s="139"/>
      <c r="B14" s="39"/>
      <c r="C14" s="108" t="s">
        <v>120</v>
      </c>
      <c r="D14" s="121">
        <v>8</v>
      </c>
      <c r="E14" s="122">
        <v>9</v>
      </c>
      <c r="F14" s="122">
        <v>10</v>
      </c>
      <c r="G14" s="122">
        <v>11</v>
      </c>
      <c r="H14" s="122">
        <v>12</v>
      </c>
      <c r="I14" s="122">
        <v>13</v>
      </c>
      <c r="J14" s="123">
        <v>14</v>
      </c>
      <c r="K14" s="139"/>
      <c r="L14" s="139"/>
      <c r="M14" s="209" t="s">
        <v>105</v>
      </c>
      <c r="N14" s="210"/>
      <c r="O14" s="108" t="s">
        <v>120</v>
      </c>
      <c r="P14" s="121">
        <v>9</v>
      </c>
      <c r="Q14" s="122">
        <v>10</v>
      </c>
      <c r="R14" s="122">
        <v>11</v>
      </c>
      <c r="S14" s="122">
        <v>12</v>
      </c>
      <c r="T14" s="122">
        <v>13</v>
      </c>
      <c r="U14" s="122">
        <v>14</v>
      </c>
      <c r="V14" s="123">
        <v>15</v>
      </c>
      <c r="W14" s="139"/>
      <c r="X14" s="139"/>
      <c r="Y14" s="138"/>
      <c r="Z14" s="138"/>
      <c r="AA14" s="138"/>
      <c r="AB14" s="138"/>
      <c r="AC14" s="138"/>
      <c r="AD14" s="138"/>
      <c r="AE14" s="138"/>
      <c r="AF14" s="138"/>
      <c r="AG14" s="138"/>
      <c r="AH14" s="138"/>
      <c r="AI14" s="138"/>
      <c r="AJ14" s="138"/>
      <c r="AK14" s="138"/>
      <c r="AL14" s="138"/>
    </row>
    <row r="15" spans="1:50" ht="20.100000000000001" customHeight="1" x14ac:dyDescent="0.25">
      <c r="A15" s="139"/>
      <c r="B15" s="39"/>
      <c r="C15" s="108" t="s">
        <v>120</v>
      </c>
      <c r="D15" s="124">
        <v>15</v>
      </c>
      <c r="E15" s="125">
        <v>16</v>
      </c>
      <c r="F15" s="125">
        <v>17</v>
      </c>
      <c r="G15" s="125">
        <v>18</v>
      </c>
      <c r="H15" s="125">
        <v>19</v>
      </c>
      <c r="I15" s="125">
        <v>20</v>
      </c>
      <c r="J15" s="126">
        <v>21</v>
      </c>
      <c r="K15" s="139"/>
      <c r="L15" s="139"/>
      <c r="M15" s="209" t="s">
        <v>105</v>
      </c>
      <c r="N15" s="210"/>
      <c r="O15" s="108" t="s">
        <v>120</v>
      </c>
      <c r="P15" s="124">
        <v>16</v>
      </c>
      <c r="Q15" s="125">
        <v>17</v>
      </c>
      <c r="R15" s="125">
        <v>18</v>
      </c>
      <c r="S15" s="125">
        <v>19</v>
      </c>
      <c r="T15" s="125">
        <v>20</v>
      </c>
      <c r="U15" s="125">
        <v>21</v>
      </c>
      <c r="V15" s="126">
        <v>22</v>
      </c>
      <c r="W15" s="139"/>
      <c r="X15" s="139"/>
      <c r="Y15" s="138"/>
      <c r="Z15" s="138"/>
      <c r="AA15" s="138"/>
      <c r="AB15" s="138"/>
      <c r="AC15" s="138"/>
      <c r="AD15" s="138"/>
      <c r="AE15" s="138"/>
      <c r="AF15" s="138"/>
      <c r="AG15" s="138"/>
      <c r="AH15" s="138"/>
      <c r="AI15" s="138"/>
      <c r="AJ15" s="138"/>
      <c r="AK15" s="138"/>
      <c r="AL15" s="138"/>
    </row>
    <row r="16" spans="1:50"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138"/>
      <c r="Z16" s="138"/>
      <c r="AA16" s="138"/>
      <c r="AB16" s="138"/>
      <c r="AC16" s="138"/>
      <c r="AD16" s="138"/>
      <c r="AE16" s="138"/>
      <c r="AF16" s="138"/>
      <c r="AG16" s="138"/>
      <c r="AH16" s="138"/>
      <c r="AI16" s="138"/>
      <c r="AJ16" s="138"/>
      <c r="AK16" s="138"/>
      <c r="AL16" s="138"/>
    </row>
    <row r="17" spans="1:50"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138"/>
      <c r="Z17" s="138"/>
      <c r="AA17" s="138"/>
      <c r="AB17" s="138"/>
      <c r="AC17" s="138"/>
      <c r="AD17" s="138"/>
      <c r="AE17" s="138"/>
      <c r="AF17" s="138"/>
      <c r="AG17" s="138"/>
      <c r="AH17" s="138"/>
      <c r="AI17" s="138"/>
      <c r="AJ17" s="138"/>
      <c r="AK17" s="138"/>
      <c r="AL17" s="138"/>
    </row>
    <row r="18" spans="1:50" x14ac:dyDescent="0.25">
      <c r="A18" s="39"/>
      <c r="B18" s="39"/>
      <c r="C18" s="39"/>
      <c r="D18" s="211" t="s">
        <v>106</v>
      </c>
      <c r="E18" s="211"/>
      <c r="F18" s="211"/>
      <c r="G18" s="211"/>
      <c r="H18" s="211"/>
      <c r="I18" s="211"/>
      <c r="J18" s="211"/>
      <c r="K18" s="39"/>
      <c r="L18" s="39"/>
      <c r="M18" s="39"/>
      <c r="N18" s="39"/>
      <c r="O18" s="39"/>
      <c r="P18" s="211" t="s">
        <v>107</v>
      </c>
      <c r="Q18" s="211"/>
      <c r="R18" s="211"/>
      <c r="S18" s="211"/>
      <c r="T18" s="211"/>
      <c r="U18" s="211"/>
      <c r="V18" s="211"/>
      <c r="W18" s="39"/>
      <c r="X18" s="39"/>
      <c r="Y18" s="138"/>
      <c r="Z18" s="138"/>
      <c r="AA18" s="138"/>
      <c r="AB18" s="138"/>
      <c r="AC18" s="138"/>
      <c r="AD18" s="138"/>
      <c r="AE18" s="138"/>
      <c r="AF18" s="138"/>
      <c r="AG18" s="138"/>
      <c r="AH18" s="138"/>
      <c r="AI18" s="138"/>
      <c r="AJ18" s="138"/>
      <c r="AK18" s="138"/>
      <c r="AL18" s="138"/>
    </row>
    <row r="19" spans="1:50" ht="13.2" customHeight="1" x14ac:dyDescent="0.25">
      <c r="A19" s="39"/>
      <c r="B19" s="39"/>
      <c r="C19" s="208" t="s">
        <v>115</v>
      </c>
      <c r="D19" s="208"/>
      <c r="E19" s="208"/>
      <c r="F19" s="208"/>
      <c r="G19" s="39"/>
      <c r="H19" s="39" t="s">
        <v>111</v>
      </c>
      <c r="I19" s="39"/>
      <c r="J19" s="39"/>
      <c r="K19" s="39"/>
      <c r="L19" s="39"/>
      <c r="M19" s="39"/>
      <c r="N19" s="39"/>
      <c r="O19" s="208" t="s">
        <v>117</v>
      </c>
      <c r="P19" s="208"/>
      <c r="Q19" s="208"/>
      <c r="R19" s="208"/>
      <c r="S19" s="39"/>
      <c r="T19" s="39" t="s">
        <v>113</v>
      </c>
      <c r="U19" s="39"/>
      <c r="V19" s="39"/>
      <c r="W19" s="39"/>
      <c r="X19" s="39"/>
      <c r="Y19" s="138"/>
      <c r="Z19" s="138"/>
      <c r="AA19" s="138"/>
      <c r="AB19" s="138"/>
      <c r="AC19" s="138"/>
      <c r="AD19" s="138"/>
      <c r="AE19" s="138"/>
      <c r="AF19" s="138"/>
      <c r="AG19" s="138"/>
      <c r="AH19" s="138"/>
      <c r="AI19" s="138"/>
      <c r="AJ19" s="138"/>
      <c r="AK19" s="138"/>
      <c r="AL19" s="138"/>
    </row>
    <row r="20" spans="1:50" x14ac:dyDescent="0.25">
      <c r="A20" s="127"/>
      <c r="B20" s="127"/>
      <c r="C20" s="208" t="s">
        <v>116</v>
      </c>
      <c r="D20" s="208"/>
      <c r="E20" s="208"/>
      <c r="F20" s="208"/>
      <c r="G20" s="39"/>
      <c r="H20" s="39" t="s">
        <v>110</v>
      </c>
      <c r="I20" s="39"/>
      <c r="J20" s="39"/>
      <c r="K20" s="127"/>
      <c r="L20" s="127"/>
      <c r="M20" s="127"/>
      <c r="N20" s="127"/>
      <c r="O20" s="208" t="s">
        <v>121</v>
      </c>
      <c r="P20" s="208"/>
      <c r="Q20" s="208"/>
      <c r="R20" s="208"/>
      <c r="S20" s="39"/>
      <c r="T20" s="39" t="s">
        <v>122</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08" t="s">
        <v>118</v>
      </c>
      <c r="D21" s="208"/>
      <c r="E21" s="208"/>
      <c r="F21" s="208"/>
      <c r="G21" s="39"/>
      <c r="H21" s="39" t="s">
        <v>114</v>
      </c>
      <c r="I21" s="39"/>
      <c r="J21" s="39"/>
      <c r="K21" s="127"/>
      <c r="L21" s="127"/>
      <c r="M21" s="127"/>
      <c r="N21" s="127"/>
      <c r="O21" s="208"/>
      <c r="P21" s="208"/>
      <c r="Q21" s="208"/>
      <c r="R21" s="208"/>
      <c r="S21" s="131"/>
      <c r="T21" s="131"/>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08" t="s">
        <v>123</v>
      </c>
      <c r="D22" s="208"/>
      <c r="E22" s="208"/>
      <c r="F22" s="208"/>
      <c r="G22" s="39"/>
      <c r="H22" s="39" t="s">
        <v>122</v>
      </c>
      <c r="I22" s="39"/>
      <c r="J22" s="39"/>
      <c r="K22" s="127"/>
      <c r="L22" s="127"/>
      <c r="M22" s="127"/>
      <c r="N22" s="127"/>
      <c r="O22" s="208"/>
      <c r="P22" s="208"/>
      <c r="Q22" s="208"/>
      <c r="R22" s="208"/>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08"/>
      <c r="D23" s="208"/>
      <c r="E23" s="208"/>
      <c r="F23" s="208"/>
      <c r="G23" s="39"/>
      <c r="H23" s="39"/>
      <c r="I23" s="39"/>
      <c r="J23" s="127"/>
      <c r="K23" s="127"/>
      <c r="L23" s="127"/>
      <c r="M23" s="127"/>
      <c r="N23" s="127"/>
      <c r="O23" s="208"/>
      <c r="P23" s="208"/>
      <c r="Q23" s="208"/>
      <c r="R23" s="208"/>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39"/>
      <c r="B24" s="39"/>
      <c r="C24" s="208"/>
      <c r="D24" s="208"/>
      <c r="E24" s="208"/>
      <c r="F24" s="208"/>
      <c r="G24" s="39"/>
      <c r="H24" s="39"/>
      <c r="I24" s="39"/>
      <c r="J24" s="39"/>
      <c r="K24" s="39"/>
      <c r="L24" s="39"/>
      <c r="M24" s="39"/>
      <c r="N24" s="39"/>
      <c r="O24" s="208"/>
      <c r="P24" s="208"/>
      <c r="Q24" s="208"/>
      <c r="R24" s="208"/>
      <c r="S24" s="39"/>
      <c r="T24" s="39"/>
      <c r="U24" s="39"/>
      <c r="V24" s="39"/>
      <c r="W24" s="39"/>
      <c r="X24" s="39"/>
      <c r="Y24" s="138"/>
      <c r="Z24" s="138"/>
      <c r="AA24" s="138"/>
      <c r="AB24" s="138"/>
      <c r="AC24" s="138"/>
      <c r="AD24" s="138"/>
      <c r="AE24" s="138"/>
      <c r="AF24" s="138"/>
      <c r="AG24" s="138"/>
      <c r="AH24" s="138"/>
      <c r="AI24" s="138"/>
      <c r="AJ24" s="138"/>
      <c r="AK24" s="138"/>
      <c r="AL24" s="138"/>
    </row>
    <row r="25" spans="1:50" ht="12.75" customHeight="1" x14ac:dyDescent="0.25">
      <c r="Y25" s="138"/>
      <c r="Z25" s="138"/>
      <c r="AA25" s="138"/>
      <c r="AB25" s="138"/>
      <c r="AC25" s="138"/>
      <c r="AD25" s="138"/>
      <c r="AE25" s="138"/>
      <c r="AF25" s="138"/>
      <c r="AG25" s="138"/>
      <c r="AH25" s="138"/>
      <c r="AI25" s="138"/>
      <c r="AJ25" s="138"/>
      <c r="AK25" s="138"/>
      <c r="AL25" s="138"/>
    </row>
    <row r="26" spans="1:50" x14ac:dyDescent="0.25">
      <c r="A26" s="39"/>
      <c r="B26" s="39"/>
      <c r="C26" s="208"/>
      <c r="D26" s="208"/>
      <c r="E26" s="208"/>
      <c r="F26" s="208"/>
      <c r="G26" s="39"/>
      <c r="H26" s="39"/>
      <c r="I26" s="39"/>
      <c r="J26" s="39"/>
      <c r="K26" s="39"/>
      <c r="L26" s="39"/>
      <c r="M26" s="39"/>
      <c r="N26" s="39"/>
      <c r="O26" s="208"/>
      <c r="P26" s="208"/>
      <c r="Q26" s="208"/>
      <c r="R26" s="208"/>
      <c r="S26" s="39"/>
      <c r="T26" s="39"/>
      <c r="U26" s="39"/>
      <c r="V26" s="39"/>
      <c r="W26" s="39"/>
      <c r="X26" s="39"/>
      <c r="Y26" s="138"/>
      <c r="Z26" s="138"/>
      <c r="AA26" s="138"/>
      <c r="AB26" s="138"/>
      <c r="AC26" s="138"/>
      <c r="AD26" s="138"/>
      <c r="AE26" s="138"/>
      <c r="AF26" s="138"/>
      <c r="AG26" s="138"/>
      <c r="AH26" s="138"/>
      <c r="AI26" s="138"/>
      <c r="AJ26" s="138"/>
      <c r="AK26" s="138"/>
      <c r="AL26" s="138"/>
    </row>
    <row r="27" spans="1:50" x14ac:dyDescent="0.25">
      <c r="A27" s="39"/>
      <c r="B27" s="39"/>
      <c r="C27" s="208"/>
      <c r="D27" s="214"/>
      <c r="E27" s="214"/>
      <c r="F27" s="39"/>
      <c r="G27" s="39"/>
      <c r="H27" s="39"/>
      <c r="I27" s="39"/>
      <c r="J27" s="39"/>
      <c r="K27" s="39"/>
      <c r="L27" s="39"/>
      <c r="M27" s="39"/>
      <c r="N27" s="39"/>
      <c r="O27" s="208"/>
      <c r="P27" s="214"/>
      <c r="Q27" s="214"/>
      <c r="R27" s="39"/>
      <c r="S27" s="39"/>
      <c r="T27" s="39"/>
      <c r="U27" s="39"/>
      <c r="V27" s="39"/>
      <c r="W27" s="39"/>
      <c r="X27" s="39"/>
      <c r="Y27" s="138"/>
      <c r="Z27" s="138"/>
      <c r="AA27" s="138"/>
      <c r="AB27" s="138"/>
      <c r="AC27" s="138"/>
      <c r="AD27" s="138"/>
      <c r="AE27" s="138"/>
      <c r="AF27" s="138"/>
      <c r="AG27" s="138"/>
      <c r="AH27" s="138"/>
      <c r="AI27" s="138"/>
      <c r="AJ27" s="138"/>
      <c r="AK27" s="138"/>
      <c r="AL27" s="138"/>
    </row>
    <row r="28" spans="1:50" x14ac:dyDescent="0.25">
      <c r="A28" s="39"/>
      <c r="B28" s="39"/>
      <c r="C28" s="208"/>
      <c r="D28" s="214"/>
      <c r="E28" s="214"/>
      <c r="F28" s="39"/>
      <c r="G28" s="39"/>
      <c r="H28" s="39"/>
      <c r="I28" s="39"/>
      <c r="J28" s="39"/>
      <c r="K28" s="39"/>
      <c r="L28" s="39"/>
      <c r="M28" s="39"/>
      <c r="N28" s="39"/>
      <c r="O28" s="208"/>
      <c r="P28" s="214"/>
      <c r="Q28" s="214"/>
      <c r="R28" s="39"/>
      <c r="S28" s="39"/>
      <c r="T28" s="39"/>
      <c r="U28" s="39"/>
      <c r="V28" s="39"/>
      <c r="W28" s="39"/>
      <c r="X28" s="39"/>
      <c r="Y28" s="138"/>
      <c r="Z28" s="138"/>
      <c r="AA28" s="138"/>
      <c r="AB28" s="138"/>
      <c r="AC28" s="138"/>
      <c r="AD28" s="138"/>
      <c r="AE28" s="138"/>
      <c r="AF28" s="138"/>
      <c r="AG28" s="138"/>
      <c r="AH28" s="138"/>
      <c r="AI28" s="138"/>
      <c r="AJ28" s="138"/>
      <c r="AK28" s="138"/>
      <c r="AL28" s="138"/>
    </row>
    <row r="29" spans="1:50" x14ac:dyDescent="0.25">
      <c r="A29" s="39"/>
      <c r="B29" s="39"/>
      <c r="C29" s="208"/>
      <c r="D29" s="214"/>
      <c r="E29" s="214"/>
      <c r="F29" s="39"/>
      <c r="G29" s="39"/>
      <c r="H29" s="39"/>
      <c r="I29" s="39"/>
      <c r="J29" s="39"/>
      <c r="K29" s="39"/>
      <c r="L29" s="39"/>
      <c r="M29" s="39"/>
      <c r="N29" s="39"/>
      <c r="O29" s="208"/>
      <c r="P29" s="214"/>
      <c r="Q29" s="214"/>
      <c r="R29" s="39"/>
      <c r="T29" s="39"/>
      <c r="U29" s="39"/>
      <c r="V29" s="39"/>
      <c r="W29" s="39"/>
      <c r="X29" s="39"/>
      <c r="Y29" s="138"/>
      <c r="Z29" s="138"/>
      <c r="AA29" s="138"/>
      <c r="AB29" s="138"/>
      <c r="AC29" s="138"/>
      <c r="AD29" s="138"/>
      <c r="AE29" s="138"/>
      <c r="AF29" s="138"/>
      <c r="AG29" s="138"/>
      <c r="AH29" s="138"/>
      <c r="AI29" s="138"/>
      <c r="AJ29" s="138"/>
      <c r="AK29" s="138"/>
      <c r="AL29" s="138"/>
    </row>
    <row r="30" spans="1:50" x14ac:dyDescent="0.25">
      <c r="A30" s="39"/>
      <c r="B30" s="39"/>
      <c r="C30" s="140"/>
      <c r="D30" s="39"/>
      <c r="E30" s="39"/>
      <c r="F30" s="39"/>
      <c r="G30" s="132" t="s">
        <v>108</v>
      </c>
      <c r="H30" s="39">
        <v>30</v>
      </c>
      <c r="I30" s="39"/>
      <c r="J30" s="39"/>
      <c r="K30" s="39"/>
      <c r="L30" s="39"/>
      <c r="M30" s="39"/>
      <c r="N30" s="39"/>
      <c r="O30" s="140"/>
      <c r="P30" s="39"/>
      <c r="Q30" s="39"/>
      <c r="R30" s="39"/>
      <c r="S30" s="132" t="s">
        <v>108</v>
      </c>
      <c r="T30" s="39">
        <v>30</v>
      </c>
      <c r="U30" s="39"/>
      <c r="V30" s="39"/>
      <c r="W30" s="39"/>
      <c r="X30" s="39"/>
      <c r="Y30" s="138"/>
      <c r="Z30" s="138"/>
      <c r="AA30" s="138"/>
      <c r="AB30" s="138"/>
      <c r="AC30" s="138"/>
      <c r="AD30" s="138"/>
      <c r="AE30" s="138"/>
      <c r="AF30" s="138"/>
      <c r="AG30" s="138"/>
      <c r="AH30" s="138"/>
      <c r="AI30" s="138"/>
      <c r="AJ30" s="138"/>
      <c r="AK30" s="138"/>
      <c r="AL30" s="138"/>
    </row>
    <row r="31" spans="1:50" x14ac:dyDescent="0.25">
      <c r="A31" s="39"/>
      <c r="B31" s="39"/>
      <c r="C31" s="140"/>
      <c r="D31" s="39"/>
      <c r="E31" s="39"/>
      <c r="F31" s="39"/>
      <c r="G31" s="132" t="s">
        <v>109</v>
      </c>
      <c r="H31" s="39">
        <v>12</v>
      </c>
      <c r="I31" s="39"/>
      <c r="J31" s="39"/>
      <c r="K31" s="39"/>
      <c r="L31" s="39"/>
      <c r="M31" s="39"/>
      <c r="N31" s="39"/>
      <c r="O31" s="140"/>
      <c r="P31" s="39"/>
      <c r="Q31" s="39"/>
      <c r="R31" s="39"/>
      <c r="S31" s="132" t="s">
        <v>109</v>
      </c>
      <c r="T31" s="39">
        <v>12</v>
      </c>
      <c r="U31" s="39"/>
      <c r="V31" s="39"/>
      <c r="W31" s="39"/>
      <c r="X31" s="39"/>
      <c r="Y31" s="138"/>
      <c r="Z31" s="138"/>
      <c r="AA31" s="138"/>
      <c r="AB31" s="138"/>
      <c r="AC31" s="138"/>
      <c r="AD31" s="138"/>
      <c r="AE31" s="138"/>
      <c r="AF31" s="138"/>
      <c r="AG31" s="138"/>
      <c r="AH31" s="138"/>
      <c r="AI31" s="138"/>
      <c r="AJ31" s="138"/>
      <c r="AK31" s="138"/>
      <c r="AL31" s="138"/>
    </row>
    <row r="32" spans="1:50" x14ac:dyDescent="0.25">
      <c r="A32" s="39"/>
      <c r="B32" s="39"/>
      <c r="C32" s="140"/>
      <c r="D32" s="39"/>
      <c r="E32" s="39"/>
      <c r="F32" s="39"/>
      <c r="G32" s="39"/>
      <c r="H32" s="39"/>
      <c r="I32" s="39"/>
      <c r="J32" s="39"/>
      <c r="K32" s="39"/>
      <c r="L32" s="39"/>
      <c r="M32" s="39"/>
      <c r="N32" s="39"/>
      <c r="O32" s="140"/>
      <c r="P32" s="39"/>
      <c r="Q32" s="39"/>
      <c r="R32" s="39"/>
      <c r="S32" s="39"/>
      <c r="T32" s="39"/>
      <c r="U32" s="39"/>
      <c r="V32" s="39"/>
      <c r="W32" s="39"/>
      <c r="X32" s="39"/>
      <c r="Y32" s="138"/>
      <c r="Z32" s="138"/>
      <c r="AA32" s="138"/>
      <c r="AB32" s="138"/>
      <c r="AC32" s="138"/>
      <c r="AD32" s="138"/>
      <c r="AE32" s="138"/>
      <c r="AF32" s="138"/>
      <c r="AG32" s="138"/>
      <c r="AH32" s="138"/>
      <c r="AI32" s="138"/>
      <c r="AJ32" s="138"/>
      <c r="AK32" s="138"/>
      <c r="AL32" s="138"/>
    </row>
    <row r="33" spans="1:38" x14ac:dyDescent="0.25">
      <c r="A33" s="39"/>
      <c r="B33" s="39"/>
      <c r="C33" s="140"/>
      <c r="D33" s="39"/>
      <c r="E33" s="39"/>
      <c r="F33" s="39"/>
      <c r="G33" s="39"/>
      <c r="H33" s="39"/>
      <c r="I33" s="39"/>
      <c r="J33" s="39"/>
      <c r="K33" s="39"/>
      <c r="L33" s="39"/>
      <c r="M33" s="39"/>
      <c r="N33" s="39"/>
      <c r="O33" s="140"/>
      <c r="P33" s="39"/>
      <c r="Q33" s="39"/>
      <c r="R33" s="39"/>
      <c r="S33" s="39"/>
      <c r="T33" s="39"/>
      <c r="U33" s="39"/>
      <c r="V33" s="39"/>
      <c r="W33" s="39"/>
      <c r="X33" s="39"/>
      <c r="Y33" s="138"/>
      <c r="Z33" s="138"/>
      <c r="AA33" s="138"/>
      <c r="AB33" s="138"/>
      <c r="AC33" s="138"/>
      <c r="AD33" s="138"/>
      <c r="AE33" s="138"/>
      <c r="AF33" s="138"/>
      <c r="AG33" s="138"/>
      <c r="AH33" s="138"/>
      <c r="AI33" s="138"/>
      <c r="AJ33" s="138"/>
      <c r="AK33" s="138"/>
      <c r="AL33" s="138"/>
    </row>
    <row r="34" spans="1:38" x14ac:dyDescent="0.25">
      <c r="A34" s="39"/>
      <c r="B34" s="133"/>
      <c r="C34" s="134"/>
      <c r="D34" s="39"/>
      <c r="E34" s="39"/>
      <c r="F34" s="39"/>
      <c r="G34" s="39"/>
      <c r="H34" s="39"/>
      <c r="I34" s="39"/>
      <c r="J34" s="39"/>
      <c r="K34" s="39"/>
      <c r="L34" s="39"/>
      <c r="M34" s="39"/>
      <c r="N34" s="39"/>
      <c r="O34" s="140"/>
      <c r="P34" s="39"/>
      <c r="Q34" s="39"/>
      <c r="R34" s="39"/>
      <c r="S34" s="39"/>
      <c r="T34" s="39"/>
      <c r="U34" s="39"/>
      <c r="V34" s="39"/>
      <c r="W34" s="39"/>
      <c r="X34" s="39"/>
      <c r="Y34" s="138"/>
      <c r="Z34" s="138"/>
      <c r="AA34" s="138"/>
      <c r="AB34" s="138"/>
      <c r="AC34" s="138"/>
      <c r="AD34" s="138"/>
      <c r="AE34" s="138"/>
      <c r="AF34" s="138"/>
      <c r="AG34" s="138"/>
      <c r="AH34" s="138"/>
      <c r="AI34" s="138"/>
      <c r="AJ34" s="138"/>
      <c r="AK34" s="138"/>
      <c r="AL34" s="138"/>
    </row>
    <row r="35" spans="1:38" x14ac:dyDescent="0.25">
      <c r="A35" s="39"/>
      <c r="B35" s="133"/>
      <c r="C35" s="134"/>
      <c r="D35" s="39"/>
      <c r="E35" s="39"/>
      <c r="F35" s="39"/>
      <c r="G35" s="39"/>
      <c r="H35" s="39"/>
      <c r="I35" s="39"/>
      <c r="J35" s="39"/>
      <c r="K35" s="39"/>
      <c r="L35" s="39"/>
      <c r="M35" s="39"/>
      <c r="N35" s="39"/>
      <c r="O35" s="39"/>
      <c r="P35" s="39"/>
      <c r="Q35" s="39"/>
      <c r="R35" s="39"/>
      <c r="S35" s="39"/>
      <c r="T35" s="39"/>
      <c r="U35" s="39"/>
      <c r="V35" s="39"/>
      <c r="W35" s="39"/>
      <c r="X35" s="39"/>
      <c r="Y35" s="138"/>
      <c r="Z35" s="138"/>
      <c r="AA35" s="138"/>
      <c r="AB35" s="138"/>
      <c r="AC35" s="138"/>
      <c r="AD35" s="138"/>
      <c r="AE35" s="138"/>
      <c r="AF35" s="138"/>
      <c r="AG35" s="138"/>
      <c r="AH35" s="138"/>
      <c r="AI35" s="138"/>
      <c r="AJ35" s="138"/>
      <c r="AK35" s="138"/>
      <c r="AL35" s="138"/>
    </row>
    <row r="36" spans="1:38" x14ac:dyDescent="0.25">
      <c r="A36" s="39"/>
      <c r="B36" s="39"/>
      <c r="C36" s="134"/>
      <c r="D36" s="39"/>
      <c r="E36" s="39"/>
      <c r="F36" s="39"/>
      <c r="G36" s="39"/>
      <c r="H36" s="39"/>
      <c r="I36" s="39"/>
      <c r="J36" s="39"/>
      <c r="K36" s="39"/>
      <c r="L36" s="39"/>
      <c r="M36" s="39"/>
      <c r="N36" s="39"/>
      <c r="O36" s="39"/>
      <c r="P36" s="39"/>
      <c r="Q36" s="39"/>
      <c r="R36" s="39"/>
      <c r="S36" s="39"/>
      <c r="T36" s="39"/>
      <c r="U36" s="39"/>
      <c r="V36" s="39"/>
      <c r="W36" s="39"/>
      <c r="X36" s="39"/>
      <c r="Y36" s="138"/>
      <c r="Z36" s="138"/>
      <c r="AA36" s="138"/>
      <c r="AB36" s="138"/>
      <c r="AC36" s="138"/>
      <c r="AD36" s="138"/>
      <c r="AE36" s="138"/>
      <c r="AF36" s="138"/>
      <c r="AG36" s="138"/>
      <c r="AH36" s="138"/>
      <c r="AI36" s="138"/>
      <c r="AJ36" s="138"/>
      <c r="AK36" s="138"/>
      <c r="AL36" s="138"/>
    </row>
    <row r="37" spans="1:38" x14ac:dyDescent="0.25">
      <c r="A37" s="39"/>
      <c r="C37" s="135" t="s">
        <v>124</v>
      </c>
      <c r="D37" s="39"/>
      <c r="E37" s="39"/>
      <c r="F37" s="39"/>
      <c r="G37" s="39"/>
      <c r="H37" s="39"/>
      <c r="I37" s="39"/>
      <c r="J37" s="39"/>
      <c r="K37" s="39"/>
      <c r="L37" s="39"/>
      <c r="M37" s="39"/>
      <c r="N37" s="39"/>
      <c r="O37" s="39"/>
      <c r="P37" s="39"/>
      <c r="Q37" s="39"/>
      <c r="R37" s="39"/>
      <c r="S37" s="39"/>
      <c r="T37" s="39"/>
      <c r="U37" s="39"/>
      <c r="V37" s="39"/>
      <c r="W37" s="39"/>
      <c r="X37" s="39"/>
      <c r="Y37" s="138"/>
      <c r="Z37" s="138"/>
      <c r="AA37" s="138"/>
      <c r="AB37" s="138"/>
      <c r="AC37" s="138"/>
      <c r="AD37" s="138"/>
      <c r="AE37" s="138"/>
      <c r="AF37" s="138"/>
      <c r="AG37" s="138"/>
      <c r="AH37" s="138"/>
      <c r="AI37" s="138"/>
      <c r="AJ37" s="138"/>
      <c r="AK37" s="138"/>
      <c r="AL37" s="138"/>
    </row>
    <row r="38" spans="1:38"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138"/>
      <c r="Z38" s="138"/>
      <c r="AA38" s="138"/>
      <c r="AB38" s="138"/>
      <c r="AC38" s="138"/>
      <c r="AD38" s="138"/>
      <c r="AE38" s="138"/>
      <c r="AF38" s="138"/>
      <c r="AG38" s="138"/>
      <c r="AH38" s="138"/>
      <c r="AI38" s="138"/>
      <c r="AJ38" s="138"/>
      <c r="AK38" s="138"/>
      <c r="AL38" s="138"/>
    </row>
    <row r="39" spans="1:38"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138"/>
      <c r="Z39" s="138"/>
      <c r="AA39" s="138"/>
      <c r="AB39" s="138"/>
      <c r="AC39" s="138"/>
      <c r="AD39" s="138"/>
      <c r="AE39" s="138"/>
      <c r="AF39" s="138"/>
      <c r="AG39" s="138"/>
      <c r="AH39" s="138"/>
      <c r="AI39" s="138"/>
      <c r="AJ39" s="138"/>
      <c r="AK39" s="138"/>
      <c r="AL39" s="138"/>
    </row>
    <row r="40" spans="1:38"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138"/>
      <c r="Z40" s="138"/>
      <c r="AA40" s="138"/>
      <c r="AB40" s="138"/>
      <c r="AC40" s="138"/>
      <c r="AD40" s="138"/>
      <c r="AE40" s="138"/>
      <c r="AF40" s="138"/>
      <c r="AG40" s="138"/>
      <c r="AH40" s="138"/>
      <c r="AI40" s="138"/>
      <c r="AJ40" s="138"/>
      <c r="AK40" s="138"/>
      <c r="AL40" s="138"/>
    </row>
    <row r="41" spans="1:38"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138"/>
      <c r="Z41" s="138"/>
      <c r="AA41" s="138"/>
      <c r="AB41" s="138"/>
      <c r="AC41" s="138"/>
      <c r="AD41" s="138"/>
      <c r="AE41" s="138"/>
      <c r="AF41" s="138"/>
      <c r="AG41" s="138"/>
      <c r="AH41" s="138"/>
      <c r="AI41" s="138"/>
      <c r="AJ41" s="138"/>
      <c r="AK41" s="138"/>
      <c r="AL41" s="138"/>
    </row>
    <row r="42" spans="1:38"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138"/>
      <c r="Z42" s="138"/>
      <c r="AA42" s="138"/>
      <c r="AB42" s="138"/>
      <c r="AC42" s="138"/>
      <c r="AD42" s="138"/>
      <c r="AE42" s="138"/>
      <c r="AF42" s="138"/>
      <c r="AG42" s="138"/>
      <c r="AH42" s="138"/>
      <c r="AI42" s="138"/>
      <c r="AJ42" s="138"/>
      <c r="AK42" s="138"/>
      <c r="AL42" s="138"/>
    </row>
    <row r="43" spans="1:38" ht="12.75" customHeight="1" x14ac:dyDescent="0.25">
      <c r="A43" s="39"/>
      <c r="X43" s="39"/>
      <c r="Y43" s="138"/>
      <c r="Z43" s="138"/>
      <c r="AA43" s="138"/>
      <c r="AB43" s="138"/>
      <c r="AC43" s="138"/>
      <c r="AD43" s="138"/>
      <c r="AE43" s="138"/>
      <c r="AF43" s="138"/>
      <c r="AG43" s="138"/>
      <c r="AH43" s="138"/>
      <c r="AI43" s="138"/>
      <c r="AJ43" s="138"/>
      <c r="AK43" s="138"/>
      <c r="AL43" s="138"/>
    </row>
    <row r="44" spans="1:38" ht="41.25" customHeight="1" x14ac:dyDescent="0.25">
      <c r="A44" s="39"/>
      <c r="B44" s="213" t="s">
        <v>101</v>
      </c>
      <c r="C44" s="213"/>
      <c r="D44" s="213"/>
      <c r="E44" s="213"/>
      <c r="F44" s="213"/>
      <c r="G44" s="213"/>
      <c r="H44" s="213"/>
      <c r="I44" s="213"/>
      <c r="J44" s="213"/>
      <c r="K44" s="213"/>
      <c r="L44" s="213"/>
      <c r="M44" s="213"/>
      <c r="N44" s="213"/>
      <c r="O44" s="213"/>
      <c r="P44" s="213"/>
      <c r="Q44" s="213"/>
      <c r="R44" s="213"/>
      <c r="S44" s="213"/>
      <c r="T44" s="213"/>
      <c r="U44" s="213"/>
      <c r="V44" s="213"/>
      <c r="W44" s="213"/>
      <c r="X44" s="39"/>
      <c r="Y44" s="138"/>
      <c r="Z44" s="138"/>
      <c r="AA44" s="138"/>
      <c r="AB44" s="138"/>
      <c r="AC44" s="138"/>
      <c r="AD44" s="138"/>
      <c r="AE44" s="138"/>
      <c r="AF44" s="138"/>
      <c r="AG44" s="138"/>
      <c r="AH44" s="138"/>
      <c r="AI44" s="138"/>
      <c r="AJ44" s="138"/>
      <c r="AK44" s="138"/>
      <c r="AL44" s="138"/>
    </row>
    <row r="45" spans="1:38"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138"/>
      <c r="Z45" s="138"/>
      <c r="AA45" s="138"/>
      <c r="AB45" s="138"/>
      <c r="AC45" s="138"/>
      <c r="AD45" s="138"/>
      <c r="AE45" s="138"/>
      <c r="AF45" s="138"/>
      <c r="AG45" s="138"/>
      <c r="AH45" s="138"/>
      <c r="AI45" s="138"/>
      <c r="AJ45" s="138"/>
      <c r="AK45" s="138"/>
      <c r="AL45" s="138"/>
    </row>
    <row r="46" spans="1:38" x14ac:dyDescent="0.25">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row>
    <row r="47" spans="1:38" x14ac:dyDescent="0.25">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row>
    <row r="48" spans="1:38" x14ac:dyDescent="0.25">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row>
    <row r="49" spans="1:38" x14ac:dyDescent="0.25">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row>
    <row r="50" spans="1:38" x14ac:dyDescent="0.25">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row>
    <row r="51" spans="1:38" x14ac:dyDescent="0.25">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row>
    <row r="52" spans="1:38" x14ac:dyDescent="0.25">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row>
    <row r="53" spans="1:38" x14ac:dyDescent="0.25">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row>
    <row r="54" spans="1:38" x14ac:dyDescent="0.25">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row>
    <row r="55" spans="1:38" x14ac:dyDescent="0.25">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row>
    <row r="56" spans="1:38" x14ac:dyDescent="0.25">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row>
    <row r="57" spans="1:38" x14ac:dyDescent="0.25">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row>
    <row r="58" spans="1:38" x14ac:dyDescent="0.25">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6" t="str">
        <f>HYPERLINK("http://www.str.com/data-insights/resources/glossary", "For all STR definitions, please visit www.str.com/data-insights/resources/glossary")</f>
        <v>For all STR definitions, please visit www.str.com/data-insights/resources/glossary</v>
      </c>
      <c r="B5" s="216"/>
      <c r="C5" s="216"/>
      <c r="D5" s="216"/>
      <c r="E5" s="216"/>
      <c r="F5" s="216"/>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6" t="str">
        <f>HYPERLINK("http://www.str.com/data-insights/resources/FAQ", "For all STR FAQs, please click here or visit http://www.str.com/data-insights/resources/FAQ")</f>
        <v>For all STR FAQs, please click here or visit http://www.str.com/data-insights/resources/FAQ</v>
      </c>
      <c r="B9" s="216"/>
      <c r="C9" s="216"/>
      <c r="D9" s="216"/>
      <c r="E9" s="216"/>
      <c r="F9" s="216"/>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6" t="str">
        <f>HYPERLINK("http://www.str.com/contact", "For additional support, please contact your regional office")</f>
        <v>For additional support, please contact your regional office</v>
      </c>
      <c r="B12" s="216"/>
      <c r="C12" s="216"/>
      <c r="D12" s="216"/>
      <c r="E12" s="216"/>
      <c r="F12" s="216"/>
      <c r="G12" s="216"/>
      <c r="H12" s="216"/>
      <c r="I12" s="216"/>
      <c r="J12" s="216"/>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5" t="str">
        <f>HYPERLINK("http://www.hotelnewsnow.com/", "For the latest in industry news, visit HotelNewsNow.com.")</f>
        <v>For the latest in industry news, visit HotelNewsNow.com.</v>
      </c>
      <c r="B14" s="215"/>
      <c r="C14" s="215"/>
      <c r="D14" s="215"/>
      <c r="E14" s="215"/>
      <c r="F14" s="215"/>
      <c r="G14" s="215"/>
      <c r="H14" s="215"/>
      <c r="I14" s="215"/>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5" t="str">
        <f>HYPERLINK("http://www.hoteldataconference.com/", "To learn more about the Hotel Data Conference, visit HotelDataConference.com.")</f>
        <v>To learn more about the Hotel Data Conference, visit HotelDataConference.com.</v>
      </c>
      <c r="B15" s="215"/>
      <c r="C15" s="215"/>
      <c r="D15" s="215"/>
      <c r="E15" s="215"/>
      <c r="F15" s="215"/>
      <c r="G15" s="215"/>
      <c r="H15" s="215"/>
      <c r="I15" s="215"/>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154DCBC-3E02-4A29-A6FD-8EC762BDC55D}"/>
</file>

<file path=customXml/itemProps2.xml><?xml version="1.0" encoding="utf-8"?>
<ds:datastoreItem xmlns:ds="http://schemas.openxmlformats.org/officeDocument/2006/customXml" ds:itemID="{033C4D4C-02D7-43A6-B471-C9470FA638F7}"/>
</file>

<file path=customXml/itemProps3.xml><?xml version="1.0" encoding="utf-8"?>
<ds:datastoreItem xmlns:ds="http://schemas.openxmlformats.org/officeDocument/2006/customXml" ds:itemID="{730E4CDB-B98D-49E1-ACD3-07E932CE5A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2022-05-13T15:56:19Z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