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heckCompatibility="1"/>
  <xr:revisionPtr revIDLastSave="0" documentId="13_ncr:1_{0E678207-D4A2-422E-9C6C-9684727C3012}" xr6:coauthVersionLast="47" xr6:coauthVersionMax="47" xr10:uidLastSave="{00000000-0000-0000-0000-000000000000}"/>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<sst xmlns="http://schemas.openxmlformats.org/spreadsheetml/2006/main" count="760" uniqueCount="123">
  <si>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</si>
  <si>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</si>
  <si>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</si>
  <si>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</si>
  <si>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</si>
  <si>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</si>
  <si>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</si>
  <si>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</si>
  <si>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</si>
  <si>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</si>
  <si>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</si>
  <si>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</si>
  <si>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</si>
  <si>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</si>
  <si>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</si>
  <si>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</si>
  <si>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</si>
  <si>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</si>
  <si>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</si>
  <si>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</si>
  <si>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</si>
  <si>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</si>
  <si>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</si>
  <si>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</si>
  <si>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</si>
  <si>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</si>
  <si>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</si>
  <si>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</si>
  <si>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</si>
  <si>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</si>
  <si>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</si>
  <si>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</si>
  <si>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</si>
  <si>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</si>
  <si>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</si>
  <si>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</si>
  <si>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</si>
  <si>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</si>
  <si>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</si>
  <si>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</si>
  <si>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</si>
  <si>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</si>
  <si>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</si>
  <si>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</si>
  <si>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</si>
  <si>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</si>
  <si>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</si>
  <si>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</si>
  <si>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</si>
  <si>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</si>
  <si>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</si>
  <si>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</si>
  <si>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</si>
  <si>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</si>
  <si>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</si>
  <si>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</si>
  <si>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</si>
  <si>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</si>
  <si>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</si>
  <si>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</si>
  <si>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</si>
  <si>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</si>
  <si>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</si>
  <si>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</si>
  <si>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</si>
  <si>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</si>
  <si>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</si>
  <si>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</si>
  <si>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</si>
  <si>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</si>
  <si>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</si>
  <si>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</si>
  <si>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</si>
  <si>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</si>
  <si>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</si>
  <si>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</si>
  <si>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</si>
  <si>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</si>
  <si>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</si>
  <si>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</si>
  <si>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</si>
  <si>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</si>
  <si>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</si>
  <si>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</si>
  <si>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</si>
  <si>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</si>
  <si>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</si>
  <si>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</si>
  <si>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</si>
  <si>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</si>
  <si>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</si>
  <si>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</si>
  <si>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</si>
  <si>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</si>
  <si>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</si>
  <si>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</si>
  <si>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</si>
  <si>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</si>
  <si>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</si>
  <si>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</si>
  <si>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</si>
  <si>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</si>
  <si>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</si>
  <si>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</si>
  <si>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</si>
  <si>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</si>
  <si>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</si>
  <si>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</si>
  <si>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</si>
  <si>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</si>
  <si>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May</t>
  </si>
  <si>
    <t>Sunday, May 9th</t>
  </si>
  <si>
    <t xml:space="preserve"> - Mother's Day</t>
  </si>
  <si>
    <t>Sunday, May 8th</t>
  </si>
  <si>
    <t>May / Jun</t>
  </si>
  <si>
    <t>Monday, May 30th</t>
  </si>
  <si>
    <t xml:space="preserve"> - Memorial Day</t>
  </si>
  <si>
    <t>Monday, May 31th</t>
  </si>
  <si>
    <t>Week of May 22, 2022 - May 28, 2022</t>
  </si>
  <si>
    <t>For the Week of May 22, 2022 to May 28, 2022</t>
  </si>
  <si>
    <t>Jun</t>
  </si>
  <si>
    <r>
      <t>Note:</t>
    </r>
    <r>
      <rPr>
        <sz val="10"/>
        <rFont val="Arial"/>
      </rPr>
      <t xml:space="preserve"> Weekdays - Sunday through Thursday,  Weekends - Friday and Saturday</t>
    </r>
  </si>
  <si>
    <t>May 01, 2022 - May 28,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</si>
</sst>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9">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8" fillId="0" borderId="0" xfId="0" applyFont="1" applyAlignment="1">
      <alignment horizontal="right"/>
    </xf>
    <xf numFmtId="49" fontId="23" fillId="2" borderId="0" xfId="0" applyNumberFormat="1" applyFont="1" applyFill="1" applyAlignment="1">
      <alignment horizontal="center"/>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40625" defaultRowHeight="14.25" outlineLevelCol="1" x14ac:dyDescent="0.25"/>
  <cols>
    <col min="1" max="1" width="42.28515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0" t="s">
        <v>118</v>
      </c>
      <c r="B1" s="185" t="s">
        <v>67</v>
      </c>
      <c r="C1" s="186"/>
      <c r="D1" s="186"/>
      <c r="E1" s="186"/>
      <c r="F1" s="186"/>
      <c r="G1" s="186"/>
      <c r="H1" s="186"/>
      <c r="I1" s="186"/>
      <c r="J1" s="186"/>
      <c r="K1" s="187"/>
      <c r="L1" s="49"/>
      <c r="M1" s="185" t="s">
        <v>74</v>
      </c>
      <c r="N1" s="186"/>
      <c r="O1" s="186"/>
      <c r="P1" s="186"/>
      <c r="Q1" s="186"/>
      <c r="R1" s="186"/>
      <c r="S1" s="186"/>
      <c r="T1" s="186"/>
      <c r="U1" s="186"/>
      <c r="V1" s="187"/>
      <c r="W1" s="49"/>
      <c r="X1" s="185" t="s">
        <v>68</v>
      </c>
      <c r="Y1" s="186"/>
      <c r="Z1" s="186"/>
      <c r="AA1" s="186"/>
      <c r="AB1" s="186"/>
      <c r="AC1" s="186"/>
      <c r="AD1" s="186"/>
      <c r="AE1" s="186"/>
      <c r="AF1" s="186"/>
      <c r="AG1" s="187"/>
      <c r="AH1" s="49"/>
      <c r="AI1" s="185" t="s">
        <v>75</v>
      </c>
      <c r="AJ1" s="186"/>
      <c r="AK1" s="186"/>
      <c r="AL1" s="186"/>
      <c r="AM1" s="186"/>
      <c r="AN1" s="186"/>
      <c r="AO1" s="186"/>
      <c r="AP1" s="186"/>
      <c r="AQ1" s="186"/>
      <c r="AR1" s="187"/>
      <c r="AS1" s="50"/>
      <c r="AT1" s="185" t="s">
        <v>69</v>
      </c>
      <c r="AU1" s="186"/>
      <c r="AV1" s="186"/>
      <c r="AW1" s="186"/>
      <c r="AX1" s="186"/>
      <c r="AY1" s="186"/>
      <c r="AZ1" s="186"/>
      <c r="BA1" s="186"/>
      <c r="BB1" s="186"/>
      <c r="BC1" s="187"/>
      <c r="BD1" s="50"/>
      <c r="BE1" s="185" t="s">
        <v>76</v>
      </c>
      <c r="BF1" s="186"/>
      <c r="BG1" s="186"/>
      <c r="BH1" s="186"/>
      <c r="BI1" s="186"/>
      <c r="BJ1" s="186"/>
      <c r="BK1" s="186"/>
      <c r="BL1" s="186"/>
      <c r="BM1" s="186"/>
      <c r="BN1" s="187"/>
    </row>
    <row r="2" spans="1:66" x14ac:dyDescent="0.25">
      <c r="A2" s="190"/>
      <c r="B2" s="52"/>
      <c r="C2" s="53"/>
      <c r="D2" s="53"/>
      <c r="E2" s="53"/>
      <c r="F2" s="53"/>
      <c r="G2" s="188" t="s">
        <v>65</v>
      </c>
      <c r="H2" s="53"/>
      <c r="I2" s="53"/>
      <c r="J2" s="188" t="s">
        <v>66</v>
      </c>
      <c r="K2" s="189" t="s">
        <v>57</v>
      </c>
      <c r="L2" s="54"/>
      <c r="M2" s="52"/>
      <c r="N2" s="53"/>
      <c r="O2" s="53"/>
      <c r="P2" s="53"/>
      <c r="Q2" s="53"/>
      <c r="R2" s="188" t="s">
        <v>65</v>
      </c>
      <c r="S2" s="53"/>
      <c r="T2" s="53"/>
      <c r="U2" s="188" t="s">
        <v>66</v>
      </c>
      <c r="V2" s="189" t="s">
        <v>57</v>
      </c>
      <c r="W2" s="54"/>
      <c r="X2" s="52"/>
      <c r="Y2" s="53"/>
      <c r="Z2" s="53"/>
      <c r="AA2" s="53"/>
      <c r="AB2" s="53"/>
      <c r="AC2" s="188" t="s">
        <v>65</v>
      </c>
      <c r="AD2" s="53"/>
      <c r="AE2" s="53"/>
      <c r="AF2" s="188" t="s">
        <v>66</v>
      </c>
      <c r="AG2" s="189" t="s">
        <v>57</v>
      </c>
      <c r="AH2" s="54"/>
      <c r="AI2" s="52"/>
      <c r="AJ2" s="53"/>
      <c r="AK2" s="53"/>
      <c r="AL2" s="53"/>
      <c r="AM2" s="53"/>
      <c r="AN2" s="188" t="s">
        <v>65</v>
      </c>
      <c r="AO2" s="53"/>
      <c r="AP2" s="53"/>
      <c r="AQ2" s="188" t="s">
        <v>66</v>
      </c>
      <c r="AR2" s="189" t="s">
        <v>57</v>
      </c>
      <c r="AS2" s="50"/>
      <c r="AT2" s="52"/>
      <c r="AU2" s="53"/>
      <c r="AV2" s="53"/>
      <c r="AW2" s="53"/>
      <c r="AX2" s="53"/>
      <c r="AY2" s="188" t="s">
        <v>65</v>
      </c>
      <c r="AZ2" s="53"/>
      <c r="BA2" s="53"/>
      <c r="BB2" s="188" t="s">
        <v>66</v>
      </c>
      <c r="BC2" s="189" t="s">
        <v>57</v>
      </c>
      <c r="BD2" s="54"/>
      <c r="BE2" s="52"/>
      <c r="BF2" s="53"/>
      <c r="BG2" s="53"/>
      <c r="BH2" s="53"/>
      <c r="BI2" s="53"/>
      <c r="BJ2" s="188" t="s">
        <v>65</v>
      </c>
      <c r="BK2" s="53"/>
      <c r="BL2" s="53"/>
      <c r="BM2" s="188" t="s">
        <v>66</v>
      </c>
      <c r="BN2" s="189" t="s">
        <v>57</v>
      </c>
    </row>
    <row r="3" spans="1:66" x14ac:dyDescent="0.25">
      <c r="A3" s="190"/>
      <c r="B3" s="56" t="s">
        <v>58</v>
      </c>
      <c r="C3" s="57" t="s">
        <v>59</v>
      </c>
      <c r="D3" s="57" t="s">
        <v>60</v>
      </c>
      <c r="E3" s="57" t="s">
        <v>61</v>
      </c>
      <c r="F3" s="57" t="s">
        <v>62</v>
      </c>
      <c r="G3" s="188"/>
      <c r="H3" s="57" t="s">
        <v>63</v>
      </c>
      <c r="I3" s="57" t="s">
        <v>64</v>
      </c>
      <c r="J3" s="188"/>
      <c r="K3" s="189"/>
      <c r="L3" s="54"/>
      <c r="M3" s="56" t="s">
        <v>58</v>
      </c>
      <c r="N3" s="57" t="s">
        <v>59</v>
      </c>
      <c r="O3" s="57" t="s">
        <v>60</v>
      </c>
      <c r="P3" s="57" t="s">
        <v>61</v>
      </c>
      <c r="Q3" s="57" t="s">
        <v>62</v>
      </c>
      <c r="R3" s="188"/>
      <c r="S3" s="57" t="s">
        <v>63</v>
      </c>
      <c r="T3" s="57" t="s">
        <v>64</v>
      </c>
      <c r="U3" s="188"/>
      <c r="V3" s="189"/>
      <c r="W3" s="54"/>
      <c r="X3" s="56" t="s">
        <v>58</v>
      </c>
      <c r="Y3" s="57" t="s">
        <v>59</v>
      </c>
      <c r="Z3" s="57" t="s">
        <v>60</v>
      </c>
      <c r="AA3" s="57" t="s">
        <v>61</v>
      </c>
      <c r="AB3" s="57" t="s">
        <v>62</v>
      </c>
      <c r="AC3" s="188"/>
      <c r="AD3" s="57" t="s">
        <v>63</v>
      </c>
      <c r="AE3" s="57" t="s">
        <v>64</v>
      </c>
      <c r="AF3" s="188"/>
      <c r="AG3" s="189"/>
      <c r="AH3" s="54"/>
      <c r="AI3" s="56" t="s">
        <v>58</v>
      </c>
      <c r="AJ3" s="57" t="s">
        <v>59</v>
      </c>
      <c r="AK3" s="57" t="s">
        <v>60</v>
      </c>
      <c r="AL3" s="57" t="s">
        <v>61</v>
      </c>
      <c r="AM3" s="57" t="s">
        <v>62</v>
      </c>
      <c r="AN3" s="188"/>
      <c r="AO3" s="57" t="s">
        <v>63</v>
      </c>
      <c r="AP3" s="57" t="s">
        <v>64</v>
      </c>
      <c r="AQ3" s="188"/>
      <c r="AR3" s="189"/>
      <c r="AS3" s="50"/>
      <c r="AT3" s="56" t="s">
        <v>58</v>
      </c>
      <c r="AU3" s="57" t="s">
        <v>59</v>
      </c>
      <c r="AV3" s="57" t="s">
        <v>60</v>
      </c>
      <c r="AW3" s="57" t="s">
        <v>61</v>
      </c>
      <c r="AX3" s="57" t="s">
        <v>62</v>
      </c>
      <c r="AY3" s="188"/>
      <c r="AZ3" s="57" t="s">
        <v>63</v>
      </c>
      <c r="BA3" s="57" t="s">
        <v>64</v>
      </c>
      <c r="BB3" s="188"/>
      <c r="BC3" s="189"/>
      <c r="BD3" s="54"/>
      <c r="BE3" s="56" t="s">
        <v>58</v>
      </c>
      <c r="BF3" s="57" t="s">
        <v>59</v>
      </c>
      <c r="BG3" s="57" t="s">
        <v>60</v>
      </c>
      <c r="BH3" s="57" t="s">
        <v>61</v>
      </c>
      <c r="BI3" s="57" t="s">
        <v>62</v>
      </c>
      <c r="BJ3" s="188"/>
      <c r="BK3" s="57" t="s">
        <v>63</v>
      </c>
      <c r="BL3" s="57" t="s">
        <v>64</v>
      </c>
      <c r="BM3" s="188"/>
      <c r="BN3" s="189"/>
    </row>
    <row r="4" spans="1:66" x14ac:dyDescent="0.25">
      <c r="A4" s="58" t="s">
        <v>15</v>
      </c>
      <c r="B4" s="59">
        <f>VLOOKUP($A4,'Occupancy Raw Data'!$B$6:$BE$43,'Occupancy Raw Data'!G$1,FALSE)</f>
        <v>55.816827460581401</v>
      </c>
      <c r="C4" s="60">
        <f>VLOOKUP($A4,'Occupancy Raw Data'!$B$6:$BE$43,'Occupancy Raw Data'!H$1,FALSE)</f>
        <v>62.974496777331602</v>
      </c>
      <c r="D4" s="60">
        <f>VLOOKUP($A4,'Occupancy Raw Data'!$B$6:$BE$43,'Occupancy Raw Data'!I$1,FALSE)</f>
        <v>65.519156592755394</v>
      </c>
      <c r="E4" s="60">
        <f>VLOOKUP($A4,'Occupancy Raw Data'!$B$6:$BE$43,'Occupancy Raw Data'!J$1,FALSE)</f>
        <v>63.860561823113997</v>
      </c>
      <c r="F4" s="60">
        <f>VLOOKUP($A4,'Occupancy Raw Data'!$B$6:$BE$43,'Occupancy Raw Data'!K$1,FALSE)</f>
        <v>61.687004405088601</v>
      </c>
      <c r="G4" s="61">
        <f>VLOOKUP($A4,'Occupancy Raw Data'!$B$6:$BE$43,'Occupancy Raw Data'!L$1,FALSE)</f>
        <v>61.971613061100697</v>
      </c>
      <c r="H4" s="60">
        <f>VLOOKUP($A4,'Occupancy Raw Data'!$B$6:$BE$43,'Occupancy Raw Data'!N$1,FALSE)</f>
        <v>73.274870894050096</v>
      </c>
      <c r="I4" s="60">
        <f>VLOOKUP($A4,'Occupancy Raw Data'!$B$6:$BE$43,'Occupancy Raw Data'!O$1,FALSE)</f>
        <v>82.664308012935294</v>
      </c>
      <c r="J4" s="61">
        <f>VLOOKUP($A4,'Occupancy Raw Data'!$B$6:$BE$43,'Occupancy Raw Data'!P$1,FALSE)</f>
        <v>77.969589453492702</v>
      </c>
      <c r="K4" s="62">
        <f>VLOOKUP($A4,'Occupancy Raw Data'!$B$6:$BE$43,'Occupancy Raw Data'!R$1,FALSE)</f>
        <v>66.542937370452293</v>
      </c>
      <c r="L4" s="63"/>
      <c r="M4" s="59">
        <f>VLOOKUP($A4,'Occupancy Raw Data'!$B$6:$BE$43,'Occupancy Raw Data'!T$1,FALSE)</f>
        <v>10.948189466867101</v>
      </c>
      <c r="N4" s="60">
        <f>VLOOKUP($A4,'Occupancy Raw Data'!$B$6:$BE$43,'Occupancy Raw Data'!U$1,FALSE)</f>
        <v>16.5534455842336</v>
      </c>
      <c r="O4" s="60">
        <f>VLOOKUP($A4,'Occupancy Raw Data'!$B$6:$BE$43,'Occupancy Raw Data'!V$1,FALSE)</f>
        <v>16.7463395656142</v>
      </c>
      <c r="P4" s="60">
        <f>VLOOKUP($A4,'Occupancy Raw Data'!$B$6:$BE$43,'Occupancy Raw Data'!W$1,FALSE)</f>
        <v>12.1075048506311</v>
      </c>
      <c r="Q4" s="60">
        <f>VLOOKUP($A4,'Occupancy Raw Data'!$B$6:$BE$43,'Occupancy Raw Data'!X$1,FALSE)</f>
        <v>5.4183137783275903</v>
      </c>
      <c r="R4" s="61">
        <f>VLOOKUP($A4,'Occupancy Raw Data'!$B$6:$BE$43,'Occupancy Raw Data'!Y$1,FALSE)</f>
        <v>12.2914860529732</v>
      </c>
      <c r="S4" s="60">
        <f>VLOOKUP($A4,'Occupancy Raw Data'!$B$6:$BE$43,'Occupancy Raw Data'!AA$1,FALSE)</f>
        <v>-0.641286763508362</v>
      </c>
      <c r="T4" s="60">
        <f>VLOOKUP($A4,'Occupancy Raw Data'!$B$6:$BE$43,'Occupancy Raw Data'!AB$1,FALSE)</f>
        <v>-0.47776606824939</v>
      </c>
      <c r="U4" s="61">
        <f>VLOOKUP($A4,'Occupancy Raw Data'!$B$6:$BE$43,'Occupancy Raw Data'!AC$1,FALSE)</f>
        <v>-0.55467043079997502</v>
      </c>
      <c r="V4" s="62">
        <f>VLOOKUP($A4,'Occupancy Raw Data'!$B$6:$BE$43,'Occupancy Raw Data'!AE$1,FALSE)</f>
        <v>7.6366174036174197</v>
      </c>
      <c r="W4" s="63"/>
      <c r="X4" s="64">
        <f>VLOOKUP($A4,'ADR Raw Data'!$B$6:$BE$43,'ADR Raw Data'!G$1,FALSE)</f>
        <v>142.63665029996599</v>
      </c>
      <c r="Y4" s="65">
        <f>VLOOKUP($A4,'ADR Raw Data'!$B$6:$BE$43,'ADR Raw Data'!H$1,FALSE)</f>
        <v>142.278417481335</v>
      </c>
      <c r="Z4" s="65">
        <f>VLOOKUP($A4,'ADR Raw Data'!$B$6:$BE$43,'ADR Raw Data'!I$1,FALSE)</f>
        <v>142.78413034834401</v>
      </c>
      <c r="AA4" s="65">
        <f>VLOOKUP($A4,'ADR Raw Data'!$B$6:$BE$43,'ADR Raw Data'!J$1,FALSE)</f>
        <v>138.70857196193799</v>
      </c>
      <c r="AB4" s="65">
        <f>VLOOKUP($A4,'ADR Raw Data'!$B$6:$BE$43,'ADR Raw Data'!K$1,FALSE)</f>
        <v>137.542614127717</v>
      </c>
      <c r="AC4" s="66">
        <f>VLOOKUP($A4,'ADR Raw Data'!$B$6:$BE$43,'ADR Raw Data'!L$1,FALSE)</f>
        <v>140.77122847093099</v>
      </c>
      <c r="AD4" s="65">
        <f>VLOOKUP($A4,'ADR Raw Data'!$B$6:$BE$43,'ADR Raw Data'!N$1,FALSE)</f>
        <v>165.53098970072199</v>
      </c>
      <c r="AE4" s="65">
        <f>VLOOKUP($A4,'ADR Raw Data'!$B$6:$BE$43,'ADR Raw Data'!O$1,FALSE)</f>
        <v>180.58802184309999</v>
      </c>
      <c r="AF4" s="66">
        <f>VLOOKUP($A4,'ADR Raw Data'!$B$6:$BE$43,'ADR Raw Data'!P$1,FALSE)</f>
        <v>173.51281409855801</v>
      </c>
      <c r="AG4" s="67">
        <f>VLOOKUP($A4,'ADR Raw Data'!$B$6:$BE$43,'ADR Raw Data'!R$1,FALSE)</f>
        <v>151.733485206751</v>
      </c>
      <c r="AH4" s="63"/>
      <c r="AI4" s="59">
        <f>VLOOKUP($A4,'ADR Raw Data'!$B$6:$BE$43,'ADR Raw Data'!T$1,FALSE)</f>
        <v>29.603843959986001</v>
      </c>
      <c r="AJ4" s="60">
        <f>VLOOKUP($A4,'ADR Raw Data'!$B$6:$BE$43,'ADR Raw Data'!U$1,FALSE)</f>
        <v>33.162395026736398</v>
      </c>
      <c r="AK4" s="60">
        <f>VLOOKUP($A4,'ADR Raw Data'!$B$6:$BE$43,'ADR Raw Data'!V$1,FALSE)</f>
        <v>33.230730417912397</v>
      </c>
      <c r="AL4" s="60">
        <f>VLOOKUP($A4,'ADR Raw Data'!$B$6:$BE$43,'ADR Raw Data'!W$1,FALSE)</f>
        <v>29.172384206724299</v>
      </c>
      <c r="AM4" s="60">
        <f>VLOOKUP($A4,'ADR Raw Data'!$B$6:$BE$43,'ADR Raw Data'!X$1,FALSE)</f>
        <v>22.202928762439701</v>
      </c>
      <c r="AN4" s="61">
        <f>VLOOKUP($A4,'ADR Raw Data'!$B$6:$BE$43,'ADR Raw Data'!Y$1,FALSE)</f>
        <v>29.3636923452658</v>
      </c>
      <c r="AO4" s="60">
        <f>VLOOKUP($A4,'ADR Raw Data'!$B$6:$BE$43,'ADR Raw Data'!AA$1,FALSE)</f>
        <v>17.597878535182598</v>
      </c>
      <c r="AP4" s="60">
        <f>VLOOKUP($A4,'ADR Raw Data'!$B$6:$BE$43,'ADR Raw Data'!AB$1,FALSE)</f>
        <v>18.113996953583701</v>
      </c>
      <c r="AQ4" s="61">
        <f>VLOOKUP($A4,'ADR Raw Data'!$B$6:$BE$43,'ADR Raw Data'!AC$1,FALSE)</f>
        <v>17.886053672616999</v>
      </c>
      <c r="AR4" s="62">
        <f>VLOOKUP($A4,'ADR Raw Data'!$B$6:$BE$43,'ADR Raw Data'!AE$1,FALSE)</f>
        <v>23.639905367950298</v>
      </c>
      <c r="AS4" s="50"/>
      <c r="AT4" s="64">
        <f>VLOOKUP($A4,'RevPAR Raw Data'!$B$6:$BE$43,'RevPAR Raw Data'!G$1,FALSE)</f>
        <v>79.615252993485498</v>
      </c>
      <c r="AU4" s="65">
        <f>VLOOKUP($A4,'RevPAR Raw Data'!$B$6:$BE$43,'RevPAR Raw Data'!H$1,FALSE)</f>
        <v>89.599117431622105</v>
      </c>
      <c r="AV4" s="65">
        <f>VLOOKUP($A4,'RevPAR Raw Data'!$B$6:$BE$43,'RevPAR Raw Data'!I$1,FALSE)</f>
        <v>93.550957952535796</v>
      </c>
      <c r="AW4" s="65">
        <f>VLOOKUP($A4,'RevPAR Raw Data'!$B$6:$BE$43,'RevPAR Raw Data'!J$1,FALSE)</f>
        <v>88.5800733517125</v>
      </c>
      <c r="AX4" s="65">
        <f>VLOOKUP($A4,'RevPAR Raw Data'!$B$6:$BE$43,'RevPAR Raw Data'!K$1,FALSE)</f>
        <v>84.845918435838897</v>
      </c>
      <c r="AY4" s="66">
        <f>VLOOKUP($A4,'RevPAR Raw Data'!$B$6:$BE$43,'RevPAR Raw Data'!L$1,FALSE)</f>
        <v>87.238201009363706</v>
      </c>
      <c r="AZ4" s="65">
        <f>VLOOKUP($A4,'RevPAR Raw Data'!$B$6:$BE$43,'RevPAR Raw Data'!N$1,FALSE)</f>
        <v>121.292618992847</v>
      </c>
      <c r="BA4" s="65">
        <f>VLOOKUP($A4,'RevPAR Raw Data'!$B$6:$BE$43,'RevPAR Raw Data'!O$1,FALSE)</f>
        <v>149.28183861084699</v>
      </c>
      <c r="BB4" s="66">
        <f>VLOOKUP($A4,'RevPAR Raw Data'!$B$6:$BE$43,'RevPAR Raw Data'!P$1,FALSE)</f>
        <v>135.28722880184699</v>
      </c>
      <c r="BC4" s="67">
        <f>VLOOKUP($A4,'RevPAR Raw Data'!$B$6:$BE$43,'RevPAR Raw Data'!R$1,FALSE)</f>
        <v>100.967918031133</v>
      </c>
      <c r="BD4" s="63"/>
      <c r="BE4" s="59">
        <f>VLOOKUP($A4,'RevPAR Raw Data'!$B$6:$BE$43,'RevPAR Raw Data'!T$1,FALSE)</f>
        <v>43.793118353068103</v>
      </c>
      <c r="BF4" s="60">
        <f>VLOOKUP($A4,'RevPAR Raw Data'!$B$6:$BE$43,'RevPAR Raw Data'!U$1,FALSE)</f>
        <v>55.205359626149402</v>
      </c>
      <c r="BG4" s="60">
        <f>VLOOKUP($A4,'RevPAR Raw Data'!$B$6:$BE$43,'RevPAR Raw Data'!V$1,FALSE)</f>
        <v>55.5420009394442</v>
      </c>
      <c r="BH4" s="60">
        <f>VLOOKUP($A4,'RevPAR Raw Data'!$B$6:$BE$43,'RevPAR Raw Data'!W$1,FALSE)</f>
        <v>44.811936890229298</v>
      </c>
      <c r="BI4" s="60">
        <f>VLOOKUP($A4,'RevPAR Raw Data'!$B$6:$BE$43,'RevPAR Raw Data'!X$1,FALSE)</f>
        <v>28.824266889094901</v>
      </c>
      <c r="BJ4" s="61">
        <f>VLOOKUP($A4,'RevPAR Raw Data'!$B$6:$BE$43,'RevPAR Raw Data'!Y$1,FALSE)</f>
        <v>45.264412547495297</v>
      </c>
      <c r="BK4" s="60">
        <f>VLOOKUP($A4,'RevPAR Raw Data'!$B$6:$BE$43,'RevPAR Raw Data'!AA$1,FALSE)</f>
        <v>16.8437389059699</v>
      </c>
      <c r="BL4" s="60">
        <f>VLOOKUP($A4,'RevPAR Raw Data'!$B$6:$BE$43,'RevPAR Raw Data'!AB$1,FALSE)</f>
        <v>17.5496883542863</v>
      </c>
      <c r="BM4" s="61">
        <f>VLOOKUP($A4,'RevPAR Raw Data'!$B$6:$BE$43,'RevPAR Raw Data'!AC$1,FALSE)</f>
        <v>17.232174590858001</v>
      </c>
      <c r="BN4" s="62">
        <f>VLOOKUP($A4,'RevPAR Raw Data'!$B$6:$BE$43,'RevPAR Raw Data'!AE$1,FALSE)</f>
        <v>33.0818118990953</v>
      </c>
    </row>
    <row r="5" spans="1:66" x14ac:dyDescent="0.25">
      <c r="A5" s="58" t="s">
        <v>70</v>
      </c>
      <c r="B5" s="59">
        <f>VLOOKUP($A5,'Occupancy Raw Data'!$B$6:$BE$43,'Occupancy Raw Data'!G$1,FALSE)</f>
        <v>56.055391882968401</v>
      </c>
      <c r="C5" s="60">
        <f>VLOOKUP($A5,'Occupancy Raw Data'!$B$6:$BE$43,'Occupancy Raw Data'!H$1,FALSE)</f>
        <v>62.9660435820592</v>
      </c>
      <c r="D5" s="60">
        <f>VLOOKUP($A5,'Occupancy Raw Data'!$B$6:$BE$43,'Occupancy Raw Data'!I$1,FALSE)</f>
        <v>65.744526845126202</v>
      </c>
      <c r="E5" s="60">
        <f>VLOOKUP($A5,'Occupancy Raw Data'!$B$6:$BE$43,'Occupancy Raw Data'!J$1,FALSE)</f>
        <v>65.1749885711383</v>
      </c>
      <c r="F5" s="60">
        <f>VLOOKUP($A5,'Occupancy Raw Data'!$B$6:$BE$43,'Occupancy Raw Data'!K$1,FALSE)</f>
        <v>60.955833798953599</v>
      </c>
      <c r="G5" s="61">
        <f>VLOOKUP($A5,'Occupancy Raw Data'!$B$6:$BE$43,'Occupancy Raw Data'!L$1,FALSE)</f>
        <v>62.179356936049103</v>
      </c>
      <c r="H5" s="60">
        <f>VLOOKUP($A5,'Occupancy Raw Data'!$B$6:$BE$43,'Occupancy Raw Data'!N$1,FALSE)</f>
        <v>74.424112358409104</v>
      </c>
      <c r="I5" s="60">
        <f>VLOOKUP($A5,'Occupancy Raw Data'!$B$6:$BE$43,'Occupancy Raw Data'!O$1,FALSE)</f>
        <v>85.045969421445605</v>
      </c>
      <c r="J5" s="61">
        <f>VLOOKUP($A5,'Occupancy Raw Data'!$B$6:$BE$43,'Occupancy Raw Data'!P$1,FALSE)</f>
        <v>79.735040889927305</v>
      </c>
      <c r="K5" s="62">
        <f>VLOOKUP($A5,'Occupancy Raw Data'!$B$6:$BE$43,'Occupancy Raw Data'!R$1,FALSE)</f>
        <v>67.195266637157204</v>
      </c>
      <c r="L5" s="63"/>
      <c r="M5" s="59">
        <f>VLOOKUP($A5,'Occupancy Raw Data'!$B$6:$BE$43,'Occupancy Raw Data'!T$1,FALSE)</f>
        <v>14.978003078814</v>
      </c>
      <c r="N5" s="60">
        <f>VLOOKUP($A5,'Occupancy Raw Data'!$B$6:$BE$43,'Occupancy Raw Data'!U$1,FALSE)</f>
        <v>19.9951633645112</v>
      </c>
      <c r="O5" s="60">
        <f>VLOOKUP($A5,'Occupancy Raw Data'!$B$6:$BE$43,'Occupancy Raw Data'!V$1,FALSE)</f>
        <v>20.736563635963801</v>
      </c>
      <c r="P5" s="60">
        <f>VLOOKUP($A5,'Occupancy Raw Data'!$B$6:$BE$43,'Occupancy Raw Data'!W$1,FALSE)</f>
        <v>16.124316198278301</v>
      </c>
      <c r="Q5" s="60">
        <f>VLOOKUP($A5,'Occupancy Raw Data'!$B$6:$BE$43,'Occupancy Raw Data'!X$1,FALSE)</f>
        <v>8.7187910468981809</v>
      </c>
      <c r="R5" s="61">
        <f>VLOOKUP($A5,'Occupancy Raw Data'!$B$6:$BE$43,'Occupancy Raw Data'!Y$1,FALSE)</f>
        <v>16.061499386226799</v>
      </c>
      <c r="S5" s="60">
        <f>VLOOKUP($A5,'Occupancy Raw Data'!$B$6:$BE$43,'Occupancy Raw Data'!AA$1,FALSE)</f>
        <v>4.1999090495732903</v>
      </c>
      <c r="T5" s="60">
        <f>VLOOKUP($A5,'Occupancy Raw Data'!$B$6:$BE$43,'Occupancy Raw Data'!AB$1,FALSE)</f>
        <v>6.7412230034287797</v>
      </c>
      <c r="U5" s="61">
        <f>VLOOKUP($A5,'Occupancy Raw Data'!$B$6:$BE$43,'Occupancy Raw Data'!AC$1,FALSE)</f>
        <v>5.5399483732691204</v>
      </c>
      <c r="V5" s="62">
        <f>VLOOKUP($A5,'Occupancy Raw Data'!$B$6:$BE$43,'Occupancy Raw Data'!AE$1,FALSE)</f>
        <v>12.2669745290344</v>
      </c>
      <c r="W5" s="63"/>
      <c r="X5" s="64">
        <f>VLOOKUP($A5,'ADR Raw Data'!$B$6:$BE$43,'ADR Raw Data'!G$1,FALSE)</f>
        <v>116.435553832474</v>
      </c>
      <c r="Y5" s="65">
        <f>VLOOKUP($A5,'ADR Raw Data'!$B$6:$BE$43,'ADR Raw Data'!H$1,FALSE)</f>
        <v>118.892340359386</v>
      </c>
      <c r="Z5" s="65">
        <f>VLOOKUP($A5,'ADR Raw Data'!$B$6:$BE$43,'ADR Raw Data'!I$1,FALSE)</f>
        <v>121.927089883625</v>
      </c>
      <c r="AA5" s="65">
        <f>VLOOKUP($A5,'ADR Raw Data'!$B$6:$BE$43,'ADR Raw Data'!J$1,FALSE)</f>
        <v>117.840252257228</v>
      </c>
      <c r="AB5" s="65">
        <f>VLOOKUP($A5,'ADR Raw Data'!$B$6:$BE$43,'ADR Raw Data'!K$1,FALSE)</f>
        <v>115.11647821942999</v>
      </c>
      <c r="AC5" s="66">
        <f>VLOOKUP($A5,'ADR Raw Data'!$B$6:$BE$43,'ADR Raw Data'!L$1,FALSE)</f>
        <v>118.130259094046</v>
      </c>
      <c r="AD5" s="65">
        <f>VLOOKUP($A5,'ADR Raw Data'!$B$6:$BE$43,'ADR Raw Data'!N$1,FALSE)</f>
        <v>144.461192739837</v>
      </c>
      <c r="AE5" s="65">
        <f>VLOOKUP($A5,'ADR Raw Data'!$B$6:$BE$43,'ADR Raw Data'!O$1,FALSE)</f>
        <v>157.18651435898499</v>
      </c>
      <c r="AF5" s="66">
        <f>VLOOKUP($A5,'ADR Raw Data'!$B$6:$BE$43,'ADR Raw Data'!P$1,FALSE)</f>
        <v>151.24765262761801</v>
      </c>
      <c r="AG5" s="67">
        <f>VLOOKUP($A5,'ADR Raw Data'!$B$6:$BE$43,'ADR Raw Data'!R$1,FALSE)</f>
        <v>129.35816189017601</v>
      </c>
      <c r="AH5" s="63"/>
      <c r="AI5" s="59">
        <f>VLOOKUP($A5,'ADR Raw Data'!$B$6:$BE$43,'ADR Raw Data'!T$1,FALSE)</f>
        <v>23.1639722343802</v>
      </c>
      <c r="AJ5" s="60">
        <f>VLOOKUP($A5,'ADR Raw Data'!$B$6:$BE$43,'ADR Raw Data'!U$1,FALSE)</f>
        <v>28.614935188098901</v>
      </c>
      <c r="AK5" s="60">
        <f>VLOOKUP($A5,'ADR Raw Data'!$B$6:$BE$43,'ADR Raw Data'!V$1,FALSE)</f>
        <v>29.625914224985301</v>
      </c>
      <c r="AL5" s="60">
        <f>VLOOKUP($A5,'ADR Raw Data'!$B$6:$BE$43,'ADR Raw Data'!W$1,FALSE)</f>
        <v>25.597801428944599</v>
      </c>
      <c r="AM5" s="60">
        <f>VLOOKUP($A5,'ADR Raw Data'!$B$6:$BE$43,'ADR Raw Data'!X$1,FALSE)</f>
        <v>19.074945689225899</v>
      </c>
      <c r="AN5" s="61">
        <f>VLOOKUP($A5,'ADR Raw Data'!$B$6:$BE$43,'ADR Raw Data'!Y$1,FALSE)</f>
        <v>25.2339663035538</v>
      </c>
      <c r="AO5" s="60">
        <f>VLOOKUP($A5,'ADR Raw Data'!$B$6:$BE$43,'ADR Raw Data'!AA$1,FALSE)</f>
        <v>15.1518842070767</v>
      </c>
      <c r="AP5" s="60">
        <f>VLOOKUP($A5,'ADR Raw Data'!$B$6:$BE$43,'ADR Raw Data'!AB$1,FALSE)</f>
        <v>17.6377102024259</v>
      </c>
      <c r="AQ5" s="61">
        <f>VLOOKUP($A5,'ADR Raw Data'!$B$6:$BE$43,'ADR Raw Data'!AC$1,FALSE)</f>
        <v>16.560519029388502</v>
      </c>
      <c r="AR5" s="62">
        <f>VLOOKUP($A5,'ADR Raw Data'!$B$6:$BE$43,'ADR Raw Data'!AE$1,FALSE)</f>
        <v>20.776182446350202</v>
      </c>
      <c r="AS5" s="50"/>
      <c r="AT5" s="64">
        <f>VLOOKUP($A5,'RevPAR Raw Data'!$B$6:$BE$43,'RevPAR Raw Data'!G$1,FALSE)</f>
        <v>65.268405991898206</v>
      </c>
      <c r="AU5" s="65">
        <f>VLOOKUP($A5,'RevPAR Raw Data'!$B$6:$BE$43,'RevPAR Raw Data'!H$1,FALSE)</f>
        <v>74.861802846421398</v>
      </c>
      <c r="AV5" s="65">
        <f>VLOOKUP($A5,'RevPAR Raw Data'!$B$6:$BE$43,'RevPAR Raw Data'!I$1,FALSE)</f>
        <v>80.160388340021299</v>
      </c>
      <c r="AW5" s="65">
        <f>VLOOKUP($A5,'RevPAR Raw Data'!$B$6:$BE$43,'RevPAR Raw Data'!J$1,FALSE)</f>
        <v>76.802370940849201</v>
      </c>
      <c r="AX5" s="65">
        <f>VLOOKUP($A5,'RevPAR Raw Data'!$B$6:$BE$43,'RevPAR Raw Data'!K$1,FALSE)</f>
        <v>70.170209138644694</v>
      </c>
      <c r="AY5" s="66">
        <f>VLOOKUP($A5,'RevPAR Raw Data'!$B$6:$BE$43,'RevPAR Raw Data'!L$1,FALSE)</f>
        <v>73.452635451567005</v>
      </c>
      <c r="AZ5" s="65">
        <f>VLOOKUP($A5,'RevPAR Raw Data'!$B$6:$BE$43,'RevPAR Raw Data'!N$1,FALSE)</f>
        <v>107.513960398994</v>
      </c>
      <c r="BA5" s="65">
        <f>VLOOKUP($A5,'RevPAR Raw Data'!$B$6:$BE$43,'RevPAR Raw Data'!O$1,FALSE)</f>
        <v>133.68079493637899</v>
      </c>
      <c r="BB5" s="66">
        <f>VLOOKUP($A5,'RevPAR Raw Data'!$B$6:$BE$43,'RevPAR Raw Data'!P$1,FALSE)</f>
        <v>120.597377667686</v>
      </c>
      <c r="BC5" s="67">
        <f>VLOOKUP($A5,'RevPAR Raw Data'!$B$6:$BE$43,'RevPAR Raw Data'!R$1,FALSE)</f>
        <v>86.922561799029793</v>
      </c>
      <c r="BD5" s="63"/>
      <c r="BE5" s="59">
        <f>VLOOKUP($A5,'RevPAR Raw Data'!$B$6:$BE$43,'RevPAR Raw Data'!T$1,FALSE)</f>
        <v>41.6114757876353</v>
      </c>
      <c r="BF5" s="60">
        <f>VLOOKUP($A5,'RevPAR Raw Data'!$B$6:$BE$43,'RevPAR Raw Data'!U$1,FALSE)</f>
        <v>54.3317015901196</v>
      </c>
      <c r="BG5" s="60">
        <f>VLOOKUP($A5,'RevPAR Raw Data'!$B$6:$BE$43,'RevPAR Raw Data'!V$1,FALSE)</f>
        <v>56.505874416949297</v>
      </c>
      <c r="BH5" s="60">
        <f>VLOOKUP($A5,'RevPAR Raw Data'!$B$6:$BE$43,'RevPAR Raw Data'!W$1,FALSE)</f>
        <v>45.849588069433402</v>
      </c>
      <c r="BI5" s="60">
        <f>VLOOKUP($A5,'RevPAR Raw Data'!$B$6:$BE$43,'RevPAR Raw Data'!X$1,FALSE)</f>
        <v>29.456841393076999</v>
      </c>
      <c r="BJ5" s="61">
        <f>VLOOKUP($A5,'RevPAR Raw Data'!$B$6:$BE$43,'RevPAR Raw Data'!Y$1,FALSE)</f>
        <v>45.348419032746698</v>
      </c>
      <c r="BK5" s="60">
        <f>VLOOKUP($A5,'RevPAR Raw Data'!$B$6:$BE$43,'RevPAR Raw Data'!AA$1,FALSE)</f>
        <v>19.988158612643801</v>
      </c>
      <c r="BL5" s="60">
        <f>VLOOKUP($A5,'RevPAR Raw Data'!$B$6:$BE$43,'RevPAR Raw Data'!AB$1,FALSE)</f>
        <v>25.5679305832987</v>
      </c>
      <c r="BM5" s="61">
        <f>VLOOKUP($A5,'RevPAR Raw Data'!$B$6:$BE$43,'RevPAR Raw Data'!AC$1,FALSE)</f>
        <v>23.017911607231198</v>
      </c>
      <c r="BN5" s="62">
        <f>VLOOKUP($A5,'RevPAR Raw Data'!$B$6:$BE$43,'RevPAR Raw Data'!AE$1,FALSE)</f>
        <v>35.5917659841842</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Data'!$B$6:$BE$43,'Occupancy Raw Data'!G$1,FALSE)</f>
        <v>59.102914266655802</v>
      </c>
      <c r="C7" s="60">
        <f>VLOOKUP($A7,'Occupancy Raw Data'!$B$6:$BE$43,'Occupancy Raw Data'!H$1,FALSE)</f>
        <v>67.795235133454099</v>
      </c>
      <c r="D7" s="60">
        <f>VLOOKUP($A7,'Occupancy Raw Data'!$B$6:$BE$43,'Occupancy Raw Data'!I$1,FALSE)</f>
        <v>71.021390518943093</v>
      </c>
      <c r="E7" s="60">
        <f>VLOOKUP($A7,'Occupancy Raw Data'!$B$6:$BE$43,'Occupancy Raw Data'!J$1,FALSE)</f>
        <v>65.105420193443095</v>
      </c>
      <c r="F7" s="60">
        <f>VLOOKUP($A7,'Occupancy Raw Data'!$B$6:$BE$43,'Occupancy Raw Data'!K$1,FALSE)</f>
        <v>57.5768228814552</v>
      </c>
      <c r="G7" s="61">
        <f>VLOOKUP($A7,'Occupancy Raw Data'!$B$6:$BE$43,'Occupancy Raw Data'!L$1,FALSE)</f>
        <v>64.120356598790295</v>
      </c>
      <c r="H7" s="60">
        <f>VLOOKUP($A7,'Occupancy Raw Data'!$B$6:$BE$43,'Occupancy Raw Data'!N$1,FALSE)</f>
        <v>74.489124458025699</v>
      </c>
      <c r="I7" s="60">
        <f>VLOOKUP($A7,'Occupancy Raw Data'!$B$6:$BE$43,'Occupancy Raw Data'!O$1,FALSE)</f>
        <v>86.6095171133165</v>
      </c>
      <c r="J7" s="61">
        <f>VLOOKUP($A7,'Occupancy Raw Data'!$B$6:$BE$43,'Occupancy Raw Data'!P$1,FALSE)</f>
        <v>80.5493207856711</v>
      </c>
      <c r="K7" s="62">
        <f>VLOOKUP($A7,'Occupancy Raw Data'!$B$6:$BE$43,'Occupancy Raw Data'!R$1,FALSE)</f>
        <v>68.814346366470502</v>
      </c>
      <c r="L7" s="63"/>
      <c r="M7" s="59">
        <f>VLOOKUP($A7,'Occupancy Raw Data'!$B$6:$BE$43,'Occupancy Raw Data'!T$1,FALSE)</f>
        <v>43.7595265152301</v>
      </c>
      <c r="N7" s="60">
        <f>VLOOKUP($A7,'Occupancy Raw Data'!$B$6:$BE$43,'Occupancy Raw Data'!U$1,FALSE)</f>
        <v>61.763547156904202</v>
      </c>
      <c r="O7" s="60">
        <f>VLOOKUP($A7,'Occupancy Raw Data'!$B$6:$BE$43,'Occupancy Raw Data'!V$1,FALSE)</f>
        <v>71.556769692324195</v>
      </c>
      <c r="P7" s="60">
        <f>VLOOKUP($A7,'Occupancy Raw Data'!$B$6:$BE$43,'Occupancy Raw Data'!W$1,FALSE)</f>
        <v>53.782501830648798</v>
      </c>
      <c r="Q7" s="60">
        <f>VLOOKUP($A7,'Occupancy Raw Data'!$B$6:$BE$43,'Occupancy Raw Data'!X$1,FALSE)</f>
        <v>35.712088157303803</v>
      </c>
      <c r="R7" s="61">
        <f>VLOOKUP($A7,'Occupancy Raw Data'!$B$6:$BE$43,'Occupancy Raw Data'!Y$1,FALSE)</f>
        <v>53.264248155059803</v>
      </c>
      <c r="S7" s="60">
        <f>VLOOKUP($A7,'Occupancy Raw Data'!$B$6:$BE$43,'Occupancy Raw Data'!AA$1,FALSE)</f>
        <v>31.2877103772704</v>
      </c>
      <c r="T7" s="60">
        <f>VLOOKUP($A7,'Occupancy Raw Data'!$B$6:$BE$43,'Occupancy Raw Data'!AB$1,FALSE)</f>
        <v>27.202752579666299</v>
      </c>
      <c r="U7" s="61">
        <f>VLOOKUP($A7,'Occupancy Raw Data'!$B$6:$BE$43,'Occupancy Raw Data'!AC$1,FALSE)</f>
        <v>29.059507114001502</v>
      </c>
      <c r="V7" s="62">
        <f>VLOOKUP($A7,'Occupancy Raw Data'!$B$6:$BE$43,'Occupancy Raw Data'!AE$1,FALSE)</f>
        <v>44.218465316763101</v>
      </c>
      <c r="W7" s="63"/>
      <c r="X7" s="64">
        <f>VLOOKUP($A7,'ADR Raw Data'!$B$6:$BE$43,'ADR Raw Data'!G$1,FALSE)</f>
        <v>166.93668079979199</v>
      </c>
      <c r="Y7" s="65">
        <f>VLOOKUP($A7,'ADR Raw Data'!$B$6:$BE$43,'ADR Raw Data'!H$1,FALSE)</f>
        <v>184.71106102911801</v>
      </c>
      <c r="Z7" s="65">
        <f>VLOOKUP($A7,'ADR Raw Data'!$B$6:$BE$43,'ADR Raw Data'!I$1,FALSE)</f>
        <v>185.61349934635501</v>
      </c>
      <c r="AA7" s="65">
        <f>VLOOKUP($A7,'ADR Raw Data'!$B$6:$BE$43,'ADR Raw Data'!J$1,FALSE)</f>
        <v>172.34989380555399</v>
      </c>
      <c r="AB7" s="65">
        <f>VLOOKUP($A7,'ADR Raw Data'!$B$6:$BE$43,'ADR Raw Data'!K$1,FALSE)</f>
        <v>154.364796161192</v>
      </c>
      <c r="AC7" s="66">
        <f>VLOOKUP($A7,'ADR Raw Data'!$B$6:$BE$43,'ADR Raw Data'!L$1,FALSE)</f>
        <v>173.67417371916301</v>
      </c>
      <c r="AD7" s="65">
        <f>VLOOKUP($A7,'ADR Raw Data'!$B$6:$BE$43,'ADR Raw Data'!N$1,FALSE)</f>
        <v>162.94542705358401</v>
      </c>
      <c r="AE7" s="65">
        <f>VLOOKUP($A7,'ADR Raw Data'!$B$6:$BE$43,'ADR Raw Data'!O$1,FALSE)</f>
        <v>172.92779708998501</v>
      </c>
      <c r="AF7" s="66">
        <f>VLOOKUP($A7,'ADR Raw Data'!$B$6:$BE$43,'ADR Raw Data'!P$1,FALSE)</f>
        <v>168.31212810125399</v>
      </c>
      <c r="AG7" s="67">
        <f>VLOOKUP($A7,'ADR Raw Data'!$B$6:$BE$43,'ADR Raw Data'!R$1,FALSE)</f>
        <v>171.880905079493</v>
      </c>
      <c r="AH7" s="63"/>
      <c r="AI7" s="59">
        <f>VLOOKUP($A7,'ADR Raw Data'!$B$6:$BE$43,'ADR Raw Data'!T$1,FALSE)</f>
        <v>48.869501071422803</v>
      </c>
      <c r="AJ7" s="60">
        <f>VLOOKUP($A7,'ADR Raw Data'!$B$6:$BE$43,'ADR Raw Data'!U$1,FALSE)</f>
        <v>66.532001487743997</v>
      </c>
      <c r="AK7" s="60">
        <f>VLOOKUP($A7,'ADR Raw Data'!$B$6:$BE$43,'ADR Raw Data'!V$1,FALSE)</f>
        <v>70.312633913081498</v>
      </c>
      <c r="AL7" s="60">
        <f>VLOOKUP($A7,'ADR Raw Data'!$B$6:$BE$43,'ADR Raw Data'!W$1,FALSE)</f>
        <v>61.220976823177502</v>
      </c>
      <c r="AM7" s="60">
        <f>VLOOKUP($A7,'ADR Raw Data'!$B$6:$BE$43,'ADR Raw Data'!X$1,FALSE)</f>
        <v>45.254233361467698</v>
      </c>
      <c r="AN7" s="61">
        <f>VLOOKUP($A7,'ADR Raw Data'!$B$6:$BE$43,'ADR Raw Data'!Y$1,FALSE)</f>
        <v>59.305652481510997</v>
      </c>
      <c r="AO7" s="60">
        <f>VLOOKUP($A7,'ADR Raw Data'!$B$6:$BE$43,'ADR Raw Data'!AA$1,FALSE)</f>
        <v>37.983326812542501</v>
      </c>
      <c r="AP7" s="60">
        <f>VLOOKUP($A7,'ADR Raw Data'!$B$6:$BE$43,'ADR Raw Data'!AB$1,FALSE)</f>
        <v>39.800315723463299</v>
      </c>
      <c r="AQ7" s="61">
        <f>VLOOKUP($A7,'ADR Raw Data'!$B$6:$BE$43,'ADR Raw Data'!AC$1,FALSE)</f>
        <v>38.930614188120899</v>
      </c>
      <c r="AR7" s="62">
        <f>VLOOKUP($A7,'ADR Raw Data'!$B$6:$BE$43,'ADR Raw Data'!AE$1,FALSE)</f>
        <v>51.367222734923203</v>
      </c>
      <c r="AS7" s="50"/>
      <c r="AT7" s="64">
        <f>VLOOKUP($A7,'RevPAR Raw Data'!$B$6:$BE$43,'RevPAR Raw Data'!G$1,FALSE)</f>
        <v>98.664443332702305</v>
      </c>
      <c r="AU7" s="65">
        <f>VLOOKUP($A7,'RevPAR Raw Data'!$B$6:$BE$43,'RevPAR Raw Data'!H$1,FALSE)</f>
        <v>125.225298142188</v>
      </c>
      <c r="AV7" s="65">
        <f>VLOOKUP($A7,'RevPAR Raw Data'!$B$6:$BE$43,'RevPAR Raw Data'!I$1,FALSE)</f>
        <v>131.825288226651</v>
      </c>
      <c r="AW7" s="65">
        <f>VLOOKUP($A7,'RevPAR Raw Data'!$B$6:$BE$43,'RevPAR Raw Data'!J$1,FALSE)</f>
        <v>112.209122565059</v>
      </c>
      <c r="AX7" s="65">
        <f>VLOOKUP($A7,'RevPAR Raw Data'!$B$6:$BE$43,'RevPAR Raw Data'!K$1,FALSE)</f>
        <v>88.878345277049107</v>
      </c>
      <c r="AY7" s="66">
        <f>VLOOKUP($A7,'RevPAR Raw Data'!$B$6:$BE$43,'RevPAR Raw Data'!L$1,FALSE)</f>
        <v>111.36049950873</v>
      </c>
      <c r="AZ7" s="65">
        <f>VLOOKUP($A7,'RevPAR Raw Data'!$B$6:$BE$43,'RevPAR Raw Data'!N$1,FALSE)</f>
        <v>121.376621956606</v>
      </c>
      <c r="BA7" s="65">
        <f>VLOOKUP($A7,'RevPAR Raw Data'!$B$6:$BE$43,'RevPAR Raw Data'!O$1,FALSE)</f>
        <v>149.77193001433201</v>
      </c>
      <c r="BB7" s="66">
        <f>VLOOKUP($A7,'RevPAR Raw Data'!$B$6:$BE$43,'RevPAR Raw Data'!P$1,FALSE)</f>
        <v>135.574275985469</v>
      </c>
      <c r="BC7" s="67">
        <f>VLOOKUP($A7,'RevPAR Raw Data'!$B$6:$BE$43,'RevPAR Raw Data'!R$1,FALSE)</f>
        <v>118.27872135922701</v>
      </c>
      <c r="BD7" s="63"/>
      <c r="BE7" s="59">
        <f>VLOOKUP($A7,'RevPAR Raw Data'!$B$6:$BE$43,'RevPAR Raw Data'!T$1,FALSE)</f>
        <v>114.014089865863</v>
      </c>
      <c r="BF7" s="60">
        <f>VLOOKUP($A7,'RevPAR Raw Data'!$B$6:$BE$43,'RevPAR Raw Data'!U$1,FALSE)</f>
        <v>169.38807275796299</v>
      </c>
      <c r="BG7" s="60">
        <f>VLOOKUP($A7,'RevPAR Raw Data'!$B$6:$BE$43,'RevPAR Raw Data'!V$1,FALSE)</f>
        <v>192.18285311919601</v>
      </c>
      <c r="BH7" s="60">
        <f>VLOOKUP($A7,'RevPAR Raw Data'!$B$6:$BE$43,'RevPAR Raw Data'!W$1,FALSE)</f>
        <v>147.92965163449301</v>
      </c>
      <c r="BI7" s="60">
        <f>VLOOKUP($A7,'RevPAR Raw Data'!$B$6:$BE$43,'RevPAR Raw Data'!X$1,FALSE)</f>
        <v>97.127553231731</v>
      </c>
      <c r="BJ7" s="61">
        <f>VLOOKUP($A7,'RevPAR Raw Data'!$B$6:$BE$43,'RevPAR Raw Data'!Y$1,FALSE)</f>
        <v>144.15861054429999</v>
      </c>
      <c r="BK7" s="60">
        <f>VLOOKUP($A7,'RevPAR Raw Data'!$B$6:$BE$43,'RevPAR Raw Data'!AA$1,FALSE)</f>
        <v>81.155150474573304</v>
      </c>
      <c r="BL7" s="60">
        <f>VLOOKUP($A7,'RevPAR Raw Data'!$B$6:$BE$43,'RevPAR Raw Data'!AB$1,FALSE)</f>
        <v>77.829849715309294</v>
      </c>
      <c r="BM7" s="61">
        <f>VLOOKUP($A7,'RevPAR Raw Data'!$B$6:$BE$43,'RevPAR Raw Data'!AC$1,FALSE)</f>
        <v>79.303165901643894</v>
      </c>
      <c r="BN7" s="62">
        <f>VLOOKUP($A7,'RevPAR Raw Data'!$B$6:$BE$43,'RevPAR Raw Data'!AE$1,FALSE)</f>
        <v>118.29948562091199</v>
      </c>
    </row>
    <row r="8" spans="1:66" x14ac:dyDescent="0.25">
      <c r="A8" s="76" t="s">
        <v>89</v>
      </c>
      <c r="B8" s="59">
        <f>VLOOKUP($A8,'Occupancy Raw Data'!$B$6:$BE$43,'Occupancy Raw Data'!G$1,FALSE)</f>
        <v>69.789950576606202</v>
      </c>
      <c r="C8" s="60">
        <f>VLOOKUP($A8,'Occupancy Raw Data'!$B$6:$BE$43,'Occupancy Raw Data'!H$1,FALSE)</f>
        <v>77.285831960461195</v>
      </c>
      <c r="D8" s="60">
        <f>VLOOKUP($A8,'Occupancy Raw Data'!$B$6:$BE$43,'Occupancy Raw Data'!I$1,FALSE)</f>
        <v>77.409390444810498</v>
      </c>
      <c r="E8" s="60">
        <f>VLOOKUP($A8,'Occupancy Raw Data'!$B$6:$BE$43,'Occupancy Raw Data'!J$1,FALSE)</f>
        <v>73.208401976935704</v>
      </c>
      <c r="F8" s="60">
        <f>VLOOKUP($A8,'Occupancy Raw Data'!$B$6:$BE$43,'Occupancy Raw Data'!K$1,FALSE)</f>
        <v>65.053542009884595</v>
      </c>
      <c r="G8" s="61">
        <f>VLOOKUP($A8,'Occupancy Raw Data'!$B$6:$BE$43,'Occupancy Raw Data'!L$1,FALSE)</f>
        <v>72.549423393739701</v>
      </c>
      <c r="H8" s="60">
        <f>VLOOKUP($A8,'Occupancy Raw Data'!$B$6:$BE$43,'Occupancy Raw Data'!N$1,FALSE)</f>
        <v>83.577018121910996</v>
      </c>
      <c r="I8" s="60">
        <f>VLOOKUP($A8,'Occupancy Raw Data'!$B$6:$BE$43,'Occupancy Raw Data'!O$1,FALSE)</f>
        <v>91.577429983525505</v>
      </c>
      <c r="J8" s="61">
        <f>VLOOKUP($A8,'Occupancy Raw Data'!$B$6:$BE$43,'Occupancy Raw Data'!P$1,FALSE)</f>
        <v>87.577224052718194</v>
      </c>
      <c r="K8" s="62">
        <f>VLOOKUP($A8,'Occupancy Raw Data'!$B$6:$BE$43,'Occupancy Raw Data'!R$1,FALSE)</f>
        <v>76.843080724876401</v>
      </c>
      <c r="L8" s="63"/>
      <c r="M8" s="59">
        <f>VLOOKUP($A8,'Occupancy Raw Data'!$B$6:$BE$43,'Occupancy Raw Data'!T$1,FALSE)</f>
        <v>114.519482120475</v>
      </c>
      <c r="N8" s="60">
        <f>VLOOKUP($A8,'Occupancy Raw Data'!$B$6:$BE$43,'Occupancy Raw Data'!U$1,FALSE)</f>
        <v>133.05310273891499</v>
      </c>
      <c r="O8" s="60">
        <f>VLOOKUP($A8,'Occupancy Raw Data'!$B$6:$BE$43,'Occupancy Raw Data'!V$1,FALSE)</f>
        <v>144.113679085878</v>
      </c>
      <c r="P8" s="60">
        <f>VLOOKUP($A8,'Occupancy Raw Data'!$B$6:$BE$43,'Occupancy Raw Data'!W$1,FALSE)</f>
        <v>120.500291785342</v>
      </c>
      <c r="Q8" s="60">
        <f>VLOOKUP($A8,'Occupancy Raw Data'!$B$6:$BE$43,'Occupancy Raw Data'!X$1,FALSE)</f>
        <v>76.720521300057399</v>
      </c>
      <c r="R8" s="61">
        <f>VLOOKUP($A8,'Occupancy Raw Data'!$B$6:$BE$43,'Occupancy Raw Data'!Y$1,FALSE)</f>
        <v>116.670933476157</v>
      </c>
      <c r="S8" s="60">
        <f>VLOOKUP($A8,'Occupancy Raw Data'!$B$6:$BE$43,'Occupancy Raw Data'!AA$1,FALSE)</f>
        <v>57.102287885273398</v>
      </c>
      <c r="T8" s="60">
        <f>VLOOKUP($A8,'Occupancy Raw Data'!$B$6:$BE$43,'Occupancy Raw Data'!AB$1,FALSE)</f>
        <v>40.514841699064597</v>
      </c>
      <c r="U8" s="61">
        <f>VLOOKUP($A8,'Occupancy Raw Data'!$B$6:$BE$43,'Occupancy Raw Data'!AC$1,FALSE)</f>
        <v>47.969629845225697</v>
      </c>
      <c r="V8" s="62">
        <f>VLOOKUP($A8,'Occupancy Raw Data'!$B$6:$BE$43,'Occupancy Raw Data'!AE$1,FALSE)</f>
        <v>88.215446868108003</v>
      </c>
      <c r="W8" s="63"/>
      <c r="X8" s="64">
        <f>VLOOKUP($A8,'ADR Raw Data'!$B$6:$BE$43,'ADR Raw Data'!G$1,FALSE)</f>
        <v>167.093356447329</v>
      </c>
      <c r="Y8" s="65">
        <f>VLOOKUP($A8,'ADR Raw Data'!$B$6:$BE$43,'ADR Raw Data'!H$1,FALSE)</f>
        <v>192.44869704236601</v>
      </c>
      <c r="Z8" s="65">
        <f>VLOOKUP($A8,'ADR Raw Data'!$B$6:$BE$43,'ADR Raw Data'!I$1,FALSE)</f>
        <v>200.147564511838</v>
      </c>
      <c r="AA8" s="65">
        <f>VLOOKUP($A8,'ADR Raw Data'!$B$6:$BE$43,'ADR Raw Data'!J$1,FALSE)</f>
        <v>188.79549648382499</v>
      </c>
      <c r="AB8" s="65">
        <f>VLOOKUP($A8,'ADR Raw Data'!$B$6:$BE$43,'ADR Raw Data'!K$1,FALSE)</f>
        <v>167.11315922760301</v>
      </c>
      <c r="AC8" s="66">
        <f>VLOOKUP($A8,'ADR Raw Data'!$B$6:$BE$43,'ADR Raw Data'!L$1,FALSE)</f>
        <v>183.93258586432</v>
      </c>
      <c r="AD8" s="65">
        <f>VLOOKUP($A8,'ADR Raw Data'!$B$6:$BE$43,'ADR Raw Data'!N$1,FALSE)</f>
        <v>156.65710853763699</v>
      </c>
      <c r="AE8" s="65">
        <f>VLOOKUP($A8,'ADR Raw Data'!$B$6:$BE$43,'ADR Raw Data'!O$1,FALSE)</f>
        <v>164.803753091972</v>
      </c>
      <c r="AF8" s="66">
        <f>VLOOKUP($A8,'ADR Raw Data'!$B$6:$BE$43,'ADR Raw Data'!P$1,FALSE)</f>
        <v>160.91648521544801</v>
      </c>
      <c r="AG8" s="67">
        <f>VLOOKUP($A8,'ADR Raw Data'!$B$6:$BE$43,'ADR Raw Data'!R$1,FALSE)</f>
        <v>176.43795735150499</v>
      </c>
      <c r="AH8" s="63"/>
      <c r="AI8" s="59">
        <f>VLOOKUP($A8,'ADR Raw Data'!$B$6:$BE$43,'ADR Raw Data'!T$1,FALSE)</f>
        <v>40.6846113164518</v>
      </c>
      <c r="AJ8" s="60">
        <f>VLOOKUP($A8,'ADR Raw Data'!$B$6:$BE$43,'ADR Raw Data'!U$1,FALSE)</f>
        <v>48.708648191001302</v>
      </c>
      <c r="AK8" s="60">
        <f>VLOOKUP($A8,'ADR Raw Data'!$B$6:$BE$43,'ADR Raw Data'!V$1,FALSE)</f>
        <v>54.481571720402997</v>
      </c>
      <c r="AL8" s="60">
        <f>VLOOKUP($A8,'ADR Raw Data'!$B$6:$BE$43,'ADR Raw Data'!W$1,FALSE)</f>
        <v>49.004864002418401</v>
      </c>
      <c r="AM8" s="60">
        <f>VLOOKUP($A8,'ADR Raw Data'!$B$6:$BE$43,'ADR Raw Data'!X$1,FALSE)</f>
        <v>40.822507920199897</v>
      </c>
      <c r="AN8" s="61">
        <f>VLOOKUP($A8,'ADR Raw Data'!$B$6:$BE$43,'ADR Raw Data'!Y$1,FALSE)</f>
        <v>47.768209076065403</v>
      </c>
      <c r="AO8" s="60">
        <f>VLOOKUP($A8,'ADR Raw Data'!$B$6:$BE$43,'ADR Raw Data'!AA$1,FALSE)</f>
        <v>40.205423072089602</v>
      </c>
      <c r="AP8" s="60">
        <f>VLOOKUP($A8,'ADR Raw Data'!$B$6:$BE$43,'ADR Raw Data'!AB$1,FALSE)</f>
        <v>48.346033106107903</v>
      </c>
      <c r="AQ8" s="61">
        <f>VLOOKUP($A8,'ADR Raw Data'!$B$6:$BE$43,'ADR Raw Data'!AC$1,FALSE)</f>
        <v>44.472997276181303</v>
      </c>
      <c r="AR8" s="62">
        <f>VLOOKUP($A8,'ADR Raw Data'!$B$6:$BE$43,'ADR Raw Data'!AE$1,FALSE)</f>
        <v>48.2035265649181</v>
      </c>
      <c r="AS8" s="50"/>
      <c r="AT8" s="64">
        <f>VLOOKUP($A8,'RevPAR Raw Data'!$B$6:$BE$43,'RevPAR Raw Data'!G$1,FALSE)</f>
        <v>116.614370881383</v>
      </c>
      <c r="AU8" s="65">
        <f>VLOOKUP($A8,'RevPAR Raw Data'!$B$6:$BE$43,'RevPAR Raw Data'!H$1,FALSE)</f>
        <v>148.73557660626</v>
      </c>
      <c r="AV8" s="65">
        <f>VLOOKUP($A8,'RevPAR Raw Data'!$B$6:$BE$43,'RevPAR Raw Data'!I$1,FALSE)</f>
        <v>154.933009678747</v>
      </c>
      <c r="AW8" s="65">
        <f>VLOOKUP($A8,'RevPAR Raw Data'!$B$6:$BE$43,'RevPAR Raw Data'!J$1,FALSE)</f>
        <v>138.21416598023001</v>
      </c>
      <c r="AX8" s="65">
        <f>VLOOKUP($A8,'RevPAR Raw Data'!$B$6:$BE$43,'RevPAR Raw Data'!K$1,FALSE)</f>
        <v>108.713029242174</v>
      </c>
      <c r="AY8" s="66">
        <f>VLOOKUP($A8,'RevPAR Raw Data'!$B$6:$BE$43,'RevPAR Raw Data'!L$1,FALSE)</f>
        <v>133.442030477759</v>
      </c>
      <c r="AZ8" s="65">
        <f>VLOOKUP($A8,'RevPAR Raw Data'!$B$6:$BE$43,'RevPAR Raw Data'!N$1,FALSE)</f>
        <v>130.92933999176199</v>
      </c>
      <c r="BA8" s="65">
        <f>VLOOKUP($A8,'RevPAR Raw Data'!$B$6:$BE$43,'RevPAR Raw Data'!O$1,FALSE)</f>
        <v>150.92304159802299</v>
      </c>
      <c r="BB8" s="66">
        <f>VLOOKUP($A8,'RevPAR Raw Data'!$B$6:$BE$43,'RevPAR Raw Data'!P$1,FALSE)</f>
        <v>140.92619079489199</v>
      </c>
      <c r="BC8" s="67">
        <f>VLOOKUP($A8,'RevPAR Raw Data'!$B$6:$BE$43,'RevPAR Raw Data'!R$1,FALSE)</f>
        <v>135.58036199694001</v>
      </c>
      <c r="BD8" s="63"/>
      <c r="BE8" s="59">
        <f>VLOOKUP($A8,'RevPAR Raw Data'!$B$6:$BE$43,'RevPAR Raw Data'!T$1,FALSE)</f>
        <v>201.79589961925601</v>
      </c>
      <c r="BF8" s="60">
        <f>VLOOKUP($A8,'RevPAR Raw Data'!$B$6:$BE$43,'RevPAR Raw Data'!U$1,FALSE)</f>
        <v>246.57011865022699</v>
      </c>
      <c r="BG8" s="60">
        <f>VLOOKUP($A8,'RevPAR Raw Data'!$B$6:$BE$43,'RevPAR Raw Data'!V$1,FALSE)</f>
        <v>277.11064823636502</v>
      </c>
      <c r="BH8" s="60">
        <f>VLOOKUP($A8,'RevPAR Raw Data'!$B$6:$BE$43,'RevPAR Raw Data'!W$1,FALSE)</f>
        <v>228.55615989968399</v>
      </c>
      <c r="BI8" s="60">
        <f>VLOOKUP($A8,'RevPAR Raw Data'!$B$6:$BE$43,'RevPAR Raw Data'!X$1,FALSE)</f>
        <v>148.862270104392</v>
      </c>
      <c r="BJ8" s="61">
        <f>VLOOKUP($A8,'RevPAR Raw Data'!$B$6:$BE$43,'RevPAR Raw Data'!Y$1,FALSE)</f>
        <v>220.170757986111</v>
      </c>
      <c r="BK8" s="60">
        <f>VLOOKUP($A8,'RevPAR Raw Data'!$B$6:$BE$43,'RevPAR Raw Data'!AA$1,FALSE)</f>
        <v>120.265927385479</v>
      </c>
      <c r="BL8" s="60">
        <f>VLOOKUP($A8,'RevPAR Raw Data'!$B$6:$BE$43,'RevPAR Raw Data'!AB$1,FALSE)</f>
        <v>108.448193585889</v>
      </c>
      <c r="BM8" s="61">
        <f>VLOOKUP($A8,'RevPAR Raw Data'!$B$6:$BE$43,'RevPAR Raw Data'!AC$1,FALSE)</f>
        <v>113.776159295868</v>
      </c>
      <c r="BN8" s="62">
        <f>VLOOKUP($A8,'RevPAR Raw Data'!$B$6:$BE$43,'RevPAR Raw Data'!AE$1,FALSE)</f>
        <v>178.94192979845499</v>
      </c>
    </row>
    <row r="9" spans="1:66" x14ac:dyDescent="0.25">
      <c r="A9" s="76" t="s">
        <v>90</v>
      </c>
      <c r="B9" s="59">
        <f>VLOOKUP($A9,'Occupancy Raw Data'!$B$6:$BE$43,'Occupancy Raw Data'!G$1,FALSE)</f>
        <v>57.272510150465699</v>
      </c>
      <c r="C9" s="60">
        <f>VLOOKUP($A9,'Occupancy Raw Data'!$B$6:$BE$43,'Occupancy Raw Data'!H$1,FALSE)</f>
        <v>63.661332696441299</v>
      </c>
      <c r="D9" s="60">
        <f>VLOOKUP($A9,'Occupancy Raw Data'!$B$6:$BE$43,'Occupancy Raw Data'!I$1,FALSE)</f>
        <v>68.7126821112968</v>
      </c>
      <c r="E9" s="60">
        <f>VLOOKUP($A9,'Occupancy Raw Data'!$B$6:$BE$43,'Occupancy Raw Data'!J$1,FALSE)</f>
        <v>67.781227609266693</v>
      </c>
      <c r="F9" s="60">
        <f>VLOOKUP($A9,'Occupancy Raw Data'!$B$6:$BE$43,'Occupancy Raw Data'!K$1,FALSE)</f>
        <v>62.885120611416198</v>
      </c>
      <c r="G9" s="61">
        <f>VLOOKUP($A9,'Occupancy Raw Data'!$B$6:$BE$43,'Occupancy Raw Data'!L$1,FALSE)</f>
        <v>64.062574635777395</v>
      </c>
      <c r="H9" s="60">
        <f>VLOOKUP($A9,'Occupancy Raw Data'!$B$6:$BE$43,'Occupancy Raw Data'!N$1,FALSE)</f>
        <v>76.856938141867602</v>
      </c>
      <c r="I9" s="60">
        <f>VLOOKUP($A9,'Occupancy Raw Data'!$B$6:$BE$43,'Occupancy Raw Data'!O$1,FALSE)</f>
        <v>90.792930499164001</v>
      </c>
      <c r="J9" s="61">
        <f>VLOOKUP($A9,'Occupancy Raw Data'!$B$6:$BE$43,'Occupancy Raw Data'!P$1,FALSE)</f>
        <v>83.824934320515794</v>
      </c>
      <c r="K9" s="62">
        <f>VLOOKUP($A9,'Occupancy Raw Data'!$B$6:$BE$43,'Occupancy Raw Data'!R$1,FALSE)</f>
        <v>69.708963117131205</v>
      </c>
      <c r="L9" s="63"/>
      <c r="M9" s="59">
        <f>VLOOKUP($A9,'Occupancy Raw Data'!$B$6:$BE$43,'Occupancy Raw Data'!T$1,FALSE)</f>
        <v>43.5213734174378</v>
      </c>
      <c r="N9" s="60">
        <f>VLOOKUP($A9,'Occupancy Raw Data'!$B$6:$BE$43,'Occupancy Raw Data'!U$1,FALSE)</f>
        <v>46.924158588450901</v>
      </c>
      <c r="O9" s="60">
        <f>VLOOKUP($A9,'Occupancy Raw Data'!$B$6:$BE$43,'Occupancy Raw Data'!V$1,FALSE)</f>
        <v>55.145809796507599</v>
      </c>
      <c r="P9" s="60">
        <f>VLOOKUP($A9,'Occupancy Raw Data'!$B$6:$BE$43,'Occupancy Raw Data'!W$1,FALSE)</f>
        <v>49.600826627147299</v>
      </c>
      <c r="Q9" s="60">
        <f>VLOOKUP($A9,'Occupancy Raw Data'!$B$6:$BE$43,'Occupancy Raw Data'!X$1,FALSE)</f>
        <v>36.020096863237598</v>
      </c>
      <c r="R9" s="61">
        <f>VLOOKUP($A9,'Occupancy Raw Data'!$B$6:$BE$43,'Occupancy Raw Data'!Y$1,FALSE)</f>
        <v>46.218867955530598</v>
      </c>
      <c r="S9" s="60">
        <f>VLOOKUP($A9,'Occupancy Raw Data'!$B$6:$BE$43,'Occupancy Raw Data'!AA$1,FALSE)</f>
        <v>27.315516764938799</v>
      </c>
      <c r="T9" s="60">
        <f>VLOOKUP($A9,'Occupancy Raw Data'!$B$6:$BE$43,'Occupancy Raw Data'!AB$1,FALSE)</f>
        <v>22.547950329912801</v>
      </c>
      <c r="U9" s="61">
        <f>VLOOKUP($A9,'Occupancy Raw Data'!$B$6:$BE$43,'Occupancy Raw Data'!AC$1,FALSE)</f>
        <v>24.688481788007401</v>
      </c>
      <c r="V9" s="62">
        <f>VLOOKUP($A9,'Occupancy Raw Data'!$B$6:$BE$43,'Occupancy Raw Data'!AE$1,FALSE)</f>
        <v>38.030148505550599</v>
      </c>
      <c r="W9" s="63"/>
      <c r="X9" s="64">
        <f>VLOOKUP($A9,'ADR Raw Data'!$B$6:$BE$43,'ADR Raw Data'!G$1,FALSE)</f>
        <v>131.116186405337</v>
      </c>
      <c r="Y9" s="65">
        <f>VLOOKUP($A9,'ADR Raw Data'!$B$6:$BE$43,'ADR Raw Data'!H$1,FALSE)</f>
        <v>145.32709247795901</v>
      </c>
      <c r="Z9" s="65">
        <f>VLOOKUP($A9,'ADR Raw Data'!$B$6:$BE$43,'ADR Raw Data'!I$1,FALSE)</f>
        <v>148.51257559958199</v>
      </c>
      <c r="AA9" s="65">
        <f>VLOOKUP($A9,'ADR Raw Data'!$B$6:$BE$43,'ADR Raw Data'!J$1,FALSE)</f>
        <v>147.03068005637701</v>
      </c>
      <c r="AB9" s="65">
        <f>VLOOKUP($A9,'ADR Raw Data'!$B$6:$BE$43,'ADR Raw Data'!K$1,FALSE)</f>
        <v>140.570484238511</v>
      </c>
      <c r="AC9" s="66">
        <f>VLOOKUP($A9,'ADR Raw Data'!$B$6:$BE$43,'ADR Raw Data'!L$1,FALSE)</f>
        <v>142.89615740222899</v>
      </c>
      <c r="AD9" s="65">
        <f>VLOOKUP($A9,'ADR Raw Data'!$B$6:$BE$43,'ADR Raw Data'!N$1,FALSE)</f>
        <v>143.52005748912299</v>
      </c>
      <c r="AE9" s="65">
        <f>VLOOKUP($A9,'ADR Raw Data'!$B$6:$BE$43,'ADR Raw Data'!O$1,FALSE)</f>
        <v>152.30932263580101</v>
      </c>
      <c r="AF9" s="66">
        <f>VLOOKUP($A9,'ADR Raw Data'!$B$6:$BE$43,'ADR Raw Data'!P$1,FALSE)</f>
        <v>148.27999643849199</v>
      </c>
      <c r="AG9" s="67">
        <f>VLOOKUP($A9,'ADR Raw Data'!$B$6:$BE$43,'ADR Raw Data'!R$1,FALSE)</f>
        <v>144.74588860065501</v>
      </c>
      <c r="AH9" s="63"/>
      <c r="AI9" s="59">
        <f>VLOOKUP($A9,'ADR Raw Data'!$B$6:$BE$43,'ADR Raw Data'!T$1,FALSE)</f>
        <v>32.581033621226403</v>
      </c>
      <c r="AJ9" s="60">
        <f>VLOOKUP($A9,'ADR Raw Data'!$B$6:$BE$43,'ADR Raw Data'!U$1,FALSE)</f>
        <v>40.113000014710003</v>
      </c>
      <c r="AK9" s="60">
        <f>VLOOKUP($A9,'ADR Raw Data'!$B$6:$BE$43,'ADR Raw Data'!V$1,FALSE)</f>
        <v>41.663317176196102</v>
      </c>
      <c r="AL9" s="60">
        <f>VLOOKUP($A9,'ADR Raw Data'!$B$6:$BE$43,'ADR Raw Data'!W$1,FALSE)</f>
        <v>42.348367986895298</v>
      </c>
      <c r="AM9" s="60">
        <f>VLOOKUP($A9,'ADR Raw Data'!$B$6:$BE$43,'ADR Raw Data'!X$1,FALSE)</f>
        <v>36.825532251374298</v>
      </c>
      <c r="AN9" s="61">
        <f>VLOOKUP($A9,'ADR Raw Data'!$B$6:$BE$43,'ADR Raw Data'!Y$1,FALSE)</f>
        <v>39.044304534181599</v>
      </c>
      <c r="AO9" s="60">
        <f>VLOOKUP($A9,'ADR Raw Data'!$B$6:$BE$43,'ADR Raw Data'!AA$1,FALSE)</f>
        <v>33.2143738972051</v>
      </c>
      <c r="AP9" s="60">
        <f>VLOOKUP($A9,'ADR Raw Data'!$B$6:$BE$43,'ADR Raw Data'!AB$1,FALSE)</f>
        <v>36.2202825423783</v>
      </c>
      <c r="AQ9" s="61">
        <f>VLOOKUP($A9,'ADR Raw Data'!$B$6:$BE$43,'ADR Raw Data'!AC$1,FALSE)</f>
        <v>34.822653336103997</v>
      </c>
      <c r="AR9" s="62">
        <f>VLOOKUP($A9,'ADR Raw Data'!$B$6:$BE$43,'ADR Raw Data'!AE$1,FALSE)</f>
        <v>37.183090173842402</v>
      </c>
      <c r="AS9" s="50"/>
      <c r="AT9" s="64">
        <f>VLOOKUP($A9,'RevPAR Raw Data'!$B$6:$BE$43,'RevPAR Raw Data'!G$1,FALSE)</f>
        <v>75.093531167900593</v>
      </c>
      <c r="AU9" s="65">
        <f>VLOOKUP($A9,'RevPAR Raw Data'!$B$6:$BE$43,'RevPAR Raw Data'!H$1,FALSE)</f>
        <v>92.517163840458494</v>
      </c>
      <c r="AV9" s="65">
        <f>VLOOKUP($A9,'RevPAR Raw Data'!$B$6:$BE$43,'RevPAR Raw Data'!I$1,FALSE)</f>
        <v>102.04697396704</v>
      </c>
      <c r="AW9" s="65">
        <f>VLOOKUP($A9,'RevPAR Raw Data'!$B$6:$BE$43,'RevPAR Raw Data'!J$1,FALSE)</f>
        <v>99.659199904466206</v>
      </c>
      <c r="AX9" s="65">
        <f>VLOOKUP($A9,'RevPAR Raw Data'!$B$6:$BE$43,'RevPAR Raw Data'!K$1,FALSE)</f>
        <v>88.397918557439596</v>
      </c>
      <c r="AY9" s="66">
        <f>VLOOKUP($A9,'RevPAR Raw Data'!$B$6:$BE$43,'RevPAR Raw Data'!L$1,FALSE)</f>
        <v>91.542957487461095</v>
      </c>
      <c r="AZ9" s="65">
        <f>VLOOKUP($A9,'RevPAR Raw Data'!$B$6:$BE$43,'RevPAR Raw Data'!N$1,FALSE)</f>
        <v>110.305121805588</v>
      </c>
      <c r="BA9" s="65">
        <f>VLOOKUP($A9,'RevPAR Raw Data'!$B$6:$BE$43,'RevPAR Raw Data'!O$1,FALSE)</f>
        <v>138.28609744446999</v>
      </c>
      <c r="BB9" s="66">
        <f>VLOOKUP($A9,'RevPAR Raw Data'!$B$6:$BE$43,'RevPAR Raw Data'!P$1,FALSE)</f>
        <v>124.295609625029</v>
      </c>
      <c r="BC9" s="67">
        <f>VLOOKUP($A9,'RevPAR Raw Data'!$B$6:$BE$43,'RevPAR Raw Data'!R$1,FALSE)</f>
        <v>100.900858098195</v>
      </c>
      <c r="BD9" s="63"/>
      <c r="BE9" s="59">
        <f>VLOOKUP($A9,'RevPAR Raw Data'!$B$6:$BE$43,'RevPAR Raw Data'!T$1,FALSE)</f>
        <v>90.282120344219194</v>
      </c>
      <c r="BF9" s="60">
        <f>VLOOKUP($A9,'RevPAR Raw Data'!$B$6:$BE$43,'RevPAR Raw Data'!U$1,FALSE)</f>
        <v>105.85984634464801</v>
      </c>
      <c r="BG9" s="60">
        <f>VLOOKUP($A9,'RevPAR Raw Data'!$B$6:$BE$43,'RevPAR Raw Data'!V$1,FALSE)</f>
        <v>119.784700617604</v>
      </c>
      <c r="BH9" s="60">
        <f>VLOOKUP($A9,'RevPAR Raw Data'!$B$6:$BE$43,'RevPAR Raw Data'!W$1,FALSE)</f>
        <v>112.95433519864901</v>
      </c>
      <c r="BI9" s="60">
        <f>VLOOKUP($A9,'RevPAR Raw Data'!$B$6:$BE$43,'RevPAR Raw Data'!X$1,FALSE)</f>
        <v>86.110221501959799</v>
      </c>
      <c r="BJ9" s="61">
        <f>VLOOKUP($A9,'RevPAR Raw Data'!$B$6:$BE$43,'RevPAR Raw Data'!Y$1,FALSE)</f>
        <v>103.30900804652001</v>
      </c>
      <c r="BK9" s="60">
        <f>VLOOKUP($A9,'RevPAR Raw Data'!$B$6:$BE$43,'RevPAR Raw Data'!AA$1,FALSE)</f>
        <v>69.602568532404405</v>
      </c>
      <c r="BL9" s="60">
        <f>VLOOKUP($A9,'RevPAR Raw Data'!$B$6:$BE$43,'RevPAR Raw Data'!AB$1,FALSE)</f>
        <v>66.935164189300593</v>
      </c>
      <c r="BM9" s="61">
        <f>VLOOKUP($A9,'RevPAR Raw Data'!$B$6:$BE$43,'RevPAR Raw Data'!AC$1,FALSE)</f>
        <v>68.1083195510964</v>
      </c>
      <c r="BN9" s="62">
        <f>VLOOKUP($A9,'RevPAR Raw Data'!$B$6:$BE$43,'RevPAR Raw Data'!AE$1,FALSE)</f>
        <v>89.354023091458103</v>
      </c>
    </row>
    <row r="10" spans="1:66" x14ac:dyDescent="0.25">
      <c r="A10" s="76" t="s">
        <v>26</v>
      </c>
      <c r="B10" s="59">
        <f>VLOOKUP($A10,'Occupancy Raw Data'!$B$6:$BE$43,'Occupancy Raw Data'!G$1,FALSE)</f>
        <v>52.557661566567702</v>
      </c>
      <c r="C10" s="60">
        <f>VLOOKUP($A10,'Occupancy Raw Data'!$B$6:$BE$43,'Occupancy Raw Data'!H$1,FALSE)</f>
        <v>62.959579812742597</v>
      </c>
      <c r="D10" s="60">
        <f>VLOOKUP($A10,'Occupancy Raw Data'!$B$6:$BE$43,'Occupancy Raw Data'!I$1,FALSE)</f>
        <v>70.324274948618395</v>
      </c>
      <c r="E10" s="60">
        <f>VLOOKUP($A10,'Occupancy Raw Data'!$B$6:$BE$43,'Occupancy Raw Data'!J$1,FALSE)</f>
        <v>63.313541904544401</v>
      </c>
      <c r="F10" s="60">
        <f>VLOOKUP($A10,'Occupancy Raw Data'!$B$6:$BE$43,'Occupancy Raw Data'!K$1,FALSE)</f>
        <v>53.962091801781199</v>
      </c>
      <c r="G10" s="61">
        <f>VLOOKUP($A10,'Occupancy Raw Data'!$B$6:$BE$43,'Occupancy Raw Data'!L$1,FALSE)</f>
        <v>60.623430006850803</v>
      </c>
      <c r="H10" s="60">
        <f>VLOOKUP($A10,'Occupancy Raw Data'!$B$6:$BE$43,'Occupancy Raw Data'!N$1,FALSE)</f>
        <v>68.908426581411206</v>
      </c>
      <c r="I10" s="60">
        <f>VLOOKUP($A10,'Occupancy Raw Data'!$B$6:$BE$43,'Occupancy Raw Data'!O$1,FALSE)</f>
        <v>82.233386617949293</v>
      </c>
      <c r="J10" s="61">
        <f>VLOOKUP($A10,'Occupancy Raw Data'!$B$6:$BE$43,'Occupancy Raw Data'!P$1,FALSE)</f>
        <v>75.5709065996802</v>
      </c>
      <c r="K10" s="62">
        <f>VLOOKUP($A10,'Occupancy Raw Data'!$B$6:$BE$43,'Occupancy Raw Data'!R$1,FALSE)</f>
        <v>64.894137604802097</v>
      </c>
      <c r="L10" s="63"/>
      <c r="M10" s="59">
        <f>VLOOKUP($A10,'Occupancy Raw Data'!$B$6:$BE$43,'Occupancy Raw Data'!T$1,FALSE)</f>
        <v>31.233525366399199</v>
      </c>
      <c r="N10" s="60">
        <f>VLOOKUP($A10,'Occupancy Raw Data'!$B$6:$BE$43,'Occupancy Raw Data'!U$1,FALSE)</f>
        <v>43.241372060737199</v>
      </c>
      <c r="O10" s="60">
        <f>VLOOKUP($A10,'Occupancy Raw Data'!$B$6:$BE$43,'Occupancy Raw Data'!V$1,FALSE)</f>
        <v>54.158660136896202</v>
      </c>
      <c r="P10" s="60">
        <f>VLOOKUP($A10,'Occupancy Raw Data'!$B$6:$BE$43,'Occupancy Raw Data'!W$1,FALSE)</f>
        <v>39.878755370505097</v>
      </c>
      <c r="Q10" s="60">
        <f>VLOOKUP($A10,'Occupancy Raw Data'!$B$6:$BE$43,'Occupancy Raw Data'!X$1,FALSE)</f>
        <v>22.6001918855819</v>
      </c>
      <c r="R10" s="61">
        <f>VLOOKUP($A10,'Occupancy Raw Data'!$B$6:$BE$43,'Occupancy Raw Data'!Y$1,FALSE)</f>
        <v>38.473893747475799</v>
      </c>
      <c r="S10" s="60">
        <f>VLOOKUP($A10,'Occupancy Raw Data'!$B$6:$BE$43,'Occupancy Raw Data'!AA$1,FALSE)</f>
        <v>20.3981704812083</v>
      </c>
      <c r="T10" s="60">
        <f>VLOOKUP($A10,'Occupancy Raw Data'!$B$6:$BE$43,'Occupancy Raw Data'!AB$1,FALSE)</f>
        <v>21.755485441943701</v>
      </c>
      <c r="U10" s="61">
        <f>VLOOKUP($A10,'Occupancy Raw Data'!$B$6:$BE$43,'Occupancy Raw Data'!AC$1,FALSE)</f>
        <v>21.132883445043699</v>
      </c>
      <c r="V10" s="62">
        <f>VLOOKUP($A10,'Occupancy Raw Data'!$B$6:$BE$43,'Occupancy Raw Data'!AE$1,FALSE)</f>
        <v>32.178065731841002</v>
      </c>
      <c r="W10" s="63"/>
      <c r="X10" s="64">
        <f>VLOOKUP($A10,'ADR Raw Data'!$B$6:$BE$43,'ADR Raw Data'!G$1,FALSE)</f>
        <v>140.339400391049</v>
      </c>
      <c r="Y10" s="65">
        <f>VLOOKUP($A10,'ADR Raw Data'!$B$6:$BE$43,'ADR Raw Data'!H$1,FALSE)</f>
        <v>162.080030830612</v>
      </c>
      <c r="Z10" s="65">
        <f>VLOOKUP($A10,'ADR Raw Data'!$B$6:$BE$43,'ADR Raw Data'!I$1,FALSE)</f>
        <v>170.21703685663201</v>
      </c>
      <c r="AA10" s="65">
        <f>VLOOKUP($A10,'ADR Raw Data'!$B$6:$BE$43,'ADR Raw Data'!J$1,FALSE)</f>
        <v>163.53221460775401</v>
      </c>
      <c r="AB10" s="65">
        <f>VLOOKUP($A10,'ADR Raw Data'!$B$6:$BE$43,'ADR Raw Data'!K$1,FALSE)</f>
        <v>142.57924883622499</v>
      </c>
      <c r="AC10" s="66">
        <f>VLOOKUP($A10,'ADR Raw Data'!$B$6:$BE$43,'ADR Raw Data'!L$1,FALSE)</f>
        <v>157.029944626511</v>
      </c>
      <c r="AD10" s="65">
        <f>VLOOKUP($A10,'ADR Raw Data'!$B$6:$BE$43,'ADR Raw Data'!N$1,FALSE)</f>
        <v>133.53166031482999</v>
      </c>
      <c r="AE10" s="65">
        <f>VLOOKUP($A10,'ADR Raw Data'!$B$6:$BE$43,'ADR Raw Data'!O$1,FALSE)</f>
        <v>140.184863926687</v>
      </c>
      <c r="AF10" s="66">
        <f>VLOOKUP($A10,'ADR Raw Data'!$B$6:$BE$43,'ADR Raw Data'!P$1,FALSE)</f>
        <v>137.15154189015601</v>
      </c>
      <c r="AG10" s="67">
        <f>VLOOKUP($A10,'ADR Raw Data'!$B$6:$BE$43,'ADR Raw Data'!R$1,FALSE)</f>
        <v>150.41596873114801</v>
      </c>
      <c r="AH10" s="63"/>
      <c r="AI10" s="59">
        <f>VLOOKUP($A10,'ADR Raw Data'!$B$6:$BE$43,'ADR Raw Data'!T$1,FALSE)</f>
        <v>49.674301108770898</v>
      </c>
      <c r="AJ10" s="60">
        <f>VLOOKUP($A10,'ADR Raw Data'!$B$6:$BE$43,'ADR Raw Data'!U$1,FALSE)</f>
        <v>54.324295948913701</v>
      </c>
      <c r="AK10" s="60">
        <f>VLOOKUP($A10,'ADR Raw Data'!$B$6:$BE$43,'ADR Raw Data'!V$1,FALSE)</f>
        <v>57.049908479320898</v>
      </c>
      <c r="AL10" s="60">
        <f>VLOOKUP($A10,'ADR Raw Data'!$B$6:$BE$43,'ADR Raw Data'!W$1,FALSE)</f>
        <v>53.912508048724099</v>
      </c>
      <c r="AM10" s="60">
        <f>VLOOKUP($A10,'ADR Raw Data'!$B$6:$BE$43,'ADR Raw Data'!X$1,FALSE)</f>
        <v>43.971221539786498</v>
      </c>
      <c r="AN10" s="61">
        <f>VLOOKUP($A10,'ADR Raw Data'!$B$6:$BE$43,'ADR Raw Data'!Y$1,FALSE)</f>
        <v>52.881890662220798</v>
      </c>
      <c r="AO10" s="60">
        <f>VLOOKUP($A10,'ADR Raw Data'!$B$6:$BE$43,'ADR Raw Data'!AA$1,FALSE)</f>
        <v>38.5397293160242</v>
      </c>
      <c r="AP10" s="60">
        <f>VLOOKUP($A10,'ADR Raw Data'!$B$6:$BE$43,'ADR Raw Data'!AB$1,FALSE)</f>
        <v>39.702894005900298</v>
      </c>
      <c r="AQ10" s="61">
        <f>VLOOKUP($A10,'ADR Raw Data'!$B$6:$BE$43,'ADR Raw Data'!AC$1,FALSE)</f>
        <v>39.199743077395297</v>
      </c>
      <c r="AR10" s="62">
        <f>VLOOKUP($A10,'ADR Raw Data'!$B$6:$BE$43,'ADR Raw Data'!AE$1,FALSE)</f>
        <v>48.641250538157699</v>
      </c>
      <c r="AS10" s="50"/>
      <c r="AT10" s="64">
        <f>VLOOKUP($A10,'RevPAR Raw Data'!$B$6:$BE$43,'RevPAR Raw Data'!G$1,FALSE)</f>
        <v>73.759107102078104</v>
      </c>
      <c r="AU10" s="65">
        <f>VLOOKUP($A10,'RevPAR Raw Data'!$B$6:$BE$43,'RevPAR Raw Data'!H$1,FALSE)</f>
        <v>102.044906371317</v>
      </c>
      <c r="AV10" s="65">
        <f>VLOOKUP($A10,'RevPAR Raw Data'!$B$6:$BE$43,'RevPAR Raw Data'!I$1,FALSE)</f>
        <v>119.703897008449</v>
      </c>
      <c r="AW10" s="65">
        <f>VLOOKUP($A10,'RevPAR Raw Data'!$B$6:$BE$43,'RevPAR Raw Data'!J$1,FALSE)</f>
        <v>103.53803722311</v>
      </c>
      <c r="AX10" s="65">
        <f>VLOOKUP($A10,'RevPAR Raw Data'!$B$6:$BE$43,'RevPAR Raw Data'!K$1,FALSE)</f>
        <v>76.938745147293901</v>
      </c>
      <c r="AY10" s="66">
        <f>VLOOKUP($A10,'RevPAR Raw Data'!$B$6:$BE$43,'RevPAR Raw Data'!L$1,FALSE)</f>
        <v>95.196938570449802</v>
      </c>
      <c r="AZ10" s="65">
        <f>VLOOKUP($A10,'RevPAR Raw Data'!$B$6:$BE$43,'RevPAR Raw Data'!N$1,FALSE)</f>
        <v>92.014566110984205</v>
      </c>
      <c r="BA10" s="65">
        <f>VLOOKUP($A10,'RevPAR Raw Data'!$B$6:$BE$43,'RevPAR Raw Data'!O$1,FALSE)</f>
        <v>115.278761132678</v>
      </c>
      <c r="BB10" s="66">
        <f>VLOOKUP($A10,'RevPAR Raw Data'!$B$6:$BE$43,'RevPAR Raw Data'!P$1,FALSE)</f>
        <v>103.646663621831</v>
      </c>
      <c r="BC10" s="67">
        <f>VLOOKUP($A10,'RevPAR Raw Data'!$B$6:$BE$43,'RevPAR Raw Data'!R$1,FALSE)</f>
        <v>97.611145727987406</v>
      </c>
      <c r="BD10" s="63"/>
      <c r="BE10" s="59">
        <f>VLOOKUP($A10,'RevPAR Raw Data'!$B$6:$BE$43,'RevPAR Raw Data'!T$1,FALSE)</f>
        <v>96.422861912559597</v>
      </c>
      <c r="BF10" s="60">
        <f>VLOOKUP($A10,'RevPAR Raw Data'!$B$6:$BE$43,'RevPAR Raw Data'!U$1,FALSE)</f>
        <v>121.056238940296</v>
      </c>
      <c r="BG10" s="60">
        <f>VLOOKUP($A10,'RevPAR Raw Data'!$B$6:$BE$43,'RevPAR Raw Data'!V$1,FALSE)</f>
        <v>142.10603465794199</v>
      </c>
      <c r="BH10" s="60">
        <f>VLOOKUP($A10,'RevPAR Raw Data'!$B$6:$BE$43,'RevPAR Raw Data'!W$1,FALSE)</f>
        <v>115.290900618083</v>
      </c>
      <c r="BI10" s="60">
        <f>VLOOKUP($A10,'RevPAR Raw Data'!$B$6:$BE$43,'RevPAR Raw Data'!X$1,FALSE)</f>
        <v>76.508993867794501</v>
      </c>
      <c r="BJ10" s="61">
        <f>VLOOKUP($A10,'RevPAR Raw Data'!$B$6:$BE$43,'RevPAR Raw Data'!Y$1,FALSE)</f>
        <v>111.701506834735</v>
      </c>
      <c r="BK10" s="60">
        <f>VLOOKUP($A10,'RevPAR Raw Data'!$B$6:$BE$43,'RevPAR Raw Data'!AA$1,FALSE)</f>
        <v>66.799299486111394</v>
      </c>
      <c r="BL10" s="60">
        <f>VLOOKUP($A10,'RevPAR Raw Data'!$B$6:$BE$43,'RevPAR Raw Data'!AB$1,FALSE)</f>
        <v>70.095936773328106</v>
      </c>
      <c r="BM10" s="61">
        <f>VLOOKUP($A10,'RevPAR Raw Data'!$B$6:$BE$43,'RevPAR Raw Data'!AC$1,FALSE)</f>
        <v>68.616662537741604</v>
      </c>
      <c r="BN10" s="62">
        <f>VLOOKUP($A10,'RevPAR Raw Data'!$B$6:$BE$43,'RevPAR Raw Data'!AE$1,FALSE)</f>
        <v>96.471129840956706</v>
      </c>
    </row>
    <row r="11" spans="1:66" x14ac:dyDescent="0.25">
      <c r="A11" s="76" t="s">
        <v>24</v>
      </c>
      <c r="B11" s="59">
        <f>VLOOKUP($A11,'Occupancy Raw Data'!$B$6:$BE$43,'Occupancy Raw Data'!G$1,FALSE)</f>
        <v>60.522251860171203</v>
      </c>
      <c r="C11" s="60">
        <f>VLOOKUP($A11,'Occupancy Raw Data'!$B$6:$BE$43,'Occupancy Raw Data'!H$1,FALSE)</f>
        <v>66.783658570826802</v>
      </c>
      <c r="D11" s="60">
        <f>VLOOKUP($A11,'Occupancy Raw Data'!$B$6:$BE$43,'Occupancy Raw Data'!I$1,FALSE)</f>
        <v>69.142215358697101</v>
      </c>
      <c r="E11" s="60">
        <f>VLOOKUP($A11,'Occupancy Raw Data'!$B$6:$BE$43,'Occupancy Raw Data'!J$1,FALSE)</f>
        <v>66.208058402358503</v>
      </c>
      <c r="F11" s="60">
        <f>VLOOKUP($A11,'Occupancy Raw Data'!$B$6:$BE$43,'Occupancy Raw Data'!K$1,FALSE)</f>
        <v>62.347325565070797</v>
      </c>
      <c r="G11" s="61">
        <f>VLOOKUP($A11,'Occupancy Raw Data'!$B$6:$BE$43,'Occupancy Raw Data'!L$1,FALSE)</f>
        <v>65.000701951424901</v>
      </c>
      <c r="H11" s="60">
        <f>VLOOKUP($A11,'Occupancy Raw Data'!$B$6:$BE$43,'Occupancy Raw Data'!N$1,FALSE)</f>
        <v>79.123964621648099</v>
      </c>
      <c r="I11" s="60">
        <f>VLOOKUP($A11,'Occupancy Raw Data'!$B$6:$BE$43,'Occupancy Raw Data'!O$1,FALSE)</f>
        <v>91.745051242453997</v>
      </c>
      <c r="J11" s="61">
        <f>VLOOKUP($A11,'Occupancy Raw Data'!$B$6:$BE$43,'Occupancy Raw Data'!P$1,FALSE)</f>
        <v>85.434507932051105</v>
      </c>
      <c r="K11" s="62">
        <f>VLOOKUP($A11,'Occupancy Raw Data'!$B$6:$BE$43,'Occupancy Raw Data'!R$1,FALSE)</f>
        <v>70.838932231603806</v>
      </c>
      <c r="L11" s="63"/>
      <c r="M11" s="59">
        <f>VLOOKUP($A11,'Occupancy Raw Data'!$B$6:$BE$43,'Occupancy Raw Data'!T$1,FALSE)</f>
        <v>11.1544005145215</v>
      </c>
      <c r="N11" s="60">
        <f>VLOOKUP($A11,'Occupancy Raw Data'!$B$6:$BE$43,'Occupancy Raw Data'!U$1,FALSE)</f>
        <v>14.080443633300501</v>
      </c>
      <c r="O11" s="60">
        <f>VLOOKUP($A11,'Occupancy Raw Data'!$B$6:$BE$43,'Occupancy Raw Data'!V$1,FALSE)</f>
        <v>12.0603240189222</v>
      </c>
      <c r="P11" s="60">
        <f>VLOOKUP($A11,'Occupancy Raw Data'!$B$6:$BE$43,'Occupancy Raw Data'!W$1,FALSE)</f>
        <v>6.3510496021043696</v>
      </c>
      <c r="Q11" s="60">
        <f>VLOOKUP($A11,'Occupancy Raw Data'!$B$6:$BE$43,'Occupancy Raw Data'!X$1,FALSE)</f>
        <v>5.1680384808012398</v>
      </c>
      <c r="R11" s="61">
        <f>VLOOKUP($A11,'Occupancy Raw Data'!$B$6:$BE$43,'Occupancy Raw Data'!Y$1,FALSE)</f>
        <v>9.7138482696969799</v>
      </c>
      <c r="S11" s="60">
        <f>VLOOKUP($A11,'Occupancy Raw Data'!$B$6:$BE$43,'Occupancy Raw Data'!AA$1,FALSE)</f>
        <v>6.6845209222183497</v>
      </c>
      <c r="T11" s="60">
        <f>VLOOKUP($A11,'Occupancy Raw Data'!$B$6:$BE$43,'Occupancy Raw Data'!AB$1,FALSE)</f>
        <v>6.7638140792970196</v>
      </c>
      <c r="U11" s="61">
        <f>VLOOKUP($A11,'Occupancy Raw Data'!$B$6:$BE$43,'Occupancy Raw Data'!AC$1,FALSE)</f>
        <v>6.7270813115144401</v>
      </c>
      <c r="V11" s="62">
        <f>VLOOKUP($A11,'Occupancy Raw Data'!$B$6:$BE$43,'Occupancy Raw Data'!AE$1,FALSE)</f>
        <v>8.6659635384530809</v>
      </c>
      <c r="W11" s="63"/>
      <c r="X11" s="64">
        <f>VLOOKUP($A11,'ADR Raw Data'!$B$6:$BE$43,'ADR Raw Data'!G$1,FALSE)</f>
        <v>112.211876594757</v>
      </c>
      <c r="Y11" s="65">
        <f>VLOOKUP($A11,'ADR Raw Data'!$B$6:$BE$43,'ADR Raw Data'!H$1,FALSE)</f>
        <v>116.396281269707</v>
      </c>
      <c r="Z11" s="65">
        <f>VLOOKUP($A11,'ADR Raw Data'!$B$6:$BE$43,'ADR Raw Data'!I$1,FALSE)</f>
        <v>114.82259898477101</v>
      </c>
      <c r="AA11" s="65">
        <f>VLOOKUP($A11,'ADR Raw Data'!$B$6:$BE$43,'ADR Raw Data'!J$1,FALSE)</f>
        <v>107.255368956743</v>
      </c>
      <c r="AB11" s="65">
        <f>VLOOKUP($A11,'ADR Raw Data'!$B$6:$BE$43,'ADR Raw Data'!K$1,FALSE)</f>
        <v>116.641758612925</v>
      </c>
      <c r="AC11" s="66">
        <f>VLOOKUP($A11,'ADR Raw Data'!$B$6:$BE$43,'ADR Raw Data'!L$1,FALSE)</f>
        <v>113.467221598272</v>
      </c>
      <c r="AD11" s="65">
        <f>VLOOKUP($A11,'ADR Raw Data'!$B$6:$BE$43,'ADR Raw Data'!N$1,FALSE)</f>
        <v>155.82891589779899</v>
      </c>
      <c r="AE11" s="65">
        <f>VLOOKUP($A11,'ADR Raw Data'!$B$6:$BE$43,'ADR Raw Data'!O$1,FALSE)</f>
        <v>173.09389747513299</v>
      </c>
      <c r="AF11" s="66">
        <f>VLOOKUP($A11,'ADR Raw Data'!$B$6:$BE$43,'ADR Raw Data'!P$1,FALSE)</f>
        <v>165.09903787691999</v>
      </c>
      <c r="AG11" s="67">
        <f>VLOOKUP($A11,'ADR Raw Data'!$B$6:$BE$43,'ADR Raw Data'!R$1,FALSE)</f>
        <v>131.258644149372</v>
      </c>
      <c r="AH11" s="63"/>
      <c r="AI11" s="59">
        <f>VLOOKUP($A11,'ADR Raw Data'!$B$6:$BE$43,'ADR Raw Data'!T$1,FALSE)</f>
        <v>12.701115180101199</v>
      </c>
      <c r="AJ11" s="60">
        <f>VLOOKUP($A11,'ADR Raw Data'!$B$6:$BE$43,'ADR Raw Data'!U$1,FALSE)</f>
        <v>20.5061805286309</v>
      </c>
      <c r="AK11" s="60">
        <f>VLOOKUP($A11,'ADR Raw Data'!$B$6:$BE$43,'ADR Raw Data'!V$1,FALSE)</f>
        <v>14.630392197344801</v>
      </c>
      <c r="AL11" s="60">
        <f>VLOOKUP($A11,'ADR Raw Data'!$B$6:$BE$43,'ADR Raw Data'!W$1,FALSE)</f>
        <v>8.2316871315243798</v>
      </c>
      <c r="AM11" s="60">
        <f>VLOOKUP($A11,'ADR Raw Data'!$B$6:$BE$43,'ADR Raw Data'!X$1,FALSE)</f>
        <v>10.488848763580499</v>
      </c>
      <c r="AN11" s="61">
        <f>VLOOKUP($A11,'ADR Raw Data'!$B$6:$BE$43,'ADR Raw Data'!Y$1,FALSE)</f>
        <v>13.2339130899667</v>
      </c>
      <c r="AO11" s="60">
        <f>VLOOKUP($A11,'ADR Raw Data'!$B$6:$BE$43,'ADR Raw Data'!AA$1,FALSE)</f>
        <v>6.8923725387885</v>
      </c>
      <c r="AP11" s="60">
        <f>VLOOKUP($A11,'ADR Raw Data'!$B$6:$BE$43,'ADR Raw Data'!AB$1,FALSE)</f>
        <v>12.132295935558499</v>
      </c>
      <c r="AQ11" s="61">
        <f>VLOOKUP($A11,'ADR Raw Data'!$B$6:$BE$43,'ADR Raw Data'!AC$1,FALSE)</f>
        <v>9.7813818529694299</v>
      </c>
      <c r="AR11" s="62">
        <f>VLOOKUP($A11,'ADR Raw Data'!$B$6:$BE$43,'ADR Raw Data'!AE$1,FALSE)</f>
        <v>11.413335416619701</v>
      </c>
      <c r="AS11" s="50"/>
      <c r="AT11" s="64">
        <f>VLOOKUP($A11,'RevPAR Raw Data'!$B$6:$BE$43,'RevPAR Raw Data'!G$1,FALSE)</f>
        <v>67.913154569703707</v>
      </c>
      <c r="AU11" s="65">
        <f>VLOOKUP($A11,'RevPAR Raw Data'!$B$6:$BE$43,'RevPAR Raw Data'!H$1,FALSE)</f>
        <v>77.733695072300904</v>
      </c>
      <c r="AV11" s="65">
        <f>VLOOKUP($A11,'RevPAR Raw Data'!$B$6:$BE$43,'RevPAR Raw Data'!I$1,FALSE)</f>
        <v>79.390888670503998</v>
      </c>
      <c r="AW11" s="65">
        <f>VLOOKUP($A11,'RevPAR Raw Data'!$B$6:$BE$43,'RevPAR Raw Data'!J$1,FALSE)</f>
        <v>71.011697318545501</v>
      </c>
      <c r="AX11" s="65">
        <f>VLOOKUP($A11,'RevPAR Raw Data'!$B$6:$BE$43,'RevPAR Raw Data'!K$1,FALSE)</f>
        <v>72.723016987224398</v>
      </c>
      <c r="AY11" s="66">
        <f>VLOOKUP($A11,'RevPAR Raw Data'!$B$6:$BE$43,'RevPAR Raw Data'!L$1,FALSE)</f>
        <v>73.754490523655704</v>
      </c>
      <c r="AZ11" s="65">
        <f>VLOOKUP($A11,'RevPAR Raw Data'!$B$6:$BE$43,'RevPAR Raw Data'!N$1,FALSE)</f>
        <v>123.29801628527299</v>
      </c>
      <c r="BA11" s="65">
        <f>VLOOKUP($A11,'RevPAR Raw Data'!$B$6:$BE$43,'RevPAR Raw Data'!O$1,FALSE)</f>
        <v>158.805084936122</v>
      </c>
      <c r="BB11" s="66">
        <f>VLOOKUP($A11,'RevPAR Raw Data'!$B$6:$BE$43,'RevPAR Raw Data'!P$1,FALSE)</f>
        <v>141.05155061069701</v>
      </c>
      <c r="BC11" s="67">
        <f>VLOOKUP($A11,'RevPAR Raw Data'!$B$6:$BE$43,'RevPAR Raw Data'!R$1,FALSE)</f>
        <v>92.982221977096302</v>
      </c>
      <c r="BD11" s="63"/>
      <c r="BE11" s="59">
        <f>VLOOKUP($A11,'RevPAR Raw Data'!$B$6:$BE$43,'RevPAR Raw Data'!T$1,FALSE)</f>
        <v>25.272248951621901</v>
      </c>
      <c r="BF11" s="60">
        <f>VLOOKUP($A11,'RevPAR Raw Data'!$B$6:$BE$43,'RevPAR Raw Data'!U$1,FALSE)</f>
        <v>37.473985352608203</v>
      </c>
      <c r="BG11" s="60">
        <f>VLOOKUP($A11,'RevPAR Raw Data'!$B$6:$BE$43,'RevPAR Raw Data'!V$1,FALSE)</f>
        <v>28.455188920506</v>
      </c>
      <c r="BH11" s="60">
        <f>VLOOKUP($A11,'RevPAR Raw Data'!$B$6:$BE$43,'RevPAR Raw Data'!W$1,FALSE)</f>
        <v>15.105535266441899</v>
      </c>
      <c r="BI11" s="60">
        <f>VLOOKUP($A11,'RevPAR Raw Data'!$B$6:$BE$43,'RevPAR Raw Data'!X$1,FALSE)</f>
        <v>16.1989549846767</v>
      </c>
      <c r="BJ11" s="61">
        <f>VLOOKUP($A11,'RevPAR Raw Data'!$B$6:$BE$43,'RevPAR Raw Data'!Y$1,FALSE)</f>
        <v>24.233283597366601</v>
      </c>
      <c r="BK11" s="60">
        <f>VLOOKUP($A11,'RevPAR Raw Data'!$B$6:$BE$43,'RevPAR Raw Data'!AA$1,FALSE)</f>
        <v>14.037615545399399</v>
      </c>
      <c r="BL11" s="60">
        <f>VLOOKUP($A11,'RevPAR Raw Data'!$B$6:$BE$43,'RevPAR Raw Data'!AB$1,FALSE)</f>
        <v>19.716715955486801</v>
      </c>
      <c r="BM11" s="61">
        <f>VLOOKUP($A11,'RevPAR Raw Data'!$B$6:$BE$43,'RevPAR Raw Data'!AC$1,FALSE)</f>
        <v>17.1664646751228</v>
      </c>
      <c r="BN11" s="62">
        <f>VLOOKUP($A11,'RevPAR Raw Data'!$B$6:$BE$43,'RevPAR Raw Data'!AE$1,FALSE)</f>
        <v>21.068374440798401</v>
      </c>
    </row>
    <row r="12" spans="1:66" x14ac:dyDescent="0.25">
      <c r="A12" s="76" t="s">
        <v>27</v>
      </c>
      <c r="B12" s="59">
        <f>VLOOKUP($A12,'Occupancy Raw Data'!$B$6:$BE$43,'Occupancy Raw Data'!G$1,FALSE)</f>
        <v>59.997646228080399</v>
      </c>
      <c r="C12" s="60">
        <f>VLOOKUP($A12,'Occupancy Raw Data'!$B$6:$BE$43,'Occupancy Raw Data'!H$1,FALSE)</f>
        <v>60.386018594798102</v>
      </c>
      <c r="D12" s="60">
        <f>VLOOKUP($A12,'Occupancy Raw Data'!$B$6:$BE$43,'Occupancy Raw Data'!I$1,FALSE)</f>
        <v>62.869247969871701</v>
      </c>
      <c r="E12" s="60">
        <f>VLOOKUP($A12,'Occupancy Raw Data'!$B$6:$BE$43,'Occupancy Raw Data'!J$1,FALSE)</f>
        <v>63.951983052842102</v>
      </c>
      <c r="F12" s="60">
        <f>VLOOKUP($A12,'Occupancy Raw Data'!$B$6:$BE$43,'Occupancy Raw Data'!K$1,FALSE)</f>
        <v>62.775097093091603</v>
      </c>
      <c r="G12" s="61">
        <f>VLOOKUP($A12,'Occupancy Raw Data'!$B$6:$BE$43,'Occupancy Raw Data'!L$1,FALSE)</f>
        <v>61.9959985877368</v>
      </c>
      <c r="H12" s="60">
        <f>VLOOKUP($A12,'Occupancy Raw Data'!$B$6:$BE$43,'Occupancy Raw Data'!N$1,FALSE)</f>
        <v>72.4844062610333</v>
      </c>
      <c r="I12" s="60">
        <f>VLOOKUP($A12,'Occupancy Raw Data'!$B$6:$BE$43,'Occupancy Raw Data'!O$1,FALSE)</f>
        <v>82.841002706837699</v>
      </c>
      <c r="J12" s="61">
        <f>VLOOKUP($A12,'Occupancy Raw Data'!$B$6:$BE$43,'Occupancy Raw Data'!P$1,FALSE)</f>
        <v>77.662704483935499</v>
      </c>
      <c r="K12" s="62">
        <f>VLOOKUP($A12,'Occupancy Raw Data'!$B$6:$BE$43,'Occupancy Raw Data'!R$1,FALSE)</f>
        <v>66.472200272365001</v>
      </c>
      <c r="L12" s="63"/>
      <c r="M12" s="59">
        <f>VLOOKUP($A12,'Occupancy Raw Data'!$B$6:$BE$43,'Occupancy Raw Data'!T$1,FALSE)</f>
        <v>12.0493723629312</v>
      </c>
      <c r="N12" s="60">
        <f>VLOOKUP($A12,'Occupancy Raw Data'!$B$6:$BE$43,'Occupancy Raw Data'!U$1,FALSE)</f>
        <v>9.7280247836437397</v>
      </c>
      <c r="O12" s="60">
        <f>VLOOKUP($A12,'Occupancy Raw Data'!$B$6:$BE$43,'Occupancy Raw Data'!V$1,FALSE)</f>
        <v>13.317072850842701</v>
      </c>
      <c r="P12" s="60">
        <f>VLOOKUP($A12,'Occupancy Raw Data'!$B$6:$BE$43,'Occupancy Raw Data'!W$1,FALSE)</f>
        <v>10.746435711654501</v>
      </c>
      <c r="Q12" s="60">
        <f>VLOOKUP($A12,'Occupancy Raw Data'!$B$6:$BE$43,'Occupancy Raw Data'!X$1,FALSE)</f>
        <v>7.8489657133492701</v>
      </c>
      <c r="R12" s="61">
        <f>VLOOKUP($A12,'Occupancy Raw Data'!$B$6:$BE$43,'Occupancy Raw Data'!Y$1,FALSE)</f>
        <v>10.7024752498988</v>
      </c>
      <c r="S12" s="60">
        <f>VLOOKUP($A12,'Occupancy Raw Data'!$B$6:$BE$43,'Occupancy Raw Data'!AA$1,FALSE)</f>
        <v>0.18025816409935799</v>
      </c>
      <c r="T12" s="60">
        <f>VLOOKUP($A12,'Occupancy Raw Data'!$B$6:$BE$43,'Occupancy Raw Data'!AB$1,FALSE)</f>
        <v>5.1014218473726904</v>
      </c>
      <c r="U12" s="61">
        <f>VLOOKUP($A12,'Occupancy Raw Data'!$B$6:$BE$43,'Occupancy Raw Data'!AC$1,FALSE)</f>
        <v>2.7460849986502298</v>
      </c>
      <c r="V12" s="62">
        <f>VLOOKUP($A12,'Occupancy Raw Data'!$B$6:$BE$43,'Occupancy Raw Data'!AE$1,FALSE)</f>
        <v>7.9129595588226396</v>
      </c>
      <c r="W12" s="63"/>
      <c r="X12" s="64">
        <f>VLOOKUP($A12,'ADR Raw Data'!$B$6:$BE$43,'ADR Raw Data'!G$1,FALSE)</f>
        <v>93.177514711651597</v>
      </c>
      <c r="Y12" s="65">
        <f>VLOOKUP($A12,'ADR Raw Data'!$B$6:$BE$43,'ADR Raw Data'!H$1,FALSE)</f>
        <v>90.045772753849107</v>
      </c>
      <c r="Z12" s="65">
        <f>VLOOKUP($A12,'ADR Raw Data'!$B$6:$BE$43,'ADR Raw Data'!I$1,FALSE)</f>
        <v>91.759251216772697</v>
      </c>
      <c r="AA12" s="65">
        <f>VLOOKUP($A12,'ADR Raw Data'!$B$6:$BE$43,'ADR Raw Data'!J$1,FALSE)</f>
        <v>91.058406330511502</v>
      </c>
      <c r="AB12" s="65">
        <f>VLOOKUP($A12,'ADR Raw Data'!$B$6:$BE$43,'ADR Raw Data'!K$1,FALSE)</f>
        <v>91.006946006749104</v>
      </c>
      <c r="AC12" s="66">
        <f>VLOOKUP($A12,'ADR Raw Data'!$B$6:$BE$43,'ADR Raw Data'!L$1,FALSE)</f>
        <v>91.403021375147105</v>
      </c>
      <c r="AD12" s="65">
        <f>VLOOKUP($A12,'ADR Raw Data'!$B$6:$BE$43,'ADR Raw Data'!N$1,FALSE)</f>
        <v>107.257350219191</v>
      </c>
      <c r="AE12" s="65">
        <f>VLOOKUP($A12,'ADR Raw Data'!$B$6:$BE$43,'ADR Raw Data'!O$1,FALSE)</f>
        <v>114.606108822275</v>
      </c>
      <c r="AF12" s="66">
        <f>VLOOKUP($A12,'ADR Raw Data'!$B$6:$BE$43,'ADR Raw Data'!P$1,FALSE)</f>
        <v>111.17672526140301</v>
      </c>
      <c r="AG12" s="67">
        <f>VLOOKUP($A12,'ADR Raw Data'!$B$6:$BE$43,'ADR Raw Data'!R$1,FALSE)</f>
        <v>98.003758504691803</v>
      </c>
      <c r="AH12" s="63"/>
      <c r="AI12" s="59">
        <f>VLOOKUP($A12,'ADR Raw Data'!$B$6:$BE$43,'ADR Raw Data'!T$1,FALSE)</f>
        <v>22.662277122195299</v>
      </c>
      <c r="AJ12" s="60">
        <f>VLOOKUP($A12,'ADR Raw Data'!$B$6:$BE$43,'ADR Raw Data'!U$1,FALSE)</f>
        <v>18.113112799028102</v>
      </c>
      <c r="AK12" s="60">
        <f>VLOOKUP($A12,'ADR Raw Data'!$B$6:$BE$43,'ADR Raw Data'!V$1,FALSE)</f>
        <v>17.9358152289503</v>
      </c>
      <c r="AL12" s="60">
        <f>VLOOKUP($A12,'ADR Raw Data'!$B$6:$BE$43,'ADR Raw Data'!W$1,FALSE)</f>
        <v>18.6037395006813</v>
      </c>
      <c r="AM12" s="60">
        <f>VLOOKUP($A12,'ADR Raw Data'!$B$6:$BE$43,'ADR Raw Data'!X$1,FALSE)</f>
        <v>16.4747784805305</v>
      </c>
      <c r="AN12" s="61">
        <f>VLOOKUP($A12,'ADR Raw Data'!$B$6:$BE$43,'ADR Raw Data'!Y$1,FALSE)</f>
        <v>18.704415086126101</v>
      </c>
      <c r="AO12" s="60">
        <f>VLOOKUP($A12,'ADR Raw Data'!$B$6:$BE$43,'ADR Raw Data'!AA$1,FALSE)</f>
        <v>21.805368698537801</v>
      </c>
      <c r="AP12" s="60">
        <f>VLOOKUP($A12,'ADR Raw Data'!$B$6:$BE$43,'ADR Raw Data'!AB$1,FALSE)</f>
        <v>23.914537331479899</v>
      </c>
      <c r="AQ12" s="61">
        <f>VLOOKUP($A12,'ADR Raw Data'!$B$6:$BE$43,'ADR Raw Data'!AC$1,FALSE)</f>
        <v>23.028068452631601</v>
      </c>
      <c r="AR12" s="62">
        <f>VLOOKUP($A12,'ADR Raw Data'!$B$6:$BE$43,'ADR Raw Data'!AE$1,FALSE)</f>
        <v>19.9750171944066</v>
      </c>
      <c r="AS12" s="50"/>
      <c r="AT12" s="64">
        <f>VLOOKUP($A12,'RevPAR Raw Data'!$B$6:$BE$43,'RevPAR Raw Data'!G$1,FALSE)</f>
        <v>55.904315640814403</v>
      </c>
      <c r="AU12" s="65">
        <f>VLOOKUP($A12,'RevPAR Raw Data'!$B$6:$BE$43,'RevPAR Raw Data'!H$1,FALSE)</f>
        <v>54.375057078969</v>
      </c>
      <c r="AV12" s="65">
        <f>VLOOKUP($A12,'RevPAR Raw Data'!$B$6:$BE$43,'RevPAR Raw Data'!I$1,FALSE)</f>
        <v>57.688351182770297</v>
      </c>
      <c r="AW12" s="65">
        <f>VLOOKUP($A12,'RevPAR Raw Data'!$B$6:$BE$43,'RevPAR Raw Data'!J$1,FALSE)</f>
        <v>58.233656584676901</v>
      </c>
      <c r="AX12" s="65">
        <f>VLOOKUP($A12,'RevPAR Raw Data'!$B$6:$BE$43,'RevPAR Raw Data'!K$1,FALSE)</f>
        <v>57.129698717194302</v>
      </c>
      <c r="AY12" s="66">
        <f>VLOOKUP($A12,'RevPAR Raw Data'!$B$6:$BE$43,'RevPAR Raw Data'!L$1,FALSE)</f>
        <v>56.666215840885002</v>
      </c>
      <c r="AZ12" s="65">
        <f>VLOOKUP($A12,'RevPAR Raw Data'!$B$6:$BE$43,'RevPAR Raw Data'!N$1,FALSE)</f>
        <v>77.744853477698001</v>
      </c>
      <c r="BA12" s="65">
        <f>VLOOKUP($A12,'RevPAR Raw Data'!$B$6:$BE$43,'RevPAR Raw Data'!O$1,FALSE)</f>
        <v>94.940849711662906</v>
      </c>
      <c r="BB12" s="66">
        <f>VLOOKUP($A12,'RevPAR Raw Data'!$B$6:$BE$43,'RevPAR Raw Data'!P$1,FALSE)</f>
        <v>86.342851594680397</v>
      </c>
      <c r="BC12" s="67">
        <f>VLOOKUP($A12,'RevPAR Raw Data'!$B$6:$BE$43,'RevPAR Raw Data'!R$1,FALSE)</f>
        <v>65.145254627683698</v>
      </c>
      <c r="BD12" s="63"/>
      <c r="BE12" s="59">
        <f>VLOOKUP($A12,'RevPAR Raw Data'!$B$6:$BE$43,'RevPAR Raw Data'!T$1,FALSE)</f>
        <v>37.442311641499302</v>
      </c>
      <c r="BF12" s="60">
        <f>VLOOKUP($A12,'RevPAR Raw Data'!$B$6:$BE$43,'RevPAR Raw Data'!U$1,FALSE)</f>
        <v>29.6031856848507</v>
      </c>
      <c r="BG12" s="60">
        <f>VLOOKUP($A12,'RevPAR Raw Data'!$B$6:$BE$43,'RevPAR Raw Data'!V$1,FALSE)</f>
        <v>33.641413660224998</v>
      </c>
      <c r="BH12" s="60">
        <f>VLOOKUP($A12,'RevPAR Raw Data'!$B$6:$BE$43,'RevPAR Raw Data'!W$1,FALSE)</f>
        <v>31.349414117740199</v>
      </c>
      <c r="BI12" s="60">
        <f>VLOOKUP($A12,'RevPAR Raw Data'!$B$6:$BE$43,'RevPAR Raw Data'!X$1,FALSE)</f>
        <v>25.6168439081668</v>
      </c>
      <c r="BJ12" s="61">
        <f>VLOOKUP($A12,'RevPAR Raw Data'!$B$6:$BE$43,'RevPAR Raw Data'!Y$1,FALSE)</f>
        <v>31.408725731255899</v>
      </c>
      <c r="BK12" s="60">
        <f>VLOOKUP($A12,'RevPAR Raw Data'!$B$6:$BE$43,'RevPAR Raw Data'!AA$1,FALSE)</f>
        <v>22.024932819928299</v>
      </c>
      <c r="BL12" s="60">
        <f>VLOOKUP($A12,'RevPAR Raw Data'!$B$6:$BE$43,'RevPAR Raw Data'!AB$1,FALSE)</f>
        <v>30.235940610978801</v>
      </c>
      <c r="BM12" s="61">
        <f>VLOOKUP($A12,'RevPAR Raw Data'!$B$6:$BE$43,'RevPAR Raw Data'!AC$1,FALSE)</f>
        <v>26.4065237845384</v>
      </c>
      <c r="BN12" s="62">
        <f>VLOOKUP($A12,'RevPAR Raw Data'!$B$6:$BE$43,'RevPAR Raw Data'!AE$1,FALSE)</f>
        <v>29.468591785690499</v>
      </c>
    </row>
    <row r="13" spans="1:66" x14ac:dyDescent="0.25">
      <c r="A13" s="76" t="s">
        <v>91</v>
      </c>
      <c r="B13" s="59">
        <f>VLOOKUP($A13,'Occupancy Raw Data'!$B$6:$BE$43,'Occupancy Raw Data'!G$1,FALSE)</f>
        <v>67.852474323062495</v>
      </c>
      <c r="C13" s="60">
        <f>VLOOKUP($A13,'Occupancy Raw Data'!$B$6:$BE$43,'Occupancy Raw Data'!H$1,FALSE)</f>
        <v>81.055088702147501</v>
      </c>
      <c r="D13" s="60">
        <f>VLOOKUP($A13,'Occupancy Raw Data'!$B$6:$BE$43,'Occupancy Raw Data'!I$1,FALSE)</f>
        <v>87.282913165266095</v>
      </c>
      <c r="E13" s="60">
        <f>VLOOKUP($A13,'Occupancy Raw Data'!$B$6:$BE$43,'Occupancy Raw Data'!J$1,FALSE)</f>
        <v>82.380952380952294</v>
      </c>
      <c r="F13" s="60">
        <f>VLOOKUP($A13,'Occupancy Raw Data'!$B$6:$BE$43,'Occupancy Raw Data'!K$1,FALSE)</f>
        <v>69.094304388422003</v>
      </c>
      <c r="G13" s="61">
        <f>VLOOKUP($A13,'Occupancy Raw Data'!$B$6:$BE$43,'Occupancy Raw Data'!L$1,FALSE)</f>
        <v>77.533146591970095</v>
      </c>
      <c r="H13" s="60">
        <f>VLOOKUP($A13,'Occupancy Raw Data'!$B$6:$BE$43,'Occupancy Raw Data'!N$1,FALSE)</f>
        <v>79.691876750700203</v>
      </c>
      <c r="I13" s="60">
        <f>VLOOKUP($A13,'Occupancy Raw Data'!$B$6:$BE$43,'Occupancy Raw Data'!O$1,FALSE)</f>
        <v>88.160597572362207</v>
      </c>
      <c r="J13" s="61">
        <f>VLOOKUP($A13,'Occupancy Raw Data'!$B$6:$BE$43,'Occupancy Raw Data'!P$1,FALSE)</f>
        <v>83.926237161531205</v>
      </c>
      <c r="K13" s="62">
        <f>VLOOKUP($A13,'Occupancy Raw Data'!$B$6:$BE$43,'Occupancy Raw Data'!R$1,FALSE)</f>
        <v>79.359743897558999</v>
      </c>
      <c r="L13" s="63"/>
      <c r="M13" s="59">
        <f>VLOOKUP($A13,'Occupancy Raw Data'!$B$6:$BE$43,'Occupancy Raw Data'!T$1,FALSE)</f>
        <v>47.092376341920499</v>
      </c>
      <c r="N13" s="60">
        <f>VLOOKUP($A13,'Occupancy Raw Data'!$B$6:$BE$43,'Occupancy Raw Data'!U$1,FALSE)</f>
        <v>53.143774721698001</v>
      </c>
      <c r="O13" s="60">
        <f>VLOOKUP($A13,'Occupancy Raw Data'!$B$6:$BE$43,'Occupancy Raw Data'!V$1,FALSE)</f>
        <v>61.265572895824903</v>
      </c>
      <c r="P13" s="60">
        <f>VLOOKUP($A13,'Occupancy Raw Data'!$B$6:$BE$43,'Occupancy Raw Data'!W$1,FALSE)</f>
        <v>34.259146042312899</v>
      </c>
      <c r="Q13" s="60">
        <f>VLOOKUP($A13,'Occupancy Raw Data'!$B$6:$BE$43,'Occupancy Raw Data'!X$1,FALSE)</f>
        <v>30.906142937489399</v>
      </c>
      <c r="R13" s="61">
        <f>VLOOKUP($A13,'Occupancy Raw Data'!$B$6:$BE$43,'Occupancy Raw Data'!Y$1,FALSE)</f>
        <v>45.018520930407597</v>
      </c>
      <c r="S13" s="60">
        <f>VLOOKUP($A13,'Occupancy Raw Data'!$B$6:$BE$43,'Occupancy Raw Data'!AA$1,FALSE)</f>
        <v>37.022052968344497</v>
      </c>
      <c r="T13" s="60">
        <f>VLOOKUP($A13,'Occupancy Raw Data'!$B$6:$BE$43,'Occupancy Raw Data'!AB$1,FALSE)</f>
        <v>35.902138566570997</v>
      </c>
      <c r="U13" s="61">
        <f>VLOOKUP($A13,'Occupancy Raw Data'!$B$6:$BE$43,'Occupancy Raw Data'!AC$1,FALSE)</f>
        <v>36.431552647409397</v>
      </c>
      <c r="V13" s="62">
        <f>VLOOKUP($A13,'Occupancy Raw Data'!$B$6:$BE$43,'Occupancy Raw Data'!AE$1,FALSE)</f>
        <v>42.312094062261103</v>
      </c>
      <c r="W13" s="63"/>
      <c r="X13" s="64">
        <f>VLOOKUP($A13,'ADR Raw Data'!$B$6:$BE$43,'ADR Raw Data'!G$1,FALSE)</f>
        <v>116.451043071418</v>
      </c>
      <c r="Y13" s="65">
        <f>VLOOKUP($A13,'ADR Raw Data'!$B$6:$BE$43,'ADR Raw Data'!H$1,FALSE)</f>
        <v>132.69235341550501</v>
      </c>
      <c r="Z13" s="65">
        <f>VLOOKUP($A13,'ADR Raw Data'!$B$6:$BE$43,'ADR Raw Data'!I$1,FALSE)</f>
        <v>139.44258771929799</v>
      </c>
      <c r="AA13" s="65">
        <f>VLOOKUP($A13,'ADR Raw Data'!$B$6:$BE$43,'ADR Raw Data'!J$1,FALSE)</f>
        <v>133.83032528618301</v>
      </c>
      <c r="AB13" s="65">
        <f>VLOOKUP($A13,'ADR Raw Data'!$B$6:$BE$43,'ADR Raw Data'!K$1,FALSE)</f>
        <v>117.37212027027</v>
      </c>
      <c r="AC13" s="66">
        <f>VLOOKUP($A13,'ADR Raw Data'!$B$6:$BE$43,'ADR Raw Data'!L$1,FALSE)</f>
        <v>128.88075363086699</v>
      </c>
      <c r="AD13" s="65">
        <f>VLOOKUP($A13,'ADR Raw Data'!$B$6:$BE$43,'ADR Raw Data'!N$1,FALSE)</f>
        <v>112.131934387814</v>
      </c>
      <c r="AE13" s="65">
        <f>VLOOKUP($A13,'ADR Raw Data'!$B$6:$BE$43,'ADR Raw Data'!O$1,FALSE)</f>
        <v>114.403693073501</v>
      </c>
      <c r="AF13" s="66">
        <f>VLOOKUP($A13,'ADR Raw Data'!$B$6:$BE$43,'ADR Raw Data'!P$1,FALSE)</f>
        <v>113.325122656728</v>
      </c>
      <c r="AG13" s="67">
        <f>VLOOKUP($A13,'ADR Raw Data'!$B$6:$BE$43,'ADR Raw Data'!R$1,FALSE)</f>
        <v>124.180545582896</v>
      </c>
      <c r="AH13" s="63"/>
      <c r="AI13" s="59">
        <f>VLOOKUP($A13,'ADR Raw Data'!$B$6:$BE$43,'ADR Raw Data'!T$1,FALSE)</f>
        <v>43.977550227900799</v>
      </c>
      <c r="AJ13" s="60">
        <f>VLOOKUP($A13,'ADR Raw Data'!$B$6:$BE$43,'ADR Raw Data'!U$1,FALSE)</f>
        <v>53.842627693832597</v>
      </c>
      <c r="AK13" s="60">
        <f>VLOOKUP($A13,'ADR Raw Data'!$B$6:$BE$43,'ADR Raw Data'!V$1,FALSE)</f>
        <v>58.509202536491699</v>
      </c>
      <c r="AL13" s="60">
        <f>VLOOKUP($A13,'ADR Raw Data'!$B$6:$BE$43,'ADR Raw Data'!W$1,FALSE)</f>
        <v>51.826387083840899</v>
      </c>
      <c r="AM13" s="60">
        <f>VLOOKUP($A13,'ADR Raw Data'!$B$6:$BE$43,'ADR Raw Data'!X$1,FALSE)</f>
        <v>40.551645372908197</v>
      </c>
      <c r="AN13" s="61">
        <f>VLOOKUP($A13,'ADR Raw Data'!$B$6:$BE$43,'ADR Raw Data'!Y$1,FALSE)</f>
        <v>50.620495372972897</v>
      </c>
      <c r="AO13" s="60">
        <f>VLOOKUP($A13,'ADR Raw Data'!$B$6:$BE$43,'ADR Raw Data'!AA$1,FALSE)</f>
        <v>33.9536437652893</v>
      </c>
      <c r="AP13" s="60">
        <f>VLOOKUP($A13,'ADR Raw Data'!$B$6:$BE$43,'ADR Raw Data'!AB$1,FALSE)</f>
        <v>35.403381121194698</v>
      </c>
      <c r="AQ13" s="61">
        <f>VLOOKUP($A13,'ADR Raw Data'!$B$6:$BE$43,'ADR Raw Data'!AC$1,FALSE)</f>
        <v>34.7158823299917</v>
      </c>
      <c r="AR13" s="62">
        <f>VLOOKUP($A13,'ADR Raw Data'!$B$6:$BE$43,'ADR Raw Data'!AE$1,FALSE)</f>
        <v>45.904017151419701</v>
      </c>
      <c r="AS13" s="50"/>
      <c r="AT13" s="64">
        <f>VLOOKUP($A13,'RevPAR Raw Data'!$B$6:$BE$43,'RevPAR Raw Data'!G$1,FALSE)</f>
        <v>79.014914098972895</v>
      </c>
      <c r="AU13" s="65">
        <f>VLOOKUP($A13,'RevPAR Raw Data'!$B$6:$BE$43,'RevPAR Raw Data'!H$1,FALSE)</f>
        <v>107.55390476190399</v>
      </c>
      <c r="AV13" s="65">
        <f>VLOOKUP($A13,'RevPAR Raw Data'!$B$6:$BE$43,'RevPAR Raw Data'!I$1,FALSE)</f>
        <v>121.70955275443499</v>
      </c>
      <c r="AW13" s="65">
        <f>VLOOKUP($A13,'RevPAR Raw Data'!$B$6:$BE$43,'RevPAR Raw Data'!J$1,FALSE)</f>
        <v>110.250696545284</v>
      </c>
      <c r="AX13" s="65">
        <f>VLOOKUP($A13,'RevPAR Raw Data'!$B$6:$BE$43,'RevPAR Raw Data'!K$1,FALSE)</f>
        <v>81.097450046685296</v>
      </c>
      <c r="AY13" s="66">
        <f>VLOOKUP($A13,'RevPAR Raw Data'!$B$6:$BE$43,'RevPAR Raw Data'!L$1,FALSE)</f>
        <v>99.925303641456495</v>
      </c>
      <c r="AZ13" s="65">
        <f>VLOOKUP($A13,'RevPAR Raw Data'!$B$6:$BE$43,'RevPAR Raw Data'!N$1,FALSE)</f>
        <v>89.360042950513503</v>
      </c>
      <c r="BA13" s="65">
        <f>VLOOKUP($A13,'RevPAR Raw Data'!$B$6:$BE$43,'RevPAR Raw Data'!O$1,FALSE)</f>
        <v>100.85897945844999</v>
      </c>
      <c r="BB13" s="66">
        <f>VLOOKUP($A13,'RevPAR Raw Data'!$B$6:$BE$43,'RevPAR Raw Data'!P$1,FALSE)</f>
        <v>95.109511204481706</v>
      </c>
      <c r="BC13" s="67">
        <f>VLOOKUP($A13,'RevPAR Raw Data'!$B$6:$BE$43,'RevPAR Raw Data'!R$1,FALSE)</f>
        <v>98.549362945178004</v>
      </c>
      <c r="BD13" s="63"/>
      <c r="BE13" s="59">
        <f>VLOOKUP($A13,'RevPAR Raw Data'!$B$6:$BE$43,'RevPAR Raw Data'!T$1,FALSE)</f>
        <v>111.780000029101</v>
      </c>
      <c r="BF13" s="60">
        <f>VLOOKUP($A13,'RevPAR Raw Data'!$B$6:$BE$43,'RevPAR Raw Data'!U$1,FALSE)</f>
        <v>135.60040718138299</v>
      </c>
      <c r="BG13" s="60">
        <f>VLOOKUP($A13,'RevPAR Raw Data'!$B$6:$BE$43,'RevPAR Raw Data'!V$1,FALSE)</f>
        <v>155.62077356307699</v>
      </c>
      <c r="BH13" s="60">
        <f>VLOOKUP($A13,'RevPAR Raw Data'!$B$6:$BE$43,'RevPAR Raw Data'!W$1,FALSE)</f>
        <v>103.840810765661</v>
      </c>
      <c r="BI13" s="60">
        <f>VLOOKUP($A13,'RevPAR Raw Data'!$B$6:$BE$43,'RevPAR Raw Data'!X$1,FALSE)</f>
        <v>83.990737792852599</v>
      </c>
      <c r="BJ13" s="61">
        <f>VLOOKUP($A13,'RevPAR Raw Data'!$B$6:$BE$43,'RevPAR Raw Data'!Y$1,FALSE)</f>
        <v>118.427614607938</v>
      </c>
      <c r="BK13" s="60">
        <f>VLOOKUP($A13,'RevPAR Raw Data'!$B$6:$BE$43,'RevPAR Raw Data'!AA$1,FALSE)</f>
        <v>83.546032713102306</v>
      </c>
      <c r="BL13" s="60">
        <f>VLOOKUP($A13,'RevPAR Raw Data'!$B$6:$BE$43,'RevPAR Raw Data'!AB$1,FALSE)</f>
        <v>84.016090635148402</v>
      </c>
      <c r="BM13" s="61">
        <f>VLOOKUP($A13,'RevPAR Raw Data'!$B$6:$BE$43,'RevPAR Raw Data'!AC$1,FALSE)</f>
        <v>83.794969925464699</v>
      </c>
      <c r="BN13" s="62">
        <f>VLOOKUP($A13,'RevPAR Raw Data'!$B$6:$BE$43,'RevPAR Raw Data'!AE$1,FALSE)</f>
        <v>107.639062129146</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Data'!$B$6:$BE$43,'Occupancy Raw Data'!G$1,FALSE)</f>
        <v>57.425898262441997</v>
      </c>
      <c r="C15" s="60">
        <f>VLOOKUP($A15,'Occupancy Raw Data'!$B$6:$BE$43,'Occupancy Raw Data'!H$1,FALSE)</f>
        <v>62.510155410540598</v>
      </c>
      <c r="D15" s="60">
        <f>VLOOKUP($A15,'Occupancy Raw Data'!$B$6:$BE$43,'Occupancy Raw Data'!I$1,FALSE)</f>
        <v>63.6528028933092</v>
      </c>
      <c r="E15" s="60">
        <f>VLOOKUP($A15,'Occupancy Raw Data'!$B$6:$BE$43,'Occupancy Raw Data'!J$1,FALSE)</f>
        <v>63.532248342374899</v>
      </c>
      <c r="F15" s="60">
        <f>VLOOKUP($A15,'Occupancy Raw Data'!$B$6:$BE$43,'Occupancy Raw Data'!K$1,FALSE)</f>
        <v>62.334565086353699</v>
      </c>
      <c r="G15" s="61">
        <f>VLOOKUP($A15,'Occupancy Raw Data'!$B$6:$BE$43,'Occupancy Raw Data'!L$1,FALSE)</f>
        <v>61.891133999004097</v>
      </c>
      <c r="H15" s="60">
        <f>VLOOKUP($A15,'Occupancy Raw Data'!$B$6:$BE$43,'Occupancy Raw Data'!N$1,FALSE)</f>
        <v>77.83630788584</v>
      </c>
      <c r="I15" s="60">
        <f>VLOOKUP($A15,'Occupancy Raw Data'!$B$6:$BE$43,'Occupancy Raw Data'!O$1,FALSE)</f>
        <v>90.297979400896196</v>
      </c>
      <c r="J15" s="61">
        <f>VLOOKUP($A15,'Occupancy Raw Data'!$B$6:$BE$43,'Occupancy Raw Data'!P$1,FALSE)</f>
        <v>84.067143643368098</v>
      </c>
      <c r="K15" s="62">
        <f>VLOOKUP($A15,'Occupancy Raw Data'!$B$6:$BE$43,'Occupancy Raw Data'!R$1,FALSE)</f>
        <v>68.227136754536701</v>
      </c>
      <c r="L15" s="63"/>
      <c r="M15" s="59">
        <f>VLOOKUP($A15,'Occupancy Raw Data'!$B$6:$BE$43,'Occupancy Raw Data'!T$1,FALSE)</f>
        <v>-2.6824386680812999</v>
      </c>
      <c r="N15" s="60">
        <f>VLOOKUP($A15,'Occupancy Raw Data'!$B$6:$BE$43,'Occupancy Raw Data'!U$1,FALSE)</f>
        <v>6.2742423353840104</v>
      </c>
      <c r="O15" s="60">
        <f>VLOOKUP($A15,'Occupancy Raw Data'!$B$6:$BE$43,'Occupancy Raw Data'!V$1,FALSE)</f>
        <v>5.3519743244590199</v>
      </c>
      <c r="P15" s="60">
        <f>VLOOKUP($A15,'Occupancy Raw Data'!$B$6:$BE$43,'Occupancy Raw Data'!W$1,FALSE)</f>
        <v>4.6565492747623702</v>
      </c>
      <c r="Q15" s="60">
        <f>VLOOKUP($A15,'Occupancy Raw Data'!$B$6:$BE$43,'Occupancy Raw Data'!X$1,FALSE)</f>
        <v>-2.3724298190936799</v>
      </c>
      <c r="R15" s="61">
        <f>VLOOKUP($A15,'Occupancy Raw Data'!$B$6:$BE$43,'Occupancy Raw Data'!Y$1,FALSE)</f>
        <v>2.1972189835145799</v>
      </c>
      <c r="S15" s="60">
        <f>VLOOKUP($A15,'Occupancy Raw Data'!$B$6:$BE$43,'Occupancy Raw Data'!AA$1,FALSE)</f>
        <v>-7.3922819147690602</v>
      </c>
      <c r="T15" s="60">
        <f>VLOOKUP($A15,'Occupancy Raw Data'!$B$6:$BE$43,'Occupancy Raw Data'!AB$1,FALSE)</f>
        <v>-0.32744998377277601</v>
      </c>
      <c r="U15" s="61">
        <f>VLOOKUP($A15,'Occupancy Raw Data'!$B$6:$BE$43,'Occupancy Raw Data'!AC$1,FALSE)</f>
        <v>-3.72748136440579</v>
      </c>
      <c r="V15" s="62">
        <f>VLOOKUP($A15,'Occupancy Raw Data'!$B$6:$BE$43,'Occupancy Raw Data'!AE$1,FALSE)</f>
        <v>3.00359964661941E-2</v>
      </c>
      <c r="W15" s="63"/>
      <c r="X15" s="64">
        <f>VLOOKUP($A15,'ADR Raw Data'!$B$6:$BE$43,'ADR Raw Data'!G$1,FALSE)</f>
        <v>108.18892527382199</v>
      </c>
      <c r="Y15" s="65">
        <f>VLOOKUP($A15,'ADR Raw Data'!$B$6:$BE$43,'ADR Raw Data'!H$1,FALSE)</f>
        <v>107.680401727318</v>
      </c>
      <c r="Z15" s="65">
        <f>VLOOKUP($A15,'ADR Raw Data'!$B$6:$BE$43,'ADR Raw Data'!I$1,FALSE)</f>
        <v>109.405629607213</v>
      </c>
      <c r="AA15" s="65">
        <f>VLOOKUP($A15,'ADR Raw Data'!$B$6:$BE$43,'ADR Raw Data'!J$1,FALSE)</f>
        <v>109.059989943074</v>
      </c>
      <c r="AB15" s="65">
        <f>VLOOKUP($A15,'ADR Raw Data'!$B$6:$BE$43,'ADR Raw Data'!K$1,FALSE)</f>
        <v>114.14016335505499</v>
      </c>
      <c r="AC15" s="66">
        <f>VLOOKUP($A15,'ADR Raw Data'!$B$6:$BE$43,'ADR Raw Data'!L$1,FALSE)</f>
        <v>109.71407842292</v>
      </c>
      <c r="AD15" s="65">
        <f>VLOOKUP($A15,'ADR Raw Data'!$B$6:$BE$43,'ADR Raw Data'!N$1,FALSE)</f>
        <v>181.35584764646401</v>
      </c>
      <c r="AE15" s="65">
        <f>VLOOKUP($A15,'ADR Raw Data'!$B$6:$BE$43,'ADR Raw Data'!O$1,FALSE)</f>
        <v>206.46308721810999</v>
      </c>
      <c r="AF15" s="66">
        <f>VLOOKUP($A15,'ADR Raw Data'!$B$6:$BE$43,'ADR Raw Data'!P$1,FALSE)</f>
        <v>194.83990873977001</v>
      </c>
      <c r="AG15" s="67">
        <f>VLOOKUP($A15,'ADR Raw Data'!$B$6:$BE$43,'ADR Raw Data'!R$1,FALSE)</f>
        <v>139.68240290670201</v>
      </c>
      <c r="AH15" s="63"/>
      <c r="AI15" s="59">
        <f>VLOOKUP($A15,'ADR Raw Data'!$B$6:$BE$43,'ADR Raw Data'!T$1,FALSE)</f>
        <v>4.9482398744152203</v>
      </c>
      <c r="AJ15" s="60">
        <f>VLOOKUP($A15,'ADR Raw Data'!$B$6:$BE$43,'ADR Raw Data'!U$1,FALSE)</f>
        <v>9.3425470752481008</v>
      </c>
      <c r="AK15" s="60">
        <f>VLOOKUP($A15,'ADR Raw Data'!$B$6:$BE$43,'ADR Raw Data'!V$1,FALSE)</f>
        <v>10.111654165474301</v>
      </c>
      <c r="AL15" s="60">
        <f>VLOOKUP($A15,'ADR Raw Data'!$B$6:$BE$43,'ADR Raw Data'!W$1,FALSE)</f>
        <v>9.8008910158476006</v>
      </c>
      <c r="AM15" s="60">
        <f>VLOOKUP($A15,'ADR Raw Data'!$B$6:$BE$43,'ADR Raw Data'!X$1,FALSE)</f>
        <v>6.1145032526354504</v>
      </c>
      <c r="AN15" s="61">
        <f>VLOOKUP($A15,'ADR Raw Data'!$B$6:$BE$43,'ADR Raw Data'!Y$1,FALSE)</f>
        <v>7.9458806544919902</v>
      </c>
      <c r="AO15" s="60">
        <f>VLOOKUP($A15,'ADR Raw Data'!$B$6:$BE$43,'ADR Raw Data'!AA$1,FALSE)</f>
        <v>8.3460748195575896</v>
      </c>
      <c r="AP15" s="60">
        <f>VLOOKUP($A15,'ADR Raw Data'!$B$6:$BE$43,'ADR Raw Data'!AB$1,FALSE)</f>
        <v>11.376286943238499</v>
      </c>
      <c r="AQ15" s="61">
        <f>VLOOKUP($A15,'ADR Raw Data'!$B$6:$BE$43,'ADR Raw Data'!AC$1,FALSE)</f>
        <v>10.255253465893301</v>
      </c>
      <c r="AR15" s="62">
        <f>VLOOKUP($A15,'ADR Raw Data'!$B$6:$BE$43,'ADR Raw Data'!AE$1,FALSE)</f>
        <v>8.1961782478818908</v>
      </c>
      <c r="AS15" s="50"/>
      <c r="AT15" s="64">
        <f>VLOOKUP($A15,'RevPAR Raw Data'!$B$6:$BE$43,'RevPAR Raw Data'!G$1,FALSE)</f>
        <v>62.128462158974699</v>
      </c>
      <c r="AU15" s="65">
        <f>VLOOKUP($A15,'RevPAR Raw Data'!$B$6:$BE$43,'RevPAR Raw Data'!H$1,FALSE)</f>
        <v>67.3111864664412</v>
      </c>
      <c r="AV15" s="65">
        <f>VLOOKUP($A15,'RevPAR Raw Data'!$B$6:$BE$43,'RevPAR Raw Data'!I$1,FALSE)</f>
        <v>69.639749768063496</v>
      </c>
      <c r="AW15" s="65">
        <f>VLOOKUP($A15,'RevPAR Raw Data'!$B$6:$BE$43,'RevPAR Raw Data'!J$1,FALSE)</f>
        <v>69.288263652802797</v>
      </c>
      <c r="AX15" s="65">
        <f>VLOOKUP($A15,'RevPAR Raw Data'!$B$6:$BE$43,'RevPAR Raw Data'!K$1,FALSE)</f>
        <v>71.148774416227596</v>
      </c>
      <c r="AY15" s="66">
        <f>VLOOKUP($A15,'RevPAR Raw Data'!$B$6:$BE$43,'RevPAR Raw Data'!L$1,FALSE)</f>
        <v>67.903287292502</v>
      </c>
      <c r="AZ15" s="65">
        <f>VLOOKUP($A15,'RevPAR Raw Data'!$B$6:$BE$43,'RevPAR Raw Data'!N$1,FALSE)</f>
        <v>141.160695943077</v>
      </c>
      <c r="BA15" s="65">
        <f>VLOOKUP($A15,'RevPAR Raw Data'!$B$6:$BE$43,'RevPAR Raw Data'!O$1,FALSE)</f>
        <v>186.431995966664</v>
      </c>
      <c r="BB15" s="66">
        <f>VLOOKUP($A15,'RevPAR Raw Data'!$B$6:$BE$43,'RevPAR Raw Data'!P$1,FALSE)</f>
        <v>163.79634595486999</v>
      </c>
      <c r="BC15" s="67">
        <f>VLOOKUP($A15,'RevPAR Raw Data'!$B$6:$BE$43,'RevPAR Raw Data'!R$1,FALSE)</f>
        <v>95.301304053178697</v>
      </c>
      <c r="BD15" s="63"/>
      <c r="BE15" s="59">
        <f>VLOOKUP($A15,'RevPAR Raw Data'!$B$6:$BE$43,'RevPAR Raw Data'!T$1,FALSE)</f>
        <v>2.1330677065531898</v>
      </c>
      <c r="BF15" s="60">
        <f>VLOOKUP($A15,'RevPAR Raw Data'!$B$6:$BE$43,'RevPAR Raw Data'!U$1,FALSE)</f>
        <v>16.202963454430499</v>
      </c>
      <c r="BG15" s="60">
        <f>VLOOKUP($A15,'RevPAR Raw Data'!$B$6:$BE$43,'RevPAR Raw Data'!V$1,FALSE)</f>
        <v>16.004801624647602</v>
      </c>
      <c r="BH15" s="60">
        <f>VLOOKUP($A15,'RevPAR Raw Data'!$B$6:$BE$43,'RevPAR Raw Data'!W$1,FALSE)</f>
        <v>14.913823610128601</v>
      </c>
      <c r="BI15" s="60">
        <f>VLOOKUP($A15,'RevPAR Raw Data'!$B$6:$BE$43,'RevPAR Raw Data'!X$1,FALSE)</f>
        <v>3.5970111350868001</v>
      </c>
      <c r="BJ15" s="61">
        <f>VLOOKUP($A15,'RevPAR Raw Data'!$B$6:$BE$43,'RevPAR Raw Data'!Y$1,FALSE)</f>
        <v>10.317688036154401</v>
      </c>
      <c r="BK15" s="60">
        <f>VLOOKUP($A15,'RevPAR Raw Data'!$B$6:$BE$43,'RevPAR Raw Data'!AA$1,FALSE)</f>
        <v>0.336827525309287</v>
      </c>
      <c r="BL15" s="60">
        <f>VLOOKUP($A15,'RevPAR Raw Data'!$B$6:$BE$43,'RevPAR Raw Data'!AB$1,FALSE)</f>
        <v>11.0115853097161</v>
      </c>
      <c r="BM15" s="61">
        <f>VLOOKUP($A15,'RevPAR Raw Data'!$B$6:$BE$43,'RevPAR Raw Data'!AC$1,FALSE)</f>
        <v>6.1455094396737904</v>
      </c>
      <c r="BN15" s="62">
        <f>VLOOKUP($A15,'RevPAR Raw Data'!$B$6:$BE$43,'RevPAR Raw Data'!AE$1,FALSE)</f>
        <v>8.2286760481569896</v>
      </c>
    </row>
    <row r="16" spans="1:66" x14ac:dyDescent="0.25">
      <c r="A16" s="76" t="s">
        <v>92</v>
      </c>
      <c r="B16" s="59">
        <f>VLOOKUP($A16,'Occupancy Raw Data'!$B$6:$BE$43,'Occupancy Raw Data'!G$1,FALSE)</f>
        <v>68.524017467248896</v>
      </c>
      <c r="C16" s="60">
        <f>VLOOKUP($A16,'Occupancy Raw Data'!$B$6:$BE$43,'Occupancy Raw Data'!H$1,FALSE)</f>
        <v>79.144104803493406</v>
      </c>
      <c r="D16" s="60">
        <f>VLOOKUP($A16,'Occupancy Raw Data'!$B$6:$BE$43,'Occupancy Raw Data'!I$1,FALSE)</f>
        <v>83.685589519650605</v>
      </c>
      <c r="E16" s="60">
        <f>VLOOKUP($A16,'Occupancy Raw Data'!$B$6:$BE$43,'Occupancy Raw Data'!J$1,FALSE)</f>
        <v>81.537117903930096</v>
      </c>
      <c r="F16" s="60">
        <f>VLOOKUP($A16,'Occupancy Raw Data'!$B$6:$BE$43,'Occupancy Raw Data'!K$1,FALSE)</f>
        <v>74.393013100436605</v>
      </c>
      <c r="G16" s="61">
        <f>VLOOKUP($A16,'Occupancy Raw Data'!$B$6:$BE$43,'Occupancy Raw Data'!L$1,FALSE)</f>
        <v>77.456768558951893</v>
      </c>
      <c r="H16" s="60">
        <f>VLOOKUP($A16,'Occupancy Raw Data'!$B$6:$BE$43,'Occupancy Raw Data'!N$1,FALSE)</f>
        <v>81.711790393013104</v>
      </c>
      <c r="I16" s="60">
        <f>VLOOKUP($A16,'Occupancy Raw Data'!$B$6:$BE$43,'Occupancy Raw Data'!O$1,FALSE)</f>
        <v>90.270742358078607</v>
      </c>
      <c r="J16" s="61">
        <f>VLOOKUP($A16,'Occupancy Raw Data'!$B$6:$BE$43,'Occupancy Raw Data'!P$1,FALSE)</f>
        <v>85.991266375545806</v>
      </c>
      <c r="K16" s="62">
        <f>VLOOKUP($A16,'Occupancy Raw Data'!$B$6:$BE$43,'Occupancy Raw Data'!R$1,FALSE)</f>
        <v>79.895196506550207</v>
      </c>
      <c r="L16" s="63"/>
      <c r="M16" s="59">
        <f>VLOOKUP($A16,'Occupancy Raw Data'!$B$6:$BE$43,'Occupancy Raw Data'!T$1,FALSE)</f>
        <v>1.3957094856551999</v>
      </c>
      <c r="N16" s="60">
        <f>VLOOKUP($A16,'Occupancy Raw Data'!$B$6:$BE$43,'Occupancy Raw Data'!U$1,FALSE)</f>
        <v>7.2933933222827303</v>
      </c>
      <c r="O16" s="60">
        <f>VLOOKUP($A16,'Occupancy Raw Data'!$B$6:$BE$43,'Occupancy Raw Data'!V$1,FALSE)</f>
        <v>11.6262814538676</v>
      </c>
      <c r="P16" s="60">
        <f>VLOOKUP($A16,'Occupancy Raw Data'!$B$6:$BE$43,'Occupancy Raw Data'!W$1,FALSE)</f>
        <v>8.5328993257381995</v>
      </c>
      <c r="Q16" s="60">
        <f>VLOOKUP($A16,'Occupancy Raw Data'!$B$6:$BE$43,'Occupancy Raw Data'!X$1,FALSE)</f>
        <v>1.5256257449344399</v>
      </c>
      <c r="R16" s="61">
        <f>VLOOKUP($A16,'Occupancy Raw Data'!$B$6:$BE$43,'Occupancy Raw Data'!Y$1,FALSE)</f>
        <v>6.1877394636015302</v>
      </c>
      <c r="S16" s="60">
        <f>VLOOKUP($A16,'Occupancy Raw Data'!$B$6:$BE$43,'Occupancy Raw Data'!AA$1,FALSE)</f>
        <v>-5.91311343523732</v>
      </c>
      <c r="T16" s="60">
        <f>VLOOKUP($A16,'Occupancy Raw Data'!$B$6:$BE$43,'Occupancy Raw Data'!AB$1,FALSE)</f>
        <v>-3.27531349429159</v>
      </c>
      <c r="U16" s="61">
        <f>VLOOKUP($A16,'Occupancy Raw Data'!$B$6:$BE$43,'Occupancy Raw Data'!AC$1,FALSE)</f>
        <v>-4.5467765390208399</v>
      </c>
      <c r="V16" s="62">
        <f>VLOOKUP($A16,'Occupancy Raw Data'!$B$6:$BE$43,'Occupancy Raw Data'!AE$1,FALSE)</f>
        <v>2.6382433082224699</v>
      </c>
      <c r="W16" s="63"/>
      <c r="X16" s="64">
        <f>VLOOKUP($A16,'ADR Raw Data'!$B$6:$BE$43,'ADR Raw Data'!G$1,FALSE)</f>
        <v>88.694481850624499</v>
      </c>
      <c r="Y16" s="65">
        <f>VLOOKUP($A16,'ADR Raw Data'!$B$6:$BE$43,'ADR Raw Data'!H$1,FALSE)</f>
        <v>92.137636040609095</v>
      </c>
      <c r="Z16" s="65">
        <f>VLOOKUP($A16,'ADR Raw Data'!$B$6:$BE$43,'ADR Raw Data'!I$1,FALSE)</f>
        <v>95.945946002922099</v>
      </c>
      <c r="AA16" s="65">
        <f>VLOOKUP($A16,'ADR Raw Data'!$B$6:$BE$43,'ADR Raw Data'!J$1,FALSE)</f>
        <v>94.616966023993101</v>
      </c>
      <c r="AB16" s="65">
        <f>VLOOKUP($A16,'ADR Raw Data'!$B$6:$BE$43,'ADR Raw Data'!K$1,FALSE)</f>
        <v>93.912960906316002</v>
      </c>
      <c r="AC16" s="66">
        <f>VLOOKUP($A16,'ADR Raw Data'!$B$6:$BE$43,'ADR Raw Data'!L$1,FALSE)</f>
        <v>93.214342702507594</v>
      </c>
      <c r="AD16" s="65">
        <f>VLOOKUP($A16,'ADR Raw Data'!$B$6:$BE$43,'ADR Raw Data'!N$1,FALSE)</f>
        <v>122.89718569901601</v>
      </c>
      <c r="AE16" s="65">
        <f>VLOOKUP($A16,'ADR Raw Data'!$B$6:$BE$43,'ADR Raw Data'!O$1,FALSE)</f>
        <v>140.28800481811101</v>
      </c>
      <c r="AF16" s="66">
        <f>VLOOKUP($A16,'ADR Raw Data'!$B$6:$BE$43,'ADR Raw Data'!P$1,FALSE)</f>
        <v>132.02533451147599</v>
      </c>
      <c r="AG16" s="67">
        <f>VLOOKUP($A16,'ADR Raw Data'!$B$6:$BE$43,'ADR Raw Data'!R$1,FALSE)</f>
        <v>105.149286338934</v>
      </c>
      <c r="AH16" s="63"/>
      <c r="AI16" s="59">
        <f>VLOOKUP($A16,'ADR Raw Data'!$B$6:$BE$43,'ADR Raw Data'!T$1,FALSE)</f>
        <v>12.823896985668</v>
      </c>
      <c r="AJ16" s="60">
        <f>VLOOKUP($A16,'ADR Raw Data'!$B$6:$BE$43,'ADR Raw Data'!U$1,FALSE)</f>
        <v>16.4930963489848</v>
      </c>
      <c r="AK16" s="60">
        <f>VLOOKUP($A16,'ADR Raw Data'!$B$6:$BE$43,'ADR Raw Data'!V$1,FALSE)</f>
        <v>19.211353730470901</v>
      </c>
      <c r="AL16" s="60">
        <f>VLOOKUP($A16,'ADR Raw Data'!$B$6:$BE$43,'ADR Raw Data'!W$1,FALSE)</f>
        <v>18.541706799268098</v>
      </c>
      <c r="AM16" s="60">
        <f>VLOOKUP($A16,'ADR Raw Data'!$B$6:$BE$43,'ADR Raw Data'!X$1,FALSE)</f>
        <v>15.4942280193857</v>
      </c>
      <c r="AN16" s="61">
        <f>VLOOKUP($A16,'ADR Raw Data'!$B$6:$BE$43,'ADR Raw Data'!Y$1,FALSE)</f>
        <v>16.685073221107</v>
      </c>
      <c r="AO16" s="60">
        <f>VLOOKUP($A16,'ADR Raw Data'!$B$6:$BE$43,'ADR Raw Data'!AA$1,FALSE)</f>
        <v>10.345654524300899</v>
      </c>
      <c r="AP16" s="60">
        <f>VLOOKUP($A16,'ADR Raw Data'!$B$6:$BE$43,'ADR Raw Data'!AB$1,FALSE)</f>
        <v>14.7058462703014</v>
      </c>
      <c r="AQ16" s="61">
        <f>VLOOKUP($A16,'ADR Raw Data'!$B$6:$BE$43,'ADR Raw Data'!AC$1,FALSE)</f>
        <v>12.808334759814599</v>
      </c>
      <c r="AR16" s="62">
        <f>VLOOKUP($A16,'ADR Raw Data'!$B$6:$BE$43,'ADR Raw Data'!AE$1,FALSE)</f>
        <v>14.082651553997</v>
      </c>
      <c r="AS16" s="50"/>
      <c r="AT16" s="64">
        <f>VLOOKUP($A16,'RevPAR Raw Data'!$B$6:$BE$43,'RevPAR Raw Data'!G$1,FALSE)</f>
        <v>60.777022235807799</v>
      </c>
      <c r="AU16" s="65">
        <f>VLOOKUP($A16,'RevPAR Raw Data'!$B$6:$BE$43,'RevPAR Raw Data'!H$1,FALSE)</f>
        <v>72.921507231440998</v>
      </c>
      <c r="AV16" s="65">
        <f>VLOOKUP($A16,'RevPAR Raw Data'!$B$6:$BE$43,'RevPAR Raw Data'!I$1,FALSE)</f>
        <v>80.292930532751001</v>
      </c>
      <c r="AW16" s="65">
        <f>VLOOKUP($A16,'RevPAR Raw Data'!$B$6:$BE$43,'RevPAR Raw Data'!J$1,FALSE)</f>
        <v>77.147947144104805</v>
      </c>
      <c r="AX16" s="65">
        <f>VLOOKUP($A16,'RevPAR Raw Data'!$B$6:$BE$43,'RevPAR Raw Data'!K$1,FALSE)</f>
        <v>69.864681310043593</v>
      </c>
      <c r="AY16" s="66">
        <f>VLOOKUP($A16,'RevPAR Raw Data'!$B$6:$BE$43,'RevPAR Raw Data'!L$1,FALSE)</f>
        <v>72.200817690829595</v>
      </c>
      <c r="AZ16" s="65">
        <f>VLOOKUP($A16,'RevPAR Raw Data'!$B$6:$BE$43,'RevPAR Raw Data'!N$1,FALSE)</f>
        <v>100.42149077729201</v>
      </c>
      <c r="BA16" s="65">
        <f>VLOOKUP($A16,'RevPAR Raw Data'!$B$6:$BE$43,'RevPAR Raw Data'!O$1,FALSE)</f>
        <v>126.639023388646</v>
      </c>
      <c r="BB16" s="66">
        <f>VLOOKUP($A16,'RevPAR Raw Data'!$B$6:$BE$43,'RevPAR Raw Data'!P$1,FALSE)</f>
        <v>113.530257082969</v>
      </c>
      <c r="BC16" s="67">
        <f>VLOOKUP($A16,'RevPAR Raw Data'!$B$6:$BE$43,'RevPAR Raw Data'!R$1,FALSE)</f>
        <v>84.009228945726704</v>
      </c>
      <c r="BD16" s="63"/>
      <c r="BE16" s="59">
        <f>VLOOKUP($A16,'RevPAR Raw Data'!$B$6:$BE$43,'RevPAR Raw Data'!T$1,FALSE)</f>
        <v>14.3985908179828</v>
      </c>
      <c r="BF16" s="60">
        <f>VLOOKUP($A16,'RevPAR Raw Data'!$B$6:$BE$43,'RevPAR Raw Data'!U$1,FALSE)</f>
        <v>24.989396059022098</v>
      </c>
      <c r="BG16" s="60">
        <f>VLOOKUP($A16,'RevPAR Raw Data'!$B$6:$BE$43,'RevPAR Raw Data'!V$1,FALSE)</f>
        <v>33.0712012401412</v>
      </c>
      <c r="BH16" s="60">
        <f>VLOOKUP($A16,'RevPAR Raw Data'!$B$6:$BE$43,'RevPAR Raw Data'!W$1,FALSE)</f>
        <v>28.656751299461401</v>
      </c>
      <c r="BI16" s="60">
        <f>VLOOKUP($A16,'RevPAR Raw Data'!$B$6:$BE$43,'RevPAR Raw Data'!X$1,FALSE)</f>
        <v>17.2562376959627</v>
      </c>
      <c r="BJ16" s="61">
        <f>VLOOKUP($A16,'RevPAR Raw Data'!$B$6:$BE$43,'RevPAR Raw Data'!Y$1,FALSE)</f>
        <v>23.905241544941699</v>
      </c>
      <c r="BK16" s="60">
        <f>VLOOKUP($A16,'RevPAR Raw Data'!$B$6:$BE$43,'RevPAR Raw Data'!AA$1,FALSE)</f>
        <v>3.8207908014239802</v>
      </c>
      <c r="BL16" s="60">
        <f>VLOOKUP($A16,'RevPAR Raw Data'!$B$6:$BE$43,'RevPAR Raw Data'!AB$1,FALSE)</f>
        <v>10.9488702086689</v>
      </c>
      <c r="BM16" s="61">
        <f>VLOOKUP($A16,'RevPAR Raw Data'!$B$6:$BE$43,'RevPAR Raw Data'!AC$1,FALSE)</f>
        <v>7.67919186089531</v>
      </c>
      <c r="BN16" s="62">
        <f>VLOOKUP($A16,'RevPAR Raw Data'!$B$6:$BE$43,'RevPAR Raw Data'!AE$1,FALSE)</f>
        <v>17.092429474463099</v>
      </c>
    </row>
    <row r="17" spans="1:66" x14ac:dyDescent="0.25">
      <c r="A17" s="78" t="s">
        <v>32</v>
      </c>
      <c r="B17" s="59">
        <f>VLOOKUP($A17,'Occupancy Raw Data'!$B$6:$BE$43,'Occupancy Raw Data'!G$1,FALSE)</f>
        <v>56.861075635021898</v>
      </c>
      <c r="C17" s="60">
        <f>VLOOKUP($A17,'Occupancy Raw Data'!$B$6:$BE$43,'Occupancy Raw Data'!H$1,FALSE)</f>
        <v>64.609053497942298</v>
      </c>
      <c r="D17" s="60">
        <f>VLOOKUP($A17,'Occupancy Raw Data'!$B$6:$BE$43,'Occupancy Raw Data'!I$1,FALSE)</f>
        <v>69.050659855257507</v>
      </c>
      <c r="E17" s="60">
        <f>VLOOKUP($A17,'Occupancy Raw Data'!$B$6:$BE$43,'Occupancy Raw Data'!J$1,FALSE)</f>
        <v>67.333617142046194</v>
      </c>
      <c r="F17" s="60">
        <f>VLOOKUP($A17,'Occupancy Raw Data'!$B$6:$BE$43,'Occupancy Raw Data'!K$1,FALSE)</f>
        <v>63.871150844330899</v>
      </c>
      <c r="G17" s="61">
        <f>VLOOKUP($A17,'Occupancy Raw Data'!$B$6:$BE$43,'Occupancy Raw Data'!L$1,FALSE)</f>
        <v>64.345111394919797</v>
      </c>
      <c r="H17" s="60">
        <f>VLOOKUP($A17,'Occupancy Raw Data'!$B$6:$BE$43,'Occupancy Raw Data'!N$1,FALSE)</f>
        <v>76.231020292322896</v>
      </c>
      <c r="I17" s="60">
        <f>VLOOKUP($A17,'Occupancy Raw Data'!$B$6:$BE$43,'Occupancy Raw Data'!O$1,FALSE)</f>
        <v>90.393075067404496</v>
      </c>
      <c r="J17" s="61">
        <f>VLOOKUP($A17,'Occupancy Raw Data'!$B$6:$BE$43,'Occupancy Raw Data'!P$1,FALSE)</f>
        <v>83.312047679863696</v>
      </c>
      <c r="K17" s="62">
        <f>VLOOKUP($A17,'Occupancy Raw Data'!$B$6:$BE$43,'Occupancy Raw Data'!R$1,FALSE)</f>
        <v>69.764236047760903</v>
      </c>
      <c r="L17" s="63"/>
      <c r="M17" s="59">
        <f>VLOOKUP($A17,'Occupancy Raw Data'!$B$6:$BE$43,'Occupancy Raw Data'!T$1,FALSE)</f>
        <v>1.17567813068291</v>
      </c>
      <c r="N17" s="60">
        <f>VLOOKUP($A17,'Occupancy Raw Data'!$B$6:$BE$43,'Occupancy Raw Data'!U$1,FALSE)</f>
        <v>6.59283919791618</v>
      </c>
      <c r="O17" s="60">
        <f>VLOOKUP($A17,'Occupancy Raw Data'!$B$6:$BE$43,'Occupancy Raw Data'!V$1,FALSE)</f>
        <v>9.9568573564968901</v>
      </c>
      <c r="P17" s="60">
        <f>VLOOKUP($A17,'Occupancy Raw Data'!$B$6:$BE$43,'Occupancy Raw Data'!W$1,FALSE)</f>
        <v>5.2956142926873797</v>
      </c>
      <c r="Q17" s="60">
        <f>VLOOKUP($A17,'Occupancy Raw Data'!$B$6:$BE$43,'Occupancy Raw Data'!X$1,FALSE)</f>
        <v>-4.9485069360548204</v>
      </c>
      <c r="R17" s="61">
        <f>VLOOKUP($A17,'Occupancy Raw Data'!$B$6:$BE$43,'Occupancy Raw Data'!Y$1,FALSE)</f>
        <v>3.5303499934697502</v>
      </c>
      <c r="S17" s="60">
        <f>VLOOKUP($A17,'Occupancy Raw Data'!$B$6:$BE$43,'Occupancy Raw Data'!AA$1,FALSE)</f>
        <v>-7.1580730913612696</v>
      </c>
      <c r="T17" s="60">
        <f>VLOOKUP($A17,'Occupancy Raw Data'!$B$6:$BE$43,'Occupancy Raw Data'!AB$1,FALSE)</f>
        <v>1.0773271577133701</v>
      </c>
      <c r="U17" s="61">
        <f>VLOOKUP($A17,'Occupancy Raw Data'!$B$6:$BE$43,'Occupancy Raw Data'!AC$1,FALSE)</f>
        <v>-2.8646299342134198</v>
      </c>
      <c r="V17" s="62">
        <f>VLOOKUP($A17,'Occupancy Raw Data'!$B$6:$BE$43,'Occupancy Raw Data'!AE$1,FALSE)</f>
        <v>1.2558351862889501</v>
      </c>
      <c r="W17" s="63"/>
      <c r="X17" s="64">
        <f>VLOOKUP($A17,'ADR Raw Data'!$B$6:$BE$43,'ADR Raw Data'!G$1,FALSE)</f>
        <v>75.670087422011406</v>
      </c>
      <c r="Y17" s="65">
        <f>VLOOKUP($A17,'ADR Raw Data'!$B$6:$BE$43,'ADR Raw Data'!H$1,FALSE)</f>
        <v>79.653846233252807</v>
      </c>
      <c r="Z17" s="65">
        <f>VLOOKUP($A17,'ADR Raw Data'!$B$6:$BE$43,'ADR Raw Data'!I$1,FALSE)</f>
        <v>80.909993937525599</v>
      </c>
      <c r="AA17" s="65">
        <f>VLOOKUP($A17,'ADR Raw Data'!$B$6:$BE$43,'ADR Raw Data'!J$1,FALSE)</f>
        <v>80.445041201264402</v>
      </c>
      <c r="AB17" s="65">
        <f>VLOOKUP($A17,'ADR Raw Data'!$B$6:$BE$43,'ADR Raw Data'!K$1,FALSE)</f>
        <v>78.552117596089701</v>
      </c>
      <c r="AC17" s="66">
        <f>VLOOKUP($A17,'ADR Raw Data'!$B$6:$BE$43,'ADR Raw Data'!L$1,FALSE)</f>
        <v>79.166232996647807</v>
      </c>
      <c r="AD17" s="65">
        <f>VLOOKUP($A17,'ADR Raw Data'!$B$6:$BE$43,'ADR Raw Data'!N$1,FALSE)</f>
        <v>105.927518912881</v>
      </c>
      <c r="AE17" s="65">
        <f>VLOOKUP($A17,'ADR Raw Data'!$B$6:$BE$43,'ADR Raw Data'!O$1,FALSE)</f>
        <v>120.94987466248</v>
      </c>
      <c r="AF17" s="66">
        <f>VLOOKUP($A17,'ADR Raw Data'!$B$6:$BE$43,'ADR Raw Data'!P$1,FALSE)</f>
        <v>114.07710212910899</v>
      </c>
      <c r="AG17" s="67">
        <f>VLOOKUP($A17,'ADR Raw Data'!$B$6:$BE$43,'ADR Raw Data'!R$1,FALSE)</f>
        <v>91.077763924565502</v>
      </c>
      <c r="AH17" s="63"/>
      <c r="AI17" s="59">
        <f>VLOOKUP($A17,'ADR Raw Data'!$B$6:$BE$43,'ADR Raw Data'!T$1,FALSE)</f>
        <v>13.9701572412865</v>
      </c>
      <c r="AJ17" s="60">
        <f>VLOOKUP($A17,'ADR Raw Data'!$B$6:$BE$43,'ADR Raw Data'!U$1,FALSE)</f>
        <v>17.3410145020286</v>
      </c>
      <c r="AK17" s="60">
        <f>VLOOKUP($A17,'ADR Raw Data'!$B$6:$BE$43,'ADR Raw Data'!V$1,FALSE)</f>
        <v>14.5867240151989</v>
      </c>
      <c r="AL17" s="60">
        <f>VLOOKUP($A17,'ADR Raw Data'!$B$6:$BE$43,'ADR Raw Data'!W$1,FALSE)</f>
        <v>14.2214576094375</v>
      </c>
      <c r="AM17" s="60">
        <f>VLOOKUP($A17,'ADR Raw Data'!$B$6:$BE$43,'ADR Raw Data'!X$1,FALSE)</f>
        <v>6.1929207286856203</v>
      </c>
      <c r="AN17" s="61">
        <f>VLOOKUP($A17,'ADR Raw Data'!$B$6:$BE$43,'ADR Raw Data'!Y$1,FALSE)</f>
        <v>13.086167803444599</v>
      </c>
      <c r="AO17" s="60">
        <f>VLOOKUP($A17,'ADR Raw Data'!$B$6:$BE$43,'ADR Raw Data'!AA$1,FALSE)</f>
        <v>4.1105802920367704</v>
      </c>
      <c r="AP17" s="60">
        <f>VLOOKUP($A17,'ADR Raw Data'!$B$6:$BE$43,'ADR Raw Data'!AB$1,FALSE)</f>
        <v>9.3350952139042604</v>
      </c>
      <c r="AQ17" s="61">
        <f>VLOOKUP($A17,'ADR Raw Data'!$B$6:$BE$43,'ADR Raw Data'!AC$1,FALSE)</f>
        <v>7.2419246961673798</v>
      </c>
      <c r="AR17" s="62">
        <f>VLOOKUP($A17,'ADR Raw Data'!$B$6:$BE$43,'ADR Raw Data'!AE$1,FALSE)</f>
        <v>9.8110440340699103</v>
      </c>
      <c r="AS17" s="50"/>
      <c r="AT17" s="64">
        <f>VLOOKUP($A17,'RevPAR Raw Data'!$B$6:$BE$43,'RevPAR Raw Data'!G$1,FALSE)</f>
        <v>43.026825642117203</v>
      </c>
      <c r="AU17" s="65">
        <f>VLOOKUP($A17,'RevPAR Raw Data'!$B$6:$BE$43,'RevPAR Raw Data'!H$1,FALSE)</f>
        <v>51.463596126010998</v>
      </c>
      <c r="AV17" s="65">
        <f>VLOOKUP($A17,'RevPAR Raw Data'!$B$6:$BE$43,'RevPAR Raw Data'!I$1,FALSE)</f>
        <v>55.868884702710297</v>
      </c>
      <c r="AW17" s="65">
        <f>VLOOKUP($A17,'RevPAR Raw Data'!$B$6:$BE$43,'RevPAR Raw Data'!J$1,FALSE)</f>
        <v>54.166556052220798</v>
      </c>
      <c r="AX17" s="65">
        <f>VLOOKUP($A17,'RevPAR Raw Data'!$B$6:$BE$43,'RevPAR Raw Data'!K$1,FALSE)</f>
        <v>50.172141521214698</v>
      </c>
      <c r="AY17" s="66">
        <f>VLOOKUP($A17,'RevPAR Raw Data'!$B$6:$BE$43,'RevPAR Raw Data'!L$1,FALSE)</f>
        <v>50.939600808854799</v>
      </c>
      <c r="AZ17" s="65">
        <f>VLOOKUP($A17,'RevPAR Raw Data'!$B$6:$BE$43,'RevPAR Raw Data'!N$1,FALSE)</f>
        <v>80.749628437633007</v>
      </c>
      <c r="BA17" s="65">
        <f>VLOOKUP($A17,'RevPAR Raw Data'!$B$6:$BE$43,'RevPAR Raw Data'!O$1,FALSE)</f>
        <v>109.33031099758701</v>
      </c>
      <c r="BB17" s="66">
        <f>VLOOKUP($A17,'RevPAR Raw Data'!$B$6:$BE$43,'RevPAR Raw Data'!P$1,FALSE)</f>
        <v>95.039969717610305</v>
      </c>
      <c r="BC17" s="67">
        <f>VLOOKUP($A17,'RevPAR Raw Data'!$B$6:$BE$43,'RevPAR Raw Data'!R$1,FALSE)</f>
        <v>63.539706211356403</v>
      </c>
      <c r="BD17" s="63"/>
      <c r="BE17" s="59">
        <f>VLOOKUP($A17,'RevPAR Raw Data'!$B$6:$BE$43,'RevPAR Raw Data'!T$1,FALSE)</f>
        <v>15.310079455477201</v>
      </c>
      <c r="BF17" s="60">
        <f>VLOOKUP($A17,'RevPAR Raw Data'!$B$6:$BE$43,'RevPAR Raw Data'!U$1,FALSE)</f>
        <v>25.077118901350801</v>
      </c>
      <c r="BG17" s="60">
        <f>VLOOKUP($A17,'RevPAR Raw Data'!$B$6:$BE$43,'RevPAR Raw Data'!V$1,FALSE)</f>
        <v>25.9959606748751</v>
      </c>
      <c r="BH17" s="60">
        <f>VLOOKUP($A17,'RevPAR Raw Data'!$B$6:$BE$43,'RevPAR Raw Data'!W$1,FALSE)</f>
        <v>20.270185443918699</v>
      </c>
      <c r="BI17" s="60">
        <f>VLOOKUP($A17,'RevPAR Raw Data'!$B$6:$BE$43,'RevPAR Raw Data'!X$1,FALSE)</f>
        <v>0.93795668082741102</v>
      </c>
      <c r="BJ17" s="61">
        <f>VLOOKUP($A17,'RevPAR Raw Data'!$B$6:$BE$43,'RevPAR Raw Data'!Y$1,FALSE)</f>
        <v>17.0785053211087</v>
      </c>
      <c r="BK17" s="60">
        <f>VLOOKUP($A17,'RevPAR Raw Data'!$B$6:$BE$43,'RevPAR Raw Data'!AA$1,FALSE)</f>
        <v>-3.3417311411075699</v>
      </c>
      <c r="BL17" s="60">
        <f>VLOOKUP($A17,'RevPAR Raw Data'!$B$6:$BE$43,'RevPAR Raw Data'!AB$1,FALSE)</f>
        <v>10.512991887555399</v>
      </c>
      <c r="BM17" s="61">
        <f>VLOOKUP($A17,'RevPAR Raw Data'!$B$6:$BE$43,'RevPAR Raw Data'!AC$1,FALSE)</f>
        <v>4.1698404192943599</v>
      </c>
      <c r="BN17" s="62">
        <f>VLOOKUP($A17,'RevPAR Raw Data'!$B$6:$BE$43,'RevPAR Raw Data'!AE$1,FALSE)</f>
        <v>11.190089763481</v>
      </c>
    </row>
    <row r="18" spans="1:66" x14ac:dyDescent="0.25">
      <c r="A18" s="78" t="s">
        <v>93</v>
      </c>
      <c r="B18" s="59">
        <f>VLOOKUP($A18,'Occupancy Raw Data'!$B$6:$BE$43,'Occupancy Raw Data'!G$1,FALSE)</f>
        <v>61.570901423299901</v>
      </c>
      <c r="C18" s="60">
        <f>VLOOKUP($A18,'Occupancy Raw Data'!$B$6:$BE$43,'Occupancy Raw Data'!H$1,FALSE)</f>
        <v>73.185731857318501</v>
      </c>
      <c r="D18" s="60">
        <f>VLOOKUP($A18,'Occupancy Raw Data'!$B$6:$BE$43,'Occupancy Raw Data'!I$1,FALSE)</f>
        <v>76.348620629063404</v>
      </c>
      <c r="E18" s="60">
        <f>VLOOKUP($A18,'Occupancy Raw Data'!$B$6:$BE$43,'Occupancy Raw Data'!J$1,FALSE)</f>
        <v>73.256018274468403</v>
      </c>
      <c r="F18" s="60">
        <f>VLOOKUP($A18,'Occupancy Raw Data'!$B$6:$BE$43,'Occupancy Raw Data'!K$1,FALSE)</f>
        <v>68.318397469688904</v>
      </c>
      <c r="G18" s="61">
        <f>VLOOKUP($A18,'Occupancy Raw Data'!$B$6:$BE$43,'Occupancy Raw Data'!L$1,FALSE)</f>
        <v>70.535933930767797</v>
      </c>
      <c r="H18" s="60">
        <f>VLOOKUP($A18,'Occupancy Raw Data'!$B$6:$BE$43,'Occupancy Raw Data'!N$1,FALSE)</f>
        <v>73.572307151642903</v>
      </c>
      <c r="I18" s="60">
        <f>VLOOKUP($A18,'Occupancy Raw Data'!$B$6:$BE$43,'Occupancy Raw Data'!O$1,FALSE)</f>
        <v>85.872430152872894</v>
      </c>
      <c r="J18" s="61">
        <f>VLOOKUP($A18,'Occupancy Raw Data'!$B$6:$BE$43,'Occupancy Raw Data'!P$1,FALSE)</f>
        <v>79.722368652257899</v>
      </c>
      <c r="K18" s="62">
        <f>VLOOKUP($A18,'Occupancy Raw Data'!$B$6:$BE$43,'Occupancy Raw Data'!R$1,FALSE)</f>
        <v>73.160629565479297</v>
      </c>
      <c r="L18" s="63"/>
      <c r="M18" s="59">
        <f>VLOOKUP($A18,'Occupancy Raw Data'!$B$6:$BE$43,'Occupancy Raw Data'!T$1,FALSE)</f>
        <v>1.3532575801948401</v>
      </c>
      <c r="N18" s="60">
        <f>VLOOKUP($A18,'Occupancy Raw Data'!$B$6:$BE$43,'Occupancy Raw Data'!U$1,FALSE)</f>
        <v>15.014814512786</v>
      </c>
      <c r="O18" s="60">
        <f>VLOOKUP($A18,'Occupancy Raw Data'!$B$6:$BE$43,'Occupancy Raw Data'!V$1,FALSE)</f>
        <v>17.296057995879501</v>
      </c>
      <c r="P18" s="60">
        <f>VLOOKUP($A18,'Occupancy Raw Data'!$B$6:$BE$43,'Occupancy Raw Data'!W$1,FALSE)</f>
        <v>16.054995255764702</v>
      </c>
      <c r="Q18" s="60">
        <f>VLOOKUP($A18,'Occupancy Raw Data'!$B$6:$BE$43,'Occupancy Raw Data'!X$1,FALSE)</f>
        <v>6.1052042601858103</v>
      </c>
      <c r="R18" s="61">
        <f>VLOOKUP($A18,'Occupancy Raw Data'!$B$6:$BE$43,'Occupancy Raw Data'!Y$1,FALSE)</f>
        <v>11.2623878811452</v>
      </c>
      <c r="S18" s="60">
        <f>VLOOKUP($A18,'Occupancy Raw Data'!$B$6:$BE$43,'Occupancy Raw Data'!AA$1,FALSE)</f>
        <v>-11.267149589633901</v>
      </c>
      <c r="T18" s="60">
        <f>VLOOKUP($A18,'Occupancy Raw Data'!$B$6:$BE$43,'Occupancy Raw Data'!AB$1,FALSE)</f>
        <v>-3.3765318157250199</v>
      </c>
      <c r="U18" s="61">
        <f>VLOOKUP($A18,'Occupancy Raw Data'!$B$6:$BE$43,'Occupancy Raw Data'!AC$1,FALSE)</f>
        <v>-7.18498817912708</v>
      </c>
      <c r="V18" s="62">
        <f>VLOOKUP($A18,'Occupancy Raw Data'!$B$6:$BE$43,'Occupancy Raw Data'!AE$1,FALSE)</f>
        <v>4.7786719120363603</v>
      </c>
      <c r="W18" s="63"/>
      <c r="X18" s="64">
        <f>VLOOKUP($A18,'ADR Raw Data'!$B$6:$BE$43,'ADR Raw Data'!G$1,FALSE)</f>
        <v>98.743268293378904</v>
      </c>
      <c r="Y18" s="65">
        <f>VLOOKUP($A18,'ADR Raw Data'!$B$6:$BE$43,'ADR Raw Data'!H$1,FALSE)</f>
        <v>110.619982040816</v>
      </c>
      <c r="Z18" s="65">
        <f>VLOOKUP($A18,'ADR Raw Data'!$B$6:$BE$43,'ADR Raw Data'!I$1,FALSE)</f>
        <v>117.327794430379</v>
      </c>
      <c r="AA18" s="65">
        <f>VLOOKUP($A18,'ADR Raw Data'!$B$6:$BE$43,'ADR Raw Data'!J$1,FALSE)</f>
        <v>109.069823099064</v>
      </c>
      <c r="AB18" s="65">
        <f>VLOOKUP($A18,'ADR Raw Data'!$B$6:$BE$43,'ADR Raw Data'!K$1,FALSE)</f>
        <v>107.001474356995</v>
      </c>
      <c r="AC18" s="66">
        <f>VLOOKUP($A18,'ADR Raw Data'!$B$6:$BE$43,'ADR Raw Data'!L$1,FALSE)</f>
        <v>108.97572262966401</v>
      </c>
      <c r="AD18" s="65">
        <f>VLOOKUP($A18,'ADR Raw Data'!$B$6:$BE$43,'ADR Raw Data'!N$1,FALSE)</f>
        <v>155.684488177692</v>
      </c>
      <c r="AE18" s="65">
        <f>VLOOKUP($A18,'ADR Raw Data'!$B$6:$BE$43,'ADR Raw Data'!O$1,FALSE)</f>
        <v>178.95815025578</v>
      </c>
      <c r="AF18" s="66">
        <f>VLOOKUP($A18,'ADR Raw Data'!$B$6:$BE$43,'ADR Raw Data'!P$1,FALSE)</f>
        <v>168.219024939387</v>
      </c>
      <c r="AG18" s="67">
        <f>VLOOKUP($A18,'ADR Raw Data'!$B$6:$BE$43,'ADR Raw Data'!R$1,FALSE)</f>
        <v>127.420523630125</v>
      </c>
      <c r="AH18" s="63"/>
      <c r="AI18" s="59">
        <f>VLOOKUP($A18,'ADR Raw Data'!$B$6:$BE$43,'ADR Raw Data'!T$1,FALSE)</f>
        <v>13.9573248028912</v>
      </c>
      <c r="AJ18" s="60">
        <f>VLOOKUP($A18,'ADR Raw Data'!$B$6:$BE$43,'ADR Raw Data'!U$1,FALSE)</f>
        <v>22.270073968488699</v>
      </c>
      <c r="AK18" s="60">
        <f>VLOOKUP($A18,'ADR Raw Data'!$B$6:$BE$43,'ADR Raw Data'!V$1,FALSE)</f>
        <v>29.255121918240199</v>
      </c>
      <c r="AL18" s="60">
        <f>VLOOKUP($A18,'ADR Raw Data'!$B$6:$BE$43,'ADR Raw Data'!W$1,FALSE)</f>
        <v>19.169288158879201</v>
      </c>
      <c r="AM18" s="60">
        <f>VLOOKUP($A18,'ADR Raw Data'!$B$6:$BE$43,'ADR Raw Data'!X$1,FALSE)</f>
        <v>11.9054016673202</v>
      </c>
      <c r="AN18" s="61">
        <f>VLOOKUP($A18,'ADR Raw Data'!$B$6:$BE$43,'ADR Raw Data'!Y$1,FALSE)</f>
        <v>19.679918549760799</v>
      </c>
      <c r="AO18" s="60">
        <f>VLOOKUP($A18,'ADR Raw Data'!$B$6:$BE$43,'ADR Raw Data'!AA$1,FALSE)</f>
        <v>11.6769082271532</v>
      </c>
      <c r="AP18" s="60">
        <f>VLOOKUP($A18,'ADR Raw Data'!$B$6:$BE$43,'ADR Raw Data'!AB$1,FALSE)</f>
        <v>12.917050203931099</v>
      </c>
      <c r="AQ18" s="61">
        <f>VLOOKUP($A18,'ADR Raw Data'!$B$6:$BE$43,'ADR Raw Data'!AC$1,FALSE)</f>
        <v>12.6890324534453</v>
      </c>
      <c r="AR18" s="62">
        <f>VLOOKUP($A18,'ADR Raw Data'!$B$6:$BE$43,'ADR Raw Data'!AE$1,FALSE)</f>
        <v>14.2589827690741</v>
      </c>
      <c r="AS18" s="50"/>
      <c r="AT18" s="64">
        <f>VLOOKUP($A18,'RevPAR Raw Data'!$B$6:$BE$43,'RevPAR Raw Data'!G$1,FALSE)</f>
        <v>60.7971203830609</v>
      </c>
      <c r="AU18" s="65">
        <f>VLOOKUP($A18,'RevPAR Raw Data'!$B$6:$BE$43,'RevPAR Raw Data'!H$1,FALSE)</f>
        <v>80.958043437005699</v>
      </c>
      <c r="AV18" s="65">
        <f>VLOOKUP($A18,'RevPAR Raw Data'!$B$6:$BE$43,'RevPAR Raw Data'!I$1,FALSE)</f>
        <v>89.578152662098006</v>
      </c>
      <c r="AW18" s="65">
        <f>VLOOKUP($A18,'RevPAR Raw Data'!$B$6:$BE$43,'RevPAR Raw Data'!J$1,FALSE)</f>
        <v>79.900209541381102</v>
      </c>
      <c r="AX18" s="65">
        <f>VLOOKUP($A18,'RevPAR Raw Data'!$B$6:$BE$43,'RevPAR Raw Data'!K$1,FALSE)</f>
        <v>73.101692549639694</v>
      </c>
      <c r="AY18" s="66">
        <f>VLOOKUP($A18,'RevPAR Raw Data'!$B$6:$BE$43,'RevPAR Raw Data'!L$1,FALSE)</f>
        <v>76.867043714637106</v>
      </c>
      <c r="AZ18" s="65">
        <f>VLOOKUP($A18,'RevPAR Raw Data'!$B$6:$BE$43,'RevPAR Raw Data'!N$1,FALSE)</f>
        <v>114.540669829555</v>
      </c>
      <c r="BA18" s="65">
        <f>VLOOKUP($A18,'RevPAR Raw Data'!$B$6:$BE$43,'RevPAR Raw Data'!O$1,FALSE)</f>
        <v>153.67571258126799</v>
      </c>
      <c r="BB18" s="66">
        <f>VLOOKUP($A18,'RevPAR Raw Data'!$B$6:$BE$43,'RevPAR Raw Data'!P$1,FALSE)</f>
        <v>134.108191205412</v>
      </c>
      <c r="BC18" s="67">
        <f>VLOOKUP($A18,'RevPAR Raw Data'!$B$6:$BE$43,'RevPAR Raw Data'!R$1,FALSE)</f>
        <v>93.221657283429906</v>
      </c>
      <c r="BD18" s="63"/>
      <c r="BE18" s="59">
        <f>VLOOKUP($A18,'RevPAR Raw Data'!$B$6:$BE$43,'RevPAR Raw Data'!T$1,FALSE)</f>
        <v>15.4994609389736</v>
      </c>
      <c r="BF18" s="60">
        <f>VLOOKUP($A18,'RevPAR Raw Data'!$B$6:$BE$43,'RevPAR Raw Data'!U$1,FALSE)</f>
        <v>40.628698779503502</v>
      </c>
      <c r="BG18" s="60">
        <f>VLOOKUP($A18,'RevPAR Raw Data'!$B$6:$BE$43,'RevPAR Raw Data'!V$1,FALSE)</f>
        <v>51.611162767863803</v>
      </c>
      <c r="BH18" s="60">
        <f>VLOOKUP($A18,'RevPAR Raw Data'!$B$6:$BE$43,'RevPAR Raw Data'!W$1,FALSE)</f>
        <v>38.3019117191158</v>
      </c>
      <c r="BI18" s="60">
        <f>VLOOKUP($A18,'RevPAR Raw Data'!$B$6:$BE$43,'RevPAR Raw Data'!X$1,FALSE)</f>
        <v>18.737455017291499</v>
      </c>
      <c r="BJ18" s="61">
        <f>VLOOKUP($A18,'RevPAR Raw Data'!$B$6:$BE$43,'RevPAR Raw Data'!Y$1,FALSE)</f>
        <v>33.158735192673603</v>
      </c>
      <c r="BK18" s="60">
        <f>VLOOKUP($A18,'RevPAR Raw Data'!$B$6:$BE$43,'RevPAR Raw Data'!AA$1,FALSE)</f>
        <v>-0.90589607987831</v>
      </c>
      <c r="BL18" s="60">
        <f>VLOOKUP($A18,'RevPAR Raw Data'!$B$6:$BE$43,'RevPAR Raw Data'!AB$1,FALSE)</f>
        <v>9.1043700784172295</v>
      </c>
      <c r="BM18" s="61">
        <f>VLOOKUP($A18,'RevPAR Raw Data'!$B$6:$BE$43,'RevPAR Raw Data'!AC$1,FALSE)</f>
        <v>4.5923387924926304</v>
      </c>
      <c r="BN18" s="62">
        <f>VLOOKUP($A18,'RevPAR Raw Data'!$B$6:$BE$43,'RevPAR Raw Data'!AE$1,FALSE)</f>
        <v>19.719044685638298</v>
      </c>
    </row>
    <row r="19" spans="1:66" x14ac:dyDescent="0.25">
      <c r="A19" s="78" t="s">
        <v>94</v>
      </c>
      <c r="B19" s="59">
        <f>VLOOKUP($A19,'Occupancy Raw Data'!$B$6:$BE$43,'Occupancy Raw Data'!G$1,FALSE)</f>
        <v>58.993453355155403</v>
      </c>
      <c r="C19" s="60">
        <f>VLOOKUP($A19,'Occupancy Raw Data'!$B$6:$BE$43,'Occupancy Raw Data'!H$1,FALSE)</f>
        <v>57.2422258592471</v>
      </c>
      <c r="D19" s="60">
        <f>VLOOKUP($A19,'Occupancy Raw Data'!$B$6:$BE$43,'Occupancy Raw Data'!I$1,FALSE)</f>
        <v>57.733224222585903</v>
      </c>
      <c r="E19" s="60">
        <f>VLOOKUP($A19,'Occupancy Raw Data'!$B$6:$BE$43,'Occupancy Raw Data'!J$1,FALSE)</f>
        <v>57.757774140752801</v>
      </c>
      <c r="F19" s="60">
        <f>VLOOKUP($A19,'Occupancy Raw Data'!$B$6:$BE$43,'Occupancy Raw Data'!K$1,FALSE)</f>
        <v>61.505728314238901</v>
      </c>
      <c r="G19" s="61">
        <f>VLOOKUP($A19,'Occupancy Raw Data'!$B$6:$BE$43,'Occupancy Raw Data'!L$1,FALSE)</f>
        <v>58.646481178396002</v>
      </c>
      <c r="H19" s="60">
        <f>VLOOKUP($A19,'Occupancy Raw Data'!$B$6:$BE$43,'Occupancy Raw Data'!N$1,FALSE)</f>
        <v>82.610474631751202</v>
      </c>
      <c r="I19" s="60">
        <f>VLOOKUP($A19,'Occupancy Raw Data'!$B$6:$BE$43,'Occupancy Raw Data'!O$1,FALSE)</f>
        <v>94.639934533551497</v>
      </c>
      <c r="J19" s="61">
        <f>VLOOKUP($A19,'Occupancy Raw Data'!$B$6:$BE$43,'Occupancy Raw Data'!P$1,FALSE)</f>
        <v>88.625204582651307</v>
      </c>
      <c r="K19" s="62">
        <f>VLOOKUP($A19,'Occupancy Raw Data'!$B$6:$BE$43,'Occupancy Raw Data'!R$1,FALSE)</f>
        <v>67.211830722469003</v>
      </c>
      <c r="L19" s="63"/>
      <c r="M19" s="59">
        <f>VLOOKUP($A19,'Occupancy Raw Data'!$B$6:$BE$43,'Occupancy Raw Data'!T$1,FALSE)</f>
        <v>-12.9699115340915</v>
      </c>
      <c r="N19" s="60">
        <f>VLOOKUP($A19,'Occupancy Raw Data'!$B$6:$BE$43,'Occupancy Raw Data'!U$1,FALSE)</f>
        <v>-12.645865443701499</v>
      </c>
      <c r="O19" s="60">
        <f>VLOOKUP($A19,'Occupancy Raw Data'!$B$6:$BE$43,'Occupancy Raw Data'!V$1,FALSE)</f>
        <v>-13.585846970152099</v>
      </c>
      <c r="P19" s="60">
        <f>VLOOKUP($A19,'Occupancy Raw Data'!$B$6:$BE$43,'Occupancy Raw Data'!W$1,FALSE)</f>
        <v>-13.484888944898501</v>
      </c>
      <c r="Q19" s="60">
        <f>VLOOKUP($A19,'Occupancy Raw Data'!$B$6:$BE$43,'Occupancy Raw Data'!X$1,FALSE)</f>
        <v>-12.506546837257</v>
      </c>
      <c r="R19" s="61">
        <f>VLOOKUP($A19,'Occupancy Raw Data'!$B$6:$BE$43,'Occupancy Raw Data'!Y$1,FALSE)</f>
        <v>-13.034336349102601</v>
      </c>
      <c r="S19" s="60">
        <f>VLOOKUP($A19,'Occupancy Raw Data'!$B$6:$BE$43,'Occupancy Raw Data'!AA$1,FALSE)</f>
        <v>-7.3598940644865696</v>
      </c>
      <c r="T19" s="60">
        <f>VLOOKUP($A19,'Occupancy Raw Data'!$B$6:$BE$43,'Occupancy Raw Data'!AB$1,FALSE)</f>
        <v>-0.42232975165445102</v>
      </c>
      <c r="U19" s="61">
        <f>VLOOKUP($A19,'Occupancy Raw Data'!$B$6:$BE$43,'Occupancy Raw Data'!AC$1,FALSE)</f>
        <v>-3.7806213144834602</v>
      </c>
      <c r="V19" s="62">
        <f>VLOOKUP($A19,'Occupancy Raw Data'!$B$6:$BE$43,'Occupancy Raw Data'!AE$1,FALSE)</f>
        <v>-9.7649025631548092</v>
      </c>
      <c r="W19" s="63"/>
      <c r="X19" s="64">
        <f>VLOOKUP($A19,'ADR Raw Data'!$B$6:$BE$43,'ADR Raw Data'!G$1,FALSE)</f>
        <v>134.05561463448399</v>
      </c>
      <c r="Y19" s="65">
        <f>VLOOKUP($A19,'ADR Raw Data'!$B$6:$BE$43,'ADR Raw Data'!H$1,FALSE)</f>
        <v>130.11361486776201</v>
      </c>
      <c r="Z19" s="65">
        <f>VLOOKUP($A19,'ADR Raw Data'!$B$6:$BE$43,'ADR Raw Data'!I$1,FALSE)</f>
        <v>130.95987488306099</v>
      </c>
      <c r="AA19" s="65">
        <f>VLOOKUP($A19,'ADR Raw Data'!$B$6:$BE$43,'ADR Raw Data'!J$1,FALSE)</f>
        <v>135.63359249078999</v>
      </c>
      <c r="AB19" s="65">
        <f>VLOOKUP($A19,'ADR Raw Data'!$B$6:$BE$43,'ADR Raw Data'!K$1,FALSE)</f>
        <v>147.83770107769999</v>
      </c>
      <c r="AC19" s="66">
        <f>VLOOKUP($A19,'ADR Raw Data'!$B$6:$BE$43,'ADR Raw Data'!L$1,FALSE)</f>
        <v>135.878202670722</v>
      </c>
      <c r="AD19" s="65">
        <f>VLOOKUP($A19,'ADR Raw Data'!$B$6:$BE$43,'ADR Raw Data'!N$1,FALSE)</f>
        <v>258.43919136206</v>
      </c>
      <c r="AE19" s="65">
        <f>VLOOKUP($A19,'ADR Raw Data'!$B$6:$BE$43,'ADR Raw Data'!O$1,FALSE)</f>
        <v>287.760446113272</v>
      </c>
      <c r="AF19" s="66">
        <f>VLOOKUP($A19,'ADR Raw Data'!$B$6:$BE$43,'ADR Raw Data'!P$1,FALSE)</f>
        <v>274.094792063711</v>
      </c>
      <c r="AG19" s="67">
        <f>VLOOKUP($A19,'ADR Raw Data'!$B$6:$BE$43,'ADR Raw Data'!R$1,FALSE)</f>
        <v>187.950130144539</v>
      </c>
      <c r="AH19" s="63"/>
      <c r="AI19" s="59">
        <f>VLOOKUP($A19,'ADR Raw Data'!$B$6:$BE$43,'ADR Raw Data'!T$1,FALSE)</f>
        <v>1.03540034681379</v>
      </c>
      <c r="AJ19" s="60">
        <f>VLOOKUP($A19,'ADR Raw Data'!$B$6:$BE$43,'ADR Raw Data'!U$1,FALSE)</f>
        <v>4.0455339306376796</v>
      </c>
      <c r="AK19" s="60">
        <f>VLOOKUP($A19,'ADR Raw Data'!$B$6:$BE$43,'ADR Raw Data'!V$1,FALSE)</f>
        <v>3.9088069602369999</v>
      </c>
      <c r="AL19" s="60">
        <f>VLOOKUP($A19,'ADR Raw Data'!$B$6:$BE$43,'ADR Raw Data'!W$1,FALSE)</f>
        <v>8.2963692529021493</v>
      </c>
      <c r="AM19" s="60">
        <f>VLOOKUP($A19,'ADR Raw Data'!$B$6:$BE$43,'ADR Raw Data'!X$1,FALSE)</f>
        <v>5.5180847576372196</v>
      </c>
      <c r="AN19" s="61">
        <f>VLOOKUP($A19,'ADR Raw Data'!$B$6:$BE$43,'ADR Raw Data'!Y$1,FALSE)</f>
        <v>4.5560611830306996</v>
      </c>
      <c r="AO19" s="60">
        <f>VLOOKUP($A19,'ADR Raw Data'!$B$6:$BE$43,'ADR Raw Data'!AA$1,FALSE)</f>
        <v>7.8265752263347501</v>
      </c>
      <c r="AP19" s="60">
        <f>VLOOKUP($A19,'ADR Raw Data'!$B$6:$BE$43,'ADR Raw Data'!AB$1,FALSE)</f>
        <v>9.6595721953008606</v>
      </c>
      <c r="AQ19" s="61">
        <f>VLOOKUP($A19,'ADR Raw Data'!$B$6:$BE$43,'ADR Raw Data'!AC$1,FALSE)</f>
        <v>9.0236721876357997</v>
      </c>
      <c r="AR19" s="62">
        <f>VLOOKUP($A19,'ADR Raw Data'!$B$6:$BE$43,'ADR Raw Data'!AE$1,FALSE)</f>
        <v>8.7251184346458199</v>
      </c>
      <c r="AS19" s="50"/>
      <c r="AT19" s="64">
        <f>VLOOKUP($A19,'RevPAR Raw Data'!$B$6:$BE$43,'RevPAR Raw Data'!G$1,FALSE)</f>
        <v>79.084036489361694</v>
      </c>
      <c r="AU19" s="65">
        <f>VLOOKUP($A19,'RevPAR Raw Data'!$B$6:$BE$43,'RevPAR Raw Data'!H$1,FALSE)</f>
        <v>74.479929296235596</v>
      </c>
      <c r="AV19" s="65">
        <f>VLOOKUP($A19,'RevPAR Raw Data'!$B$6:$BE$43,'RevPAR Raw Data'!I$1,FALSE)</f>
        <v>75.607358207855896</v>
      </c>
      <c r="AW19" s="65">
        <f>VLOOKUP($A19,'RevPAR Raw Data'!$B$6:$BE$43,'RevPAR Raw Data'!J$1,FALSE)</f>
        <v>78.338944009819897</v>
      </c>
      <c r="AX19" s="65">
        <f>VLOOKUP($A19,'RevPAR Raw Data'!$B$6:$BE$43,'RevPAR Raw Data'!K$1,FALSE)</f>
        <v>90.928654770867396</v>
      </c>
      <c r="AY19" s="66">
        <f>VLOOKUP($A19,'RevPAR Raw Data'!$B$6:$BE$43,'RevPAR Raw Data'!L$1,FALSE)</f>
        <v>79.687784554828099</v>
      </c>
      <c r="AZ19" s="65">
        <f>VLOOKUP($A19,'RevPAR Raw Data'!$B$6:$BE$43,'RevPAR Raw Data'!N$1,FALSE)</f>
        <v>213.49784261865699</v>
      </c>
      <c r="BA19" s="65">
        <f>VLOOKUP($A19,'RevPAR Raw Data'!$B$6:$BE$43,'RevPAR Raw Data'!O$1,FALSE)</f>
        <v>272.33629781505698</v>
      </c>
      <c r="BB19" s="66">
        <f>VLOOKUP($A19,'RevPAR Raw Data'!$B$6:$BE$43,'RevPAR Raw Data'!P$1,FALSE)</f>
        <v>242.91707021685701</v>
      </c>
      <c r="BC19" s="67">
        <f>VLOOKUP($A19,'RevPAR Raw Data'!$B$6:$BE$43,'RevPAR Raw Data'!R$1,FALSE)</f>
        <v>126.324723315407</v>
      </c>
      <c r="BD19" s="63"/>
      <c r="BE19" s="59">
        <f>VLOOKUP($A19,'RevPAR Raw Data'!$B$6:$BE$43,'RevPAR Raw Data'!T$1,FALSE)</f>
        <v>-12.068801696283099</v>
      </c>
      <c r="BF19" s="60">
        <f>VLOOKUP($A19,'RevPAR Raw Data'!$B$6:$BE$43,'RevPAR Raw Data'!U$1,FALSE)</f>
        <v>-9.1119242904116007</v>
      </c>
      <c r="BG19" s="60">
        <f>VLOOKUP($A19,'RevPAR Raw Data'!$B$6:$BE$43,'RevPAR Raw Data'!V$1,FALSE)</f>
        <v>-10.2080845418916</v>
      </c>
      <c r="BH19" s="60">
        <f>VLOOKUP($A19,'RevPAR Raw Data'!$B$6:$BE$43,'RevPAR Raw Data'!W$1,FALSE)</f>
        <v>-6.3072758722089404</v>
      </c>
      <c r="BI19" s="60">
        <f>VLOOKUP($A19,'RevPAR Raw Data'!$B$6:$BE$43,'RevPAR Raw Data'!X$1,FALSE)</f>
        <v>-7.6785839343532896</v>
      </c>
      <c r="BJ19" s="61">
        <f>VLOOKUP($A19,'RevPAR Raw Data'!$B$6:$BE$43,'RevPAR Raw Data'!Y$1,FALSE)</f>
        <v>-9.0721275049390293</v>
      </c>
      <c r="BK19" s="60">
        <f>VLOOKUP($A19,'RevPAR Raw Data'!$B$6:$BE$43,'RevPAR Raw Data'!AA$1,FALSE)</f>
        <v>-0.109346483687409</v>
      </c>
      <c r="BL19" s="60">
        <f>VLOOKUP($A19,'RevPAR Raw Data'!$B$6:$BE$43,'RevPAR Raw Data'!AB$1,FALSE)</f>
        <v>9.1964471963831098</v>
      </c>
      <c r="BM19" s="61">
        <f>VLOOKUP($A19,'RevPAR Raw Data'!$B$6:$BE$43,'RevPAR Raw Data'!AC$1,FALSE)</f>
        <v>4.9018999990774699</v>
      </c>
      <c r="BN19" s="62">
        <f>VLOOKUP($A19,'RevPAR Raw Data'!$B$6:$BE$43,'RevPAR Raw Data'!AE$1,FALSE)</f>
        <v>-1.8917834421719999</v>
      </c>
    </row>
    <row r="20" spans="1:66" x14ac:dyDescent="0.25">
      <c r="A20" s="78" t="s">
        <v>29</v>
      </c>
      <c r="B20" s="59">
        <f>VLOOKUP($A20,'Occupancy Raw Data'!$B$6:$BE$43,'Occupancy Raw Data'!G$1,FALSE)</f>
        <v>43.7382927481937</v>
      </c>
      <c r="C20" s="60">
        <f>VLOOKUP($A20,'Occupancy Raw Data'!$B$6:$BE$43,'Occupancy Raw Data'!H$1,FALSE)</f>
        <v>48.274016590848198</v>
      </c>
      <c r="D20" s="60">
        <f>VLOOKUP($A20,'Occupancy Raw Data'!$B$6:$BE$43,'Occupancy Raw Data'!I$1,FALSE)</f>
        <v>43.229863526893197</v>
      </c>
      <c r="E20" s="60">
        <f>VLOOKUP($A20,'Occupancy Raw Data'!$B$6:$BE$43,'Occupancy Raw Data'!J$1,FALSE)</f>
        <v>48.193738292748101</v>
      </c>
      <c r="F20" s="60">
        <f>VLOOKUP($A20,'Occupancy Raw Data'!$B$6:$BE$43,'Occupancy Raw Data'!K$1,FALSE)</f>
        <v>48.447952903398402</v>
      </c>
      <c r="G20" s="61">
        <f>VLOOKUP($A20,'Occupancy Raw Data'!$B$6:$BE$43,'Occupancy Raw Data'!L$1,FALSE)</f>
        <v>46.376772812416299</v>
      </c>
      <c r="H20" s="60">
        <f>VLOOKUP($A20,'Occupancy Raw Data'!$B$6:$BE$43,'Occupancy Raw Data'!N$1,FALSE)</f>
        <v>71.8223173668718</v>
      </c>
      <c r="I20" s="60">
        <f>VLOOKUP($A20,'Occupancy Raw Data'!$B$6:$BE$43,'Occupancy Raw Data'!O$1,FALSE)</f>
        <v>86.499866202836401</v>
      </c>
      <c r="J20" s="61">
        <f>VLOOKUP($A20,'Occupancy Raw Data'!$B$6:$BE$43,'Occupancy Raw Data'!P$1,FALSE)</f>
        <v>79.161091784854094</v>
      </c>
      <c r="K20" s="62">
        <f>VLOOKUP($A20,'Occupancy Raw Data'!$B$6:$BE$43,'Occupancy Raw Data'!R$1,FALSE)</f>
        <v>55.743721090255697</v>
      </c>
      <c r="L20" s="63"/>
      <c r="M20" s="59">
        <f>VLOOKUP($A20,'Occupancy Raw Data'!$B$6:$BE$43,'Occupancy Raw Data'!T$1,FALSE)</f>
        <v>10.292734180742301</v>
      </c>
      <c r="N20" s="60">
        <f>VLOOKUP($A20,'Occupancy Raw Data'!$B$6:$BE$43,'Occupancy Raw Data'!U$1,FALSE)</f>
        <v>54.246879043152802</v>
      </c>
      <c r="O20" s="60">
        <f>VLOOKUP($A20,'Occupancy Raw Data'!$B$6:$BE$43,'Occupancy Raw Data'!V$1,FALSE)</f>
        <v>29.949073555030701</v>
      </c>
      <c r="P20" s="60">
        <f>VLOOKUP($A20,'Occupancy Raw Data'!$B$6:$BE$43,'Occupancy Raw Data'!W$1,FALSE)</f>
        <v>37.341184391170103</v>
      </c>
      <c r="Q20" s="60">
        <f>VLOOKUP($A20,'Occupancy Raw Data'!$B$6:$BE$43,'Occupancy Raw Data'!X$1,FALSE)</f>
        <v>13.3772654860838</v>
      </c>
      <c r="R20" s="61">
        <f>VLOOKUP($A20,'Occupancy Raw Data'!$B$6:$BE$43,'Occupancy Raw Data'!Y$1,FALSE)</f>
        <v>27.379275088435701</v>
      </c>
      <c r="S20" s="60">
        <f>VLOOKUP($A20,'Occupancy Raw Data'!$B$6:$BE$43,'Occupancy Raw Data'!AA$1,FALSE)</f>
        <v>-5.9234092310477502</v>
      </c>
      <c r="T20" s="60">
        <f>VLOOKUP($A20,'Occupancy Raw Data'!$B$6:$BE$43,'Occupancy Raw Data'!AB$1,FALSE)</f>
        <v>3.2883476260861202</v>
      </c>
      <c r="U20" s="61">
        <f>VLOOKUP($A20,'Occupancy Raw Data'!$B$6:$BE$43,'Occupancy Raw Data'!AC$1,FALSE)</f>
        <v>-1.1045864813197299</v>
      </c>
      <c r="V20" s="62">
        <f>VLOOKUP($A20,'Occupancy Raw Data'!$B$6:$BE$43,'Occupancy Raw Data'!AE$1,FALSE)</f>
        <v>14.0511197933935</v>
      </c>
      <c r="W20" s="63"/>
      <c r="X20" s="64">
        <f>VLOOKUP($A20,'ADR Raw Data'!$B$6:$BE$43,'ADR Raw Data'!G$1,FALSE)</f>
        <v>124.525512389109</v>
      </c>
      <c r="Y20" s="65">
        <f>VLOOKUP($A20,'ADR Raw Data'!$B$6:$BE$43,'ADR Raw Data'!H$1,FALSE)</f>
        <v>115.68081762749399</v>
      </c>
      <c r="Z20" s="65">
        <f>VLOOKUP($A20,'ADR Raw Data'!$B$6:$BE$43,'ADR Raw Data'!I$1,FALSE)</f>
        <v>114.56134014237</v>
      </c>
      <c r="AA20" s="65">
        <f>VLOOKUP($A20,'ADR Raw Data'!$B$6:$BE$43,'ADR Raw Data'!J$1,FALSE)</f>
        <v>113.39105219322499</v>
      </c>
      <c r="AB20" s="65">
        <f>VLOOKUP($A20,'ADR Raw Data'!$B$6:$BE$43,'ADR Raw Data'!K$1,FALSE)</f>
        <v>119.88829328914601</v>
      </c>
      <c r="AC20" s="66">
        <f>VLOOKUP($A20,'ADR Raw Data'!$B$6:$BE$43,'ADR Raw Data'!L$1,FALSE)</f>
        <v>117.543595868674</v>
      </c>
      <c r="AD20" s="65">
        <f>VLOOKUP($A20,'ADR Raw Data'!$B$6:$BE$43,'ADR Raw Data'!N$1,FALSE)</f>
        <v>182.84620342771899</v>
      </c>
      <c r="AE20" s="65">
        <f>VLOOKUP($A20,'ADR Raw Data'!$B$6:$BE$43,'ADR Raw Data'!O$1,FALSE)</f>
        <v>218.98043619489499</v>
      </c>
      <c r="AF20" s="66">
        <f>VLOOKUP($A20,'ADR Raw Data'!$B$6:$BE$43,'ADR Raw Data'!P$1,FALSE)</f>
        <v>202.58826502154901</v>
      </c>
      <c r="AG20" s="67">
        <f>VLOOKUP($A20,'ADR Raw Data'!$B$6:$BE$43,'ADR Raw Data'!R$1,FALSE)</f>
        <v>152.04961596488801</v>
      </c>
      <c r="AH20" s="63"/>
      <c r="AI20" s="59">
        <f>VLOOKUP($A20,'ADR Raw Data'!$B$6:$BE$43,'ADR Raw Data'!T$1,FALSE)</f>
        <v>2.6981269508704901</v>
      </c>
      <c r="AJ20" s="60">
        <f>VLOOKUP($A20,'ADR Raw Data'!$B$6:$BE$43,'ADR Raw Data'!U$1,FALSE)</f>
        <v>3.64962659967492</v>
      </c>
      <c r="AK20" s="60">
        <f>VLOOKUP($A20,'ADR Raw Data'!$B$6:$BE$43,'ADR Raw Data'!V$1,FALSE)</f>
        <v>4.9800207517965998</v>
      </c>
      <c r="AL20" s="60">
        <f>VLOOKUP($A20,'ADR Raw Data'!$B$6:$BE$43,'ADR Raw Data'!W$1,FALSE)</f>
        <v>1.45703731625814</v>
      </c>
      <c r="AM20" s="60">
        <f>VLOOKUP($A20,'ADR Raw Data'!$B$6:$BE$43,'ADR Raw Data'!X$1,FALSE)</f>
        <v>0.89486351982001699</v>
      </c>
      <c r="AN20" s="61">
        <f>VLOOKUP($A20,'ADR Raw Data'!$B$6:$BE$43,'ADR Raw Data'!Y$1,FALSE)</f>
        <v>2.22988438043885</v>
      </c>
      <c r="AO20" s="60">
        <f>VLOOKUP($A20,'ADR Raw Data'!$B$6:$BE$43,'ADR Raw Data'!AA$1,FALSE)</f>
        <v>8.0804091408310192</v>
      </c>
      <c r="AP20" s="60">
        <f>VLOOKUP($A20,'ADR Raw Data'!$B$6:$BE$43,'ADR Raw Data'!AB$1,FALSE)</f>
        <v>12.5175344667053</v>
      </c>
      <c r="AQ20" s="61">
        <f>VLOOKUP($A20,'ADR Raw Data'!$B$6:$BE$43,'ADR Raw Data'!AC$1,FALSE)</f>
        <v>11.0159884456572</v>
      </c>
      <c r="AR20" s="62">
        <f>VLOOKUP($A20,'ADR Raw Data'!$B$6:$BE$43,'ADR Raw Data'!AE$1,FALSE)</f>
        <v>3.7406536080182402</v>
      </c>
      <c r="AS20" s="50"/>
      <c r="AT20" s="64">
        <f>VLOOKUP($A20,'RevPAR Raw Data'!$B$6:$BE$43,'RevPAR Raw Data'!G$1,FALSE)</f>
        <v>54.465333154937099</v>
      </c>
      <c r="AU20" s="65">
        <f>VLOOKUP($A20,'RevPAR Raw Data'!$B$6:$BE$43,'RevPAR Raw Data'!H$1,FALSE)</f>
        <v>55.843777093925603</v>
      </c>
      <c r="AV20" s="65">
        <f>VLOOKUP($A20,'RevPAR Raw Data'!$B$6:$BE$43,'RevPAR Raw Data'!I$1,FALSE)</f>
        <v>49.5247109981268</v>
      </c>
      <c r="AW20" s="65">
        <f>VLOOKUP($A20,'RevPAR Raw Data'!$B$6:$BE$43,'RevPAR Raw Data'!J$1,FALSE)</f>
        <v>54.647386941396803</v>
      </c>
      <c r="AX20" s="65">
        <f>VLOOKUP($A20,'RevPAR Raw Data'!$B$6:$BE$43,'RevPAR Raw Data'!K$1,FALSE)</f>
        <v>58.083423869413899</v>
      </c>
      <c r="AY20" s="66">
        <f>VLOOKUP($A20,'RevPAR Raw Data'!$B$6:$BE$43,'RevPAR Raw Data'!L$1,FALSE)</f>
        <v>54.512926411560002</v>
      </c>
      <c r="AZ20" s="65">
        <f>VLOOKUP($A20,'RevPAR Raw Data'!$B$6:$BE$43,'RevPAR Raw Data'!N$1,FALSE)</f>
        <v>131.32438051913201</v>
      </c>
      <c r="BA20" s="65">
        <f>VLOOKUP($A20,'RevPAR Raw Data'!$B$6:$BE$43,'RevPAR Raw Data'!O$1,FALSE)</f>
        <v>189.417784318972</v>
      </c>
      <c r="BB20" s="66">
        <f>VLOOKUP($A20,'RevPAR Raw Data'!$B$6:$BE$43,'RevPAR Raw Data'!P$1,FALSE)</f>
        <v>160.37108241905199</v>
      </c>
      <c r="BC20" s="67">
        <f>VLOOKUP($A20,'RevPAR Raw Data'!$B$6:$BE$43,'RevPAR Raw Data'!R$1,FALSE)</f>
        <v>84.758113842272195</v>
      </c>
      <c r="BD20" s="63"/>
      <c r="BE20" s="59">
        <f>VLOOKUP($A20,'RevPAR Raw Data'!$B$6:$BE$43,'RevPAR Raw Data'!T$1,FALSE)</f>
        <v>13.2685721665248</v>
      </c>
      <c r="BF20" s="60">
        <f>VLOOKUP($A20,'RevPAR Raw Data'!$B$6:$BE$43,'RevPAR Raw Data'!U$1,FALSE)</f>
        <v>59.876314169880096</v>
      </c>
      <c r="BG20" s="60">
        <f>VLOOKUP($A20,'RevPAR Raw Data'!$B$6:$BE$43,'RevPAR Raw Data'!V$1,FALSE)</f>
        <v>36.420564384838698</v>
      </c>
      <c r="BH20" s="60">
        <f>VLOOKUP($A20,'RevPAR Raw Data'!$B$6:$BE$43,'RevPAR Raw Data'!W$1,FALSE)</f>
        <v>39.342296698340299</v>
      </c>
      <c r="BI20" s="60">
        <f>VLOOKUP($A20,'RevPAR Raw Data'!$B$6:$BE$43,'RevPAR Raw Data'!X$1,FALSE)</f>
        <v>14.391837274688299</v>
      </c>
      <c r="BJ20" s="61">
        <f>VLOOKUP($A20,'RevPAR Raw Data'!$B$6:$BE$43,'RevPAR Raw Data'!Y$1,FALSE)</f>
        <v>30.219685647548999</v>
      </c>
      <c r="BK20" s="60">
        <f>VLOOKUP($A20,'RevPAR Raw Data'!$B$6:$BE$43,'RevPAR Raw Data'!AA$1,FALSE)</f>
        <v>1.67836420882885</v>
      </c>
      <c r="BL20" s="60">
        <f>VLOOKUP($A20,'RevPAR Raw Data'!$B$6:$BE$43,'RevPAR Raw Data'!AB$1,FALSE)</f>
        <v>16.217502140271801</v>
      </c>
      <c r="BM20" s="61">
        <f>VLOOKUP($A20,'RevPAR Raw Data'!$B$6:$BE$43,'RevPAR Raw Data'!AC$1,FALSE)</f>
        <v>9.7897208451830604</v>
      </c>
      <c r="BN20" s="62">
        <f>VLOOKUP($A20,'RevPAR Raw Data'!$B$6:$BE$43,'RevPAR Raw Data'!AE$1,FALSE)</f>
        <v>18.317377120930299</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Data'!$B$6:$BE$43,'Occupancy Raw Data'!G$1,FALSE)</f>
        <v>49.553686479394599</v>
      </c>
      <c r="C22" s="60">
        <f>VLOOKUP($A22,'Occupancy Raw Data'!$B$6:$BE$43,'Occupancy Raw Data'!H$1,FALSE)</f>
        <v>55.185905395590702</v>
      </c>
      <c r="D22" s="60">
        <f>VLOOKUP($A22,'Occupancy Raw Data'!$B$6:$BE$43,'Occupancy Raw Data'!I$1,FALSE)</f>
        <v>57.948129231778402</v>
      </c>
      <c r="E22" s="60">
        <f>VLOOKUP($A22,'Occupancy Raw Data'!$B$6:$BE$43,'Occupancy Raw Data'!J$1,FALSE)</f>
        <v>61.272637818335099</v>
      </c>
      <c r="F22" s="60">
        <f>VLOOKUP($A22,'Occupancy Raw Data'!$B$6:$BE$43,'Occupancy Raw Data'!K$1,FALSE)</f>
        <v>59.337441135815098</v>
      </c>
      <c r="G22" s="61">
        <f>VLOOKUP($A22,'Occupancy Raw Data'!$B$6:$BE$43,'Occupancy Raw Data'!L$1,FALSE)</f>
        <v>56.659560012182801</v>
      </c>
      <c r="H22" s="60">
        <f>VLOOKUP($A22,'Occupancy Raw Data'!$B$6:$BE$43,'Occupancy Raw Data'!N$1,FALSE)</f>
        <v>68.1653117166084</v>
      </c>
      <c r="I22" s="60">
        <f>VLOOKUP($A22,'Occupancy Raw Data'!$B$6:$BE$43,'Occupancy Raw Data'!O$1,FALSE)</f>
        <v>76.653468594053805</v>
      </c>
      <c r="J22" s="61">
        <f>VLOOKUP($A22,'Occupancy Raw Data'!$B$6:$BE$43,'Occupancy Raw Data'!P$1,FALSE)</f>
        <v>72.409390155331096</v>
      </c>
      <c r="K22" s="62">
        <f>VLOOKUP($A22,'Occupancy Raw Data'!$B$6:$BE$43,'Occupancy Raw Data'!R$1,FALSE)</f>
        <v>61.159511481653702</v>
      </c>
      <c r="L22" s="63"/>
      <c r="M22" s="59">
        <f>VLOOKUP($A22,'Occupancy Raw Data'!$B$6:$BE$43,'Occupancy Raw Data'!T$1,FALSE)</f>
        <v>8.7483493157854699</v>
      </c>
      <c r="N22" s="60">
        <f>VLOOKUP($A22,'Occupancy Raw Data'!$B$6:$BE$43,'Occupancy Raw Data'!U$1,FALSE)</f>
        <v>5.0357563229354296</v>
      </c>
      <c r="O22" s="60">
        <f>VLOOKUP($A22,'Occupancy Raw Data'!$B$6:$BE$43,'Occupancy Raw Data'!V$1,FALSE)</f>
        <v>4.0865952497257299</v>
      </c>
      <c r="P22" s="60">
        <f>VLOOKUP($A22,'Occupancy Raw Data'!$B$6:$BE$43,'Occupancy Raw Data'!W$1,FALSE)</f>
        <v>4.4018344297646097</v>
      </c>
      <c r="Q22" s="60">
        <f>VLOOKUP($A22,'Occupancy Raw Data'!$B$6:$BE$43,'Occupancy Raw Data'!X$1,FALSE)</f>
        <v>2.04407403385953</v>
      </c>
      <c r="R22" s="61">
        <f>VLOOKUP($A22,'Occupancy Raw Data'!$B$6:$BE$43,'Occupancy Raw Data'!Y$1,FALSE)</f>
        <v>4.6853107899535598</v>
      </c>
      <c r="S22" s="60">
        <f>VLOOKUP($A22,'Occupancy Raw Data'!$B$6:$BE$43,'Occupancy Raw Data'!AA$1,FALSE)</f>
        <v>-1.3351681896607199</v>
      </c>
      <c r="T22" s="60">
        <f>VLOOKUP($A22,'Occupancy Raw Data'!$B$6:$BE$43,'Occupancy Raw Data'!AB$1,FALSE)</f>
        <v>0.12144284085278401</v>
      </c>
      <c r="U22" s="61">
        <f>VLOOKUP($A22,'Occupancy Raw Data'!$B$6:$BE$43,'Occupancy Raw Data'!AC$1,FALSE)</f>
        <v>-0.56949566483578795</v>
      </c>
      <c r="V22" s="62">
        <f>VLOOKUP($A22,'Occupancy Raw Data'!$B$6:$BE$43,'Occupancy Raw Data'!AE$1,FALSE)</f>
        <v>2.8466980165989502</v>
      </c>
      <c r="W22" s="63"/>
      <c r="X22" s="64">
        <f>VLOOKUP($A22,'ADR Raw Data'!$B$6:$BE$43,'ADR Raw Data'!G$1,FALSE)</f>
        <v>118.71193796983501</v>
      </c>
      <c r="Y22" s="65">
        <f>VLOOKUP($A22,'ADR Raw Data'!$B$6:$BE$43,'ADR Raw Data'!H$1,FALSE)</f>
        <v>103.065267246869</v>
      </c>
      <c r="Z22" s="65">
        <f>VLOOKUP($A22,'ADR Raw Data'!$B$6:$BE$43,'ADR Raw Data'!I$1,FALSE)</f>
        <v>103.743667421363</v>
      </c>
      <c r="AA22" s="65">
        <f>VLOOKUP($A22,'ADR Raw Data'!$B$6:$BE$43,'ADR Raw Data'!J$1,FALSE)</f>
        <v>102.22005429587399</v>
      </c>
      <c r="AB22" s="65">
        <f>VLOOKUP($A22,'ADR Raw Data'!$B$6:$BE$43,'ADR Raw Data'!K$1,FALSE)</f>
        <v>105.891223200536</v>
      </c>
      <c r="AC22" s="66">
        <f>VLOOKUP($A22,'ADR Raw Data'!$B$6:$BE$43,'ADR Raw Data'!L$1,FALSE)</f>
        <v>106.35000438306299</v>
      </c>
      <c r="AD22" s="65">
        <f>VLOOKUP($A22,'ADR Raw Data'!$B$6:$BE$43,'ADR Raw Data'!N$1,FALSE)</f>
        <v>133.17888262587999</v>
      </c>
      <c r="AE22" s="65">
        <f>VLOOKUP($A22,'ADR Raw Data'!$B$6:$BE$43,'ADR Raw Data'!O$1,FALSE)</f>
        <v>141.73990188886799</v>
      </c>
      <c r="AF22" s="66">
        <f>VLOOKUP($A22,'ADR Raw Data'!$B$6:$BE$43,'ADR Raw Data'!P$1,FALSE)</f>
        <v>137.710282626631</v>
      </c>
      <c r="AG22" s="67">
        <f>VLOOKUP($A22,'ADR Raw Data'!$B$6:$BE$43,'ADR Raw Data'!R$1,FALSE)</f>
        <v>116.958229931101</v>
      </c>
      <c r="AH22" s="63"/>
      <c r="AI22" s="59">
        <f>VLOOKUP($A22,'ADR Raw Data'!$B$6:$BE$43,'ADR Raw Data'!T$1,FALSE)</f>
        <v>23.602265040921701</v>
      </c>
      <c r="AJ22" s="60">
        <f>VLOOKUP($A22,'ADR Raw Data'!$B$6:$BE$43,'ADR Raw Data'!U$1,FALSE)</f>
        <v>16.629192083285901</v>
      </c>
      <c r="AK22" s="60">
        <f>VLOOKUP($A22,'ADR Raw Data'!$B$6:$BE$43,'ADR Raw Data'!V$1,FALSE)</f>
        <v>14.6420367063087</v>
      </c>
      <c r="AL22" s="60">
        <f>VLOOKUP($A22,'ADR Raw Data'!$B$6:$BE$43,'ADR Raw Data'!W$1,FALSE)</f>
        <v>11.8806068251413</v>
      </c>
      <c r="AM22" s="60">
        <f>VLOOKUP($A22,'ADR Raw Data'!$B$6:$BE$43,'ADR Raw Data'!X$1,FALSE)</f>
        <v>12.2327927394479</v>
      </c>
      <c r="AN22" s="61">
        <f>VLOOKUP($A22,'ADR Raw Data'!$B$6:$BE$43,'ADR Raw Data'!Y$1,FALSE)</f>
        <v>15.5558568241588</v>
      </c>
      <c r="AO22" s="60">
        <f>VLOOKUP($A22,'ADR Raw Data'!$B$6:$BE$43,'ADR Raw Data'!AA$1,FALSE)</f>
        <v>16.167934196278999</v>
      </c>
      <c r="AP22" s="60">
        <f>VLOOKUP($A22,'ADR Raw Data'!$B$6:$BE$43,'ADR Raw Data'!AB$1,FALSE)</f>
        <v>17.414400123402</v>
      </c>
      <c r="AQ22" s="61">
        <f>VLOOKUP($A22,'ADR Raw Data'!$B$6:$BE$43,'ADR Raw Data'!AC$1,FALSE)</f>
        <v>16.865702007734601</v>
      </c>
      <c r="AR22" s="62">
        <f>VLOOKUP($A22,'ADR Raw Data'!$B$6:$BE$43,'ADR Raw Data'!AE$1,FALSE)</f>
        <v>15.7295877819982</v>
      </c>
      <c r="AS22" s="50"/>
      <c r="AT22" s="64">
        <f>VLOOKUP($A22,'RevPAR Raw Data'!$B$6:$BE$43,'RevPAR Raw Data'!G$1,FALSE)</f>
        <v>58.826141555185899</v>
      </c>
      <c r="AU22" s="65">
        <f>VLOOKUP($A22,'RevPAR Raw Data'!$B$6:$BE$43,'RevPAR Raw Data'!H$1,FALSE)</f>
        <v>56.877500878569897</v>
      </c>
      <c r="AV22" s="65">
        <f>VLOOKUP($A22,'RevPAR Raw Data'!$B$6:$BE$43,'RevPAR Raw Data'!I$1,FALSE)</f>
        <v>60.117514467117999</v>
      </c>
      <c r="AW22" s="65">
        <f>VLOOKUP($A22,'RevPAR Raw Data'!$B$6:$BE$43,'RevPAR Raw Data'!J$1,FALSE)</f>
        <v>62.6329236464166</v>
      </c>
      <c r="AX22" s="65">
        <f>VLOOKUP($A22,'RevPAR Raw Data'!$B$6:$BE$43,'RevPAR Raw Data'!K$1,FALSE)</f>
        <v>62.833142234613298</v>
      </c>
      <c r="AY22" s="66">
        <f>VLOOKUP($A22,'RevPAR Raw Data'!$B$6:$BE$43,'RevPAR Raw Data'!L$1,FALSE)</f>
        <v>60.257444556380698</v>
      </c>
      <c r="AZ22" s="65">
        <f>VLOOKUP($A22,'RevPAR Raw Data'!$B$6:$BE$43,'RevPAR Raw Data'!N$1,FALSE)</f>
        <v>90.781800482627702</v>
      </c>
      <c r="BA22" s="65">
        <f>VLOOKUP($A22,'RevPAR Raw Data'!$B$6:$BE$43,'RevPAR Raw Data'!O$1,FALSE)</f>
        <v>108.648551179626</v>
      </c>
      <c r="BB22" s="66">
        <f>VLOOKUP($A22,'RevPAR Raw Data'!$B$6:$BE$43,'RevPAR Raw Data'!P$1,FALSE)</f>
        <v>99.715175831127098</v>
      </c>
      <c r="BC22" s="67">
        <f>VLOOKUP($A22,'RevPAR Raw Data'!$B$6:$BE$43,'RevPAR Raw Data'!R$1,FALSE)</f>
        <v>71.531082063451095</v>
      </c>
      <c r="BD22" s="63"/>
      <c r="BE22" s="59">
        <f>VLOOKUP($A22,'RevPAR Raw Data'!$B$6:$BE$43,'RevPAR Raw Data'!T$1,FALSE)</f>
        <v>34.415422948924501</v>
      </c>
      <c r="BF22" s="60">
        <f>VLOOKUP($A22,'RevPAR Raw Data'!$B$6:$BE$43,'RevPAR Raw Data'!U$1,FALSE)</f>
        <v>22.502353998008399</v>
      </c>
      <c r="BG22" s="60">
        <f>VLOOKUP($A22,'RevPAR Raw Data'!$B$6:$BE$43,'RevPAR Raw Data'!V$1,FALSE)</f>
        <v>19.326992732537501</v>
      </c>
      <c r="BH22" s="60">
        <f>VLOOKUP($A22,'RevPAR Raw Data'!$B$6:$BE$43,'RevPAR Raw Data'!W$1,FALSE)</f>
        <v>16.8054058965999</v>
      </c>
      <c r="BI22" s="60">
        <f>VLOOKUP($A22,'RevPAR Raw Data'!$B$6:$BE$43,'RevPAR Raw Data'!X$1,FALSE)</f>
        <v>14.526914113310299</v>
      </c>
      <c r="BJ22" s="61">
        <f>VLOOKUP($A22,'RevPAR Raw Data'!$B$6:$BE$43,'RevPAR Raw Data'!Y$1,FALSE)</f>
        <v>20.9700078523645</v>
      </c>
      <c r="BK22" s="60">
        <f>VLOOKUP($A22,'RevPAR Raw Data'!$B$6:$BE$43,'RevPAR Raw Data'!AA$1,FALSE)</f>
        <v>14.6168968923043</v>
      </c>
      <c r="BL22" s="60">
        <f>VLOOKUP($A22,'RevPAR Raw Data'!$B$6:$BE$43,'RevPAR Raw Data'!AB$1,FALSE)</f>
        <v>17.556991506482099</v>
      </c>
      <c r="BM22" s="61">
        <f>VLOOKUP($A22,'RevPAR Raw Data'!$B$6:$BE$43,'RevPAR Raw Data'!AC$1,FALSE)</f>
        <v>16.2001569011207</v>
      </c>
      <c r="BN22" s="62">
        <f>VLOOKUP($A22,'RevPAR Raw Data'!$B$6:$BE$43,'RevPAR Raw Data'!AE$1,FALSE)</f>
        <v>19.024059662006501</v>
      </c>
    </row>
    <row r="23" spans="1:66" x14ac:dyDescent="0.25">
      <c r="A23" s="78" t="s">
        <v>71</v>
      </c>
      <c r="B23" s="59">
        <f>VLOOKUP($A23,'Occupancy Raw Data'!$B$6:$BE$43,'Occupancy Raw Data'!G$1,FALSE)</f>
        <v>46.1417402782008</v>
      </c>
      <c r="C23" s="60">
        <f>VLOOKUP($A23,'Occupancy Raw Data'!$B$6:$BE$43,'Occupancy Raw Data'!H$1,FALSE)</f>
        <v>53.909026297085902</v>
      </c>
      <c r="D23" s="60">
        <f>VLOOKUP($A23,'Occupancy Raw Data'!$B$6:$BE$43,'Occupancy Raw Data'!I$1,FALSE)</f>
        <v>55.985379226317299</v>
      </c>
      <c r="E23" s="60">
        <f>VLOOKUP($A23,'Occupancy Raw Data'!$B$6:$BE$43,'Occupancy Raw Data'!J$1,FALSE)</f>
        <v>59.625342674383099</v>
      </c>
      <c r="F23" s="60">
        <f>VLOOKUP($A23,'Occupancy Raw Data'!$B$6:$BE$43,'Occupancy Raw Data'!K$1,FALSE)</f>
        <v>56.076759061833599</v>
      </c>
      <c r="G23" s="61">
        <f>VLOOKUP($A23,'Occupancy Raw Data'!$B$6:$BE$43,'Occupancy Raw Data'!L$1,FALSE)</f>
        <v>54.347649507564199</v>
      </c>
      <c r="H23" s="60">
        <f>VLOOKUP($A23,'Occupancy Raw Data'!$B$6:$BE$43,'Occupancy Raw Data'!N$1,FALSE)</f>
        <v>65.676718448573396</v>
      </c>
      <c r="I23" s="60">
        <f>VLOOKUP($A23,'Occupancy Raw Data'!$B$6:$BE$43,'Occupancy Raw Data'!O$1,FALSE)</f>
        <v>75.109148136866594</v>
      </c>
      <c r="J23" s="61">
        <f>VLOOKUP($A23,'Occupancy Raw Data'!$B$6:$BE$43,'Occupancy Raw Data'!P$1,FALSE)</f>
        <v>70.392933292720002</v>
      </c>
      <c r="K23" s="62">
        <f>VLOOKUP($A23,'Occupancy Raw Data'!$B$6:$BE$43,'Occupancy Raw Data'!R$1,FALSE)</f>
        <v>58.932016303323003</v>
      </c>
      <c r="L23" s="63"/>
      <c r="M23" s="59">
        <f>VLOOKUP($A23,'Occupancy Raw Data'!$B$6:$BE$43,'Occupancy Raw Data'!T$1,FALSE)</f>
        <v>-0.77901845808353698</v>
      </c>
      <c r="N23" s="60">
        <f>VLOOKUP($A23,'Occupancy Raw Data'!$B$6:$BE$43,'Occupancy Raw Data'!U$1,FALSE)</f>
        <v>1.57819710238322</v>
      </c>
      <c r="O23" s="60">
        <f>VLOOKUP($A23,'Occupancy Raw Data'!$B$6:$BE$43,'Occupancy Raw Data'!V$1,FALSE)</f>
        <v>-0.40308014069778397</v>
      </c>
      <c r="P23" s="60">
        <f>VLOOKUP($A23,'Occupancy Raw Data'!$B$6:$BE$43,'Occupancy Raw Data'!W$1,FALSE)</f>
        <v>-0.26222838579177998</v>
      </c>
      <c r="Q23" s="60">
        <f>VLOOKUP($A23,'Occupancy Raw Data'!$B$6:$BE$43,'Occupancy Raw Data'!X$1,FALSE)</f>
        <v>-4.0555949577395198</v>
      </c>
      <c r="R23" s="61">
        <f>VLOOKUP($A23,'Occupancy Raw Data'!$B$6:$BE$43,'Occupancy Raw Data'!Y$1,FALSE)</f>
        <v>-0.83149202747764095</v>
      </c>
      <c r="S23" s="60">
        <f>VLOOKUP($A23,'Occupancy Raw Data'!$B$6:$BE$43,'Occupancy Raw Data'!AA$1,FALSE)</f>
        <v>-5.7926982840748504</v>
      </c>
      <c r="T23" s="60">
        <f>VLOOKUP($A23,'Occupancy Raw Data'!$B$6:$BE$43,'Occupancy Raw Data'!AB$1,FALSE)</f>
        <v>-3.9155299860053199</v>
      </c>
      <c r="U23" s="61">
        <f>VLOOKUP($A23,'Occupancy Raw Data'!$B$6:$BE$43,'Occupancy Raw Data'!AC$1,FALSE)</f>
        <v>-4.8004538577131202</v>
      </c>
      <c r="V23" s="62">
        <f>VLOOKUP($A23,'Occupancy Raw Data'!$B$6:$BE$43,'Occupancy Raw Data'!AE$1,FALSE)</f>
        <v>-2.2226928785020399</v>
      </c>
      <c r="W23" s="63"/>
      <c r="X23" s="64">
        <f>VLOOKUP($A23,'ADR Raw Data'!$B$6:$BE$43,'ADR Raw Data'!G$1,FALSE)</f>
        <v>102.192898008581</v>
      </c>
      <c r="Y23" s="65">
        <f>VLOOKUP($A23,'ADR Raw Data'!$B$6:$BE$43,'ADR Raw Data'!H$1,FALSE)</f>
        <v>103.34472266691699</v>
      </c>
      <c r="Z23" s="65">
        <f>VLOOKUP($A23,'ADR Raw Data'!$B$6:$BE$43,'ADR Raw Data'!I$1,FALSE)</f>
        <v>103.75108813928099</v>
      </c>
      <c r="AA23" s="65">
        <f>VLOOKUP($A23,'ADR Raw Data'!$B$6:$BE$43,'ADR Raw Data'!J$1,FALSE)</f>
        <v>103.470170285227</v>
      </c>
      <c r="AB23" s="65">
        <f>VLOOKUP($A23,'ADR Raw Data'!$B$6:$BE$43,'ADR Raw Data'!K$1,FALSE)</f>
        <v>107.71758555133</v>
      </c>
      <c r="AC23" s="66">
        <f>VLOOKUP($A23,'ADR Raw Data'!$B$6:$BE$43,'ADR Raw Data'!L$1,FALSE)</f>
        <v>104.162786257402</v>
      </c>
      <c r="AD23" s="65">
        <f>VLOOKUP($A23,'ADR Raw Data'!$B$6:$BE$43,'ADR Raw Data'!N$1,FALSE)</f>
        <v>134.97810311509599</v>
      </c>
      <c r="AE23" s="65">
        <f>VLOOKUP($A23,'ADR Raw Data'!$B$6:$BE$43,'ADR Raw Data'!O$1,FALSE)</f>
        <v>141.67901858735999</v>
      </c>
      <c r="AF23" s="66">
        <f>VLOOKUP($A23,'ADR Raw Data'!$B$6:$BE$43,'ADR Raw Data'!P$1,FALSE)</f>
        <v>138.553036203663</v>
      </c>
      <c r="AG23" s="67">
        <f>VLOOKUP($A23,'ADR Raw Data'!$B$6:$BE$43,'ADR Raw Data'!R$1,FALSE)</f>
        <v>115.89946049053</v>
      </c>
      <c r="AH23" s="63"/>
      <c r="AI23" s="59">
        <f>VLOOKUP($A23,'ADR Raw Data'!$B$6:$BE$43,'ADR Raw Data'!T$1,FALSE)</f>
        <v>10.305655757701301</v>
      </c>
      <c r="AJ23" s="60">
        <f>VLOOKUP($A23,'ADR Raw Data'!$B$6:$BE$43,'ADR Raw Data'!U$1,FALSE)</f>
        <v>13.3278788368787</v>
      </c>
      <c r="AK23" s="60">
        <f>VLOOKUP($A23,'ADR Raw Data'!$B$6:$BE$43,'ADR Raw Data'!V$1,FALSE)</f>
        <v>9.2834352648707608</v>
      </c>
      <c r="AL23" s="60">
        <f>VLOOKUP($A23,'ADR Raw Data'!$B$6:$BE$43,'ADR Raw Data'!W$1,FALSE)</f>
        <v>7.64380270342087</v>
      </c>
      <c r="AM23" s="60">
        <f>VLOOKUP($A23,'ADR Raw Data'!$B$6:$BE$43,'ADR Raw Data'!X$1,FALSE)</f>
        <v>9.0283077036001593</v>
      </c>
      <c r="AN23" s="61">
        <f>VLOOKUP($A23,'ADR Raw Data'!$B$6:$BE$43,'ADR Raw Data'!Y$1,FALSE)</f>
        <v>9.7549856212479291</v>
      </c>
      <c r="AO23" s="60">
        <f>VLOOKUP($A23,'ADR Raw Data'!$B$6:$BE$43,'ADR Raw Data'!AA$1,FALSE)</f>
        <v>14.085083970784201</v>
      </c>
      <c r="AP23" s="60">
        <f>VLOOKUP($A23,'ADR Raw Data'!$B$6:$BE$43,'ADR Raw Data'!AB$1,FALSE)</f>
        <v>14.4577195597324</v>
      </c>
      <c r="AQ23" s="61">
        <f>VLOOKUP($A23,'ADR Raw Data'!$B$6:$BE$43,'ADR Raw Data'!AC$1,FALSE)</f>
        <v>14.313408351875699</v>
      </c>
      <c r="AR23" s="62">
        <f>VLOOKUP($A23,'ADR Raw Data'!$B$6:$BE$43,'ADR Raw Data'!AE$1,FALSE)</f>
        <v>11.309707670325601</v>
      </c>
      <c r="AS23" s="50"/>
      <c r="AT23" s="64">
        <f>VLOOKUP($A23,'RevPAR Raw Data'!$B$6:$BE$43,'RevPAR Raw Data'!G$1,FALSE)</f>
        <v>47.153581581886399</v>
      </c>
      <c r="AU23" s="65">
        <f>VLOOKUP($A23,'RevPAR Raw Data'!$B$6:$BE$43,'RevPAR Raw Data'!H$1,FALSE)</f>
        <v>55.712133719159297</v>
      </c>
      <c r="AV23" s="65">
        <f>VLOOKUP($A23,'RevPAR Raw Data'!$B$6:$BE$43,'RevPAR Raw Data'!I$1,FALSE)</f>
        <v>58.085440146207702</v>
      </c>
      <c r="AW23" s="65">
        <f>VLOOKUP($A23,'RevPAR Raw Data'!$B$6:$BE$43,'RevPAR Raw Data'!J$1,FALSE)</f>
        <v>61.6944435983348</v>
      </c>
      <c r="AX23" s="65">
        <f>VLOOKUP($A23,'RevPAR Raw Data'!$B$6:$BE$43,'RevPAR Raw Data'!K$1,FALSE)</f>
        <v>60.404530916844301</v>
      </c>
      <c r="AY23" s="66">
        <f>VLOOKUP($A23,'RevPAR Raw Data'!$B$6:$BE$43,'RevPAR Raw Data'!L$1,FALSE)</f>
        <v>56.610025992486499</v>
      </c>
      <c r="AZ23" s="65">
        <f>VLOOKUP($A23,'RevPAR Raw Data'!$B$6:$BE$43,'RevPAR Raw Data'!N$1,FALSE)</f>
        <v>88.649188750126896</v>
      </c>
      <c r="BA23" s="65">
        <f>VLOOKUP($A23,'RevPAR Raw Data'!$B$6:$BE$43,'RevPAR Raw Data'!O$1,FALSE)</f>
        <v>106.41390394963901</v>
      </c>
      <c r="BB23" s="66">
        <f>VLOOKUP($A23,'RevPAR Raw Data'!$B$6:$BE$43,'RevPAR Raw Data'!P$1,FALSE)</f>
        <v>97.5315463498832</v>
      </c>
      <c r="BC23" s="67">
        <f>VLOOKUP($A23,'RevPAR Raw Data'!$B$6:$BE$43,'RevPAR Raw Data'!R$1,FALSE)</f>
        <v>68.301888951742697</v>
      </c>
      <c r="BD23" s="63"/>
      <c r="BE23" s="59">
        <f>VLOOKUP($A23,'RevPAR Raw Data'!$B$6:$BE$43,'RevPAR Raw Data'!T$1,FALSE)</f>
        <v>9.4463543390387201</v>
      </c>
      <c r="BF23" s="60">
        <f>VLOOKUP($A23,'RevPAR Raw Data'!$B$6:$BE$43,'RevPAR Raw Data'!U$1,FALSE)</f>
        <v>15.116416136874699</v>
      </c>
      <c r="BG23" s="60">
        <f>VLOOKUP($A23,'RevPAR Raw Data'!$B$6:$BE$43,'RevPAR Raw Data'!V$1,FALSE)</f>
        <v>8.8429354402457498</v>
      </c>
      <c r="BH23" s="60">
        <f>VLOOKUP($A23,'RevPAR Raw Data'!$B$6:$BE$43,'RevPAR Raw Data'!W$1,FALSE)</f>
        <v>7.3615300971868001</v>
      </c>
      <c r="BI23" s="60">
        <f>VLOOKUP($A23,'RevPAR Raw Data'!$B$6:$BE$43,'RevPAR Raw Data'!X$1,FALSE)</f>
        <v>4.6065611538642202</v>
      </c>
      <c r="BJ23" s="61">
        <f>VLOOKUP($A23,'RevPAR Raw Data'!$B$6:$BE$43,'RevPAR Raw Data'!Y$1,FALSE)</f>
        <v>8.8423816660480199</v>
      </c>
      <c r="BK23" s="60">
        <f>VLOOKUP($A23,'RevPAR Raw Data'!$B$6:$BE$43,'RevPAR Raw Data'!AA$1,FALSE)</f>
        <v>7.4764792692232698</v>
      </c>
      <c r="BL23" s="60">
        <f>VLOOKUP($A23,'RevPAR Raw Data'!$B$6:$BE$43,'RevPAR Raw Data'!AB$1,FALSE)</f>
        <v>9.9760932290732107</v>
      </c>
      <c r="BM23" s="61">
        <f>VLOOKUP($A23,'RevPAR Raw Data'!$B$6:$BE$43,'RevPAR Raw Data'!AC$1,FALSE)</f>
        <v>8.8258459307647499</v>
      </c>
      <c r="BN23" s="62">
        <f>VLOOKUP($A23,'RevPAR Raw Data'!$B$6:$BE$43,'RevPAR Raw Data'!AE$1,FALSE)</f>
        <v>8.8356347248558507</v>
      </c>
    </row>
    <row r="24" spans="1:66" x14ac:dyDescent="0.25">
      <c r="A24" s="78" t="s">
        <v>53</v>
      </c>
      <c r="B24" s="59">
        <f>VLOOKUP($A24,'Occupancy Raw Data'!$B$6:$BE$43,'Occupancy Raw Data'!G$1,FALSE)</f>
        <v>41.9179939003727</v>
      </c>
      <c r="C24" s="60">
        <f>VLOOKUP($A24,'Occupancy Raw Data'!$B$6:$BE$43,'Occupancy Raw Data'!H$1,FALSE)</f>
        <v>50.593019315486202</v>
      </c>
      <c r="D24" s="60">
        <f>VLOOKUP($A24,'Occupancy Raw Data'!$B$6:$BE$43,'Occupancy Raw Data'!I$1,FALSE)</f>
        <v>54.964418841070803</v>
      </c>
      <c r="E24" s="60">
        <f>VLOOKUP($A24,'Occupancy Raw Data'!$B$6:$BE$43,'Occupancy Raw Data'!J$1,FALSE)</f>
        <v>53.981701118264901</v>
      </c>
      <c r="F24" s="60">
        <f>VLOOKUP($A24,'Occupancy Raw Data'!$B$6:$BE$43,'Occupancy Raw Data'!K$1,FALSE)</f>
        <v>53.575059301931503</v>
      </c>
      <c r="G24" s="61">
        <f>VLOOKUP($A24,'Occupancy Raw Data'!$B$6:$BE$43,'Occupancy Raw Data'!L$1,FALSE)</f>
        <v>51.006438495425201</v>
      </c>
      <c r="H24" s="60">
        <f>VLOOKUP($A24,'Occupancy Raw Data'!$B$6:$BE$43,'Occupancy Raw Data'!N$1,FALSE)</f>
        <v>62.148424262961697</v>
      </c>
      <c r="I24" s="60">
        <f>VLOOKUP($A24,'Occupancy Raw Data'!$B$6:$BE$43,'Occupancy Raw Data'!O$1,FALSE)</f>
        <v>79.362927821077605</v>
      </c>
      <c r="J24" s="61">
        <f>VLOOKUP($A24,'Occupancy Raw Data'!$B$6:$BE$43,'Occupancy Raw Data'!P$1,FALSE)</f>
        <v>70.755676042019601</v>
      </c>
      <c r="K24" s="62">
        <f>VLOOKUP($A24,'Occupancy Raw Data'!$B$6:$BE$43,'Occupancy Raw Data'!R$1,FALSE)</f>
        <v>56.649077794452197</v>
      </c>
      <c r="L24" s="63"/>
      <c r="M24" s="59">
        <f>VLOOKUP($A24,'Occupancy Raw Data'!$B$6:$BE$43,'Occupancy Raw Data'!T$1,FALSE)</f>
        <v>1.64338537387017</v>
      </c>
      <c r="N24" s="60">
        <f>VLOOKUP($A24,'Occupancy Raw Data'!$B$6:$BE$43,'Occupancy Raw Data'!U$1,FALSE)</f>
        <v>-2.98895386614684</v>
      </c>
      <c r="O24" s="60">
        <f>VLOOKUP($A24,'Occupancy Raw Data'!$B$6:$BE$43,'Occupancy Raw Data'!V$1,FALSE)</f>
        <v>3.1806615776081402</v>
      </c>
      <c r="P24" s="60">
        <f>VLOOKUP($A24,'Occupancy Raw Data'!$B$6:$BE$43,'Occupancy Raw Data'!W$1,FALSE)</f>
        <v>3.4415584415584402</v>
      </c>
      <c r="Q24" s="60">
        <f>VLOOKUP($A24,'Occupancy Raw Data'!$B$6:$BE$43,'Occupancy Raw Data'!X$1,FALSE)</f>
        <v>18.4269662921348</v>
      </c>
      <c r="R24" s="61">
        <f>VLOOKUP($A24,'Occupancy Raw Data'!$B$6:$BE$43,'Occupancy Raw Data'!Y$1,FALSE)</f>
        <v>4.4842426766625003</v>
      </c>
      <c r="S24" s="60">
        <f>VLOOKUP($A24,'Occupancy Raw Data'!$B$6:$BE$43,'Occupancy Raw Data'!AA$1,FALSE)</f>
        <v>8.7781731909845693</v>
      </c>
      <c r="T24" s="60">
        <f>VLOOKUP($A24,'Occupancy Raw Data'!$B$6:$BE$43,'Occupancy Raw Data'!AB$1,FALSE)</f>
        <v>14.4672531769305</v>
      </c>
      <c r="U24" s="61">
        <f>VLOOKUP($A24,'Occupancy Raw Data'!$B$6:$BE$43,'Occupancy Raw Data'!AC$1,FALSE)</f>
        <v>11.897106109324699</v>
      </c>
      <c r="V24" s="62">
        <f>VLOOKUP($A24,'Occupancy Raw Data'!$B$6:$BE$43,'Occupancy Raw Data'!AE$1,FALSE)</f>
        <v>7.0141746684956496</v>
      </c>
      <c r="W24" s="63"/>
      <c r="X24" s="64">
        <f>VLOOKUP($A24,'ADR Raw Data'!$B$6:$BE$43,'ADR Raw Data'!G$1,FALSE)</f>
        <v>100.557881972514</v>
      </c>
      <c r="Y24" s="65">
        <f>VLOOKUP($A24,'ADR Raw Data'!$B$6:$BE$43,'ADR Raw Data'!H$1,FALSE)</f>
        <v>102.828526456798</v>
      </c>
      <c r="Z24" s="65">
        <f>VLOOKUP($A24,'ADR Raw Data'!$B$6:$BE$43,'ADR Raw Data'!I$1,FALSE)</f>
        <v>104.98507398273701</v>
      </c>
      <c r="AA24" s="65">
        <f>VLOOKUP($A24,'ADR Raw Data'!$B$6:$BE$43,'ADR Raw Data'!J$1,FALSE)</f>
        <v>102.817627118644</v>
      </c>
      <c r="AB24" s="65">
        <f>VLOOKUP($A24,'ADR Raw Data'!$B$6:$BE$43,'ADR Raw Data'!K$1,FALSE)</f>
        <v>102.458285895003</v>
      </c>
      <c r="AC24" s="66">
        <f>VLOOKUP($A24,'ADR Raw Data'!$B$6:$BE$43,'ADR Raw Data'!L$1,FALSE)</f>
        <v>102.840009301089</v>
      </c>
      <c r="AD24" s="65">
        <f>VLOOKUP($A24,'ADR Raw Data'!$B$6:$BE$43,'ADR Raw Data'!N$1,FALSE)</f>
        <v>113.198233369683</v>
      </c>
      <c r="AE24" s="65">
        <f>VLOOKUP($A24,'ADR Raw Data'!$B$6:$BE$43,'ADR Raw Data'!O$1,FALSE)</f>
        <v>121.285683176771</v>
      </c>
      <c r="AF24" s="66">
        <f>VLOOKUP($A24,'ADR Raw Data'!$B$6:$BE$43,'ADR Raw Data'!P$1,FALSE)</f>
        <v>117.733867337164</v>
      </c>
      <c r="AG24" s="67">
        <f>VLOOKUP($A24,'ADR Raw Data'!$B$6:$BE$43,'ADR Raw Data'!R$1,FALSE)</f>
        <v>108.155062382498</v>
      </c>
      <c r="AH24" s="63"/>
      <c r="AI24" s="59">
        <f>VLOOKUP($A24,'ADR Raw Data'!$B$6:$BE$43,'ADR Raw Data'!T$1,FALSE)</f>
        <v>7.8454805017243796</v>
      </c>
      <c r="AJ24" s="60">
        <f>VLOOKUP($A24,'ADR Raw Data'!$B$6:$BE$43,'ADR Raw Data'!U$1,FALSE)</f>
        <v>14.0869844239987</v>
      </c>
      <c r="AK24" s="60">
        <f>VLOOKUP($A24,'ADR Raw Data'!$B$6:$BE$43,'ADR Raw Data'!V$1,FALSE)</f>
        <v>14.968036766624</v>
      </c>
      <c r="AL24" s="60">
        <f>VLOOKUP($A24,'ADR Raw Data'!$B$6:$BE$43,'ADR Raw Data'!W$1,FALSE)</f>
        <v>10.861593142137799</v>
      </c>
      <c r="AM24" s="60">
        <f>VLOOKUP($A24,'ADR Raw Data'!$B$6:$BE$43,'ADR Raw Data'!X$1,FALSE)</f>
        <v>7.6563455285541098</v>
      </c>
      <c r="AN24" s="61">
        <f>VLOOKUP($A24,'ADR Raw Data'!$B$6:$BE$43,'ADR Raw Data'!Y$1,FALSE)</f>
        <v>11.2883994703677</v>
      </c>
      <c r="AO24" s="60">
        <f>VLOOKUP($A24,'ADR Raw Data'!$B$6:$BE$43,'ADR Raw Data'!AA$1,FALSE)</f>
        <v>6.4248354484240897</v>
      </c>
      <c r="AP24" s="60">
        <f>VLOOKUP($A24,'ADR Raw Data'!$B$6:$BE$43,'ADR Raw Data'!AB$1,FALSE)</f>
        <v>11.204341123436</v>
      </c>
      <c r="AQ24" s="61">
        <f>VLOOKUP($A24,'ADR Raw Data'!$B$6:$BE$43,'ADR Raw Data'!AC$1,FALSE)</f>
        <v>9.1691903988220105</v>
      </c>
      <c r="AR24" s="62">
        <f>VLOOKUP($A24,'ADR Raw Data'!$B$6:$BE$43,'ADR Raw Data'!AE$1,FALSE)</f>
        <v>10.727295427605499</v>
      </c>
      <c r="AS24" s="50"/>
      <c r="AT24" s="64">
        <f>VLOOKUP($A24,'RevPAR Raw Data'!$B$6:$BE$43,'RevPAR Raw Data'!G$1,FALSE)</f>
        <v>42.151846831582503</v>
      </c>
      <c r="AU24" s="65">
        <f>VLOOKUP($A24,'RevPAR Raw Data'!$B$6:$BE$43,'RevPAR Raw Data'!H$1,FALSE)</f>
        <v>52.024056252117902</v>
      </c>
      <c r="AV24" s="65">
        <f>VLOOKUP($A24,'RevPAR Raw Data'!$B$6:$BE$43,'RevPAR Raw Data'!I$1,FALSE)</f>
        <v>57.704435784479799</v>
      </c>
      <c r="AW24" s="65">
        <f>VLOOKUP($A24,'RevPAR Raw Data'!$B$6:$BE$43,'RevPAR Raw Data'!J$1,FALSE)</f>
        <v>55.502704168078601</v>
      </c>
      <c r="AX24" s="65">
        <f>VLOOKUP($A24,'RevPAR Raw Data'!$B$6:$BE$43,'RevPAR Raw Data'!K$1,FALSE)</f>
        <v>54.892087427990504</v>
      </c>
      <c r="AY24" s="66">
        <f>VLOOKUP($A24,'RevPAR Raw Data'!$B$6:$BE$43,'RevPAR Raw Data'!L$1,FALSE)</f>
        <v>52.455026092849799</v>
      </c>
      <c r="AZ24" s="65">
        <f>VLOOKUP($A24,'RevPAR Raw Data'!$B$6:$BE$43,'RevPAR Raw Data'!N$1,FALSE)</f>
        <v>70.350918332768501</v>
      </c>
      <c r="BA24" s="65">
        <f>VLOOKUP($A24,'RevPAR Raw Data'!$B$6:$BE$43,'RevPAR Raw Data'!O$1,FALSE)</f>
        <v>96.255869196882401</v>
      </c>
      <c r="BB24" s="66">
        <f>VLOOKUP($A24,'RevPAR Raw Data'!$B$6:$BE$43,'RevPAR Raw Data'!P$1,FALSE)</f>
        <v>83.303393764825401</v>
      </c>
      <c r="BC24" s="67">
        <f>VLOOKUP($A24,'RevPAR Raw Data'!$B$6:$BE$43,'RevPAR Raw Data'!R$1,FALSE)</f>
        <v>61.268845427700001</v>
      </c>
      <c r="BD24" s="63"/>
      <c r="BE24" s="59">
        <f>VLOOKUP($A24,'RevPAR Raw Data'!$B$6:$BE$43,'RevPAR Raw Data'!T$1,FALSE)</f>
        <v>9.6177973546697295</v>
      </c>
      <c r="BF24" s="60">
        <f>VLOOKUP($A24,'RevPAR Raw Data'!$B$6:$BE$43,'RevPAR Raw Data'!U$1,FALSE)</f>
        <v>10.676977092287199</v>
      </c>
      <c r="BG24" s="60">
        <f>VLOOKUP($A24,'RevPAR Raw Data'!$B$6:$BE$43,'RevPAR Raw Data'!V$1,FALSE)</f>
        <v>18.624780938590401</v>
      </c>
      <c r="BH24" s="60">
        <f>VLOOKUP($A24,'RevPAR Raw Data'!$B$6:$BE$43,'RevPAR Raw Data'!W$1,FALSE)</f>
        <v>14.676959659367199</v>
      </c>
      <c r="BI24" s="60">
        <f>VLOOKUP($A24,'RevPAR Raw Data'!$B$6:$BE$43,'RevPAR Raw Data'!X$1,FALSE)</f>
        <v>27.4941440304449</v>
      </c>
      <c r="BJ24" s="61">
        <f>VLOOKUP($A24,'RevPAR Raw Data'!$B$6:$BE$43,'RevPAR Raw Data'!Y$1,FALSE)</f>
        <v>16.278841373592599</v>
      </c>
      <c r="BK24" s="60">
        <f>VLOOKUP($A24,'RevPAR Raw Data'!$B$6:$BE$43,'RevPAR Raw Data'!AA$1,FALSE)</f>
        <v>15.7669918223071</v>
      </c>
      <c r="BL24" s="60">
        <f>VLOOKUP($A24,'RevPAR Raw Data'!$B$6:$BE$43,'RevPAR Raw Data'!AB$1,FALSE)</f>
        <v>27.292554697501</v>
      </c>
      <c r="BM24" s="61">
        <f>VLOOKUP($A24,'RevPAR Raw Data'!$B$6:$BE$43,'RevPAR Raw Data'!AC$1,FALSE)</f>
        <v>22.157164819260601</v>
      </c>
      <c r="BN24" s="62">
        <f>VLOOKUP($A24,'RevPAR Raw Data'!$B$6:$BE$43,'RevPAR Raw Data'!AE$1,FALSE)</f>
        <v>18.493901334598899</v>
      </c>
    </row>
    <row r="25" spans="1:66" x14ac:dyDescent="0.25">
      <c r="A25" s="78" t="s">
        <v>52</v>
      </c>
      <c r="B25" s="59">
        <f>VLOOKUP($A25,'Occupancy Raw Data'!$B$6:$BE$43,'Occupancy Raw Data'!G$1,FALSE)</f>
        <v>38.632378725891201</v>
      </c>
      <c r="C25" s="60">
        <f>VLOOKUP($A25,'Occupancy Raw Data'!$B$6:$BE$43,'Occupancy Raw Data'!H$1,FALSE)</f>
        <v>45.821157218001098</v>
      </c>
      <c r="D25" s="60">
        <f>VLOOKUP($A25,'Occupancy Raw Data'!$B$6:$BE$43,'Occupancy Raw Data'!I$1,FALSE)</f>
        <v>48.6460159750633</v>
      </c>
      <c r="E25" s="60">
        <f>VLOOKUP($A25,'Occupancy Raw Data'!$B$6:$BE$43,'Occupancy Raw Data'!J$1,FALSE)</f>
        <v>54.548996688096601</v>
      </c>
      <c r="F25" s="60">
        <f>VLOOKUP($A25,'Occupancy Raw Data'!$B$6:$BE$43,'Occupancy Raw Data'!K$1,FALSE)</f>
        <v>58.425871809857703</v>
      </c>
      <c r="G25" s="61">
        <f>VLOOKUP($A25,'Occupancy Raw Data'!$B$6:$BE$43,'Occupancy Raw Data'!L$1,FALSE)</f>
        <v>49.214884083382003</v>
      </c>
      <c r="H25" s="60">
        <f>VLOOKUP($A25,'Occupancy Raw Data'!$B$6:$BE$43,'Occupancy Raw Data'!N$1,FALSE)</f>
        <v>70.738359633742405</v>
      </c>
      <c r="I25" s="60">
        <f>VLOOKUP($A25,'Occupancy Raw Data'!$B$6:$BE$43,'Occupancy Raw Data'!O$1,FALSE)</f>
        <v>65.010714981492299</v>
      </c>
      <c r="J25" s="61">
        <f>VLOOKUP($A25,'Occupancy Raw Data'!$B$6:$BE$43,'Occupancy Raw Data'!P$1,FALSE)</f>
        <v>67.874537307617302</v>
      </c>
      <c r="K25" s="62">
        <f>VLOOKUP($A25,'Occupancy Raw Data'!$B$6:$BE$43,'Occupancy Raw Data'!R$1,FALSE)</f>
        <v>54.546213576020698</v>
      </c>
      <c r="L25" s="63"/>
      <c r="M25" s="59">
        <f>VLOOKUP($A25,'Occupancy Raw Data'!$B$6:$BE$43,'Occupancy Raw Data'!T$1,FALSE)</f>
        <v>-1.0586227132213799</v>
      </c>
      <c r="N25" s="60">
        <f>VLOOKUP($A25,'Occupancy Raw Data'!$B$6:$BE$43,'Occupancy Raw Data'!U$1,FALSE)</f>
        <v>-7.6230778330477396</v>
      </c>
      <c r="O25" s="60">
        <f>VLOOKUP($A25,'Occupancy Raw Data'!$B$6:$BE$43,'Occupancy Raw Data'!V$1,FALSE)</f>
        <v>-8.7660475933749105</v>
      </c>
      <c r="P25" s="60">
        <f>VLOOKUP($A25,'Occupancy Raw Data'!$B$6:$BE$43,'Occupancy Raw Data'!W$1,FALSE)</f>
        <v>-5.9371088991683001</v>
      </c>
      <c r="Q25" s="60">
        <f>VLOOKUP($A25,'Occupancy Raw Data'!$B$6:$BE$43,'Occupancy Raw Data'!X$1,FALSE)</f>
        <v>-3.1370681596622698</v>
      </c>
      <c r="R25" s="61">
        <f>VLOOKUP($A25,'Occupancy Raw Data'!$B$6:$BE$43,'Occupancy Raw Data'!Y$1,FALSE)</f>
        <v>-5.4572002217340101</v>
      </c>
      <c r="S25" s="60">
        <f>VLOOKUP($A25,'Occupancy Raw Data'!$B$6:$BE$43,'Occupancy Raw Data'!AA$1,FALSE)</f>
        <v>-2.8626947972360002</v>
      </c>
      <c r="T25" s="60">
        <f>VLOOKUP($A25,'Occupancy Raw Data'!$B$6:$BE$43,'Occupancy Raw Data'!AB$1,FALSE)</f>
        <v>-8.8617903130138505</v>
      </c>
      <c r="U25" s="61">
        <f>VLOOKUP($A25,'Occupancy Raw Data'!$B$6:$BE$43,'Occupancy Raw Data'!AC$1,FALSE)</f>
        <v>-5.83121703011573</v>
      </c>
      <c r="V25" s="62">
        <f>VLOOKUP($A25,'Occupancy Raw Data'!$B$6:$BE$43,'Occupancy Raw Data'!AE$1,FALSE)</f>
        <v>-5.5905136896382501</v>
      </c>
      <c r="W25" s="63"/>
      <c r="X25" s="64">
        <f>VLOOKUP($A25,'ADR Raw Data'!$B$6:$BE$43,'ADR Raw Data'!G$1,FALSE)</f>
        <v>89.4594856278366</v>
      </c>
      <c r="Y25" s="65">
        <f>VLOOKUP($A25,'ADR Raw Data'!$B$6:$BE$43,'ADR Raw Data'!H$1,FALSE)</f>
        <v>86.365616496598605</v>
      </c>
      <c r="Z25" s="65">
        <f>VLOOKUP($A25,'ADR Raw Data'!$B$6:$BE$43,'ADR Raw Data'!I$1,FALSE)</f>
        <v>89.769114937925494</v>
      </c>
      <c r="AA25" s="65">
        <f>VLOOKUP($A25,'ADR Raw Data'!$B$6:$BE$43,'ADR Raw Data'!J$1,FALSE)</f>
        <v>90.604085714285702</v>
      </c>
      <c r="AB25" s="65">
        <f>VLOOKUP($A25,'ADR Raw Data'!$B$6:$BE$43,'ADR Raw Data'!K$1,FALSE)</f>
        <v>97.980056685561806</v>
      </c>
      <c r="AC25" s="66">
        <f>VLOOKUP($A25,'ADR Raw Data'!$B$6:$BE$43,'ADR Raw Data'!L$1,FALSE)</f>
        <v>91.2213759797324</v>
      </c>
      <c r="AD25" s="65">
        <f>VLOOKUP($A25,'ADR Raw Data'!$B$6:$BE$43,'ADR Raw Data'!N$1,FALSE)</f>
        <v>124.581005232718</v>
      </c>
      <c r="AE25" s="65">
        <f>VLOOKUP($A25,'ADR Raw Data'!$B$6:$BE$43,'ADR Raw Data'!O$1,FALSE)</f>
        <v>124.129574468085</v>
      </c>
      <c r="AF25" s="66">
        <f>VLOOKUP($A25,'ADR Raw Data'!$B$6:$BE$43,'ADR Raw Data'!P$1,FALSE)</f>
        <v>124.36481343283501</v>
      </c>
      <c r="AG25" s="67">
        <f>VLOOKUP($A25,'ADR Raw Data'!$B$6:$BE$43,'ADR Raw Data'!R$1,FALSE)</f>
        <v>103.00480738813199</v>
      </c>
      <c r="AH25" s="63"/>
      <c r="AI25" s="59">
        <f>VLOOKUP($A25,'ADR Raw Data'!$B$6:$BE$43,'ADR Raw Data'!T$1,FALSE)</f>
        <v>17.285970231707601</v>
      </c>
      <c r="AJ25" s="60">
        <f>VLOOKUP($A25,'ADR Raw Data'!$B$6:$BE$43,'ADR Raw Data'!U$1,FALSE)</f>
        <v>12.907416899969499</v>
      </c>
      <c r="AK25" s="60">
        <f>VLOOKUP($A25,'ADR Raw Data'!$B$6:$BE$43,'ADR Raw Data'!V$1,FALSE)</f>
        <v>15.527744211139</v>
      </c>
      <c r="AL25" s="60">
        <f>VLOOKUP($A25,'ADR Raw Data'!$B$6:$BE$43,'ADR Raw Data'!W$1,FALSE)</f>
        <v>16.984608132620899</v>
      </c>
      <c r="AM25" s="60">
        <f>VLOOKUP($A25,'ADR Raw Data'!$B$6:$BE$43,'ADR Raw Data'!X$1,FALSE)</f>
        <v>20.130992106396299</v>
      </c>
      <c r="AN25" s="61">
        <f>VLOOKUP($A25,'ADR Raw Data'!$B$6:$BE$43,'ADR Raw Data'!Y$1,FALSE)</f>
        <v>16.807111994887499</v>
      </c>
      <c r="AO25" s="60">
        <f>VLOOKUP($A25,'ADR Raw Data'!$B$6:$BE$43,'ADR Raw Data'!AA$1,FALSE)</f>
        <v>28.7443689649898</v>
      </c>
      <c r="AP25" s="60">
        <f>VLOOKUP($A25,'ADR Raw Data'!$B$6:$BE$43,'ADR Raw Data'!AB$1,FALSE)</f>
        <v>27.504225389997799</v>
      </c>
      <c r="AQ25" s="61">
        <f>VLOOKUP($A25,'ADR Raw Data'!$B$6:$BE$43,'ADR Raw Data'!AC$1,FALSE)</f>
        <v>28.136242456001099</v>
      </c>
      <c r="AR25" s="62">
        <f>VLOOKUP($A25,'ADR Raw Data'!$B$6:$BE$43,'ADR Raw Data'!AE$1,FALSE)</f>
        <v>21.390447090046798</v>
      </c>
      <c r="AS25" s="50"/>
      <c r="AT25" s="64">
        <f>VLOOKUP($A25,'RevPAR Raw Data'!$B$6:$BE$43,'RevPAR Raw Data'!G$1,FALSE)</f>
        <v>34.560327293980102</v>
      </c>
      <c r="AU25" s="65">
        <f>VLOOKUP($A25,'RevPAR Raw Data'!$B$6:$BE$43,'RevPAR Raw Data'!H$1,FALSE)</f>
        <v>39.573724917202398</v>
      </c>
      <c r="AV25" s="65">
        <f>VLOOKUP($A25,'RevPAR Raw Data'!$B$6:$BE$43,'RevPAR Raw Data'!I$1,FALSE)</f>
        <v>43.669097993376099</v>
      </c>
      <c r="AW25" s="65">
        <f>VLOOKUP($A25,'RevPAR Raw Data'!$B$6:$BE$43,'RevPAR Raw Data'!J$1,FALSE)</f>
        <v>49.423619715565899</v>
      </c>
      <c r="AX25" s="65">
        <f>VLOOKUP($A25,'RevPAR Raw Data'!$B$6:$BE$43,'RevPAR Raw Data'!K$1,FALSE)</f>
        <v>57.245702318332299</v>
      </c>
      <c r="AY25" s="66">
        <f>VLOOKUP($A25,'RevPAR Raw Data'!$B$6:$BE$43,'RevPAR Raw Data'!L$1,FALSE)</f>
        <v>44.8944944476914</v>
      </c>
      <c r="AZ25" s="65">
        <f>VLOOKUP($A25,'RevPAR Raw Data'!$B$6:$BE$43,'RevPAR Raw Data'!N$1,FALSE)</f>
        <v>88.1265595168517</v>
      </c>
      <c r="BA25" s="65">
        <f>VLOOKUP($A25,'RevPAR Raw Data'!$B$6:$BE$43,'RevPAR Raw Data'!O$1,FALSE)</f>
        <v>80.697523865186</v>
      </c>
      <c r="BB25" s="66">
        <f>VLOOKUP($A25,'RevPAR Raw Data'!$B$6:$BE$43,'RevPAR Raw Data'!P$1,FALSE)</f>
        <v>84.4120416910188</v>
      </c>
      <c r="BC25" s="67">
        <f>VLOOKUP($A25,'RevPAR Raw Data'!$B$6:$BE$43,'RevPAR Raw Data'!R$1,FALSE)</f>
        <v>56.185222231499203</v>
      </c>
      <c r="BD25" s="63"/>
      <c r="BE25" s="59">
        <f>VLOOKUP($A25,'RevPAR Raw Data'!$B$6:$BE$43,'RevPAR Raw Data'!T$1,FALSE)</f>
        <v>16.0443543114127</v>
      </c>
      <c r="BF25" s="60">
        <f>VLOOKUP($A25,'RevPAR Raw Data'!$B$6:$BE$43,'RevPAR Raw Data'!U$1,FALSE)</f>
        <v>4.3003966304011696</v>
      </c>
      <c r="BG25" s="60">
        <f>VLOOKUP($A25,'RevPAR Raw Data'!$B$6:$BE$43,'RevPAR Raw Data'!V$1,FALSE)</f>
        <v>5.4005271700381199</v>
      </c>
      <c r="BH25" s="60">
        <f>VLOOKUP($A25,'RevPAR Raw Data'!$B$6:$BE$43,'RevPAR Raw Data'!W$1,FALSE)</f>
        <v>10.0391045525219</v>
      </c>
      <c r="BI25" s="60">
        <f>VLOOKUP($A25,'RevPAR Raw Data'!$B$6:$BE$43,'RevPAR Raw Data'!X$1,FALSE)</f>
        <v>16.3624010031401</v>
      </c>
      <c r="BJ25" s="61">
        <f>VLOOKUP($A25,'RevPAR Raw Data'!$B$6:$BE$43,'RevPAR Raw Data'!Y$1,FALSE)</f>
        <v>10.4327140201014</v>
      </c>
      <c r="BK25" s="60">
        <f>VLOOKUP($A25,'RevPAR Raw Data'!$B$6:$BE$43,'RevPAR Raw Data'!AA$1,FALSE)</f>
        <v>25.058810612894799</v>
      </c>
      <c r="BL25" s="60">
        <f>VLOOKUP($A25,'RevPAR Raw Data'!$B$6:$BE$43,'RevPAR Raw Data'!AB$1,FALSE)</f>
        <v>16.2050682957037</v>
      </c>
      <c r="BM25" s="61">
        <f>VLOOKUP($A25,'RevPAR Raw Data'!$B$6:$BE$43,'RevPAR Raw Data'!AC$1,FALSE)</f>
        <v>20.664340064156399</v>
      </c>
      <c r="BN25" s="62">
        <f>VLOOKUP($A25,'RevPAR Raw Data'!$B$6:$BE$43,'RevPAR Raw Data'!AE$1,FALSE)</f>
        <v>14.604097527564599</v>
      </c>
    </row>
    <row r="26" spans="1:66" x14ac:dyDescent="0.25">
      <c r="A26" s="78" t="s">
        <v>51</v>
      </c>
      <c r="B26" s="59">
        <f>VLOOKUP($A26,'Occupancy Raw Data'!$B$6:$BE$43,'Occupancy Raw Data'!G$1,FALSE)</f>
        <v>52.894995093228601</v>
      </c>
      <c r="C26" s="60">
        <f>VLOOKUP($A26,'Occupancy Raw Data'!$B$6:$BE$43,'Occupancy Raw Data'!H$1,FALSE)</f>
        <v>59.057899901864502</v>
      </c>
      <c r="D26" s="60">
        <f>VLOOKUP($A26,'Occupancy Raw Data'!$B$6:$BE$43,'Occupancy Raw Data'!I$1,FALSE)</f>
        <v>63.3169774288518</v>
      </c>
      <c r="E26" s="60">
        <f>VLOOKUP($A26,'Occupancy Raw Data'!$B$6:$BE$43,'Occupancy Raw Data'!J$1,FALSE)</f>
        <v>66.261040235525002</v>
      </c>
      <c r="F26" s="60">
        <f>VLOOKUP($A26,'Occupancy Raw Data'!$B$6:$BE$43,'Occupancy Raw Data'!K$1,FALSE)</f>
        <v>62.9833169774288</v>
      </c>
      <c r="G26" s="61">
        <f>VLOOKUP($A26,'Occupancy Raw Data'!$B$6:$BE$43,'Occupancy Raw Data'!L$1,FALSE)</f>
        <v>60.902845927379701</v>
      </c>
      <c r="H26" s="60">
        <f>VLOOKUP($A26,'Occupancy Raw Data'!$B$6:$BE$43,'Occupancy Raw Data'!N$1,FALSE)</f>
        <v>70.225711481844897</v>
      </c>
      <c r="I26" s="60">
        <f>VLOOKUP($A26,'Occupancy Raw Data'!$B$6:$BE$43,'Occupancy Raw Data'!O$1,FALSE)</f>
        <v>84.376840039254105</v>
      </c>
      <c r="J26" s="61">
        <f>VLOOKUP($A26,'Occupancy Raw Data'!$B$6:$BE$43,'Occupancy Raw Data'!P$1,FALSE)</f>
        <v>77.301275760549501</v>
      </c>
      <c r="K26" s="62">
        <f>VLOOKUP($A26,'Occupancy Raw Data'!$B$6:$BE$43,'Occupancy Raw Data'!R$1,FALSE)</f>
        <v>65.588111593999699</v>
      </c>
      <c r="L26" s="63"/>
      <c r="M26" s="59">
        <f>VLOOKUP($A26,'Occupancy Raw Data'!$B$6:$BE$43,'Occupancy Raw Data'!T$1,FALSE)</f>
        <v>14.601916706197599</v>
      </c>
      <c r="N26" s="60">
        <f>VLOOKUP($A26,'Occupancy Raw Data'!$B$6:$BE$43,'Occupancy Raw Data'!U$1,FALSE)</f>
        <v>10.5639856508873</v>
      </c>
      <c r="O26" s="60">
        <f>VLOOKUP($A26,'Occupancy Raw Data'!$B$6:$BE$43,'Occupancy Raw Data'!V$1,FALSE)</f>
        <v>13.455485389184799</v>
      </c>
      <c r="P26" s="60">
        <f>VLOOKUP($A26,'Occupancy Raw Data'!$B$6:$BE$43,'Occupancy Raw Data'!W$1,FALSE)</f>
        <v>12.9370814749799</v>
      </c>
      <c r="Q26" s="60">
        <f>VLOOKUP($A26,'Occupancy Raw Data'!$B$6:$BE$43,'Occupancy Raw Data'!X$1,FALSE)</f>
        <v>7.5754174011970203</v>
      </c>
      <c r="R26" s="61">
        <f>VLOOKUP($A26,'Occupancy Raw Data'!$B$6:$BE$43,'Occupancy Raw Data'!Y$1,FALSE)</f>
        <v>11.708520849545</v>
      </c>
      <c r="S26" s="60">
        <f>VLOOKUP($A26,'Occupancy Raw Data'!$B$6:$BE$43,'Occupancy Raw Data'!AA$1,FALSE)</f>
        <v>4.3146200322666397</v>
      </c>
      <c r="T26" s="60">
        <f>VLOOKUP($A26,'Occupancy Raw Data'!$B$6:$BE$43,'Occupancy Raw Data'!AB$1,FALSE)</f>
        <v>8.6082515904061303</v>
      </c>
      <c r="U26" s="61">
        <f>VLOOKUP($A26,'Occupancy Raw Data'!$B$6:$BE$43,'Occupancy Raw Data'!AC$1,FALSE)</f>
        <v>6.61493117165063</v>
      </c>
      <c r="V26" s="62">
        <f>VLOOKUP($A26,'Occupancy Raw Data'!$B$6:$BE$43,'Occupancy Raw Data'!AE$1,FALSE)</f>
        <v>9.9398197866221203</v>
      </c>
      <c r="W26" s="63"/>
      <c r="X26" s="64">
        <f>VLOOKUP($A26,'ADR Raw Data'!$B$6:$BE$43,'ADR Raw Data'!G$1,FALSE)</f>
        <v>96.153606679035207</v>
      </c>
      <c r="Y26" s="65">
        <f>VLOOKUP($A26,'ADR Raw Data'!$B$6:$BE$43,'ADR Raw Data'!H$1,FALSE)</f>
        <v>94.362691924227306</v>
      </c>
      <c r="Z26" s="65">
        <f>VLOOKUP($A26,'ADR Raw Data'!$B$6:$BE$43,'ADR Raw Data'!I$1,FALSE)</f>
        <v>94.689156850588901</v>
      </c>
      <c r="AA26" s="65">
        <f>VLOOKUP($A26,'ADR Raw Data'!$B$6:$BE$43,'ADR Raw Data'!J$1,FALSE)</f>
        <v>93.703056872037905</v>
      </c>
      <c r="AB26" s="65">
        <f>VLOOKUP($A26,'ADR Raw Data'!$B$6:$BE$43,'ADR Raw Data'!K$1,FALSE)</f>
        <v>94.145456528513506</v>
      </c>
      <c r="AC26" s="66">
        <f>VLOOKUP($A26,'ADR Raw Data'!$B$6:$BE$43,'ADR Raw Data'!L$1,FALSE)</f>
        <v>94.553194972607102</v>
      </c>
      <c r="AD26" s="65">
        <f>VLOOKUP($A26,'ADR Raw Data'!$B$6:$BE$43,'ADR Raw Data'!N$1,FALSE)</f>
        <v>112.17262996087101</v>
      </c>
      <c r="AE26" s="65">
        <f>VLOOKUP($A26,'ADR Raw Data'!$B$6:$BE$43,'ADR Raw Data'!O$1,FALSE)</f>
        <v>121.012437776227</v>
      </c>
      <c r="AF26" s="66">
        <f>VLOOKUP($A26,'ADR Raw Data'!$B$6:$BE$43,'ADR Raw Data'!P$1,FALSE)</f>
        <v>116.997097879903</v>
      </c>
      <c r="AG26" s="67">
        <f>VLOOKUP($A26,'ADR Raw Data'!$B$6:$BE$43,'ADR Raw Data'!R$1,FALSE)</f>
        <v>102.11093365252999</v>
      </c>
      <c r="AH26" s="63"/>
      <c r="AI26" s="59">
        <f>VLOOKUP($A26,'ADR Raw Data'!$B$6:$BE$43,'ADR Raw Data'!T$1,FALSE)</f>
        <v>15.016507567796101</v>
      </c>
      <c r="AJ26" s="60">
        <f>VLOOKUP($A26,'ADR Raw Data'!$B$6:$BE$43,'ADR Raw Data'!U$1,FALSE)</f>
        <v>14.6741805413031</v>
      </c>
      <c r="AK26" s="60">
        <f>VLOOKUP($A26,'ADR Raw Data'!$B$6:$BE$43,'ADR Raw Data'!V$1,FALSE)</f>
        <v>15.6064105871862</v>
      </c>
      <c r="AL26" s="60">
        <f>VLOOKUP($A26,'ADR Raw Data'!$B$6:$BE$43,'ADR Raw Data'!W$1,FALSE)</f>
        <v>13.492918785665101</v>
      </c>
      <c r="AM26" s="60">
        <f>VLOOKUP($A26,'ADR Raw Data'!$B$6:$BE$43,'ADR Raw Data'!X$1,FALSE)</f>
        <v>12.3857829374655</v>
      </c>
      <c r="AN26" s="61">
        <f>VLOOKUP($A26,'ADR Raw Data'!$B$6:$BE$43,'ADR Raw Data'!Y$1,FALSE)</f>
        <v>14.181727810723901</v>
      </c>
      <c r="AO26" s="60">
        <f>VLOOKUP($A26,'ADR Raw Data'!$B$6:$BE$43,'ADR Raw Data'!AA$1,FALSE)</f>
        <v>10.055282662775401</v>
      </c>
      <c r="AP26" s="60">
        <f>VLOOKUP($A26,'ADR Raw Data'!$B$6:$BE$43,'ADR Raw Data'!AB$1,FALSE)</f>
        <v>14.1486967709077</v>
      </c>
      <c r="AQ26" s="61">
        <f>VLOOKUP($A26,'ADR Raw Data'!$B$6:$BE$43,'ADR Raw Data'!AC$1,FALSE)</f>
        <v>12.3733596316541</v>
      </c>
      <c r="AR26" s="62">
        <f>VLOOKUP($A26,'ADR Raw Data'!$B$6:$BE$43,'ADR Raw Data'!AE$1,FALSE)</f>
        <v>13.195698815253101</v>
      </c>
      <c r="AS26" s="50"/>
      <c r="AT26" s="64">
        <f>VLOOKUP($A26,'RevPAR Raw Data'!$B$6:$BE$43,'RevPAR Raw Data'!G$1,FALSE)</f>
        <v>50.860445534838</v>
      </c>
      <c r="AU26" s="65">
        <f>VLOOKUP($A26,'RevPAR Raw Data'!$B$6:$BE$43,'RevPAR Raw Data'!H$1,FALSE)</f>
        <v>55.728624141315002</v>
      </c>
      <c r="AV26" s="65">
        <f>VLOOKUP($A26,'RevPAR Raw Data'!$B$6:$BE$43,'RevPAR Raw Data'!I$1,FALSE)</f>
        <v>59.954312070657501</v>
      </c>
      <c r="AW26" s="65">
        <f>VLOOKUP($A26,'RevPAR Raw Data'!$B$6:$BE$43,'RevPAR Raw Data'!J$1,FALSE)</f>
        <v>62.088620215897897</v>
      </c>
      <c r="AX26" s="65">
        <f>VLOOKUP($A26,'RevPAR Raw Data'!$B$6:$BE$43,'RevPAR Raw Data'!K$1,FALSE)</f>
        <v>59.295931305201101</v>
      </c>
      <c r="AY26" s="66">
        <f>VLOOKUP($A26,'RevPAR Raw Data'!$B$6:$BE$43,'RevPAR Raw Data'!L$1,FALSE)</f>
        <v>57.585586653581899</v>
      </c>
      <c r="AZ26" s="65">
        <f>VLOOKUP($A26,'RevPAR Raw Data'!$B$6:$BE$43,'RevPAR Raw Data'!N$1,FALSE)</f>
        <v>78.774027477919503</v>
      </c>
      <c r="BA26" s="65">
        <f>VLOOKUP($A26,'RevPAR Raw Data'!$B$6:$BE$43,'RevPAR Raw Data'!O$1,FALSE)</f>
        <v>102.106471050049</v>
      </c>
      <c r="BB26" s="66">
        <f>VLOOKUP($A26,'RevPAR Raw Data'!$B$6:$BE$43,'RevPAR Raw Data'!P$1,FALSE)</f>
        <v>90.4402492639842</v>
      </c>
      <c r="BC26" s="67">
        <f>VLOOKUP($A26,'RevPAR Raw Data'!$B$6:$BE$43,'RevPAR Raw Data'!R$1,FALSE)</f>
        <v>66.972633113696901</v>
      </c>
      <c r="BD26" s="63"/>
      <c r="BE26" s="59">
        <f>VLOOKUP($A26,'RevPAR Raw Data'!$B$6:$BE$43,'RevPAR Raw Data'!T$1,FALSE)</f>
        <v>31.811122201223199</v>
      </c>
      <c r="BF26" s="60">
        <f>VLOOKUP($A26,'RevPAR Raw Data'!$B$6:$BE$43,'RevPAR Raw Data'!U$1,FALSE)</f>
        <v>26.788344518959001</v>
      </c>
      <c r="BG26" s="60">
        <f>VLOOKUP($A26,'RevPAR Raw Data'!$B$6:$BE$43,'RevPAR Raw Data'!V$1,FALSE)</f>
        <v>31.161814272706099</v>
      </c>
      <c r="BH26" s="60">
        <f>VLOOKUP($A26,'RevPAR Raw Data'!$B$6:$BE$43,'RevPAR Raw Data'!W$1,FALSE)</f>
        <v>28.1755901572994</v>
      </c>
      <c r="BI26" s="60">
        <f>VLOOKUP($A26,'RevPAR Raw Data'!$B$6:$BE$43,'RevPAR Raw Data'!X$1,FALSE)</f>
        <v>20.899475094581799</v>
      </c>
      <c r="BJ26" s="61">
        <f>VLOOKUP($A26,'RevPAR Raw Data'!$B$6:$BE$43,'RevPAR Raw Data'!Y$1,FALSE)</f>
        <v>27.550719217813299</v>
      </c>
      <c r="BK26" s="60">
        <f>VLOOKUP($A26,'RevPAR Raw Data'!$B$6:$BE$43,'RevPAR Raw Data'!AA$1,FALSE)</f>
        <v>14.803749935111201</v>
      </c>
      <c r="BL26" s="60">
        <f>VLOOKUP($A26,'RevPAR Raw Data'!$B$6:$BE$43,'RevPAR Raw Data'!AB$1,FALSE)</f>
        <v>23.974903776117198</v>
      </c>
      <c r="BM26" s="61">
        <f>VLOOKUP($A26,'RevPAR Raw Data'!$B$6:$BE$43,'RevPAR Raw Data'!AC$1,FALSE)</f>
        <v>19.806780026559402</v>
      </c>
      <c r="BN26" s="62">
        <f>VLOOKUP($A26,'RevPAR Raw Data'!$B$6:$BE$43,'RevPAR Raw Data'!AE$1,FALSE)</f>
        <v>24.4471472836969</v>
      </c>
    </row>
    <row r="27" spans="1:66" x14ac:dyDescent="0.25">
      <c r="A27" s="78" t="s">
        <v>48</v>
      </c>
      <c r="B27" s="59">
        <f>VLOOKUP($A27,'Occupancy Raw Data'!$B$6:$BE$43,'Occupancy Raw Data'!G$1,FALSE)</f>
        <v>54.100087796312501</v>
      </c>
      <c r="C27" s="60">
        <f>VLOOKUP($A27,'Occupancy Raw Data'!$B$6:$BE$43,'Occupancy Raw Data'!H$1,FALSE)</f>
        <v>62.721685689201003</v>
      </c>
      <c r="D27" s="60">
        <f>VLOOKUP($A27,'Occupancy Raw Data'!$B$6:$BE$43,'Occupancy Raw Data'!I$1,FALSE)</f>
        <v>66.900790166812897</v>
      </c>
      <c r="E27" s="60">
        <f>VLOOKUP($A27,'Occupancy Raw Data'!$B$6:$BE$43,'Occupancy Raw Data'!J$1,FALSE)</f>
        <v>70.974539069358997</v>
      </c>
      <c r="F27" s="60">
        <f>VLOOKUP($A27,'Occupancy Raw Data'!$B$6:$BE$43,'Occupancy Raw Data'!K$1,FALSE)</f>
        <v>69.218612818261605</v>
      </c>
      <c r="G27" s="61">
        <f>VLOOKUP($A27,'Occupancy Raw Data'!$B$6:$BE$43,'Occupancy Raw Data'!L$1,FALSE)</f>
        <v>64.783143107989403</v>
      </c>
      <c r="H27" s="60">
        <f>VLOOKUP($A27,'Occupancy Raw Data'!$B$6:$BE$43,'Occupancy Raw Data'!N$1,FALSE)</f>
        <v>71.7998244073748</v>
      </c>
      <c r="I27" s="60">
        <f>VLOOKUP($A27,'Occupancy Raw Data'!$B$6:$BE$43,'Occupancy Raw Data'!O$1,FALSE)</f>
        <v>75.592625109745299</v>
      </c>
      <c r="J27" s="61">
        <f>VLOOKUP($A27,'Occupancy Raw Data'!$B$6:$BE$43,'Occupancy Raw Data'!P$1,FALSE)</f>
        <v>73.696224758560106</v>
      </c>
      <c r="K27" s="62">
        <f>VLOOKUP($A27,'Occupancy Raw Data'!$B$6:$BE$43,'Occupancy Raw Data'!R$1,FALSE)</f>
        <v>67.3297378652953</v>
      </c>
      <c r="L27" s="63"/>
      <c r="M27" s="59">
        <f>VLOOKUP($A27,'Occupancy Raw Data'!$B$6:$BE$43,'Occupancy Raw Data'!T$1,FALSE)</f>
        <v>18.100845254695301</v>
      </c>
      <c r="N27" s="60">
        <f>VLOOKUP($A27,'Occupancy Raw Data'!$B$6:$BE$43,'Occupancy Raw Data'!U$1,FALSE)</f>
        <v>21.1339222256066</v>
      </c>
      <c r="O27" s="60">
        <f>VLOOKUP($A27,'Occupancy Raw Data'!$B$6:$BE$43,'Occupancy Raw Data'!V$1,FALSE)</f>
        <v>17.6774121955279</v>
      </c>
      <c r="P27" s="60">
        <f>VLOOKUP($A27,'Occupancy Raw Data'!$B$6:$BE$43,'Occupancy Raw Data'!W$1,FALSE)</f>
        <v>14.324378109452701</v>
      </c>
      <c r="Q27" s="60">
        <f>VLOOKUP($A27,'Occupancy Raw Data'!$B$6:$BE$43,'Occupancy Raw Data'!X$1,FALSE)</f>
        <v>5.7651462815095602</v>
      </c>
      <c r="R27" s="61">
        <f>VLOOKUP($A27,'Occupancy Raw Data'!$B$6:$BE$43,'Occupancy Raw Data'!Y$1,FALSE)</f>
        <v>14.8777909329057</v>
      </c>
      <c r="S27" s="60">
        <f>VLOOKUP($A27,'Occupancy Raw Data'!$B$6:$BE$43,'Occupancy Raw Data'!AA$1,FALSE)</f>
        <v>-6.34518654144851</v>
      </c>
      <c r="T27" s="60">
        <f>VLOOKUP($A27,'Occupancy Raw Data'!$B$6:$BE$43,'Occupancy Raw Data'!AB$1,FALSE)</f>
        <v>-4.25721049004364</v>
      </c>
      <c r="U27" s="61">
        <f>VLOOKUP($A27,'Occupancy Raw Data'!$B$6:$BE$43,'Occupancy Raw Data'!AC$1,FALSE)</f>
        <v>-5.28583880056485</v>
      </c>
      <c r="V27" s="62">
        <f>VLOOKUP($A27,'Occupancy Raw Data'!$B$6:$BE$43,'Occupancy Raw Data'!AE$1,FALSE)</f>
        <v>7.7069854783075602</v>
      </c>
      <c r="W27" s="63"/>
      <c r="X27" s="64">
        <f>VLOOKUP($A27,'ADR Raw Data'!$B$6:$BE$43,'ADR Raw Data'!G$1,FALSE)</f>
        <v>91.481194417396907</v>
      </c>
      <c r="Y27" s="65">
        <f>VLOOKUP($A27,'ADR Raw Data'!$B$6:$BE$43,'ADR Raw Data'!H$1,FALSE)</f>
        <v>95.101335386338107</v>
      </c>
      <c r="Z27" s="65">
        <f>VLOOKUP($A27,'ADR Raw Data'!$B$6:$BE$43,'ADR Raw Data'!I$1,FALSE)</f>
        <v>99.516034120734901</v>
      </c>
      <c r="AA27" s="65">
        <f>VLOOKUP($A27,'ADR Raw Data'!$B$6:$BE$43,'ADR Raw Data'!J$1,FALSE)</f>
        <v>97.605034636318607</v>
      </c>
      <c r="AB27" s="65">
        <f>VLOOKUP($A27,'ADR Raw Data'!$B$6:$BE$43,'ADR Raw Data'!K$1,FALSE)</f>
        <v>98.661775748351005</v>
      </c>
      <c r="AC27" s="66">
        <f>VLOOKUP($A27,'ADR Raw Data'!$B$6:$BE$43,'ADR Raw Data'!L$1,FALSE)</f>
        <v>96.717942754919406</v>
      </c>
      <c r="AD27" s="65">
        <f>VLOOKUP($A27,'ADR Raw Data'!$B$6:$BE$43,'ADR Raw Data'!N$1,FALSE)</f>
        <v>115.07614575690801</v>
      </c>
      <c r="AE27" s="65">
        <f>VLOOKUP($A27,'ADR Raw Data'!$B$6:$BE$43,'ADR Raw Data'!O$1,FALSE)</f>
        <v>124.209616724738</v>
      </c>
      <c r="AF27" s="66">
        <f>VLOOKUP($A27,'ADR Raw Data'!$B$6:$BE$43,'ADR Raw Data'!P$1,FALSE)</f>
        <v>119.76039552060899</v>
      </c>
      <c r="AG27" s="67">
        <f>VLOOKUP($A27,'ADR Raw Data'!$B$6:$BE$43,'ADR Raw Data'!R$1,FALSE)</f>
        <v>103.92402108714199</v>
      </c>
      <c r="AH27" s="63"/>
      <c r="AI27" s="59">
        <f>VLOOKUP($A27,'ADR Raw Data'!$B$6:$BE$43,'ADR Raw Data'!T$1,FALSE)</f>
        <v>15.030998510641499</v>
      </c>
      <c r="AJ27" s="60">
        <f>VLOOKUP($A27,'ADR Raw Data'!$B$6:$BE$43,'ADR Raw Data'!U$1,FALSE)</f>
        <v>20.721652290925899</v>
      </c>
      <c r="AK27" s="60">
        <f>VLOOKUP($A27,'ADR Raw Data'!$B$6:$BE$43,'ADR Raw Data'!V$1,FALSE)</f>
        <v>21.847928347627601</v>
      </c>
      <c r="AL27" s="60">
        <f>VLOOKUP($A27,'ADR Raw Data'!$B$6:$BE$43,'ADR Raw Data'!W$1,FALSE)</f>
        <v>19.299414952969599</v>
      </c>
      <c r="AM27" s="60">
        <f>VLOOKUP($A27,'ADR Raw Data'!$B$6:$BE$43,'ADR Raw Data'!X$1,FALSE)</f>
        <v>16.448833701999</v>
      </c>
      <c r="AN27" s="61">
        <f>VLOOKUP($A27,'ADR Raw Data'!$B$6:$BE$43,'ADR Raw Data'!Y$1,FALSE)</f>
        <v>18.625250134972099</v>
      </c>
      <c r="AO27" s="60">
        <f>VLOOKUP($A27,'ADR Raw Data'!$B$6:$BE$43,'ADR Raw Data'!AA$1,FALSE)</f>
        <v>10.978831763211801</v>
      </c>
      <c r="AP27" s="60">
        <f>VLOOKUP($A27,'ADR Raw Data'!$B$6:$BE$43,'ADR Raw Data'!AB$1,FALSE)</f>
        <v>14.8782864504782</v>
      </c>
      <c r="AQ27" s="61">
        <f>VLOOKUP($A27,'ADR Raw Data'!$B$6:$BE$43,'ADR Raw Data'!AC$1,FALSE)</f>
        <v>13.045512545401699</v>
      </c>
      <c r="AR27" s="62">
        <f>VLOOKUP($A27,'ADR Raw Data'!$B$6:$BE$43,'ADR Raw Data'!AE$1,FALSE)</f>
        <v>15.199204679124</v>
      </c>
      <c r="AS27" s="50"/>
      <c r="AT27" s="64">
        <f>VLOOKUP($A27,'RevPAR Raw Data'!$B$6:$BE$43,'RevPAR Raw Data'!G$1,FALSE)</f>
        <v>49.491406496927098</v>
      </c>
      <c r="AU27" s="65">
        <f>VLOOKUP($A27,'RevPAR Raw Data'!$B$6:$BE$43,'RevPAR Raw Data'!H$1,FALSE)</f>
        <v>59.649160667251898</v>
      </c>
      <c r="AV27" s="65">
        <f>VLOOKUP($A27,'RevPAR Raw Data'!$B$6:$BE$43,'RevPAR Raw Data'!I$1,FALSE)</f>
        <v>66.577013169446801</v>
      </c>
      <c r="AW27" s="65">
        <f>VLOOKUP($A27,'RevPAR Raw Data'!$B$6:$BE$43,'RevPAR Raw Data'!J$1,FALSE)</f>
        <v>69.274723441615393</v>
      </c>
      <c r="AX27" s="65">
        <f>VLOOKUP($A27,'RevPAR Raw Data'!$B$6:$BE$43,'RevPAR Raw Data'!K$1,FALSE)</f>
        <v>68.292312554872595</v>
      </c>
      <c r="AY27" s="66">
        <f>VLOOKUP($A27,'RevPAR Raw Data'!$B$6:$BE$43,'RevPAR Raw Data'!L$1,FALSE)</f>
        <v>62.656923266022801</v>
      </c>
      <c r="AZ27" s="65">
        <f>VLOOKUP($A27,'RevPAR Raw Data'!$B$6:$BE$43,'RevPAR Raw Data'!N$1,FALSE)</f>
        <v>82.624470588235198</v>
      </c>
      <c r="BA27" s="65">
        <f>VLOOKUP($A27,'RevPAR Raw Data'!$B$6:$BE$43,'RevPAR Raw Data'!O$1,FALSE)</f>
        <v>93.893309920983299</v>
      </c>
      <c r="BB27" s="66">
        <f>VLOOKUP($A27,'RevPAR Raw Data'!$B$6:$BE$43,'RevPAR Raw Data'!P$1,FALSE)</f>
        <v>88.258890254609298</v>
      </c>
      <c r="BC27" s="67">
        <f>VLOOKUP($A27,'RevPAR Raw Data'!$B$6:$BE$43,'RevPAR Raw Data'!R$1,FALSE)</f>
        <v>69.971770977047498</v>
      </c>
      <c r="BD27" s="63"/>
      <c r="BE27" s="59">
        <f>VLOOKUP($A27,'RevPAR Raw Data'!$B$6:$BE$43,'RevPAR Raw Data'!T$1,FALSE)</f>
        <v>35.852581545983597</v>
      </c>
      <c r="BF27" s="60">
        <f>VLOOKUP($A27,'RevPAR Raw Data'!$B$6:$BE$43,'RevPAR Raw Data'!U$1,FALSE)</f>
        <v>46.234872395557403</v>
      </c>
      <c r="BG27" s="60">
        <f>VLOOKUP($A27,'RevPAR Raw Data'!$B$6:$BE$43,'RevPAR Raw Data'!V$1,FALSE)</f>
        <v>43.3874888933493</v>
      </c>
      <c r="BH27" s="60">
        <f>VLOOKUP($A27,'RevPAR Raw Data'!$B$6:$BE$43,'RevPAR Raw Data'!W$1,FALSE)</f>
        <v>36.388314233198003</v>
      </c>
      <c r="BI27" s="60">
        <f>VLOOKUP($A27,'RevPAR Raw Data'!$B$6:$BE$43,'RevPAR Raw Data'!X$1,FALSE)</f>
        <v>23.162279308031</v>
      </c>
      <c r="BJ27" s="61">
        <f>VLOOKUP($A27,'RevPAR Raw Data'!$B$6:$BE$43,'RevPAR Raw Data'!Y$1,FALSE)</f>
        <v>36.274066843689802</v>
      </c>
      <c r="BK27" s="60">
        <f>VLOOKUP($A27,'RevPAR Raw Data'!$B$6:$BE$43,'RevPAR Raw Data'!AA$1,FALSE)</f>
        <v>3.9370178663157001</v>
      </c>
      <c r="BL27" s="60">
        <f>VLOOKUP($A27,'RevPAR Raw Data'!$B$6:$BE$43,'RevPAR Raw Data'!AB$1,FALSE)</f>
        <v>9.9876759889261102</v>
      </c>
      <c r="BM27" s="61">
        <f>VLOOKUP($A27,'RevPAR Raw Data'!$B$6:$BE$43,'RevPAR Raw Data'!AC$1,FALSE)</f>
        <v>7.0701089809795201</v>
      </c>
      <c r="BN27" s="62">
        <f>VLOOKUP($A27,'RevPAR Raw Data'!$B$6:$BE$43,'RevPAR Raw Data'!AE$1,FALSE)</f>
        <v>24.077590654869901</v>
      </c>
    </row>
    <row r="28" spans="1:66" x14ac:dyDescent="0.25">
      <c r="A28" s="78" t="s">
        <v>49</v>
      </c>
      <c r="B28" s="59">
        <f>VLOOKUP($A28,'Occupancy Raw Data'!$B$6:$BE$43,'Occupancy Raw Data'!G$1,FALSE)</f>
        <v>74.580394064704393</v>
      </c>
      <c r="C28" s="60">
        <f>VLOOKUP($A28,'Occupancy Raw Data'!$B$6:$BE$43,'Occupancy Raw Data'!H$1,FALSE)</f>
        <v>61.055704208221798</v>
      </c>
      <c r="D28" s="60">
        <f>VLOOKUP($A28,'Occupancy Raw Data'!$B$6:$BE$43,'Occupancy Raw Data'!I$1,FALSE)</f>
        <v>62.053028460228603</v>
      </c>
      <c r="E28" s="60">
        <f>VLOOKUP($A28,'Occupancy Raw Data'!$B$6:$BE$43,'Occupancy Raw Data'!J$1,FALSE)</f>
        <v>63.171977621016701</v>
      </c>
      <c r="F28" s="60">
        <f>VLOOKUP($A28,'Occupancy Raw Data'!$B$6:$BE$43,'Occupancy Raw Data'!K$1,FALSE)</f>
        <v>62.028703478472302</v>
      </c>
      <c r="G28" s="61">
        <f>VLOOKUP($A28,'Occupancy Raw Data'!$B$6:$BE$43,'Occupancy Raw Data'!L$1,FALSE)</f>
        <v>64.577961566528799</v>
      </c>
      <c r="H28" s="60">
        <f>VLOOKUP($A28,'Occupancy Raw Data'!$B$6:$BE$43,'Occupancy Raw Data'!N$1,FALSE)</f>
        <v>73.607394794453896</v>
      </c>
      <c r="I28" s="60">
        <f>VLOOKUP($A28,'Occupancy Raw Data'!$B$6:$BE$43,'Occupancy Raw Data'!O$1,FALSE)</f>
        <v>88.542933592799798</v>
      </c>
      <c r="J28" s="61">
        <f>VLOOKUP($A28,'Occupancy Raw Data'!$B$6:$BE$43,'Occupancy Raw Data'!P$1,FALSE)</f>
        <v>81.075164193626804</v>
      </c>
      <c r="K28" s="62">
        <f>VLOOKUP($A28,'Occupancy Raw Data'!$B$6:$BE$43,'Occupancy Raw Data'!R$1,FALSE)</f>
        <v>69.291448031413907</v>
      </c>
      <c r="L28" s="63"/>
      <c r="M28" s="59">
        <f>VLOOKUP($A28,'Occupancy Raw Data'!$B$6:$BE$43,'Occupancy Raw Data'!T$1,FALSE)</f>
        <v>44.930855331709203</v>
      </c>
      <c r="N28" s="60">
        <f>VLOOKUP($A28,'Occupancy Raw Data'!$B$6:$BE$43,'Occupancy Raw Data'!U$1,FALSE)</f>
        <v>13.1326283858228</v>
      </c>
      <c r="O28" s="60">
        <f>VLOOKUP($A28,'Occupancy Raw Data'!$B$6:$BE$43,'Occupancy Raw Data'!V$1,FALSE)</f>
        <v>10.9286632337085</v>
      </c>
      <c r="P28" s="60">
        <f>VLOOKUP($A28,'Occupancy Raw Data'!$B$6:$BE$43,'Occupancy Raw Data'!W$1,FALSE)</f>
        <v>16.721733485189901</v>
      </c>
      <c r="Q28" s="60">
        <f>VLOOKUP($A28,'Occupancy Raw Data'!$B$6:$BE$43,'Occupancy Raw Data'!X$1,FALSE)</f>
        <v>18.129749286647002</v>
      </c>
      <c r="R28" s="61">
        <f>VLOOKUP($A28,'Occupancy Raw Data'!$B$6:$BE$43,'Occupancy Raw Data'!Y$1,FALSE)</f>
        <v>20.482192338011799</v>
      </c>
      <c r="S28" s="60">
        <f>VLOOKUP($A28,'Occupancy Raw Data'!$B$6:$BE$43,'Occupancy Raw Data'!AA$1,FALSE)</f>
        <v>19.945967487332801</v>
      </c>
      <c r="T28" s="60">
        <f>VLOOKUP($A28,'Occupancy Raw Data'!$B$6:$BE$43,'Occupancy Raw Data'!AB$1,FALSE)</f>
        <v>16.8013166543316</v>
      </c>
      <c r="U28" s="61">
        <f>VLOOKUP($A28,'Occupancy Raw Data'!$B$6:$BE$43,'Occupancy Raw Data'!AC$1,FALSE)</f>
        <v>18.2081341322532</v>
      </c>
      <c r="V28" s="62">
        <f>VLOOKUP($A28,'Occupancy Raw Data'!$B$6:$BE$43,'Occupancy Raw Data'!AE$1,FALSE)</f>
        <v>19.712294456901301</v>
      </c>
      <c r="W28" s="63"/>
      <c r="X28" s="64">
        <f>VLOOKUP($A28,'ADR Raw Data'!$B$6:$BE$43,'ADR Raw Data'!G$1,FALSE)</f>
        <v>241.118447488584</v>
      </c>
      <c r="Y28" s="65">
        <f>VLOOKUP($A28,'ADR Raw Data'!$B$6:$BE$43,'ADR Raw Data'!H$1,FALSE)</f>
        <v>139.43845816733</v>
      </c>
      <c r="Z28" s="65">
        <f>VLOOKUP($A28,'ADR Raw Data'!$B$6:$BE$43,'ADR Raw Data'!I$1,FALSE)</f>
        <v>134.365460603684</v>
      </c>
      <c r="AA28" s="65">
        <f>VLOOKUP($A28,'ADR Raw Data'!$B$6:$BE$43,'ADR Raw Data'!J$1,FALSE)</f>
        <v>126.9784135541</v>
      </c>
      <c r="AB28" s="65">
        <f>VLOOKUP($A28,'ADR Raw Data'!$B$6:$BE$43,'ADR Raw Data'!K$1,FALSE)</f>
        <v>135.36954117646999</v>
      </c>
      <c r="AC28" s="66">
        <f>VLOOKUP($A28,'ADR Raw Data'!$B$6:$BE$43,'ADR Raw Data'!L$1,FALSE)</f>
        <v>158.729941991863</v>
      </c>
      <c r="AD28" s="65">
        <f>VLOOKUP($A28,'ADR Raw Data'!$B$6:$BE$43,'ADR Raw Data'!N$1,FALSE)</f>
        <v>197.21369795109001</v>
      </c>
      <c r="AE28" s="65">
        <f>VLOOKUP($A28,'ADR Raw Data'!$B$6:$BE$43,'ADR Raw Data'!O$1,FALSE)</f>
        <v>216.50513736263699</v>
      </c>
      <c r="AF28" s="66">
        <f>VLOOKUP($A28,'ADR Raw Data'!$B$6:$BE$43,'ADR Raw Data'!P$1,FALSE)</f>
        <v>207.74787728772799</v>
      </c>
      <c r="AG28" s="67">
        <f>VLOOKUP($A28,'ADR Raw Data'!$B$6:$BE$43,'ADR Raw Data'!R$1,FALSE)</f>
        <v>175.116780341023</v>
      </c>
      <c r="AH28" s="63"/>
      <c r="AI28" s="59">
        <f>VLOOKUP($A28,'ADR Raw Data'!$B$6:$BE$43,'ADR Raw Data'!T$1,FALSE)</f>
        <v>43.717343044427999</v>
      </c>
      <c r="AJ28" s="60">
        <f>VLOOKUP($A28,'ADR Raw Data'!$B$6:$BE$43,'ADR Raw Data'!U$1,FALSE)</f>
        <v>28.903631545090199</v>
      </c>
      <c r="AK28" s="60">
        <f>VLOOKUP($A28,'ADR Raw Data'!$B$6:$BE$43,'ADR Raw Data'!V$1,FALSE)</f>
        <v>25.569122329953899</v>
      </c>
      <c r="AL28" s="60">
        <f>VLOOKUP($A28,'ADR Raw Data'!$B$6:$BE$43,'ADR Raw Data'!W$1,FALSE)</f>
        <v>14.2613861228951</v>
      </c>
      <c r="AM28" s="60">
        <f>VLOOKUP($A28,'ADR Raw Data'!$B$6:$BE$43,'ADR Raw Data'!X$1,FALSE)</f>
        <v>12.6622709554791</v>
      </c>
      <c r="AN28" s="61">
        <f>VLOOKUP($A28,'ADR Raw Data'!$B$6:$BE$43,'ADR Raw Data'!Y$1,FALSE)</f>
        <v>29.768354042281899</v>
      </c>
      <c r="AO28" s="60">
        <f>VLOOKUP($A28,'ADR Raw Data'!$B$6:$BE$43,'ADR Raw Data'!AA$1,FALSE)</f>
        <v>20.052164852881202</v>
      </c>
      <c r="AP28" s="60">
        <f>VLOOKUP($A28,'ADR Raw Data'!$B$6:$BE$43,'ADR Raw Data'!AB$1,FALSE)</f>
        <v>20.820905198797899</v>
      </c>
      <c r="AQ28" s="61">
        <f>VLOOKUP($A28,'ADR Raw Data'!$B$6:$BE$43,'ADR Raw Data'!AC$1,FALSE)</f>
        <v>20.419888685523599</v>
      </c>
      <c r="AR28" s="62">
        <f>VLOOKUP($A28,'ADR Raw Data'!$B$6:$BE$43,'ADR Raw Data'!AE$1,FALSE)</f>
        <v>25.699317584648998</v>
      </c>
      <c r="AS28" s="50"/>
      <c r="AT28" s="64">
        <f>VLOOKUP($A28,'RevPAR Raw Data'!$B$6:$BE$43,'RevPAR Raw Data'!G$1,FALSE)</f>
        <v>179.827088299683</v>
      </c>
      <c r="AU28" s="65">
        <f>VLOOKUP($A28,'RevPAR Raw Data'!$B$6:$BE$43,'RevPAR Raw Data'!H$1,FALSE)</f>
        <v>85.135132571150507</v>
      </c>
      <c r="AV28" s="65">
        <f>VLOOKUP($A28,'RevPAR Raw Data'!$B$6:$BE$43,'RevPAR Raw Data'!I$1,FALSE)</f>
        <v>83.377837509121804</v>
      </c>
      <c r="AW28" s="65">
        <f>VLOOKUP($A28,'RevPAR Raw Data'!$B$6:$BE$43,'RevPAR Raw Data'!J$1,FALSE)</f>
        <v>80.214774993918695</v>
      </c>
      <c r="AX28" s="65">
        <f>VLOOKUP($A28,'RevPAR Raw Data'!$B$6:$BE$43,'RevPAR Raw Data'!K$1,FALSE)</f>
        <v>83.967971296521497</v>
      </c>
      <c r="AY28" s="66">
        <f>VLOOKUP($A28,'RevPAR Raw Data'!$B$6:$BE$43,'RevPAR Raw Data'!L$1,FALSE)</f>
        <v>102.504560934079</v>
      </c>
      <c r="AZ28" s="65">
        <f>VLOOKUP($A28,'RevPAR Raw Data'!$B$6:$BE$43,'RevPAR Raw Data'!N$1,FALSE)</f>
        <v>145.16386523960099</v>
      </c>
      <c r="BA28" s="65">
        <f>VLOOKUP($A28,'RevPAR Raw Data'!$B$6:$BE$43,'RevPAR Raw Data'!O$1,FALSE)</f>
        <v>191.7</v>
      </c>
      <c r="BB28" s="66">
        <f>VLOOKUP($A28,'RevPAR Raw Data'!$B$6:$BE$43,'RevPAR Raw Data'!P$1,FALSE)</f>
        <v>168.43193261979999</v>
      </c>
      <c r="BC28" s="67">
        <f>VLOOKUP($A28,'RevPAR Raw Data'!$B$6:$BE$43,'RevPAR Raw Data'!R$1,FALSE)</f>
        <v>121.340952844285</v>
      </c>
      <c r="BD28" s="63"/>
      <c r="BE28" s="59">
        <f>VLOOKUP($A28,'RevPAR Raw Data'!$B$6:$BE$43,'RevPAR Raw Data'!T$1,FALSE)</f>
        <v>108.29077453429601</v>
      </c>
      <c r="BF28" s="60">
        <f>VLOOKUP($A28,'RevPAR Raw Data'!$B$6:$BE$43,'RevPAR Raw Data'!U$1,FALSE)</f>
        <v>45.832066451737099</v>
      </c>
      <c r="BG28" s="60">
        <f>VLOOKUP($A28,'RevPAR Raw Data'!$B$6:$BE$43,'RevPAR Raw Data'!V$1,FALSE)</f>
        <v>39.292148834918102</v>
      </c>
      <c r="BH28" s="60">
        <f>VLOOKUP($A28,'RevPAR Raw Data'!$B$6:$BE$43,'RevPAR Raw Data'!W$1,FALSE)</f>
        <v>33.367870586849399</v>
      </c>
      <c r="BI28" s="60">
        <f>VLOOKUP($A28,'RevPAR Raw Data'!$B$6:$BE$43,'RevPAR Raw Data'!X$1,FALSE)</f>
        <v>33.087658220350498</v>
      </c>
      <c r="BJ28" s="61">
        <f>VLOOKUP($A28,'RevPAR Raw Data'!$B$6:$BE$43,'RevPAR Raw Data'!Y$1,FALSE)</f>
        <v>56.347757911094298</v>
      </c>
      <c r="BK28" s="60">
        <f>VLOOKUP($A28,'RevPAR Raw Data'!$B$6:$BE$43,'RevPAR Raw Data'!AA$1,FALSE)</f>
        <v>43.997730622276201</v>
      </c>
      <c r="BL28" s="60">
        <f>VLOOKUP($A28,'RevPAR Raw Data'!$B$6:$BE$43,'RevPAR Raw Data'!AB$1,FALSE)</f>
        <v>41.120408065877797</v>
      </c>
      <c r="BM28" s="61">
        <f>VLOOKUP($A28,'RevPAR Raw Data'!$B$6:$BE$43,'RevPAR Raw Data'!AC$1,FALSE)</f>
        <v>42.3461035392938</v>
      </c>
      <c r="BN28" s="62">
        <f>VLOOKUP($A28,'RevPAR Raw Data'!$B$6:$BE$43,'RevPAR Raw Data'!AE$1,FALSE)</f>
        <v>50.477537197250697</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Data'!$B$6:$BE$43,'Occupancy Raw Data'!G$1,FALSE)</f>
        <v>48.839958622727899</v>
      </c>
      <c r="C30" s="60">
        <f>VLOOKUP($A30,'Occupancy Raw Data'!$B$6:$BE$43,'Occupancy Raw Data'!H$1,FALSE)</f>
        <v>60.6324811585636</v>
      </c>
      <c r="D30" s="60">
        <f>VLOOKUP($A30,'Occupancy Raw Data'!$B$6:$BE$43,'Occupancy Raw Data'!I$1,FALSE)</f>
        <v>65.686419388207398</v>
      </c>
      <c r="E30" s="60">
        <f>VLOOKUP($A30,'Occupancy Raw Data'!$B$6:$BE$43,'Occupancy Raw Data'!J$1,FALSE)</f>
        <v>64.829318752770703</v>
      </c>
      <c r="F30" s="60">
        <f>VLOOKUP($A30,'Occupancy Raw Data'!$B$6:$BE$43,'Occupancy Raw Data'!K$1,FALSE)</f>
        <v>59.243387025269598</v>
      </c>
      <c r="G30" s="61">
        <f>VLOOKUP($A30,'Occupancy Raw Data'!$B$6:$BE$43,'Occupancy Raw Data'!L$1,FALSE)</f>
        <v>59.846312989507901</v>
      </c>
      <c r="H30" s="60">
        <f>VLOOKUP($A30,'Occupancy Raw Data'!$B$6:$BE$43,'Occupancy Raw Data'!N$1,FALSE)</f>
        <v>68.508940446283404</v>
      </c>
      <c r="I30" s="60">
        <f>VLOOKUP($A30,'Occupancy Raw Data'!$B$6:$BE$43,'Occupancy Raw Data'!O$1,FALSE)</f>
        <v>72.321560514260298</v>
      </c>
      <c r="J30" s="61">
        <f>VLOOKUP($A30,'Occupancy Raw Data'!$B$6:$BE$43,'Occupancy Raw Data'!P$1,FALSE)</f>
        <v>70.415250480271894</v>
      </c>
      <c r="K30" s="62">
        <f>VLOOKUP($A30,'Occupancy Raw Data'!$B$6:$BE$43,'Occupancy Raw Data'!R$1,FALSE)</f>
        <v>62.866009415440402</v>
      </c>
      <c r="L30" s="63"/>
      <c r="M30" s="59">
        <f>VLOOKUP($A30,'Occupancy Raw Data'!$B$6:$BE$43,'Occupancy Raw Data'!T$1,FALSE)</f>
        <v>10.108901639463101</v>
      </c>
      <c r="N30" s="60">
        <f>VLOOKUP($A30,'Occupancy Raw Data'!$B$6:$BE$43,'Occupancy Raw Data'!U$1,FALSE)</f>
        <v>11.7691171771861</v>
      </c>
      <c r="O30" s="60">
        <f>VLOOKUP($A30,'Occupancy Raw Data'!$B$6:$BE$43,'Occupancy Raw Data'!V$1,FALSE)</f>
        <v>15.098086787016801</v>
      </c>
      <c r="P30" s="60">
        <f>VLOOKUP($A30,'Occupancy Raw Data'!$B$6:$BE$43,'Occupancy Raw Data'!W$1,FALSE)</f>
        <v>12.296651464107899</v>
      </c>
      <c r="Q30" s="60">
        <f>VLOOKUP($A30,'Occupancy Raw Data'!$B$6:$BE$43,'Occupancy Raw Data'!X$1,FALSE)</f>
        <v>-1.91862714653412</v>
      </c>
      <c r="R30" s="61">
        <f>VLOOKUP($A30,'Occupancy Raw Data'!$B$6:$BE$43,'Occupancy Raw Data'!Y$1,FALSE)</f>
        <v>9.2857127175323892</v>
      </c>
      <c r="S30" s="60">
        <f>VLOOKUP($A30,'Occupancy Raw Data'!$B$6:$BE$43,'Occupancy Raw Data'!AA$1,FALSE)</f>
        <v>-6.1471188046184899</v>
      </c>
      <c r="T30" s="60">
        <f>VLOOKUP($A30,'Occupancy Raw Data'!$B$6:$BE$43,'Occupancy Raw Data'!AB$1,FALSE)</f>
        <v>-10.892133133714999</v>
      </c>
      <c r="U30" s="61">
        <f>VLOOKUP($A30,'Occupancy Raw Data'!$B$6:$BE$43,'Occupancy Raw Data'!AC$1,FALSE)</f>
        <v>-8.6452972347475203</v>
      </c>
      <c r="V30" s="62">
        <f>VLOOKUP($A30,'Occupancy Raw Data'!$B$6:$BE$43,'Occupancy Raw Data'!AE$1,FALSE)</f>
        <v>2.8267504850637</v>
      </c>
      <c r="W30" s="63"/>
      <c r="X30" s="64">
        <f>VLOOKUP($A30,'ADR Raw Data'!$B$6:$BE$43,'ADR Raw Data'!G$1,FALSE)</f>
        <v>87.386865355521905</v>
      </c>
      <c r="Y30" s="65">
        <f>VLOOKUP($A30,'ADR Raw Data'!$B$6:$BE$43,'ADR Raw Data'!H$1,FALSE)</f>
        <v>92.361381915671402</v>
      </c>
      <c r="Z30" s="65">
        <f>VLOOKUP($A30,'ADR Raw Data'!$B$6:$BE$43,'ADR Raw Data'!I$1,FALSE)</f>
        <v>95.033957255342997</v>
      </c>
      <c r="AA30" s="65">
        <f>VLOOKUP($A30,'ADR Raw Data'!$B$6:$BE$43,'ADR Raw Data'!J$1,FALSE)</f>
        <v>93.006929564622695</v>
      </c>
      <c r="AB30" s="65">
        <f>VLOOKUP($A30,'ADR Raw Data'!$B$6:$BE$43,'ADR Raw Data'!K$1,FALSE)</f>
        <v>93.1870541282115</v>
      </c>
      <c r="AC30" s="66">
        <f>VLOOKUP($A30,'ADR Raw Data'!$B$6:$BE$43,'ADR Raw Data'!L$1,FALSE)</f>
        <v>92.439457751000006</v>
      </c>
      <c r="AD30" s="65">
        <f>VLOOKUP($A30,'ADR Raw Data'!$B$6:$BE$43,'ADR Raw Data'!N$1,FALSE)</f>
        <v>101.493889128559</v>
      </c>
      <c r="AE30" s="65">
        <f>VLOOKUP($A30,'ADR Raw Data'!$B$6:$BE$43,'ADR Raw Data'!O$1,FALSE)</f>
        <v>104.60547200653799</v>
      </c>
      <c r="AF30" s="66">
        <f>VLOOKUP($A30,'ADR Raw Data'!$B$6:$BE$43,'ADR Raw Data'!P$1,FALSE)</f>
        <v>103.091799580272</v>
      </c>
      <c r="AG30" s="67">
        <f>VLOOKUP($A30,'ADR Raw Data'!$B$6:$BE$43,'ADR Raw Data'!R$1,FALSE)</f>
        <v>95.848464689882107</v>
      </c>
      <c r="AH30" s="80"/>
      <c r="AI30" s="59">
        <f>VLOOKUP($A30,'ADR Raw Data'!$B$6:$BE$43,'ADR Raw Data'!T$1,FALSE)</f>
        <v>14.282716849610701</v>
      </c>
      <c r="AJ30" s="60">
        <f>VLOOKUP($A30,'ADR Raw Data'!$B$6:$BE$43,'ADR Raw Data'!U$1,FALSE)</f>
        <v>14.020730160144801</v>
      </c>
      <c r="AK30" s="60">
        <f>VLOOKUP($A30,'ADR Raw Data'!$B$6:$BE$43,'ADR Raw Data'!V$1,FALSE)</f>
        <v>15.167686020980501</v>
      </c>
      <c r="AL30" s="60">
        <f>VLOOKUP($A30,'ADR Raw Data'!$B$6:$BE$43,'ADR Raw Data'!W$1,FALSE)</f>
        <v>13.8038383004777</v>
      </c>
      <c r="AM30" s="60">
        <f>VLOOKUP($A30,'ADR Raw Data'!$B$6:$BE$43,'ADR Raw Data'!X$1,FALSE)</f>
        <v>12.646766191567201</v>
      </c>
      <c r="AN30" s="61">
        <f>VLOOKUP($A30,'ADR Raw Data'!$B$6:$BE$43,'ADR Raw Data'!Y$1,FALSE)</f>
        <v>13.959388489163301</v>
      </c>
      <c r="AO30" s="60">
        <f>VLOOKUP($A30,'ADR Raw Data'!$B$6:$BE$43,'ADR Raw Data'!AA$1,FALSE)</f>
        <v>6.2491766677430602</v>
      </c>
      <c r="AP30" s="60">
        <f>VLOOKUP($A30,'ADR Raw Data'!$B$6:$BE$43,'ADR Raw Data'!AB$1,FALSE)</f>
        <v>7.6222795566178299</v>
      </c>
      <c r="AQ30" s="61">
        <f>VLOOKUP($A30,'ADR Raw Data'!$B$6:$BE$43,'ADR Raw Data'!AC$1,FALSE)</f>
        <v>6.9362396544979097</v>
      </c>
      <c r="AR30" s="62">
        <f>VLOOKUP($A30,'ADR Raw Data'!$B$6:$BE$43,'ADR Raw Data'!AE$1,FALSE)</f>
        <v>10.649697182166999</v>
      </c>
      <c r="AS30" s="50"/>
      <c r="AT30" s="64">
        <f>VLOOKUP($A30,'RevPAR Raw Data'!$B$6:$BE$43,'RevPAR Raw Data'!G$1,FALSE)</f>
        <v>42.679708881335799</v>
      </c>
      <c r="AU30" s="65">
        <f>VLOOKUP($A30,'RevPAR Raw Data'!$B$6:$BE$43,'RevPAR Raw Data'!H$1,FALSE)</f>
        <v>56.000997487808398</v>
      </c>
      <c r="AV30" s="65">
        <f>VLOOKUP($A30,'RevPAR Raw Data'!$B$6:$BE$43,'RevPAR Raw Data'!I$1,FALSE)</f>
        <v>62.424403723954399</v>
      </c>
      <c r="AW30" s="65">
        <f>VLOOKUP($A30,'RevPAR Raw Data'!$B$6:$BE$43,'RevPAR Raw Data'!J$1,FALSE)</f>
        <v>60.2957588296143</v>
      </c>
      <c r="AX30" s="65">
        <f>VLOOKUP($A30,'RevPAR Raw Data'!$B$6:$BE$43,'RevPAR Raw Data'!K$1,FALSE)</f>
        <v>55.207167134623901</v>
      </c>
      <c r="AY30" s="66">
        <f>VLOOKUP($A30,'RevPAR Raw Data'!$B$6:$BE$43,'RevPAR Raw Data'!L$1,FALSE)</f>
        <v>55.321607211467402</v>
      </c>
      <c r="AZ30" s="65">
        <f>VLOOKUP($A30,'RevPAR Raw Data'!$B$6:$BE$43,'RevPAR Raw Data'!N$1,FALSE)</f>
        <v>69.532388059701404</v>
      </c>
      <c r="BA30" s="65">
        <f>VLOOKUP($A30,'RevPAR Raw Data'!$B$6:$BE$43,'RevPAR Raw Data'!O$1,FALSE)</f>
        <v>75.6523097384365</v>
      </c>
      <c r="BB30" s="66">
        <f>VLOOKUP($A30,'RevPAR Raw Data'!$B$6:$BE$43,'RevPAR Raw Data'!P$1,FALSE)</f>
        <v>72.592348899068995</v>
      </c>
      <c r="BC30" s="67">
        <f>VLOOKUP($A30,'RevPAR Raw Data'!$B$6:$BE$43,'RevPAR Raw Data'!R$1,FALSE)</f>
        <v>60.256104836496398</v>
      </c>
      <c r="BD30" s="63"/>
      <c r="BE30" s="59">
        <f>VLOOKUP($A30,'RevPAR Raw Data'!$B$6:$BE$43,'RevPAR Raw Data'!T$1,FALSE)</f>
        <v>25.835444286844002</v>
      </c>
      <c r="BF30" s="60">
        <f>VLOOKUP($A30,'RevPAR Raw Data'!$B$6:$BE$43,'RevPAR Raw Data'!U$1,FALSE)</f>
        <v>27.439963498975501</v>
      </c>
      <c r="BG30" s="60">
        <f>VLOOKUP($A30,'RevPAR Raw Data'!$B$6:$BE$43,'RevPAR Raw Data'!V$1,FALSE)</f>
        <v>32.555803207027203</v>
      </c>
      <c r="BH30" s="60">
        <f>VLOOKUP($A30,'RevPAR Raw Data'!$B$6:$BE$43,'RevPAR Raw Data'!W$1,FALSE)</f>
        <v>27.797899649064401</v>
      </c>
      <c r="BI30" s="60">
        <f>VLOOKUP($A30,'RevPAR Raw Data'!$B$6:$BE$43,'RevPAR Raw Data'!X$1,FALSE)</f>
        <v>10.485494755723</v>
      </c>
      <c r="BJ30" s="61">
        <f>VLOOKUP($A30,'RevPAR Raw Data'!$B$6:$BE$43,'RevPAR Raw Data'!Y$1,FALSE)</f>
        <v>24.541329918923701</v>
      </c>
      <c r="BK30" s="60">
        <f>VLOOKUP($A30,'RevPAR Raw Data'!$B$6:$BE$43,'RevPAR Raw Data'!AA$1,FALSE)</f>
        <v>-0.282086450952099</v>
      </c>
      <c r="BL30" s="60">
        <f>VLOOKUP($A30,'RevPAR Raw Data'!$B$6:$BE$43,'RevPAR Raw Data'!AB$1,FALSE)</f>
        <v>-4.1000824142279804</v>
      </c>
      <c r="BM30" s="61">
        <f>VLOOKUP($A30,'RevPAR Raw Data'!$B$6:$BE$43,'RevPAR Raw Data'!AC$1,FALSE)</f>
        <v>-2.3087161152953799</v>
      </c>
      <c r="BN30" s="62">
        <f>VLOOKUP($A30,'RevPAR Raw Data'!$B$6:$BE$43,'RevPAR Raw Data'!AE$1,FALSE)</f>
        <v>13.777488033985399</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Data'!$B$6:$BE$43,'Occupancy Raw Data'!G$1,FALSE)</f>
        <v>54.743197052425899</v>
      </c>
      <c r="C32" s="60">
        <f>VLOOKUP($A32,'Occupancy Raw Data'!$B$6:$BE$43,'Occupancy Raw Data'!H$1,FALSE)</f>
        <v>64.309495272339802</v>
      </c>
      <c r="D32" s="60">
        <f>VLOOKUP($A32,'Occupancy Raw Data'!$B$6:$BE$43,'Occupancy Raw Data'!I$1,FALSE)</f>
        <v>66.626714609135703</v>
      </c>
      <c r="E32" s="60">
        <f>VLOOKUP($A32,'Occupancy Raw Data'!$B$6:$BE$43,'Occupancy Raw Data'!J$1,FALSE)</f>
        <v>64.589159675056493</v>
      </c>
      <c r="F32" s="60">
        <f>VLOOKUP($A32,'Occupancy Raw Data'!$B$6:$BE$43,'Occupancy Raw Data'!K$1,FALSE)</f>
        <v>57.739601367248099</v>
      </c>
      <c r="G32" s="61">
        <f>VLOOKUP($A32,'Occupancy Raw Data'!$B$6:$BE$43,'Occupancy Raw Data'!L$1,FALSE)</f>
        <v>61.601633595241204</v>
      </c>
      <c r="H32" s="60">
        <f>VLOOKUP($A32,'Occupancy Raw Data'!$B$6:$BE$43,'Occupancy Raw Data'!N$1,FALSE)</f>
        <v>75.811248723753707</v>
      </c>
      <c r="I32" s="60">
        <f>VLOOKUP($A32,'Occupancy Raw Data'!$B$6:$BE$43,'Occupancy Raw Data'!O$1,FALSE)</f>
        <v>87.739157455497804</v>
      </c>
      <c r="J32" s="61">
        <f>VLOOKUP($A32,'Occupancy Raw Data'!$B$6:$BE$43,'Occupancy Raw Data'!P$1,FALSE)</f>
        <v>81.775203089625705</v>
      </c>
      <c r="K32" s="62">
        <f>VLOOKUP($A32,'Occupancy Raw Data'!$B$6:$BE$43,'Occupancy Raw Data'!R$1,FALSE)</f>
        <v>67.365510593636799</v>
      </c>
      <c r="L32" s="63"/>
      <c r="M32" s="59">
        <f>VLOOKUP($A32,'Occupancy Raw Data'!$B$6:$BE$43,'Occupancy Raw Data'!T$1,FALSE)</f>
        <v>9.2661487881457205</v>
      </c>
      <c r="N32" s="60">
        <f>VLOOKUP($A32,'Occupancy Raw Data'!$B$6:$BE$43,'Occupancy Raw Data'!U$1,FALSE)</f>
        <v>18.165389461315801</v>
      </c>
      <c r="O32" s="60">
        <f>VLOOKUP($A32,'Occupancy Raw Data'!$B$6:$BE$43,'Occupancy Raw Data'!V$1,FALSE)</f>
        <v>16.388216247961999</v>
      </c>
      <c r="P32" s="60">
        <f>VLOOKUP($A32,'Occupancy Raw Data'!$B$6:$BE$43,'Occupancy Raw Data'!W$1,FALSE)</f>
        <v>12.3103816298495</v>
      </c>
      <c r="Q32" s="60">
        <f>VLOOKUP($A32,'Occupancy Raw Data'!$B$6:$BE$43,'Occupancy Raw Data'!X$1,FALSE)</f>
        <v>3.7370513861110402</v>
      </c>
      <c r="R32" s="61">
        <f>VLOOKUP($A32,'Occupancy Raw Data'!$B$6:$BE$43,'Occupancy Raw Data'!Y$1,FALSE)</f>
        <v>12.028060444262</v>
      </c>
      <c r="S32" s="60">
        <f>VLOOKUP($A32,'Occupancy Raw Data'!$B$6:$BE$43,'Occupancy Raw Data'!AA$1,FALSE)</f>
        <v>-2.1684319215143399</v>
      </c>
      <c r="T32" s="60">
        <f>VLOOKUP($A32,'Occupancy Raw Data'!$B$6:$BE$43,'Occupancy Raw Data'!AB$1,FALSE)</f>
        <v>1.2968242330242199</v>
      </c>
      <c r="U32" s="61">
        <f>VLOOKUP($A32,'Occupancy Raw Data'!$B$6:$BE$43,'Occupancy Raw Data'!AC$1,FALSE)</f>
        <v>-0.33947053656709902</v>
      </c>
      <c r="V32" s="62">
        <f>VLOOKUP($A32,'Occupancy Raw Data'!$B$6:$BE$43,'Occupancy Raw Data'!AE$1,FALSE)</f>
        <v>7.4052987545078599</v>
      </c>
      <c r="W32" s="63"/>
      <c r="X32" s="64">
        <f>VLOOKUP($A32,'ADR Raw Data'!$B$6:$BE$43,'ADR Raw Data'!G$1,FALSE)</f>
        <v>96.579887244566905</v>
      </c>
      <c r="Y32" s="65">
        <f>VLOOKUP($A32,'ADR Raw Data'!$B$6:$BE$43,'ADR Raw Data'!H$1,FALSE)</f>
        <v>102.137484579277</v>
      </c>
      <c r="Z32" s="65">
        <f>VLOOKUP($A32,'ADR Raw Data'!$B$6:$BE$43,'ADR Raw Data'!I$1,FALSE)</f>
        <v>105.733036851222</v>
      </c>
      <c r="AA32" s="65">
        <f>VLOOKUP($A32,'ADR Raw Data'!$B$6:$BE$43,'ADR Raw Data'!J$1,FALSE)</f>
        <v>101.39689810996499</v>
      </c>
      <c r="AB32" s="65">
        <f>VLOOKUP($A32,'ADR Raw Data'!$B$6:$BE$43,'ADR Raw Data'!K$1,FALSE)</f>
        <v>97.968303459675496</v>
      </c>
      <c r="AC32" s="66">
        <f>VLOOKUP($A32,'ADR Raw Data'!$B$6:$BE$43,'ADR Raw Data'!L$1,FALSE)</f>
        <v>100.99062692656901</v>
      </c>
      <c r="AD32" s="65">
        <f>VLOOKUP($A32,'ADR Raw Data'!$B$6:$BE$43,'ADR Raw Data'!N$1,FALSE)</f>
        <v>126.448664474762</v>
      </c>
      <c r="AE32" s="65">
        <f>VLOOKUP($A32,'ADR Raw Data'!$B$6:$BE$43,'ADR Raw Data'!O$1,FALSE)</f>
        <v>134.99873256767</v>
      </c>
      <c r="AF32" s="66">
        <f>VLOOKUP($A32,'ADR Raw Data'!$B$6:$BE$43,'ADR Raw Data'!P$1,FALSE)</f>
        <v>131.035481396737</v>
      </c>
      <c r="AG32" s="67">
        <f>VLOOKUP($A32,'ADR Raw Data'!$B$6:$BE$43,'ADR Raw Data'!R$1,FALSE)</f>
        <v>111.41106761305799</v>
      </c>
      <c r="AH32" s="63"/>
      <c r="AI32" s="59">
        <f>VLOOKUP($A32,'ADR Raw Data'!$B$6:$BE$43,'ADR Raw Data'!T$1,FALSE)</f>
        <v>21.905279374332</v>
      </c>
      <c r="AJ32" s="60">
        <f>VLOOKUP($A32,'ADR Raw Data'!$B$6:$BE$43,'ADR Raw Data'!U$1,FALSE)</f>
        <v>28.1683630977859</v>
      </c>
      <c r="AK32" s="60">
        <f>VLOOKUP($A32,'ADR Raw Data'!$B$6:$BE$43,'ADR Raw Data'!V$1,FALSE)</f>
        <v>28.609111859854099</v>
      </c>
      <c r="AL32" s="60">
        <f>VLOOKUP($A32,'ADR Raw Data'!$B$6:$BE$43,'ADR Raw Data'!W$1,FALSE)</f>
        <v>23.582596737771102</v>
      </c>
      <c r="AM32" s="60">
        <f>VLOOKUP($A32,'ADR Raw Data'!$B$6:$BE$43,'ADR Raw Data'!X$1,FALSE)</f>
        <v>19.172805668220299</v>
      </c>
      <c r="AN32" s="61">
        <f>VLOOKUP($A32,'ADR Raw Data'!$B$6:$BE$43,'ADR Raw Data'!Y$1,FALSE)</f>
        <v>24.474874164790702</v>
      </c>
      <c r="AO32" s="60">
        <f>VLOOKUP($A32,'ADR Raw Data'!$B$6:$BE$43,'ADR Raw Data'!AA$1,FALSE)</f>
        <v>17.636927704020099</v>
      </c>
      <c r="AP32" s="60">
        <f>VLOOKUP($A32,'ADR Raw Data'!$B$6:$BE$43,'ADR Raw Data'!AB$1,FALSE)</f>
        <v>17.632093592213099</v>
      </c>
      <c r="AQ32" s="61">
        <f>VLOOKUP($A32,'ADR Raw Data'!$B$6:$BE$43,'ADR Raw Data'!AC$1,FALSE)</f>
        <v>17.700850581176201</v>
      </c>
      <c r="AR32" s="62">
        <f>VLOOKUP($A32,'ADR Raw Data'!$B$6:$BE$43,'ADR Raw Data'!AE$1,FALSE)</f>
        <v>20.548610130358501</v>
      </c>
      <c r="AS32" s="50"/>
      <c r="AT32" s="64">
        <f>VLOOKUP($A32,'RevPAR Raw Data'!$B$6:$BE$43,'RevPAR Raw Data'!G$1,FALSE)</f>
        <v>52.870917987304097</v>
      </c>
      <c r="AU32" s="65">
        <f>VLOOKUP($A32,'RevPAR Raw Data'!$B$6:$BE$43,'RevPAR Raw Data'!H$1,FALSE)</f>
        <v>65.684100816797596</v>
      </c>
      <c r="AV32" s="65">
        <f>VLOOKUP($A32,'RevPAR Raw Data'!$B$6:$BE$43,'RevPAR Raw Data'!I$1,FALSE)</f>
        <v>70.4464487104363</v>
      </c>
      <c r="AW32" s="65">
        <f>VLOOKUP($A32,'RevPAR Raw Data'!$B$6:$BE$43,'RevPAR Raw Data'!J$1,FALSE)</f>
        <v>65.491404425800098</v>
      </c>
      <c r="AX32" s="65">
        <f>VLOOKUP($A32,'RevPAR Raw Data'!$B$6:$BE$43,'RevPAR Raw Data'!K$1,FALSE)</f>
        <v>56.566507883872603</v>
      </c>
      <c r="AY32" s="66">
        <f>VLOOKUP($A32,'RevPAR Raw Data'!$B$6:$BE$43,'RevPAR Raw Data'!L$1,FALSE)</f>
        <v>62.2118759648421</v>
      </c>
      <c r="AZ32" s="65">
        <f>VLOOKUP($A32,'RevPAR Raw Data'!$B$6:$BE$43,'RevPAR Raw Data'!N$1,FALSE)</f>
        <v>95.862311532827206</v>
      </c>
      <c r="BA32" s="65">
        <f>VLOOKUP($A32,'RevPAR Raw Data'!$B$6:$BE$43,'RevPAR Raw Data'!O$1,FALSE)</f>
        <v>118.44675053047401</v>
      </c>
      <c r="BB32" s="66">
        <f>VLOOKUP($A32,'RevPAR Raw Data'!$B$6:$BE$43,'RevPAR Raw Data'!P$1,FALSE)</f>
        <v>107.15453103165</v>
      </c>
      <c r="BC32" s="67">
        <f>VLOOKUP($A32,'RevPAR Raw Data'!$B$6:$BE$43,'RevPAR Raw Data'!R$1,FALSE)</f>
        <v>75.052634555358907</v>
      </c>
      <c r="BD32" s="80"/>
      <c r="BE32" s="59">
        <f>VLOOKUP($A32,'RevPAR Raw Data'!$B$6:$BE$43,'RevPAR Raw Data'!T$1,FALSE)</f>
        <v>33.201203941762301</v>
      </c>
      <c r="BF32" s="60">
        <f>VLOOKUP($A32,'RevPAR Raw Data'!$B$6:$BE$43,'RevPAR Raw Data'!U$1,FALSE)</f>
        <v>51.450645420692197</v>
      </c>
      <c r="BG32" s="60">
        <f>VLOOKUP($A32,'RevPAR Raw Data'!$B$6:$BE$43,'RevPAR Raw Data'!V$1,FALSE)</f>
        <v>49.685851226030302</v>
      </c>
      <c r="BH32" s="60">
        <f>VLOOKUP($A32,'RevPAR Raw Data'!$B$6:$BE$43,'RevPAR Raw Data'!W$1,FALSE)</f>
        <v>38.796086024268703</v>
      </c>
      <c r="BI32" s="60">
        <f>VLOOKUP($A32,'RevPAR Raw Data'!$B$6:$BE$43,'RevPAR Raw Data'!X$1,FALSE)</f>
        <v>23.626354654311999</v>
      </c>
      <c r="BJ32" s="61">
        <f>VLOOKUP($A32,'RevPAR Raw Data'!$B$6:$BE$43,'RevPAR Raw Data'!Y$1,FALSE)</f>
        <v>39.446787267250897</v>
      </c>
      <c r="BK32" s="60">
        <f>VLOOKUP($A32,'RevPAR Raw Data'!$B$6:$BE$43,'RevPAR Raw Data'!AA$1,FALSE)</f>
        <v>15.0860510121973</v>
      </c>
      <c r="BL32" s="60">
        <f>VLOOKUP($A32,'RevPAR Raw Data'!$B$6:$BE$43,'RevPAR Raw Data'!AB$1,FALSE)</f>
        <v>19.157575087730599</v>
      </c>
      <c r="BM32" s="61">
        <f>VLOOKUP($A32,'RevPAR Raw Data'!$B$6:$BE$43,'RevPAR Raw Data'!AC$1,FALSE)</f>
        <v>17.301290872164302</v>
      </c>
      <c r="BN32" s="62">
        <f>VLOOKUP($A32,'RevPAR Raw Data'!$B$6:$BE$43,'RevPAR Raw Data'!AE$1,FALSE)</f>
        <v>29.475594854918501</v>
      </c>
    </row>
    <row r="33" spans="1:66" x14ac:dyDescent="0.25">
      <c r="A33" s="78" t="s">
        <v>46</v>
      </c>
      <c r="B33" s="59">
        <f>VLOOKUP($A33,'Occupancy Raw Data'!$B$6:$BE$43,'Occupancy Raw Data'!G$1,FALSE)</f>
        <v>57.450942296483298</v>
      </c>
      <c r="C33" s="60">
        <f>VLOOKUP($A33,'Occupancy Raw Data'!$B$6:$BE$43,'Occupancy Raw Data'!H$1,FALSE)</f>
        <v>67.223625412861793</v>
      </c>
      <c r="D33" s="60">
        <f>VLOOKUP($A33,'Occupancy Raw Data'!$B$6:$BE$43,'Occupancy Raw Data'!I$1,FALSE)</f>
        <v>69.438507868661304</v>
      </c>
      <c r="E33" s="60">
        <f>VLOOKUP($A33,'Occupancy Raw Data'!$B$6:$BE$43,'Occupancy Raw Data'!J$1,FALSE)</f>
        <v>69.963085292403306</v>
      </c>
      <c r="F33" s="60">
        <f>VLOOKUP($A33,'Occupancy Raw Data'!$B$6:$BE$43,'Occupancy Raw Data'!K$1,FALSE)</f>
        <v>62.133281523217399</v>
      </c>
      <c r="G33" s="61">
        <f>VLOOKUP($A33,'Occupancy Raw Data'!$B$6:$BE$43,'Occupancy Raw Data'!L$1,FALSE)</f>
        <v>65.2418884787254</v>
      </c>
      <c r="H33" s="60">
        <f>VLOOKUP($A33,'Occupancy Raw Data'!$B$6:$BE$43,'Occupancy Raw Data'!N$1,FALSE)</f>
        <v>68.700213716728101</v>
      </c>
      <c r="I33" s="60">
        <f>VLOOKUP($A33,'Occupancy Raw Data'!$B$6:$BE$43,'Occupancy Raw Data'!O$1,FALSE)</f>
        <v>79.755197202253697</v>
      </c>
      <c r="J33" s="61">
        <f>VLOOKUP($A33,'Occupancy Raw Data'!$B$6:$BE$43,'Occupancy Raw Data'!P$1,FALSE)</f>
        <v>74.227705459490906</v>
      </c>
      <c r="K33" s="62">
        <f>VLOOKUP($A33,'Occupancy Raw Data'!$B$6:$BE$43,'Occupancy Raw Data'!R$1,FALSE)</f>
        <v>67.809264758944096</v>
      </c>
      <c r="L33" s="63"/>
      <c r="M33" s="59">
        <f>VLOOKUP($A33,'Occupancy Raw Data'!$B$6:$BE$43,'Occupancy Raw Data'!T$1,FALSE)</f>
        <v>-3.6807817589576501</v>
      </c>
      <c r="N33" s="60">
        <f>VLOOKUP($A33,'Occupancy Raw Data'!$B$6:$BE$43,'Occupancy Raw Data'!U$1,FALSE)</f>
        <v>3.7481259370314799</v>
      </c>
      <c r="O33" s="60">
        <f>VLOOKUP($A33,'Occupancy Raw Data'!$B$6:$BE$43,'Occupancy Raw Data'!V$1,FALSE)</f>
        <v>3.2351242056614602</v>
      </c>
      <c r="P33" s="60">
        <f>VLOOKUP($A33,'Occupancy Raw Data'!$B$6:$BE$43,'Occupancy Raw Data'!W$1,FALSE)</f>
        <v>6.0365135453474599</v>
      </c>
      <c r="Q33" s="60">
        <f>VLOOKUP($A33,'Occupancy Raw Data'!$B$6:$BE$43,'Occupancy Raw Data'!X$1,FALSE)</f>
        <v>0.97884433217555999</v>
      </c>
      <c r="R33" s="61">
        <f>VLOOKUP($A33,'Occupancy Raw Data'!$B$6:$BE$43,'Occupancy Raw Data'!Y$1,FALSE)</f>
        <v>2.19111381618989</v>
      </c>
      <c r="S33" s="60">
        <f>VLOOKUP($A33,'Occupancy Raw Data'!$B$6:$BE$43,'Occupancy Raw Data'!AA$1,FALSE)</f>
        <v>-7.06964520367936</v>
      </c>
      <c r="T33" s="60">
        <f>VLOOKUP($A33,'Occupancy Raw Data'!$B$6:$BE$43,'Occupancy Raw Data'!AB$1,FALSE)</f>
        <v>-1.7472474868357999</v>
      </c>
      <c r="U33" s="61">
        <f>VLOOKUP($A33,'Occupancy Raw Data'!$B$6:$BE$43,'Occupancy Raw Data'!AC$1,FALSE)</f>
        <v>-4.2841037204058603</v>
      </c>
      <c r="V33" s="62">
        <f>VLOOKUP($A33,'Occupancy Raw Data'!$B$6:$BE$43,'Occupancy Raw Data'!AE$1,FALSE)</f>
        <v>7.3731208782206195E-2</v>
      </c>
      <c r="W33" s="63"/>
      <c r="X33" s="64">
        <f>VLOOKUP($A33,'ADR Raw Data'!$B$6:$BE$43,'ADR Raw Data'!G$1,FALSE)</f>
        <v>83.743817686844693</v>
      </c>
      <c r="Y33" s="65">
        <f>VLOOKUP($A33,'ADR Raw Data'!$B$6:$BE$43,'ADR Raw Data'!H$1,FALSE)</f>
        <v>87.6205334393063</v>
      </c>
      <c r="Z33" s="65">
        <f>VLOOKUP($A33,'ADR Raw Data'!$B$6:$BE$43,'ADR Raw Data'!I$1,FALSE)</f>
        <v>90.627207918298794</v>
      </c>
      <c r="AA33" s="65">
        <f>VLOOKUP($A33,'ADR Raw Data'!$B$6:$BE$43,'ADR Raw Data'!J$1,FALSE)</f>
        <v>87.135523299083502</v>
      </c>
      <c r="AB33" s="65">
        <f>VLOOKUP($A33,'ADR Raw Data'!$B$6:$BE$43,'ADR Raw Data'!K$1,FALSE)</f>
        <v>85.417144965603498</v>
      </c>
      <c r="AC33" s="66">
        <f>VLOOKUP($A33,'ADR Raw Data'!$B$6:$BE$43,'ADR Raw Data'!L$1,FALSE)</f>
        <v>87.054092001191094</v>
      </c>
      <c r="AD33" s="65">
        <f>VLOOKUP($A33,'ADR Raw Data'!$B$6:$BE$43,'ADR Raw Data'!N$1,FALSE)</f>
        <v>95.806599123303101</v>
      </c>
      <c r="AE33" s="65">
        <f>VLOOKUP($A33,'ADR Raw Data'!$B$6:$BE$43,'ADR Raw Data'!O$1,FALSE)</f>
        <v>100.30031152253299</v>
      </c>
      <c r="AF33" s="66">
        <f>VLOOKUP($A33,'ADR Raw Data'!$B$6:$BE$43,'ADR Raw Data'!P$1,FALSE)</f>
        <v>98.220771273393495</v>
      </c>
      <c r="AG33" s="67">
        <f>VLOOKUP($A33,'ADR Raw Data'!$B$6:$BE$43,'ADR Raw Data'!R$1,FALSE)</f>
        <v>90.546564528672505</v>
      </c>
      <c r="AH33" s="63"/>
      <c r="AI33" s="59">
        <f>VLOOKUP($A33,'ADR Raw Data'!$B$6:$BE$43,'ADR Raw Data'!T$1,FALSE)</f>
        <v>18.915561680111601</v>
      </c>
      <c r="AJ33" s="60">
        <f>VLOOKUP($A33,'ADR Raw Data'!$B$6:$BE$43,'ADR Raw Data'!U$1,FALSE)</f>
        <v>22.7304941274569</v>
      </c>
      <c r="AK33" s="60">
        <f>VLOOKUP($A33,'ADR Raw Data'!$B$6:$BE$43,'ADR Raw Data'!V$1,FALSE)</f>
        <v>23.693379927447001</v>
      </c>
      <c r="AL33" s="60">
        <f>VLOOKUP($A33,'ADR Raw Data'!$B$6:$BE$43,'ADR Raw Data'!W$1,FALSE)</f>
        <v>20.067161438833502</v>
      </c>
      <c r="AM33" s="60">
        <f>VLOOKUP($A33,'ADR Raw Data'!$B$6:$BE$43,'ADR Raw Data'!X$1,FALSE)</f>
        <v>19.329223567449699</v>
      </c>
      <c r="AN33" s="61">
        <f>VLOOKUP($A33,'ADR Raw Data'!$B$6:$BE$43,'ADR Raw Data'!Y$1,FALSE)</f>
        <v>21.099050232724</v>
      </c>
      <c r="AO33" s="60">
        <f>VLOOKUP($A33,'ADR Raw Data'!$B$6:$BE$43,'ADR Raw Data'!AA$1,FALSE)</f>
        <v>14.714794137118799</v>
      </c>
      <c r="AP33" s="60">
        <f>VLOOKUP($A33,'ADR Raw Data'!$B$6:$BE$43,'ADR Raw Data'!AB$1,FALSE)</f>
        <v>16.638737898329499</v>
      </c>
      <c r="AQ33" s="61">
        <f>VLOOKUP($A33,'ADR Raw Data'!$B$6:$BE$43,'ADR Raw Data'!AC$1,FALSE)</f>
        <v>15.8092145696037</v>
      </c>
      <c r="AR33" s="62">
        <f>VLOOKUP($A33,'ADR Raw Data'!$B$6:$BE$43,'ADR Raw Data'!AE$1,FALSE)</f>
        <v>18.9626772300543</v>
      </c>
      <c r="AS33" s="50"/>
      <c r="AT33" s="64">
        <f>VLOOKUP($A33,'RevPAR Raw Data'!$B$6:$BE$43,'RevPAR Raw Data'!G$1,FALSE)</f>
        <v>48.111612376141402</v>
      </c>
      <c r="AU33" s="65">
        <f>VLOOKUP($A33,'RevPAR Raw Data'!$B$6:$BE$43,'RevPAR Raw Data'!H$1,FALSE)</f>
        <v>58.901699183990601</v>
      </c>
      <c r="AV33" s="65">
        <f>VLOOKUP($A33,'RevPAR Raw Data'!$B$6:$BE$43,'RevPAR Raw Data'!I$1,FALSE)</f>
        <v>62.930180901496001</v>
      </c>
      <c r="AW33" s="65">
        <f>VLOOKUP($A33,'RevPAR Raw Data'!$B$6:$BE$43,'RevPAR Raw Data'!J$1,FALSE)</f>
        <v>60.9627004857198</v>
      </c>
      <c r="AX33" s="65">
        <f>VLOOKUP($A33,'RevPAR Raw Data'!$B$6:$BE$43,'RevPAR Raw Data'!K$1,FALSE)</f>
        <v>53.072475150573098</v>
      </c>
      <c r="AY33" s="66">
        <f>VLOOKUP($A33,'RevPAR Raw Data'!$B$6:$BE$43,'RevPAR Raw Data'!L$1,FALSE)</f>
        <v>56.795733619584198</v>
      </c>
      <c r="AZ33" s="65">
        <f>VLOOKUP($A33,'RevPAR Raw Data'!$B$6:$BE$43,'RevPAR Raw Data'!N$1,FALSE)</f>
        <v>65.819338352438294</v>
      </c>
      <c r="BA33" s="65">
        <f>VLOOKUP($A33,'RevPAR Raw Data'!$B$6:$BE$43,'RevPAR Raw Data'!O$1,FALSE)</f>
        <v>79.994711249271404</v>
      </c>
      <c r="BB33" s="66">
        <f>VLOOKUP($A33,'RevPAR Raw Data'!$B$6:$BE$43,'RevPAR Raw Data'!P$1,FALSE)</f>
        <v>72.907024800854799</v>
      </c>
      <c r="BC33" s="67">
        <f>VLOOKUP($A33,'RevPAR Raw Data'!$B$6:$BE$43,'RevPAR Raw Data'!R$1,FALSE)</f>
        <v>61.398959671375799</v>
      </c>
      <c r="BD33" s="63"/>
      <c r="BE33" s="59">
        <f>VLOOKUP($A33,'RevPAR Raw Data'!$B$6:$BE$43,'RevPAR Raw Data'!T$1,FALSE)</f>
        <v>14.538539377228</v>
      </c>
      <c r="BF33" s="60">
        <f>VLOOKUP($A33,'RevPAR Raw Data'!$B$6:$BE$43,'RevPAR Raw Data'!U$1,FALSE)</f>
        <v>27.330587610495002</v>
      </c>
      <c r="BG33" s="60">
        <f>VLOOKUP($A33,'RevPAR Raw Data'!$B$6:$BE$43,'RevPAR Raw Data'!V$1,FALSE)</f>
        <v>27.695014402280599</v>
      </c>
      <c r="BH33" s="60">
        <f>VLOOKUP($A33,'RevPAR Raw Data'!$B$6:$BE$43,'RevPAR Raw Data'!W$1,FALSE)</f>
        <v>27.3150319026029</v>
      </c>
      <c r="BI33" s="60">
        <f>VLOOKUP($A33,'RevPAR Raw Data'!$B$6:$BE$43,'RevPAR Raw Data'!X$1,FALSE)</f>
        <v>20.497270908968702</v>
      </c>
      <c r="BJ33" s="61">
        <f>VLOOKUP($A33,'RevPAR Raw Data'!$B$6:$BE$43,'RevPAR Raw Data'!Y$1,FALSE)</f>
        <v>23.752468253647901</v>
      </c>
      <c r="BK33" s="60">
        <f>VLOOKUP($A33,'RevPAR Raw Data'!$B$6:$BE$43,'RevPAR Raw Data'!AA$1,FALSE)</f>
        <v>6.6048651954933399</v>
      </c>
      <c r="BL33" s="60">
        <f>VLOOKUP($A33,'RevPAR Raw Data'!$B$6:$BE$43,'RevPAR Raw Data'!AB$1,FALSE)</f>
        <v>14.600770481723901</v>
      </c>
      <c r="BM33" s="61">
        <f>VLOOKUP($A33,'RevPAR Raw Data'!$B$6:$BE$43,'RevPAR Raw Data'!AC$1,FALSE)</f>
        <v>10.8478276996545</v>
      </c>
      <c r="BN33" s="62">
        <f>VLOOKUP($A33,'RevPAR Raw Data'!$B$6:$BE$43,'RevPAR Raw Data'!AE$1,FALSE)</f>
        <v>19.050389849975701</v>
      </c>
    </row>
    <row r="34" spans="1:66" x14ac:dyDescent="0.25">
      <c r="A34" s="78" t="s">
        <v>95</v>
      </c>
      <c r="B34" s="59">
        <f>VLOOKUP($A34,'Occupancy Raw Data'!$B$6:$BE$43,'Occupancy Raw Data'!G$1,FALSE)</f>
        <v>52.380038387715899</v>
      </c>
      <c r="C34" s="60">
        <f>VLOOKUP($A34,'Occupancy Raw Data'!$B$6:$BE$43,'Occupancy Raw Data'!H$1,FALSE)</f>
        <v>65.335892514395297</v>
      </c>
      <c r="D34" s="60">
        <f>VLOOKUP($A34,'Occupancy Raw Data'!$B$6:$BE$43,'Occupancy Raw Data'!I$1,FALSE)</f>
        <v>68.694817658349294</v>
      </c>
      <c r="E34" s="60">
        <f>VLOOKUP($A34,'Occupancy Raw Data'!$B$6:$BE$43,'Occupancy Raw Data'!J$1,FALSE)</f>
        <v>62.955854126679398</v>
      </c>
      <c r="F34" s="60">
        <f>VLOOKUP($A34,'Occupancy Raw Data'!$B$6:$BE$43,'Occupancy Raw Data'!K$1,FALSE)</f>
        <v>50.479846449136197</v>
      </c>
      <c r="G34" s="61">
        <f>VLOOKUP($A34,'Occupancy Raw Data'!$B$6:$BE$43,'Occupancy Raw Data'!L$1,FALSE)</f>
        <v>59.969289827255203</v>
      </c>
      <c r="H34" s="60">
        <f>VLOOKUP($A34,'Occupancy Raw Data'!$B$6:$BE$43,'Occupancy Raw Data'!N$1,FALSE)</f>
        <v>78.061420345489395</v>
      </c>
      <c r="I34" s="60">
        <f>VLOOKUP($A34,'Occupancy Raw Data'!$B$6:$BE$43,'Occupancy Raw Data'!O$1,FALSE)</f>
        <v>90.729366602687094</v>
      </c>
      <c r="J34" s="61">
        <f>VLOOKUP($A34,'Occupancy Raw Data'!$B$6:$BE$43,'Occupancy Raw Data'!P$1,FALSE)</f>
        <v>84.395393474088195</v>
      </c>
      <c r="K34" s="62">
        <f>VLOOKUP($A34,'Occupancy Raw Data'!$B$6:$BE$43,'Occupancy Raw Data'!R$1,FALSE)</f>
        <v>66.948176583493193</v>
      </c>
      <c r="L34" s="63"/>
      <c r="M34" s="59">
        <f>VLOOKUP($A34,'Occupancy Raw Data'!$B$6:$BE$43,'Occupancy Raw Data'!T$1,FALSE)</f>
        <v>35.750527005805303</v>
      </c>
      <c r="N34" s="60">
        <f>VLOOKUP($A34,'Occupancy Raw Data'!$B$6:$BE$43,'Occupancy Raw Data'!U$1,FALSE)</f>
        <v>52.875553292334203</v>
      </c>
      <c r="O34" s="60">
        <f>VLOOKUP($A34,'Occupancy Raw Data'!$B$6:$BE$43,'Occupancy Raw Data'!V$1,FALSE)</f>
        <v>50.143584057245903</v>
      </c>
      <c r="P34" s="60">
        <f>VLOOKUP($A34,'Occupancy Raw Data'!$B$6:$BE$43,'Occupancy Raw Data'!W$1,FALSE)</f>
        <v>37.202138290953499</v>
      </c>
      <c r="Q34" s="60">
        <f>VLOOKUP($A34,'Occupancy Raw Data'!$B$6:$BE$43,'Occupancy Raw Data'!X$1,FALSE)</f>
        <v>14.017434763488099</v>
      </c>
      <c r="R34" s="61">
        <f>VLOOKUP($A34,'Occupancy Raw Data'!$B$6:$BE$43,'Occupancy Raw Data'!Y$1,FALSE)</f>
        <v>38.028294732017201</v>
      </c>
      <c r="S34" s="60">
        <f>VLOOKUP($A34,'Occupancy Raw Data'!$B$6:$BE$43,'Occupancy Raw Data'!AA$1,FALSE)</f>
        <v>4.4118516109843497</v>
      </c>
      <c r="T34" s="60">
        <f>VLOOKUP($A34,'Occupancy Raw Data'!$B$6:$BE$43,'Occupancy Raw Data'!AB$1,FALSE)</f>
        <v>2.8825369732470301</v>
      </c>
      <c r="U34" s="61">
        <f>VLOOKUP($A34,'Occupancy Raw Data'!$B$6:$BE$43,'Occupancy Raw Data'!AC$1,FALSE)</f>
        <v>3.5841994839054299</v>
      </c>
      <c r="V34" s="62">
        <f>VLOOKUP($A34,'Occupancy Raw Data'!$B$6:$BE$43,'Occupancy Raw Data'!AE$1,FALSE)</f>
        <v>23.265312608319</v>
      </c>
      <c r="W34" s="63"/>
      <c r="X34" s="64">
        <f>VLOOKUP($A34,'ADR Raw Data'!$B$6:$BE$43,'ADR Raw Data'!G$1,FALSE)</f>
        <v>122.719670208867</v>
      </c>
      <c r="Y34" s="65">
        <f>VLOOKUP($A34,'ADR Raw Data'!$B$6:$BE$43,'ADR Raw Data'!H$1,FALSE)</f>
        <v>133.353710340775</v>
      </c>
      <c r="Z34" s="65">
        <f>VLOOKUP($A34,'ADR Raw Data'!$B$6:$BE$43,'ADR Raw Data'!I$1,FALSE)</f>
        <v>139.60517462978399</v>
      </c>
      <c r="AA34" s="65">
        <f>VLOOKUP($A34,'ADR Raw Data'!$B$6:$BE$43,'ADR Raw Data'!J$1,FALSE)</f>
        <v>131.75437499999899</v>
      </c>
      <c r="AB34" s="65">
        <f>VLOOKUP($A34,'ADR Raw Data'!$B$6:$BE$43,'ADR Raw Data'!K$1,FALSE)</f>
        <v>122.511574144486</v>
      </c>
      <c r="AC34" s="66">
        <f>VLOOKUP($A34,'ADR Raw Data'!$B$6:$BE$43,'ADR Raw Data'!L$1,FALSE)</f>
        <v>130.76716937652</v>
      </c>
      <c r="AD34" s="65">
        <f>VLOOKUP($A34,'ADR Raw Data'!$B$6:$BE$43,'ADR Raw Data'!N$1,FALSE)</f>
        <v>157.56791738382</v>
      </c>
      <c r="AE34" s="65">
        <f>VLOOKUP($A34,'ADR Raw Data'!$B$6:$BE$43,'ADR Raw Data'!O$1,FALSE)</f>
        <v>170.359483816374</v>
      </c>
      <c r="AF34" s="66">
        <f>VLOOKUP($A34,'ADR Raw Data'!$B$6:$BE$43,'ADR Raw Data'!P$1,FALSE)</f>
        <v>164.44371162156</v>
      </c>
      <c r="AG34" s="67">
        <f>VLOOKUP($A34,'ADR Raw Data'!$B$6:$BE$43,'ADR Raw Data'!R$1,FALSE)</f>
        <v>142.89657273918701</v>
      </c>
      <c r="AH34" s="63"/>
      <c r="AI34" s="59">
        <f>VLOOKUP($A34,'ADR Raw Data'!$B$6:$BE$43,'ADR Raw Data'!T$1,FALSE)</f>
        <v>20.743137678353499</v>
      </c>
      <c r="AJ34" s="60">
        <f>VLOOKUP($A34,'ADR Raw Data'!$B$6:$BE$43,'ADR Raw Data'!U$1,FALSE)</f>
        <v>31.920696896603001</v>
      </c>
      <c r="AK34" s="60">
        <f>VLOOKUP($A34,'ADR Raw Data'!$B$6:$BE$43,'ADR Raw Data'!V$1,FALSE)</f>
        <v>33.6647381000626</v>
      </c>
      <c r="AL34" s="60">
        <f>VLOOKUP($A34,'ADR Raw Data'!$B$6:$BE$43,'ADR Raw Data'!W$1,FALSE)</f>
        <v>24.565942141376102</v>
      </c>
      <c r="AM34" s="60">
        <f>VLOOKUP($A34,'ADR Raw Data'!$B$6:$BE$43,'ADR Raw Data'!X$1,FALSE)</f>
        <v>14.509117924422901</v>
      </c>
      <c r="AN34" s="61">
        <f>VLOOKUP($A34,'ADR Raw Data'!$B$6:$BE$43,'ADR Raw Data'!Y$1,FALSE)</f>
        <v>25.636527570392701</v>
      </c>
      <c r="AO34" s="60">
        <f>VLOOKUP($A34,'ADR Raw Data'!$B$6:$BE$43,'ADR Raw Data'!AA$1,FALSE)</f>
        <v>13.943167540484099</v>
      </c>
      <c r="AP34" s="60">
        <f>VLOOKUP($A34,'ADR Raw Data'!$B$6:$BE$43,'ADR Raw Data'!AB$1,FALSE)</f>
        <v>11.7380380885895</v>
      </c>
      <c r="AQ34" s="61">
        <f>VLOOKUP($A34,'ADR Raw Data'!$B$6:$BE$43,'ADR Raw Data'!AC$1,FALSE)</f>
        <v>12.664460253115999</v>
      </c>
      <c r="AR34" s="62">
        <f>VLOOKUP($A34,'ADR Raw Data'!$B$6:$BE$43,'ADR Raw Data'!AE$1,FALSE)</f>
        <v>17.097931034710999</v>
      </c>
      <c r="AS34" s="50"/>
      <c r="AT34" s="64">
        <f>VLOOKUP($A34,'RevPAR Raw Data'!$B$6:$BE$43,'RevPAR Raw Data'!G$1,FALSE)</f>
        <v>64.280610364683298</v>
      </c>
      <c r="AU34" s="65">
        <f>VLOOKUP($A34,'RevPAR Raw Data'!$B$6:$BE$43,'RevPAR Raw Data'!H$1,FALSE)</f>
        <v>87.127836852207196</v>
      </c>
      <c r="AV34" s="65">
        <f>VLOOKUP($A34,'RevPAR Raw Data'!$B$6:$BE$43,'RevPAR Raw Data'!I$1,FALSE)</f>
        <v>95.901520153550806</v>
      </c>
      <c r="AW34" s="65">
        <f>VLOOKUP($A34,'RevPAR Raw Data'!$B$6:$BE$43,'RevPAR Raw Data'!J$1,FALSE)</f>
        <v>82.9470921305182</v>
      </c>
      <c r="AX34" s="65">
        <f>VLOOKUP($A34,'RevPAR Raw Data'!$B$6:$BE$43,'RevPAR Raw Data'!K$1,FALSE)</f>
        <v>61.843654510556597</v>
      </c>
      <c r="AY34" s="66">
        <f>VLOOKUP($A34,'RevPAR Raw Data'!$B$6:$BE$43,'RevPAR Raw Data'!L$1,FALSE)</f>
        <v>78.420142802303204</v>
      </c>
      <c r="AZ34" s="65">
        <f>VLOOKUP($A34,'RevPAR Raw Data'!$B$6:$BE$43,'RevPAR Raw Data'!N$1,FALSE)</f>
        <v>122.999754318618</v>
      </c>
      <c r="BA34" s="65">
        <f>VLOOKUP($A34,'RevPAR Raw Data'!$B$6:$BE$43,'RevPAR Raw Data'!O$1,FALSE)</f>
        <v>154.566080614203</v>
      </c>
      <c r="BB34" s="66">
        <f>VLOOKUP($A34,'RevPAR Raw Data'!$B$6:$BE$43,'RevPAR Raw Data'!P$1,FALSE)</f>
        <v>138.78291746641</v>
      </c>
      <c r="BC34" s="67">
        <f>VLOOKUP($A34,'RevPAR Raw Data'!$B$6:$BE$43,'RevPAR Raw Data'!R$1,FALSE)</f>
        <v>95.666649849191103</v>
      </c>
      <c r="BD34" s="63"/>
      <c r="BE34" s="59">
        <f>VLOOKUP($A34,'RevPAR Raw Data'!$B$6:$BE$43,'RevPAR Raw Data'!T$1,FALSE)</f>
        <v>63.909445721709901</v>
      </c>
      <c r="BF34" s="60">
        <f>VLOOKUP($A34,'RevPAR Raw Data'!$B$6:$BE$43,'RevPAR Raw Data'!U$1,FALSE)</f>
        <v>101.67449528778501</v>
      </c>
      <c r="BG34" s="60">
        <f>VLOOKUP($A34,'RevPAR Raw Data'!$B$6:$BE$43,'RevPAR Raw Data'!V$1,FALSE)</f>
        <v>100.689028404165</v>
      </c>
      <c r="BH34" s="60">
        <f>VLOOKUP($A34,'RevPAR Raw Data'!$B$6:$BE$43,'RevPAR Raw Data'!W$1,FALSE)</f>
        <v>70.907136200240004</v>
      </c>
      <c r="BI34" s="60">
        <f>VLOOKUP($A34,'RevPAR Raw Data'!$B$6:$BE$43,'RevPAR Raw Data'!X$1,FALSE)</f>
        <v>30.5603588277245</v>
      </c>
      <c r="BJ34" s="61">
        <f>VLOOKUP($A34,'RevPAR Raw Data'!$B$6:$BE$43,'RevPAR Raw Data'!Y$1,FALSE)</f>
        <v>73.413956565933702</v>
      </c>
      <c r="BK34" s="60">
        <f>VLOOKUP($A34,'RevPAR Raw Data'!$B$6:$BE$43,'RevPAR Raw Data'!AA$1,FALSE)</f>
        <v>18.970171013225599</v>
      </c>
      <c r="BL34" s="60">
        <f>VLOOKUP($A34,'RevPAR Raw Data'!$B$6:$BE$43,'RevPAR Raw Data'!AB$1,FALSE)</f>
        <v>14.958928349673901</v>
      </c>
      <c r="BM34" s="61">
        <f>VLOOKUP($A34,'RevPAR Raw Data'!$B$6:$BE$43,'RevPAR Raw Data'!AC$1,FALSE)</f>
        <v>16.702579256052999</v>
      </c>
      <c r="BN34" s="62">
        <f>VLOOKUP($A34,'RevPAR Raw Data'!$B$6:$BE$43,'RevPAR Raw Data'!AE$1,FALSE)</f>
        <v>44.341130747810297</v>
      </c>
    </row>
    <row r="35" spans="1:66" x14ac:dyDescent="0.25">
      <c r="A35" s="78" t="s">
        <v>96</v>
      </c>
      <c r="B35" s="59">
        <f>VLOOKUP($A35,'Occupancy Raw Data'!$B$6:$BE$43,'Occupancy Raw Data'!G$1,FALSE)</f>
        <v>52.654819601507803</v>
      </c>
      <c r="C35" s="60">
        <f>VLOOKUP($A35,'Occupancy Raw Data'!$B$6:$BE$43,'Occupancy Raw Data'!H$1,FALSE)</f>
        <v>60.333871836295003</v>
      </c>
      <c r="D35" s="60">
        <f>VLOOKUP($A35,'Occupancy Raw Data'!$B$6:$BE$43,'Occupancy Raw Data'!I$1,FALSE)</f>
        <v>62.380183091006998</v>
      </c>
      <c r="E35" s="60">
        <f>VLOOKUP($A35,'Occupancy Raw Data'!$B$6:$BE$43,'Occupancy Raw Data'!J$1,FALSE)</f>
        <v>61.733979536887396</v>
      </c>
      <c r="F35" s="60">
        <f>VLOOKUP($A35,'Occupancy Raw Data'!$B$6:$BE$43,'Occupancy Raw Data'!K$1,FALSE)</f>
        <v>58.653742595584198</v>
      </c>
      <c r="G35" s="61">
        <f>VLOOKUP($A35,'Occupancy Raw Data'!$B$6:$BE$43,'Occupancy Raw Data'!L$1,FALSE)</f>
        <v>59.1513193322563</v>
      </c>
      <c r="H35" s="60">
        <f>VLOOKUP($A35,'Occupancy Raw Data'!$B$6:$BE$43,'Occupancy Raw Data'!N$1,FALSE)</f>
        <v>76.919763058696802</v>
      </c>
      <c r="I35" s="60">
        <f>VLOOKUP($A35,'Occupancy Raw Data'!$B$6:$BE$43,'Occupancy Raw Data'!O$1,FALSE)</f>
        <v>88.842218632202403</v>
      </c>
      <c r="J35" s="61">
        <f>VLOOKUP($A35,'Occupancy Raw Data'!$B$6:$BE$43,'Occupancy Raw Data'!P$1,FALSE)</f>
        <v>82.880990845449602</v>
      </c>
      <c r="K35" s="62">
        <f>VLOOKUP($A35,'Occupancy Raw Data'!$B$6:$BE$43,'Occupancy Raw Data'!R$1,FALSE)</f>
        <v>65.931225478882894</v>
      </c>
      <c r="L35" s="63"/>
      <c r="M35" s="59">
        <f>VLOOKUP($A35,'Occupancy Raw Data'!$B$6:$BE$43,'Occupancy Raw Data'!T$1,FALSE)</f>
        <v>2.2156302165301098</v>
      </c>
      <c r="N35" s="60">
        <f>VLOOKUP($A35,'Occupancy Raw Data'!$B$6:$BE$43,'Occupancy Raw Data'!U$1,FALSE)</f>
        <v>10.825089631679299</v>
      </c>
      <c r="O35" s="60">
        <f>VLOOKUP($A35,'Occupancy Raw Data'!$B$6:$BE$43,'Occupancy Raw Data'!V$1,FALSE)</f>
        <v>8.0481796231596103</v>
      </c>
      <c r="P35" s="60">
        <f>VLOOKUP($A35,'Occupancy Raw Data'!$B$6:$BE$43,'Occupancy Raw Data'!W$1,FALSE)</f>
        <v>4.3829698993603099</v>
      </c>
      <c r="Q35" s="60">
        <f>VLOOKUP($A35,'Occupancy Raw Data'!$B$6:$BE$43,'Occupancy Raw Data'!X$1,FALSE)</f>
        <v>0.79994368703783902</v>
      </c>
      <c r="R35" s="61">
        <f>VLOOKUP($A35,'Occupancy Raw Data'!$B$6:$BE$43,'Occupancy Raw Data'!Y$1,FALSE)</f>
        <v>5.2447719584966999</v>
      </c>
      <c r="S35" s="60">
        <f>VLOOKUP($A35,'Occupancy Raw Data'!$B$6:$BE$43,'Occupancy Raw Data'!AA$1,FALSE)</f>
        <v>-3.1766443787318002</v>
      </c>
      <c r="T35" s="60">
        <f>VLOOKUP($A35,'Occupancy Raw Data'!$B$6:$BE$43,'Occupancy Raw Data'!AB$1,FALSE)</f>
        <v>1.72247935049309</v>
      </c>
      <c r="U35" s="61">
        <f>VLOOKUP($A35,'Occupancy Raw Data'!$B$6:$BE$43,'Occupancy Raw Data'!AC$1,FALSE)</f>
        <v>-0.61113463168323401</v>
      </c>
      <c r="V35" s="62">
        <f>VLOOKUP($A35,'Occupancy Raw Data'!$B$6:$BE$43,'Occupancy Raw Data'!AE$1,FALSE)</f>
        <v>3.0637595800212898</v>
      </c>
      <c r="W35" s="63"/>
      <c r="X35" s="64">
        <f>VLOOKUP($A35,'ADR Raw Data'!$B$6:$BE$43,'ADR Raw Data'!G$1,FALSE)</f>
        <v>93.227095520556304</v>
      </c>
      <c r="Y35" s="65">
        <f>VLOOKUP($A35,'ADR Raw Data'!$B$6:$BE$43,'ADR Raw Data'!H$1,FALSE)</f>
        <v>96.720667618707594</v>
      </c>
      <c r="Z35" s="65">
        <f>VLOOKUP($A35,'ADR Raw Data'!$B$6:$BE$43,'ADR Raw Data'!I$1,FALSE)</f>
        <v>99.294558011049702</v>
      </c>
      <c r="AA35" s="65">
        <f>VLOOKUP($A35,'ADR Raw Data'!$B$6:$BE$43,'ADR Raw Data'!J$1,FALSE)</f>
        <v>97.346341591067599</v>
      </c>
      <c r="AB35" s="65">
        <f>VLOOKUP($A35,'ADR Raw Data'!$B$6:$BE$43,'ADR Raw Data'!K$1,FALSE)</f>
        <v>96.459105765699505</v>
      </c>
      <c r="AC35" s="66">
        <f>VLOOKUP($A35,'ADR Raw Data'!$B$6:$BE$43,'ADR Raw Data'!L$1,FALSE)</f>
        <v>96.720296056225095</v>
      </c>
      <c r="AD35" s="65">
        <f>VLOOKUP($A35,'ADR Raw Data'!$B$6:$BE$43,'ADR Raw Data'!N$1,FALSE)</f>
        <v>126.01925091010899</v>
      </c>
      <c r="AE35" s="65">
        <f>VLOOKUP($A35,'ADR Raw Data'!$B$6:$BE$43,'ADR Raw Data'!O$1,FALSE)</f>
        <v>134.23206812947001</v>
      </c>
      <c r="AF35" s="66">
        <f>VLOOKUP($A35,'ADR Raw Data'!$B$6:$BE$43,'ADR Raw Data'!P$1,FALSE)</f>
        <v>130.421013579364</v>
      </c>
      <c r="AG35" s="67">
        <f>VLOOKUP($A35,'ADR Raw Data'!$B$6:$BE$43,'ADR Raw Data'!R$1,FALSE)</f>
        <v>108.824462568841</v>
      </c>
      <c r="AH35" s="63"/>
      <c r="AI35" s="59">
        <f>VLOOKUP($A35,'ADR Raw Data'!$B$6:$BE$43,'ADR Raw Data'!T$1,FALSE)</f>
        <v>21.506471398297599</v>
      </c>
      <c r="AJ35" s="60">
        <f>VLOOKUP($A35,'ADR Raw Data'!$B$6:$BE$43,'ADR Raw Data'!U$1,FALSE)</f>
        <v>26.646577596578599</v>
      </c>
      <c r="AK35" s="60">
        <f>VLOOKUP($A35,'ADR Raw Data'!$B$6:$BE$43,'ADR Raw Data'!V$1,FALSE)</f>
        <v>24.980150411780102</v>
      </c>
      <c r="AL35" s="60">
        <f>VLOOKUP($A35,'ADR Raw Data'!$B$6:$BE$43,'ADR Raw Data'!W$1,FALSE)</f>
        <v>23.351657945408402</v>
      </c>
      <c r="AM35" s="60">
        <f>VLOOKUP($A35,'ADR Raw Data'!$B$6:$BE$43,'ADR Raw Data'!X$1,FALSE)</f>
        <v>21.292547193991101</v>
      </c>
      <c r="AN35" s="61">
        <f>VLOOKUP($A35,'ADR Raw Data'!$B$6:$BE$43,'ADR Raw Data'!Y$1,FALSE)</f>
        <v>23.592435371885099</v>
      </c>
      <c r="AO35" s="60">
        <f>VLOOKUP($A35,'ADR Raw Data'!$B$6:$BE$43,'ADR Raw Data'!AA$1,FALSE)</f>
        <v>20.040910970325399</v>
      </c>
      <c r="AP35" s="60">
        <f>VLOOKUP($A35,'ADR Raw Data'!$B$6:$BE$43,'ADR Raw Data'!AB$1,FALSE)</f>
        <v>22.862298101462599</v>
      </c>
      <c r="AQ35" s="61">
        <f>VLOOKUP($A35,'ADR Raw Data'!$B$6:$BE$43,'ADR Raw Data'!AC$1,FALSE)</f>
        <v>21.6406136838213</v>
      </c>
      <c r="AR35" s="62">
        <f>VLOOKUP($A35,'ADR Raw Data'!$B$6:$BE$43,'ADR Raw Data'!AE$1,FALSE)</f>
        <v>22.214492328371701</v>
      </c>
      <c r="AS35" s="50"/>
      <c r="AT35" s="64">
        <f>VLOOKUP($A35,'RevPAR Raw Data'!$B$6:$BE$43,'RevPAR Raw Data'!G$1,FALSE)</f>
        <v>49.088558966074302</v>
      </c>
      <c r="AU35" s="65">
        <f>VLOOKUP($A35,'RevPAR Raw Data'!$B$6:$BE$43,'RevPAR Raw Data'!H$1,FALSE)</f>
        <v>58.355323640279998</v>
      </c>
      <c r="AV35" s="65">
        <f>VLOOKUP($A35,'RevPAR Raw Data'!$B$6:$BE$43,'RevPAR Raw Data'!I$1,FALSE)</f>
        <v>61.940127086698901</v>
      </c>
      <c r="AW35" s="65">
        <f>VLOOKUP($A35,'RevPAR Raw Data'!$B$6:$BE$43,'RevPAR Raw Data'!J$1,FALSE)</f>
        <v>60.095770597738202</v>
      </c>
      <c r="AX35" s="65">
        <f>VLOOKUP($A35,'RevPAR Raw Data'!$B$6:$BE$43,'RevPAR Raw Data'!K$1,FALSE)</f>
        <v>56.5768756058158</v>
      </c>
      <c r="AY35" s="66">
        <f>VLOOKUP($A35,'RevPAR Raw Data'!$B$6:$BE$43,'RevPAR Raw Data'!L$1,FALSE)</f>
        <v>57.211331179321398</v>
      </c>
      <c r="AZ35" s="65">
        <f>VLOOKUP($A35,'RevPAR Raw Data'!$B$6:$BE$43,'RevPAR Raw Data'!N$1,FALSE)</f>
        <v>96.9337092084006</v>
      </c>
      <c r="BA35" s="65">
        <f>VLOOKUP($A35,'RevPAR Raw Data'!$B$6:$BE$43,'RevPAR Raw Data'!O$1,FALSE)</f>
        <v>119.25474744211</v>
      </c>
      <c r="BB35" s="66">
        <f>VLOOKUP($A35,'RevPAR Raw Data'!$B$6:$BE$43,'RevPAR Raw Data'!P$1,FALSE)</f>
        <v>108.094228325255</v>
      </c>
      <c r="BC35" s="67">
        <f>VLOOKUP($A35,'RevPAR Raw Data'!$B$6:$BE$43,'RevPAR Raw Data'!R$1,FALSE)</f>
        <v>71.749301792445493</v>
      </c>
      <c r="BD35" s="63"/>
      <c r="BE35" s="59">
        <f>VLOOKUP($A35,'RevPAR Raw Data'!$B$6:$BE$43,'RevPAR Raw Data'!T$1,FALSE)</f>
        <v>24.1986054936378</v>
      </c>
      <c r="BF35" s="60">
        <f>VLOOKUP($A35,'RevPAR Raw Data'!$B$6:$BE$43,'RevPAR Raw Data'!U$1,FALSE)</f>
        <v>40.356183136862498</v>
      </c>
      <c r="BG35" s="60">
        <f>VLOOKUP($A35,'RevPAR Raw Data'!$B$6:$BE$43,'RevPAR Raw Data'!V$1,FALSE)</f>
        <v>35.038777410215197</v>
      </c>
      <c r="BH35" s="60">
        <f>VLOOKUP($A35,'RevPAR Raw Data'!$B$6:$BE$43,'RevPAR Raw Data'!W$1,FALSE)</f>
        <v>28.7581239835175</v>
      </c>
      <c r="BI35" s="60">
        <f>VLOOKUP($A35,'RevPAR Raw Data'!$B$6:$BE$43,'RevPAR Raw Data'!X$1,FALSE)</f>
        <v>22.2628192681168</v>
      </c>
      <c r="BJ35" s="61">
        <f>VLOOKUP($A35,'RevPAR Raw Data'!$B$6:$BE$43,'RevPAR Raw Data'!Y$1,FALSE)</f>
        <v>30.0745767650929</v>
      </c>
      <c r="BK35" s="60">
        <f>VLOOKUP($A35,'RevPAR Raw Data'!$B$6:$BE$43,'RevPAR Raw Data'!AA$1,FALSE)</f>
        <v>16.227638119808098</v>
      </c>
      <c r="BL35" s="60">
        <f>VLOOKUP($A35,'RevPAR Raw Data'!$B$6:$BE$43,'RevPAR Raw Data'!AB$1,FALSE)</f>
        <v>24.978575815801602</v>
      </c>
      <c r="BM35" s="61">
        <f>VLOOKUP($A35,'RevPAR Raw Data'!$B$6:$BE$43,'RevPAR Raw Data'!AC$1,FALSE)</f>
        <v>20.897225767407502</v>
      </c>
      <c r="BN35" s="62">
        <f>VLOOKUP($A35,'RevPAR Raw Data'!$B$6:$BE$43,'RevPAR Raw Data'!AE$1,FALSE)</f>
        <v>25.958850545256599</v>
      </c>
    </row>
    <row r="36" spans="1:66" x14ac:dyDescent="0.25">
      <c r="A36" s="78" t="s">
        <v>45</v>
      </c>
      <c r="B36" s="59">
        <f>VLOOKUP($A36,'Occupancy Raw Data'!$B$6:$BE$43,'Occupancy Raw Data'!G$1,FALSE)</f>
        <v>60.901213171577098</v>
      </c>
      <c r="C36" s="60">
        <f>VLOOKUP($A36,'Occupancy Raw Data'!$B$6:$BE$43,'Occupancy Raw Data'!H$1,FALSE)</f>
        <v>70.051993067590899</v>
      </c>
      <c r="D36" s="60">
        <f>VLOOKUP($A36,'Occupancy Raw Data'!$B$6:$BE$43,'Occupancy Raw Data'!I$1,FALSE)</f>
        <v>71.5424610051993</v>
      </c>
      <c r="E36" s="60">
        <f>VLOOKUP($A36,'Occupancy Raw Data'!$B$6:$BE$43,'Occupancy Raw Data'!J$1,FALSE)</f>
        <v>67.140381282495596</v>
      </c>
      <c r="F36" s="60">
        <f>VLOOKUP($A36,'Occupancy Raw Data'!$B$6:$BE$43,'Occupancy Raw Data'!K$1,FALSE)</f>
        <v>60.069324090121299</v>
      </c>
      <c r="G36" s="61">
        <f>VLOOKUP($A36,'Occupancy Raw Data'!$B$6:$BE$43,'Occupancy Raw Data'!L$1,FALSE)</f>
        <v>65.941074523396793</v>
      </c>
      <c r="H36" s="60">
        <f>VLOOKUP($A36,'Occupancy Raw Data'!$B$6:$BE$43,'Occupancy Raw Data'!N$1,FALSE)</f>
        <v>80.866551126516399</v>
      </c>
      <c r="I36" s="60">
        <f>VLOOKUP($A36,'Occupancy Raw Data'!$B$6:$BE$43,'Occupancy Raw Data'!O$1,FALSE)</f>
        <v>93.032928942807601</v>
      </c>
      <c r="J36" s="61">
        <f>VLOOKUP($A36,'Occupancy Raw Data'!$B$6:$BE$43,'Occupancy Raw Data'!P$1,FALSE)</f>
        <v>86.949740034662</v>
      </c>
      <c r="K36" s="62">
        <f>VLOOKUP($A36,'Occupancy Raw Data'!$B$6:$BE$43,'Occupancy Raw Data'!R$1,FALSE)</f>
        <v>71.943550383758307</v>
      </c>
      <c r="L36" s="63"/>
      <c r="M36" s="59">
        <f>VLOOKUP($A36,'Occupancy Raw Data'!$B$6:$BE$43,'Occupancy Raw Data'!T$1,FALSE)</f>
        <v>22.5244072524407</v>
      </c>
      <c r="N36" s="60">
        <f>VLOOKUP($A36,'Occupancy Raw Data'!$B$6:$BE$43,'Occupancy Raw Data'!U$1,FALSE)</f>
        <v>22.410660205935699</v>
      </c>
      <c r="O36" s="60">
        <f>VLOOKUP($A36,'Occupancy Raw Data'!$B$6:$BE$43,'Occupancy Raw Data'!V$1,FALSE)</f>
        <v>21.554770318021198</v>
      </c>
      <c r="P36" s="60">
        <f>VLOOKUP($A36,'Occupancy Raw Data'!$B$6:$BE$43,'Occupancy Raw Data'!W$1,FALSE)</f>
        <v>14.6832445233866</v>
      </c>
      <c r="Q36" s="60">
        <f>VLOOKUP($A36,'Occupancy Raw Data'!$B$6:$BE$43,'Occupancy Raw Data'!X$1,FALSE)</f>
        <v>3.4009546539379398</v>
      </c>
      <c r="R36" s="61">
        <f>VLOOKUP($A36,'Occupancy Raw Data'!$B$6:$BE$43,'Occupancy Raw Data'!Y$1,FALSE)</f>
        <v>16.7403043691703</v>
      </c>
      <c r="S36" s="60">
        <f>VLOOKUP($A36,'Occupancy Raw Data'!$B$6:$BE$43,'Occupancy Raw Data'!AA$1,FALSE)</f>
        <v>-2.2622538751571</v>
      </c>
      <c r="T36" s="60">
        <f>VLOOKUP($A36,'Occupancy Raw Data'!$B$6:$BE$43,'Occupancy Raw Data'!AB$1,FALSE)</f>
        <v>2.0144431774990399</v>
      </c>
      <c r="U36" s="61">
        <f>VLOOKUP($A36,'Occupancy Raw Data'!$B$6:$BE$43,'Occupancy Raw Data'!AC$1,FALSE)</f>
        <v>-1.9928258270227098E-2</v>
      </c>
      <c r="V36" s="62">
        <f>VLOOKUP($A36,'Occupancy Raw Data'!$B$6:$BE$43,'Occupancy Raw Data'!AE$1,FALSE)</f>
        <v>10.352422907488901</v>
      </c>
      <c r="W36" s="63"/>
      <c r="X36" s="64">
        <f>VLOOKUP($A36,'ADR Raw Data'!$B$6:$BE$43,'ADR Raw Data'!G$1,FALSE)</f>
        <v>86.911468753557102</v>
      </c>
      <c r="Y36" s="65">
        <f>VLOOKUP($A36,'ADR Raw Data'!$B$6:$BE$43,'ADR Raw Data'!H$1,FALSE)</f>
        <v>89.427750321622895</v>
      </c>
      <c r="Z36" s="65">
        <f>VLOOKUP($A36,'ADR Raw Data'!$B$6:$BE$43,'ADR Raw Data'!I$1,FALSE)</f>
        <v>91.223114825581305</v>
      </c>
      <c r="AA36" s="65">
        <f>VLOOKUP($A36,'ADR Raw Data'!$B$6:$BE$43,'ADR Raw Data'!J$1,FALSE)</f>
        <v>88.490587558079497</v>
      </c>
      <c r="AB36" s="65">
        <f>VLOOKUP($A36,'ADR Raw Data'!$B$6:$BE$43,'ADR Raw Data'!K$1,FALSE)</f>
        <v>88.625483843046695</v>
      </c>
      <c r="AC36" s="66">
        <f>VLOOKUP($A36,'ADR Raw Data'!$B$6:$BE$43,'ADR Raw Data'!L$1,FALSE)</f>
        <v>89.015525084104198</v>
      </c>
      <c r="AD36" s="65">
        <f>VLOOKUP($A36,'ADR Raw Data'!$B$6:$BE$43,'ADR Raw Data'!N$1,FALSE)</f>
        <v>119.957114187741</v>
      </c>
      <c r="AE36" s="65">
        <f>VLOOKUP($A36,'ADR Raw Data'!$B$6:$BE$43,'ADR Raw Data'!O$1,FALSE)</f>
        <v>128.14737719821099</v>
      </c>
      <c r="AF36" s="66">
        <f>VLOOKUP($A36,'ADR Raw Data'!$B$6:$BE$43,'ADR Raw Data'!P$1,FALSE)</f>
        <v>124.33874981064299</v>
      </c>
      <c r="AG36" s="67">
        <f>VLOOKUP($A36,'ADR Raw Data'!$B$6:$BE$43,'ADR Raw Data'!R$1,FALSE)</f>
        <v>101.212965957739</v>
      </c>
      <c r="AH36" s="63"/>
      <c r="AI36" s="59">
        <f>VLOOKUP($A36,'ADR Raw Data'!$B$6:$BE$43,'ADR Raw Data'!T$1,FALSE)</f>
        <v>16.8743358789546</v>
      </c>
      <c r="AJ36" s="60">
        <f>VLOOKUP($A36,'ADR Raw Data'!$B$6:$BE$43,'ADR Raw Data'!U$1,FALSE)</f>
        <v>15.970813789028799</v>
      </c>
      <c r="AK36" s="60">
        <f>VLOOKUP($A36,'ADR Raw Data'!$B$6:$BE$43,'ADR Raw Data'!V$1,FALSE)</f>
        <v>17.958451664354101</v>
      </c>
      <c r="AL36" s="60">
        <f>VLOOKUP($A36,'ADR Raw Data'!$B$6:$BE$43,'ADR Raw Data'!W$1,FALSE)</f>
        <v>14.930281278223401</v>
      </c>
      <c r="AM36" s="60">
        <f>VLOOKUP($A36,'ADR Raw Data'!$B$6:$BE$43,'ADR Raw Data'!X$1,FALSE)</f>
        <v>16.375411166988499</v>
      </c>
      <c r="AN36" s="61">
        <f>VLOOKUP($A36,'ADR Raw Data'!$B$6:$BE$43,'ADR Raw Data'!Y$1,FALSE)</f>
        <v>16.430771114201399</v>
      </c>
      <c r="AO36" s="60">
        <f>VLOOKUP($A36,'ADR Raw Data'!$B$6:$BE$43,'ADR Raw Data'!AA$1,FALSE)</f>
        <v>17.1795961564432</v>
      </c>
      <c r="AP36" s="60">
        <f>VLOOKUP($A36,'ADR Raw Data'!$B$6:$BE$43,'ADR Raw Data'!AB$1,FALSE)</f>
        <v>16.1783318390471</v>
      </c>
      <c r="AQ36" s="61">
        <f>VLOOKUP($A36,'ADR Raw Data'!$B$6:$BE$43,'ADR Raw Data'!AC$1,FALSE)</f>
        <v>16.718049840294601</v>
      </c>
      <c r="AR36" s="62">
        <f>VLOOKUP($A36,'ADR Raw Data'!$B$6:$BE$43,'ADR Raw Data'!AE$1,FALSE)</f>
        <v>15.1241055998067</v>
      </c>
      <c r="AS36" s="50"/>
      <c r="AT36" s="64">
        <f>VLOOKUP($A36,'RevPAR Raw Data'!$B$6:$BE$43,'RevPAR Raw Data'!G$1,FALSE)</f>
        <v>52.930138856152503</v>
      </c>
      <c r="AU36" s="65">
        <f>VLOOKUP($A36,'RevPAR Raw Data'!$B$6:$BE$43,'RevPAR Raw Data'!H$1,FALSE)</f>
        <v>62.645921455805798</v>
      </c>
      <c r="AV36" s="65">
        <f>VLOOKUP($A36,'RevPAR Raw Data'!$B$6:$BE$43,'RevPAR Raw Data'!I$1,FALSE)</f>
        <v>65.263261351819693</v>
      </c>
      <c r="AW36" s="65">
        <f>VLOOKUP($A36,'RevPAR Raw Data'!$B$6:$BE$43,'RevPAR Raw Data'!J$1,FALSE)</f>
        <v>59.412917885615201</v>
      </c>
      <c r="AX36" s="65">
        <f>VLOOKUP($A36,'RevPAR Raw Data'!$B$6:$BE$43,'RevPAR Raw Data'!K$1,FALSE)</f>
        <v>53.2367291161178</v>
      </c>
      <c r="AY36" s="66">
        <f>VLOOKUP($A36,'RevPAR Raw Data'!$B$6:$BE$43,'RevPAR Raw Data'!L$1,FALSE)</f>
        <v>58.697793733102202</v>
      </c>
      <c r="AZ36" s="65">
        <f>VLOOKUP($A36,'RevPAR Raw Data'!$B$6:$BE$43,'RevPAR Raw Data'!N$1,FALSE)</f>
        <v>97.005181074523307</v>
      </c>
      <c r="BA36" s="65">
        <f>VLOOKUP($A36,'RevPAR Raw Data'!$B$6:$BE$43,'RevPAR Raw Data'!O$1,FALSE)</f>
        <v>119.219258370883</v>
      </c>
      <c r="BB36" s="66">
        <f>VLOOKUP($A36,'RevPAR Raw Data'!$B$6:$BE$43,'RevPAR Raw Data'!P$1,FALSE)</f>
        <v>108.112219722703</v>
      </c>
      <c r="BC36" s="67">
        <f>VLOOKUP($A36,'RevPAR Raw Data'!$B$6:$BE$43,'RevPAR Raw Data'!R$1,FALSE)</f>
        <v>72.816201158702597</v>
      </c>
      <c r="BD36" s="63"/>
      <c r="BE36" s="59">
        <f>VLOOKUP($A36,'RevPAR Raw Data'!$B$6:$BE$43,'RevPAR Raw Data'!T$1,FALSE)</f>
        <v>43.199587265915802</v>
      </c>
      <c r="BF36" s="60">
        <f>VLOOKUP($A36,'RevPAR Raw Data'!$B$6:$BE$43,'RevPAR Raw Data'!U$1,FALSE)</f>
        <v>41.960638805346598</v>
      </c>
      <c r="BG36" s="60">
        <f>VLOOKUP($A36,'RevPAR Raw Data'!$B$6:$BE$43,'RevPAR Raw Data'!V$1,FALSE)</f>
        <v>43.3841249912997</v>
      </c>
      <c r="BH36" s="60">
        <f>VLOOKUP($A36,'RevPAR Raw Data'!$B$6:$BE$43,'RevPAR Raw Data'!W$1,FALSE)</f>
        <v>31.805775509720998</v>
      </c>
      <c r="BI36" s="60">
        <f>VLOOKUP($A36,'RevPAR Raw Data'!$B$6:$BE$43,'RevPAR Raw Data'!X$1,FALSE)</f>
        <v>20.333286129111698</v>
      </c>
      <c r="BJ36" s="61">
        <f>VLOOKUP($A36,'RevPAR Raw Data'!$B$6:$BE$43,'RevPAR Raw Data'!Y$1,FALSE)</f>
        <v>35.921636578090798</v>
      </c>
      <c r="BK36" s="60">
        <f>VLOOKUP($A36,'RevPAR Raw Data'!$B$6:$BE$43,'RevPAR Raw Data'!AA$1,FALSE)</f>
        <v>14.528696201500599</v>
      </c>
      <c r="BL36" s="60">
        <f>VLOOKUP($A36,'RevPAR Raw Data'!$B$6:$BE$43,'RevPAR Raw Data'!AB$1,FALSE)</f>
        <v>18.518678318511</v>
      </c>
      <c r="BM36" s="61">
        <f>VLOOKUP($A36,'RevPAR Raw Data'!$B$6:$BE$43,'RevPAR Raw Data'!AC$1,FALSE)</f>
        <v>16.694789965874499</v>
      </c>
      <c r="BN36" s="62">
        <f>VLOOKUP($A36,'RevPAR Raw Data'!$B$6:$BE$43,'RevPAR Raw Data'!AE$1,FALSE)</f>
        <v>27.042239879962899</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Data'!$B$6:$BE$43,'Occupancy Raw Data'!G$1,FALSE)</f>
        <v>55.783104491505703</v>
      </c>
      <c r="C39" s="60">
        <f>VLOOKUP($A39,'Occupancy Raw Data'!$B$6:$BE$43,'Occupancy Raw Data'!H$1,FALSE)</f>
        <v>62.295953987832</v>
      </c>
      <c r="D39" s="60">
        <f>VLOOKUP($A39,'Occupancy Raw Data'!$B$6:$BE$43,'Occupancy Raw Data'!I$1,FALSE)</f>
        <v>64.473552977160097</v>
      </c>
      <c r="E39" s="60">
        <f>VLOOKUP($A39,'Occupancy Raw Data'!$B$6:$BE$43,'Occupancy Raw Data'!J$1,FALSE)</f>
        <v>63.240134312975798</v>
      </c>
      <c r="F39" s="60">
        <f>VLOOKUP($A39,'Occupancy Raw Data'!$B$6:$BE$43,'Occupancy Raw Data'!K$1,FALSE)</f>
        <v>57.9407560091758</v>
      </c>
      <c r="G39" s="61">
        <f>VLOOKUP($A39,'Occupancy Raw Data'!$B$6:$BE$43,'Occupancy Raw Data'!L$1,FALSE)</f>
        <v>60.746700355729899</v>
      </c>
      <c r="H39" s="60">
        <f>VLOOKUP($A39,'Occupancy Raw Data'!$B$6:$BE$43,'Occupancy Raw Data'!N$1,FALSE)</f>
        <v>73.779048505601907</v>
      </c>
      <c r="I39" s="60">
        <f>VLOOKUP($A39,'Occupancy Raw Data'!$B$6:$BE$43,'Occupancy Raw Data'!O$1,FALSE)</f>
        <v>86.528807473652705</v>
      </c>
      <c r="J39" s="61">
        <f>VLOOKUP($A39,'Occupancy Raw Data'!$B$6:$BE$43,'Occupancy Raw Data'!P$1,FALSE)</f>
        <v>80.153927989627306</v>
      </c>
      <c r="K39" s="62">
        <f>VLOOKUP($A39,'Occupancy Raw Data'!$B$6:$BE$43,'Occupancy Raw Data'!R$1,FALSE)</f>
        <v>66.291622536843406</v>
      </c>
      <c r="L39" s="63"/>
      <c r="M39" s="59">
        <f>VLOOKUP($A39,'Occupancy Raw Data'!$B$6:$BE$43,'Occupancy Raw Data'!T$1,FALSE)</f>
        <v>12.9754426251775</v>
      </c>
      <c r="N39" s="60">
        <f>VLOOKUP($A39,'Occupancy Raw Data'!$B$6:$BE$43,'Occupancy Raw Data'!U$1,FALSE)</f>
        <v>14.264994797815399</v>
      </c>
      <c r="O39" s="60">
        <f>VLOOKUP($A39,'Occupancy Raw Data'!$B$6:$BE$43,'Occupancy Raw Data'!V$1,FALSE)</f>
        <v>13.1703405822599</v>
      </c>
      <c r="P39" s="60">
        <f>VLOOKUP($A39,'Occupancy Raw Data'!$B$6:$BE$43,'Occupancy Raw Data'!W$1,FALSE)</f>
        <v>10.9794032952537</v>
      </c>
      <c r="Q39" s="60">
        <f>VLOOKUP($A39,'Occupancy Raw Data'!$B$6:$BE$43,'Occupancy Raw Data'!X$1,FALSE)</f>
        <v>5.9597875724711402</v>
      </c>
      <c r="R39" s="61">
        <f>VLOOKUP($A39,'Occupancy Raw Data'!$B$6:$BE$43,'Occupancy Raw Data'!Y$1,FALSE)</f>
        <v>11.4491494546818</v>
      </c>
      <c r="S39" s="60">
        <f>VLOOKUP($A39,'Occupancy Raw Data'!$B$6:$BE$43,'Occupancy Raw Data'!AA$1,FALSE)</f>
        <v>0.75953006059648198</v>
      </c>
      <c r="T39" s="60">
        <f>VLOOKUP($A39,'Occupancy Raw Data'!$B$6:$BE$43,'Occupancy Raw Data'!AB$1,FALSE)</f>
        <v>3.6133011662718602</v>
      </c>
      <c r="U39" s="61">
        <f>VLOOKUP($A39,'Occupancy Raw Data'!$B$6:$BE$43,'Occupancy Raw Data'!AC$1,FALSE)</f>
        <v>2.2800796770799798</v>
      </c>
      <c r="V39" s="62">
        <f>VLOOKUP($A39,'Occupancy Raw Data'!$B$6:$BE$43,'Occupancy Raw Data'!AE$1,FALSE)</f>
        <v>8.1013199401462401</v>
      </c>
      <c r="W39" s="63"/>
      <c r="X39" s="64">
        <f>VLOOKUP($A39,'ADR Raw Data'!$B$6:$BE$43,'ADR Raw Data'!G$1,FALSE)</f>
        <v>123.34225996781601</v>
      </c>
      <c r="Y39" s="65">
        <f>VLOOKUP($A39,'ADR Raw Data'!$B$6:$BE$43,'ADR Raw Data'!H$1,FALSE)</f>
        <v>107.514203223396</v>
      </c>
      <c r="Z39" s="65">
        <f>VLOOKUP($A39,'ADR Raw Data'!$B$6:$BE$43,'ADR Raw Data'!I$1,FALSE)</f>
        <v>109.40910070644</v>
      </c>
      <c r="AA39" s="65">
        <f>VLOOKUP($A39,'ADR Raw Data'!$B$6:$BE$43,'ADR Raw Data'!J$1,FALSE)</f>
        <v>104.94242876669099</v>
      </c>
      <c r="AB39" s="65">
        <f>VLOOKUP($A39,'ADR Raw Data'!$B$6:$BE$43,'ADR Raw Data'!K$1,FALSE)</f>
        <v>104.483773238466</v>
      </c>
      <c r="AC39" s="66">
        <f>VLOOKUP($A39,'ADR Raw Data'!$B$6:$BE$43,'ADR Raw Data'!L$1,FALSE)</f>
        <v>109.709825853765</v>
      </c>
      <c r="AD39" s="65">
        <f>VLOOKUP($A39,'ADR Raw Data'!$B$6:$BE$43,'ADR Raw Data'!N$1,FALSE)</f>
        <v>135.43846341023701</v>
      </c>
      <c r="AE39" s="65">
        <f>VLOOKUP($A39,'ADR Raw Data'!$B$6:$BE$43,'ADR Raw Data'!O$1,FALSE)</f>
        <v>145.19070311599401</v>
      </c>
      <c r="AF39" s="66">
        <f>VLOOKUP($A39,'ADR Raw Data'!$B$6:$BE$43,'ADR Raw Data'!P$1,FALSE)</f>
        <v>140.70239552873301</v>
      </c>
      <c r="AG39" s="67">
        <f>VLOOKUP($A39,'ADR Raw Data'!$B$6:$BE$43,'ADR Raw Data'!R$1,FALSE)</f>
        <v>120.41652755787</v>
      </c>
      <c r="AH39" s="63"/>
      <c r="AI39" s="59">
        <f>VLOOKUP($A39,'ADR Raw Data'!$B$6:$BE$43,'ADR Raw Data'!T$1,FALSE)</f>
        <v>32.300670452760002</v>
      </c>
      <c r="AJ39" s="60">
        <f>VLOOKUP($A39,'ADR Raw Data'!$B$6:$BE$43,'ADR Raw Data'!U$1,FALSE)</f>
        <v>25.931533213798499</v>
      </c>
      <c r="AK39" s="60">
        <f>VLOOKUP($A39,'ADR Raw Data'!$B$6:$BE$43,'ADR Raw Data'!V$1,FALSE)</f>
        <v>25.398183238696099</v>
      </c>
      <c r="AL39" s="60">
        <f>VLOOKUP($A39,'ADR Raw Data'!$B$6:$BE$43,'ADR Raw Data'!W$1,FALSE)</f>
        <v>19.9442825972042</v>
      </c>
      <c r="AM39" s="60">
        <f>VLOOKUP($A39,'ADR Raw Data'!$B$6:$BE$43,'ADR Raw Data'!X$1,FALSE)</f>
        <v>17.1501973876073</v>
      </c>
      <c r="AN39" s="61">
        <f>VLOOKUP($A39,'ADR Raw Data'!$B$6:$BE$43,'ADR Raw Data'!Y$1,FALSE)</f>
        <v>24.109545813734901</v>
      </c>
      <c r="AO39" s="60">
        <f>VLOOKUP($A39,'ADR Raw Data'!$B$6:$BE$43,'ADR Raw Data'!AA$1,FALSE)</f>
        <v>17.971475361318902</v>
      </c>
      <c r="AP39" s="60">
        <f>VLOOKUP($A39,'ADR Raw Data'!$B$6:$BE$43,'ADR Raw Data'!AB$1,FALSE)</f>
        <v>18.002870438174298</v>
      </c>
      <c r="AQ39" s="61">
        <f>VLOOKUP($A39,'ADR Raw Data'!$B$6:$BE$43,'ADR Raw Data'!AC$1,FALSE)</f>
        <v>18.045568941211599</v>
      </c>
      <c r="AR39" s="62">
        <f>VLOOKUP($A39,'ADR Raw Data'!$B$6:$BE$43,'ADR Raw Data'!AE$1,FALSE)</f>
        <v>20.8494497114702</v>
      </c>
      <c r="AS39" s="50"/>
      <c r="AT39" s="64">
        <f>VLOOKUP($A39,'RevPAR Raw Data'!$B$6:$BE$43,'RevPAR Raw Data'!G$1,FALSE)</f>
        <v>68.804141760031897</v>
      </c>
      <c r="AU39" s="65">
        <f>VLOOKUP($A39,'RevPAR Raw Data'!$B$6:$BE$43,'RevPAR Raw Data'!H$1,FALSE)</f>
        <v>66.976998570431107</v>
      </c>
      <c r="AV39" s="65">
        <f>VLOOKUP($A39,'RevPAR Raw Data'!$B$6:$BE$43,'RevPAR Raw Data'!I$1,FALSE)</f>
        <v>70.539934505801298</v>
      </c>
      <c r="AW39" s="65">
        <f>VLOOKUP($A39,'RevPAR Raw Data'!$B$6:$BE$43,'RevPAR Raw Data'!J$1,FALSE)</f>
        <v>66.365732903354399</v>
      </c>
      <c r="AX39" s="65">
        <f>VLOOKUP($A39,'RevPAR Raw Data'!$B$6:$BE$43,'RevPAR Raw Data'!K$1,FALSE)</f>
        <v>60.5386881212806</v>
      </c>
      <c r="AY39" s="66">
        <f>VLOOKUP($A39,'RevPAR Raw Data'!$B$6:$BE$43,'RevPAR Raw Data'!L$1,FALSE)</f>
        <v>66.645099172179897</v>
      </c>
      <c r="AZ39" s="65">
        <f>VLOOKUP($A39,'RevPAR Raw Data'!$B$6:$BE$43,'RevPAR Raw Data'!N$1,FALSE)</f>
        <v>99.925209614681293</v>
      </c>
      <c r="BA39" s="65">
        <f>VLOOKUP($A39,'RevPAR Raw Data'!$B$6:$BE$43,'RevPAR Raw Data'!O$1,FALSE)</f>
        <v>125.631783968881</v>
      </c>
      <c r="BB39" s="66">
        <f>VLOOKUP($A39,'RevPAR Raw Data'!$B$6:$BE$43,'RevPAR Raw Data'!P$1,FALSE)</f>
        <v>112.778496791781</v>
      </c>
      <c r="BC39" s="67">
        <f>VLOOKUP($A39,'RevPAR Raw Data'!$B$6:$BE$43,'RevPAR Raw Data'!R$1,FALSE)</f>
        <v>79.826069920637494</v>
      </c>
      <c r="BD39" s="63"/>
      <c r="BE39" s="59">
        <f>VLOOKUP($A39,'RevPAR Raw Data'!$B$6:$BE$43,'RevPAR Raw Data'!T$1,FALSE)</f>
        <v>49.467268040083098</v>
      </c>
      <c r="BF39" s="60">
        <f>VLOOKUP($A39,'RevPAR Raw Data'!$B$6:$BE$43,'RevPAR Raw Data'!U$1,FALSE)</f>
        <v>43.895659875556099</v>
      </c>
      <c r="BG39" s="60">
        <f>VLOOKUP($A39,'RevPAR Raw Data'!$B$6:$BE$43,'RevPAR Raw Data'!V$1,FALSE)</f>
        <v>41.913551055198702</v>
      </c>
      <c r="BH39" s="60">
        <f>VLOOKUP($A39,'RevPAR Raw Data'!$B$6:$BE$43,'RevPAR Raw Data'!W$1,FALSE)</f>
        <v>33.113449113150203</v>
      </c>
      <c r="BI39" s="60">
        <f>VLOOKUP($A39,'RevPAR Raw Data'!$B$6:$BE$43,'RevPAR Raw Data'!X$1,FALSE)</f>
        <v>24.132100292639301</v>
      </c>
      <c r="BJ39" s="61">
        <f>VLOOKUP($A39,'RevPAR Raw Data'!$B$6:$BE$43,'RevPAR Raw Data'!Y$1,FALSE)</f>
        <v>38.319033201476202</v>
      </c>
      <c r="BK39" s="60">
        <f>VLOOKUP($A39,'RevPAR Raw Data'!$B$6:$BE$43,'RevPAR Raw Data'!AA$1,FALSE)</f>
        <v>18.867504179617299</v>
      </c>
      <c r="BL39" s="60">
        <f>VLOOKUP($A39,'RevPAR Raw Data'!$B$6:$BE$43,'RevPAR Raw Data'!AB$1,FALSE)</f>
        <v>22.266669531951099</v>
      </c>
      <c r="BM39" s="61">
        <f>VLOOKUP($A39,'RevPAR Raw Data'!$B$6:$BE$43,'RevPAR Raw Data'!AC$1,FALSE)</f>
        <v>20.737101968333601</v>
      </c>
      <c r="BN39" s="62">
        <f>VLOOKUP($A39,'RevPAR Raw Data'!$B$6:$BE$43,'RevPAR Raw Data'!AE$1,FALSE)</f>
        <v>30.6398502785025</v>
      </c>
    </row>
    <row r="40" spans="1:66" x14ac:dyDescent="0.25">
      <c r="A40" s="81" t="s">
        <v>79</v>
      </c>
      <c r="B40" s="59">
        <f>VLOOKUP($A40,'Occupancy Raw Data'!$B$6:$BE$43,'Occupancy Raw Data'!G$1,FALSE)</f>
        <v>49.068901303538098</v>
      </c>
      <c r="C40" s="60">
        <f>VLOOKUP($A40,'Occupancy Raw Data'!$B$6:$BE$43,'Occupancy Raw Data'!H$1,FALSE)</f>
        <v>58.938547486033499</v>
      </c>
      <c r="D40" s="60">
        <f>VLOOKUP($A40,'Occupancy Raw Data'!$B$6:$BE$43,'Occupancy Raw Data'!I$1,FALSE)</f>
        <v>60.428305400372402</v>
      </c>
      <c r="E40" s="60">
        <f>VLOOKUP($A40,'Occupancy Raw Data'!$B$6:$BE$43,'Occupancy Raw Data'!J$1,FALSE)</f>
        <v>64.059590316573505</v>
      </c>
      <c r="F40" s="60">
        <f>VLOOKUP($A40,'Occupancy Raw Data'!$B$6:$BE$43,'Occupancy Raw Data'!K$1,FALSE)</f>
        <v>56.983240223463604</v>
      </c>
      <c r="G40" s="61">
        <f>VLOOKUP($A40,'Occupancy Raw Data'!$B$6:$BE$43,'Occupancy Raw Data'!L$1,FALSE)</f>
        <v>57.895716945996199</v>
      </c>
      <c r="H40" s="60">
        <f>VLOOKUP($A40,'Occupancy Raw Data'!$B$6:$BE$43,'Occupancy Raw Data'!N$1,FALSE)</f>
        <v>72.346368715083699</v>
      </c>
      <c r="I40" s="60">
        <f>VLOOKUP($A40,'Occupancy Raw Data'!$B$6:$BE$43,'Occupancy Raw Data'!O$1,FALSE)</f>
        <v>84.543761638733699</v>
      </c>
      <c r="J40" s="61">
        <f>VLOOKUP($A40,'Occupancy Raw Data'!$B$6:$BE$43,'Occupancy Raw Data'!P$1,FALSE)</f>
        <v>78.445065176908699</v>
      </c>
      <c r="K40" s="62">
        <f>VLOOKUP($A40,'Occupancy Raw Data'!$B$6:$BE$43,'Occupancy Raw Data'!R$1,FALSE)</f>
        <v>63.766959297685503</v>
      </c>
      <c r="L40" s="63"/>
      <c r="M40" s="59">
        <f>VLOOKUP($A40,'Occupancy Raw Data'!$B$6:$BE$43,'Occupancy Raw Data'!T$1,FALSE)</f>
        <v>-15.4093097913322</v>
      </c>
      <c r="N40" s="60">
        <f>VLOOKUP($A40,'Occupancy Raw Data'!$B$6:$BE$43,'Occupancy Raw Data'!U$1,FALSE)</f>
        <v>-9.1822094691535092</v>
      </c>
      <c r="O40" s="60">
        <f>VLOOKUP($A40,'Occupancy Raw Data'!$B$6:$BE$43,'Occupancy Raw Data'!V$1,FALSE)</f>
        <v>-10.3591160220994</v>
      </c>
      <c r="P40" s="60">
        <f>VLOOKUP($A40,'Occupancy Raw Data'!$B$6:$BE$43,'Occupancy Raw Data'!W$1,FALSE)</f>
        <v>-8.99470899470899</v>
      </c>
      <c r="Q40" s="60">
        <f>VLOOKUP($A40,'Occupancy Raw Data'!$B$6:$BE$43,'Occupancy Raw Data'!X$1,FALSE)</f>
        <v>-10.917030567685501</v>
      </c>
      <c r="R40" s="61">
        <f>VLOOKUP($A40,'Occupancy Raw Data'!$B$6:$BE$43,'Occupancy Raw Data'!Y$1,FALSE)</f>
        <v>-10.8402638371092</v>
      </c>
      <c r="S40" s="60">
        <f>VLOOKUP($A40,'Occupancy Raw Data'!$B$6:$BE$43,'Occupancy Raw Data'!AA$1,FALSE)</f>
        <v>-5.1282051282051198</v>
      </c>
      <c r="T40" s="60">
        <f>VLOOKUP($A40,'Occupancy Raw Data'!$B$6:$BE$43,'Occupancy Raw Data'!AB$1,FALSE)</f>
        <v>-2.1551724137931001</v>
      </c>
      <c r="U40" s="61">
        <f>VLOOKUP($A40,'Occupancy Raw Data'!$B$6:$BE$43,'Occupancy Raw Data'!AC$1,FALSE)</f>
        <v>-3.54894104178591</v>
      </c>
      <c r="V40" s="62">
        <f>VLOOKUP($A40,'Occupancy Raw Data'!$B$6:$BE$43,'Occupancy Raw Data'!AE$1,FALSE)</f>
        <v>-8.4065724111578106</v>
      </c>
      <c r="W40" s="63"/>
      <c r="X40" s="64">
        <f>VLOOKUP($A40,'ADR Raw Data'!$B$6:$BE$43,'ADR Raw Data'!G$1,FALSE)</f>
        <v>111.50018975332</v>
      </c>
      <c r="Y40" s="65">
        <f>VLOOKUP($A40,'ADR Raw Data'!$B$6:$BE$43,'ADR Raw Data'!H$1,FALSE)</f>
        <v>107.769541864139</v>
      </c>
      <c r="Z40" s="65">
        <f>VLOOKUP($A40,'ADR Raw Data'!$B$6:$BE$43,'ADR Raw Data'!I$1,FALSE)</f>
        <v>102.663050847457</v>
      </c>
      <c r="AA40" s="65">
        <f>VLOOKUP($A40,'ADR Raw Data'!$B$6:$BE$43,'ADR Raw Data'!J$1,FALSE)</f>
        <v>101.883924418604</v>
      </c>
      <c r="AB40" s="65">
        <f>VLOOKUP($A40,'ADR Raw Data'!$B$6:$BE$43,'ADR Raw Data'!K$1,FALSE)</f>
        <v>108.673055555555</v>
      </c>
      <c r="AC40" s="66">
        <f>VLOOKUP($A40,'ADR Raw Data'!$B$6:$BE$43,'ADR Raw Data'!L$1,FALSE)</f>
        <v>106.21135091669299</v>
      </c>
      <c r="AD40" s="65">
        <f>VLOOKUP($A40,'ADR Raw Data'!$B$6:$BE$43,'ADR Raw Data'!N$1,FALSE)</f>
        <v>146.42202059202</v>
      </c>
      <c r="AE40" s="65">
        <f>VLOOKUP($A40,'ADR Raw Data'!$B$6:$BE$43,'ADR Raw Data'!O$1,FALSE)</f>
        <v>161.40871145374399</v>
      </c>
      <c r="AF40" s="66">
        <f>VLOOKUP($A40,'ADR Raw Data'!$B$6:$BE$43,'ADR Raw Data'!P$1,FALSE)</f>
        <v>154.4979347181</v>
      </c>
      <c r="AG40" s="67">
        <f>VLOOKUP($A40,'ADR Raw Data'!$B$6:$BE$43,'ADR Raw Data'!R$1,FALSE)</f>
        <v>123.183168544013</v>
      </c>
      <c r="AH40" s="63"/>
      <c r="AI40" s="59">
        <f>VLOOKUP($A40,'ADR Raw Data'!$B$6:$BE$43,'ADR Raw Data'!T$1,FALSE)</f>
        <v>5.1859434167513498</v>
      </c>
      <c r="AJ40" s="60">
        <f>VLOOKUP($A40,'ADR Raw Data'!$B$6:$BE$43,'ADR Raw Data'!U$1,FALSE)</f>
        <v>6.2246363566110903</v>
      </c>
      <c r="AK40" s="60">
        <f>VLOOKUP($A40,'ADR Raw Data'!$B$6:$BE$43,'ADR Raw Data'!V$1,FALSE)</f>
        <v>5.2100793329442396</v>
      </c>
      <c r="AL40" s="60">
        <f>VLOOKUP($A40,'ADR Raw Data'!$B$6:$BE$43,'ADR Raw Data'!W$1,FALSE)</f>
        <v>6.2616074754618003</v>
      </c>
      <c r="AM40" s="60">
        <f>VLOOKUP($A40,'ADR Raw Data'!$B$6:$BE$43,'ADR Raw Data'!X$1,FALSE)</f>
        <v>8.0234525142569293</v>
      </c>
      <c r="AN40" s="61">
        <f>VLOOKUP($A40,'ADR Raw Data'!$B$6:$BE$43,'ADR Raw Data'!Y$1,FALSE)</f>
        <v>6.1202281214421799</v>
      </c>
      <c r="AO40" s="60">
        <f>VLOOKUP($A40,'ADR Raw Data'!$B$6:$BE$43,'ADR Raw Data'!AA$1,FALSE)</f>
        <v>6.9661324898618302</v>
      </c>
      <c r="AP40" s="60">
        <f>VLOOKUP($A40,'ADR Raw Data'!$B$6:$BE$43,'ADR Raw Data'!AB$1,FALSE)</f>
        <v>14.9613079601921</v>
      </c>
      <c r="AQ40" s="61">
        <f>VLOOKUP($A40,'ADR Raw Data'!$B$6:$BE$43,'ADR Raw Data'!AC$1,FALSE)</f>
        <v>11.3465049574858</v>
      </c>
      <c r="AR40" s="62">
        <f>VLOOKUP($A40,'ADR Raw Data'!$B$6:$BE$43,'ADR Raw Data'!AE$1,FALSE)</f>
        <v>9.0188460259983501</v>
      </c>
      <c r="AS40" s="50"/>
      <c r="AT40" s="64">
        <f>VLOOKUP($A40,'RevPAR Raw Data'!$B$6:$BE$43,'RevPAR Raw Data'!G$1,FALSE)</f>
        <v>54.711918063314698</v>
      </c>
      <c r="AU40" s="65">
        <f>VLOOKUP($A40,'RevPAR Raw Data'!$B$6:$BE$43,'RevPAR Raw Data'!H$1,FALSE)</f>
        <v>63.517802607076298</v>
      </c>
      <c r="AV40" s="65">
        <f>VLOOKUP($A40,'RevPAR Raw Data'!$B$6:$BE$43,'RevPAR Raw Data'!I$1,FALSE)</f>
        <v>62.037541899441301</v>
      </c>
      <c r="AW40" s="65">
        <f>VLOOKUP($A40,'RevPAR Raw Data'!$B$6:$BE$43,'RevPAR Raw Data'!J$1,FALSE)</f>
        <v>65.266424581005495</v>
      </c>
      <c r="AX40" s="65">
        <f>VLOOKUP($A40,'RevPAR Raw Data'!$B$6:$BE$43,'RevPAR Raw Data'!K$1,FALSE)</f>
        <v>61.925428305400303</v>
      </c>
      <c r="AY40" s="66">
        <f>VLOOKUP($A40,'RevPAR Raw Data'!$B$6:$BE$43,'RevPAR Raw Data'!L$1,FALSE)</f>
        <v>61.491823091247603</v>
      </c>
      <c r="AZ40" s="65">
        <f>VLOOKUP($A40,'RevPAR Raw Data'!$B$6:$BE$43,'RevPAR Raw Data'!N$1,FALSE)</f>
        <v>105.931014897579</v>
      </c>
      <c r="BA40" s="65">
        <f>VLOOKUP($A40,'RevPAR Raw Data'!$B$6:$BE$43,'RevPAR Raw Data'!O$1,FALSE)</f>
        <v>136.460996275605</v>
      </c>
      <c r="BB40" s="66">
        <f>VLOOKUP($A40,'RevPAR Raw Data'!$B$6:$BE$43,'RevPAR Raw Data'!P$1,FALSE)</f>
        <v>121.19600558659199</v>
      </c>
      <c r="BC40" s="67">
        <f>VLOOKUP($A40,'RevPAR Raw Data'!$B$6:$BE$43,'RevPAR Raw Data'!R$1,FALSE)</f>
        <v>78.550160947060306</v>
      </c>
      <c r="BD40" s="63"/>
      <c r="BE40" s="59">
        <f>VLOOKUP($A40,'RevPAR Raw Data'!$B$6:$BE$43,'RevPAR Raw Data'!T$1,FALSE)</f>
        <v>-11.022484461271301</v>
      </c>
      <c r="BF40" s="60">
        <f>VLOOKUP($A40,'RevPAR Raw Data'!$B$6:$BE$43,'RevPAR Raw Data'!U$1,FALSE)</f>
        <v>-3.5291322614995302</v>
      </c>
      <c r="BG40" s="60">
        <f>VLOOKUP($A40,'RevPAR Raw Data'!$B$6:$BE$43,'RevPAR Raw Data'!V$1,FALSE)</f>
        <v>-5.6887548520983104</v>
      </c>
      <c r="BH40" s="60">
        <f>VLOOKUP($A40,'RevPAR Raw Data'!$B$6:$BE$43,'RevPAR Raw Data'!W$1,FALSE)</f>
        <v>-3.2963148900559198</v>
      </c>
      <c r="BI40" s="60">
        <f>VLOOKUP($A40,'RevPAR Raw Data'!$B$6:$BE$43,'RevPAR Raw Data'!X$1,FALSE)</f>
        <v>-3.7695008169938098</v>
      </c>
      <c r="BJ40" s="61">
        <f>VLOOKUP($A40,'RevPAR Raw Data'!$B$6:$BE$43,'RevPAR Raw Data'!Y$1,FALSE)</f>
        <v>-5.3834845914643603</v>
      </c>
      <c r="BK40" s="60">
        <f>VLOOKUP($A40,'RevPAR Raw Data'!$B$6:$BE$43,'RevPAR Raw Data'!AA$1,FALSE)</f>
        <v>1.4806897980740501</v>
      </c>
      <c r="BL40" s="60">
        <f>VLOOKUP($A40,'RevPAR Raw Data'!$B$6:$BE$43,'RevPAR Raw Data'!AB$1,FALSE)</f>
        <v>12.483693564498299</v>
      </c>
      <c r="BM40" s="61">
        <f>VLOOKUP($A40,'RevPAR Raw Data'!$B$6:$BE$43,'RevPAR Raw Data'!AC$1,FALSE)</f>
        <v>7.3948831444554601</v>
      </c>
      <c r="BN40" s="62">
        <f>VLOOKUP($A40,'RevPAR Raw Data'!$B$6:$BE$43,'RevPAR Raw Data'!AE$1,FALSE)</f>
        <v>-0.145902206985835</v>
      </c>
    </row>
    <row r="41" spans="1:66" x14ac:dyDescent="0.25">
      <c r="A41" s="81" t="s">
        <v>80</v>
      </c>
      <c r="B41" s="59">
        <f>VLOOKUP($A41,'Occupancy Raw Data'!$B$6:$BE$43,'Occupancy Raw Data'!G$1,FALSE)</f>
        <v>49.7049180327868</v>
      </c>
      <c r="C41" s="60">
        <f>VLOOKUP($A41,'Occupancy Raw Data'!$B$6:$BE$43,'Occupancy Raw Data'!H$1,FALSE)</f>
        <v>58.557377049180303</v>
      </c>
      <c r="D41" s="60">
        <f>VLOOKUP($A41,'Occupancy Raw Data'!$B$6:$BE$43,'Occupancy Raw Data'!I$1,FALSE)</f>
        <v>59.475409836065502</v>
      </c>
      <c r="E41" s="60">
        <f>VLOOKUP($A41,'Occupancy Raw Data'!$B$6:$BE$43,'Occupancy Raw Data'!J$1,FALSE)</f>
        <v>60.590163934426201</v>
      </c>
      <c r="F41" s="60">
        <f>VLOOKUP($A41,'Occupancy Raw Data'!$B$6:$BE$43,'Occupancy Raw Data'!K$1,FALSE)</f>
        <v>51.344262295081897</v>
      </c>
      <c r="G41" s="61">
        <f>VLOOKUP($A41,'Occupancy Raw Data'!$B$6:$BE$43,'Occupancy Raw Data'!L$1,FALSE)</f>
        <v>55.934426229508098</v>
      </c>
      <c r="H41" s="60">
        <f>VLOOKUP($A41,'Occupancy Raw Data'!$B$6:$BE$43,'Occupancy Raw Data'!N$1,FALSE)</f>
        <v>63.672131147540902</v>
      </c>
      <c r="I41" s="60">
        <f>VLOOKUP($A41,'Occupancy Raw Data'!$B$6:$BE$43,'Occupancy Raw Data'!O$1,FALSE)</f>
        <v>78.360655737704903</v>
      </c>
      <c r="J41" s="61">
        <f>VLOOKUP($A41,'Occupancy Raw Data'!$B$6:$BE$43,'Occupancy Raw Data'!P$1,FALSE)</f>
        <v>71.016393442622899</v>
      </c>
      <c r="K41" s="62">
        <f>VLOOKUP($A41,'Occupancy Raw Data'!$B$6:$BE$43,'Occupancy Raw Data'!R$1,FALSE)</f>
        <v>60.2435597189695</v>
      </c>
      <c r="L41" s="63"/>
      <c r="M41" s="59">
        <f>VLOOKUP($A41,'Occupancy Raw Data'!$B$6:$BE$43,'Occupancy Raw Data'!T$1,FALSE)</f>
        <v>-4.7738693467336599</v>
      </c>
      <c r="N41" s="60">
        <f>VLOOKUP($A41,'Occupancy Raw Data'!$B$6:$BE$43,'Occupancy Raw Data'!U$1,FALSE)</f>
        <v>1.9406392694063901</v>
      </c>
      <c r="O41" s="60">
        <f>VLOOKUP($A41,'Occupancy Raw Data'!$B$6:$BE$43,'Occupancy Raw Data'!V$1,FALSE)</f>
        <v>2.8344671201814</v>
      </c>
      <c r="P41" s="60">
        <f>VLOOKUP($A41,'Occupancy Raw Data'!$B$6:$BE$43,'Occupancy Raw Data'!W$1,FALSE)</f>
        <v>-3.3472803347280302</v>
      </c>
      <c r="Q41" s="60">
        <f>VLOOKUP($A41,'Occupancy Raw Data'!$B$6:$BE$43,'Occupancy Raw Data'!X$1,FALSE)</f>
        <v>-16.167023554603801</v>
      </c>
      <c r="R41" s="61">
        <f>VLOOKUP($A41,'Occupancy Raw Data'!$B$6:$BE$43,'Occupancy Raw Data'!Y$1,FALSE)</f>
        <v>-4.0279027902790201</v>
      </c>
      <c r="S41" s="60">
        <f>VLOOKUP($A41,'Occupancy Raw Data'!$B$6:$BE$43,'Occupancy Raw Data'!AA$1,FALSE)</f>
        <v>-11.9673617407071</v>
      </c>
      <c r="T41" s="60">
        <f>VLOOKUP($A41,'Occupancy Raw Data'!$B$6:$BE$43,'Occupancy Raw Data'!AB$1,FALSE)</f>
        <v>-5.4588607594936702</v>
      </c>
      <c r="U41" s="61">
        <f>VLOOKUP($A41,'Occupancy Raw Data'!$B$6:$BE$43,'Occupancy Raw Data'!AC$1,FALSE)</f>
        <v>-8.4917617237008791</v>
      </c>
      <c r="V41" s="62">
        <f>VLOOKUP($A41,'Occupancy Raw Data'!$B$6:$BE$43,'Occupancy Raw Data'!AE$1,FALSE)</f>
        <v>-5.5792101013066997</v>
      </c>
      <c r="W41" s="63"/>
      <c r="X41" s="64">
        <f>VLOOKUP($A41,'ADR Raw Data'!$B$6:$BE$43,'ADR Raw Data'!G$1,FALSE)</f>
        <v>112.50707124010501</v>
      </c>
      <c r="Y41" s="65">
        <f>VLOOKUP($A41,'ADR Raw Data'!$B$6:$BE$43,'ADR Raw Data'!H$1,FALSE)</f>
        <v>117.374456886898</v>
      </c>
      <c r="Z41" s="65">
        <f>VLOOKUP($A41,'ADR Raw Data'!$B$6:$BE$43,'ADR Raw Data'!I$1,FALSE)</f>
        <v>114.036427783902</v>
      </c>
      <c r="AA41" s="65">
        <f>VLOOKUP($A41,'ADR Raw Data'!$B$6:$BE$43,'ADR Raw Data'!J$1,FALSE)</f>
        <v>112.866212121212</v>
      </c>
      <c r="AB41" s="65">
        <f>VLOOKUP($A41,'ADR Raw Data'!$B$6:$BE$43,'ADR Raw Data'!K$1,FALSE)</f>
        <v>114.75234993614301</v>
      </c>
      <c r="AC41" s="66">
        <f>VLOOKUP($A41,'ADR Raw Data'!$B$6:$BE$43,'ADR Raw Data'!L$1,FALSE)</f>
        <v>114.341444314185</v>
      </c>
      <c r="AD41" s="65">
        <f>VLOOKUP($A41,'ADR Raw Data'!$B$6:$BE$43,'ADR Raw Data'!N$1,FALSE)</f>
        <v>166.28656024716699</v>
      </c>
      <c r="AE41" s="65">
        <f>VLOOKUP($A41,'ADR Raw Data'!$B$6:$BE$43,'ADR Raw Data'!O$1,FALSE)</f>
        <v>183.12743933054301</v>
      </c>
      <c r="AF41" s="66">
        <f>VLOOKUP($A41,'ADR Raw Data'!$B$6:$BE$43,'ADR Raw Data'!P$1,FALSE)</f>
        <v>175.57781163434899</v>
      </c>
      <c r="AG41" s="67">
        <f>VLOOKUP($A41,'ADR Raw Data'!$B$6:$BE$43,'ADR Raw Data'!R$1,FALSE)</f>
        <v>134.96622609236499</v>
      </c>
      <c r="AH41" s="63"/>
      <c r="AI41" s="59">
        <f>VLOOKUP($A41,'ADR Raw Data'!$B$6:$BE$43,'ADR Raw Data'!T$1,FALSE)</f>
        <v>3.3029711748310602</v>
      </c>
      <c r="AJ41" s="60">
        <f>VLOOKUP($A41,'ADR Raw Data'!$B$6:$BE$43,'ADR Raw Data'!U$1,FALSE)</f>
        <v>9.2204287330207304</v>
      </c>
      <c r="AK41" s="60">
        <f>VLOOKUP($A41,'ADR Raw Data'!$B$6:$BE$43,'ADR Raw Data'!V$1,FALSE)</f>
        <v>6.9178449410506104</v>
      </c>
      <c r="AL41" s="60">
        <f>VLOOKUP($A41,'ADR Raw Data'!$B$6:$BE$43,'ADR Raw Data'!W$1,FALSE)</f>
        <v>5.2699193265139002</v>
      </c>
      <c r="AM41" s="60">
        <f>VLOOKUP($A41,'ADR Raw Data'!$B$6:$BE$43,'ADR Raw Data'!X$1,FALSE)</f>
        <v>6.3195900251186297</v>
      </c>
      <c r="AN41" s="61">
        <f>VLOOKUP($A41,'ADR Raw Data'!$B$6:$BE$43,'ADR Raw Data'!Y$1,FALSE)</f>
        <v>6.2571431136247799</v>
      </c>
      <c r="AO41" s="60">
        <f>VLOOKUP($A41,'ADR Raw Data'!$B$6:$BE$43,'ADR Raw Data'!AA$1,FALSE)</f>
        <v>9.6640292833259203</v>
      </c>
      <c r="AP41" s="60">
        <f>VLOOKUP($A41,'ADR Raw Data'!$B$6:$BE$43,'ADR Raw Data'!AB$1,FALSE)</f>
        <v>10.7616595652008</v>
      </c>
      <c r="AQ41" s="61">
        <f>VLOOKUP($A41,'ADR Raw Data'!$B$6:$BE$43,'ADR Raw Data'!AC$1,FALSE)</f>
        <v>10.4612412528503</v>
      </c>
      <c r="AR41" s="62">
        <f>VLOOKUP($A41,'ADR Raw Data'!$B$6:$BE$43,'ADR Raw Data'!AE$1,FALSE)</f>
        <v>7.5850403701362596</v>
      </c>
      <c r="AS41" s="50"/>
      <c r="AT41" s="64">
        <f>VLOOKUP($A41,'RevPAR Raw Data'!$B$6:$BE$43,'RevPAR Raw Data'!G$1,FALSE)</f>
        <v>55.921547540983603</v>
      </c>
      <c r="AU41" s="65">
        <f>VLOOKUP($A41,'RevPAR Raw Data'!$B$6:$BE$43,'RevPAR Raw Data'!H$1,FALSE)</f>
        <v>68.731403278688504</v>
      </c>
      <c r="AV41" s="65">
        <f>VLOOKUP($A41,'RevPAR Raw Data'!$B$6:$BE$43,'RevPAR Raw Data'!I$1,FALSE)</f>
        <v>67.823632786885199</v>
      </c>
      <c r="AW41" s="65">
        <f>VLOOKUP($A41,'RevPAR Raw Data'!$B$6:$BE$43,'RevPAR Raw Data'!J$1,FALSE)</f>
        <v>68.385822950819602</v>
      </c>
      <c r="AX41" s="65">
        <f>VLOOKUP($A41,'RevPAR Raw Data'!$B$6:$BE$43,'RevPAR Raw Data'!K$1,FALSE)</f>
        <v>58.918747540983603</v>
      </c>
      <c r="AY41" s="66">
        <f>VLOOKUP($A41,'RevPAR Raw Data'!$B$6:$BE$43,'RevPAR Raw Data'!L$1,FALSE)</f>
        <v>63.956230819672101</v>
      </c>
      <c r="AZ41" s="65">
        <f>VLOOKUP($A41,'RevPAR Raw Data'!$B$6:$BE$43,'RevPAR Raw Data'!N$1,FALSE)</f>
        <v>105.878196721311</v>
      </c>
      <c r="BA41" s="65">
        <f>VLOOKUP($A41,'RevPAR Raw Data'!$B$6:$BE$43,'RevPAR Raw Data'!O$1,FALSE)</f>
        <v>143.49986229508099</v>
      </c>
      <c r="BB41" s="66">
        <f>VLOOKUP($A41,'RevPAR Raw Data'!$B$6:$BE$43,'RevPAR Raw Data'!P$1,FALSE)</f>
        <v>124.689029508196</v>
      </c>
      <c r="BC41" s="67">
        <f>VLOOKUP($A41,'RevPAR Raw Data'!$B$6:$BE$43,'RevPAR Raw Data'!R$1,FALSE)</f>
        <v>81.3084590163934</v>
      </c>
      <c r="BD41" s="63"/>
      <c r="BE41" s="59">
        <f>VLOOKUP($A41,'RevPAR Raw Data'!$B$6:$BE$43,'RevPAR Raw Data'!T$1,FALSE)</f>
        <v>-1.62857770034931</v>
      </c>
      <c r="BF41" s="60">
        <f>VLOOKUP($A41,'RevPAR Raw Data'!$B$6:$BE$43,'RevPAR Raw Data'!U$1,FALSE)</f>
        <v>11.3400032632277</v>
      </c>
      <c r="BG41" s="60">
        <f>VLOOKUP($A41,'RevPAR Raw Data'!$B$6:$BE$43,'RevPAR Raw Data'!V$1,FALSE)</f>
        <v>9.9483961015112303</v>
      </c>
      <c r="BH41" s="60">
        <f>VLOOKUP($A41,'RevPAR Raw Data'!$B$6:$BE$43,'RevPAR Raw Data'!W$1,FALSE)</f>
        <v>1.7462400185134299</v>
      </c>
      <c r="BI41" s="60">
        <f>VLOOKUP($A41,'RevPAR Raw Data'!$B$6:$BE$43,'RevPAR Raw Data'!X$1,FALSE)</f>
        <v>-10.8691231374005</v>
      </c>
      <c r="BJ41" s="61">
        <f>VLOOKUP($A41,'RevPAR Raw Data'!$B$6:$BE$43,'RevPAR Raw Data'!Y$1,FALSE)</f>
        <v>1.97720868128031</v>
      </c>
      <c r="BK41" s="60">
        <f>VLOOKUP($A41,'RevPAR Raw Data'!$B$6:$BE$43,'RevPAR Raw Data'!AA$1,FALSE)</f>
        <v>-3.4598618004447199</v>
      </c>
      <c r="BL41" s="60">
        <f>VLOOKUP($A41,'RevPAR Raw Data'!$B$6:$BE$43,'RevPAR Raw Data'!AB$1,FALSE)</f>
        <v>4.7153347946321302</v>
      </c>
      <c r="BM41" s="61">
        <f>VLOOKUP($A41,'RevPAR Raw Data'!$B$6:$BE$43,'RevPAR Raw Data'!AC$1,FALSE)</f>
        <v>1.08113584861589</v>
      </c>
      <c r="BN41" s="62">
        <f>VLOOKUP($A41,'RevPAR Raw Data'!$B$6:$BE$43,'RevPAR Raw Data'!AE$1,FALSE)</f>
        <v>1.58264493031072</v>
      </c>
    </row>
    <row r="42" spans="1:66" x14ac:dyDescent="0.25">
      <c r="A42" s="81" t="s">
        <v>81</v>
      </c>
      <c r="B42" s="59">
        <f>VLOOKUP($A42,'Occupancy Raw Data'!$B$6:$BE$43,'Occupancy Raw Data'!G$1,FALSE)</f>
        <v>57.282125448604603</v>
      </c>
      <c r="C42" s="60">
        <f>VLOOKUP($A42,'Occupancy Raw Data'!$B$6:$BE$43,'Occupancy Raw Data'!H$1,FALSE)</f>
        <v>62.3198885853554</v>
      </c>
      <c r="D42" s="60">
        <f>VLOOKUP($A42,'Occupancy Raw Data'!$B$6:$BE$43,'Occupancy Raw Data'!I$1,FALSE)</f>
        <v>63.452782687878297</v>
      </c>
      <c r="E42" s="60">
        <f>VLOOKUP($A42,'Occupancy Raw Data'!$B$6:$BE$43,'Occupancy Raw Data'!J$1,FALSE)</f>
        <v>63.321549092077703</v>
      </c>
      <c r="F42" s="60">
        <f>VLOOKUP($A42,'Occupancy Raw Data'!$B$6:$BE$43,'Occupancy Raw Data'!K$1,FALSE)</f>
        <v>62.1029514167871</v>
      </c>
      <c r="G42" s="61">
        <f>VLOOKUP($A42,'Occupancy Raw Data'!$B$6:$BE$43,'Occupancy Raw Data'!L$1,FALSE)</f>
        <v>61.695859446140602</v>
      </c>
      <c r="H42" s="60">
        <f>VLOOKUP($A42,'Occupancy Raw Data'!$B$6:$BE$43,'Occupancy Raw Data'!N$1,FALSE)</f>
        <v>77.717071080400601</v>
      </c>
      <c r="I42" s="60">
        <f>VLOOKUP($A42,'Occupancy Raw Data'!$B$6:$BE$43,'Occupancy Raw Data'!O$1,FALSE)</f>
        <v>90.318174513900004</v>
      </c>
      <c r="J42" s="61">
        <f>VLOOKUP($A42,'Occupancy Raw Data'!$B$6:$BE$43,'Occupancy Raw Data'!P$1,FALSE)</f>
        <v>84.017622797150295</v>
      </c>
      <c r="K42" s="62">
        <f>VLOOKUP($A42,'Occupancy Raw Data'!$B$6:$BE$43,'Occupancy Raw Data'!R$1,FALSE)</f>
        <v>68.073506117857704</v>
      </c>
      <c r="L42" s="63"/>
      <c r="M42" s="59">
        <f>VLOOKUP($A42,'Occupancy Raw Data'!$B$6:$BE$43,'Occupancy Raw Data'!T$1,FALSE)</f>
        <v>-2.8817391922982298</v>
      </c>
      <c r="N42" s="60">
        <f>VLOOKUP($A42,'Occupancy Raw Data'!$B$6:$BE$43,'Occupancy Raw Data'!U$1,FALSE)</f>
        <v>6.1548721260014103</v>
      </c>
      <c r="O42" s="60">
        <f>VLOOKUP($A42,'Occupancy Raw Data'!$B$6:$BE$43,'Occupancy Raw Data'!V$1,FALSE)</f>
        <v>5.3604511972136102</v>
      </c>
      <c r="P42" s="60">
        <f>VLOOKUP($A42,'Occupancy Raw Data'!$B$6:$BE$43,'Occupancy Raw Data'!W$1,FALSE)</f>
        <v>4.7150595291475303</v>
      </c>
      <c r="Q42" s="60">
        <f>VLOOKUP($A42,'Occupancy Raw Data'!$B$6:$BE$43,'Occupancy Raw Data'!X$1,FALSE)</f>
        <v>-2.5172011403088801</v>
      </c>
      <c r="R42" s="61">
        <f>VLOOKUP($A42,'Occupancy Raw Data'!$B$6:$BE$43,'Occupancy Raw Data'!Y$1,FALSE)</f>
        <v>2.1151014877029501</v>
      </c>
      <c r="S42" s="60">
        <f>VLOOKUP($A42,'Occupancy Raw Data'!$B$6:$BE$43,'Occupancy Raw Data'!AA$1,FALSE)</f>
        <v>-7.5479145527532703</v>
      </c>
      <c r="T42" s="60">
        <f>VLOOKUP($A42,'Occupancy Raw Data'!$B$6:$BE$43,'Occupancy Raw Data'!AB$1,FALSE)</f>
        <v>-0.31541734573679198</v>
      </c>
      <c r="U42" s="61">
        <f>VLOOKUP($A42,'Occupancy Raw Data'!$B$6:$BE$43,'Occupancy Raw Data'!AC$1,FALSE)</f>
        <v>-3.7962226110964998</v>
      </c>
      <c r="V42" s="62">
        <f>VLOOKUP($A42,'Occupancy Raw Data'!$B$6:$BE$43,'Occupancy Raw Data'!AE$1,FALSE)</f>
        <v>-5.0592524121644701E-2</v>
      </c>
      <c r="W42" s="63"/>
      <c r="X42" s="64">
        <f>VLOOKUP($A42,'ADR Raw Data'!$B$6:$BE$43,'ADR Raw Data'!G$1,FALSE)</f>
        <v>108.5665396484</v>
      </c>
      <c r="Y42" s="65">
        <f>VLOOKUP($A42,'ADR Raw Data'!$B$6:$BE$43,'ADR Raw Data'!H$1,FALSE)</f>
        <v>107.960460269027</v>
      </c>
      <c r="Z42" s="65">
        <f>VLOOKUP($A42,'ADR Raw Data'!$B$6:$BE$43,'ADR Raw Data'!I$1,FALSE)</f>
        <v>109.764880550396</v>
      </c>
      <c r="AA42" s="65">
        <f>VLOOKUP($A42,'ADR Raw Data'!$B$6:$BE$43,'ADR Raw Data'!J$1,FALSE)</f>
        <v>109.35853614177501</v>
      </c>
      <c r="AB42" s="65">
        <f>VLOOKUP($A42,'ADR Raw Data'!$B$6:$BE$43,'ADR Raw Data'!K$1,FALSE)</f>
        <v>114.467687165775</v>
      </c>
      <c r="AC42" s="66">
        <f>VLOOKUP($A42,'ADR Raw Data'!$B$6:$BE$43,'ADR Raw Data'!L$1,FALSE)</f>
        <v>110.041181194651</v>
      </c>
      <c r="AD42" s="65">
        <f>VLOOKUP($A42,'ADR Raw Data'!$B$6:$BE$43,'ADR Raw Data'!N$1,FALSE)</f>
        <v>182.050612378523</v>
      </c>
      <c r="AE42" s="65">
        <f>VLOOKUP($A42,'ADR Raw Data'!$B$6:$BE$43,'ADR Raw Data'!O$1,FALSE)</f>
        <v>207.13141357530401</v>
      </c>
      <c r="AF42" s="66">
        <f>VLOOKUP($A42,'ADR Raw Data'!$B$6:$BE$43,'ADR Raw Data'!P$1,FALSE)</f>
        <v>195.53142809327201</v>
      </c>
      <c r="AG42" s="67">
        <f>VLOOKUP($A42,'ADR Raw Data'!$B$6:$BE$43,'ADR Raw Data'!R$1,FALSE)</f>
        <v>140.18795184379499</v>
      </c>
      <c r="AH42" s="63"/>
      <c r="AI42" s="59">
        <f>VLOOKUP($A42,'ADR Raw Data'!$B$6:$BE$43,'ADR Raw Data'!T$1,FALSE)</f>
        <v>4.9337586912109899</v>
      </c>
      <c r="AJ42" s="60">
        <f>VLOOKUP($A42,'ADR Raw Data'!$B$6:$BE$43,'ADR Raw Data'!U$1,FALSE)</f>
        <v>9.3151465305302406</v>
      </c>
      <c r="AK42" s="60">
        <f>VLOOKUP($A42,'ADR Raw Data'!$B$6:$BE$43,'ADR Raw Data'!V$1,FALSE)</f>
        <v>10.056417734994399</v>
      </c>
      <c r="AL42" s="60">
        <f>VLOOKUP($A42,'ADR Raw Data'!$B$6:$BE$43,'ADR Raw Data'!W$1,FALSE)</f>
        <v>9.7095577577771692</v>
      </c>
      <c r="AM42" s="60">
        <f>VLOOKUP($A42,'ADR Raw Data'!$B$6:$BE$43,'ADR Raw Data'!X$1,FALSE)</f>
        <v>6.0355304186085403</v>
      </c>
      <c r="AN42" s="61">
        <f>VLOOKUP($A42,'ADR Raw Data'!$B$6:$BE$43,'ADR Raw Data'!Y$1,FALSE)</f>
        <v>7.8885240655162301</v>
      </c>
      <c r="AO42" s="60">
        <f>VLOOKUP($A42,'ADR Raw Data'!$B$6:$BE$43,'ADR Raw Data'!AA$1,FALSE)</f>
        <v>8.3669236466785097</v>
      </c>
      <c r="AP42" s="60">
        <f>VLOOKUP($A42,'ADR Raw Data'!$B$6:$BE$43,'ADR Raw Data'!AB$1,FALSE)</f>
        <v>11.2745384375841</v>
      </c>
      <c r="AQ42" s="61">
        <f>VLOOKUP($A42,'ADR Raw Data'!$B$6:$BE$43,'ADR Raw Data'!AC$1,FALSE)</f>
        <v>10.2147764966899</v>
      </c>
      <c r="AR42" s="62">
        <f>VLOOKUP($A42,'ADR Raw Data'!$B$6:$BE$43,'ADR Raw Data'!AE$1,FALSE)</f>
        <v>8.1494590413200392</v>
      </c>
      <c r="AS42" s="50"/>
      <c r="AT42" s="64">
        <f>VLOOKUP($A42,'RevPAR Raw Data'!$B$6:$BE$43,'RevPAR Raw Data'!G$1,FALSE)</f>
        <v>62.189221436606097</v>
      </c>
      <c r="AU42" s="65">
        <f>VLOOKUP($A42,'RevPAR Raw Data'!$B$6:$BE$43,'RevPAR Raw Data'!H$1,FALSE)</f>
        <v>67.280838555894704</v>
      </c>
      <c r="AV42" s="65">
        <f>VLOOKUP($A42,'RevPAR Raw Data'!$B$6:$BE$43,'RevPAR Raw Data'!I$1,FALSE)</f>
        <v>69.648871123252405</v>
      </c>
      <c r="AW42" s="65">
        <f>VLOOKUP($A42,'RevPAR Raw Data'!$B$6:$BE$43,'RevPAR Raw Data'!J$1,FALSE)</f>
        <v>69.247519149392005</v>
      </c>
      <c r="AX42" s="65">
        <f>VLOOKUP($A42,'RevPAR Raw Data'!$B$6:$BE$43,'RevPAR Raw Data'!K$1,FALSE)</f>
        <v>71.087812148481405</v>
      </c>
      <c r="AY42" s="66">
        <f>VLOOKUP($A42,'RevPAR Raw Data'!$B$6:$BE$43,'RevPAR Raw Data'!L$1,FALSE)</f>
        <v>67.890852482725293</v>
      </c>
      <c r="AZ42" s="65">
        <f>VLOOKUP($A42,'RevPAR Raw Data'!$B$6:$BE$43,'RevPAR Raw Data'!N$1,FALSE)</f>
        <v>141.484403824521</v>
      </c>
      <c r="BA42" s="65">
        <f>VLOOKUP($A42,'RevPAR Raw Data'!$B$6:$BE$43,'RevPAR Raw Data'!O$1,FALSE)</f>
        <v>187.077311586051</v>
      </c>
      <c r="BB42" s="66">
        <f>VLOOKUP($A42,'RevPAR Raw Data'!$B$6:$BE$43,'RevPAR Raw Data'!P$1,FALSE)</f>
        <v>164.280857705286</v>
      </c>
      <c r="BC42" s="67">
        <f>VLOOKUP($A42,'RevPAR Raw Data'!$B$6:$BE$43,'RevPAR Raw Data'!R$1,FALSE)</f>
        <v>95.430853974885693</v>
      </c>
      <c r="BD42" s="63"/>
      <c r="BE42" s="59">
        <f>VLOOKUP($A42,'RevPAR Raw Data'!$B$6:$BE$43,'RevPAR Raw Data'!T$1,FALSE)</f>
        <v>1.9098414410547</v>
      </c>
      <c r="BF42" s="60">
        <f>VLOOKUP($A42,'RevPAR Raw Data'!$B$6:$BE$43,'RevPAR Raw Data'!U$1,FALSE)</f>
        <v>16.043354013835401</v>
      </c>
      <c r="BG42" s="60">
        <f>VLOOKUP($A42,'RevPAR Raw Data'!$B$6:$BE$43,'RevPAR Raw Data'!V$1,FALSE)</f>
        <v>15.9559382970803</v>
      </c>
      <c r="BH42" s="60">
        <f>VLOOKUP($A42,'RevPAR Raw Data'!$B$6:$BE$43,'RevPAR Raw Data'!W$1,FALSE)</f>
        <v>14.882428715220801</v>
      </c>
      <c r="BI42" s="60">
        <f>VLOOKUP($A42,'RevPAR Raw Data'!$B$6:$BE$43,'RevPAR Raw Data'!X$1,FALSE)</f>
        <v>3.36640283777876</v>
      </c>
      <c r="BJ42" s="61">
        <f>VLOOKUP($A42,'RevPAR Raw Data'!$B$6:$BE$43,'RevPAR Raw Data'!Y$1,FALSE)</f>
        <v>10.170475843086701</v>
      </c>
      <c r="BK42" s="60">
        <f>VLOOKUP($A42,'RevPAR Raw Data'!$B$6:$BE$43,'RevPAR Raw Data'!AA$1,FALSE)</f>
        <v>0.187480846379835</v>
      </c>
      <c r="BL42" s="60">
        <f>VLOOKUP($A42,'RevPAR Raw Data'!$B$6:$BE$43,'RevPAR Raw Data'!AB$1,FALSE)</f>
        <v>10.9235592419634</v>
      </c>
      <c r="BM42" s="61">
        <f>VLOOKUP($A42,'RevPAR Raw Data'!$B$6:$BE$43,'RevPAR Raw Data'!AC$1,FALSE)</f>
        <v>6.0307782305530901</v>
      </c>
      <c r="BN42" s="62">
        <f>VLOOKUP($A42,'RevPAR Raw Data'!$B$6:$BE$43,'RevPAR Raw Data'!AE$1,FALSE)</f>
        <v>8.0947435001671302</v>
      </c>
    </row>
    <row r="43" spans="1:66" x14ac:dyDescent="0.25">
      <c r="A43" s="82" t="s">
        <v>82</v>
      </c>
      <c r="B43" s="59">
        <f>VLOOKUP($A43,'Occupancy Raw Data'!$B$6:$BE$43,'Occupancy Raw Data'!G$1,FALSE)</f>
        <v>62.0230504656354</v>
      </c>
      <c r="C43" s="60">
        <f>VLOOKUP($A43,'Occupancy Raw Data'!$B$6:$BE$43,'Occupancy Raw Data'!H$1,FALSE)</f>
        <v>69.931814067622696</v>
      </c>
      <c r="D43" s="60">
        <f>VLOOKUP($A43,'Occupancy Raw Data'!$B$6:$BE$43,'Occupancy Raw Data'!I$1,FALSE)</f>
        <v>74.087334312207005</v>
      </c>
      <c r="E43" s="60">
        <f>VLOOKUP($A43,'Occupancy Raw Data'!$B$6:$BE$43,'Occupancy Raw Data'!J$1,FALSE)</f>
        <v>70.684071846652003</v>
      </c>
      <c r="F43" s="60">
        <f>VLOOKUP($A43,'Occupancy Raw Data'!$B$6:$BE$43,'Occupancy Raw Data'!K$1,FALSE)</f>
        <v>63.348552808898297</v>
      </c>
      <c r="G43" s="61">
        <f>VLOOKUP($A43,'Occupancy Raw Data'!$B$6:$BE$43,'Occupancy Raw Data'!L$1,FALSE)</f>
        <v>68.014964700203095</v>
      </c>
      <c r="H43" s="60">
        <f>VLOOKUP($A43,'Occupancy Raw Data'!$B$6:$BE$43,'Occupancy Raw Data'!N$1,FALSE)</f>
        <v>77.239173723273694</v>
      </c>
      <c r="I43" s="60">
        <f>VLOOKUP($A43,'Occupancy Raw Data'!$B$6:$BE$43,'Occupancy Raw Data'!O$1,FALSE)</f>
        <v>87.869340467043401</v>
      </c>
      <c r="J43" s="61">
        <f>VLOOKUP($A43,'Occupancy Raw Data'!$B$6:$BE$43,'Occupancy Raw Data'!P$1,FALSE)</f>
        <v>82.554257095158505</v>
      </c>
      <c r="K43" s="62">
        <f>VLOOKUP($A43,'Occupancy Raw Data'!$B$6:$BE$43,'Occupancy Raw Data'!R$1,FALSE)</f>
        <v>72.169048241618896</v>
      </c>
      <c r="L43" s="63"/>
      <c r="M43" s="59">
        <f>VLOOKUP($A43,'Occupancy Raw Data'!$B$6:$BE$43,'Occupancy Raw Data'!T$1,FALSE)</f>
        <v>44.077159735633003</v>
      </c>
      <c r="N43" s="60">
        <f>VLOOKUP($A43,'Occupancy Raw Data'!$B$6:$BE$43,'Occupancy Raw Data'!U$1,FALSE)</f>
        <v>50.549655851294403</v>
      </c>
      <c r="O43" s="60">
        <f>VLOOKUP($A43,'Occupancy Raw Data'!$B$6:$BE$43,'Occupancy Raw Data'!V$1,FALSE)</f>
        <v>56.936643941442199</v>
      </c>
      <c r="P43" s="60">
        <f>VLOOKUP($A43,'Occupancy Raw Data'!$B$6:$BE$43,'Occupancy Raw Data'!W$1,FALSE)</f>
        <v>42.656255550514302</v>
      </c>
      <c r="Q43" s="60">
        <f>VLOOKUP($A43,'Occupancy Raw Data'!$B$6:$BE$43,'Occupancy Raw Data'!X$1,FALSE)</f>
        <v>31.425587042826098</v>
      </c>
      <c r="R43" s="61">
        <f>VLOOKUP($A43,'Occupancy Raw Data'!$B$6:$BE$43,'Occupancy Raw Data'!Y$1,FALSE)</f>
        <v>45.047513880743502</v>
      </c>
      <c r="S43" s="60">
        <f>VLOOKUP($A43,'Occupancy Raw Data'!$B$6:$BE$43,'Occupancy Raw Data'!AA$1,FALSE)</f>
        <v>26.742071908252701</v>
      </c>
      <c r="T43" s="60">
        <f>VLOOKUP($A43,'Occupancy Raw Data'!$B$6:$BE$43,'Occupancy Raw Data'!AB$1,FALSE)</f>
        <v>24.010266172248802</v>
      </c>
      <c r="U43" s="61">
        <f>VLOOKUP($A43,'Occupancy Raw Data'!$B$6:$BE$43,'Occupancy Raw Data'!AC$1,FALSE)</f>
        <v>25.273419564048599</v>
      </c>
      <c r="V43" s="62">
        <f>VLOOKUP($A43,'Occupancy Raw Data'!$B$6:$BE$43,'Occupancy Raw Data'!AE$1,FALSE)</f>
        <v>37.931736946107797</v>
      </c>
      <c r="W43" s="63"/>
      <c r="X43" s="64">
        <f>VLOOKUP($A43,'ADR Raw Data'!$B$6:$BE$43,'ADR Raw Data'!G$1,FALSE)</f>
        <v>128.55012615125099</v>
      </c>
      <c r="Y43" s="65">
        <f>VLOOKUP($A43,'ADR Raw Data'!$B$6:$BE$43,'ADR Raw Data'!H$1,FALSE)</f>
        <v>143.915141509433</v>
      </c>
      <c r="Z43" s="65">
        <f>VLOOKUP($A43,'ADR Raw Data'!$B$6:$BE$43,'ADR Raw Data'!I$1,FALSE)</f>
        <v>148.75239615572499</v>
      </c>
      <c r="AA43" s="65">
        <f>VLOOKUP($A43,'ADR Raw Data'!$B$6:$BE$43,'ADR Raw Data'!J$1,FALSE)</f>
        <v>142.04844345797</v>
      </c>
      <c r="AB43" s="65">
        <f>VLOOKUP($A43,'ADR Raw Data'!$B$6:$BE$43,'ADR Raw Data'!K$1,FALSE)</f>
        <v>129.754718209239</v>
      </c>
      <c r="AC43" s="66">
        <f>VLOOKUP($A43,'ADR Raw Data'!$B$6:$BE$43,'ADR Raw Data'!L$1,FALSE)</f>
        <v>139.14091580659399</v>
      </c>
      <c r="AD43" s="65">
        <f>VLOOKUP($A43,'ADR Raw Data'!$B$6:$BE$43,'ADR Raw Data'!N$1,FALSE)</f>
        <v>132.984733730892</v>
      </c>
      <c r="AE43" s="65">
        <f>VLOOKUP($A43,'ADR Raw Data'!$B$6:$BE$43,'ADR Raw Data'!O$1,FALSE)</f>
        <v>140.44143409788001</v>
      </c>
      <c r="AF43" s="66">
        <f>VLOOKUP($A43,'ADR Raw Data'!$B$6:$BE$43,'ADR Raw Data'!P$1,FALSE)</f>
        <v>136.95312595173399</v>
      </c>
      <c r="AG43" s="67">
        <f>VLOOKUP($A43,'ADR Raw Data'!$B$6:$BE$43,'ADR Raw Data'!R$1,FALSE)</f>
        <v>138.42588285648301</v>
      </c>
      <c r="AH43" s="63"/>
      <c r="AI43" s="59">
        <f>VLOOKUP($A43,'ADR Raw Data'!$B$6:$BE$43,'ADR Raw Data'!T$1,FALSE)</f>
        <v>39.156356643486198</v>
      </c>
      <c r="AJ43" s="60">
        <f>VLOOKUP($A43,'ADR Raw Data'!$B$6:$BE$43,'ADR Raw Data'!U$1,FALSE)</f>
        <v>48.121916438780701</v>
      </c>
      <c r="AK43" s="60">
        <f>VLOOKUP($A43,'ADR Raw Data'!$B$6:$BE$43,'ADR Raw Data'!V$1,FALSE)</f>
        <v>50.653432046965499</v>
      </c>
      <c r="AL43" s="60">
        <f>VLOOKUP($A43,'ADR Raw Data'!$B$6:$BE$43,'ADR Raw Data'!W$1,FALSE)</f>
        <v>46.067100909914899</v>
      </c>
      <c r="AM43" s="60">
        <f>VLOOKUP($A43,'ADR Raw Data'!$B$6:$BE$43,'ADR Raw Data'!X$1,FALSE)</f>
        <v>35.676861736343099</v>
      </c>
      <c r="AN43" s="61">
        <f>VLOOKUP($A43,'ADR Raw Data'!$B$6:$BE$43,'ADR Raw Data'!Y$1,FALSE)</f>
        <v>44.479391426593899</v>
      </c>
      <c r="AO43" s="60">
        <f>VLOOKUP($A43,'ADR Raw Data'!$B$6:$BE$43,'ADR Raw Data'!AA$1,FALSE)</f>
        <v>29.7890935327977</v>
      </c>
      <c r="AP43" s="60">
        <f>VLOOKUP($A43,'ADR Raw Data'!$B$6:$BE$43,'ADR Raw Data'!AB$1,FALSE)</f>
        <v>32.462554300824799</v>
      </c>
      <c r="AQ43" s="61">
        <f>VLOOKUP($A43,'ADR Raw Data'!$B$6:$BE$43,'ADR Raw Data'!AC$1,FALSE)</f>
        <v>31.210327794932201</v>
      </c>
      <c r="AR43" s="62">
        <f>VLOOKUP($A43,'ADR Raw Data'!$B$6:$BE$43,'ADR Raw Data'!AE$1,FALSE)</f>
        <v>39.528608169459197</v>
      </c>
      <c r="AS43" s="50"/>
      <c r="AT43" s="64">
        <f>VLOOKUP($A43,'RevPAR Raw Data'!$B$6:$BE$43,'RevPAR Raw Data'!G$1,FALSE)</f>
        <v>79.730709616428896</v>
      </c>
      <c r="AU43" s="65">
        <f>VLOOKUP($A43,'RevPAR Raw Data'!$B$6:$BE$43,'RevPAR Raw Data'!H$1,FALSE)</f>
        <v>100.64246917553299</v>
      </c>
      <c r="AV43" s="65">
        <f>VLOOKUP($A43,'RevPAR Raw Data'!$B$6:$BE$43,'RevPAR Raw Data'!I$1,FALSE)</f>
        <v>110.206685037311</v>
      </c>
      <c r="AW43" s="65">
        <f>VLOOKUP($A43,'RevPAR Raw Data'!$B$6:$BE$43,'RevPAR Raw Data'!J$1,FALSE)</f>
        <v>100.40562383088201</v>
      </c>
      <c r="AX43" s="65">
        <f>VLOOKUP($A43,'RevPAR Raw Data'!$B$6:$BE$43,'RevPAR Raw Data'!K$1,FALSE)</f>
        <v>82.197736186817295</v>
      </c>
      <c r="AY43" s="66">
        <f>VLOOKUP($A43,'RevPAR Raw Data'!$B$6:$BE$43,'RevPAR Raw Data'!L$1,FALSE)</f>
        <v>94.636644769394707</v>
      </c>
      <c r="AZ43" s="65">
        <f>VLOOKUP($A43,'RevPAR Raw Data'!$B$6:$BE$43,'RevPAR Raw Data'!N$1,FALSE)</f>
        <v>102.716309511836</v>
      </c>
      <c r="BA43" s="65">
        <f>VLOOKUP($A43,'RevPAR Raw Data'!$B$6:$BE$43,'RevPAR Raw Data'!O$1,FALSE)</f>
        <v>123.404961884264</v>
      </c>
      <c r="BB43" s="66">
        <f>VLOOKUP($A43,'RevPAR Raw Data'!$B$6:$BE$43,'RevPAR Raw Data'!P$1,FALSE)</f>
        <v>113.06063569805001</v>
      </c>
      <c r="BC43" s="67">
        <f>VLOOKUP($A43,'RevPAR Raw Data'!$B$6:$BE$43,'RevPAR Raw Data'!R$1,FALSE)</f>
        <v>99.900642177582199</v>
      </c>
      <c r="BD43" s="63"/>
      <c r="BE43" s="59">
        <f>VLOOKUP($A43,'RevPAR Raw Data'!$B$6:$BE$43,'RevPAR Raw Data'!T$1,FALSE)</f>
        <v>100.49252624352199</v>
      </c>
      <c r="BF43" s="60">
        <f>VLOOKUP($A43,'RevPAR Raw Data'!$B$6:$BE$43,'RevPAR Raw Data'!U$1,FALSE)</f>
        <v>122.99703543892601</v>
      </c>
      <c r="BG43" s="60">
        <f>VLOOKUP($A43,'RevPAR Raw Data'!$B$6:$BE$43,'RevPAR Raw Data'!V$1,FALSE)</f>
        <v>136.430440237108</v>
      </c>
      <c r="BH43" s="60">
        <f>VLOOKUP($A43,'RevPAR Raw Data'!$B$6:$BE$43,'RevPAR Raw Data'!W$1,FALSE)</f>
        <v>108.37385674927501</v>
      </c>
      <c r="BI43" s="60">
        <f>VLOOKUP($A43,'RevPAR Raw Data'!$B$6:$BE$43,'RevPAR Raw Data'!X$1,FALSE)</f>
        <v>78.314112018272496</v>
      </c>
      <c r="BJ43" s="61">
        <f>VLOOKUP($A43,'RevPAR Raw Data'!$B$6:$BE$43,'RevPAR Raw Data'!Y$1,FALSE)</f>
        <v>109.563765334302</v>
      </c>
      <c r="BK43" s="60">
        <f>VLOOKUP($A43,'RevPAR Raw Data'!$B$6:$BE$43,'RevPAR Raw Data'!AA$1,FALSE)</f>
        <v>64.4973862544079</v>
      </c>
      <c r="BL43" s="60">
        <f>VLOOKUP($A43,'RevPAR Raw Data'!$B$6:$BE$43,'RevPAR Raw Data'!AB$1,FALSE)</f>
        <v>64.267166167012505</v>
      </c>
      <c r="BM43" s="61">
        <f>VLOOKUP($A43,'RevPAR Raw Data'!$B$6:$BE$43,'RevPAR Raw Data'!AC$1,FALSE)</f>
        <v>64.371664449908906</v>
      </c>
      <c r="BN43" s="62">
        <f>VLOOKUP($A43,'RevPAR Raw Data'!$B$6:$BE$43,'RevPAR Raw Data'!AE$1,FALSE)</f>
        <v>92.454232784864004</v>
      </c>
    </row>
    <row r="44" spans="1:66" x14ac:dyDescent="0.25">
      <c r="A44" s="81" t="s">
        <v>83</v>
      </c>
      <c r="B44" s="59">
        <f>VLOOKUP($A44,'Occupancy Raw Data'!$B$6:$BE$43,'Occupancy Raw Data'!G$1,FALSE)</f>
        <v>50.695991091313999</v>
      </c>
      <c r="C44" s="60">
        <f>VLOOKUP($A44,'Occupancy Raw Data'!$B$6:$BE$43,'Occupancy Raw Data'!H$1,FALSE)</f>
        <v>55.373051224944298</v>
      </c>
      <c r="D44" s="60">
        <f>VLOOKUP($A44,'Occupancy Raw Data'!$B$6:$BE$43,'Occupancy Raw Data'!I$1,FALSE)</f>
        <v>59.307720861172903</v>
      </c>
      <c r="E44" s="60">
        <f>VLOOKUP($A44,'Occupancy Raw Data'!$B$6:$BE$43,'Occupancy Raw Data'!J$1,FALSE)</f>
        <v>63.743504083147698</v>
      </c>
      <c r="F44" s="60">
        <f>VLOOKUP($A44,'Occupancy Raw Data'!$B$6:$BE$43,'Occupancy Raw Data'!K$1,FALSE)</f>
        <v>61.581291759465401</v>
      </c>
      <c r="G44" s="61">
        <f>VLOOKUP($A44,'Occupancy Raw Data'!$B$6:$BE$43,'Occupancy Raw Data'!L$1,FALSE)</f>
        <v>58.140311804008903</v>
      </c>
      <c r="H44" s="60">
        <f>VLOOKUP($A44,'Occupancy Raw Data'!$B$6:$BE$43,'Occupancy Raw Data'!N$1,FALSE)</f>
        <v>71.789161098737907</v>
      </c>
      <c r="I44" s="60">
        <f>VLOOKUP($A44,'Occupancy Raw Data'!$B$6:$BE$43,'Occupancy Raw Data'!O$1,FALSE)</f>
        <v>82.683741648106903</v>
      </c>
      <c r="J44" s="61">
        <f>VLOOKUP($A44,'Occupancy Raw Data'!$B$6:$BE$43,'Occupancy Raw Data'!P$1,FALSE)</f>
        <v>77.236451373422398</v>
      </c>
      <c r="K44" s="62">
        <f>VLOOKUP($A44,'Occupancy Raw Data'!$B$6:$BE$43,'Occupancy Raw Data'!R$1,FALSE)</f>
        <v>63.5963516809841</v>
      </c>
      <c r="L44" s="63"/>
      <c r="M44" s="59">
        <f>VLOOKUP($A44,'Occupancy Raw Data'!$B$6:$BE$43,'Occupancy Raw Data'!T$1,FALSE)</f>
        <v>7.3181343828897196</v>
      </c>
      <c r="N44" s="60">
        <f>VLOOKUP($A44,'Occupancy Raw Data'!$B$6:$BE$43,'Occupancy Raw Data'!U$1,FALSE)</f>
        <v>6.3348114326813496</v>
      </c>
      <c r="O44" s="60">
        <f>VLOOKUP($A44,'Occupancy Raw Data'!$B$6:$BE$43,'Occupancy Raw Data'!V$1,FALSE)</f>
        <v>6.3118769388020004</v>
      </c>
      <c r="P44" s="60">
        <f>VLOOKUP($A44,'Occupancy Raw Data'!$B$6:$BE$43,'Occupancy Raw Data'!W$1,FALSE)</f>
        <v>4.9085468910824499</v>
      </c>
      <c r="Q44" s="60">
        <f>VLOOKUP($A44,'Occupancy Raw Data'!$B$6:$BE$43,'Occupancy Raw Data'!X$1,FALSE)</f>
        <v>-6.9515254783051997E-2</v>
      </c>
      <c r="R44" s="61">
        <f>VLOOKUP($A44,'Occupancy Raw Data'!$B$6:$BE$43,'Occupancy Raw Data'!Y$1,FALSE)</f>
        <v>4.76301208873139</v>
      </c>
      <c r="S44" s="60">
        <f>VLOOKUP($A44,'Occupancy Raw Data'!$B$6:$BE$43,'Occupancy Raw Data'!AA$1,FALSE)</f>
        <v>-0.18990827885145001</v>
      </c>
      <c r="T44" s="60">
        <f>VLOOKUP($A44,'Occupancy Raw Data'!$B$6:$BE$43,'Occupancy Raw Data'!AB$1,FALSE)</f>
        <v>0.86237023189764395</v>
      </c>
      <c r="U44" s="61">
        <f>VLOOKUP($A44,'Occupancy Raw Data'!$B$6:$BE$43,'Occupancy Raw Data'!AC$1,FALSE)</f>
        <v>0.37059199766345902</v>
      </c>
      <c r="V44" s="62">
        <f>VLOOKUP($A44,'Occupancy Raw Data'!$B$6:$BE$43,'Occupancy Raw Data'!AE$1,FALSE)</f>
        <v>3.1959645785085198</v>
      </c>
      <c r="W44" s="63"/>
      <c r="X44" s="64">
        <f>VLOOKUP($A44,'ADR Raw Data'!$B$6:$BE$43,'ADR Raw Data'!G$1,FALSE)</f>
        <v>95.912236866190696</v>
      </c>
      <c r="Y44" s="65">
        <f>VLOOKUP($A44,'ADR Raw Data'!$B$6:$BE$43,'ADR Raw Data'!H$1,FALSE)</f>
        <v>96.089393329981505</v>
      </c>
      <c r="Z44" s="65">
        <f>VLOOKUP($A44,'ADR Raw Data'!$B$6:$BE$43,'ADR Raw Data'!I$1,FALSE)</f>
        <v>98.900438116100702</v>
      </c>
      <c r="AA44" s="65">
        <f>VLOOKUP($A44,'ADR Raw Data'!$B$6:$BE$43,'ADR Raw Data'!J$1,FALSE)</f>
        <v>99.965549570534193</v>
      </c>
      <c r="AB44" s="65">
        <f>VLOOKUP($A44,'ADR Raw Data'!$B$6:$BE$43,'ADR Raw Data'!K$1,FALSE)</f>
        <v>102.114222423146</v>
      </c>
      <c r="AC44" s="66">
        <f>VLOOKUP($A44,'ADR Raw Data'!$B$6:$BE$43,'ADR Raw Data'!L$1,FALSE)</f>
        <v>98.758220008938196</v>
      </c>
      <c r="AD44" s="65">
        <f>VLOOKUP($A44,'ADR Raw Data'!$B$6:$BE$43,'ADR Raw Data'!N$1,FALSE)</f>
        <v>122.10101344364</v>
      </c>
      <c r="AE44" s="65">
        <f>VLOOKUP($A44,'ADR Raw Data'!$B$6:$BE$43,'ADR Raw Data'!O$1,FALSE)</f>
        <v>129.13780583613899</v>
      </c>
      <c r="AF44" s="66">
        <f>VLOOKUP($A44,'ADR Raw Data'!$B$6:$BE$43,'ADR Raw Data'!P$1,FALSE)</f>
        <v>125.867553165925</v>
      </c>
      <c r="AG44" s="67">
        <f>VLOOKUP($A44,'ADR Raw Data'!$B$6:$BE$43,'ADR Raw Data'!R$1,FALSE)</f>
        <v>108.16499812390499</v>
      </c>
      <c r="AH44" s="63"/>
      <c r="AI44" s="59">
        <f>VLOOKUP($A44,'ADR Raw Data'!$B$6:$BE$43,'ADR Raw Data'!T$1,FALSE)</f>
        <v>12.0697615277652</v>
      </c>
      <c r="AJ44" s="60">
        <f>VLOOKUP($A44,'ADR Raw Data'!$B$6:$BE$43,'ADR Raw Data'!U$1,FALSE)</f>
        <v>14.522063337281701</v>
      </c>
      <c r="AK44" s="60">
        <f>VLOOKUP($A44,'ADR Raw Data'!$B$6:$BE$43,'ADR Raw Data'!V$1,FALSE)</f>
        <v>9.4605857576642993</v>
      </c>
      <c r="AL44" s="60">
        <f>VLOOKUP($A44,'ADR Raw Data'!$B$6:$BE$43,'ADR Raw Data'!W$1,FALSE)</f>
        <v>6.4168470181425699</v>
      </c>
      <c r="AM44" s="60">
        <f>VLOOKUP($A44,'ADR Raw Data'!$B$6:$BE$43,'ADR Raw Data'!X$1,FALSE)</f>
        <v>6.0787810720957003</v>
      </c>
      <c r="AN44" s="61">
        <f>VLOOKUP($A44,'ADR Raw Data'!$B$6:$BE$43,'ADR Raw Data'!Y$1,FALSE)</f>
        <v>9.2119398440985893</v>
      </c>
      <c r="AO44" s="60">
        <f>VLOOKUP($A44,'ADR Raw Data'!$B$6:$BE$43,'ADR Raw Data'!AA$1,FALSE)</f>
        <v>11.555245543192401</v>
      </c>
      <c r="AP44" s="60">
        <f>VLOOKUP($A44,'ADR Raw Data'!$B$6:$BE$43,'ADR Raw Data'!AB$1,FALSE)</f>
        <v>13.1894933596115</v>
      </c>
      <c r="AQ44" s="61">
        <f>VLOOKUP($A44,'ADR Raw Data'!$B$6:$BE$43,'ADR Raw Data'!AC$1,FALSE)</f>
        <v>12.4589952139661</v>
      </c>
      <c r="AR44" s="62">
        <f>VLOOKUP($A44,'ADR Raw Data'!$B$6:$BE$43,'ADR Raw Data'!AE$1,FALSE)</f>
        <v>10.2637084753487</v>
      </c>
      <c r="AS44" s="50"/>
      <c r="AT44" s="64">
        <f>VLOOKUP($A44,'RevPAR Raw Data'!$B$6:$BE$43,'RevPAR Raw Data'!G$1,FALSE)</f>
        <v>48.623659057163998</v>
      </c>
      <c r="AU44" s="65">
        <f>VLOOKUP($A44,'RevPAR Raw Data'!$B$6:$BE$43,'RevPAR Raw Data'!H$1,FALSE)</f>
        <v>53.207628990348901</v>
      </c>
      <c r="AV44" s="65">
        <f>VLOOKUP($A44,'RevPAR Raw Data'!$B$6:$BE$43,'RevPAR Raw Data'!I$1,FALSE)</f>
        <v>58.655595768374098</v>
      </c>
      <c r="AW44" s="65">
        <f>VLOOKUP($A44,'RevPAR Raw Data'!$B$6:$BE$43,'RevPAR Raw Data'!J$1,FALSE)</f>
        <v>63.721544172234502</v>
      </c>
      <c r="AX44" s="65">
        <f>VLOOKUP($A44,'RevPAR Raw Data'!$B$6:$BE$43,'RevPAR Raw Data'!K$1,FALSE)</f>
        <v>62.883257238307301</v>
      </c>
      <c r="AY44" s="66">
        <f>VLOOKUP($A44,'RevPAR Raw Data'!$B$6:$BE$43,'RevPAR Raw Data'!L$1,FALSE)</f>
        <v>57.418337045285803</v>
      </c>
      <c r="AZ44" s="65">
        <f>VLOOKUP($A44,'RevPAR Raw Data'!$B$6:$BE$43,'RevPAR Raw Data'!N$1,FALSE)</f>
        <v>87.655293244246394</v>
      </c>
      <c r="BA44" s="65">
        <f>VLOOKUP($A44,'RevPAR Raw Data'!$B$6:$BE$43,'RevPAR Raw Data'!O$1,FALSE)</f>
        <v>106.775969747587</v>
      </c>
      <c r="BB44" s="66">
        <f>VLOOKUP($A44,'RevPAR Raw Data'!$B$6:$BE$43,'RevPAR Raw Data'!P$1,FALSE)</f>
        <v>97.215631495916796</v>
      </c>
      <c r="BC44" s="67">
        <f>VLOOKUP($A44,'RevPAR Raw Data'!$B$6:$BE$43,'RevPAR Raw Data'!R$1,FALSE)</f>
        <v>68.7889926026089</v>
      </c>
      <c r="BD44" s="63"/>
      <c r="BE44" s="59">
        <f>VLOOKUP($A44,'RevPAR Raw Data'!$B$6:$BE$43,'RevPAR Raw Data'!T$1,FALSE)</f>
        <v>20.2711772789511</v>
      </c>
      <c r="BF44" s="60">
        <f>VLOOKUP($A44,'RevPAR Raw Data'!$B$6:$BE$43,'RevPAR Raw Data'!U$1,FALSE)</f>
        <v>21.776820098514399</v>
      </c>
      <c r="BG44" s="60">
        <f>VLOOKUP($A44,'RevPAR Raw Data'!$B$6:$BE$43,'RevPAR Raw Data'!V$1,FALSE)</f>
        <v>16.369603227179901</v>
      </c>
      <c r="BH44" s="60">
        <f>VLOOKUP($A44,'RevPAR Raw Data'!$B$6:$BE$43,'RevPAR Raw Data'!W$1,FALSE)</f>
        <v>11.6403678540395</v>
      </c>
      <c r="BI44" s="60">
        <f>VLOOKUP($A44,'RevPAR Raw Data'!$B$6:$BE$43,'RevPAR Raw Data'!X$1,FALSE)</f>
        <v>6.0050401371626698</v>
      </c>
      <c r="BJ44" s="61">
        <f>VLOOKUP($A44,'RevPAR Raw Data'!$B$6:$BE$43,'RevPAR Raw Data'!Y$1,FALSE)</f>
        <v>14.413717741211</v>
      </c>
      <c r="BK44" s="60">
        <f>VLOOKUP($A44,'RevPAR Raw Data'!$B$6:$BE$43,'RevPAR Raw Data'!AA$1,FALSE)</f>
        <v>11.3433928964128</v>
      </c>
      <c r="BL44" s="60">
        <f>VLOOKUP($A44,'RevPAR Raw Data'!$B$6:$BE$43,'RevPAR Raw Data'!AB$1,FALSE)</f>
        <v>14.1656058559805</v>
      </c>
      <c r="BM44" s="61">
        <f>VLOOKUP($A44,'RevPAR Raw Data'!$B$6:$BE$43,'RevPAR Raw Data'!AC$1,FALSE)</f>
        <v>12.875759250881799</v>
      </c>
      <c r="BN44" s="62">
        <f>VLOOKUP($A44,'RevPAR Raw Data'!$B$6:$BE$43,'RevPAR Raw Data'!AE$1,FALSE)</f>
        <v>13.7876975411708</v>
      </c>
    </row>
    <row r="45" spans="1:66" x14ac:dyDescent="0.25">
      <c r="A45" s="83" t="s">
        <v>84</v>
      </c>
      <c r="B45" s="59">
        <f>VLOOKUP($A45,'Occupancy Raw Data'!$B$6:$BE$43,'Occupancy Raw Data'!G$1,FALSE)</f>
        <v>46.223793887345202</v>
      </c>
      <c r="C45" s="60">
        <f>VLOOKUP($A45,'Occupancy Raw Data'!$B$6:$BE$43,'Occupancy Raw Data'!H$1,FALSE)</f>
        <v>57.160899216973903</v>
      </c>
      <c r="D45" s="60">
        <f>VLOOKUP($A45,'Occupancy Raw Data'!$B$6:$BE$43,'Occupancy Raw Data'!I$1,FALSE)</f>
        <v>58.7016923465521</v>
      </c>
      <c r="E45" s="60">
        <f>VLOOKUP($A45,'Occupancy Raw Data'!$B$6:$BE$43,'Occupancy Raw Data'!J$1,FALSE)</f>
        <v>61.707501894417703</v>
      </c>
      <c r="F45" s="60">
        <f>VLOOKUP($A45,'Occupancy Raw Data'!$B$6:$BE$43,'Occupancy Raw Data'!K$1,FALSE)</f>
        <v>54.811821166961302</v>
      </c>
      <c r="G45" s="61">
        <f>VLOOKUP($A45,'Occupancy Raw Data'!$B$6:$BE$43,'Occupancy Raw Data'!L$1,FALSE)</f>
        <v>55.721141702450097</v>
      </c>
      <c r="H45" s="60">
        <f>VLOOKUP($A45,'Occupancy Raw Data'!$B$6:$BE$43,'Occupancy Raw Data'!N$1,FALSE)</f>
        <v>61.404395049254802</v>
      </c>
      <c r="I45" s="60">
        <f>VLOOKUP($A45,'Occupancy Raw Data'!$B$6:$BE$43,'Occupancy Raw Data'!O$1,FALSE)</f>
        <v>69.032583985854998</v>
      </c>
      <c r="J45" s="61">
        <f>VLOOKUP($A45,'Occupancy Raw Data'!$B$6:$BE$43,'Occupancy Raw Data'!P$1,FALSE)</f>
        <v>65.2184895175549</v>
      </c>
      <c r="K45" s="62">
        <f>VLOOKUP($A45,'Occupancy Raw Data'!$B$6:$BE$43,'Occupancy Raw Data'!R$1,FALSE)</f>
        <v>58.434669649622897</v>
      </c>
      <c r="L45" s="63"/>
      <c r="M45" s="59">
        <f>VLOOKUP($A45,'Occupancy Raw Data'!$B$6:$BE$43,'Occupancy Raw Data'!T$1,FALSE)</f>
        <v>-4.94724493796679</v>
      </c>
      <c r="N45" s="60">
        <f>VLOOKUP($A45,'Occupancy Raw Data'!$B$6:$BE$43,'Occupancy Raw Data'!U$1,FALSE)</f>
        <v>-1.03226112934021</v>
      </c>
      <c r="O45" s="60">
        <f>VLOOKUP($A45,'Occupancy Raw Data'!$B$6:$BE$43,'Occupancy Raw Data'!V$1,FALSE)</f>
        <v>-4.1245870791630601</v>
      </c>
      <c r="P45" s="60">
        <f>VLOOKUP($A45,'Occupancy Raw Data'!$B$6:$BE$43,'Occupancy Raw Data'!W$1,FALSE)</f>
        <v>-7.7062282532768603E-2</v>
      </c>
      <c r="Q45" s="60">
        <f>VLOOKUP($A45,'Occupancy Raw Data'!$B$6:$BE$43,'Occupancy Raw Data'!X$1,FALSE)</f>
        <v>-2.5104594002659599</v>
      </c>
      <c r="R45" s="61">
        <f>VLOOKUP($A45,'Occupancy Raw Data'!$B$6:$BE$43,'Occupancy Raw Data'!Y$1,FALSE)</f>
        <v>-2.4463019234706298</v>
      </c>
      <c r="S45" s="60">
        <f>VLOOKUP($A45,'Occupancy Raw Data'!$B$6:$BE$43,'Occupancy Raw Data'!AA$1,FALSE)</f>
        <v>-4.3457582801070904</v>
      </c>
      <c r="T45" s="60">
        <f>VLOOKUP($A45,'Occupancy Raw Data'!$B$6:$BE$43,'Occupancy Raw Data'!AB$1,FALSE)</f>
        <v>-4.1066760350173199</v>
      </c>
      <c r="U45" s="61">
        <f>VLOOKUP($A45,'Occupancy Raw Data'!$B$6:$BE$43,'Occupancy Raw Data'!AC$1,FALSE)</f>
        <v>-4.2193748850384001</v>
      </c>
      <c r="V45" s="62">
        <f>VLOOKUP($A45,'Occupancy Raw Data'!$B$6:$BE$43,'Occupancy Raw Data'!AE$1,FALSE)</f>
        <v>-3.0187928713573</v>
      </c>
      <c r="W45" s="63"/>
      <c r="X45" s="64">
        <f>VLOOKUP($A45,'ADR Raw Data'!$B$6:$BE$43,'ADR Raw Data'!G$1,FALSE)</f>
        <v>90.029918032786796</v>
      </c>
      <c r="Y45" s="65">
        <f>VLOOKUP($A45,'ADR Raw Data'!$B$6:$BE$43,'ADR Raw Data'!H$1,FALSE)</f>
        <v>91.256314626601807</v>
      </c>
      <c r="Z45" s="65">
        <f>VLOOKUP($A45,'ADR Raw Data'!$B$6:$BE$43,'ADR Raw Data'!I$1,FALSE)</f>
        <v>92.538752151462901</v>
      </c>
      <c r="AA45" s="65">
        <f>VLOOKUP($A45,'ADR Raw Data'!$B$6:$BE$43,'ADR Raw Data'!J$1,FALSE)</f>
        <v>91.252799836266803</v>
      </c>
      <c r="AB45" s="65">
        <f>VLOOKUP($A45,'ADR Raw Data'!$B$6:$BE$43,'ADR Raw Data'!K$1,FALSE)</f>
        <v>91.476585253456193</v>
      </c>
      <c r="AC45" s="66">
        <f>VLOOKUP($A45,'ADR Raw Data'!$B$6:$BE$43,'ADR Raw Data'!L$1,FALSE)</f>
        <v>91.365605621033495</v>
      </c>
      <c r="AD45" s="65">
        <f>VLOOKUP($A45,'ADR Raw Data'!$B$6:$BE$43,'ADR Raw Data'!N$1,FALSE)</f>
        <v>108.75915672562699</v>
      </c>
      <c r="AE45" s="65">
        <f>VLOOKUP($A45,'ADR Raw Data'!$B$6:$BE$43,'ADR Raw Data'!O$1,FALSE)</f>
        <v>111.232886937431</v>
      </c>
      <c r="AF45" s="66">
        <f>VLOOKUP($A45,'ADR Raw Data'!$B$6:$BE$43,'ADR Raw Data'!P$1,FALSE)</f>
        <v>110.068355925639</v>
      </c>
      <c r="AG45" s="67">
        <f>VLOOKUP($A45,'ADR Raw Data'!$B$6:$BE$43,'ADR Raw Data'!R$1,FALSE)</f>
        <v>97.329604791898205</v>
      </c>
      <c r="AH45" s="63"/>
      <c r="AI45" s="59">
        <f>VLOOKUP($A45,'ADR Raw Data'!$B$6:$BE$43,'ADR Raw Data'!T$1,FALSE)</f>
        <v>10.135438445197501</v>
      </c>
      <c r="AJ45" s="60">
        <f>VLOOKUP($A45,'ADR Raw Data'!$B$6:$BE$43,'ADR Raw Data'!U$1,FALSE)</f>
        <v>12.591242379609101</v>
      </c>
      <c r="AK45" s="60">
        <f>VLOOKUP($A45,'ADR Raw Data'!$B$6:$BE$43,'ADR Raw Data'!V$1,FALSE)</f>
        <v>11.323392890821401</v>
      </c>
      <c r="AL45" s="60">
        <f>VLOOKUP($A45,'ADR Raw Data'!$B$6:$BE$43,'ADR Raw Data'!W$1,FALSE)</f>
        <v>9.3291240795880803</v>
      </c>
      <c r="AM45" s="60">
        <f>VLOOKUP($A45,'ADR Raw Data'!$B$6:$BE$43,'ADR Raw Data'!X$1,FALSE)</f>
        <v>10.3074955140297</v>
      </c>
      <c r="AN45" s="61">
        <f>VLOOKUP($A45,'ADR Raw Data'!$B$6:$BE$43,'ADR Raw Data'!Y$1,FALSE)</f>
        <v>10.7382906982156</v>
      </c>
      <c r="AO45" s="60">
        <f>VLOOKUP($A45,'ADR Raw Data'!$B$6:$BE$43,'ADR Raw Data'!AA$1,FALSE)</f>
        <v>16.941561936847801</v>
      </c>
      <c r="AP45" s="60">
        <f>VLOOKUP($A45,'ADR Raw Data'!$B$6:$BE$43,'ADR Raw Data'!AB$1,FALSE)</f>
        <v>14.580481985282001</v>
      </c>
      <c r="AQ45" s="61">
        <f>VLOOKUP($A45,'ADR Raw Data'!$B$6:$BE$43,'ADR Raw Data'!AC$1,FALSE)</f>
        <v>15.669870143772799</v>
      </c>
      <c r="AR45" s="62">
        <f>VLOOKUP($A45,'ADR Raw Data'!$B$6:$BE$43,'ADR Raw Data'!AE$1,FALSE)</f>
        <v>12.4017980315598</v>
      </c>
      <c r="AS45" s="50"/>
      <c r="AT45" s="64">
        <f>VLOOKUP($A45,'RevPAR Raw Data'!$B$6:$BE$43,'RevPAR Raw Data'!G$1,FALSE)</f>
        <v>41.6152437484213</v>
      </c>
      <c r="AU45" s="65">
        <f>VLOOKUP($A45,'RevPAR Raw Data'!$B$6:$BE$43,'RevPAR Raw Data'!H$1,FALSE)</f>
        <v>52.162930032836499</v>
      </c>
      <c r="AV45" s="65">
        <f>VLOOKUP($A45,'RevPAR Raw Data'!$B$6:$BE$43,'RevPAR Raw Data'!I$1,FALSE)</f>
        <v>54.321813589290201</v>
      </c>
      <c r="AW45" s="65">
        <f>VLOOKUP($A45,'RevPAR Raw Data'!$B$6:$BE$43,'RevPAR Raw Data'!J$1,FALSE)</f>
        <v>56.309823187673601</v>
      </c>
      <c r="AX45" s="65">
        <f>VLOOKUP($A45,'RevPAR Raw Data'!$B$6:$BE$43,'RevPAR Raw Data'!K$1,FALSE)</f>
        <v>50.139982318767302</v>
      </c>
      <c r="AY45" s="66">
        <f>VLOOKUP($A45,'RevPAR Raw Data'!$B$6:$BE$43,'RevPAR Raw Data'!L$1,FALSE)</f>
        <v>50.909958575397802</v>
      </c>
      <c r="AZ45" s="65">
        <f>VLOOKUP($A45,'RevPAR Raw Data'!$B$6:$BE$43,'RevPAR Raw Data'!N$1,FALSE)</f>
        <v>66.782902248042404</v>
      </c>
      <c r="BA45" s="65">
        <f>VLOOKUP($A45,'RevPAR Raw Data'!$B$6:$BE$43,'RevPAR Raw Data'!O$1,FALSE)</f>
        <v>76.786936094973399</v>
      </c>
      <c r="BB45" s="66">
        <f>VLOOKUP($A45,'RevPAR Raw Data'!$B$6:$BE$43,'RevPAR Raw Data'!P$1,FALSE)</f>
        <v>71.784919171507894</v>
      </c>
      <c r="BC45" s="67">
        <f>VLOOKUP($A45,'RevPAR Raw Data'!$B$6:$BE$43,'RevPAR Raw Data'!R$1,FALSE)</f>
        <v>56.874233031429199</v>
      </c>
      <c r="BD45" s="63"/>
      <c r="BE45" s="59">
        <f>VLOOKUP($A45,'RevPAR Raw Data'!$B$6:$BE$43,'RevPAR Raw Data'!T$1,FALSE)</f>
        <v>4.6867685418100002</v>
      </c>
      <c r="BF45" s="60">
        <f>VLOOKUP($A45,'RevPAR Raw Data'!$B$6:$BE$43,'RevPAR Raw Data'!U$1,FALSE)</f>
        <v>11.4290067494832</v>
      </c>
      <c r="BG45" s="60">
        <f>VLOOKUP($A45,'RevPAR Raw Data'!$B$6:$BE$43,'RevPAR Raw Data'!V$1,FALSE)</f>
        <v>6.7317626115607103</v>
      </c>
      <c r="BH45" s="60">
        <f>VLOOKUP($A45,'RevPAR Raw Data'!$B$6:$BE$43,'RevPAR Raw Data'!W$1,FALSE)</f>
        <v>9.2448725610992604</v>
      </c>
      <c r="BI45" s="60">
        <f>VLOOKUP($A45,'RevPAR Raw Data'!$B$6:$BE$43,'RevPAR Raw Data'!X$1,FALSE)</f>
        <v>7.5382706236998001</v>
      </c>
      <c r="BJ45" s="61">
        <f>VLOOKUP($A45,'RevPAR Raw Data'!$B$6:$BE$43,'RevPAR Raw Data'!Y$1,FALSE)</f>
        <v>8.0292977628467295</v>
      </c>
      <c r="BK45" s="60">
        <f>VLOOKUP($A45,'RevPAR Raw Data'!$B$6:$BE$43,'RevPAR Raw Data'!AA$1,FALSE)</f>
        <v>11.859564326090601</v>
      </c>
      <c r="BL45" s="60">
        <f>VLOOKUP($A45,'RevPAR Raw Data'!$B$6:$BE$43,'RevPAR Raw Data'!AB$1,FALSE)</f>
        <v>9.8750327907850792</v>
      </c>
      <c r="BM45" s="61">
        <f>VLOOKUP($A45,'RevPAR Raw Data'!$B$6:$BE$43,'RevPAR Raw Data'!AC$1,FALSE)</f>
        <v>10.789324693369901</v>
      </c>
      <c r="BN45" s="62">
        <f>VLOOKUP($A45,'RevPAR Raw Data'!$B$6:$BE$43,'RevPAR Raw Data'!AE$1,FALSE)</f>
        <v>9.0086205653057103</v>
      </c>
    </row>
    <row r="46" spans="1:66" x14ac:dyDescent="0.25">
      <c r="A46" s="84" t="s">
        <v>85</v>
      </c>
      <c r="B46" s="59">
        <f>VLOOKUP($A46,'Occupancy Raw Data'!$B$6:$BE$43,'Occupancy Raw Data'!G$1,FALSE)</f>
        <v>41.558277560298002</v>
      </c>
      <c r="C46" s="60">
        <f>VLOOKUP($A46,'Occupancy Raw Data'!$B$6:$BE$43,'Occupancy Raw Data'!H$1,FALSE)</f>
        <v>49.7790125015784</v>
      </c>
      <c r="D46" s="60">
        <f>VLOOKUP($A46,'Occupancy Raw Data'!$B$6:$BE$43,'Occupancy Raw Data'!I$1,FALSE)</f>
        <v>52.064654628109601</v>
      </c>
      <c r="E46" s="60">
        <f>VLOOKUP($A46,'Occupancy Raw Data'!$B$6:$BE$43,'Occupancy Raw Data'!J$1,FALSE)</f>
        <v>56.762217451698397</v>
      </c>
      <c r="F46" s="60">
        <f>VLOOKUP($A46,'Occupancy Raw Data'!$B$6:$BE$43,'Occupancy Raw Data'!K$1,FALSE)</f>
        <v>59.199393862861399</v>
      </c>
      <c r="G46" s="61">
        <f>VLOOKUP($A46,'Occupancy Raw Data'!$B$6:$BE$43,'Occupancy Raw Data'!L$1,FALSE)</f>
        <v>51.872711200909201</v>
      </c>
      <c r="H46" s="60">
        <f>VLOOKUP($A46,'Occupancy Raw Data'!$B$6:$BE$43,'Occupancy Raw Data'!N$1,FALSE)</f>
        <v>69.983583785831499</v>
      </c>
      <c r="I46" s="60">
        <f>VLOOKUP($A46,'Occupancy Raw Data'!$B$6:$BE$43,'Occupancy Raw Data'!O$1,FALSE)</f>
        <v>67.205455234246699</v>
      </c>
      <c r="J46" s="61">
        <f>VLOOKUP($A46,'Occupancy Raw Data'!$B$6:$BE$43,'Occupancy Raw Data'!P$1,FALSE)</f>
        <v>68.594519510039106</v>
      </c>
      <c r="K46" s="62">
        <f>VLOOKUP($A46,'Occupancy Raw Data'!$B$6:$BE$43,'Occupancy Raw Data'!R$1,FALSE)</f>
        <v>56.650370717803398</v>
      </c>
      <c r="L46" s="63"/>
      <c r="M46" s="59">
        <f>VLOOKUP($A46,'Occupancy Raw Data'!$B$6:$BE$43,'Occupancy Raw Data'!T$1,FALSE)</f>
        <v>1.4062929196923899</v>
      </c>
      <c r="N46" s="60">
        <f>VLOOKUP($A46,'Occupancy Raw Data'!$B$6:$BE$43,'Occupancy Raw Data'!U$1,FALSE)</f>
        <v>-2.2312553173013501</v>
      </c>
      <c r="O46" s="60">
        <f>VLOOKUP($A46,'Occupancy Raw Data'!$B$6:$BE$43,'Occupancy Raw Data'!V$1,FALSE)</f>
        <v>-5.1487103659433302</v>
      </c>
      <c r="P46" s="60">
        <f>VLOOKUP($A46,'Occupancy Raw Data'!$B$6:$BE$43,'Occupancy Raw Data'!W$1,FALSE)</f>
        <v>-2.6775483943287601</v>
      </c>
      <c r="Q46" s="60">
        <f>VLOOKUP($A46,'Occupancy Raw Data'!$B$6:$BE$43,'Occupancy Raw Data'!X$1,FALSE)</f>
        <v>-2.1208686194800799</v>
      </c>
      <c r="R46" s="61">
        <f>VLOOKUP($A46,'Occupancy Raw Data'!$B$6:$BE$43,'Occupancy Raw Data'!Y$1,FALSE)</f>
        <v>-2.3457941251714001</v>
      </c>
      <c r="S46" s="60">
        <f>VLOOKUP($A46,'Occupancy Raw Data'!$B$6:$BE$43,'Occupancy Raw Data'!AA$1,FALSE)</f>
        <v>-4.6466149036726803</v>
      </c>
      <c r="T46" s="60">
        <f>VLOOKUP($A46,'Occupancy Raw Data'!$B$6:$BE$43,'Occupancy Raw Data'!AB$1,FALSE)</f>
        <v>-8.6360978344308492</v>
      </c>
      <c r="U46" s="61">
        <f>VLOOKUP($A46,'Occupancy Raw Data'!$B$6:$BE$43,'Occupancy Raw Data'!AC$1,FALSE)</f>
        <v>-6.6435835990654999</v>
      </c>
      <c r="V46" s="62">
        <f>VLOOKUP($A46,'Occupancy Raw Data'!$B$6:$BE$43,'Occupancy Raw Data'!AE$1,FALSE)</f>
        <v>-3.8766991868047902</v>
      </c>
      <c r="W46" s="63"/>
      <c r="X46" s="64">
        <f>VLOOKUP($A46,'ADR Raw Data'!$B$6:$BE$43,'ADR Raw Data'!G$1,FALSE)</f>
        <v>98.7743512610148</v>
      </c>
      <c r="Y46" s="65">
        <f>VLOOKUP($A46,'ADR Raw Data'!$B$6:$BE$43,'ADR Raw Data'!H$1,FALSE)</f>
        <v>98.371019786910097</v>
      </c>
      <c r="Z46" s="65">
        <f>VLOOKUP($A46,'ADR Raw Data'!$B$6:$BE$43,'ADR Raw Data'!I$1,FALSE)</f>
        <v>97.882910502061605</v>
      </c>
      <c r="AA46" s="65">
        <f>VLOOKUP($A46,'ADR Raw Data'!$B$6:$BE$43,'ADR Raw Data'!J$1,FALSE)</f>
        <v>97.427023359288</v>
      </c>
      <c r="AB46" s="65">
        <f>VLOOKUP($A46,'ADR Raw Data'!$B$6:$BE$43,'ADR Raw Data'!K$1,FALSE)</f>
        <v>106.408421501706</v>
      </c>
      <c r="AC46" s="66">
        <f>VLOOKUP($A46,'ADR Raw Data'!$B$6:$BE$43,'ADR Raw Data'!L$1,FALSE)</f>
        <v>99.965594235357102</v>
      </c>
      <c r="AD46" s="65">
        <f>VLOOKUP($A46,'ADR Raw Data'!$B$6:$BE$43,'ADR Raw Data'!N$1,FALSE)</f>
        <v>128.227282569469</v>
      </c>
      <c r="AE46" s="65">
        <f>VLOOKUP($A46,'ADR Raw Data'!$B$6:$BE$43,'ADR Raw Data'!O$1,FALSE)</f>
        <v>129.00451709883501</v>
      </c>
      <c r="AF46" s="66">
        <f>VLOOKUP($A46,'ADR Raw Data'!$B$6:$BE$43,'ADR Raw Data'!P$1,FALSE)</f>
        <v>128.608030191458</v>
      </c>
      <c r="AG46" s="67">
        <f>VLOOKUP($A46,'ADR Raw Data'!$B$6:$BE$43,'ADR Raw Data'!R$1,FALSE)</f>
        <v>109.874565487373</v>
      </c>
      <c r="AH46" s="63"/>
      <c r="AI46" s="59">
        <f>VLOOKUP($A46,'ADR Raw Data'!$B$6:$BE$43,'ADR Raw Data'!T$1,FALSE)</f>
        <v>16.364980526705299</v>
      </c>
      <c r="AJ46" s="60">
        <f>VLOOKUP($A46,'ADR Raw Data'!$B$6:$BE$43,'ADR Raw Data'!U$1,FALSE)</f>
        <v>14.594627806609701</v>
      </c>
      <c r="AK46" s="60">
        <f>VLOOKUP($A46,'ADR Raw Data'!$B$6:$BE$43,'ADR Raw Data'!V$1,FALSE)</f>
        <v>13.679070920324399</v>
      </c>
      <c r="AL46" s="60">
        <f>VLOOKUP($A46,'ADR Raw Data'!$B$6:$BE$43,'ADR Raw Data'!W$1,FALSE)</f>
        <v>15.415457823283401</v>
      </c>
      <c r="AM46" s="60">
        <f>VLOOKUP($A46,'ADR Raw Data'!$B$6:$BE$43,'ADR Raw Data'!X$1,FALSE)</f>
        <v>21.274362999634398</v>
      </c>
      <c r="AN46" s="61">
        <f>VLOOKUP($A46,'ADR Raw Data'!$B$6:$BE$43,'ADR Raw Data'!Y$1,FALSE)</f>
        <v>16.418354089490901</v>
      </c>
      <c r="AO46" s="60">
        <f>VLOOKUP($A46,'ADR Raw Data'!$B$6:$BE$43,'ADR Raw Data'!AA$1,FALSE)</f>
        <v>23.481286234411499</v>
      </c>
      <c r="AP46" s="60">
        <f>VLOOKUP($A46,'ADR Raw Data'!$B$6:$BE$43,'ADR Raw Data'!AB$1,FALSE)</f>
        <v>22.3677943686553</v>
      </c>
      <c r="AQ46" s="61">
        <f>VLOOKUP($A46,'ADR Raw Data'!$B$6:$BE$43,'ADR Raw Data'!AC$1,FALSE)</f>
        <v>22.911779165893101</v>
      </c>
      <c r="AR46" s="62">
        <f>VLOOKUP($A46,'ADR Raw Data'!$B$6:$BE$43,'ADR Raw Data'!AE$1,FALSE)</f>
        <v>18.715992609138201</v>
      </c>
      <c r="AS46" s="50"/>
      <c r="AT46" s="64">
        <f>VLOOKUP($A46,'RevPAR Raw Data'!$B$6:$BE$43,'RevPAR Raw Data'!G$1,FALSE)</f>
        <v>41.048919055436201</v>
      </c>
      <c r="AU46" s="65">
        <f>VLOOKUP($A46,'RevPAR Raw Data'!$B$6:$BE$43,'RevPAR Raw Data'!H$1,FALSE)</f>
        <v>48.968122237656203</v>
      </c>
      <c r="AV46" s="65">
        <f>VLOOKUP($A46,'RevPAR Raw Data'!$B$6:$BE$43,'RevPAR Raw Data'!I$1,FALSE)</f>
        <v>50.962399292839997</v>
      </c>
      <c r="AW46" s="65">
        <f>VLOOKUP($A46,'RevPAR Raw Data'!$B$6:$BE$43,'RevPAR Raw Data'!J$1,FALSE)</f>
        <v>55.301738855916099</v>
      </c>
      <c r="AX46" s="65">
        <f>VLOOKUP($A46,'RevPAR Raw Data'!$B$6:$BE$43,'RevPAR Raw Data'!K$1,FALSE)</f>
        <v>62.993140548048899</v>
      </c>
      <c r="AY46" s="66">
        <f>VLOOKUP($A46,'RevPAR Raw Data'!$B$6:$BE$43,'RevPAR Raw Data'!L$1,FALSE)</f>
        <v>51.8548639979795</v>
      </c>
      <c r="AZ46" s="65">
        <f>VLOOKUP($A46,'RevPAR Raw Data'!$B$6:$BE$43,'RevPAR Raw Data'!N$1,FALSE)</f>
        <v>89.738047733299595</v>
      </c>
      <c r="BA46" s="65">
        <f>VLOOKUP($A46,'RevPAR Raw Data'!$B$6:$BE$43,'RevPAR Raw Data'!O$1,FALSE)</f>
        <v>86.698072989013696</v>
      </c>
      <c r="BB46" s="66">
        <f>VLOOKUP($A46,'RevPAR Raw Data'!$B$6:$BE$43,'RevPAR Raw Data'!P$1,FALSE)</f>
        <v>88.218060361156702</v>
      </c>
      <c r="BC46" s="67">
        <f>VLOOKUP($A46,'RevPAR Raw Data'!$B$6:$BE$43,'RevPAR Raw Data'!R$1,FALSE)</f>
        <v>62.244348673173</v>
      </c>
      <c r="BD46" s="63"/>
      <c r="BE46" s="59">
        <f>VLOOKUP($A46,'RevPAR Raw Data'!$B$6:$BE$43,'RevPAR Raw Data'!T$1,FALSE)</f>
        <v>18.001413008853799</v>
      </c>
      <c r="BF46" s="60">
        <f>VLOOKUP($A46,'RevPAR Raw Data'!$B$6:$BE$43,'RevPAR Raw Data'!U$1,FALSE)</f>
        <v>12.037729080332999</v>
      </c>
      <c r="BG46" s="60">
        <f>VLOOKUP($A46,'RevPAR Raw Data'!$B$6:$BE$43,'RevPAR Raw Data'!V$1,FALSE)</f>
        <v>7.8260648119416203</v>
      </c>
      <c r="BH46" s="60">
        <f>VLOOKUP($A46,'RevPAR Raw Data'!$B$6:$BE$43,'RevPAR Raw Data'!W$1,FALSE)</f>
        <v>12.3251530855289</v>
      </c>
      <c r="BI46" s="60">
        <f>VLOOKUP($A46,'RevPAR Raw Data'!$B$6:$BE$43,'RevPAR Raw Data'!X$1,FALSE)</f>
        <v>18.702293091300799</v>
      </c>
      <c r="BJ46" s="61">
        <f>VLOOKUP($A46,'RevPAR Raw Data'!$B$6:$BE$43,'RevPAR Raw Data'!Y$1,FALSE)</f>
        <v>13.6874191786384</v>
      </c>
      <c r="BK46" s="60">
        <f>VLOOKUP($A46,'RevPAR Raw Data'!$B$6:$BE$43,'RevPAR Raw Data'!AA$1,FALSE)</f>
        <v>17.7435863849966</v>
      </c>
      <c r="BL46" s="60">
        <f>VLOOKUP($A46,'RevPAR Raw Data'!$B$6:$BE$43,'RevPAR Raw Data'!AB$1,FALSE)</f>
        <v>11.799991929142999</v>
      </c>
      <c r="BM46" s="61">
        <f>VLOOKUP($A46,'RevPAR Raw Data'!$B$6:$BE$43,'RevPAR Raw Data'!AC$1,FALSE)</f>
        <v>14.746032363908199</v>
      </c>
      <c r="BN46" s="62">
        <f>VLOOKUP($A46,'RevPAR Raw Data'!$B$6:$BE$43,'RevPAR Raw Data'!AE$1,FALSE)</f>
        <v>14.113730689052501</v>
      </c>
    </row>
    <row r="47" spans="1:66" x14ac:dyDescent="0.25">
      <c r="A47" s="81" t="s">
        <v>86</v>
      </c>
      <c r="B47" s="59">
        <f>VLOOKUP($A47,'Occupancy Raw Data'!$B$6:$BE$43,'Occupancy Raw Data'!G$1,FALSE)</f>
        <v>43.976300197498297</v>
      </c>
      <c r="C47" s="60">
        <f>VLOOKUP($A47,'Occupancy Raw Data'!$B$6:$BE$43,'Occupancy Raw Data'!H$1,FALSE)</f>
        <v>58.064516129032199</v>
      </c>
      <c r="D47" s="60">
        <f>VLOOKUP($A47,'Occupancy Raw Data'!$B$6:$BE$43,'Occupancy Raw Data'!I$1,FALSE)</f>
        <v>63.857801184990102</v>
      </c>
      <c r="E47" s="60">
        <f>VLOOKUP($A47,'Occupancy Raw Data'!$B$6:$BE$43,'Occupancy Raw Data'!J$1,FALSE)</f>
        <v>64.581961816984801</v>
      </c>
      <c r="F47" s="60">
        <f>VLOOKUP($A47,'Occupancy Raw Data'!$B$6:$BE$43,'Occupancy Raw Data'!K$1,FALSE)</f>
        <v>59.9736668861092</v>
      </c>
      <c r="G47" s="61">
        <f>VLOOKUP($A47,'Occupancy Raw Data'!$B$6:$BE$43,'Occupancy Raw Data'!L$1,FALSE)</f>
        <v>58.0908492429229</v>
      </c>
      <c r="H47" s="60">
        <f>VLOOKUP($A47,'Occupancy Raw Data'!$B$6:$BE$43,'Occupancy Raw Data'!N$1,FALSE)</f>
        <v>70.046082949308698</v>
      </c>
      <c r="I47" s="60">
        <f>VLOOKUP($A47,'Occupancy Raw Data'!$B$6:$BE$43,'Occupancy Raw Data'!O$1,FALSE)</f>
        <v>76.761026991441696</v>
      </c>
      <c r="J47" s="61">
        <f>VLOOKUP($A47,'Occupancy Raw Data'!$B$6:$BE$43,'Occupancy Raw Data'!P$1,FALSE)</f>
        <v>73.403554970375197</v>
      </c>
      <c r="K47" s="62">
        <f>VLOOKUP($A47,'Occupancy Raw Data'!$B$6:$BE$43,'Occupancy Raw Data'!R$1,FALSE)</f>
        <v>62.465908022195002</v>
      </c>
      <c r="L47" s="63"/>
      <c r="M47" s="59">
        <f>VLOOKUP($A47,'Occupancy Raw Data'!$B$6:$BE$43,'Occupancy Raw Data'!T$1,FALSE)</f>
        <v>5.8637083993660797</v>
      </c>
      <c r="N47" s="60">
        <f>VLOOKUP($A47,'Occupancy Raw Data'!$B$6:$BE$43,'Occupancy Raw Data'!U$1,FALSE)</f>
        <v>10.943396226415</v>
      </c>
      <c r="O47" s="60">
        <f>VLOOKUP($A47,'Occupancy Raw Data'!$B$6:$BE$43,'Occupancy Raw Data'!V$1,FALSE)</f>
        <v>16.5865384615384</v>
      </c>
      <c r="P47" s="60">
        <f>VLOOKUP($A47,'Occupancy Raw Data'!$B$6:$BE$43,'Occupancy Raw Data'!W$1,FALSE)</f>
        <v>9.9775784753363208</v>
      </c>
      <c r="Q47" s="60">
        <f>VLOOKUP($A47,'Occupancy Raw Data'!$B$6:$BE$43,'Occupancy Raw Data'!X$1,FALSE)</f>
        <v>6.3010501750291699</v>
      </c>
      <c r="R47" s="61">
        <f>VLOOKUP($A47,'Occupancy Raw Data'!$B$6:$BE$43,'Occupancy Raw Data'!Y$1,FALSE)</f>
        <v>10.1073122036436</v>
      </c>
      <c r="S47" s="60">
        <f>VLOOKUP($A47,'Occupancy Raw Data'!$B$6:$BE$43,'Occupancy Raw Data'!AA$1,FALSE)</f>
        <v>-2.74223034734917</v>
      </c>
      <c r="T47" s="60">
        <f>VLOOKUP($A47,'Occupancy Raw Data'!$B$6:$BE$43,'Occupancy Raw Data'!AB$1,FALSE)</f>
        <v>-1.6863406408094399</v>
      </c>
      <c r="U47" s="61">
        <f>VLOOKUP($A47,'Occupancy Raw Data'!$B$6:$BE$43,'Occupancy Raw Data'!AC$1,FALSE)</f>
        <v>-2.1929824561403501</v>
      </c>
      <c r="V47" s="62">
        <f>VLOOKUP($A47,'Occupancy Raw Data'!$B$6:$BE$43,'Occupancy Raw Data'!AE$1,FALSE)</f>
        <v>5.6465722920311698</v>
      </c>
      <c r="W47" s="63"/>
      <c r="X47" s="64">
        <f>VLOOKUP($A47,'ADR Raw Data'!$B$6:$BE$43,'ADR Raw Data'!G$1,FALSE)</f>
        <v>83.403682634730501</v>
      </c>
      <c r="Y47" s="65">
        <f>VLOOKUP($A47,'ADR Raw Data'!$B$6:$BE$43,'ADR Raw Data'!H$1,FALSE)</f>
        <v>85.703321995464805</v>
      </c>
      <c r="Z47" s="65">
        <f>VLOOKUP($A47,'ADR Raw Data'!$B$6:$BE$43,'ADR Raw Data'!I$1,FALSE)</f>
        <v>90.030546391752495</v>
      </c>
      <c r="AA47" s="65">
        <f>VLOOKUP($A47,'ADR Raw Data'!$B$6:$BE$43,'ADR Raw Data'!J$1,FALSE)</f>
        <v>89.374719673802204</v>
      </c>
      <c r="AB47" s="65">
        <f>VLOOKUP($A47,'ADR Raw Data'!$B$6:$BE$43,'ADR Raw Data'!K$1,FALSE)</f>
        <v>90.559857299670597</v>
      </c>
      <c r="AC47" s="66">
        <f>VLOOKUP($A47,'ADR Raw Data'!$B$6:$BE$43,'ADR Raw Data'!L$1,FALSE)</f>
        <v>88.125623300090595</v>
      </c>
      <c r="AD47" s="65">
        <f>VLOOKUP($A47,'ADR Raw Data'!$B$6:$BE$43,'ADR Raw Data'!N$1,FALSE)</f>
        <v>104.447828947368</v>
      </c>
      <c r="AE47" s="65">
        <f>VLOOKUP($A47,'ADR Raw Data'!$B$6:$BE$43,'ADR Raw Data'!O$1,FALSE)</f>
        <v>106.47605488850699</v>
      </c>
      <c r="AF47" s="66">
        <f>VLOOKUP($A47,'ADR Raw Data'!$B$6:$BE$43,'ADR Raw Data'!P$1,FALSE)</f>
        <v>105.50832735426</v>
      </c>
      <c r="AG47" s="67">
        <f>VLOOKUP($A47,'ADR Raw Data'!$B$6:$BE$43,'ADR Raw Data'!R$1,FALSE)</f>
        <v>93.961731406202901</v>
      </c>
      <c r="AH47" s="63"/>
      <c r="AI47" s="59">
        <f>VLOOKUP($A47,'ADR Raw Data'!$B$6:$BE$43,'ADR Raw Data'!T$1,FALSE)</f>
        <v>7.5538737674401304</v>
      </c>
      <c r="AJ47" s="60">
        <f>VLOOKUP($A47,'ADR Raw Data'!$B$6:$BE$43,'ADR Raw Data'!U$1,FALSE)</f>
        <v>9.3242318026965201</v>
      </c>
      <c r="AK47" s="60">
        <f>VLOOKUP($A47,'ADR Raw Data'!$B$6:$BE$43,'ADR Raw Data'!V$1,FALSE)</f>
        <v>13.0106339965398</v>
      </c>
      <c r="AL47" s="60">
        <f>VLOOKUP($A47,'ADR Raw Data'!$B$6:$BE$43,'ADR Raw Data'!W$1,FALSE)</f>
        <v>13.546553198849599</v>
      </c>
      <c r="AM47" s="60">
        <f>VLOOKUP($A47,'ADR Raw Data'!$B$6:$BE$43,'ADR Raw Data'!X$1,FALSE)</f>
        <v>12.933005867726401</v>
      </c>
      <c r="AN47" s="61">
        <f>VLOOKUP($A47,'ADR Raw Data'!$B$6:$BE$43,'ADR Raw Data'!Y$1,FALSE)</f>
        <v>11.5809286150524</v>
      </c>
      <c r="AO47" s="60">
        <f>VLOOKUP($A47,'ADR Raw Data'!$B$6:$BE$43,'ADR Raw Data'!AA$1,FALSE)</f>
        <v>15.527052835286799</v>
      </c>
      <c r="AP47" s="60">
        <f>VLOOKUP($A47,'ADR Raw Data'!$B$6:$BE$43,'ADR Raw Data'!AB$1,FALSE)</f>
        <v>13.7068416902423</v>
      </c>
      <c r="AQ47" s="61">
        <f>VLOOKUP($A47,'ADR Raw Data'!$B$6:$BE$43,'ADR Raw Data'!AC$1,FALSE)</f>
        <v>14.5702185938651</v>
      </c>
      <c r="AR47" s="62">
        <f>VLOOKUP($A47,'ADR Raw Data'!$B$6:$BE$43,'ADR Raw Data'!AE$1,FALSE)</f>
        <v>12.214539046144401</v>
      </c>
      <c r="AS47" s="50"/>
      <c r="AT47" s="64">
        <f>VLOOKUP($A47,'RevPAR Raw Data'!$B$6:$BE$43,'RevPAR Raw Data'!G$1,FALSE)</f>
        <v>36.677853851217897</v>
      </c>
      <c r="AU47" s="65">
        <f>VLOOKUP($A47,'RevPAR Raw Data'!$B$6:$BE$43,'RevPAR Raw Data'!H$1,FALSE)</f>
        <v>49.763219223173103</v>
      </c>
      <c r="AV47" s="65">
        <f>VLOOKUP($A47,'RevPAR Raw Data'!$B$6:$BE$43,'RevPAR Raw Data'!I$1,FALSE)</f>
        <v>57.491527320605599</v>
      </c>
      <c r="AW47" s="65">
        <f>VLOOKUP($A47,'RevPAR Raw Data'!$B$6:$BE$43,'RevPAR Raw Data'!J$1,FALSE)</f>
        <v>57.719947333772197</v>
      </c>
      <c r="AX47" s="65">
        <f>VLOOKUP($A47,'RevPAR Raw Data'!$B$6:$BE$43,'RevPAR Raw Data'!K$1,FALSE)</f>
        <v>54.312067149440402</v>
      </c>
      <c r="AY47" s="66">
        <f>VLOOKUP($A47,'RevPAR Raw Data'!$B$6:$BE$43,'RevPAR Raw Data'!L$1,FALSE)</f>
        <v>51.1929229756418</v>
      </c>
      <c r="AZ47" s="65">
        <f>VLOOKUP($A47,'RevPAR Raw Data'!$B$6:$BE$43,'RevPAR Raw Data'!N$1,FALSE)</f>
        <v>73.161612903225802</v>
      </c>
      <c r="BA47" s="65">
        <f>VLOOKUP($A47,'RevPAR Raw Data'!$B$6:$BE$43,'RevPAR Raw Data'!O$1,FALSE)</f>
        <v>81.732113232389693</v>
      </c>
      <c r="BB47" s="66">
        <f>VLOOKUP($A47,'RevPAR Raw Data'!$B$6:$BE$43,'RevPAR Raw Data'!P$1,FALSE)</f>
        <v>77.446863067807698</v>
      </c>
      <c r="BC47" s="67">
        <f>VLOOKUP($A47,'RevPAR Raw Data'!$B$6:$BE$43,'RevPAR Raw Data'!R$1,FALSE)</f>
        <v>58.694048716260603</v>
      </c>
      <c r="BD47" s="63"/>
      <c r="BE47" s="59">
        <f>VLOOKUP($A47,'RevPAR Raw Data'!$B$6:$BE$43,'RevPAR Raw Data'!T$1,FALSE)</f>
        <v>13.8605192973851</v>
      </c>
      <c r="BF47" s="60">
        <f>VLOOKUP($A47,'RevPAR Raw Data'!$B$6:$BE$43,'RevPAR Raw Data'!U$1,FALSE)</f>
        <v>21.288015660350101</v>
      </c>
      <c r="BG47" s="60">
        <f>VLOOKUP($A47,'RevPAR Raw Data'!$B$6:$BE$43,'RevPAR Raw Data'!V$1,FALSE)</f>
        <v>31.755186270004302</v>
      </c>
      <c r="BH47" s="60">
        <f>VLOOKUP($A47,'RevPAR Raw Data'!$B$6:$BE$43,'RevPAR Raw Data'!W$1,FALSE)</f>
        <v>24.8757496503044</v>
      </c>
      <c r="BI47" s="60">
        <f>VLOOKUP($A47,'RevPAR Raw Data'!$B$6:$BE$43,'RevPAR Raw Data'!X$1,FALSE)</f>
        <v>20.048971231620499</v>
      </c>
      <c r="BJ47" s="61">
        <f>VLOOKUP($A47,'RevPAR Raw Data'!$B$6:$BE$43,'RevPAR Raw Data'!Y$1,FALSE)</f>
        <v>22.8587614299005</v>
      </c>
      <c r="BK47" s="60">
        <f>VLOOKUP($A47,'RevPAR Raw Data'!$B$6:$BE$43,'RevPAR Raw Data'!AA$1,FALSE)</f>
        <v>12.359034933039499</v>
      </c>
      <c r="BL47" s="60">
        <f>VLOOKUP($A47,'RevPAR Raw Data'!$B$6:$BE$43,'RevPAR Raw Data'!AB$1,FALSE)</f>
        <v>11.7893570074389</v>
      </c>
      <c r="BM47" s="61">
        <f>VLOOKUP($A47,'RevPAR Raw Data'!$B$6:$BE$43,'RevPAR Raw Data'!AC$1,FALSE)</f>
        <v>12.05771380014</v>
      </c>
      <c r="BN47" s="62">
        <f>VLOOKUP($A47,'RevPAR Raw Data'!$B$6:$BE$43,'RevPAR Raw Data'!AE$1,FALSE)</f>
        <v>18.550814115554498</v>
      </c>
    </row>
    <row r="48" spans="1:66" ht="15" thickBot="1" x14ac:dyDescent="0.3">
      <c r="A48" s="81" t="s">
        <v>87</v>
      </c>
      <c r="B48" s="85">
        <f>VLOOKUP($A48,'Occupancy Raw Data'!$B$6:$BE$43,'Occupancy Raw Data'!G$1,FALSE)</f>
        <v>50.452426652042703</v>
      </c>
      <c r="C48" s="86">
        <f>VLOOKUP($A48,'Occupancy Raw Data'!$B$6:$BE$43,'Occupancy Raw Data'!H$1,FALSE)</f>
        <v>58.705785577186703</v>
      </c>
      <c r="D48" s="86">
        <f>VLOOKUP($A48,'Occupancy Raw Data'!$B$6:$BE$43,'Occupancy Raw Data'!I$1,FALSE)</f>
        <v>61.7493830545653</v>
      </c>
      <c r="E48" s="86">
        <f>VLOOKUP($A48,'Occupancy Raw Data'!$B$6:$BE$43,'Occupancy Raw Data'!J$1,FALSE)</f>
        <v>64.272004387167499</v>
      </c>
      <c r="F48" s="86">
        <f>VLOOKUP($A48,'Occupancy Raw Data'!$B$6:$BE$43,'Occupancy Raw Data'!K$1,FALSE)</f>
        <v>62.996983822319699</v>
      </c>
      <c r="G48" s="87">
        <f>VLOOKUP($A48,'Occupancy Raw Data'!$B$6:$BE$43,'Occupancy Raw Data'!L$1,FALSE)</f>
        <v>59.635316698656403</v>
      </c>
      <c r="H48" s="86">
        <f>VLOOKUP($A48,'Occupancy Raw Data'!$B$6:$BE$43,'Occupancy Raw Data'!N$1,FALSE)</f>
        <v>67.384151357279904</v>
      </c>
      <c r="I48" s="86">
        <f>VLOOKUP($A48,'Occupancy Raw Data'!$B$6:$BE$43,'Occupancy Raw Data'!O$1,FALSE)</f>
        <v>72.333424732656894</v>
      </c>
      <c r="J48" s="87">
        <f>VLOOKUP($A48,'Occupancy Raw Data'!$B$6:$BE$43,'Occupancy Raw Data'!P$1,FALSE)</f>
        <v>69.858788044968406</v>
      </c>
      <c r="K48" s="88">
        <f>VLOOKUP($A48,'Occupancy Raw Data'!$B$6:$BE$43,'Occupancy Raw Data'!R$1,FALSE)</f>
        <v>62.556308511888403</v>
      </c>
      <c r="L48" s="63"/>
      <c r="M48" s="85">
        <f>VLOOKUP($A48,'Occupancy Raw Data'!$B$6:$BE$43,'Occupancy Raw Data'!T$1,FALSE)</f>
        <v>17.6905977688217</v>
      </c>
      <c r="N48" s="86">
        <f>VLOOKUP($A48,'Occupancy Raw Data'!$B$6:$BE$43,'Occupancy Raw Data'!U$1,FALSE)</f>
        <v>19.6701064609978</v>
      </c>
      <c r="O48" s="86">
        <f>VLOOKUP($A48,'Occupancy Raw Data'!$B$6:$BE$43,'Occupancy Raw Data'!V$1,FALSE)</f>
        <v>16.022523682564799</v>
      </c>
      <c r="P48" s="86">
        <f>VLOOKUP($A48,'Occupancy Raw Data'!$B$6:$BE$43,'Occupancy Raw Data'!W$1,FALSE)</f>
        <v>12.128346317969999</v>
      </c>
      <c r="Q48" s="86">
        <f>VLOOKUP($A48,'Occupancy Raw Data'!$B$6:$BE$43,'Occupancy Raw Data'!X$1,FALSE)</f>
        <v>5.44034882535371</v>
      </c>
      <c r="R48" s="87">
        <f>VLOOKUP($A48,'Occupancy Raw Data'!$B$6:$BE$43,'Occupancy Raw Data'!Y$1,FALSE)</f>
        <v>13.715176410115999</v>
      </c>
      <c r="S48" s="86">
        <f>VLOOKUP($A48,'Occupancy Raw Data'!$B$6:$BE$43,'Occupancy Raw Data'!AA$1,FALSE)</f>
        <v>-5.7409702492357599</v>
      </c>
      <c r="T48" s="86">
        <f>VLOOKUP($A48,'Occupancy Raw Data'!$B$6:$BE$43,'Occupancy Raw Data'!AB$1,FALSE)</f>
        <v>-3.84061923533163</v>
      </c>
      <c r="U48" s="61">
        <f>VLOOKUP($A48,'Occupancy Raw Data'!$B$6:$BE$43,'Occupancy Raw Data'!AC$1,FALSE)</f>
        <v>-4.7666103615591098</v>
      </c>
      <c r="V48" s="88">
        <f>VLOOKUP($A48,'Occupancy Raw Data'!$B$6:$BE$43,'Occupancy Raw Data'!AE$1,FALSE)</f>
        <v>7.0844226210957704</v>
      </c>
      <c r="W48" s="63"/>
      <c r="X48" s="89">
        <f>VLOOKUP($A48,'ADR Raw Data'!$B$6:$BE$43,'ADR Raw Data'!G$1,FALSE)</f>
        <v>96.935491847826</v>
      </c>
      <c r="Y48" s="90">
        <f>VLOOKUP($A48,'ADR Raw Data'!$B$6:$BE$43,'ADR Raw Data'!H$1,FALSE)</f>
        <v>101.23196170014</v>
      </c>
      <c r="Z48" s="90">
        <f>VLOOKUP($A48,'ADR Raw Data'!$B$6:$BE$43,'ADR Raw Data'!I$1,FALSE)</f>
        <v>103.62371225577201</v>
      </c>
      <c r="AA48" s="90">
        <f>VLOOKUP($A48,'ADR Raw Data'!$B$6:$BE$43,'ADR Raw Data'!J$1,FALSE)</f>
        <v>100.57831271331</v>
      </c>
      <c r="AB48" s="90">
        <f>VLOOKUP($A48,'ADR Raw Data'!$B$6:$BE$43,'ADR Raw Data'!K$1,FALSE)</f>
        <v>103.065636561479</v>
      </c>
      <c r="AC48" s="91">
        <f>VLOOKUP($A48,'ADR Raw Data'!$B$6:$BE$43,'ADR Raw Data'!L$1,FALSE)</f>
        <v>101.246806749735</v>
      </c>
      <c r="AD48" s="90">
        <f>VLOOKUP($A48,'ADR Raw Data'!$B$6:$BE$43,'ADR Raw Data'!N$1,FALSE)</f>
        <v>127.796250254323</v>
      </c>
      <c r="AE48" s="90">
        <f>VLOOKUP($A48,'ADR Raw Data'!$B$6:$BE$43,'ADR Raw Data'!O$1,FALSE)</f>
        <v>140.721148597422</v>
      </c>
      <c r="AF48" s="91">
        <f>VLOOKUP($A48,'ADR Raw Data'!$B$6:$BE$43,'ADR Raw Data'!P$1,FALSE)</f>
        <v>134.48762143067401</v>
      </c>
      <c r="AG48" s="92">
        <f>VLOOKUP($A48,'ADR Raw Data'!$B$6:$BE$43,'ADR Raw Data'!R$1,FALSE)</f>
        <v>111.852853788353</v>
      </c>
      <c r="AH48" s="63"/>
      <c r="AI48" s="85">
        <f>VLOOKUP($A48,'ADR Raw Data'!$B$6:$BE$43,'ADR Raw Data'!T$1,FALSE)</f>
        <v>10.5721340867425</v>
      </c>
      <c r="AJ48" s="86">
        <f>VLOOKUP($A48,'ADR Raw Data'!$B$6:$BE$43,'ADR Raw Data'!U$1,FALSE)</f>
        <v>19.687237005146901</v>
      </c>
      <c r="AK48" s="86">
        <f>VLOOKUP($A48,'ADR Raw Data'!$B$6:$BE$43,'ADR Raw Data'!V$1,FALSE)</f>
        <v>18.3707190055691</v>
      </c>
      <c r="AL48" s="86">
        <f>VLOOKUP($A48,'ADR Raw Data'!$B$6:$BE$43,'ADR Raw Data'!W$1,FALSE)</f>
        <v>14.7584552736263</v>
      </c>
      <c r="AM48" s="86">
        <f>VLOOKUP($A48,'ADR Raw Data'!$B$6:$BE$43,'ADR Raw Data'!X$1,FALSE)</f>
        <v>12.430788961746099</v>
      </c>
      <c r="AN48" s="87">
        <f>VLOOKUP($A48,'ADR Raw Data'!$B$6:$BE$43,'ADR Raw Data'!Y$1,FALSE)</f>
        <v>15.090895350791399</v>
      </c>
      <c r="AO48" s="86">
        <f>VLOOKUP($A48,'ADR Raw Data'!$B$6:$BE$43,'ADR Raw Data'!AA$1,FALSE)</f>
        <v>5.7090078829276099</v>
      </c>
      <c r="AP48" s="86">
        <f>VLOOKUP($A48,'ADR Raw Data'!$B$6:$BE$43,'ADR Raw Data'!AB$1,FALSE)</f>
        <v>11.240036911752</v>
      </c>
      <c r="AQ48" s="87">
        <f>VLOOKUP($A48,'ADR Raw Data'!$B$6:$BE$43,'ADR Raw Data'!AC$1,FALSE)</f>
        <v>8.6595838158479292</v>
      </c>
      <c r="AR48" s="88">
        <f>VLOOKUP($A48,'ADR Raw Data'!$B$6:$BE$43,'ADR Raw Data'!AE$1,FALSE)</f>
        <v>10.9489686269768</v>
      </c>
      <c r="AS48" s="50"/>
      <c r="AT48" s="89">
        <f>VLOOKUP($A48,'RevPAR Raw Data'!$B$6:$BE$43,'RevPAR Raw Data'!G$1,FALSE)</f>
        <v>48.906307924321297</v>
      </c>
      <c r="AU48" s="90">
        <f>VLOOKUP($A48,'RevPAR Raw Data'!$B$6:$BE$43,'RevPAR Raw Data'!H$1,FALSE)</f>
        <v>59.429018371264</v>
      </c>
      <c r="AV48" s="90">
        <f>VLOOKUP($A48,'RevPAR Raw Data'!$B$6:$BE$43,'RevPAR Raw Data'!I$1,FALSE)</f>
        <v>63.987003016177603</v>
      </c>
      <c r="AW48" s="90">
        <f>VLOOKUP($A48,'RevPAR Raw Data'!$B$6:$BE$43,'RevPAR Raw Data'!J$1,FALSE)</f>
        <v>64.643697559637999</v>
      </c>
      <c r="AX48" s="90">
        <f>VLOOKUP($A48,'RevPAR Raw Data'!$B$6:$BE$43,'RevPAR Raw Data'!K$1,FALSE)</f>
        <v>64.928242391006293</v>
      </c>
      <c r="AY48" s="91">
        <f>VLOOKUP($A48,'RevPAR Raw Data'!$B$6:$BE$43,'RevPAR Raw Data'!L$1,FALSE)</f>
        <v>60.378853852481399</v>
      </c>
      <c r="AZ48" s="90">
        <f>VLOOKUP($A48,'RevPAR Raw Data'!$B$6:$BE$43,'RevPAR Raw Data'!N$1,FALSE)</f>
        <v>86.114418700301599</v>
      </c>
      <c r="BA48" s="90">
        <f>VLOOKUP($A48,'RevPAR Raw Data'!$B$6:$BE$43,'RevPAR Raw Data'!O$1,FALSE)</f>
        <v>101.788426103646</v>
      </c>
      <c r="BB48" s="91">
        <f>VLOOKUP($A48,'RevPAR Raw Data'!$B$6:$BE$43,'RevPAR Raw Data'!P$1,FALSE)</f>
        <v>93.951422401974199</v>
      </c>
      <c r="BC48" s="92">
        <f>VLOOKUP($A48,'RevPAR Raw Data'!$B$6:$BE$43,'RevPAR Raw Data'!R$1,FALSE)</f>
        <v>69.971016295193706</v>
      </c>
      <c r="BD48" s="63"/>
      <c r="BE48" s="85">
        <f>VLOOKUP($A48,'RevPAR Raw Data'!$B$6:$BE$43,'RevPAR Raw Data'!T$1,FALSE)</f>
        <v>30.133005572430399</v>
      </c>
      <c r="BF48" s="86">
        <f>VLOOKUP($A48,'RevPAR Raw Data'!$B$6:$BE$43,'RevPAR Raw Data'!U$1,FALSE)</f>
        <v>43.229843944286202</v>
      </c>
      <c r="BG48" s="86">
        <f>VLOOKUP($A48,'RevPAR Raw Data'!$B$6:$BE$43,'RevPAR Raw Data'!V$1,FALSE)</f>
        <v>37.336695491458698</v>
      </c>
      <c r="BH48" s="86">
        <f>VLOOKUP($A48,'RevPAR Raw Data'!$B$6:$BE$43,'RevPAR Raw Data'!W$1,FALSE)</f>
        <v>28.6767581583644</v>
      </c>
      <c r="BI48" s="86">
        <f>VLOOKUP($A48,'RevPAR Raw Data'!$B$6:$BE$43,'RevPAR Raw Data'!X$1,FALSE)</f>
        <v>18.547416068362399</v>
      </c>
      <c r="BJ48" s="87">
        <f>VLOOKUP($A48,'RevPAR Raw Data'!$B$6:$BE$43,'RevPAR Raw Data'!Y$1,FALSE)</f>
        <v>30.8758146801345</v>
      </c>
      <c r="BK48" s="86">
        <f>VLOOKUP($A48,'RevPAR Raw Data'!$B$6:$BE$43,'RevPAR Raw Data'!AA$1,FALSE)</f>
        <v>-0.35971481039355702</v>
      </c>
      <c r="BL48" s="86">
        <f>VLOOKUP($A48,'RevPAR Raw Data'!$B$6:$BE$43,'RevPAR Raw Data'!AB$1,FALSE)</f>
        <v>6.9677306567292501</v>
      </c>
      <c r="BM48" s="87">
        <f>VLOOKUP($A48,'RevPAR Raw Data'!$B$6:$BE$43,'RevPAR Raw Data'!AC$1,FALSE)</f>
        <v>3.4802048348547201</v>
      </c>
      <c r="BN48" s="88">
        <f>VLOOKUP($A48,'RevPAR Raw Data'!$B$6:$BE$43,'RevPAR Raw Data'!AE$1,FALSE)</f>
        <v>18.809062458258801</v>
      </c>
    </row>
    <row r="49" spans="45:45" x14ac:dyDescent="0.25">
      <c r="AS49" s="50"/>
    </row>
    <row r="50" spans="45:45" x14ac:dyDescent="0.25">
      <c r="AS50" s="50"/>
    </row>
    <row r="51" spans="45:45" x14ac:dyDescent="0.25">
      <c r="AS51" s="50"/>
    </row>
    <row r="52" spans="45:45" x14ac:dyDescent="0.25">
      <c r="AS52" s="50"/>
    </row>
    <row r="53" spans="45:45" x14ac:dyDescent="0.25">
      <c r="AS53" s="50"/>
    </row>
    <row r="54" spans="45:45" x14ac:dyDescent="0.25">
      <c r="AS54" s="50"/>
    </row>
    <row r="55" spans="45:45" x14ac:dyDescent="0.25">
      <c r="AS55" s="50"/>
    </row>
    <row r="56" spans="45:45" x14ac:dyDescent="0.25">
      <c r="AS56" s="50"/>
    </row>
    <row r="57" spans="45:45" x14ac:dyDescent="0.25">
      <c r="AS57" s="50"/>
    </row>
    <row r="58" spans="45:45" x14ac:dyDescent="0.25">
      <c r="AS58" s="50"/>
    </row>
    <row r="59" spans="45:45" x14ac:dyDescent="0.25">
      <c r="AS59" s="50"/>
    </row>
    <row r="60" spans="45:45" x14ac:dyDescent="0.25">
      <c r="AS60" s="50"/>
    </row>
    <row r="61" spans="45:45" x14ac:dyDescent="0.25">
      <c r="AS61" s="50"/>
    </row>
    <row r="62" spans="45:45" x14ac:dyDescent="0.25">
      <c r="AS62" s="50"/>
    </row>
    <row r="63" spans="45:45" x14ac:dyDescent="0.25">
      <c r="AS63" s="50"/>
    </row>
    <row r="64" spans="45: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EtVj/AFJd4Xjq83KA5fDp51XYkIYNYqztBQk8cdtYEp3smSB16k6qAY3Pfav7/lRmxFUF5WUoWuBecv1xclOuw==" saltValue="UHs2iJ/FUpmTxeaQp2ajoQ==" spinCount="100000" sheet="1" formatColumns="0" formatRows="0"/>
  <mergeCells count="25">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 ref="AI1:AR1"/>
    <mergeCell ref="G2:G3"/>
    <mergeCell ref="J2:J3"/>
    <mergeCell ref="K2:K3"/>
    <mergeCell ref="B1:K1"/>
    <mergeCell ref="X1:AG1"/>
    <mergeCell ref="AC2:AC3"/>
    <mergeCell ref="AF2:AF3"/>
    <mergeCell ref="AG2:AG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W4" activePane="bottomRight" state="frozen"/>
      <selection activeCell="H27" sqref="H27"/>
      <selection pane="topRight" activeCell="H27" sqref="H27"/>
      <selection pane="bottomLeft" activeCell="H27" sqref="H27"/>
      <selection pane="bottomRight" activeCell="W7" sqref="W7"/>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1" t="s">
        <v>122</v>
      </c>
      <c r="B1" s="185" t="s">
        <v>67</v>
      </c>
      <c r="C1" s="186"/>
      <c r="D1" s="186"/>
      <c r="E1" s="186"/>
      <c r="F1" s="186"/>
      <c r="G1" s="186"/>
      <c r="H1" s="186"/>
      <c r="I1" s="186"/>
      <c r="J1" s="186"/>
      <c r="K1" s="187"/>
      <c r="L1" s="50"/>
      <c r="M1" s="185" t="s">
        <v>74</v>
      </c>
      <c r="N1" s="186"/>
      <c r="O1" s="186"/>
      <c r="P1" s="186"/>
      <c r="Q1" s="186"/>
      <c r="R1" s="186"/>
      <c r="S1" s="186"/>
      <c r="T1" s="186"/>
      <c r="U1" s="186"/>
      <c r="V1" s="187"/>
      <c r="X1" s="185" t="s">
        <v>68</v>
      </c>
      <c r="Y1" s="186"/>
      <c r="Z1" s="186"/>
      <c r="AA1" s="186"/>
      <c r="AB1" s="186"/>
      <c r="AC1" s="186"/>
      <c r="AD1" s="186"/>
      <c r="AE1" s="186"/>
      <c r="AF1" s="186"/>
      <c r="AG1" s="187"/>
      <c r="AI1" s="185" t="s">
        <v>75</v>
      </c>
      <c r="AJ1" s="186"/>
      <c r="AK1" s="186"/>
      <c r="AL1" s="186"/>
      <c r="AM1" s="186"/>
      <c r="AN1" s="186"/>
      <c r="AO1" s="186"/>
      <c r="AP1" s="186"/>
      <c r="AQ1" s="186"/>
      <c r="AR1" s="187"/>
      <c r="AS1" s="50"/>
      <c r="AT1" s="185" t="s">
        <v>69</v>
      </c>
      <c r="AU1" s="186"/>
      <c r="AV1" s="186"/>
      <c r="AW1" s="186"/>
      <c r="AX1" s="186"/>
      <c r="AY1" s="186"/>
      <c r="AZ1" s="186"/>
      <c r="BA1" s="186"/>
      <c r="BB1" s="186"/>
      <c r="BC1" s="187"/>
      <c r="BE1" s="185" t="s">
        <v>76</v>
      </c>
      <c r="BF1" s="186"/>
      <c r="BG1" s="186"/>
      <c r="BH1" s="186"/>
      <c r="BI1" s="186"/>
      <c r="BJ1" s="186"/>
      <c r="BK1" s="186"/>
      <c r="BL1" s="186"/>
      <c r="BM1" s="186"/>
      <c r="BN1" s="187"/>
    </row>
    <row r="2" spans="1:66" x14ac:dyDescent="0.25">
      <c r="A2" s="191"/>
      <c r="B2" s="52"/>
      <c r="C2" s="53"/>
      <c r="D2" s="53"/>
      <c r="E2" s="53"/>
      <c r="F2" s="53"/>
      <c r="G2" s="188" t="s">
        <v>65</v>
      </c>
      <c r="H2" s="53"/>
      <c r="I2" s="53"/>
      <c r="J2" s="188" t="s">
        <v>66</v>
      </c>
      <c r="K2" s="189" t="s">
        <v>57</v>
      </c>
      <c r="L2" s="55"/>
      <c r="M2" s="52"/>
      <c r="N2" s="53"/>
      <c r="O2" s="53"/>
      <c r="P2" s="53"/>
      <c r="Q2" s="53"/>
      <c r="R2" s="188" t="s">
        <v>65</v>
      </c>
      <c r="S2" s="53"/>
      <c r="T2" s="53"/>
      <c r="U2" s="188" t="s">
        <v>66</v>
      </c>
      <c r="V2" s="189" t="s">
        <v>57</v>
      </c>
      <c r="X2" s="52"/>
      <c r="Y2" s="53"/>
      <c r="Z2" s="53"/>
      <c r="AA2" s="53"/>
      <c r="AB2" s="53"/>
      <c r="AC2" s="188" t="s">
        <v>65</v>
      </c>
      <c r="AD2" s="53"/>
      <c r="AE2" s="53"/>
      <c r="AF2" s="188" t="s">
        <v>66</v>
      </c>
      <c r="AG2" s="189" t="s">
        <v>57</v>
      </c>
      <c r="AI2" s="52"/>
      <c r="AJ2" s="53"/>
      <c r="AK2" s="53"/>
      <c r="AL2" s="53"/>
      <c r="AM2" s="53"/>
      <c r="AN2" s="188" t="s">
        <v>65</v>
      </c>
      <c r="AO2" s="53"/>
      <c r="AP2" s="53"/>
      <c r="AQ2" s="188" t="s">
        <v>66</v>
      </c>
      <c r="AR2" s="189" t="s">
        <v>57</v>
      </c>
      <c r="AS2" s="55"/>
      <c r="AT2" s="52"/>
      <c r="AU2" s="53"/>
      <c r="AV2" s="53"/>
      <c r="AW2" s="53"/>
      <c r="AX2" s="53"/>
      <c r="AY2" s="188" t="s">
        <v>65</v>
      </c>
      <c r="AZ2" s="53"/>
      <c r="BA2" s="53"/>
      <c r="BB2" s="188" t="s">
        <v>66</v>
      </c>
      <c r="BC2" s="189" t="s">
        <v>57</v>
      </c>
      <c r="BE2" s="52"/>
      <c r="BF2" s="53"/>
      <c r="BG2" s="53"/>
      <c r="BH2" s="53"/>
      <c r="BI2" s="53"/>
      <c r="BJ2" s="188" t="s">
        <v>65</v>
      </c>
      <c r="BK2" s="53"/>
      <c r="BL2" s="53"/>
      <c r="BM2" s="188" t="s">
        <v>66</v>
      </c>
      <c r="BN2" s="189" t="s">
        <v>57</v>
      </c>
    </row>
    <row r="3" spans="1:66" x14ac:dyDescent="0.25">
      <c r="A3" s="191"/>
      <c r="B3" s="56" t="s">
        <v>58</v>
      </c>
      <c r="C3" s="57" t="s">
        <v>59</v>
      </c>
      <c r="D3" s="57" t="s">
        <v>60</v>
      </c>
      <c r="E3" s="57" t="s">
        <v>61</v>
      </c>
      <c r="F3" s="57" t="s">
        <v>62</v>
      </c>
      <c r="G3" s="188"/>
      <c r="H3" s="57" t="s">
        <v>63</v>
      </c>
      <c r="I3" s="57" t="s">
        <v>64</v>
      </c>
      <c r="J3" s="188"/>
      <c r="K3" s="189"/>
      <c r="L3" s="55"/>
      <c r="M3" s="56" t="s">
        <v>58</v>
      </c>
      <c r="N3" s="57" t="s">
        <v>59</v>
      </c>
      <c r="O3" s="57" t="s">
        <v>60</v>
      </c>
      <c r="P3" s="57" t="s">
        <v>61</v>
      </c>
      <c r="Q3" s="57" t="s">
        <v>62</v>
      </c>
      <c r="R3" s="188"/>
      <c r="S3" s="57" t="s">
        <v>63</v>
      </c>
      <c r="T3" s="57" t="s">
        <v>64</v>
      </c>
      <c r="U3" s="188"/>
      <c r="V3" s="189"/>
      <c r="X3" s="56" t="s">
        <v>58</v>
      </c>
      <c r="Y3" s="57" t="s">
        <v>59</v>
      </c>
      <c r="Z3" s="57" t="s">
        <v>60</v>
      </c>
      <c r="AA3" s="57" t="s">
        <v>61</v>
      </c>
      <c r="AB3" s="57" t="s">
        <v>62</v>
      </c>
      <c r="AC3" s="188"/>
      <c r="AD3" s="57" t="s">
        <v>63</v>
      </c>
      <c r="AE3" s="57" t="s">
        <v>64</v>
      </c>
      <c r="AF3" s="188"/>
      <c r="AG3" s="189"/>
      <c r="AI3" s="56" t="s">
        <v>58</v>
      </c>
      <c r="AJ3" s="57" t="s">
        <v>59</v>
      </c>
      <c r="AK3" s="57" t="s">
        <v>60</v>
      </c>
      <c r="AL3" s="57" t="s">
        <v>61</v>
      </c>
      <c r="AM3" s="57" t="s">
        <v>62</v>
      </c>
      <c r="AN3" s="188"/>
      <c r="AO3" s="57" t="s">
        <v>63</v>
      </c>
      <c r="AP3" s="57" t="s">
        <v>64</v>
      </c>
      <c r="AQ3" s="188"/>
      <c r="AR3" s="189"/>
      <c r="AS3" s="55"/>
      <c r="AT3" s="56" t="s">
        <v>58</v>
      </c>
      <c r="AU3" s="57" t="s">
        <v>59</v>
      </c>
      <c r="AV3" s="57" t="s">
        <v>60</v>
      </c>
      <c r="AW3" s="57" t="s">
        <v>61</v>
      </c>
      <c r="AX3" s="57" t="s">
        <v>62</v>
      </c>
      <c r="AY3" s="188"/>
      <c r="AZ3" s="57" t="s">
        <v>63</v>
      </c>
      <c r="BA3" s="57" t="s">
        <v>64</v>
      </c>
      <c r="BB3" s="188"/>
      <c r="BC3" s="189"/>
      <c r="BE3" s="56" t="s">
        <v>58</v>
      </c>
      <c r="BF3" s="57" t="s">
        <v>59</v>
      </c>
      <c r="BG3" s="57" t="s">
        <v>60</v>
      </c>
      <c r="BH3" s="57" t="s">
        <v>61</v>
      </c>
      <c r="BI3" s="57" t="s">
        <v>62</v>
      </c>
      <c r="BJ3" s="188"/>
      <c r="BK3" s="57" t="s">
        <v>63</v>
      </c>
      <c r="BL3" s="57" t="s">
        <v>64</v>
      </c>
      <c r="BM3" s="188"/>
      <c r="BN3" s="189"/>
    </row>
    <row r="4" spans="1:66" x14ac:dyDescent="0.25">
      <c r="A4" s="58" t="s">
        <v>15</v>
      </c>
      <c r="B4" s="59">
        <f>VLOOKUP($A4,'Occupancy Raw Data'!$B$6:$BE$43,'Occupancy Raw Data'!AG$1,FALSE)</f>
        <v>52.740644991826002</v>
      </c>
      <c r="C4" s="60">
        <f>VLOOKUP($A4,'Occupancy Raw Data'!$B$6:$BE$43,'Occupancy Raw Data'!AH$1,FALSE)</f>
        <v>61.933404134125801</v>
      </c>
      <c r="D4" s="60">
        <f>VLOOKUP($A4,'Occupancy Raw Data'!$B$6:$BE$43,'Occupancy Raw Data'!AI$1,FALSE)</f>
        <v>66.074329568796898</v>
      </c>
      <c r="E4" s="60">
        <f>VLOOKUP($A4,'Occupancy Raw Data'!$B$6:$BE$43,'Occupancy Raw Data'!AJ$1,FALSE)</f>
        <v>66.417014699189494</v>
      </c>
      <c r="F4" s="60">
        <f>VLOOKUP($A4,'Occupancy Raw Data'!$B$6:$BE$43,'Occupancy Raw Data'!AK$1,FALSE)</f>
        <v>65.253113749612695</v>
      </c>
      <c r="G4" s="61">
        <f>VLOOKUP($A4,'Occupancy Raw Data'!$B$6:$BE$43,'Occupancy Raw Data'!AL$1,FALSE)</f>
        <v>62.483733524149301</v>
      </c>
      <c r="H4" s="60">
        <f>VLOOKUP($A4,'Occupancy Raw Data'!$B$6:$BE$43,'Occupancy Raw Data'!AN$1,FALSE)</f>
        <v>73.994581068973304</v>
      </c>
      <c r="I4" s="60">
        <f>VLOOKUP($A4,'Occupancy Raw Data'!$B$6:$BE$43,'Occupancy Raw Data'!AO$1,FALSE)</f>
        <v>78.126453676685799</v>
      </c>
      <c r="J4" s="61">
        <f>VLOOKUP($A4,'Occupancy Raw Data'!$B$6:$BE$43,'Occupancy Raw Data'!AP$1,FALSE)</f>
        <v>76.060525348942093</v>
      </c>
      <c r="K4" s="62">
        <f>VLOOKUP($A4,'Occupancy Raw Data'!$B$6:$BE$43,'Occupancy Raw Data'!AR$1,FALSE)</f>
        <v>66.363036110818001</v>
      </c>
      <c r="M4" s="59">
        <f>VLOOKUP($A4,'Occupancy Raw Data'!$B$6:$BE$43,'Occupancy Raw Data'!AT$1,FALSE)</f>
        <v>9.5180308711402901</v>
      </c>
      <c r="N4" s="60">
        <f>VLOOKUP($A4,'Occupancy Raw Data'!$B$6:$BE$43,'Occupancy Raw Data'!AU$1,FALSE)</f>
        <v>18.192677339610899</v>
      </c>
      <c r="O4" s="60">
        <f>VLOOKUP($A4,'Occupancy Raw Data'!$B$6:$BE$43,'Occupancy Raw Data'!AV$1,FALSE)</f>
        <v>20.799695296494999</v>
      </c>
      <c r="P4" s="60">
        <f>VLOOKUP($A4,'Occupancy Raw Data'!$B$6:$BE$43,'Occupancy Raw Data'!AW$1,FALSE)</f>
        <v>18.640299759248901</v>
      </c>
      <c r="Q4" s="60">
        <f>VLOOKUP($A4,'Occupancy Raw Data'!$B$6:$BE$43,'Occupancy Raw Data'!AX$1,FALSE)</f>
        <v>12.504187394611799</v>
      </c>
      <c r="R4" s="61">
        <f>VLOOKUP($A4,'Occupancy Raw Data'!$B$6:$BE$43,'Occupancy Raw Data'!AY$1,FALSE)</f>
        <v>16.038389095193001</v>
      </c>
      <c r="S4" s="60">
        <f>VLOOKUP($A4,'Occupancy Raw Data'!$B$6:$BE$43,'Occupancy Raw Data'!BA$1,FALSE)</f>
        <v>5.2187678962340902</v>
      </c>
      <c r="T4" s="60">
        <f>VLOOKUP($A4,'Occupancy Raw Data'!$B$6:$BE$43,'Occupancy Raw Data'!BB$1,FALSE)</f>
        <v>3.18630092271066</v>
      </c>
      <c r="U4" s="61">
        <f>VLOOKUP($A4,'Occupancy Raw Data'!$B$6:$BE$43,'Occupancy Raw Data'!BC$1,FALSE)</f>
        <v>4.1649796416883502</v>
      </c>
      <c r="V4" s="62">
        <f>VLOOKUP($A4,'Occupancy Raw Data'!$B$6:$BE$43,'Occupancy Raw Data'!BE$1,FALSE)</f>
        <v>11.863029633521499</v>
      </c>
      <c r="X4" s="64">
        <f>VLOOKUP($A4,'ADR Raw Data'!$B$6:$BE$43,'ADR Raw Data'!AG$1,FALSE)</f>
        <v>138.14071101586001</v>
      </c>
      <c r="Y4" s="65">
        <f>VLOOKUP($A4,'ADR Raw Data'!$B$6:$BE$43,'ADR Raw Data'!AH$1,FALSE)</f>
        <v>140.223697852436</v>
      </c>
      <c r="Z4" s="65">
        <f>VLOOKUP($A4,'ADR Raw Data'!$B$6:$BE$43,'ADR Raw Data'!AI$1,FALSE)</f>
        <v>143.31677580620601</v>
      </c>
      <c r="AA4" s="65">
        <f>VLOOKUP($A4,'ADR Raw Data'!$B$6:$BE$43,'ADR Raw Data'!AJ$1,FALSE)</f>
        <v>142.207091303086</v>
      </c>
      <c r="AB4" s="65">
        <f>VLOOKUP($A4,'ADR Raw Data'!$B$6:$BE$43,'ADR Raw Data'!AK$1,FALSE)</f>
        <v>143.240126379928</v>
      </c>
      <c r="AC4" s="66">
        <f>VLOOKUP($A4,'ADR Raw Data'!$B$6:$BE$43,'ADR Raw Data'!AL$1,FALSE)</f>
        <v>141.57791547142</v>
      </c>
      <c r="AD4" s="65">
        <f>VLOOKUP($A4,'ADR Raw Data'!$B$6:$BE$43,'ADR Raw Data'!AN$1,FALSE)</f>
        <v>163.412010809913</v>
      </c>
      <c r="AE4" s="65">
        <f>VLOOKUP($A4,'ADR Raw Data'!$B$6:$BE$43,'ADR Raw Data'!AO$1,FALSE)</f>
        <v>170.659890129541</v>
      </c>
      <c r="AF4" s="66">
        <f>VLOOKUP($A4,'ADR Raw Data'!$B$6:$BE$43,'ADR Raw Data'!AP$1,FALSE)</f>
        <v>167.13439697204299</v>
      </c>
      <c r="AG4" s="67">
        <f>VLOOKUP($A4,'ADR Raw Data'!$B$6:$BE$43,'ADR Raw Data'!AR$1,FALSE)</f>
        <v>149.947244327947</v>
      </c>
      <c r="AI4" s="59">
        <f>VLOOKUP($A4,'ADR Raw Data'!$B$6:$BE$43,'ADR Raw Data'!AT$1,FALSE)</f>
        <v>29.967869662737002</v>
      </c>
      <c r="AJ4" s="60">
        <f>VLOOKUP($A4,'ADR Raw Data'!$B$6:$BE$43,'ADR Raw Data'!AU$1,FALSE)</f>
        <v>35.232500349438297</v>
      </c>
      <c r="AK4" s="60">
        <f>VLOOKUP($A4,'ADR Raw Data'!$B$6:$BE$43,'ADR Raw Data'!AV$1,FALSE)</f>
        <v>37.213962982398002</v>
      </c>
      <c r="AL4" s="60">
        <f>VLOOKUP($A4,'ADR Raw Data'!$B$6:$BE$43,'ADR Raw Data'!AW$1,FALSE)</f>
        <v>35.035110112180298</v>
      </c>
      <c r="AM4" s="60">
        <f>VLOOKUP($A4,'ADR Raw Data'!$B$6:$BE$43,'ADR Raw Data'!AX$1,FALSE)</f>
        <v>30.204036307510599</v>
      </c>
      <c r="AN4" s="61">
        <f>VLOOKUP($A4,'ADR Raw Data'!$B$6:$BE$43,'ADR Raw Data'!AY$1,FALSE)</f>
        <v>33.554111288522499</v>
      </c>
      <c r="AO4" s="60">
        <f>VLOOKUP($A4,'ADR Raw Data'!$B$6:$BE$43,'ADR Raw Data'!BA$1,FALSE)</f>
        <v>24.215895267699999</v>
      </c>
      <c r="AP4" s="60">
        <f>VLOOKUP($A4,'ADR Raw Data'!$B$6:$BE$43,'ADR Raw Data'!BB$1,FALSE)</f>
        <v>23.188306993203302</v>
      </c>
      <c r="AQ4" s="61">
        <f>VLOOKUP($A4,'ADR Raw Data'!$B$6:$BE$43,'ADR Raw Data'!BC$1,FALSE)</f>
        <v>23.643729832748299</v>
      </c>
      <c r="AR4" s="62">
        <f>VLOOKUP($A4,'ADR Raw Data'!$B$6:$BE$43,'ADR Raw Data'!BE$1,FALSE)</f>
        <v>28.9703149598806</v>
      </c>
      <c r="AT4" s="64">
        <f>VLOOKUP($A4,'RevPAR Raw Data'!$B$6:$BE$43,'RevPAR Raw Data'!AG$1,FALSE)</f>
        <v>72.856301986059094</v>
      </c>
      <c r="AU4" s="65">
        <f>VLOOKUP($A4,'RevPAR Raw Data'!$B$6:$BE$43,'RevPAR Raw Data'!AH$1,FALSE)</f>
        <v>86.845309482764904</v>
      </c>
      <c r="AV4" s="65">
        <f>VLOOKUP($A4,'RevPAR Raw Data'!$B$6:$BE$43,'RevPAR Raw Data'!AI$1,FALSE)</f>
        <v>94.6955987735669</v>
      </c>
      <c r="AW4" s="65">
        <f>VLOOKUP($A4,'RevPAR Raw Data'!$B$6:$BE$43,'RevPAR Raw Data'!AJ$1,FALSE)</f>
        <v>94.449704734060902</v>
      </c>
      <c r="AX4" s="65">
        <f>VLOOKUP($A4,'RevPAR Raw Data'!$B$6:$BE$43,'RevPAR Raw Data'!AK$1,FALSE)</f>
        <v>93.468642601783699</v>
      </c>
      <c r="AY4" s="66">
        <f>VLOOKUP($A4,'RevPAR Raw Data'!$B$6:$BE$43,'RevPAR Raw Data'!AL$1,FALSE)</f>
        <v>88.463167432207499</v>
      </c>
      <c r="AZ4" s="65">
        <f>VLOOKUP($A4,'RevPAR Raw Data'!$B$6:$BE$43,'RevPAR Raw Data'!AN$1,FALSE)</f>
        <v>120.916032815181</v>
      </c>
      <c r="BA4" s="65">
        <f>VLOOKUP($A4,'RevPAR Raw Data'!$B$6:$BE$43,'RevPAR Raw Data'!AO$1,FALSE)</f>
        <v>133.33052000673899</v>
      </c>
      <c r="BB4" s="66">
        <f>VLOOKUP($A4,'RevPAR Raw Data'!$B$6:$BE$43,'RevPAR Raw Data'!AP$1,FALSE)</f>
        <v>127.123300375722</v>
      </c>
      <c r="BC4" s="67">
        <f>VLOOKUP($A4,'RevPAR Raw Data'!$B$6:$BE$43,'RevPAR Raw Data'!AR$1,FALSE)</f>
        <v>99.509543900532094</v>
      </c>
      <c r="BE4" s="59">
        <f>VLOOKUP($A4,'RevPAR Raw Data'!$B$6:$BE$43,'RevPAR Raw Data'!AT$1,FALSE)</f>
        <v>42.3382516197996</v>
      </c>
      <c r="BF4" s="60">
        <f>VLOOKUP($A4,'RevPAR Raw Data'!$B$6:$BE$43,'RevPAR Raw Data'!AU$1,FALSE)</f>
        <v>59.834912796299797</v>
      </c>
      <c r="BG4" s="60">
        <f>VLOOKUP($A4,'RevPAR Raw Data'!$B$6:$BE$43,'RevPAR Raw Data'!AV$1,FALSE)</f>
        <v>65.754049186982201</v>
      </c>
      <c r="BH4" s="60">
        <f>VLOOKUP($A4,'RevPAR Raw Data'!$B$6:$BE$43,'RevPAR Raw Data'!AW$1,FALSE)</f>
        <v>60.2060594173225</v>
      </c>
      <c r="BI4" s="60">
        <f>VLOOKUP($A4,'RevPAR Raw Data'!$B$6:$BE$43,'RevPAR Raw Data'!AX$1,FALSE)</f>
        <v>46.484993002750301</v>
      </c>
      <c r="BJ4" s="61">
        <f>VLOOKUP($A4,'RevPAR Raw Data'!$B$6:$BE$43,'RevPAR Raw Data'!AY$1,FALSE)</f>
        <v>54.974039309602901</v>
      </c>
      <c r="BK4" s="60">
        <f>VLOOKUP($A4,'RevPAR Raw Data'!$B$6:$BE$43,'RevPAR Raw Data'!BA$1,FALSE)</f>
        <v>30.6984345319505</v>
      </c>
      <c r="BL4" s="60">
        <f>VLOOKUP($A4,'RevPAR Raw Data'!$B$6:$BE$43,'RevPAR Raw Data'!BB$1,FALSE)</f>
        <v>27.113457155599399</v>
      </c>
      <c r="BM4" s="61">
        <f>VLOOKUP($A4,'RevPAR Raw Data'!$B$6:$BE$43,'RevPAR Raw Data'!BC$1,FALSE)</f>
        <v>28.7934660085064</v>
      </c>
      <c r="BN4" s="62">
        <f>VLOOKUP($A4,'RevPAR Raw Data'!$B$6:$BE$43,'RevPAR Raw Data'!BE$1,FALSE)</f>
        <v>44.270101642017302</v>
      </c>
    </row>
    <row r="5" spans="1:66" x14ac:dyDescent="0.25">
      <c r="A5" s="58" t="s">
        <v>70</v>
      </c>
      <c r="B5" s="59">
        <f>VLOOKUP($A5,'Occupancy Raw Data'!$B$6:$BE$43,'Occupancy Raw Data'!AG$1,FALSE)</f>
        <v>53.942798547264601</v>
      </c>
      <c r="C5" s="60">
        <f>VLOOKUP($A5,'Occupancy Raw Data'!$B$6:$BE$43,'Occupancy Raw Data'!AH$1,FALSE)</f>
        <v>63.323354243917301</v>
      </c>
      <c r="D5" s="60">
        <f>VLOOKUP($A5,'Occupancy Raw Data'!$B$6:$BE$43,'Occupancy Raw Data'!AI$1,FALSE)</f>
        <v>67.761879666785106</v>
      </c>
      <c r="E5" s="60">
        <f>VLOOKUP($A5,'Occupancy Raw Data'!$B$6:$BE$43,'Occupancy Raw Data'!AJ$1,FALSE)</f>
        <v>69.329538527962598</v>
      </c>
      <c r="F5" s="60">
        <f>VLOOKUP($A5,'Occupancy Raw Data'!$B$6:$BE$43,'Occupancy Raw Data'!AK$1,FALSE)</f>
        <v>67.793626504800102</v>
      </c>
      <c r="G5" s="61">
        <f>VLOOKUP($A5,'Occupancy Raw Data'!$B$6:$BE$43,'Occupancy Raw Data'!AL$1,FALSE)</f>
        <v>64.430239498145895</v>
      </c>
      <c r="H5" s="60">
        <f>VLOOKUP($A5,'Occupancy Raw Data'!$B$6:$BE$43,'Occupancy Raw Data'!AN$1,FALSE)</f>
        <v>76.7881406511911</v>
      </c>
      <c r="I5" s="60">
        <f>VLOOKUP($A5,'Occupancy Raw Data'!$B$6:$BE$43,'Occupancy Raw Data'!AO$1,FALSE)</f>
        <v>79.902664194646206</v>
      </c>
      <c r="J5" s="61">
        <f>VLOOKUP($A5,'Occupancy Raw Data'!$B$6:$BE$43,'Occupancy Raw Data'!AP$1,FALSE)</f>
        <v>78.345402422918596</v>
      </c>
      <c r="K5" s="62">
        <f>VLOOKUP($A5,'Occupancy Raw Data'!$B$6:$BE$43,'Occupancy Raw Data'!AR$1,FALSE)</f>
        <v>68.406000333795305</v>
      </c>
      <c r="M5" s="59">
        <f>VLOOKUP($A5,'Occupancy Raw Data'!$B$6:$BE$43,'Occupancy Raw Data'!AT$1,FALSE)</f>
        <v>15.2061150307318</v>
      </c>
      <c r="N5" s="60">
        <f>VLOOKUP($A5,'Occupancy Raw Data'!$B$6:$BE$43,'Occupancy Raw Data'!AU$1,FALSE)</f>
        <v>22.863785576020899</v>
      </c>
      <c r="O5" s="60">
        <f>VLOOKUP($A5,'Occupancy Raw Data'!$B$6:$BE$43,'Occupancy Raw Data'!AV$1,FALSE)</f>
        <v>25.275468409472801</v>
      </c>
      <c r="P5" s="60">
        <f>VLOOKUP($A5,'Occupancy Raw Data'!$B$6:$BE$43,'Occupancy Raw Data'!AW$1,FALSE)</f>
        <v>24.499202248150802</v>
      </c>
      <c r="Q5" s="60">
        <f>VLOOKUP($A5,'Occupancy Raw Data'!$B$6:$BE$43,'Occupancy Raw Data'!AX$1,FALSE)</f>
        <v>19.902692489023501</v>
      </c>
      <c r="R5" s="61">
        <f>VLOOKUP($A5,'Occupancy Raw Data'!$B$6:$BE$43,'Occupancy Raw Data'!AY$1,FALSE)</f>
        <v>21.7135049735618</v>
      </c>
      <c r="S5" s="60">
        <f>VLOOKUP($A5,'Occupancy Raw Data'!$B$6:$BE$43,'Occupancy Raw Data'!BA$1,FALSE)</f>
        <v>13.0624532254594</v>
      </c>
      <c r="T5" s="60">
        <f>VLOOKUP($A5,'Occupancy Raw Data'!$B$6:$BE$43,'Occupancy Raw Data'!BB$1,FALSE)</f>
        <v>9.8805741988669702</v>
      </c>
      <c r="U5" s="61">
        <f>VLOOKUP($A5,'Occupancy Raw Data'!$B$6:$BE$43,'Occupancy Raw Data'!BC$1,FALSE)</f>
        <v>11.4172000676993</v>
      </c>
      <c r="V5" s="62">
        <f>VLOOKUP($A5,'Occupancy Raw Data'!$B$6:$BE$43,'Occupancy Raw Data'!BE$1,FALSE)</f>
        <v>18.140934300933601</v>
      </c>
      <c r="X5" s="64">
        <f>VLOOKUP($A5,'ADR Raw Data'!$B$6:$BE$43,'ADR Raw Data'!AG$1,FALSE)</f>
        <v>114.225836125897</v>
      </c>
      <c r="Y5" s="65">
        <f>VLOOKUP($A5,'ADR Raw Data'!$B$6:$BE$43,'ADR Raw Data'!AH$1,FALSE)</f>
        <v>120.302811659276</v>
      </c>
      <c r="Z5" s="65">
        <f>VLOOKUP($A5,'ADR Raw Data'!$B$6:$BE$43,'ADR Raw Data'!AI$1,FALSE)</f>
        <v>124.06200579166899</v>
      </c>
      <c r="AA5" s="65">
        <f>VLOOKUP($A5,'ADR Raw Data'!$B$6:$BE$43,'ADR Raw Data'!AJ$1,FALSE)</f>
        <v>123.849164928279</v>
      </c>
      <c r="AB5" s="65">
        <f>VLOOKUP($A5,'ADR Raw Data'!$B$6:$BE$43,'ADR Raw Data'!AK$1,FALSE)</f>
        <v>124.872182387511</v>
      </c>
      <c r="AC5" s="66">
        <f>VLOOKUP($A5,'ADR Raw Data'!$B$6:$BE$43,'ADR Raw Data'!AL$1,FALSE)</f>
        <v>121.80074879356999</v>
      </c>
      <c r="AD5" s="65">
        <f>VLOOKUP($A5,'ADR Raw Data'!$B$6:$BE$43,'ADR Raw Data'!AN$1,FALSE)</f>
        <v>145.65179102620499</v>
      </c>
      <c r="AE5" s="65">
        <f>VLOOKUP($A5,'ADR Raw Data'!$B$6:$BE$43,'ADR Raw Data'!AO$1,FALSE)</f>
        <v>149.858075029898</v>
      </c>
      <c r="AF5" s="66">
        <f>VLOOKUP($A5,'ADR Raw Data'!$B$6:$BE$43,'ADR Raw Data'!AP$1,FALSE)</f>
        <v>147.79673691875499</v>
      </c>
      <c r="AG5" s="67">
        <f>VLOOKUP($A5,'ADR Raw Data'!$B$6:$BE$43,'ADR Raw Data'!AR$1,FALSE)</f>
        <v>130.30737996255999</v>
      </c>
      <c r="AI5" s="59">
        <f>VLOOKUP($A5,'ADR Raw Data'!$B$6:$BE$43,'ADR Raw Data'!AT$1,FALSE)</f>
        <v>25.263505548833599</v>
      </c>
      <c r="AJ5" s="60">
        <f>VLOOKUP($A5,'ADR Raw Data'!$B$6:$BE$43,'ADR Raw Data'!AU$1,FALSE)</f>
        <v>32.880298622842098</v>
      </c>
      <c r="AK5" s="60">
        <f>VLOOKUP($A5,'ADR Raw Data'!$B$6:$BE$43,'ADR Raw Data'!AV$1,FALSE)</f>
        <v>34.701116088741401</v>
      </c>
      <c r="AL5" s="60">
        <f>VLOOKUP($A5,'ADR Raw Data'!$B$6:$BE$43,'ADR Raw Data'!AW$1,FALSE)</f>
        <v>33.695568451828102</v>
      </c>
      <c r="AM5" s="60">
        <f>VLOOKUP($A5,'ADR Raw Data'!$B$6:$BE$43,'ADR Raw Data'!AX$1,FALSE)</f>
        <v>29.533820464161501</v>
      </c>
      <c r="AN5" s="61">
        <f>VLOOKUP($A5,'ADR Raw Data'!$B$6:$BE$43,'ADR Raw Data'!AY$1,FALSE)</f>
        <v>31.441007832136901</v>
      </c>
      <c r="AO5" s="60">
        <f>VLOOKUP($A5,'ADR Raw Data'!$B$6:$BE$43,'ADR Raw Data'!BA$1,FALSE)</f>
        <v>22.847696602933102</v>
      </c>
      <c r="AP5" s="60">
        <f>VLOOKUP($A5,'ADR Raw Data'!$B$6:$BE$43,'ADR Raw Data'!BB$1,FALSE)</f>
        <v>20.6396531874312</v>
      </c>
      <c r="AQ5" s="61">
        <f>VLOOKUP($A5,'ADR Raw Data'!$B$6:$BE$43,'ADR Raw Data'!BC$1,FALSE)</f>
        <v>21.655621117779699</v>
      </c>
      <c r="AR5" s="62">
        <f>VLOOKUP($A5,'ADR Raw Data'!$B$6:$BE$43,'ADR Raw Data'!BE$1,FALSE)</f>
        <v>26.923243242863801</v>
      </c>
      <c r="AT5" s="64">
        <f>VLOOKUP($A5,'RevPAR Raw Data'!$B$6:$BE$43,'RevPAR Raw Data'!AG$1,FALSE)</f>
        <v>61.6166126703217</v>
      </c>
      <c r="AU5" s="65">
        <f>VLOOKUP($A5,'RevPAR Raw Data'!$B$6:$BE$43,'RevPAR Raw Data'!AH$1,FALSE)</f>
        <v>76.179775592395899</v>
      </c>
      <c r="AV5" s="65">
        <f>VLOOKUP($A5,'RevPAR Raw Data'!$B$6:$BE$43,'RevPAR Raw Data'!AI$1,FALSE)</f>
        <v>84.066747076751099</v>
      </c>
      <c r="AW5" s="65">
        <f>VLOOKUP($A5,'RevPAR Raw Data'!$B$6:$BE$43,'RevPAR Raw Data'!AJ$1,FALSE)</f>
        <v>85.864054515511498</v>
      </c>
      <c r="AX5" s="65">
        <f>VLOOKUP($A5,'RevPAR Raw Data'!$B$6:$BE$43,'RevPAR Raw Data'!AK$1,FALSE)</f>
        <v>84.655380936182496</v>
      </c>
      <c r="AY5" s="66">
        <f>VLOOKUP($A5,'RevPAR Raw Data'!$B$6:$BE$43,'RevPAR Raw Data'!AL$1,FALSE)</f>
        <v>78.476514158232504</v>
      </c>
      <c r="AZ5" s="65">
        <f>VLOOKUP($A5,'RevPAR Raw Data'!$B$6:$BE$43,'RevPAR Raw Data'!AN$1,FALSE)</f>
        <v>111.843302154181</v>
      </c>
      <c r="BA5" s="65">
        <f>VLOOKUP($A5,'RevPAR Raw Data'!$B$6:$BE$43,'RevPAR Raw Data'!AO$1,FALSE)</f>
        <v>119.74059445970001</v>
      </c>
      <c r="BB5" s="66">
        <f>VLOOKUP($A5,'RevPAR Raw Data'!$B$6:$BE$43,'RevPAR Raw Data'!AP$1,FALSE)</f>
        <v>115.79194830694099</v>
      </c>
      <c r="BC5" s="67">
        <f>VLOOKUP($A5,'RevPAR Raw Data'!$B$6:$BE$43,'RevPAR Raw Data'!AR$1,FALSE)</f>
        <v>89.138066772149301</v>
      </c>
      <c r="BE5" s="59">
        <f>VLOOKUP($A5,'RevPAR Raw Data'!$B$6:$BE$43,'RevPAR Raw Data'!AT$1,FALSE)</f>
        <v>44.3112182941165</v>
      </c>
      <c r="BF5" s="60">
        <f>VLOOKUP($A5,'RevPAR Raw Data'!$B$6:$BE$43,'RevPAR Raw Data'!AU$1,FALSE)</f>
        <v>63.261765172745001</v>
      </c>
      <c r="BG5" s="60">
        <f>VLOOKUP($A5,'RevPAR Raw Data'!$B$6:$BE$43,'RevPAR Raw Data'!AV$1,FALSE)</f>
        <v>68.747454132958595</v>
      </c>
      <c r="BH5" s="60">
        <f>VLOOKUP($A5,'RevPAR Raw Data'!$B$6:$BE$43,'RevPAR Raw Data'!AW$1,FALSE)</f>
        <v>66.449916163656397</v>
      </c>
      <c r="BI5" s="60">
        <f>VLOOKUP($A5,'RevPAR Raw Data'!$B$6:$BE$43,'RevPAR Raw Data'!AX$1,FALSE)</f>
        <v>55.314538420427503</v>
      </c>
      <c r="BJ5" s="61">
        <f>VLOOKUP($A5,'RevPAR Raw Data'!$B$6:$BE$43,'RevPAR Raw Data'!AY$1,FALSE)</f>
        <v>59.981457605067703</v>
      </c>
      <c r="BK5" s="60">
        <f>VLOOKUP($A5,'RevPAR Raw Data'!$B$6:$BE$43,'RevPAR Raw Data'!BA$1,FALSE)</f>
        <v>38.894619510245597</v>
      </c>
      <c r="BL5" s="60">
        <f>VLOOKUP($A5,'RevPAR Raw Data'!$B$6:$BE$43,'RevPAR Raw Data'!BB$1,FALSE)</f>
        <v>32.559543633871201</v>
      </c>
      <c r="BM5" s="61">
        <f>VLOOKUP($A5,'RevPAR Raw Data'!$B$6:$BE$43,'RevPAR Raw Data'!BC$1,FALSE)</f>
        <v>35.545286774398903</v>
      </c>
      <c r="BN5" s="62">
        <f>VLOOKUP($A5,'RevPAR Raw Data'!$B$6:$BE$43,'RevPAR Raw Data'!BE$1,FALSE)</f>
        <v>49.948305412165901</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Data'!$B$6:$BE$43,'Occupancy Raw Data'!AG$1,FALSE)</f>
        <v>59.5650704225352</v>
      </c>
      <c r="C7" s="60">
        <f>VLOOKUP($A7,'Occupancy Raw Data'!$B$6:$BE$43,'Occupancy Raw Data'!AH$1,FALSE)</f>
        <v>69.879368742239393</v>
      </c>
      <c r="D7" s="60">
        <f>VLOOKUP($A7,'Occupancy Raw Data'!$B$6:$BE$43,'Occupancy Raw Data'!AI$1,FALSE)</f>
        <v>75.759269316663193</v>
      </c>
      <c r="E7" s="60">
        <f>VLOOKUP($A7,'Occupancy Raw Data'!$B$6:$BE$43,'Occupancy Raw Data'!AJ$1,FALSE)</f>
        <v>74.757576918483096</v>
      </c>
      <c r="F7" s="60">
        <f>VLOOKUP($A7,'Occupancy Raw Data'!$B$6:$BE$43,'Occupancy Raw Data'!AK$1,FALSE)</f>
        <v>70.265623133798599</v>
      </c>
      <c r="G7" s="61">
        <f>VLOOKUP($A7,'Occupancy Raw Data'!$B$6:$BE$43,'Occupancy Raw Data'!AL$1,FALSE)</f>
        <v>70.045376983214794</v>
      </c>
      <c r="H7" s="60">
        <f>VLOOKUP($A7,'Occupancy Raw Data'!$B$6:$BE$43,'Occupancy Raw Data'!AN$1,FALSE)</f>
        <v>76.713863017156001</v>
      </c>
      <c r="I7" s="60">
        <f>VLOOKUP($A7,'Occupancy Raw Data'!$B$6:$BE$43,'Occupancy Raw Data'!AO$1,FALSE)</f>
        <v>80.854266713840403</v>
      </c>
      <c r="J7" s="61">
        <f>VLOOKUP($A7,'Occupancy Raw Data'!$B$6:$BE$43,'Occupancy Raw Data'!AP$1,FALSE)</f>
        <v>78.784064865498195</v>
      </c>
      <c r="K7" s="62">
        <f>VLOOKUP($A7,'Occupancy Raw Data'!$B$6:$BE$43,'Occupancy Raw Data'!AR$1,FALSE)</f>
        <v>72.542144145791497</v>
      </c>
      <c r="M7" s="59">
        <f>VLOOKUP($A7,'Occupancy Raw Data'!$B$6:$BE$43,'Occupancy Raw Data'!AT$1,FALSE)</f>
        <v>57.760968936866099</v>
      </c>
      <c r="N7" s="60">
        <f>VLOOKUP($A7,'Occupancy Raw Data'!$B$6:$BE$43,'Occupancy Raw Data'!AU$1,FALSE)</f>
        <v>77.983882323369301</v>
      </c>
      <c r="O7" s="60">
        <f>VLOOKUP($A7,'Occupancy Raw Data'!$B$6:$BE$43,'Occupancy Raw Data'!AV$1,FALSE)</f>
        <v>85.282016292346796</v>
      </c>
      <c r="P7" s="60">
        <f>VLOOKUP($A7,'Occupancy Raw Data'!$B$6:$BE$43,'Occupancy Raw Data'!AW$1,FALSE)</f>
        <v>78.577119118483097</v>
      </c>
      <c r="Q7" s="60">
        <f>VLOOKUP($A7,'Occupancy Raw Data'!$B$6:$BE$43,'Occupancy Raw Data'!AX$1,FALSE)</f>
        <v>63.3934824889228</v>
      </c>
      <c r="R7" s="61">
        <f>VLOOKUP($A7,'Occupancy Raw Data'!$B$6:$BE$43,'Occupancy Raw Data'!AY$1,FALSE)</f>
        <v>72.7181643735086</v>
      </c>
      <c r="S7" s="60">
        <f>VLOOKUP($A7,'Occupancy Raw Data'!$B$6:$BE$43,'Occupancy Raw Data'!BA$1,FALSE)</f>
        <v>42.599523841843499</v>
      </c>
      <c r="T7" s="60">
        <f>VLOOKUP($A7,'Occupancy Raw Data'!$B$6:$BE$43,'Occupancy Raw Data'!BB$1,FALSE)</f>
        <v>34.919480543325299</v>
      </c>
      <c r="U7" s="61">
        <f>VLOOKUP($A7,'Occupancy Raw Data'!$B$6:$BE$43,'Occupancy Raw Data'!BC$1,FALSE)</f>
        <v>38.552480314199499</v>
      </c>
      <c r="V7" s="62">
        <f>VLOOKUP($A7,'Occupancy Raw Data'!$B$6:$BE$43,'Occupancy Raw Data'!BE$1,FALSE)</f>
        <v>60.441705830224102</v>
      </c>
      <c r="X7" s="64">
        <f>VLOOKUP($A7,'ADR Raw Data'!$B$6:$BE$43,'ADR Raw Data'!AG$1,FALSE)</f>
        <v>174.65647461410401</v>
      </c>
      <c r="Y7" s="65">
        <f>VLOOKUP($A7,'ADR Raw Data'!$B$6:$BE$43,'ADR Raw Data'!AH$1,FALSE)</f>
        <v>193.24388788380099</v>
      </c>
      <c r="Z7" s="65">
        <f>VLOOKUP($A7,'ADR Raw Data'!$B$6:$BE$43,'ADR Raw Data'!AI$1,FALSE)</f>
        <v>199.233077330366</v>
      </c>
      <c r="AA7" s="65">
        <f>VLOOKUP($A7,'ADR Raw Data'!$B$6:$BE$43,'ADR Raw Data'!AJ$1,FALSE)</f>
        <v>192.798922667422</v>
      </c>
      <c r="AB7" s="65">
        <f>VLOOKUP($A7,'ADR Raw Data'!$B$6:$BE$43,'ADR Raw Data'!AK$1,FALSE)</f>
        <v>180.860475556681</v>
      </c>
      <c r="AC7" s="66">
        <f>VLOOKUP($A7,'ADR Raw Data'!$B$6:$BE$43,'ADR Raw Data'!AL$1,FALSE)</f>
        <v>188.79871668310599</v>
      </c>
      <c r="AD7" s="65">
        <f>VLOOKUP($A7,'ADR Raw Data'!$B$6:$BE$43,'ADR Raw Data'!AN$1,FALSE)</f>
        <v>173.301126148224</v>
      </c>
      <c r="AE7" s="65">
        <f>VLOOKUP($A7,'ADR Raw Data'!$B$6:$BE$43,'ADR Raw Data'!AO$1,FALSE)</f>
        <v>175.142292510939</v>
      </c>
      <c r="AF7" s="66">
        <f>VLOOKUP($A7,'ADR Raw Data'!$B$6:$BE$43,'ADR Raw Data'!AP$1,FALSE)</f>
        <v>174.245899411762</v>
      </c>
      <c r="AG7" s="67">
        <f>VLOOKUP($A7,'ADR Raw Data'!$B$6:$BE$43,'ADR Raw Data'!AR$1,FALSE)</f>
        <v>184.28299789733899</v>
      </c>
      <c r="AI7" s="59">
        <f>VLOOKUP($A7,'ADR Raw Data'!$B$6:$BE$43,'ADR Raw Data'!AT$1,FALSE)</f>
        <v>65.381772388557394</v>
      </c>
      <c r="AJ7" s="60">
        <f>VLOOKUP($A7,'ADR Raw Data'!$B$6:$BE$43,'ADR Raw Data'!AU$1,FALSE)</f>
        <v>80.817722169958998</v>
      </c>
      <c r="AK7" s="60">
        <f>VLOOKUP($A7,'ADR Raw Data'!$B$6:$BE$43,'ADR Raw Data'!AV$1,FALSE)</f>
        <v>84.658479150541197</v>
      </c>
      <c r="AL7" s="60">
        <f>VLOOKUP($A7,'ADR Raw Data'!$B$6:$BE$43,'ADR Raw Data'!AW$1,FALSE)</f>
        <v>78.217480797560299</v>
      </c>
      <c r="AM7" s="60">
        <f>VLOOKUP($A7,'ADR Raw Data'!$B$6:$BE$43,'ADR Raw Data'!AX$1,FALSE)</f>
        <v>65.656580897250606</v>
      </c>
      <c r="AN7" s="61">
        <f>VLOOKUP($A7,'ADR Raw Data'!$B$6:$BE$43,'ADR Raw Data'!AY$1,FALSE)</f>
        <v>75.460262866803802</v>
      </c>
      <c r="AO7" s="60">
        <f>VLOOKUP($A7,'ADR Raw Data'!$B$6:$BE$43,'ADR Raw Data'!BA$1,FALSE)</f>
        <v>48.8373708685235</v>
      </c>
      <c r="AP7" s="60">
        <f>VLOOKUP($A7,'ADR Raw Data'!$B$6:$BE$43,'ADR Raw Data'!BB$1,FALSE)</f>
        <v>46.321596428282596</v>
      </c>
      <c r="AQ7" s="61">
        <f>VLOOKUP($A7,'ADR Raw Data'!$B$6:$BE$43,'ADR Raw Data'!BC$1,FALSE)</f>
        <v>47.472833653499499</v>
      </c>
      <c r="AR7" s="62">
        <f>VLOOKUP($A7,'ADR Raw Data'!$B$6:$BE$43,'ADR Raw Data'!BE$1,FALSE)</f>
        <v>65.433873364589999</v>
      </c>
      <c r="AT7" s="64">
        <f>VLOOKUP($A7,'RevPAR Raw Data'!$B$6:$BE$43,'RevPAR Raw Data'!AG$1,FALSE)</f>
        <v>104.034252101408</v>
      </c>
      <c r="AU7" s="65">
        <f>VLOOKUP($A7,'RevPAR Raw Data'!$B$6:$BE$43,'RevPAR Raw Data'!AH$1,FALSE)</f>
        <v>135.03760898616099</v>
      </c>
      <c r="AV7" s="65">
        <f>VLOOKUP($A7,'RevPAR Raw Data'!$B$6:$BE$43,'RevPAR Raw Data'!AI$1,FALSE)</f>
        <v>150.937523622588</v>
      </c>
      <c r="AW7" s="65">
        <f>VLOOKUP($A7,'RevPAR Raw Data'!$B$6:$BE$43,'RevPAR Raw Data'!AJ$1,FALSE)</f>
        <v>144.13180291110501</v>
      </c>
      <c r="AX7" s="65">
        <f>VLOOKUP($A7,'RevPAR Raw Data'!$B$6:$BE$43,'RevPAR Raw Data'!AK$1,FALSE)</f>
        <v>127.082740152653</v>
      </c>
      <c r="AY7" s="66">
        <f>VLOOKUP($A7,'RevPAR Raw Data'!$B$6:$BE$43,'RevPAR Raw Data'!AL$1,FALSE)</f>
        <v>132.24477284015299</v>
      </c>
      <c r="AZ7" s="65">
        <f>VLOOKUP($A7,'RevPAR Raw Data'!$B$6:$BE$43,'RevPAR Raw Data'!AN$1,FALSE)</f>
        <v>132.94598852053701</v>
      </c>
      <c r="BA7" s="65">
        <f>VLOOKUP($A7,'RevPAR Raw Data'!$B$6:$BE$43,'RevPAR Raw Data'!AO$1,FALSE)</f>
        <v>141.61001631552901</v>
      </c>
      <c r="BB7" s="66">
        <f>VLOOKUP($A7,'RevPAR Raw Data'!$B$6:$BE$43,'RevPAR Raw Data'!AP$1,FALSE)</f>
        <v>137.278002418033</v>
      </c>
      <c r="BC7" s="67">
        <f>VLOOKUP($A7,'RevPAR Raw Data'!$B$6:$BE$43,'RevPAR Raw Data'!AR$1,FALSE)</f>
        <v>133.682837970874</v>
      </c>
      <c r="BE7" s="59">
        <f>VLOOKUP($A7,'RevPAR Raw Data'!$B$6:$BE$43,'RevPAR Raw Data'!AT$1,FALSE)</f>
        <v>160.90788656514999</v>
      </c>
      <c r="BF7" s="60">
        <f>VLOOKUP($A7,'RevPAR Raw Data'!$B$6:$BE$43,'RevPAR Raw Data'!AU$1,FALSE)</f>
        <v>221.82640184677601</v>
      </c>
      <c r="BG7" s="60">
        <f>VLOOKUP($A7,'RevPAR Raw Data'!$B$6:$BE$43,'RevPAR Raw Data'!AV$1,FALSE)</f>
        <v>242.138953424905</v>
      </c>
      <c r="BH7" s="60">
        <f>VLOOKUP($A7,'RevPAR Raw Data'!$B$6:$BE$43,'RevPAR Raw Data'!AW$1,FALSE)</f>
        <v>218.25564297381899</v>
      </c>
      <c r="BI7" s="60">
        <f>VLOOKUP($A7,'RevPAR Raw Data'!$B$6:$BE$43,'RevPAR Raw Data'!AX$1,FALSE)</f>
        <v>170.672056500097</v>
      </c>
      <c r="BJ7" s="61">
        <f>VLOOKUP($A7,'RevPAR Raw Data'!$B$6:$BE$43,'RevPAR Raw Data'!AY$1,FALSE)</f>
        <v>203.05174522847599</v>
      </c>
      <c r="BK7" s="60">
        <f>VLOOKUP($A7,'RevPAR Raw Data'!$B$6:$BE$43,'RevPAR Raw Data'!BA$1,FALSE)</f>
        <v>112.24138215723301</v>
      </c>
      <c r="BL7" s="60">
        <f>VLOOKUP($A7,'RevPAR Raw Data'!$B$6:$BE$43,'RevPAR Raw Data'!BB$1,FALSE)</f>
        <v>97.416337823739795</v>
      </c>
      <c r="BM7" s="61">
        <f>VLOOKUP($A7,'RevPAR Raw Data'!$B$6:$BE$43,'RevPAR Raw Data'!BC$1,FALSE)</f>
        <v>104.32726881655699</v>
      </c>
      <c r="BN7" s="62">
        <f>VLOOKUP($A7,'RevPAR Raw Data'!$B$6:$BE$43,'RevPAR Raw Data'!BE$1,FALSE)</f>
        <v>165.42492844716099</v>
      </c>
    </row>
    <row r="8" spans="1:66" x14ac:dyDescent="0.25">
      <c r="A8" s="76" t="s">
        <v>89</v>
      </c>
      <c r="B8" s="59">
        <f>VLOOKUP($A8,'Occupancy Raw Data'!$B$6:$BE$43,'Occupancy Raw Data'!AG$1,FALSE)</f>
        <v>66.613467874793997</v>
      </c>
      <c r="C8" s="60">
        <f>VLOOKUP($A8,'Occupancy Raw Data'!$B$6:$BE$43,'Occupancy Raw Data'!AH$1,FALSE)</f>
        <v>77.458299011532105</v>
      </c>
      <c r="D8" s="60">
        <f>VLOOKUP($A8,'Occupancy Raw Data'!$B$6:$BE$43,'Occupancy Raw Data'!AI$1,FALSE)</f>
        <v>83.389106260296501</v>
      </c>
      <c r="E8" s="60">
        <f>VLOOKUP($A8,'Occupancy Raw Data'!$B$6:$BE$43,'Occupancy Raw Data'!AJ$1,FALSE)</f>
        <v>84.0377883031301</v>
      </c>
      <c r="F8" s="60">
        <f>VLOOKUP($A8,'Occupancy Raw Data'!$B$6:$BE$43,'Occupancy Raw Data'!AK$1,FALSE)</f>
        <v>78.433896210873101</v>
      </c>
      <c r="G8" s="61">
        <f>VLOOKUP($A8,'Occupancy Raw Data'!$B$6:$BE$43,'Occupancy Raw Data'!AL$1,FALSE)</f>
        <v>77.986511532125206</v>
      </c>
      <c r="H8" s="60">
        <f>VLOOKUP($A8,'Occupancy Raw Data'!$B$6:$BE$43,'Occupancy Raw Data'!AN$1,FALSE)</f>
        <v>82.403212520593001</v>
      </c>
      <c r="I8" s="60">
        <f>VLOOKUP($A8,'Occupancy Raw Data'!$B$6:$BE$43,'Occupancy Raw Data'!AO$1,FALSE)</f>
        <v>81.945016474464495</v>
      </c>
      <c r="J8" s="61">
        <f>VLOOKUP($A8,'Occupancy Raw Data'!$B$6:$BE$43,'Occupancy Raw Data'!AP$1,FALSE)</f>
        <v>82.174114497528805</v>
      </c>
      <c r="K8" s="62">
        <f>VLOOKUP($A8,'Occupancy Raw Data'!$B$6:$BE$43,'Occupancy Raw Data'!AR$1,FALSE)</f>
        <v>79.182969522240498</v>
      </c>
      <c r="M8" s="59">
        <f>VLOOKUP($A8,'Occupancy Raw Data'!$B$6:$BE$43,'Occupancy Raw Data'!AT$1,FALSE)</f>
        <v>131.77022366405501</v>
      </c>
      <c r="N8" s="60">
        <f>VLOOKUP($A8,'Occupancy Raw Data'!$B$6:$BE$43,'Occupancy Raw Data'!AU$1,FALSE)</f>
        <v>159.66469930660699</v>
      </c>
      <c r="O8" s="60">
        <f>VLOOKUP($A8,'Occupancy Raw Data'!$B$6:$BE$43,'Occupancy Raw Data'!AV$1,FALSE)</f>
        <v>169.848976280383</v>
      </c>
      <c r="P8" s="60">
        <f>VLOOKUP($A8,'Occupancy Raw Data'!$B$6:$BE$43,'Occupancy Raw Data'!AW$1,FALSE)</f>
        <v>161.24859428560501</v>
      </c>
      <c r="Q8" s="60">
        <f>VLOOKUP($A8,'Occupancy Raw Data'!$B$6:$BE$43,'Occupancy Raw Data'!AX$1,FALSE)</f>
        <v>134.37720204050299</v>
      </c>
      <c r="R8" s="61">
        <f>VLOOKUP($A8,'Occupancy Raw Data'!$B$6:$BE$43,'Occupancy Raw Data'!AY$1,FALSE)</f>
        <v>151.397482101343</v>
      </c>
      <c r="S8" s="60">
        <f>VLOOKUP($A8,'Occupancy Raw Data'!$B$6:$BE$43,'Occupancy Raw Data'!BA$1,FALSE)</f>
        <v>90.993906231476103</v>
      </c>
      <c r="T8" s="60">
        <f>VLOOKUP($A8,'Occupancy Raw Data'!$B$6:$BE$43,'Occupancy Raw Data'!BB$1,FALSE)</f>
        <v>68.917836124645703</v>
      </c>
      <c r="U8" s="61">
        <f>VLOOKUP($A8,'Occupancy Raw Data'!$B$6:$BE$43,'Occupancy Raw Data'!BC$1,FALSE)</f>
        <v>79.309489254191604</v>
      </c>
      <c r="V8" s="62">
        <f>VLOOKUP($A8,'Occupancy Raw Data'!$B$6:$BE$43,'Occupancy Raw Data'!BE$1,FALSE)</f>
        <v>124.621457142739</v>
      </c>
      <c r="X8" s="64">
        <f>VLOOKUP($A8,'ADR Raw Data'!$B$6:$BE$43,'ADR Raw Data'!AG$1,FALSE)</f>
        <v>179.867791946827</v>
      </c>
      <c r="Y8" s="65">
        <f>VLOOKUP($A8,'ADR Raw Data'!$B$6:$BE$43,'ADR Raw Data'!AH$1,FALSE)</f>
        <v>205.00430261539901</v>
      </c>
      <c r="Z8" s="65">
        <f>VLOOKUP($A8,'ADR Raw Data'!$B$6:$BE$43,'ADR Raw Data'!AI$1,FALSE)</f>
        <v>212.74030097237201</v>
      </c>
      <c r="AA8" s="65">
        <f>VLOOKUP($A8,'ADR Raw Data'!$B$6:$BE$43,'ADR Raw Data'!AJ$1,FALSE)</f>
        <v>209.35334242043601</v>
      </c>
      <c r="AB8" s="65">
        <f>VLOOKUP($A8,'ADR Raw Data'!$B$6:$BE$43,'ADR Raw Data'!AK$1,FALSE)</f>
        <v>193.42677978339299</v>
      </c>
      <c r="AC8" s="66">
        <f>VLOOKUP($A8,'ADR Raw Data'!$B$6:$BE$43,'ADR Raw Data'!AL$1,FALSE)</f>
        <v>200.97304473828399</v>
      </c>
      <c r="AD8" s="65">
        <f>VLOOKUP($A8,'ADR Raw Data'!$B$6:$BE$43,'ADR Raw Data'!AN$1,FALSE)</f>
        <v>169.08210702236599</v>
      </c>
      <c r="AE8" s="65">
        <f>VLOOKUP($A8,'ADR Raw Data'!$B$6:$BE$43,'ADR Raw Data'!AO$1,FALSE)</f>
        <v>168.639893824213</v>
      </c>
      <c r="AF8" s="66">
        <f>VLOOKUP($A8,'ADR Raw Data'!$B$6:$BE$43,'ADR Raw Data'!AP$1,FALSE)</f>
        <v>168.861616859317</v>
      </c>
      <c r="AG8" s="67">
        <f>VLOOKUP($A8,'ADR Raw Data'!$B$6:$BE$43,'ADR Raw Data'!AR$1,FALSE)</f>
        <v>191.45177604294801</v>
      </c>
      <c r="AI8" s="59">
        <f>VLOOKUP($A8,'ADR Raw Data'!$B$6:$BE$43,'ADR Raw Data'!AT$1,FALSE)</f>
        <v>50.166097303364303</v>
      </c>
      <c r="AJ8" s="60">
        <f>VLOOKUP($A8,'ADR Raw Data'!$B$6:$BE$43,'ADR Raw Data'!AU$1,FALSE)</f>
        <v>56.674539861917303</v>
      </c>
      <c r="AK8" s="60">
        <f>VLOOKUP($A8,'ADR Raw Data'!$B$6:$BE$43,'ADR Raw Data'!AV$1,FALSE)</f>
        <v>59.956596851243098</v>
      </c>
      <c r="AL8" s="60">
        <f>VLOOKUP($A8,'ADR Raw Data'!$B$6:$BE$43,'ADR Raw Data'!AW$1,FALSE)</f>
        <v>61.210923116215703</v>
      </c>
      <c r="AM8" s="60">
        <f>VLOOKUP($A8,'ADR Raw Data'!$B$6:$BE$43,'ADR Raw Data'!AX$1,FALSE)</f>
        <v>59.959883632624702</v>
      </c>
      <c r="AN8" s="61">
        <f>VLOOKUP($A8,'ADR Raw Data'!$B$6:$BE$43,'ADR Raw Data'!AY$1,FALSE)</f>
        <v>58.396829537614003</v>
      </c>
      <c r="AO8" s="60">
        <f>VLOOKUP($A8,'ADR Raw Data'!$B$6:$BE$43,'ADR Raw Data'!BA$1,FALSE)</f>
        <v>58.205915731721802</v>
      </c>
      <c r="AP8" s="60">
        <f>VLOOKUP($A8,'ADR Raw Data'!$B$6:$BE$43,'ADR Raw Data'!BB$1,FALSE)</f>
        <v>59.067209779010298</v>
      </c>
      <c r="AQ8" s="61">
        <f>VLOOKUP($A8,'ADR Raw Data'!$B$6:$BE$43,'ADR Raw Data'!BC$1,FALSE)</f>
        <v>58.672799700987198</v>
      </c>
      <c r="AR8" s="62">
        <f>VLOOKUP($A8,'ADR Raw Data'!$B$6:$BE$43,'ADR Raw Data'!BE$1,FALSE)</f>
        <v>60.505417911526102</v>
      </c>
      <c r="AT8" s="64">
        <f>VLOOKUP($A8,'RevPAR Raw Data'!$B$6:$BE$43,'RevPAR Raw Data'!AG$1,FALSE)</f>
        <v>119.816173805601</v>
      </c>
      <c r="AU8" s="65">
        <f>VLOOKUP($A8,'RevPAR Raw Data'!$B$6:$BE$43,'RevPAR Raw Data'!AH$1,FALSE)</f>
        <v>158.79284570634201</v>
      </c>
      <c r="AV8" s="65">
        <f>VLOOKUP($A8,'RevPAR Raw Data'!$B$6:$BE$43,'RevPAR Raw Data'!AI$1,FALSE)</f>
        <v>177.402235636326</v>
      </c>
      <c r="AW8" s="65">
        <f>VLOOKUP($A8,'RevPAR Raw Data'!$B$6:$BE$43,'RevPAR Raw Data'!AJ$1,FALSE)</f>
        <v>175.93591870881301</v>
      </c>
      <c r="AX8" s="65">
        <f>VLOOKUP($A8,'RevPAR Raw Data'!$B$6:$BE$43,'RevPAR Raw Data'!AK$1,FALSE)</f>
        <v>151.71215969934099</v>
      </c>
      <c r="AY8" s="66">
        <f>VLOOKUP($A8,'RevPAR Raw Data'!$B$6:$BE$43,'RevPAR Raw Data'!AL$1,FALSE)</f>
        <v>156.73186671128499</v>
      </c>
      <c r="AZ8" s="65">
        <f>VLOOKUP($A8,'RevPAR Raw Data'!$B$6:$BE$43,'RevPAR Raw Data'!AN$1,FALSE)</f>
        <v>139.329087983937</v>
      </c>
      <c r="BA8" s="65">
        <f>VLOOKUP($A8,'RevPAR Raw Data'!$B$6:$BE$43,'RevPAR Raw Data'!AO$1,FALSE)</f>
        <v>138.19198877677101</v>
      </c>
      <c r="BB8" s="66">
        <f>VLOOKUP($A8,'RevPAR Raw Data'!$B$6:$BE$43,'RevPAR Raw Data'!AP$1,FALSE)</f>
        <v>138.76053838035401</v>
      </c>
      <c r="BC8" s="67">
        <f>VLOOKUP($A8,'RevPAR Raw Data'!$B$6:$BE$43,'RevPAR Raw Data'!AR$1,FALSE)</f>
        <v>151.597201473876</v>
      </c>
      <c r="BE8" s="59">
        <f>VLOOKUP($A8,'RevPAR Raw Data'!$B$6:$BE$43,'RevPAR Raw Data'!AT$1,FALSE)</f>
        <v>248.04029958759099</v>
      </c>
      <c r="BF8" s="60">
        <f>VLOOKUP($A8,'RevPAR Raw Data'!$B$6:$BE$43,'RevPAR Raw Data'!AU$1,FALSE)</f>
        <v>306.82847282245899</v>
      </c>
      <c r="BG8" s="60">
        <f>VLOOKUP($A8,'RevPAR Raw Data'!$B$6:$BE$43,'RevPAR Raw Data'!AV$1,FALSE)</f>
        <v>331.64123909601898</v>
      </c>
      <c r="BH8" s="60">
        <f>VLOOKUP($A8,'RevPAR Raw Data'!$B$6:$BE$43,'RevPAR Raw Data'!AW$1,FALSE)</f>
        <v>321.16127047596098</v>
      </c>
      <c r="BI8" s="60">
        <f>VLOOKUP($A8,'RevPAR Raw Data'!$B$6:$BE$43,'RevPAR Raw Data'!AX$1,FALSE)</f>
        <v>274.90949964539101</v>
      </c>
      <c r="BJ8" s="61">
        <f>VLOOKUP($A8,'RevPAR Raw Data'!$B$6:$BE$43,'RevPAR Raw Data'!AY$1,FALSE)</f>
        <v>298.20564118591801</v>
      </c>
      <c r="BK8" s="60">
        <f>VLOOKUP($A8,'RevPAR Raw Data'!$B$6:$BE$43,'RevPAR Raw Data'!BA$1,FALSE)</f>
        <v>202.16365834529299</v>
      </c>
      <c r="BL8" s="60">
        <f>VLOOKUP($A8,'RevPAR Raw Data'!$B$6:$BE$43,'RevPAR Raw Data'!BB$1,FALSE)</f>
        <v>168.692888742555</v>
      </c>
      <c r="BM8" s="61">
        <f>VLOOKUP($A8,'RevPAR Raw Data'!$B$6:$BE$43,'RevPAR Raw Data'!BC$1,FALSE)</f>
        <v>184.51538672916601</v>
      </c>
      <c r="BN8" s="62">
        <f>VLOOKUP($A8,'RevPAR Raw Data'!$B$6:$BE$43,'RevPAR Raw Data'!BE$1,FALSE)</f>
        <v>260.52960850591398</v>
      </c>
    </row>
    <row r="9" spans="1:66" x14ac:dyDescent="0.25">
      <c r="A9" s="76" t="s">
        <v>90</v>
      </c>
      <c r="B9" s="59">
        <f>VLOOKUP($A9,'Occupancy Raw Data'!$B$6:$BE$43,'Occupancy Raw Data'!AG$1,FALSE)</f>
        <v>60.248984953427197</v>
      </c>
      <c r="C9" s="60">
        <f>VLOOKUP($A9,'Occupancy Raw Data'!$B$6:$BE$43,'Occupancy Raw Data'!AH$1,FALSE)</f>
        <v>71.136852161452097</v>
      </c>
      <c r="D9" s="60">
        <f>VLOOKUP($A9,'Occupancy Raw Data'!$B$6:$BE$43,'Occupancy Raw Data'!AI$1,FALSE)</f>
        <v>77.200262717936397</v>
      </c>
      <c r="E9" s="60">
        <f>VLOOKUP($A9,'Occupancy Raw Data'!$B$6:$BE$43,'Occupancy Raw Data'!AJ$1,FALSE)</f>
        <v>77.164437544781407</v>
      </c>
      <c r="F9" s="60">
        <f>VLOOKUP($A9,'Occupancy Raw Data'!$B$6:$BE$43,'Occupancy Raw Data'!AK$1,FALSE)</f>
        <v>72.734057797945994</v>
      </c>
      <c r="G9" s="61">
        <f>VLOOKUP($A9,'Occupancy Raw Data'!$B$6:$BE$43,'Occupancy Raw Data'!AL$1,FALSE)</f>
        <v>71.696919035108607</v>
      </c>
      <c r="H9" s="60">
        <f>VLOOKUP($A9,'Occupancy Raw Data'!$B$6:$BE$43,'Occupancy Raw Data'!AN$1,FALSE)</f>
        <v>77.045020300931398</v>
      </c>
      <c r="I9" s="60">
        <f>VLOOKUP($A9,'Occupancy Raw Data'!$B$6:$BE$43,'Occupancy Raw Data'!AO$1,FALSE)</f>
        <v>84.016001910675897</v>
      </c>
      <c r="J9" s="61">
        <f>VLOOKUP($A9,'Occupancy Raw Data'!$B$6:$BE$43,'Occupancy Raw Data'!AP$1,FALSE)</f>
        <v>80.530511105803598</v>
      </c>
      <c r="K9" s="62">
        <f>VLOOKUP($A9,'Occupancy Raw Data'!$B$6:$BE$43,'Occupancy Raw Data'!AR$1,FALSE)</f>
        <v>74.2208024838786</v>
      </c>
      <c r="M9" s="59">
        <f>VLOOKUP($A9,'Occupancy Raw Data'!$B$6:$BE$43,'Occupancy Raw Data'!AT$1,FALSE)</f>
        <v>64.244648904045903</v>
      </c>
      <c r="N9" s="60">
        <f>VLOOKUP($A9,'Occupancy Raw Data'!$B$6:$BE$43,'Occupancy Raw Data'!AU$1,FALSE)</f>
        <v>82.463161295443101</v>
      </c>
      <c r="O9" s="60">
        <f>VLOOKUP($A9,'Occupancy Raw Data'!$B$6:$BE$43,'Occupancy Raw Data'!AV$1,FALSE)</f>
        <v>87.583191979094195</v>
      </c>
      <c r="P9" s="60">
        <f>VLOOKUP($A9,'Occupancy Raw Data'!$B$6:$BE$43,'Occupancy Raw Data'!AW$1,FALSE)</f>
        <v>79.908246651368898</v>
      </c>
      <c r="Q9" s="60">
        <f>VLOOKUP($A9,'Occupancy Raw Data'!$B$6:$BE$43,'Occupancy Raw Data'!AX$1,FALSE)</f>
        <v>66.746013259449697</v>
      </c>
      <c r="R9" s="61">
        <f>VLOOKUP($A9,'Occupancy Raw Data'!$B$6:$BE$43,'Occupancy Raw Data'!AY$1,FALSE)</f>
        <v>76.302187062994804</v>
      </c>
      <c r="S9" s="60">
        <f>VLOOKUP($A9,'Occupancy Raw Data'!$B$6:$BE$43,'Occupancy Raw Data'!BA$1,FALSE)</f>
        <v>42.726069214192499</v>
      </c>
      <c r="T9" s="60">
        <f>VLOOKUP($A9,'Occupancy Raw Data'!$B$6:$BE$43,'Occupancy Raw Data'!BB$1,FALSE)</f>
        <v>34.873049191841098</v>
      </c>
      <c r="U9" s="61">
        <f>VLOOKUP($A9,'Occupancy Raw Data'!$B$6:$BE$43,'Occupancy Raw Data'!BC$1,FALSE)</f>
        <v>38.518879855909297</v>
      </c>
      <c r="V9" s="62">
        <f>VLOOKUP($A9,'Occupancy Raw Data'!$B$6:$BE$43,'Occupancy Raw Data'!BE$1,FALSE)</f>
        <v>62.556626904450397</v>
      </c>
      <c r="X9" s="64">
        <f>VLOOKUP($A9,'ADR Raw Data'!$B$6:$BE$43,'ADR Raw Data'!AG$1,FALSE)</f>
        <v>145.29130717011</v>
      </c>
      <c r="Y9" s="65">
        <f>VLOOKUP($A9,'ADR Raw Data'!$B$6:$BE$43,'ADR Raw Data'!AH$1,FALSE)</f>
        <v>165.41281853281799</v>
      </c>
      <c r="Z9" s="65">
        <f>VLOOKUP($A9,'ADR Raw Data'!$B$6:$BE$43,'ADR Raw Data'!AI$1,FALSE)</f>
        <v>169.45639545226001</v>
      </c>
      <c r="AA9" s="65">
        <f>VLOOKUP($A9,'ADR Raw Data'!$B$6:$BE$43,'ADR Raw Data'!AJ$1,FALSE)</f>
        <v>162.98089526830901</v>
      </c>
      <c r="AB9" s="65">
        <f>VLOOKUP($A9,'ADR Raw Data'!$B$6:$BE$43,'ADR Raw Data'!AK$1,FALSE)</f>
        <v>152.41553831629901</v>
      </c>
      <c r="AC9" s="66">
        <f>VLOOKUP($A9,'ADR Raw Data'!$B$6:$BE$43,'ADR Raw Data'!AL$1,FALSE)</f>
        <v>159.74133813021501</v>
      </c>
      <c r="AD9" s="65">
        <f>VLOOKUP($A9,'ADR Raw Data'!$B$6:$BE$43,'ADR Raw Data'!AN$1,FALSE)</f>
        <v>145.98194830859799</v>
      </c>
      <c r="AE9" s="65">
        <f>VLOOKUP($A9,'ADR Raw Data'!$B$6:$BE$43,'ADR Raw Data'!AO$1,FALSE)</f>
        <v>148.81550707128099</v>
      </c>
      <c r="AF9" s="66">
        <f>VLOOKUP($A9,'ADR Raw Data'!$B$6:$BE$43,'ADR Raw Data'!AP$1,FALSE)</f>
        <v>147.46004819366399</v>
      </c>
      <c r="AG9" s="67">
        <f>VLOOKUP($A9,'ADR Raw Data'!$B$6:$BE$43,'ADR Raw Data'!AR$1,FALSE)</f>
        <v>155.93409379004399</v>
      </c>
      <c r="AI9" s="59">
        <f>VLOOKUP($A9,'ADR Raw Data'!$B$6:$BE$43,'ADR Raw Data'!AT$1,FALSE)</f>
        <v>49.936626941086601</v>
      </c>
      <c r="AJ9" s="60">
        <f>VLOOKUP($A9,'ADR Raw Data'!$B$6:$BE$43,'ADR Raw Data'!AU$1,FALSE)</f>
        <v>62.872920398547798</v>
      </c>
      <c r="AK9" s="60">
        <f>VLOOKUP($A9,'ADR Raw Data'!$B$6:$BE$43,'ADR Raw Data'!AV$1,FALSE)</f>
        <v>63.355994350580502</v>
      </c>
      <c r="AL9" s="60">
        <f>VLOOKUP($A9,'ADR Raw Data'!$B$6:$BE$43,'ADR Raw Data'!AW$1,FALSE)</f>
        <v>58.711590743834201</v>
      </c>
      <c r="AM9" s="60">
        <f>VLOOKUP($A9,'ADR Raw Data'!$B$6:$BE$43,'ADR Raw Data'!AX$1,FALSE)</f>
        <v>50.871490630573597</v>
      </c>
      <c r="AN9" s="61">
        <f>VLOOKUP($A9,'ADR Raw Data'!$B$6:$BE$43,'ADR Raw Data'!AY$1,FALSE)</f>
        <v>57.717993597689002</v>
      </c>
      <c r="AO9" s="60">
        <f>VLOOKUP($A9,'ADR Raw Data'!$B$6:$BE$43,'ADR Raw Data'!BA$1,FALSE)</f>
        <v>41.659772915926297</v>
      </c>
      <c r="AP9" s="60">
        <f>VLOOKUP($A9,'ADR Raw Data'!$B$6:$BE$43,'ADR Raw Data'!BB$1,FALSE)</f>
        <v>41.7117330680205</v>
      </c>
      <c r="AQ9" s="61">
        <f>VLOOKUP($A9,'ADR Raw Data'!$B$6:$BE$43,'ADR Raw Data'!BC$1,FALSE)</f>
        <v>41.649472720750403</v>
      </c>
      <c r="AR9" s="62">
        <f>VLOOKUP($A9,'ADR Raw Data'!$B$6:$BE$43,'ADR Raw Data'!BE$1,FALSE)</f>
        <v>52.415566039869297</v>
      </c>
      <c r="AT9" s="64">
        <f>VLOOKUP($A9,'RevPAR Raw Data'!$B$6:$BE$43,'RevPAR Raw Data'!AG$1,FALSE)</f>
        <v>87.536537795557607</v>
      </c>
      <c r="AU9" s="65">
        <f>VLOOKUP($A9,'RevPAR Raw Data'!$B$6:$BE$43,'RevPAR Raw Data'!AH$1,FALSE)</f>
        <v>117.669472175782</v>
      </c>
      <c r="AV9" s="65">
        <f>VLOOKUP($A9,'RevPAR Raw Data'!$B$6:$BE$43,'RevPAR Raw Data'!AI$1,FALSE)</f>
        <v>130.82078248149</v>
      </c>
      <c r="AW9" s="65">
        <f>VLOOKUP($A9,'RevPAR Raw Data'!$B$6:$BE$43,'RevPAR Raw Data'!AJ$1,FALSE)</f>
        <v>125.76329113924</v>
      </c>
      <c r="AX9" s="65">
        <f>VLOOKUP($A9,'RevPAR Raw Data'!$B$6:$BE$43,'RevPAR Raw Data'!AK$1,FALSE)</f>
        <v>110.858005732027</v>
      </c>
      <c r="AY9" s="66">
        <f>VLOOKUP($A9,'RevPAR Raw Data'!$B$6:$BE$43,'RevPAR Raw Data'!AL$1,FALSE)</f>
        <v>114.529617864819</v>
      </c>
      <c r="AZ9" s="65">
        <f>VLOOKUP($A9,'RevPAR Raw Data'!$B$6:$BE$43,'RevPAR Raw Data'!AN$1,FALSE)</f>
        <v>112.471821710054</v>
      </c>
      <c r="BA9" s="65">
        <f>VLOOKUP($A9,'RevPAR Raw Data'!$B$6:$BE$43,'RevPAR Raw Data'!AO$1,FALSE)</f>
        <v>125.02883926438901</v>
      </c>
      <c r="BB9" s="66">
        <f>VLOOKUP($A9,'RevPAR Raw Data'!$B$6:$BE$43,'RevPAR Raw Data'!AP$1,FALSE)</f>
        <v>118.750330487222</v>
      </c>
      <c r="BC9" s="67">
        <f>VLOOKUP($A9,'RevPAR Raw Data'!$B$6:$BE$43,'RevPAR Raw Data'!AR$1,FALSE)</f>
        <v>115.735535756934</v>
      </c>
      <c r="BE9" s="59">
        <f>VLOOKUP($A9,'RevPAR Raw Data'!$B$6:$BE$43,'RevPAR Raw Data'!AT$1,FALSE)</f>
        <v>146.262886497956</v>
      </c>
      <c r="BF9" s="60">
        <f>VLOOKUP($A9,'RevPAR Raw Data'!$B$6:$BE$43,'RevPAR Raw Data'!AU$1,FALSE)</f>
        <v>197.18307945340101</v>
      </c>
      <c r="BG9" s="60">
        <f>VLOOKUP($A9,'RevPAR Raw Data'!$B$6:$BE$43,'RevPAR Raw Data'!AV$1,FALSE)</f>
        <v>206.428388492007</v>
      </c>
      <c r="BH9" s="60">
        <f>VLOOKUP($A9,'RevPAR Raw Data'!$B$6:$BE$43,'RevPAR Raw Data'!AW$1,FALSE)</f>
        <v>185.53524013972799</v>
      </c>
      <c r="BI9" s="60">
        <f>VLOOKUP($A9,'RevPAR Raw Data'!$B$6:$BE$43,'RevPAR Raw Data'!AX$1,FALSE)</f>
        <v>151.572195771585</v>
      </c>
      <c r="BJ9" s="61">
        <f>VLOOKUP($A9,'RevPAR Raw Data'!$B$6:$BE$43,'RevPAR Raw Data'!AY$1,FALSE)</f>
        <v>178.06027210459999</v>
      </c>
      <c r="BK9" s="60">
        <f>VLOOKUP($A9,'RevPAR Raw Data'!$B$6:$BE$43,'RevPAR Raw Data'!BA$1,FALSE)</f>
        <v>102.185425540653</v>
      </c>
      <c r="BL9" s="60">
        <f>VLOOKUP($A9,'RevPAR Raw Data'!$B$6:$BE$43,'RevPAR Raw Data'!BB$1,FALSE)</f>
        <v>91.1309354514419</v>
      </c>
      <c r="BM9" s="61">
        <f>VLOOKUP($A9,'RevPAR Raw Data'!$B$6:$BE$43,'RevPAR Raw Data'!BC$1,FALSE)</f>
        <v>96.211262934585307</v>
      </c>
      <c r="BN9" s="62">
        <f>VLOOKUP($A9,'RevPAR Raw Data'!$B$6:$BE$43,'RevPAR Raw Data'!BE$1,FALSE)</f>
        <v>147.761603031736</v>
      </c>
    </row>
    <row r="10" spans="1:66" x14ac:dyDescent="0.25">
      <c r="A10" s="76" t="s">
        <v>26</v>
      </c>
      <c r="B10" s="59">
        <f>VLOOKUP($A10,'Occupancy Raw Data'!$B$6:$BE$43,'Occupancy Raw Data'!AG$1,FALSE)</f>
        <v>51.9153916419273</v>
      </c>
      <c r="C10" s="60">
        <f>VLOOKUP($A10,'Occupancy Raw Data'!$B$6:$BE$43,'Occupancy Raw Data'!AH$1,FALSE)</f>
        <v>62.619890385932798</v>
      </c>
      <c r="D10" s="60">
        <f>VLOOKUP($A10,'Occupancy Raw Data'!$B$6:$BE$43,'Occupancy Raw Data'!AI$1,FALSE)</f>
        <v>70.995090203242697</v>
      </c>
      <c r="E10" s="60">
        <f>VLOOKUP($A10,'Occupancy Raw Data'!$B$6:$BE$43,'Occupancy Raw Data'!AJ$1,FALSE)</f>
        <v>70.318565882621598</v>
      </c>
      <c r="F10" s="60">
        <f>VLOOKUP($A10,'Occupancy Raw Data'!$B$6:$BE$43,'Occupancy Raw Data'!AK$1,FALSE)</f>
        <v>65.953984928065694</v>
      </c>
      <c r="G10" s="61">
        <f>VLOOKUP($A10,'Occupancy Raw Data'!$B$6:$BE$43,'Occupancy Raw Data'!AL$1,FALSE)</f>
        <v>64.360584608357996</v>
      </c>
      <c r="H10" s="60">
        <f>VLOOKUP($A10,'Occupancy Raw Data'!$B$6:$BE$43,'Occupancy Raw Data'!AN$1,FALSE)</f>
        <v>70.512674126512906</v>
      </c>
      <c r="I10" s="60">
        <f>VLOOKUP($A10,'Occupancy Raw Data'!$B$6:$BE$43,'Occupancy Raw Data'!AO$1,FALSE)</f>
        <v>74.785910025119804</v>
      </c>
      <c r="J10" s="61">
        <f>VLOOKUP($A10,'Occupancy Raw Data'!$B$6:$BE$43,'Occupancy Raw Data'!AP$1,FALSE)</f>
        <v>72.649292075816305</v>
      </c>
      <c r="K10" s="62">
        <f>VLOOKUP($A10,'Occupancy Raw Data'!$B$6:$BE$43,'Occupancy Raw Data'!AR$1,FALSE)</f>
        <v>66.728786741917503</v>
      </c>
      <c r="M10" s="59">
        <f>VLOOKUP($A10,'Occupancy Raw Data'!$B$6:$BE$43,'Occupancy Raw Data'!AT$1,FALSE)</f>
        <v>35.208399653983598</v>
      </c>
      <c r="N10" s="60">
        <f>VLOOKUP($A10,'Occupancy Raw Data'!$B$6:$BE$43,'Occupancy Raw Data'!AU$1,FALSE)</f>
        <v>48.463292064153002</v>
      </c>
      <c r="O10" s="60">
        <f>VLOOKUP($A10,'Occupancy Raw Data'!$B$6:$BE$43,'Occupancy Raw Data'!AV$1,FALSE)</f>
        <v>61.332282027812603</v>
      </c>
      <c r="P10" s="60">
        <f>VLOOKUP($A10,'Occupancy Raw Data'!$B$6:$BE$43,'Occupancy Raw Data'!AW$1,FALSE)</f>
        <v>56.337895982316702</v>
      </c>
      <c r="Q10" s="60">
        <f>VLOOKUP($A10,'Occupancy Raw Data'!$B$6:$BE$43,'Occupancy Raw Data'!AX$1,FALSE)</f>
        <v>45.909574021743097</v>
      </c>
      <c r="R10" s="61">
        <f>VLOOKUP($A10,'Occupancy Raw Data'!$B$6:$BE$43,'Occupancy Raw Data'!AY$1,FALSE)</f>
        <v>49.842122492387197</v>
      </c>
      <c r="S10" s="60">
        <f>VLOOKUP($A10,'Occupancy Raw Data'!$B$6:$BE$43,'Occupancy Raw Data'!BA$1,FALSE)</f>
        <v>30.691594286209199</v>
      </c>
      <c r="T10" s="60">
        <f>VLOOKUP($A10,'Occupancy Raw Data'!$B$6:$BE$43,'Occupancy Raw Data'!BB$1,FALSE)</f>
        <v>24.8023050411539</v>
      </c>
      <c r="U10" s="61">
        <f>VLOOKUP($A10,'Occupancy Raw Data'!$B$6:$BE$43,'Occupancy Raw Data'!BC$1,FALSE)</f>
        <v>27.5925763825167</v>
      </c>
      <c r="V10" s="62">
        <f>VLOOKUP($A10,'Occupancy Raw Data'!$B$6:$BE$43,'Occupancy Raw Data'!BE$1,FALSE)</f>
        <v>42.132396531448698</v>
      </c>
      <c r="X10" s="64">
        <f>VLOOKUP($A10,'ADR Raw Data'!$B$6:$BE$43,'ADR Raw Data'!AG$1,FALSE)</f>
        <v>139.277896849397</v>
      </c>
      <c r="Y10" s="65">
        <f>VLOOKUP($A10,'ADR Raw Data'!$B$6:$BE$43,'ADR Raw Data'!AH$1,FALSE)</f>
        <v>160.684184710762</v>
      </c>
      <c r="Z10" s="65">
        <f>VLOOKUP($A10,'ADR Raw Data'!$B$6:$BE$43,'ADR Raw Data'!AI$1,FALSE)</f>
        <v>170.957644646375</v>
      </c>
      <c r="AA10" s="65">
        <f>VLOOKUP($A10,'ADR Raw Data'!$B$6:$BE$43,'ADR Raw Data'!AJ$1,FALSE)</f>
        <v>169.23942640253301</v>
      </c>
      <c r="AB10" s="65">
        <f>VLOOKUP($A10,'ADR Raw Data'!$B$6:$BE$43,'ADR Raw Data'!AK$1,FALSE)</f>
        <v>152.20962042847799</v>
      </c>
      <c r="AC10" s="66">
        <f>VLOOKUP($A10,'ADR Raw Data'!$B$6:$BE$43,'ADR Raw Data'!AL$1,FALSE)</f>
        <v>159.62984512214501</v>
      </c>
      <c r="AD10" s="65">
        <f>VLOOKUP($A10,'ADR Raw Data'!$B$6:$BE$43,'ADR Raw Data'!AN$1,FALSE)</f>
        <v>136.345474860335</v>
      </c>
      <c r="AE10" s="65">
        <f>VLOOKUP($A10,'ADR Raw Data'!$B$6:$BE$43,'ADR Raw Data'!AO$1,FALSE)</f>
        <v>137.661491278293</v>
      </c>
      <c r="AF10" s="66">
        <f>VLOOKUP($A10,'ADR Raw Data'!$B$6:$BE$43,'ADR Raw Data'!AP$1,FALSE)</f>
        <v>137.022835111294</v>
      </c>
      <c r="AG10" s="67">
        <f>VLOOKUP($A10,'ADR Raw Data'!$B$6:$BE$43,'ADR Raw Data'!AR$1,FALSE)</f>
        <v>152.59761230788001</v>
      </c>
      <c r="AI10" s="59">
        <f>VLOOKUP($A10,'ADR Raw Data'!$B$6:$BE$43,'ADR Raw Data'!AT$1,FALSE)</f>
        <v>47.104515949841797</v>
      </c>
      <c r="AJ10" s="60">
        <f>VLOOKUP($A10,'ADR Raw Data'!$B$6:$BE$43,'ADR Raw Data'!AU$1,FALSE)</f>
        <v>53.298906461908601</v>
      </c>
      <c r="AK10" s="60">
        <f>VLOOKUP($A10,'ADR Raw Data'!$B$6:$BE$43,'ADR Raw Data'!AV$1,FALSE)</f>
        <v>59.1859803200092</v>
      </c>
      <c r="AL10" s="60">
        <f>VLOOKUP($A10,'ADR Raw Data'!$B$6:$BE$43,'ADR Raw Data'!AW$1,FALSE)</f>
        <v>60.407427699622403</v>
      </c>
      <c r="AM10" s="60">
        <f>VLOOKUP($A10,'ADR Raw Data'!$B$6:$BE$43,'ADR Raw Data'!AX$1,FALSE)</f>
        <v>52.991050284809802</v>
      </c>
      <c r="AN10" s="61">
        <f>VLOOKUP($A10,'ADR Raw Data'!$B$6:$BE$43,'ADR Raw Data'!AY$1,FALSE)</f>
        <v>55.651663257383298</v>
      </c>
      <c r="AO10" s="60">
        <f>VLOOKUP($A10,'ADR Raw Data'!$B$6:$BE$43,'ADR Raw Data'!BA$1,FALSE)</f>
        <v>44.060773273071298</v>
      </c>
      <c r="AP10" s="60">
        <f>VLOOKUP($A10,'ADR Raw Data'!$B$6:$BE$43,'ADR Raw Data'!BB$1,FALSE)</f>
        <v>40.192168602657397</v>
      </c>
      <c r="AQ10" s="61">
        <f>VLOOKUP($A10,'ADR Raw Data'!$B$6:$BE$43,'ADR Raw Data'!BC$1,FALSE)</f>
        <v>41.973892594292103</v>
      </c>
      <c r="AR10" s="62">
        <f>VLOOKUP($A10,'ADR Raw Data'!$B$6:$BE$43,'ADR Raw Data'!BE$1,FALSE)</f>
        <v>51.896139785688199</v>
      </c>
      <c r="AT10" s="64">
        <f>VLOOKUP($A10,'RevPAR Raw Data'!$B$6:$BE$43,'RevPAR Raw Data'!AG$1,FALSE)</f>
        <v>72.306665620004495</v>
      </c>
      <c r="AU10" s="65">
        <f>VLOOKUP($A10,'RevPAR Raw Data'!$B$6:$BE$43,'RevPAR Raw Data'!AH$1,FALSE)</f>
        <v>100.62026033340901</v>
      </c>
      <c r="AV10" s="65">
        <f>VLOOKUP($A10,'RevPAR Raw Data'!$B$6:$BE$43,'RevPAR Raw Data'!AI$1,FALSE)</f>
        <v>121.371534026033</v>
      </c>
      <c r="AW10" s="65">
        <f>VLOOKUP($A10,'RevPAR Raw Data'!$B$6:$BE$43,'RevPAR Raw Data'!AJ$1,FALSE)</f>
        <v>119.006737554236</v>
      </c>
      <c r="AX10" s="65">
        <f>VLOOKUP($A10,'RevPAR Raw Data'!$B$6:$BE$43,'RevPAR Raw Data'!AK$1,FALSE)</f>
        <v>100.388310116464</v>
      </c>
      <c r="AY10" s="66">
        <f>VLOOKUP($A10,'RevPAR Raw Data'!$B$6:$BE$43,'RevPAR Raw Data'!AL$1,FALSE)</f>
        <v>102.738701530029</v>
      </c>
      <c r="AZ10" s="65">
        <f>VLOOKUP($A10,'RevPAR Raw Data'!$B$6:$BE$43,'RevPAR Raw Data'!AN$1,FALSE)</f>
        <v>96.140840374514696</v>
      </c>
      <c r="BA10" s="65">
        <f>VLOOKUP($A10,'RevPAR Raw Data'!$B$6:$BE$43,'RevPAR Raw Data'!AO$1,FALSE)</f>
        <v>102.951399006622</v>
      </c>
      <c r="BB10" s="66">
        <f>VLOOKUP($A10,'RevPAR Raw Data'!$B$6:$BE$43,'RevPAR Raw Data'!AP$1,FALSE)</f>
        <v>99.546119690568602</v>
      </c>
      <c r="BC10" s="67">
        <f>VLOOKUP($A10,'RevPAR Raw Data'!$B$6:$BE$43,'RevPAR Raw Data'!AR$1,FALSE)</f>
        <v>101.826535290183</v>
      </c>
      <c r="BE10" s="59">
        <f>VLOOKUP($A10,'RevPAR Raw Data'!$B$6:$BE$43,'RevPAR Raw Data'!AT$1,FALSE)</f>
        <v>98.897661834520306</v>
      </c>
      <c r="BF10" s="60">
        <f>VLOOKUP($A10,'RevPAR Raw Data'!$B$6:$BE$43,'RevPAR Raw Data'!AU$1,FALSE)</f>
        <v>127.592603231696</v>
      </c>
      <c r="BG10" s="60">
        <f>VLOOKUP($A10,'RevPAR Raw Data'!$B$6:$BE$43,'RevPAR Raw Data'!AV$1,FALSE)</f>
        <v>156.81837471861499</v>
      </c>
      <c r="BH10" s="60">
        <f>VLOOKUP($A10,'RevPAR Raw Data'!$B$6:$BE$43,'RevPAR Raw Data'!AW$1,FALSE)</f>
        <v>150.77759746494499</v>
      </c>
      <c r="BI10" s="60">
        <f>VLOOKUP($A10,'RevPAR Raw Data'!$B$6:$BE$43,'RevPAR Raw Data'!AX$1,FALSE)</f>
        <v>123.228589761956</v>
      </c>
      <c r="BJ10" s="61">
        <f>VLOOKUP($A10,'RevPAR Raw Data'!$B$6:$BE$43,'RevPAR Raw Data'!AY$1,FALSE)</f>
        <v>133.23175591956601</v>
      </c>
      <c r="BK10" s="60">
        <f>VLOOKUP($A10,'RevPAR Raw Data'!$B$6:$BE$43,'RevPAR Raw Data'!BA$1,FALSE)</f>
        <v>88.275321331618201</v>
      </c>
      <c r="BL10" s="60">
        <f>VLOOKUP($A10,'RevPAR Raw Data'!$B$6:$BE$43,'RevPAR Raw Data'!BB$1,FALSE)</f>
        <v>74.963057903297297</v>
      </c>
      <c r="BM10" s="61">
        <f>VLOOKUP($A10,'RevPAR Raw Data'!$B$6:$BE$43,'RevPAR Raw Data'!BC$1,FALSE)</f>
        <v>81.148147351604393</v>
      </c>
      <c r="BN10" s="62">
        <f>VLOOKUP($A10,'RevPAR Raw Data'!$B$6:$BE$43,'RevPAR Raw Data'!BE$1,FALSE)</f>
        <v>115.893623716158</v>
      </c>
    </row>
    <row r="11" spans="1:66" x14ac:dyDescent="0.25">
      <c r="A11" s="76" t="s">
        <v>24</v>
      </c>
      <c r="B11" s="59">
        <f>VLOOKUP($A11,'Occupancy Raw Data'!$B$6:$BE$43,'Occupancy Raw Data'!AG$1,FALSE)</f>
        <v>55.9591492945883</v>
      </c>
      <c r="C11" s="60">
        <f>VLOOKUP($A11,'Occupancy Raw Data'!$B$6:$BE$43,'Occupancy Raw Data'!AH$1,FALSE)</f>
        <v>68.185168286947601</v>
      </c>
      <c r="D11" s="60">
        <f>VLOOKUP($A11,'Occupancy Raw Data'!$B$6:$BE$43,'Occupancy Raw Data'!AI$1,FALSE)</f>
        <v>70.6910469238058</v>
      </c>
      <c r="E11" s="60">
        <f>VLOOKUP($A11,'Occupancy Raw Data'!$B$6:$BE$43,'Occupancy Raw Data'!AJ$1,FALSE)</f>
        <v>71.094654827501401</v>
      </c>
      <c r="F11" s="60">
        <f>VLOOKUP($A11,'Occupancy Raw Data'!$B$6:$BE$43,'Occupancy Raw Data'!AK$1,FALSE)</f>
        <v>69.059067139297298</v>
      </c>
      <c r="G11" s="61">
        <f>VLOOKUP($A11,'Occupancy Raw Data'!$B$6:$BE$43,'Occupancy Raw Data'!AL$1,FALSE)</f>
        <v>66.997739811604106</v>
      </c>
      <c r="H11" s="60">
        <f>VLOOKUP($A11,'Occupancy Raw Data'!$B$6:$BE$43,'Occupancy Raw Data'!AN$1,FALSE)</f>
        <v>80.367107710665707</v>
      </c>
      <c r="I11" s="60">
        <f>VLOOKUP($A11,'Occupancy Raw Data'!$B$6:$BE$43,'Occupancy Raw Data'!AO$1,FALSE)</f>
        <v>86.617765767030406</v>
      </c>
      <c r="J11" s="61">
        <f>VLOOKUP($A11,'Occupancy Raw Data'!$B$6:$BE$43,'Occupancy Raw Data'!AP$1,FALSE)</f>
        <v>83.492436738848099</v>
      </c>
      <c r="K11" s="62">
        <f>VLOOKUP($A11,'Occupancy Raw Data'!$B$6:$BE$43,'Occupancy Raw Data'!AR$1,FALSE)</f>
        <v>71.7104867336502</v>
      </c>
      <c r="M11" s="59">
        <f>VLOOKUP($A11,'Occupancy Raw Data'!$B$6:$BE$43,'Occupancy Raw Data'!AT$1,FALSE)</f>
        <v>13.0625901304709</v>
      </c>
      <c r="N11" s="60">
        <f>VLOOKUP($A11,'Occupancy Raw Data'!$B$6:$BE$43,'Occupancy Raw Data'!AU$1,FALSE)</f>
        <v>20.942154365612701</v>
      </c>
      <c r="O11" s="60">
        <f>VLOOKUP($A11,'Occupancy Raw Data'!$B$6:$BE$43,'Occupancy Raw Data'!AV$1,FALSE)</f>
        <v>20.105256194909298</v>
      </c>
      <c r="P11" s="60">
        <f>VLOOKUP($A11,'Occupancy Raw Data'!$B$6:$BE$43,'Occupancy Raw Data'!AW$1,FALSE)</f>
        <v>19.300383578826398</v>
      </c>
      <c r="Q11" s="60">
        <f>VLOOKUP($A11,'Occupancy Raw Data'!$B$6:$BE$43,'Occupancy Raw Data'!AX$1,FALSE)</f>
        <v>18.165729532312898</v>
      </c>
      <c r="R11" s="61">
        <f>VLOOKUP($A11,'Occupancy Raw Data'!$B$6:$BE$43,'Occupancy Raw Data'!AY$1,FALSE)</f>
        <v>18.468772830252501</v>
      </c>
      <c r="S11" s="60">
        <f>VLOOKUP($A11,'Occupancy Raw Data'!$B$6:$BE$43,'Occupancy Raw Data'!BA$1,FALSE)</f>
        <v>12.680501995639201</v>
      </c>
      <c r="T11" s="60">
        <f>VLOOKUP($A11,'Occupancy Raw Data'!$B$6:$BE$43,'Occupancy Raw Data'!BB$1,FALSE)</f>
        <v>11.569368820107499</v>
      </c>
      <c r="U11" s="61">
        <f>VLOOKUP($A11,'Occupancy Raw Data'!$B$6:$BE$43,'Occupancy Raw Data'!BC$1,FALSE)</f>
        <v>12.1013907685345</v>
      </c>
      <c r="V11" s="62">
        <f>VLOOKUP($A11,'Occupancy Raw Data'!$B$6:$BE$43,'Occupancy Raw Data'!BE$1,FALSE)</f>
        <v>16.271782058584702</v>
      </c>
      <c r="X11" s="64">
        <f>VLOOKUP($A11,'ADR Raw Data'!$B$6:$BE$43,'ADR Raw Data'!AG$1,FALSE)</f>
        <v>112.57904860457801</v>
      </c>
      <c r="Y11" s="65">
        <f>VLOOKUP($A11,'ADR Raw Data'!$B$6:$BE$43,'ADR Raw Data'!AH$1,FALSE)</f>
        <v>119.028386864319</v>
      </c>
      <c r="Z11" s="65">
        <f>VLOOKUP($A11,'ADR Raw Data'!$B$6:$BE$43,'ADR Raw Data'!AI$1,FALSE)</f>
        <v>117.63566080826099</v>
      </c>
      <c r="AA11" s="65">
        <f>VLOOKUP($A11,'ADR Raw Data'!$B$6:$BE$43,'ADR Raw Data'!AJ$1,FALSE)</f>
        <v>115.27692007701</v>
      </c>
      <c r="AB11" s="65">
        <f>VLOOKUP($A11,'ADR Raw Data'!$B$6:$BE$43,'ADR Raw Data'!AK$1,FALSE)</f>
        <v>123.47898765055599</v>
      </c>
      <c r="AC11" s="66">
        <f>VLOOKUP($A11,'ADR Raw Data'!$B$6:$BE$43,'ADR Raw Data'!AL$1,FALSE)</f>
        <v>117.778442099969</v>
      </c>
      <c r="AD11" s="65">
        <f>VLOOKUP($A11,'ADR Raw Data'!$B$6:$BE$43,'ADR Raw Data'!AN$1,FALSE)</f>
        <v>151.84901218393799</v>
      </c>
      <c r="AE11" s="65">
        <f>VLOOKUP($A11,'ADR Raw Data'!$B$6:$BE$43,'ADR Raw Data'!AO$1,FALSE)</f>
        <v>161.36407820097199</v>
      </c>
      <c r="AF11" s="66">
        <f>VLOOKUP($A11,'ADR Raw Data'!$B$6:$BE$43,'ADR Raw Data'!AP$1,FALSE)</f>
        <v>156.78463145505299</v>
      </c>
      <c r="AG11" s="67">
        <f>VLOOKUP($A11,'ADR Raw Data'!$B$6:$BE$43,'ADR Raw Data'!AR$1,FALSE)</f>
        <v>130.754051654221</v>
      </c>
      <c r="AI11" s="59">
        <f>VLOOKUP($A11,'ADR Raw Data'!$B$6:$BE$43,'ADR Raw Data'!AT$1,FALSE)</f>
        <v>13.701050909490901</v>
      </c>
      <c r="AJ11" s="60">
        <f>VLOOKUP($A11,'ADR Raw Data'!$B$6:$BE$43,'ADR Raw Data'!AU$1,FALSE)</f>
        <v>24.1405393253876</v>
      </c>
      <c r="AK11" s="60">
        <f>VLOOKUP($A11,'ADR Raw Data'!$B$6:$BE$43,'ADR Raw Data'!AV$1,FALSE)</f>
        <v>22.490653275751601</v>
      </c>
      <c r="AL11" s="60">
        <f>VLOOKUP($A11,'ADR Raw Data'!$B$6:$BE$43,'ADR Raw Data'!AW$1,FALSE)</f>
        <v>17.687009694018499</v>
      </c>
      <c r="AM11" s="60">
        <f>VLOOKUP($A11,'ADR Raw Data'!$B$6:$BE$43,'ADR Raw Data'!AX$1,FALSE)</f>
        <v>19.026241392085499</v>
      </c>
      <c r="AN11" s="61">
        <f>VLOOKUP($A11,'ADR Raw Data'!$B$6:$BE$43,'ADR Raw Data'!AY$1,FALSE)</f>
        <v>19.5443522877917</v>
      </c>
      <c r="AO11" s="60">
        <f>VLOOKUP($A11,'ADR Raw Data'!$B$6:$BE$43,'ADR Raw Data'!BA$1,FALSE)</f>
        <v>10.005383344046599</v>
      </c>
      <c r="AP11" s="60">
        <f>VLOOKUP($A11,'ADR Raw Data'!$B$6:$BE$43,'ADR Raw Data'!BB$1,FALSE)</f>
        <v>9.4293009331590394</v>
      </c>
      <c r="AQ11" s="61">
        <f>VLOOKUP($A11,'ADR Raw Data'!$B$6:$BE$43,'ADR Raw Data'!BC$1,FALSE)</f>
        <v>9.6791951684038207</v>
      </c>
      <c r="AR11" s="62">
        <f>VLOOKUP($A11,'ADR Raw Data'!$B$6:$BE$43,'ADR Raw Data'!BE$1,FALSE)</f>
        <v>14.8465836221601</v>
      </c>
      <c r="AT11" s="64">
        <f>VLOOKUP($A11,'RevPAR Raw Data'!$B$6:$BE$43,'RevPAR Raw Data'!AG$1,FALSE)</f>
        <v>62.998277883063103</v>
      </c>
      <c r="AU11" s="65">
        <f>VLOOKUP($A11,'RevPAR Raw Data'!$B$6:$BE$43,'RevPAR Raw Data'!AH$1,FALSE)</f>
        <v>81.159705892675305</v>
      </c>
      <c r="AV11" s="65">
        <f>VLOOKUP($A11,'RevPAR Raw Data'!$B$6:$BE$43,'RevPAR Raw Data'!AI$1,FALSE)</f>
        <v>83.157880181097099</v>
      </c>
      <c r="AW11" s="65">
        <f>VLOOKUP($A11,'RevPAR Raw Data'!$B$6:$BE$43,'RevPAR Raw Data'!AJ$1,FALSE)</f>
        <v>81.955728424525304</v>
      </c>
      <c r="AX11" s="65">
        <f>VLOOKUP($A11,'RevPAR Raw Data'!$B$6:$BE$43,'RevPAR Raw Data'!AK$1,FALSE)</f>
        <v>85.273436984522505</v>
      </c>
      <c r="AY11" s="66">
        <f>VLOOKUP($A11,'RevPAR Raw Data'!$B$6:$BE$43,'RevPAR Raw Data'!AL$1,FALSE)</f>
        <v>78.908894192298504</v>
      </c>
      <c r="AZ11" s="65">
        <f>VLOOKUP($A11,'RevPAR Raw Data'!$B$6:$BE$43,'RevPAR Raw Data'!AN$1,FALSE)</f>
        <v>122.036659179447</v>
      </c>
      <c r="BA11" s="65">
        <f>VLOOKUP($A11,'RevPAR Raw Data'!$B$6:$BE$43,'RevPAR Raw Data'!AO$1,FALSE)</f>
        <v>139.76995928824601</v>
      </c>
      <c r="BB11" s="66">
        <f>VLOOKUP($A11,'RevPAR Raw Data'!$B$6:$BE$43,'RevPAR Raw Data'!AP$1,FALSE)</f>
        <v>130.90330923384599</v>
      </c>
      <c r="BC11" s="67">
        <f>VLOOKUP($A11,'RevPAR Raw Data'!$B$6:$BE$43,'RevPAR Raw Data'!AR$1,FALSE)</f>
        <v>93.764366865210604</v>
      </c>
      <c r="BE11" s="59">
        <f>VLOOKUP($A11,'RevPAR Raw Data'!$B$6:$BE$43,'RevPAR Raw Data'!AT$1,FALSE)</f>
        <v>28.553353163835801</v>
      </c>
      <c r="BF11" s="60">
        <f>VLOOKUP($A11,'RevPAR Raw Data'!$B$6:$BE$43,'RevPAR Raw Data'!AU$1,FALSE)</f>
        <v>50.138242701214502</v>
      </c>
      <c r="BG11" s="60">
        <f>VLOOKUP($A11,'RevPAR Raw Data'!$B$6:$BE$43,'RevPAR Raw Data'!AV$1,FALSE)</f>
        <v>47.117712931659497</v>
      </c>
      <c r="BH11" s="60">
        <f>VLOOKUP($A11,'RevPAR Raw Data'!$B$6:$BE$43,'RevPAR Raw Data'!AW$1,FALSE)</f>
        <v>40.401053987414798</v>
      </c>
      <c r="BI11" s="60">
        <f>VLOOKUP($A11,'RevPAR Raw Data'!$B$6:$BE$43,'RevPAR Raw Data'!AX$1,FALSE)</f>
        <v>40.648226475849697</v>
      </c>
      <c r="BJ11" s="61">
        <f>VLOOKUP($A11,'RevPAR Raw Data'!$B$6:$BE$43,'RevPAR Raw Data'!AY$1,FALSE)</f>
        <v>41.6227271432208</v>
      </c>
      <c r="BK11" s="60">
        <f>VLOOKUP($A11,'RevPAR Raw Data'!$B$6:$BE$43,'RevPAR Raw Data'!BA$1,FALSE)</f>
        <v>23.954618174299</v>
      </c>
      <c r="BL11" s="60">
        <f>VLOOKUP($A11,'RevPAR Raw Data'!$B$6:$BE$43,'RevPAR Raw Data'!BB$1,FALSE)</f>
        <v>22.089580355381599</v>
      </c>
      <c r="BM11" s="61">
        <f>VLOOKUP($A11,'RevPAR Raw Data'!$B$6:$BE$43,'RevPAR Raw Data'!BC$1,FALSE)</f>
        <v>22.951903167516001</v>
      </c>
      <c r="BN11" s="62">
        <f>VLOOKUP($A11,'RevPAR Raw Data'!$B$6:$BE$43,'RevPAR Raw Data'!BE$1,FALSE)</f>
        <v>33.534169410888197</v>
      </c>
    </row>
    <row r="12" spans="1:66" x14ac:dyDescent="0.25">
      <c r="A12" s="76" t="s">
        <v>27</v>
      </c>
      <c r="B12" s="59">
        <f>VLOOKUP($A12,'Occupancy Raw Data'!$B$6:$BE$43,'Occupancy Raw Data'!AG$1,FALSE)</f>
        <v>58.276450511945299</v>
      </c>
      <c r="C12" s="60">
        <f>VLOOKUP($A12,'Occupancy Raw Data'!$B$6:$BE$43,'Occupancy Raw Data'!AH$1,FALSE)</f>
        <v>61.0068259385665</v>
      </c>
      <c r="D12" s="60">
        <f>VLOOKUP($A12,'Occupancy Raw Data'!$B$6:$BE$43,'Occupancy Raw Data'!AI$1,FALSE)</f>
        <v>65.961515829116095</v>
      </c>
      <c r="E12" s="60">
        <f>VLOOKUP($A12,'Occupancy Raw Data'!$B$6:$BE$43,'Occupancy Raw Data'!AJ$1,FALSE)</f>
        <v>70.083558903142205</v>
      </c>
      <c r="F12" s="60">
        <f>VLOOKUP($A12,'Occupancy Raw Data'!$B$6:$BE$43,'Occupancy Raw Data'!AK$1,FALSE)</f>
        <v>71.775332470283601</v>
      </c>
      <c r="G12" s="61">
        <f>VLOOKUP($A12,'Occupancy Raw Data'!$B$6:$BE$43,'Occupancy Raw Data'!AL$1,FALSE)</f>
        <v>65.420736730610798</v>
      </c>
      <c r="H12" s="60">
        <f>VLOOKUP($A12,'Occupancy Raw Data'!$B$6:$BE$43,'Occupancy Raw Data'!AN$1,FALSE)</f>
        <v>81.711192185477202</v>
      </c>
      <c r="I12" s="60">
        <f>VLOOKUP($A12,'Occupancy Raw Data'!$B$6:$BE$43,'Occupancy Raw Data'!AO$1,FALSE)</f>
        <v>84.247381428739502</v>
      </c>
      <c r="J12" s="61">
        <f>VLOOKUP($A12,'Occupancy Raw Data'!$B$6:$BE$43,'Occupancy Raw Data'!AP$1,FALSE)</f>
        <v>82.979286807108295</v>
      </c>
      <c r="K12" s="62">
        <f>VLOOKUP($A12,'Occupancy Raw Data'!$B$6:$BE$43,'Occupancy Raw Data'!AR$1,FALSE)</f>
        <v>70.437465323895793</v>
      </c>
      <c r="M12" s="59">
        <f>VLOOKUP($A12,'Occupancy Raw Data'!$B$6:$BE$43,'Occupancy Raw Data'!AT$1,FALSE)</f>
        <v>11.1495258442077</v>
      </c>
      <c r="N12" s="60">
        <f>VLOOKUP($A12,'Occupancy Raw Data'!$B$6:$BE$43,'Occupancy Raw Data'!AU$1,FALSE)</f>
        <v>10.4004376937706</v>
      </c>
      <c r="O12" s="60">
        <f>VLOOKUP($A12,'Occupancy Raw Data'!$B$6:$BE$43,'Occupancy Raw Data'!AV$1,FALSE)</f>
        <v>14.4309598591186</v>
      </c>
      <c r="P12" s="60">
        <f>VLOOKUP($A12,'Occupancy Raw Data'!$B$6:$BE$43,'Occupancy Raw Data'!AW$1,FALSE)</f>
        <v>18.524951200624699</v>
      </c>
      <c r="Q12" s="60">
        <f>VLOOKUP($A12,'Occupancy Raw Data'!$B$6:$BE$43,'Occupancy Raw Data'!AX$1,FALSE)</f>
        <v>18.322494200671802</v>
      </c>
      <c r="R12" s="61">
        <f>VLOOKUP($A12,'Occupancy Raw Data'!$B$6:$BE$43,'Occupancy Raw Data'!AY$1,FALSE)</f>
        <v>14.723350360951899</v>
      </c>
      <c r="S12" s="60">
        <f>VLOOKUP($A12,'Occupancy Raw Data'!$B$6:$BE$43,'Occupancy Raw Data'!BA$1,FALSE)</f>
        <v>13.0939213280397</v>
      </c>
      <c r="T12" s="60">
        <f>VLOOKUP($A12,'Occupancy Raw Data'!$B$6:$BE$43,'Occupancy Raw Data'!BB$1,FALSE)</f>
        <v>11.505338321722199</v>
      </c>
      <c r="U12" s="61">
        <f>VLOOKUP($A12,'Occupancy Raw Data'!$B$6:$BE$43,'Occupancy Raw Data'!BC$1,FALSE)</f>
        <v>12.2818753347293</v>
      </c>
      <c r="V12" s="62">
        <f>VLOOKUP($A12,'Occupancy Raw Data'!$B$6:$BE$43,'Occupancy Raw Data'!BE$1,FALSE)</f>
        <v>13.889812291657099</v>
      </c>
      <c r="X12" s="64">
        <f>VLOOKUP($A12,'ADR Raw Data'!$B$6:$BE$43,'ADR Raw Data'!AG$1,FALSE)</f>
        <v>88.229528449537995</v>
      </c>
      <c r="Y12" s="65">
        <f>VLOOKUP($A12,'ADR Raw Data'!$B$6:$BE$43,'ADR Raw Data'!AH$1,FALSE)</f>
        <v>88.658565710151905</v>
      </c>
      <c r="Z12" s="65">
        <f>VLOOKUP($A12,'ADR Raw Data'!$B$6:$BE$43,'ADR Raw Data'!AI$1,FALSE)</f>
        <v>91.578019090949596</v>
      </c>
      <c r="AA12" s="65">
        <f>VLOOKUP($A12,'ADR Raw Data'!$B$6:$BE$43,'ADR Raw Data'!AJ$1,FALSE)</f>
        <v>93.138072628043602</v>
      </c>
      <c r="AB12" s="65">
        <f>VLOOKUP($A12,'ADR Raw Data'!$B$6:$BE$43,'ADR Raw Data'!AK$1,FALSE)</f>
        <v>94.711507686001198</v>
      </c>
      <c r="AC12" s="66">
        <f>VLOOKUP($A12,'ADR Raw Data'!$B$6:$BE$43,'ADR Raw Data'!AL$1,FALSE)</f>
        <v>91.458780312297606</v>
      </c>
      <c r="AD12" s="65">
        <f>VLOOKUP($A12,'ADR Raw Data'!$B$6:$BE$43,'ADR Raw Data'!AN$1,FALSE)</f>
        <v>111.41288564021301</v>
      </c>
      <c r="AE12" s="65">
        <f>VLOOKUP($A12,'ADR Raw Data'!$B$6:$BE$43,'ADR Raw Data'!AO$1,FALSE)</f>
        <v>115.075613606202</v>
      </c>
      <c r="AF12" s="66">
        <f>VLOOKUP($A12,'ADR Raw Data'!$B$6:$BE$43,'ADR Raw Data'!AP$1,FALSE)</f>
        <v>113.272236641492</v>
      </c>
      <c r="AG12" s="67">
        <f>VLOOKUP($A12,'ADR Raw Data'!$B$6:$BE$43,'ADR Raw Data'!AR$1,FALSE)</f>
        <v>98.800916208184603</v>
      </c>
      <c r="AI12" s="59">
        <f>VLOOKUP($A12,'ADR Raw Data'!$B$6:$BE$43,'ADR Raw Data'!AT$1,FALSE)</f>
        <v>15.9670593716935</v>
      </c>
      <c r="AJ12" s="60">
        <f>VLOOKUP($A12,'ADR Raw Data'!$B$6:$BE$43,'ADR Raw Data'!AU$1,FALSE)</f>
        <v>16.170238804068301</v>
      </c>
      <c r="AK12" s="60">
        <f>VLOOKUP($A12,'ADR Raw Data'!$B$6:$BE$43,'ADR Raw Data'!AV$1,FALSE)</f>
        <v>18.2737679244355</v>
      </c>
      <c r="AL12" s="60">
        <f>VLOOKUP($A12,'ADR Raw Data'!$B$6:$BE$43,'ADR Raw Data'!AW$1,FALSE)</f>
        <v>19.9582147912739</v>
      </c>
      <c r="AM12" s="60">
        <f>VLOOKUP($A12,'ADR Raw Data'!$B$6:$BE$43,'ADR Raw Data'!AX$1,FALSE)</f>
        <v>20.2979801558707</v>
      </c>
      <c r="AN12" s="61">
        <f>VLOOKUP($A12,'ADR Raw Data'!$B$6:$BE$43,'ADR Raw Data'!AY$1,FALSE)</f>
        <v>18.336607034078401</v>
      </c>
      <c r="AO12" s="60">
        <f>VLOOKUP($A12,'ADR Raw Data'!$B$6:$BE$43,'ADR Raw Data'!BA$1,FALSE)</f>
        <v>26.998679743263899</v>
      </c>
      <c r="AP12" s="60">
        <f>VLOOKUP($A12,'ADR Raw Data'!$B$6:$BE$43,'ADR Raw Data'!BB$1,FALSE)</f>
        <v>28.948956611232202</v>
      </c>
      <c r="AQ12" s="61">
        <f>VLOOKUP($A12,'ADR Raw Data'!$B$6:$BE$43,'ADR Raw Data'!BC$1,FALSE)</f>
        <v>27.989318559329298</v>
      </c>
      <c r="AR12" s="62">
        <f>VLOOKUP($A12,'ADR Raw Data'!$B$6:$BE$43,'ADR Raw Data'!BE$1,FALSE)</f>
        <v>21.802554718483499</v>
      </c>
      <c r="AT12" s="64">
        <f>VLOOKUP($A12,'RevPAR Raw Data'!$B$6:$BE$43,'RevPAR Raw Data'!AG$1,FALSE)</f>
        <v>51.417037483817801</v>
      </c>
      <c r="AU12" s="65">
        <f>VLOOKUP($A12,'RevPAR Raw Data'!$B$6:$BE$43,'RevPAR Raw Data'!AH$1,FALSE)</f>
        <v>54.087776862421997</v>
      </c>
      <c r="AV12" s="65">
        <f>VLOOKUP($A12,'RevPAR Raw Data'!$B$6:$BE$43,'RevPAR Raw Data'!AI$1,FALSE)</f>
        <v>60.406249558667703</v>
      </c>
      <c r="AW12" s="65">
        <f>VLOOKUP($A12,'RevPAR Raw Data'!$B$6:$BE$43,'RevPAR Raw Data'!AJ$1,FALSE)</f>
        <v>65.274475991526401</v>
      </c>
      <c r="AX12" s="65">
        <f>VLOOKUP($A12,'RevPAR Raw Data'!$B$6:$BE$43,'RevPAR Raw Data'!AK$1,FALSE)</f>
        <v>67.979499529245601</v>
      </c>
      <c r="AY12" s="66">
        <f>VLOOKUP($A12,'RevPAR Raw Data'!$B$6:$BE$43,'RevPAR Raw Data'!AL$1,FALSE)</f>
        <v>59.833007885135899</v>
      </c>
      <c r="AZ12" s="65">
        <f>VLOOKUP($A12,'RevPAR Raw Data'!$B$6:$BE$43,'RevPAR Raw Data'!AN$1,FALSE)</f>
        <v>91.036797104860497</v>
      </c>
      <c r="BA12" s="65">
        <f>VLOOKUP($A12,'RevPAR Raw Data'!$B$6:$BE$43,'RevPAR Raw Data'!AO$1,FALSE)</f>
        <v>96.948191126279795</v>
      </c>
      <c r="BB12" s="66">
        <f>VLOOKUP($A12,'RevPAR Raw Data'!$B$6:$BE$43,'RevPAR Raw Data'!AP$1,FALSE)</f>
        <v>93.992494115570196</v>
      </c>
      <c r="BC12" s="67">
        <f>VLOOKUP($A12,'RevPAR Raw Data'!$B$6:$BE$43,'RevPAR Raw Data'!AR$1,FALSE)</f>
        <v>69.592861093831402</v>
      </c>
      <c r="BE12" s="59">
        <f>VLOOKUP($A12,'RevPAR Raw Data'!$B$6:$BE$43,'RevPAR Raw Data'!AT$1,FALSE)</f>
        <v>28.8968366271082</v>
      </c>
      <c r="BF12" s="60">
        <f>VLOOKUP($A12,'RevPAR Raw Data'!$B$6:$BE$43,'RevPAR Raw Data'!AU$1,FALSE)</f>
        <v>28.252452109589999</v>
      </c>
      <c r="BG12" s="60">
        <f>VLOOKUP($A12,'RevPAR Raw Data'!$B$6:$BE$43,'RevPAR Raw Data'!AV$1,FALSE)</f>
        <v>35.341807897477899</v>
      </c>
      <c r="BH12" s="60">
        <f>VLOOKUP($A12,'RevPAR Raw Data'!$B$6:$BE$43,'RevPAR Raw Data'!AW$1,FALSE)</f>
        <v>42.180415542498103</v>
      </c>
      <c r="BI12" s="60">
        <f>VLOOKUP($A12,'RevPAR Raw Data'!$B$6:$BE$43,'RevPAR Raw Data'!AX$1,FALSE)</f>
        <v>42.339570593455399</v>
      </c>
      <c r="BJ12" s="61">
        <f>VLOOKUP($A12,'RevPAR Raw Data'!$B$6:$BE$43,'RevPAR Raw Data'!AY$1,FALSE)</f>
        <v>35.759720292968701</v>
      </c>
      <c r="BK12" s="60">
        <f>VLOOKUP($A12,'RevPAR Raw Data'!$B$6:$BE$43,'RevPAR Raw Data'!BA$1,FALSE)</f>
        <v>43.627786956496003</v>
      </c>
      <c r="BL12" s="60">
        <f>VLOOKUP($A12,'RevPAR Raw Data'!$B$6:$BE$43,'RevPAR Raw Data'!BB$1,FALSE)</f>
        <v>43.784970331685201</v>
      </c>
      <c r="BM12" s="61">
        <f>VLOOKUP($A12,'RevPAR Raw Data'!$B$6:$BE$43,'RevPAR Raw Data'!BC$1,FALSE)</f>
        <v>43.708807106555703</v>
      </c>
      <c r="BN12" s="62">
        <f>VLOOKUP($A12,'RevPAR Raw Data'!$B$6:$BE$43,'RevPAR Raw Data'!BE$1,FALSE)</f>
        <v>38.720700935323897</v>
      </c>
    </row>
    <row r="13" spans="1:66" x14ac:dyDescent="0.25">
      <c r="A13" s="76" t="s">
        <v>91</v>
      </c>
      <c r="B13" s="59">
        <f>VLOOKUP($A13,'Occupancy Raw Data'!$B$6:$BE$43,'Occupancy Raw Data'!AG$1,FALSE)</f>
        <v>61.1951447245564</v>
      </c>
      <c r="C13" s="60">
        <f>VLOOKUP($A13,'Occupancy Raw Data'!$B$6:$BE$43,'Occupancy Raw Data'!AH$1,FALSE)</f>
        <v>77.250233426704</v>
      </c>
      <c r="D13" s="60">
        <f>VLOOKUP($A13,'Occupancy Raw Data'!$B$6:$BE$43,'Occupancy Raw Data'!AI$1,FALSE)</f>
        <v>83.706816059757202</v>
      </c>
      <c r="E13" s="60">
        <f>VLOOKUP($A13,'Occupancy Raw Data'!$B$6:$BE$43,'Occupancy Raw Data'!AJ$1,FALSE)</f>
        <v>84.575163398692794</v>
      </c>
      <c r="F13" s="60">
        <f>VLOOKUP($A13,'Occupancy Raw Data'!$B$6:$BE$43,'Occupancy Raw Data'!AK$1,FALSE)</f>
        <v>76.484593837535002</v>
      </c>
      <c r="G13" s="61">
        <f>VLOOKUP($A13,'Occupancy Raw Data'!$B$6:$BE$43,'Occupancy Raw Data'!AL$1,FALSE)</f>
        <v>76.642390289449096</v>
      </c>
      <c r="H13" s="60">
        <f>VLOOKUP($A13,'Occupancy Raw Data'!$B$6:$BE$43,'Occupancy Raw Data'!AN$1,FALSE)</f>
        <v>78.330999066293103</v>
      </c>
      <c r="I13" s="60">
        <f>VLOOKUP($A13,'Occupancy Raw Data'!$B$6:$BE$43,'Occupancy Raw Data'!AO$1,FALSE)</f>
        <v>81.428571428571402</v>
      </c>
      <c r="J13" s="61">
        <f>VLOOKUP($A13,'Occupancy Raw Data'!$B$6:$BE$43,'Occupancy Raw Data'!AP$1,FALSE)</f>
        <v>79.879785247432295</v>
      </c>
      <c r="K13" s="62">
        <f>VLOOKUP($A13,'Occupancy Raw Data'!$B$6:$BE$43,'Occupancy Raw Data'!AR$1,FALSE)</f>
        <v>77.567360277444294</v>
      </c>
      <c r="M13" s="59">
        <f>VLOOKUP($A13,'Occupancy Raw Data'!$B$6:$BE$43,'Occupancy Raw Data'!AT$1,FALSE)</f>
        <v>41.2840413288177</v>
      </c>
      <c r="N13" s="60">
        <f>VLOOKUP($A13,'Occupancy Raw Data'!$B$6:$BE$43,'Occupancy Raw Data'!AU$1,FALSE)</f>
        <v>56.718176903935401</v>
      </c>
      <c r="O13" s="60">
        <f>VLOOKUP($A13,'Occupancy Raw Data'!$B$6:$BE$43,'Occupancy Raw Data'!AV$1,FALSE)</f>
        <v>61.1370901430234</v>
      </c>
      <c r="P13" s="60">
        <f>VLOOKUP($A13,'Occupancy Raw Data'!$B$6:$BE$43,'Occupancy Raw Data'!AW$1,FALSE)</f>
        <v>55.536009670069603</v>
      </c>
      <c r="Q13" s="60">
        <f>VLOOKUP($A13,'Occupancy Raw Data'!$B$6:$BE$43,'Occupancy Raw Data'!AX$1,FALSE)</f>
        <v>52.170006547510603</v>
      </c>
      <c r="R13" s="61">
        <f>VLOOKUP($A13,'Occupancy Raw Data'!$B$6:$BE$43,'Occupancy Raw Data'!AY$1,FALSE)</f>
        <v>53.781331854678697</v>
      </c>
      <c r="S13" s="60">
        <f>VLOOKUP($A13,'Occupancy Raw Data'!$B$6:$BE$43,'Occupancy Raw Data'!BA$1,FALSE)</f>
        <v>40.865646243922399</v>
      </c>
      <c r="T13" s="60">
        <f>VLOOKUP($A13,'Occupancy Raw Data'!$B$6:$BE$43,'Occupancy Raw Data'!BB$1,FALSE)</f>
        <v>37.597858815657403</v>
      </c>
      <c r="U13" s="61">
        <f>VLOOKUP($A13,'Occupancy Raw Data'!$B$6:$BE$43,'Occupancy Raw Data'!BC$1,FALSE)</f>
        <v>39.180910743985002</v>
      </c>
      <c r="V13" s="62">
        <f>VLOOKUP($A13,'Occupancy Raw Data'!$B$6:$BE$43,'Occupancy Raw Data'!BE$1,FALSE)</f>
        <v>49.176889012038302</v>
      </c>
      <c r="X13" s="64">
        <f>VLOOKUP($A13,'ADR Raw Data'!$B$6:$BE$43,'ADR Raw Data'!AG$1,FALSE)</f>
        <v>112.662186832468</v>
      </c>
      <c r="Y13" s="65">
        <f>VLOOKUP($A13,'ADR Raw Data'!$B$6:$BE$43,'ADR Raw Data'!AH$1,FALSE)</f>
        <v>131.98644920529401</v>
      </c>
      <c r="Z13" s="65">
        <f>VLOOKUP($A13,'ADR Raw Data'!$B$6:$BE$43,'ADR Raw Data'!AI$1,FALSE)</f>
        <v>136.03849860568801</v>
      </c>
      <c r="AA13" s="65">
        <f>VLOOKUP($A13,'ADR Raw Data'!$B$6:$BE$43,'ADR Raw Data'!AJ$1,FALSE)</f>
        <v>134.36950347758801</v>
      </c>
      <c r="AB13" s="65">
        <f>VLOOKUP($A13,'ADR Raw Data'!$B$6:$BE$43,'ADR Raw Data'!AK$1,FALSE)</f>
        <v>124.328795397668</v>
      </c>
      <c r="AC13" s="66">
        <f>VLOOKUP($A13,'ADR Raw Data'!$B$6:$BE$43,'ADR Raw Data'!AL$1,FALSE)</f>
        <v>128.783229131133</v>
      </c>
      <c r="AD13" s="65">
        <f>VLOOKUP($A13,'ADR Raw Data'!$B$6:$BE$43,'ADR Raw Data'!AN$1,FALSE)</f>
        <v>111.684182733855</v>
      </c>
      <c r="AE13" s="65">
        <f>VLOOKUP($A13,'ADR Raw Data'!$B$6:$BE$43,'ADR Raw Data'!AO$1,FALSE)</f>
        <v>112.177907636738</v>
      </c>
      <c r="AF13" s="66">
        <f>VLOOKUP($A13,'ADR Raw Data'!$B$6:$BE$43,'ADR Raw Data'!AP$1,FALSE)</f>
        <v>111.935831592174</v>
      </c>
      <c r="AG13" s="67">
        <f>VLOOKUP($A13,'ADR Raw Data'!$B$6:$BE$43,'ADR Raw Data'!AR$1,FALSE)</f>
        <v>123.826186476017</v>
      </c>
      <c r="AI13" s="59">
        <f>VLOOKUP($A13,'ADR Raw Data'!$B$6:$BE$43,'ADR Raw Data'!AT$1,FALSE)</f>
        <v>40.540702586891904</v>
      </c>
      <c r="AJ13" s="60">
        <f>VLOOKUP($A13,'ADR Raw Data'!$B$6:$BE$43,'ADR Raw Data'!AU$1,FALSE)</f>
        <v>55.423892227388599</v>
      </c>
      <c r="AK13" s="60">
        <f>VLOOKUP($A13,'ADR Raw Data'!$B$6:$BE$43,'ADR Raw Data'!AV$1,FALSE)</f>
        <v>56.783074428835199</v>
      </c>
      <c r="AL13" s="60">
        <f>VLOOKUP($A13,'ADR Raw Data'!$B$6:$BE$43,'ADR Raw Data'!AW$1,FALSE)</f>
        <v>55.141292297905501</v>
      </c>
      <c r="AM13" s="60">
        <f>VLOOKUP($A13,'ADR Raw Data'!$B$6:$BE$43,'ADR Raw Data'!AX$1,FALSE)</f>
        <v>50.083124111014499</v>
      </c>
      <c r="AN13" s="61">
        <f>VLOOKUP($A13,'ADR Raw Data'!$B$6:$BE$43,'ADR Raw Data'!AY$1,FALSE)</f>
        <v>52.535954307301303</v>
      </c>
      <c r="AO13" s="60">
        <f>VLOOKUP($A13,'ADR Raw Data'!$B$6:$BE$43,'ADR Raw Data'!BA$1,FALSE)</f>
        <v>35.670972649145199</v>
      </c>
      <c r="AP13" s="60">
        <f>VLOOKUP($A13,'ADR Raw Data'!$B$6:$BE$43,'ADR Raw Data'!BB$1,FALSE)</f>
        <v>35.555298573281704</v>
      </c>
      <c r="AQ13" s="61">
        <f>VLOOKUP($A13,'ADR Raw Data'!$B$6:$BE$43,'ADR Raw Data'!BC$1,FALSE)</f>
        <v>35.607676366610498</v>
      </c>
      <c r="AR13" s="62">
        <f>VLOOKUP($A13,'ADR Raw Data'!$B$6:$BE$43,'ADR Raw Data'!BE$1,FALSE)</f>
        <v>47.704205731553202</v>
      </c>
      <c r="AT13" s="64">
        <f>VLOOKUP($A13,'RevPAR Raw Data'!$B$6:$BE$43,'RevPAR Raw Data'!AG$1,FALSE)</f>
        <v>68.943788281979394</v>
      </c>
      <c r="AU13" s="65">
        <f>VLOOKUP($A13,'RevPAR Raw Data'!$B$6:$BE$43,'RevPAR Raw Data'!AH$1,FALSE)</f>
        <v>101.95984010270701</v>
      </c>
      <c r="AV13" s="65">
        <f>VLOOKUP($A13,'RevPAR Raw Data'!$B$6:$BE$43,'RevPAR Raw Data'!AI$1,FALSE)</f>
        <v>113.873495798319</v>
      </c>
      <c r="AW13" s="65">
        <f>VLOOKUP($A13,'RevPAR Raw Data'!$B$6:$BE$43,'RevPAR Raw Data'!AJ$1,FALSE)</f>
        <v>113.643227124183</v>
      </c>
      <c r="AX13" s="65">
        <f>VLOOKUP($A13,'RevPAR Raw Data'!$B$6:$BE$43,'RevPAR Raw Data'!AK$1,FALSE)</f>
        <v>95.092374183006498</v>
      </c>
      <c r="AY13" s="66">
        <f>VLOOKUP($A13,'RevPAR Raw Data'!$B$6:$BE$43,'RevPAR Raw Data'!AL$1,FALSE)</f>
        <v>98.702545098039195</v>
      </c>
      <c r="AZ13" s="65">
        <f>VLOOKUP($A13,'RevPAR Raw Data'!$B$6:$BE$43,'RevPAR Raw Data'!AN$1,FALSE)</f>
        <v>87.483336134453694</v>
      </c>
      <c r="BA13" s="65">
        <f>VLOOKUP($A13,'RevPAR Raw Data'!$B$6:$BE$43,'RevPAR Raw Data'!AO$1,FALSE)</f>
        <v>91.344867647058805</v>
      </c>
      <c r="BB13" s="66">
        <f>VLOOKUP($A13,'RevPAR Raw Data'!$B$6:$BE$43,'RevPAR Raw Data'!AP$1,FALSE)</f>
        <v>89.414101890756299</v>
      </c>
      <c r="BC13" s="67">
        <f>VLOOKUP($A13,'RevPAR Raw Data'!$B$6:$BE$43,'RevPAR Raw Data'!AR$1,FALSE)</f>
        <v>96.048704181672605</v>
      </c>
      <c r="BE13" s="59">
        <f>VLOOKUP($A13,'RevPAR Raw Data'!$B$6:$BE$43,'RevPAR Raw Data'!AT$1,FALSE)</f>
        <v>98.561584326675202</v>
      </c>
      <c r="BF13" s="60">
        <f>VLOOKUP($A13,'RevPAR Raw Data'!$B$6:$BE$43,'RevPAR Raw Data'!AU$1,FALSE)</f>
        <v>143.57749037190001</v>
      </c>
      <c r="BG13" s="60">
        <f>VLOOKUP($A13,'RevPAR Raw Data'!$B$6:$BE$43,'RevPAR Raw Data'!AV$1,FALSE)</f>
        <v>152.635683971395</v>
      </c>
      <c r="BH13" s="60">
        <f>VLOOKUP($A13,'RevPAR Raw Data'!$B$6:$BE$43,'RevPAR Raw Data'!AW$1,FALSE)</f>
        <v>141.30057539074099</v>
      </c>
      <c r="BI13" s="60">
        <f>VLOOKUP($A13,'RevPAR Raw Data'!$B$6:$BE$43,'RevPAR Raw Data'!AX$1,FALSE)</f>
        <v>128.38149978643901</v>
      </c>
      <c r="BJ13" s="61">
        <f>VLOOKUP($A13,'RevPAR Raw Data'!$B$6:$BE$43,'RevPAR Raw Data'!AY$1,FALSE)</f>
        <v>134.571822091012</v>
      </c>
      <c r="BK13" s="60">
        <f>VLOOKUP($A13,'RevPAR Raw Data'!$B$6:$BE$43,'RevPAR Raw Data'!BA$1,FALSE)</f>
        <v>91.113792387633694</v>
      </c>
      <c r="BL13" s="60">
        <f>VLOOKUP($A13,'RevPAR Raw Data'!$B$6:$BE$43,'RevPAR Raw Data'!BB$1,FALSE)</f>
        <v>86.521188348007001</v>
      </c>
      <c r="BM13" s="61">
        <f>VLOOKUP($A13,'RevPAR Raw Data'!$B$6:$BE$43,'RevPAR Raw Data'!BC$1,FALSE)</f>
        <v>88.739999005804407</v>
      </c>
      <c r="BN13" s="62">
        <f>VLOOKUP($A13,'RevPAR Raw Data'!$B$6:$BE$43,'RevPAR Raw Data'!BE$1,FALSE)</f>
        <v>120.340539050271</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Data'!$B$6:$BE$43,'Occupancy Raw Data'!AG$1,FALSE)</f>
        <v>54.851010299551803</v>
      </c>
      <c r="C15" s="60">
        <f>VLOOKUP($A15,'Occupancy Raw Data'!$B$6:$BE$43,'Occupancy Raw Data'!AH$1,FALSE)</f>
        <v>60.576696281154099</v>
      </c>
      <c r="D15" s="60">
        <f>VLOOKUP($A15,'Occupancy Raw Data'!$B$6:$BE$43,'Occupancy Raw Data'!AI$1,FALSE)</f>
        <v>63.713735356553101</v>
      </c>
      <c r="E15" s="60">
        <f>VLOOKUP($A15,'Occupancy Raw Data'!$B$6:$BE$43,'Occupancy Raw Data'!AJ$1,FALSE)</f>
        <v>65.220012055455001</v>
      </c>
      <c r="F15" s="60">
        <f>VLOOKUP($A15,'Occupancy Raw Data'!$B$6:$BE$43,'Occupancy Raw Data'!AK$1,FALSE)</f>
        <v>65.643263359278706</v>
      </c>
      <c r="G15" s="61">
        <f>VLOOKUP($A15,'Occupancy Raw Data'!$B$6:$BE$43,'Occupancy Raw Data'!AL$1,FALSE)</f>
        <v>62.000943470398603</v>
      </c>
      <c r="H15" s="60">
        <f>VLOOKUP($A15,'Occupancy Raw Data'!$B$6:$BE$43,'Occupancy Raw Data'!AN$1,FALSE)</f>
        <v>79.394999606887296</v>
      </c>
      <c r="I15" s="60">
        <f>VLOOKUP($A15,'Occupancy Raw Data'!$B$6:$BE$43,'Occupancy Raw Data'!AO$1,FALSE)</f>
        <v>84.297769740807695</v>
      </c>
      <c r="J15" s="61">
        <f>VLOOKUP($A15,'Occupancy Raw Data'!$B$6:$BE$43,'Occupancy Raw Data'!AP$1,FALSE)</f>
        <v>81.846384673847496</v>
      </c>
      <c r="K15" s="62">
        <f>VLOOKUP($A15,'Occupancy Raw Data'!$B$6:$BE$43,'Occupancy Raw Data'!AR$1,FALSE)</f>
        <v>67.6710695285268</v>
      </c>
      <c r="M15" s="59">
        <f>VLOOKUP($A15,'Occupancy Raw Data'!$B$6:$BE$43,'Occupancy Raw Data'!AT$1,FALSE)</f>
        <v>-1.7224768872876599</v>
      </c>
      <c r="N15" s="60">
        <f>VLOOKUP($A15,'Occupancy Raw Data'!$B$6:$BE$43,'Occupancy Raw Data'!AU$1,FALSE)</f>
        <v>5.9170689172999102</v>
      </c>
      <c r="O15" s="60">
        <f>VLOOKUP($A15,'Occupancy Raw Data'!$B$6:$BE$43,'Occupancy Raw Data'!AV$1,FALSE)</f>
        <v>7.9445005101858204</v>
      </c>
      <c r="P15" s="60">
        <f>VLOOKUP($A15,'Occupancy Raw Data'!$B$6:$BE$43,'Occupancy Raw Data'!AW$1,FALSE)</f>
        <v>9.1534644277631205</v>
      </c>
      <c r="Q15" s="60">
        <f>VLOOKUP($A15,'Occupancy Raw Data'!$B$6:$BE$43,'Occupancy Raw Data'!AX$1,FALSE)</f>
        <v>5.4290731941778301</v>
      </c>
      <c r="R15" s="61">
        <f>VLOOKUP($A15,'Occupancy Raw Data'!$B$6:$BE$43,'Occupancy Raw Data'!AY$1,FALSE)</f>
        <v>5.42829741197085</v>
      </c>
      <c r="S15" s="60">
        <f>VLOOKUP($A15,'Occupancy Raw Data'!$B$6:$BE$43,'Occupancy Raw Data'!BA$1,FALSE)</f>
        <v>-0.28664258569791701</v>
      </c>
      <c r="T15" s="60">
        <f>VLOOKUP($A15,'Occupancy Raw Data'!$B$6:$BE$43,'Occupancy Raw Data'!BB$1,FALSE)</f>
        <v>-1.1502268283127599</v>
      </c>
      <c r="U15" s="61">
        <f>VLOOKUP($A15,'Occupancy Raw Data'!$B$6:$BE$43,'Occupancy Raw Data'!BC$1,FALSE)</f>
        <v>-0.73324334103199695</v>
      </c>
      <c r="V15" s="62">
        <f>VLOOKUP($A15,'Occupancy Raw Data'!$B$6:$BE$43,'Occupancy Raw Data'!BE$1,FALSE)</f>
        <v>3.2144164279756202</v>
      </c>
      <c r="X15" s="64">
        <f>VLOOKUP($A15,'ADR Raw Data'!$B$6:$BE$43,'ADR Raw Data'!AG$1,FALSE)</f>
        <v>105.83547792947699</v>
      </c>
      <c r="Y15" s="65">
        <f>VLOOKUP($A15,'ADR Raw Data'!$B$6:$BE$43,'ADR Raw Data'!AH$1,FALSE)</f>
        <v>105.09957112062899</v>
      </c>
      <c r="Z15" s="65">
        <f>VLOOKUP($A15,'ADR Raw Data'!$B$6:$BE$43,'ADR Raw Data'!AI$1,FALSE)</f>
        <v>107.658679036454</v>
      </c>
      <c r="AA15" s="65">
        <f>VLOOKUP($A15,'ADR Raw Data'!$B$6:$BE$43,'ADR Raw Data'!AJ$1,FALSE)</f>
        <v>109.06412739492001</v>
      </c>
      <c r="AB15" s="65">
        <f>VLOOKUP($A15,'ADR Raw Data'!$B$6:$BE$43,'ADR Raw Data'!AK$1,FALSE)</f>
        <v>112.402595305918</v>
      </c>
      <c r="AC15" s="66">
        <f>VLOOKUP($A15,'ADR Raw Data'!$B$6:$BE$43,'ADR Raw Data'!AL$1,FALSE)</f>
        <v>108.136229118637</v>
      </c>
      <c r="AD15" s="65">
        <f>VLOOKUP($A15,'ADR Raw Data'!$B$6:$BE$43,'ADR Raw Data'!AN$1,FALSE)</f>
        <v>161.36310733295301</v>
      </c>
      <c r="AE15" s="65">
        <f>VLOOKUP($A15,'ADR Raw Data'!$B$6:$BE$43,'ADR Raw Data'!AO$1,FALSE)</f>
        <v>174.050837112745</v>
      </c>
      <c r="AF15" s="66">
        <f>VLOOKUP($A15,'ADR Raw Data'!$B$6:$BE$43,'ADR Raw Data'!AP$1,FALSE)</f>
        <v>167.89697763017199</v>
      </c>
      <c r="AG15" s="67">
        <f>VLOOKUP($A15,'ADR Raw Data'!$B$6:$BE$43,'ADR Raw Data'!AR$1,FALSE)</f>
        <v>128.78738876548201</v>
      </c>
      <c r="AI15" s="59">
        <f>VLOOKUP($A15,'ADR Raw Data'!$B$6:$BE$43,'ADR Raw Data'!AT$1,FALSE)</f>
        <v>10.147342781947099</v>
      </c>
      <c r="AJ15" s="60">
        <f>VLOOKUP($A15,'ADR Raw Data'!$B$6:$BE$43,'ADR Raw Data'!AU$1,FALSE)</f>
        <v>12.949996367190399</v>
      </c>
      <c r="AK15" s="60">
        <f>VLOOKUP($A15,'ADR Raw Data'!$B$6:$BE$43,'ADR Raw Data'!AV$1,FALSE)</f>
        <v>13.970066948431</v>
      </c>
      <c r="AL15" s="60">
        <f>VLOOKUP($A15,'ADR Raw Data'!$B$6:$BE$43,'ADR Raw Data'!AW$1,FALSE)</f>
        <v>15.3477076156504</v>
      </c>
      <c r="AM15" s="60">
        <f>VLOOKUP($A15,'ADR Raw Data'!$B$6:$BE$43,'ADR Raw Data'!AX$1,FALSE)</f>
        <v>12.604359450191399</v>
      </c>
      <c r="AN15" s="61">
        <f>VLOOKUP($A15,'ADR Raw Data'!$B$6:$BE$43,'ADR Raw Data'!AY$1,FALSE)</f>
        <v>13.055764363226601</v>
      </c>
      <c r="AO15" s="60">
        <f>VLOOKUP($A15,'ADR Raw Data'!$B$6:$BE$43,'ADR Raw Data'!BA$1,FALSE)</f>
        <v>13.425863423393301</v>
      </c>
      <c r="AP15" s="60">
        <f>VLOOKUP($A15,'ADR Raw Data'!$B$6:$BE$43,'ADR Raw Data'!BB$1,FALSE)</f>
        <v>12.2353628847951</v>
      </c>
      <c r="AQ15" s="61">
        <f>VLOOKUP($A15,'ADR Raw Data'!$B$6:$BE$43,'ADR Raw Data'!BC$1,FALSE)</f>
        <v>12.7661029842969</v>
      </c>
      <c r="AR15" s="62">
        <f>VLOOKUP($A15,'ADR Raw Data'!$B$6:$BE$43,'ADR Raw Data'!BE$1,FALSE)</f>
        <v>12.2052390428567</v>
      </c>
      <c r="AT15" s="64">
        <f>VLOOKUP($A15,'RevPAR Raw Data'!$B$6:$BE$43,'RevPAR Raw Data'!AG$1,FALSE)</f>
        <v>58.051828899677602</v>
      </c>
      <c r="AU15" s="65">
        <f>VLOOKUP($A15,'RevPAR Raw Data'!$B$6:$BE$43,'RevPAR Raw Data'!AH$1,FALSE)</f>
        <v>63.665847990539</v>
      </c>
      <c r="AV15" s="65">
        <f>VLOOKUP($A15,'RevPAR Raw Data'!$B$6:$BE$43,'RevPAR Raw Data'!AI$1,FALSE)</f>
        <v>68.593365849647498</v>
      </c>
      <c r="AW15" s="65">
        <f>VLOOKUP($A15,'RevPAR Raw Data'!$B$6:$BE$43,'RevPAR Raw Data'!AJ$1,FALSE)</f>
        <v>71.131637035144195</v>
      </c>
      <c r="AX15" s="65">
        <f>VLOOKUP($A15,'RevPAR Raw Data'!$B$6:$BE$43,'RevPAR Raw Data'!AK$1,FALSE)</f>
        <v>73.7847316593285</v>
      </c>
      <c r="AY15" s="66">
        <f>VLOOKUP($A15,'RevPAR Raw Data'!$B$6:$BE$43,'RevPAR Raw Data'!AL$1,FALSE)</f>
        <v>67.045482286867397</v>
      </c>
      <c r="AZ15" s="65">
        <f>VLOOKUP($A15,'RevPAR Raw Data'!$B$6:$BE$43,'RevPAR Raw Data'!AN$1,FALSE)</f>
        <v>128.11423843265899</v>
      </c>
      <c r="BA15" s="65">
        <f>VLOOKUP($A15,'RevPAR Raw Data'!$B$6:$BE$43,'RevPAR Raw Data'!AO$1,FALSE)</f>
        <v>146.72097390125001</v>
      </c>
      <c r="BB15" s="66">
        <f>VLOOKUP($A15,'RevPAR Raw Data'!$B$6:$BE$43,'RevPAR Raw Data'!AP$1,FALSE)</f>
        <v>137.41760616695399</v>
      </c>
      <c r="BC15" s="67">
        <f>VLOOKUP($A15,'RevPAR Raw Data'!$B$6:$BE$43,'RevPAR Raw Data'!AR$1,FALSE)</f>
        <v>87.151803395463801</v>
      </c>
      <c r="BE15" s="59">
        <f>VLOOKUP($A15,'RevPAR Raw Data'!$B$6:$BE$43,'RevPAR Raw Data'!AT$1,FALSE)</f>
        <v>8.2500802605665697</v>
      </c>
      <c r="BF15" s="60">
        <f>VLOOKUP($A15,'RevPAR Raw Data'!$B$6:$BE$43,'RevPAR Raw Data'!AU$1,FALSE)</f>
        <v>19.633325494324801</v>
      </c>
      <c r="BG15" s="60">
        <f>VLOOKUP($A15,'RevPAR Raw Data'!$B$6:$BE$43,'RevPAR Raw Data'!AV$1,FALSE)</f>
        <v>23.0244194986082</v>
      </c>
      <c r="BH15" s="60">
        <f>VLOOKUP($A15,'RevPAR Raw Data'!$B$6:$BE$43,'RevPAR Raw Data'!AW$1,FALSE)</f>
        <v>25.906019000489199</v>
      </c>
      <c r="BI15" s="60">
        <f>VLOOKUP($A15,'RevPAR Raw Data'!$B$6:$BE$43,'RevPAR Raw Data'!AX$1,FALSE)</f>
        <v>18.717732544577402</v>
      </c>
      <c r="BJ15" s="61">
        <f>VLOOKUP($A15,'RevPAR Raw Data'!$B$6:$BE$43,'RevPAR Raw Data'!AY$1,FALSE)</f>
        <v>19.192767494239501</v>
      </c>
      <c r="BK15" s="60">
        <f>VLOOKUP($A15,'RevPAR Raw Data'!$B$6:$BE$43,'RevPAR Raw Data'!BA$1,FALSE)</f>
        <v>13.1007365956263</v>
      </c>
      <c r="BL15" s="60">
        <f>VLOOKUP($A15,'RevPAR Raw Data'!$B$6:$BE$43,'RevPAR Raw Data'!BB$1,FALSE)</f>
        <v>10.94440163004</v>
      </c>
      <c r="BM15" s="61">
        <f>VLOOKUP($A15,'RevPAR Raw Data'!$B$6:$BE$43,'RevPAR Raw Data'!BC$1,FALSE)</f>
        <v>11.939253043223299</v>
      </c>
      <c r="BN15" s="62">
        <f>VLOOKUP($A15,'RevPAR Raw Data'!$B$6:$BE$43,'RevPAR Raw Data'!BE$1,FALSE)</f>
        <v>15.8119826796996</v>
      </c>
    </row>
    <row r="16" spans="1:66" x14ac:dyDescent="0.25">
      <c r="A16" s="76" t="s">
        <v>92</v>
      </c>
      <c r="B16" s="59">
        <f>VLOOKUP($A16,'Occupancy Raw Data'!$B$6:$BE$43,'Occupancy Raw Data'!AG$1,FALSE)</f>
        <v>66.576419213973693</v>
      </c>
      <c r="C16" s="60">
        <f>VLOOKUP($A16,'Occupancy Raw Data'!$B$6:$BE$43,'Occupancy Raw Data'!AH$1,FALSE)</f>
        <v>80.401746724890799</v>
      </c>
      <c r="D16" s="60">
        <f>VLOOKUP($A16,'Occupancy Raw Data'!$B$6:$BE$43,'Occupancy Raw Data'!AI$1,FALSE)</f>
        <v>82.816593886462798</v>
      </c>
      <c r="E16" s="60">
        <f>VLOOKUP($A16,'Occupancy Raw Data'!$B$6:$BE$43,'Occupancy Raw Data'!AJ$1,FALSE)</f>
        <v>82.397379912663695</v>
      </c>
      <c r="F16" s="60">
        <f>VLOOKUP($A16,'Occupancy Raw Data'!$B$6:$BE$43,'Occupancy Raw Data'!AK$1,FALSE)</f>
        <v>78.585152838427902</v>
      </c>
      <c r="G16" s="61">
        <f>VLOOKUP($A16,'Occupancy Raw Data'!$B$6:$BE$43,'Occupancy Raw Data'!AL$1,FALSE)</f>
        <v>78.155458515283797</v>
      </c>
      <c r="H16" s="60">
        <f>VLOOKUP($A16,'Occupancy Raw Data'!$B$6:$BE$43,'Occupancy Raw Data'!AN$1,FALSE)</f>
        <v>84.423580786026207</v>
      </c>
      <c r="I16" s="60">
        <f>VLOOKUP($A16,'Occupancy Raw Data'!$B$6:$BE$43,'Occupancy Raw Data'!AO$1,FALSE)</f>
        <v>87.292576419213901</v>
      </c>
      <c r="J16" s="61">
        <f>VLOOKUP($A16,'Occupancy Raw Data'!$B$6:$BE$43,'Occupancy Raw Data'!AP$1,FALSE)</f>
        <v>85.858078602619997</v>
      </c>
      <c r="K16" s="62">
        <f>VLOOKUP($A16,'Occupancy Raw Data'!$B$6:$BE$43,'Occupancy Raw Data'!AR$1,FALSE)</f>
        <v>80.356207111665597</v>
      </c>
      <c r="M16" s="59">
        <f>VLOOKUP($A16,'Occupancy Raw Data'!$B$6:$BE$43,'Occupancy Raw Data'!AT$1,FALSE)</f>
        <v>-2.5378763664258699</v>
      </c>
      <c r="N16" s="60">
        <f>VLOOKUP($A16,'Occupancy Raw Data'!$B$6:$BE$43,'Occupancy Raw Data'!AU$1,FALSE)</f>
        <v>4.5126866095248896</v>
      </c>
      <c r="O16" s="60">
        <f>VLOOKUP($A16,'Occupancy Raw Data'!$B$6:$BE$43,'Occupancy Raw Data'!AV$1,FALSE)</f>
        <v>4.3638564825005499</v>
      </c>
      <c r="P16" s="60">
        <f>VLOOKUP($A16,'Occupancy Raw Data'!$B$6:$BE$43,'Occupancy Raw Data'!AW$1,FALSE)</f>
        <v>4.7404940327504796</v>
      </c>
      <c r="Q16" s="60">
        <f>VLOOKUP($A16,'Occupancy Raw Data'!$B$6:$BE$43,'Occupancy Raw Data'!AX$1,FALSE)</f>
        <v>3.66956621925226</v>
      </c>
      <c r="R16" s="61">
        <f>VLOOKUP($A16,'Occupancy Raw Data'!$B$6:$BE$43,'Occupancy Raw Data'!AY$1,FALSE)</f>
        <v>3.0896481810013099</v>
      </c>
      <c r="S16" s="60">
        <f>VLOOKUP($A16,'Occupancy Raw Data'!$B$6:$BE$43,'Occupancy Raw Data'!BA$1,FALSE)</f>
        <v>-0.78008724659994799</v>
      </c>
      <c r="T16" s="60">
        <f>VLOOKUP($A16,'Occupancy Raw Data'!$B$6:$BE$43,'Occupancy Raw Data'!BB$1,FALSE)</f>
        <v>-2.4687743950039001</v>
      </c>
      <c r="U16" s="61">
        <f>VLOOKUP($A16,'Occupancy Raw Data'!$B$6:$BE$43,'Occupancy Raw Data'!BC$1,FALSE)</f>
        <v>-1.6457817463294999</v>
      </c>
      <c r="V16" s="62">
        <f>VLOOKUP($A16,'Occupancy Raw Data'!$B$6:$BE$43,'Occupancy Raw Data'!BE$1,FALSE)</f>
        <v>1.5963781775734101</v>
      </c>
      <c r="X16" s="64">
        <f>VLOOKUP($A16,'ADR Raw Data'!$B$6:$BE$43,'ADR Raw Data'!AG$1,FALSE)</f>
        <v>87.550427246490798</v>
      </c>
      <c r="Y16" s="65">
        <f>VLOOKUP($A16,'ADR Raw Data'!$B$6:$BE$43,'ADR Raw Data'!AH$1,FALSE)</f>
        <v>92.177261318705106</v>
      </c>
      <c r="Z16" s="65">
        <f>VLOOKUP($A16,'ADR Raw Data'!$B$6:$BE$43,'ADR Raw Data'!AI$1,FALSE)</f>
        <v>94.947442762984394</v>
      </c>
      <c r="AA16" s="65">
        <f>VLOOKUP($A16,'ADR Raw Data'!$B$6:$BE$43,'ADR Raw Data'!AJ$1,FALSE)</f>
        <v>93.969061529492805</v>
      </c>
      <c r="AB16" s="65">
        <f>VLOOKUP($A16,'ADR Raw Data'!$B$6:$BE$43,'ADR Raw Data'!AK$1,FALSE)</f>
        <v>93.073479962213796</v>
      </c>
      <c r="AC16" s="66">
        <f>VLOOKUP($A16,'ADR Raw Data'!$B$6:$BE$43,'ADR Raw Data'!AL$1,FALSE)</f>
        <v>92.534109250402196</v>
      </c>
      <c r="AD16" s="65">
        <f>VLOOKUP($A16,'ADR Raw Data'!$B$6:$BE$43,'ADR Raw Data'!AN$1,FALSE)</f>
        <v>118.756984880773</v>
      </c>
      <c r="AE16" s="65">
        <f>VLOOKUP($A16,'ADR Raw Data'!$B$6:$BE$43,'ADR Raw Data'!AO$1,FALSE)</f>
        <v>124.93801282141</v>
      </c>
      <c r="AF16" s="66">
        <f>VLOOKUP($A16,'ADR Raw Data'!$B$6:$BE$43,'ADR Raw Data'!AP$1,FALSE)</f>
        <v>121.899134476006</v>
      </c>
      <c r="AG16" s="67">
        <f>VLOOKUP($A16,'ADR Raw Data'!$B$6:$BE$43,'ADR Raw Data'!AR$1,FALSE)</f>
        <v>101.498567929757</v>
      </c>
      <c r="AI16" s="59">
        <f>VLOOKUP($A16,'ADR Raw Data'!$B$6:$BE$43,'ADR Raw Data'!AT$1,FALSE)</f>
        <v>13.079458766138799</v>
      </c>
      <c r="AJ16" s="60">
        <f>VLOOKUP($A16,'ADR Raw Data'!$B$6:$BE$43,'ADR Raw Data'!AU$1,FALSE)</f>
        <v>15.9129300158975</v>
      </c>
      <c r="AK16" s="60">
        <f>VLOOKUP($A16,'ADR Raw Data'!$B$6:$BE$43,'ADR Raw Data'!AV$1,FALSE)</f>
        <v>17.815138638839901</v>
      </c>
      <c r="AL16" s="60">
        <f>VLOOKUP($A16,'ADR Raw Data'!$B$6:$BE$43,'ADR Raw Data'!AW$1,FALSE)</f>
        <v>17.4890894402225</v>
      </c>
      <c r="AM16" s="60">
        <f>VLOOKUP($A16,'ADR Raw Data'!$B$6:$BE$43,'ADR Raw Data'!AX$1,FALSE)</f>
        <v>16.7668400670767</v>
      </c>
      <c r="AN16" s="61">
        <f>VLOOKUP($A16,'ADR Raw Data'!$B$6:$BE$43,'ADR Raw Data'!AY$1,FALSE)</f>
        <v>16.394640811827902</v>
      </c>
      <c r="AO16" s="60">
        <f>VLOOKUP($A16,'ADR Raw Data'!$B$6:$BE$43,'ADR Raw Data'!BA$1,FALSE)</f>
        <v>20.011431907355899</v>
      </c>
      <c r="AP16" s="60">
        <f>VLOOKUP($A16,'ADR Raw Data'!$B$6:$BE$43,'ADR Raw Data'!BB$1,FALSE)</f>
        <v>18.8527213952739</v>
      </c>
      <c r="AQ16" s="61">
        <f>VLOOKUP($A16,'ADR Raw Data'!$B$6:$BE$43,'ADR Raw Data'!BC$1,FALSE)</f>
        <v>19.3739831460326</v>
      </c>
      <c r="AR16" s="62">
        <f>VLOOKUP($A16,'ADR Raw Data'!$B$6:$BE$43,'ADR Raw Data'!BE$1,FALSE)</f>
        <v>17.160957790963899</v>
      </c>
      <c r="AT16" s="64">
        <f>VLOOKUP($A16,'RevPAR Raw Data'!$B$6:$BE$43,'RevPAR Raw Data'!AG$1,FALSE)</f>
        <v>58.287939467248897</v>
      </c>
      <c r="AU16" s="65">
        <f>VLOOKUP($A16,'RevPAR Raw Data'!$B$6:$BE$43,'RevPAR Raw Data'!AH$1,FALSE)</f>
        <v>74.112128183406099</v>
      </c>
      <c r="AV16" s="65">
        <f>VLOOKUP($A16,'RevPAR Raw Data'!$B$6:$BE$43,'RevPAR Raw Data'!AI$1,FALSE)</f>
        <v>78.632238078602597</v>
      </c>
      <c r="AW16" s="65">
        <f>VLOOKUP($A16,'RevPAR Raw Data'!$B$6:$BE$43,'RevPAR Raw Data'!AJ$1,FALSE)</f>
        <v>77.428044628820899</v>
      </c>
      <c r="AX16" s="65">
        <f>VLOOKUP($A16,'RevPAR Raw Data'!$B$6:$BE$43,'RevPAR Raw Data'!AK$1,FALSE)</f>
        <v>73.141936480349301</v>
      </c>
      <c r="AY16" s="66">
        <f>VLOOKUP($A16,'RevPAR Raw Data'!$B$6:$BE$43,'RevPAR Raw Data'!AL$1,FALSE)</f>
        <v>72.320457367685506</v>
      </c>
      <c r="AZ16" s="65">
        <f>VLOOKUP($A16,'RevPAR Raw Data'!$B$6:$BE$43,'RevPAR Raw Data'!AN$1,FALSE)</f>
        <v>100.25889906986799</v>
      </c>
      <c r="BA16" s="65">
        <f>VLOOKUP($A16,'RevPAR Raw Data'!$B$6:$BE$43,'RevPAR Raw Data'!AO$1,FALSE)</f>
        <v>109.061610318777</v>
      </c>
      <c r="BB16" s="66">
        <f>VLOOKUP($A16,'RevPAR Raw Data'!$B$6:$BE$43,'RevPAR Raw Data'!AP$1,FALSE)</f>
        <v>104.660254694323</v>
      </c>
      <c r="BC16" s="67">
        <f>VLOOKUP($A16,'RevPAR Raw Data'!$B$6:$BE$43,'RevPAR Raw Data'!AR$1,FALSE)</f>
        <v>81.560399461010604</v>
      </c>
      <c r="BE16" s="59">
        <f>VLOOKUP($A16,'RevPAR Raw Data'!$B$6:$BE$43,'RevPAR Raw Data'!AT$1,FALSE)</f>
        <v>10.209641906830599</v>
      </c>
      <c r="BF16" s="60">
        <f>VLOOKUP($A16,'RevPAR Raw Data'!$B$6:$BE$43,'RevPAR Raw Data'!AU$1,FALSE)</f>
        <v>21.143717287432899</v>
      </c>
      <c r="BG16" s="60">
        <f>VLOOKUP($A16,'RevPAR Raw Data'!$B$6:$BE$43,'RevPAR Raw Data'!AV$1,FALSE)</f>
        <v>22.956422203697901</v>
      </c>
      <c r="BH16" s="60">
        <f>VLOOKUP($A16,'RevPAR Raw Data'!$B$6:$BE$43,'RevPAR Raw Data'!AW$1,FALSE)</f>
        <v>23.058652714269101</v>
      </c>
      <c r="BI16" s="60">
        <f>VLOOKUP($A16,'RevPAR Raw Data'!$B$6:$BE$43,'RevPAR Raw Data'!AX$1,FALSE)</f>
        <v>21.051676585466499</v>
      </c>
      <c r="BJ16" s="61">
        <f>VLOOKUP($A16,'RevPAR Raw Data'!$B$6:$BE$43,'RevPAR Raw Data'!AY$1,FALSE)</f>
        <v>19.9908257144535</v>
      </c>
      <c r="BK16" s="60">
        <f>VLOOKUP($A16,'RevPAR Raw Data'!$B$6:$BE$43,'RevPAR Raw Data'!BA$1,FALSE)</f>
        <v>19.0752380325846</v>
      </c>
      <c r="BL16" s="60">
        <f>VLOOKUP($A16,'RevPAR Raw Data'!$B$6:$BE$43,'RevPAR Raw Data'!BB$1,FALSE)</f>
        <v>15.918515841702099</v>
      </c>
      <c r="BM16" s="61">
        <f>VLOOKUP($A16,'RevPAR Raw Data'!$B$6:$BE$43,'RevPAR Raw Data'!BC$1,FALSE)</f>
        <v>17.4093479215488</v>
      </c>
      <c r="BN16" s="62">
        <f>VLOOKUP($A16,'RevPAR Raw Data'!$B$6:$BE$43,'RevPAR Raw Data'!BE$1,FALSE)</f>
        <v>19.0312897537749</v>
      </c>
    </row>
    <row r="17" spans="1:66" x14ac:dyDescent="0.25">
      <c r="A17" s="78" t="s">
        <v>32</v>
      </c>
      <c r="B17" s="59">
        <f>VLOOKUP($A17,'Occupancy Raw Data'!$B$6:$BE$43,'Occupancy Raw Data'!AG$1,FALSE)</f>
        <v>59.340854264225896</v>
      </c>
      <c r="C17" s="60">
        <f>VLOOKUP($A17,'Occupancy Raw Data'!$B$6:$BE$43,'Occupancy Raw Data'!AH$1,FALSE)</f>
        <v>65.609479211011703</v>
      </c>
      <c r="D17" s="60">
        <f>VLOOKUP($A17,'Occupancy Raw Data'!$B$6:$BE$43,'Occupancy Raw Data'!AI$1,FALSE)</f>
        <v>69.561515538527004</v>
      </c>
      <c r="E17" s="60">
        <f>VLOOKUP($A17,'Occupancy Raw Data'!$B$6:$BE$43,'Occupancy Raw Data'!AJ$1,FALSE)</f>
        <v>69.217397474102398</v>
      </c>
      <c r="F17" s="60">
        <f>VLOOKUP($A17,'Occupancy Raw Data'!$B$6:$BE$43,'Occupancy Raw Data'!AK$1,FALSE)</f>
        <v>68.309209592734405</v>
      </c>
      <c r="G17" s="61">
        <f>VLOOKUP($A17,'Occupancy Raw Data'!$B$6:$BE$43,'Occupancy Raw Data'!AL$1,FALSE)</f>
        <v>66.407691216120298</v>
      </c>
      <c r="H17" s="60">
        <f>VLOOKUP($A17,'Occupancy Raw Data'!$B$6:$BE$43,'Occupancy Raw Data'!AN$1,FALSE)</f>
        <v>80.548460337732294</v>
      </c>
      <c r="I17" s="60">
        <f>VLOOKUP($A17,'Occupancy Raw Data'!$B$6:$BE$43,'Occupancy Raw Data'!AO$1,FALSE)</f>
        <v>87.487583368809396</v>
      </c>
      <c r="J17" s="61">
        <f>VLOOKUP($A17,'Occupancy Raw Data'!$B$6:$BE$43,'Occupancy Raw Data'!AP$1,FALSE)</f>
        <v>84.018021853270795</v>
      </c>
      <c r="K17" s="62">
        <f>VLOOKUP($A17,'Occupancy Raw Data'!$B$6:$BE$43,'Occupancy Raw Data'!AR$1,FALSE)</f>
        <v>71.439214255306197</v>
      </c>
      <c r="M17" s="59">
        <f>VLOOKUP($A17,'Occupancy Raw Data'!$B$6:$BE$43,'Occupancy Raw Data'!AT$1,FALSE)</f>
        <v>2.5838461747030199</v>
      </c>
      <c r="N17" s="60">
        <f>VLOOKUP($A17,'Occupancy Raw Data'!$B$6:$BE$43,'Occupancy Raw Data'!AU$1,FALSE)</f>
        <v>7.6135930833630399</v>
      </c>
      <c r="O17" s="60">
        <f>VLOOKUP($A17,'Occupancy Raw Data'!$B$6:$BE$43,'Occupancy Raw Data'!AV$1,FALSE)</f>
        <v>10.1667460289957</v>
      </c>
      <c r="P17" s="60">
        <f>VLOOKUP($A17,'Occupancy Raw Data'!$B$6:$BE$43,'Occupancy Raw Data'!AW$1,FALSE)</f>
        <v>9.0032884364817498</v>
      </c>
      <c r="Q17" s="60">
        <f>VLOOKUP($A17,'Occupancy Raw Data'!$B$6:$BE$43,'Occupancy Raw Data'!AX$1,FALSE)</f>
        <v>4.8096896069647803</v>
      </c>
      <c r="R17" s="61">
        <f>VLOOKUP($A17,'Occupancy Raw Data'!$B$6:$BE$43,'Occupancy Raw Data'!AY$1,FALSE)</f>
        <v>6.8917149558005502</v>
      </c>
      <c r="S17" s="60">
        <f>VLOOKUP($A17,'Occupancy Raw Data'!$B$6:$BE$43,'Occupancy Raw Data'!BA$1,FALSE)</f>
        <v>-0.57260852745956703</v>
      </c>
      <c r="T17" s="60">
        <f>VLOOKUP($A17,'Occupancy Raw Data'!$B$6:$BE$43,'Occupancy Raw Data'!BB$1,FALSE)</f>
        <v>2.8030156024289399</v>
      </c>
      <c r="U17" s="61">
        <f>VLOOKUP($A17,'Occupancy Raw Data'!$B$6:$BE$43,'Occupancy Raw Data'!BC$1,FALSE)</f>
        <v>1.15675821944494</v>
      </c>
      <c r="V17" s="62">
        <f>VLOOKUP($A17,'Occupancy Raw Data'!$B$6:$BE$43,'Occupancy Raw Data'!BE$1,FALSE)</f>
        <v>4.8934577691076697</v>
      </c>
      <c r="X17" s="64">
        <f>VLOOKUP($A17,'ADR Raw Data'!$B$6:$BE$43,'ADR Raw Data'!AG$1,FALSE)</f>
        <v>79.951572953906805</v>
      </c>
      <c r="Y17" s="65">
        <f>VLOOKUP($A17,'ADR Raw Data'!$B$6:$BE$43,'ADR Raw Data'!AH$1,FALSE)</f>
        <v>80.289906802206104</v>
      </c>
      <c r="Z17" s="65">
        <f>VLOOKUP($A17,'ADR Raw Data'!$B$6:$BE$43,'ADR Raw Data'!AI$1,FALSE)</f>
        <v>82.232031711546298</v>
      </c>
      <c r="AA17" s="65">
        <f>VLOOKUP($A17,'ADR Raw Data'!$B$6:$BE$43,'ADR Raw Data'!AJ$1,FALSE)</f>
        <v>82.552534744503106</v>
      </c>
      <c r="AB17" s="65">
        <f>VLOOKUP($A17,'ADR Raw Data'!$B$6:$BE$43,'ADR Raw Data'!AK$1,FALSE)</f>
        <v>83.959047452609695</v>
      </c>
      <c r="AC17" s="66">
        <f>VLOOKUP($A17,'ADR Raw Data'!$B$6:$BE$43,'ADR Raw Data'!AL$1,FALSE)</f>
        <v>81.862825354986896</v>
      </c>
      <c r="AD17" s="65">
        <f>VLOOKUP($A17,'ADR Raw Data'!$B$6:$BE$43,'ADR Raw Data'!AN$1,FALSE)</f>
        <v>115.22260425897301</v>
      </c>
      <c r="AE17" s="65">
        <f>VLOOKUP($A17,'ADR Raw Data'!$B$6:$BE$43,'ADR Raw Data'!AO$1,FALSE)</f>
        <v>123.23140253842</v>
      </c>
      <c r="AF17" s="66">
        <f>VLOOKUP($A17,'ADR Raw Data'!$B$6:$BE$43,'ADR Raw Data'!AP$1,FALSE)</f>
        <v>119.392366839082</v>
      </c>
      <c r="AG17" s="67">
        <f>VLOOKUP($A17,'ADR Raw Data'!$B$6:$BE$43,'ADR Raw Data'!AR$1,FALSE)</f>
        <v>94.473577704471396</v>
      </c>
      <c r="AI17" s="59">
        <f>VLOOKUP($A17,'ADR Raw Data'!$B$6:$BE$43,'ADR Raw Data'!AT$1,FALSE)</f>
        <v>19.564871096354899</v>
      </c>
      <c r="AJ17" s="60">
        <f>VLOOKUP($A17,'ADR Raw Data'!$B$6:$BE$43,'ADR Raw Data'!AU$1,FALSE)</f>
        <v>19.452224383331199</v>
      </c>
      <c r="AK17" s="60">
        <f>VLOOKUP($A17,'ADR Raw Data'!$B$6:$BE$43,'ADR Raw Data'!AV$1,FALSE)</f>
        <v>19.328308272889998</v>
      </c>
      <c r="AL17" s="60">
        <f>VLOOKUP($A17,'ADR Raw Data'!$B$6:$BE$43,'ADR Raw Data'!AW$1,FALSE)</f>
        <v>20.365224768561301</v>
      </c>
      <c r="AM17" s="60">
        <f>VLOOKUP($A17,'ADR Raw Data'!$B$6:$BE$43,'ADR Raw Data'!AX$1,FALSE)</f>
        <v>17.8194426641444</v>
      </c>
      <c r="AN17" s="61">
        <f>VLOOKUP($A17,'ADR Raw Data'!$B$6:$BE$43,'ADR Raw Data'!AY$1,FALSE)</f>
        <v>19.290952042657899</v>
      </c>
      <c r="AO17" s="60">
        <f>VLOOKUP($A17,'ADR Raw Data'!$B$6:$BE$43,'ADR Raw Data'!BA$1,FALSE)</f>
        <v>20.824377010120301</v>
      </c>
      <c r="AP17" s="60">
        <f>VLOOKUP($A17,'ADR Raw Data'!$B$6:$BE$43,'ADR Raw Data'!BB$1,FALSE)</f>
        <v>23.171817889154202</v>
      </c>
      <c r="AQ17" s="61">
        <f>VLOOKUP($A17,'ADR Raw Data'!$B$6:$BE$43,'ADR Raw Data'!BC$1,FALSE)</f>
        <v>22.123400012871699</v>
      </c>
      <c r="AR17" s="62">
        <f>VLOOKUP($A17,'ADR Raw Data'!$B$6:$BE$43,'ADR Raw Data'!BE$1,FALSE)</f>
        <v>19.924399812563301</v>
      </c>
      <c r="AT17" s="64">
        <f>VLOOKUP($A17,'RevPAR Raw Data'!$B$6:$BE$43,'RevPAR Raw Data'!AG$1,FALSE)</f>
        <v>47.443946388534101</v>
      </c>
      <c r="AU17" s="65">
        <f>VLOOKUP($A17,'RevPAR Raw Data'!$B$6:$BE$43,'RevPAR Raw Data'!AH$1,FALSE)</f>
        <v>52.677789711934103</v>
      </c>
      <c r="AV17" s="65">
        <f>VLOOKUP($A17,'RevPAR Raw Data'!$B$6:$BE$43,'RevPAR Raw Data'!AI$1,FALSE)</f>
        <v>57.201847516673702</v>
      </c>
      <c r="AW17" s="65">
        <f>VLOOKUP($A17,'RevPAR Raw Data'!$B$6:$BE$43,'RevPAR Raw Data'!AJ$1,FALSE)</f>
        <v>57.1407160990492</v>
      </c>
      <c r="AX17" s="65">
        <f>VLOOKUP($A17,'RevPAR Raw Data'!$B$6:$BE$43,'RevPAR Raw Data'!AK$1,FALSE)</f>
        <v>57.351761696466497</v>
      </c>
      <c r="AY17" s="66">
        <f>VLOOKUP($A17,'RevPAR Raw Data'!$B$6:$BE$43,'RevPAR Raw Data'!AL$1,FALSE)</f>
        <v>54.363212282531499</v>
      </c>
      <c r="AZ17" s="65">
        <f>VLOOKUP($A17,'RevPAR Raw Data'!$B$6:$BE$43,'RevPAR Raw Data'!AN$1,FALSE)</f>
        <v>92.810033691641806</v>
      </c>
      <c r="BA17" s="65">
        <f>VLOOKUP($A17,'RevPAR Raw Data'!$B$6:$BE$43,'RevPAR Raw Data'!AO$1,FALSE)</f>
        <v>107.812176032354</v>
      </c>
      <c r="BB17" s="66">
        <f>VLOOKUP($A17,'RevPAR Raw Data'!$B$6:$BE$43,'RevPAR Raw Data'!AP$1,FALSE)</f>
        <v>100.311104861998</v>
      </c>
      <c r="BC17" s="67">
        <f>VLOOKUP($A17,'RevPAR Raw Data'!$B$6:$BE$43,'RevPAR Raw Data'!AR$1,FALSE)</f>
        <v>67.491181590950504</v>
      </c>
      <c r="BE17" s="59">
        <f>VLOOKUP($A17,'RevPAR Raw Data'!$B$6:$BE$43,'RevPAR Raw Data'!AT$1,FALSE)</f>
        <v>22.654243444466701</v>
      </c>
      <c r="BF17" s="60">
        <f>VLOOKUP($A17,'RevPAR Raw Data'!$B$6:$BE$43,'RevPAR Raw Data'!AU$1,FALSE)</f>
        <v>28.546830676903799</v>
      </c>
      <c r="BG17" s="60">
        <f>VLOOKUP($A17,'RevPAR Raw Data'!$B$6:$BE$43,'RevPAR Raw Data'!AV$1,FALSE)</f>
        <v>31.4601143156919</v>
      </c>
      <c r="BH17" s="60">
        <f>VLOOKUP($A17,'RevPAR Raw Data'!$B$6:$BE$43,'RevPAR Raw Data'!AW$1,FALSE)</f>
        <v>31.202053131694498</v>
      </c>
      <c r="BI17" s="60">
        <f>VLOOKUP($A17,'RevPAR Raw Data'!$B$6:$BE$43,'RevPAR Raw Data'!AX$1,FALSE)</f>
        <v>23.486192152945598</v>
      </c>
      <c r="BJ17" s="61">
        <f>VLOOKUP($A17,'RevPAR Raw Data'!$B$6:$BE$43,'RevPAR Raw Data'!AY$1,FALSE)</f>
        <v>27.512144425498601</v>
      </c>
      <c r="BK17" s="60">
        <f>VLOOKUP($A17,'RevPAR Raw Data'!$B$6:$BE$43,'RevPAR Raw Data'!BA$1,FALSE)</f>
        <v>20.132526324110401</v>
      </c>
      <c r="BL17" s="60">
        <f>VLOOKUP($A17,'RevPAR Raw Data'!$B$6:$BE$43,'RevPAR Raw Data'!BB$1,FALSE)</f>
        <v>26.624343162382502</v>
      </c>
      <c r="BM17" s="61">
        <f>VLOOKUP($A17,'RevPAR Raw Data'!$B$6:$BE$43,'RevPAR Raw Data'!BC$1,FALSE)</f>
        <v>23.536072480386199</v>
      </c>
      <c r="BN17" s="62">
        <f>VLOOKUP($A17,'RevPAR Raw Data'!$B$6:$BE$43,'RevPAR Raw Data'!BE$1,FALSE)</f>
        <v>25.792849672246899</v>
      </c>
    </row>
    <row r="18" spans="1:66" x14ac:dyDescent="0.25">
      <c r="A18" s="78" t="s">
        <v>93</v>
      </c>
      <c r="B18" s="59">
        <f>VLOOKUP($A18,'Occupancy Raw Data'!$B$6:$BE$43,'Occupancy Raw Data'!AG$1,FALSE)</f>
        <v>61.447900193287602</v>
      </c>
      <c r="C18" s="60">
        <f>VLOOKUP($A18,'Occupancy Raw Data'!$B$6:$BE$43,'Occupancy Raw Data'!AH$1,FALSE)</f>
        <v>69.368300825865404</v>
      </c>
      <c r="D18" s="60">
        <f>VLOOKUP($A18,'Occupancy Raw Data'!$B$6:$BE$43,'Occupancy Raw Data'!AI$1,FALSE)</f>
        <v>72.662976629766206</v>
      </c>
      <c r="E18" s="60">
        <f>VLOOKUP($A18,'Occupancy Raw Data'!$B$6:$BE$43,'Occupancy Raw Data'!AJ$1,FALSE)</f>
        <v>71.472500439290101</v>
      </c>
      <c r="F18" s="60">
        <f>VLOOKUP($A18,'Occupancy Raw Data'!$B$6:$BE$43,'Occupancy Raw Data'!AK$1,FALSE)</f>
        <v>69.9481637673519</v>
      </c>
      <c r="G18" s="61">
        <f>VLOOKUP($A18,'Occupancy Raw Data'!$B$6:$BE$43,'Occupancy Raw Data'!AL$1,FALSE)</f>
        <v>68.979968371112193</v>
      </c>
      <c r="H18" s="60">
        <f>VLOOKUP($A18,'Occupancy Raw Data'!$B$6:$BE$43,'Occupancy Raw Data'!AN$1,FALSE)</f>
        <v>79.682832542611095</v>
      </c>
      <c r="I18" s="60">
        <f>VLOOKUP($A18,'Occupancy Raw Data'!$B$6:$BE$43,'Occupancy Raw Data'!AO$1,FALSE)</f>
        <v>82.3405376910911</v>
      </c>
      <c r="J18" s="61">
        <f>VLOOKUP($A18,'Occupancy Raw Data'!$B$6:$BE$43,'Occupancy Raw Data'!AP$1,FALSE)</f>
        <v>81.011685116851098</v>
      </c>
      <c r="K18" s="62">
        <f>VLOOKUP($A18,'Occupancy Raw Data'!$B$6:$BE$43,'Occupancy Raw Data'!AR$1,FALSE)</f>
        <v>72.417601727037606</v>
      </c>
      <c r="M18" s="59">
        <f>VLOOKUP($A18,'Occupancy Raw Data'!$B$6:$BE$43,'Occupancy Raw Data'!AT$1,FALSE)</f>
        <v>-0.384097969761793</v>
      </c>
      <c r="N18" s="60">
        <f>VLOOKUP($A18,'Occupancy Raw Data'!$B$6:$BE$43,'Occupancy Raw Data'!AU$1,FALSE)</f>
        <v>9.7049866977130499</v>
      </c>
      <c r="O18" s="60">
        <f>VLOOKUP($A18,'Occupancy Raw Data'!$B$6:$BE$43,'Occupancy Raw Data'!AV$1,FALSE)</f>
        <v>10.536713429170501</v>
      </c>
      <c r="P18" s="60">
        <f>VLOOKUP($A18,'Occupancy Raw Data'!$B$6:$BE$43,'Occupancy Raw Data'!AW$1,FALSE)</f>
        <v>7.6320706767577002</v>
      </c>
      <c r="Q18" s="60">
        <f>VLOOKUP($A18,'Occupancy Raw Data'!$B$6:$BE$43,'Occupancy Raw Data'!AX$1,FALSE)</f>
        <v>2.27722255926628</v>
      </c>
      <c r="R18" s="61">
        <f>VLOOKUP($A18,'Occupancy Raw Data'!$B$6:$BE$43,'Occupancy Raw Data'!AY$1,FALSE)</f>
        <v>5.9768671095363901</v>
      </c>
      <c r="S18" s="60">
        <f>VLOOKUP($A18,'Occupancy Raw Data'!$B$6:$BE$43,'Occupancy Raw Data'!BA$1,FALSE)</f>
        <v>-1.87442300234541</v>
      </c>
      <c r="T18" s="60">
        <f>VLOOKUP($A18,'Occupancy Raw Data'!$B$6:$BE$43,'Occupancy Raw Data'!BB$1,FALSE)</f>
        <v>-3.38551739205572</v>
      </c>
      <c r="U18" s="61">
        <f>VLOOKUP($A18,'Occupancy Raw Data'!$B$6:$BE$43,'Occupancy Raw Data'!BC$1,FALSE)</f>
        <v>-2.6482239844181699</v>
      </c>
      <c r="V18" s="62">
        <f>VLOOKUP($A18,'Occupancy Raw Data'!$B$6:$BE$43,'Occupancy Raw Data'!BE$1,FALSE)</f>
        <v>3.0585052916349702</v>
      </c>
      <c r="X18" s="64">
        <f>VLOOKUP($A18,'ADR Raw Data'!$B$6:$BE$43,'ADR Raw Data'!AG$1,FALSE)</f>
        <v>101.503382778095</v>
      </c>
      <c r="Y18" s="65">
        <f>VLOOKUP($A18,'ADR Raw Data'!$B$6:$BE$43,'ADR Raw Data'!AH$1,FALSE)</f>
        <v>107.740610043695</v>
      </c>
      <c r="Z18" s="65">
        <f>VLOOKUP($A18,'ADR Raw Data'!$B$6:$BE$43,'ADR Raw Data'!AI$1,FALSE)</f>
        <v>112.15815683453199</v>
      </c>
      <c r="AA18" s="65">
        <f>VLOOKUP($A18,'ADR Raw Data'!$B$6:$BE$43,'ADR Raw Data'!AJ$1,FALSE)</f>
        <v>109.19305187461499</v>
      </c>
      <c r="AB18" s="65">
        <f>VLOOKUP($A18,'ADR Raw Data'!$B$6:$BE$43,'ADR Raw Data'!AK$1,FALSE)</f>
        <v>106.51374842680301</v>
      </c>
      <c r="AC18" s="66">
        <f>VLOOKUP($A18,'ADR Raw Data'!$B$6:$BE$43,'ADR Raw Data'!AL$1,FALSE)</f>
        <v>107.612226432565</v>
      </c>
      <c r="AD18" s="65">
        <f>VLOOKUP($A18,'ADR Raw Data'!$B$6:$BE$43,'ADR Raw Data'!AN$1,FALSE)</f>
        <v>144.921978560008</v>
      </c>
      <c r="AE18" s="65">
        <f>VLOOKUP($A18,'ADR Raw Data'!$B$6:$BE$43,'ADR Raw Data'!AO$1,FALSE)</f>
        <v>151.89425965108799</v>
      </c>
      <c r="AF18" s="66">
        <f>VLOOKUP($A18,'ADR Raw Data'!$B$6:$BE$43,'ADR Raw Data'!AP$1,FALSE)</f>
        <v>148.46530303934</v>
      </c>
      <c r="AG18" s="67">
        <f>VLOOKUP($A18,'ADR Raw Data'!$B$6:$BE$43,'ADR Raw Data'!AR$1,FALSE)</f>
        <v>120.669732970813</v>
      </c>
      <c r="AI18" s="59">
        <f>VLOOKUP($A18,'ADR Raw Data'!$B$6:$BE$43,'ADR Raw Data'!AT$1,FALSE)</f>
        <v>18.075825602847399</v>
      </c>
      <c r="AJ18" s="60">
        <f>VLOOKUP($A18,'ADR Raw Data'!$B$6:$BE$43,'ADR Raw Data'!AU$1,FALSE)</f>
        <v>23.0165398859886</v>
      </c>
      <c r="AK18" s="60">
        <f>VLOOKUP($A18,'ADR Raw Data'!$B$6:$BE$43,'ADR Raw Data'!AV$1,FALSE)</f>
        <v>26.910210695410701</v>
      </c>
      <c r="AL18" s="60">
        <f>VLOOKUP($A18,'ADR Raw Data'!$B$6:$BE$43,'ADR Raw Data'!AW$1,FALSE)</f>
        <v>22.4219407088484</v>
      </c>
      <c r="AM18" s="60">
        <f>VLOOKUP($A18,'ADR Raw Data'!$B$6:$BE$43,'ADR Raw Data'!AX$1,FALSE)</f>
        <v>15.528022127799</v>
      </c>
      <c r="AN18" s="61">
        <f>VLOOKUP($A18,'ADR Raw Data'!$B$6:$BE$43,'ADR Raw Data'!AY$1,FALSE)</f>
        <v>21.274186216527902</v>
      </c>
      <c r="AO18" s="60">
        <f>VLOOKUP($A18,'ADR Raw Data'!$B$6:$BE$43,'ADR Raw Data'!BA$1,FALSE)</f>
        <v>21.939242053582198</v>
      </c>
      <c r="AP18" s="60">
        <f>VLOOKUP($A18,'ADR Raw Data'!$B$6:$BE$43,'ADR Raw Data'!BB$1,FALSE)</f>
        <v>17.7953358268187</v>
      </c>
      <c r="AQ18" s="61">
        <f>VLOOKUP($A18,'ADR Raw Data'!$B$6:$BE$43,'ADR Raw Data'!BC$1,FALSE)</f>
        <v>19.711109518625499</v>
      </c>
      <c r="AR18" s="62">
        <f>VLOOKUP($A18,'ADR Raw Data'!$B$6:$BE$43,'ADR Raw Data'!BE$1,FALSE)</f>
        <v>19.8623563372701</v>
      </c>
      <c r="AT18" s="64">
        <f>VLOOKUP($A18,'RevPAR Raw Data'!$B$6:$BE$43,'RevPAR Raw Data'!AG$1,FALSE)</f>
        <v>62.371697342294802</v>
      </c>
      <c r="AU18" s="65">
        <f>VLOOKUP($A18,'RevPAR Raw Data'!$B$6:$BE$43,'RevPAR Raw Data'!AH$1,FALSE)</f>
        <v>74.737830486733401</v>
      </c>
      <c r="AV18" s="65">
        <f>VLOOKUP($A18,'RevPAR Raw Data'!$B$6:$BE$43,'RevPAR Raw Data'!AI$1,FALSE)</f>
        <v>81.497455289052795</v>
      </c>
      <c r="AW18" s="65">
        <f>VLOOKUP($A18,'RevPAR Raw Data'!$B$6:$BE$43,'RevPAR Raw Data'!AJ$1,FALSE)</f>
        <v>78.043004480758995</v>
      </c>
      <c r="AX18" s="65">
        <f>VLOOKUP($A18,'RevPAR Raw Data'!$B$6:$BE$43,'RevPAR Raw Data'!AK$1,FALSE)</f>
        <v>74.504411184326102</v>
      </c>
      <c r="AY18" s="66">
        <f>VLOOKUP($A18,'RevPAR Raw Data'!$B$6:$BE$43,'RevPAR Raw Data'!AL$1,FALSE)</f>
        <v>74.2308797566332</v>
      </c>
      <c r="AZ18" s="65">
        <f>VLOOKUP($A18,'RevPAR Raw Data'!$B$6:$BE$43,'RevPAR Raw Data'!AN$1,FALSE)</f>
        <v>115.47793749341</v>
      </c>
      <c r="BA18" s="65">
        <f>VLOOKUP($A18,'RevPAR Raw Data'!$B$6:$BE$43,'RevPAR Raw Data'!AO$1,FALSE)</f>
        <v>125.070550118608</v>
      </c>
      <c r="BB18" s="66">
        <f>VLOOKUP($A18,'RevPAR Raw Data'!$B$6:$BE$43,'RevPAR Raw Data'!AP$1,FALSE)</f>
        <v>120.274243806009</v>
      </c>
      <c r="BC18" s="67">
        <f>VLOOKUP($A18,'RevPAR Raw Data'!$B$6:$BE$43,'RevPAR Raw Data'!AR$1,FALSE)</f>
        <v>87.386126627883598</v>
      </c>
      <c r="BE18" s="59">
        <f>VLOOKUP($A18,'RevPAR Raw Data'!$B$6:$BE$43,'RevPAR Raw Data'!AT$1,FALSE)</f>
        <v>17.6222987539273</v>
      </c>
      <c r="BF18" s="60">
        <f>VLOOKUP($A18,'RevPAR Raw Data'!$B$6:$BE$43,'RevPAR Raw Data'!AU$1,FALSE)</f>
        <v>34.955278717910602</v>
      </c>
      <c r="BG18" s="60">
        <f>VLOOKUP($A18,'RevPAR Raw Data'!$B$6:$BE$43,'RevPAR Raw Data'!AV$1,FALSE)</f>
        <v>40.282375908742701</v>
      </c>
      <c r="BH18" s="60">
        <f>VLOOKUP($A18,'RevPAR Raw Data'!$B$6:$BE$43,'RevPAR Raw Data'!AW$1,FALSE)</f>
        <v>31.765269747606101</v>
      </c>
      <c r="BI18" s="60">
        <f>VLOOKUP($A18,'RevPAR Raw Data'!$B$6:$BE$43,'RevPAR Raw Data'!AX$1,FALSE)</f>
        <v>18.158852309967401</v>
      </c>
      <c r="BJ18" s="61">
        <f>VLOOKUP($A18,'RevPAR Raw Data'!$B$6:$BE$43,'RevPAR Raw Data'!AY$1,FALSE)</f>
        <v>28.522583164861501</v>
      </c>
      <c r="BK18" s="60">
        <f>VLOOKUP($A18,'RevPAR Raw Data'!$B$6:$BE$43,'RevPAR Raw Data'!BA$1,FALSE)</f>
        <v>19.653584851644201</v>
      </c>
      <c r="BL18" s="60">
        <f>VLOOKUP($A18,'RevPAR Raw Data'!$B$6:$BE$43,'RevPAR Raw Data'!BB$1,FALSE)</f>
        <v>13.8073542453713</v>
      </c>
      <c r="BM18" s="61">
        <f>VLOOKUP($A18,'RevPAR Raw Data'!$B$6:$BE$43,'RevPAR Raw Data'!BC$1,FALSE)</f>
        <v>16.540891204340198</v>
      </c>
      <c r="BN18" s="62">
        <f>VLOOKUP($A18,'RevPAR Raw Data'!$B$6:$BE$43,'RevPAR Raw Data'!BE$1,FALSE)</f>
        <v>23.528352848523902</v>
      </c>
    </row>
    <row r="19" spans="1:66" x14ac:dyDescent="0.25">
      <c r="A19" s="78" t="s">
        <v>94</v>
      </c>
      <c r="B19" s="59">
        <f>VLOOKUP($A19,'Occupancy Raw Data'!$B$6:$BE$43,'Occupancy Raw Data'!AG$1,FALSE)</f>
        <v>52.778232405891899</v>
      </c>
      <c r="C19" s="60">
        <f>VLOOKUP($A19,'Occupancy Raw Data'!$B$6:$BE$43,'Occupancy Raw Data'!AH$1,FALSE)</f>
        <v>55.953355155482797</v>
      </c>
      <c r="D19" s="60">
        <f>VLOOKUP($A19,'Occupancy Raw Data'!$B$6:$BE$43,'Occupancy Raw Data'!AI$1,FALSE)</f>
        <v>59.924304418985201</v>
      </c>
      <c r="E19" s="60">
        <f>VLOOKUP($A19,'Occupancy Raw Data'!$B$6:$BE$43,'Occupancy Raw Data'!AJ$1,FALSE)</f>
        <v>62.972585924713499</v>
      </c>
      <c r="F19" s="60">
        <f>VLOOKUP($A19,'Occupancy Raw Data'!$B$6:$BE$43,'Occupancy Raw Data'!AK$1,FALSE)</f>
        <v>63.631342062193099</v>
      </c>
      <c r="G19" s="61">
        <f>VLOOKUP($A19,'Occupancy Raw Data'!$B$6:$BE$43,'Occupancy Raw Data'!AL$1,FALSE)</f>
        <v>59.051963993453299</v>
      </c>
      <c r="H19" s="60">
        <f>VLOOKUP($A19,'Occupancy Raw Data'!$B$6:$BE$43,'Occupancy Raw Data'!AN$1,FALSE)</f>
        <v>81.278641571194697</v>
      </c>
      <c r="I19" s="60">
        <f>VLOOKUP($A19,'Occupancy Raw Data'!$B$6:$BE$43,'Occupancy Raw Data'!AO$1,FALSE)</f>
        <v>87.256546644844505</v>
      </c>
      <c r="J19" s="61">
        <f>VLOOKUP($A19,'Occupancy Raw Data'!$B$6:$BE$43,'Occupancy Raw Data'!AP$1,FALSE)</f>
        <v>84.267594108019594</v>
      </c>
      <c r="K19" s="62">
        <f>VLOOKUP($A19,'Occupancy Raw Data'!$B$6:$BE$43,'Occupancy Raw Data'!AR$1,FALSE)</f>
        <v>66.2564297404722</v>
      </c>
      <c r="M19" s="59">
        <f>VLOOKUP($A19,'Occupancy Raw Data'!$B$6:$BE$43,'Occupancy Raw Data'!AT$1,FALSE)</f>
        <v>-10.498355052549901</v>
      </c>
      <c r="N19" s="60">
        <f>VLOOKUP($A19,'Occupancy Raw Data'!$B$6:$BE$43,'Occupancy Raw Data'!AU$1,FALSE)</f>
        <v>-2.34946130871639</v>
      </c>
      <c r="O19" s="60">
        <f>VLOOKUP($A19,'Occupancy Raw Data'!$B$6:$BE$43,'Occupancy Raw Data'!AV$1,FALSE)</f>
        <v>1.35011824715683</v>
      </c>
      <c r="P19" s="60">
        <f>VLOOKUP($A19,'Occupancy Raw Data'!$B$6:$BE$43,'Occupancy Raw Data'!AW$1,FALSE)</f>
        <v>4.6013164512367801</v>
      </c>
      <c r="Q19" s="60">
        <f>VLOOKUP($A19,'Occupancy Raw Data'!$B$6:$BE$43,'Occupancy Raw Data'!AX$1,FALSE)</f>
        <v>6.03319084488547E-2</v>
      </c>
      <c r="R19" s="61">
        <f>VLOOKUP($A19,'Occupancy Raw Data'!$B$6:$BE$43,'Occupancy Raw Data'!AY$1,FALSE)</f>
        <v>-1.31363400906226</v>
      </c>
      <c r="S19" s="60">
        <f>VLOOKUP($A19,'Occupancy Raw Data'!$B$6:$BE$43,'Occupancy Raw Data'!BA$1,FALSE)</f>
        <v>-3.1301095285440401</v>
      </c>
      <c r="T19" s="60">
        <f>VLOOKUP($A19,'Occupancy Raw Data'!$B$6:$BE$43,'Occupancy Raw Data'!BB$1,FALSE)</f>
        <v>-4.9317502732711702</v>
      </c>
      <c r="U19" s="61">
        <f>VLOOKUP($A19,'Occupancy Raw Data'!$B$6:$BE$43,'Occupancy Raw Data'!BC$1,FALSE)</f>
        <v>-4.0713239606235003</v>
      </c>
      <c r="V19" s="62">
        <f>VLOOKUP($A19,'Occupancy Raw Data'!$B$6:$BE$43,'Occupancy Raw Data'!BE$1,FALSE)</f>
        <v>-2.33388126543126</v>
      </c>
      <c r="X19" s="64">
        <f>VLOOKUP($A19,'ADR Raw Data'!$B$6:$BE$43,'ADR Raw Data'!AG$1,FALSE)</f>
        <v>128.78512746724499</v>
      </c>
      <c r="Y19" s="65">
        <f>VLOOKUP($A19,'ADR Raw Data'!$B$6:$BE$43,'ADR Raw Data'!AH$1,FALSE)</f>
        <v>124.872254555758</v>
      </c>
      <c r="Z19" s="65">
        <f>VLOOKUP($A19,'ADR Raw Data'!$B$6:$BE$43,'ADR Raw Data'!AI$1,FALSE)</f>
        <v>127.180234232358</v>
      </c>
      <c r="AA19" s="65">
        <f>VLOOKUP($A19,'ADR Raw Data'!$B$6:$BE$43,'ADR Raw Data'!AJ$1,FALSE)</f>
        <v>130.286570156914</v>
      </c>
      <c r="AB19" s="65">
        <f>VLOOKUP($A19,'ADR Raw Data'!$B$6:$BE$43,'ADR Raw Data'!AK$1,FALSE)</f>
        <v>135.34624195093701</v>
      </c>
      <c r="AC19" s="66">
        <f>VLOOKUP($A19,'ADR Raw Data'!$B$6:$BE$43,'ADR Raw Data'!AL$1,FALSE)</f>
        <v>129.45210535257701</v>
      </c>
      <c r="AD19" s="65">
        <f>VLOOKUP($A19,'ADR Raw Data'!$B$6:$BE$43,'ADR Raw Data'!AN$1,FALSE)</f>
        <v>207.39200347353301</v>
      </c>
      <c r="AE19" s="65">
        <f>VLOOKUP($A19,'ADR Raw Data'!$B$6:$BE$43,'ADR Raw Data'!AO$1,FALSE)</f>
        <v>224.50719789453899</v>
      </c>
      <c r="AF19" s="66">
        <f>VLOOKUP($A19,'ADR Raw Data'!$B$6:$BE$43,'ADR Raw Data'!AP$1,FALSE)</f>
        <v>216.253136724933</v>
      </c>
      <c r="AG19" s="67">
        <f>VLOOKUP($A19,'ADR Raw Data'!$B$6:$BE$43,'ADR Raw Data'!AR$1,FALSE)</f>
        <v>160.99411831427</v>
      </c>
      <c r="AI19" s="59">
        <f>VLOOKUP($A19,'ADR Raw Data'!$B$6:$BE$43,'ADR Raw Data'!AT$1,FALSE)</f>
        <v>5.6119760227504898</v>
      </c>
      <c r="AJ19" s="60">
        <f>VLOOKUP($A19,'ADR Raw Data'!$B$6:$BE$43,'ADR Raw Data'!AU$1,FALSE)</f>
        <v>8.2556444186212392</v>
      </c>
      <c r="AK19" s="60">
        <f>VLOOKUP($A19,'ADR Raw Data'!$B$6:$BE$43,'ADR Raw Data'!AV$1,FALSE)</f>
        <v>8.7628077510404996</v>
      </c>
      <c r="AL19" s="60">
        <f>VLOOKUP($A19,'ADR Raw Data'!$B$6:$BE$43,'ADR Raw Data'!AW$1,FALSE)</f>
        <v>11.1915846718091</v>
      </c>
      <c r="AM19" s="60">
        <f>VLOOKUP($A19,'ADR Raw Data'!$B$6:$BE$43,'ADR Raw Data'!AX$1,FALSE)</f>
        <v>7.5501294716908003</v>
      </c>
      <c r="AN19" s="61">
        <f>VLOOKUP($A19,'ADR Raw Data'!$B$6:$BE$43,'ADR Raw Data'!AY$1,FALSE)</f>
        <v>8.2741670025818692</v>
      </c>
      <c r="AO19" s="60">
        <f>VLOOKUP($A19,'ADR Raw Data'!$B$6:$BE$43,'ADR Raw Data'!BA$1,FALSE)</f>
        <v>6.9056404942662004</v>
      </c>
      <c r="AP19" s="60">
        <f>VLOOKUP($A19,'ADR Raw Data'!$B$6:$BE$43,'ADR Raw Data'!BB$1,FALSE)</f>
        <v>5.8450097470972899</v>
      </c>
      <c r="AQ19" s="61">
        <f>VLOOKUP($A19,'ADR Raw Data'!$B$6:$BE$43,'ADR Raw Data'!BC$1,FALSE)</f>
        <v>6.28856765948251</v>
      </c>
      <c r="AR19" s="62">
        <f>VLOOKUP($A19,'ADR Raw Data'!$B$6:$BE$43,'ADR Raw Data'!BE$1,FALSE)</f>
        <v>6.9023854493826802</v>
      </c>
      <c r="AT19" s="64">
        <f>VLOOKUP($A19,'RevPAR Raw Data'!$B$6:$BE$43,'RevPAR Raw Data'!AG$1,FALSE)</f>
        <v>67.970513878887004</v>
      </c>
      <c r="AU19" s="65">
        <f>VLOOKUP($A19,'RevPAR Raw Data'!$B$6:$BE$43,'RevPAR Raw Data'!AH$1,FALSE)</f>
        <v>69.870216082242194</v>
      </c>
      <c r="AV19" s="65">
        <f>VLOOKUP($A19,'RevPAR Raw Data'!$B$6:$BE$43,'RevPAR Raw Data'!AI$1,FALSE)</f>
        <v>76.211870722176698</v>
      </c>
      <c r="AW19" s="65">
        <f>VLOOKUP($A19,'RevPAR Raw Data'!$B$6:$BE$43,'RevPAR Raw Data'!AJ$1,FALSE)</f>
        <v>82.044822340425497</v>
      </c>
      <c r="AX19" s="65">
        <f>VLOOKUP($A19,'RevPAR Raw Data'!$B$6:$BE$43,'RevPAR Raw Data'!AK$1,FALSE)</f>
        <v>86.122630184124304</v>
      </c>
      <c r="AY19" s="66">
        <f>VLOOKUP($A19,'RevPAR Raw Data'!$B$6:$BE$43,'RevPAR Raw Data'!AL$1,FALSE)</f>
        <v>76.444010641571097</v>
      </c>
      <c r="AZ19" s="65">
        <f>VLOOKUP($A19,'RevPAR Raw Data'!$B$6:$BE$43,'RevPAR Raw Data'!AN$1,FALSE)</f>
        <v>168.565403150572</v>
      </c>
      <c r="BA19" s="65">
        <f>VLOOKUP($A19,'RevPAR Raw Data'!$B$6:$BE$43,'RevPAR Raw Data'!AO$1,FALSE)</f>
        <v>195.89722785188201</v>
      </c>
      <c r="BB19" s="66">
        <f>VLOOKUP($A19,'RevPAR Raw Data'!$B$6:$BE$43,'RevPAR Raw Data'!AP$1,FALSE)</f>
        <v>182.23131550122699</v>
      </c>
      <c r="BC19" s="67">
        <f>VLOOKUP($A19,'RevPAR Raw Data'!$B$6:$BE$43,'RevPAR Raw Data'!AR$1,FALSE)</f>
        <v>106.668954887187</v>
      </c>
      <c r="BE19" s="59">
        <f>VLOOKUP($A19,'RevPAR Raw Data'!$B$6:$BE$43,'RevPAR Raw Data'!AT$1,FALSE)</f>
        <v>-5.4755441981317698</v>
      </c>
      <c r="BF19" s="60">
        <f>VLOOKUP($A19,'RevPAR Raw Data'!$B$6:$BE$43,'RevPAR Raw Data'!AU$1,FALSE)</f>
        <v>5.7122199385041403</v>
      </c>
      <c r="BG19" s="60">
        <f>VLOOKUP($A19,'RevPAR Raw Data'!$B$6:$BE$43,'RevPAR Raw Data'!AV$1,FALSE)</f>
        <v>10.2312342646074</v>
      </c>
      <c r="BH19" s="60">
        <f>VLOOKUP($A19,'RevPAR Raw Data'!$B$6:$BE$43,'RevPAR Raw Data'!AW$1,FALSE)</f>
        <v>16.307861349704002</v>
      </c>
      <c r="BI19" s="60">
        <f>VLOOKUP($A19,'RevPAR Raw Data'!$B$6:$BE$43,'RevPAR Raw Data'!AX$1,FALSE)</f>
        <v>7.6150165173402904</v>
      </c>
      <c r="BJ19" s="61">
        <f>VLOOKUP($A19,'RevPAR Raw Data'!$B$6:$BE$43,'RevPAR Raw Data'!AY$1,FALSE)</f>
        <v>6.85184072180708</v>
      </c>
      <c r="BK19" s="60">
        <f>VLOOKUP($A19,'RevPAR Raw Data'!$B$6:$BE$43,'RevPAR Raw Data'!BA$1,FALSE)</f>
        <v>3.5593768546041402</v>
      </c>
      <c r="BL19" s="60">
        <f>VLOOKUP($A19,'RevPAR Raw Data'!$B$6:$BE$43,'RevPAR Raw Data'!BB$1,FALSE)</f>
        <v>0.62499818965092002</v>
      </c>
      <c r="BM19" s="61">
        <f>VLOOKUP($A19,'RevPAR Raw Data'!$B$6:$BE$43,'RevPAR Raw Data'!BC$1,FALSE)</f>
        <v>1.96121573695847</v>
      </c>
      <c r="BN19" s="62">
        <f>VLOOKUP($A19,'RevPAR Raw Data'!$B$6:$BE$43,'RevPAR Raw Data'!BE$1,FALSE)</f>
        <v>4.4074107030804299</v>
      </c>
    </row>
    <row r="20" spans="1:66" x14ac:dyDescent="0.25">
      <c r="A20" s="78" t="s">
        <v>29</v>
      </c>
      <c r="B20" s="59">
        <f>VLOOKUP($A20,'Occupancy Raw Data'!$B$6:$BE$43,'Occupancy Raw Data'!AG$1,FALSE)</f>
        <v>40.002006957452501</v>
      </c>
      <c r="C20" s="60">
        <f>VLOOKUP($A20,'Occupancy Raw Data'!$B$6:$BE$43,'Occupancy Raw Data'!AH$1,FALSE)</f>
        <v>41.510569975916503</v>
      </c>
      <c r="D20" s="60">
        <f>VLOOKUP($A20,'Occupancy Raw Data'!$B$6:$BE$43,'Occupancy Raw Data'!AI$1,FALSE)</f>
        <v>42.948889483542899</v>
      </c>
      <c r="E20" s="60">
        <f>VLOOKUP($A20,'Occupancy Raw Data'!$B$6:$BE$43,'Occupancy Raw Data'!AJ$1,FALSE)</f>
        <v>47.206984211934703</v>
      </c>
      <c r="F20" s="60">
        <f>VLOOKUP($A20,'Occupancy Raw Data'!$B$6:$BE$43,'Occupancy Raw Data'!AK$1,FALSE)</f>
        <v>53.227856569440704</v>
      </c>
      <c r="G20" s="61">
        <f>VLOOKUP($A20,'Occupancy Raw Data'!$B$6:$BE$43,'Occupancy Raw Data'!AL$1,FALSE)</f>
        <v>44.9792614396574</v>
      </c>
      <c r="H20" s="60">
        <f>VLOOKUP($A20,'Occupancy Raw Data'!$B$6:$BE$43,'Occupancy Raw Data'!AN$1,FALSE)</f>
        <v>71.156676478458607</v>
      </c>
      <c r="I20" s="60">
        <f>VLOOKUP($A20,'Occupancy Raw Data'!$B$6:$BE$43,'Occupancy Raw Data'!AO$1,FALSE)</f>
        <v>75.648916242975602</v>
      </c>
      <c r="J20" s="61">
        <f>VLOOKUP($A20,'Occupancy Raw Data'!$B$6:$BE$43,'Occupancy Raw Data'!AP$1,FALSE)</f>
        <v>73.402796360717105</v>
      </c>
      <c r="K20" s="62">
        <f>VLOOKUP($A20,'Occupancy Raw Data'!$B$6:$BE$43,'Occupancy Raw Data'!AR$1,FALSE)</f>
        <v>53.100271417103102</v>
      </c>
      <c r="M20" s="59">
        <f>VLOOKUP($A20,'Occupancy Raw Data'!$B$6:$BE$43,'Occupancy Raw Data'!AT$1,FALSE)</f>
        <v>14.7913575644668</v>
      </c>
      <c r="N20" s="60">
        <f>VLOOKUP($A20,'Occupancy Raw Data'!$B$6:$BE$43,'Occupancy Raw Data'!AU$1,FALSE)</f>
        <v>22.585710725930099</v>
      </c>
      <c r="O20" s="60">
        <f>VLOOKUP($A20,'Occupancy Raw Data'!$B$6:$BE$43,'Occupancy Raw Data'!AV$1,FALSE)</f>
        <v>24.7731055981338</v>
      </c>
      <c r="P20" s="60">
        <f>VLOOKUP($A20,'Occupancy Raw Data'!$B$6:$BE$43,'Occupancy Raw Data'!AW$1,FALSE)</f>
        <v>30.952313663239799</v>
      </c>
      <c r="Q20" s="60">
        <f>VLOOKUP($A20,'Occupancy Raw Data'!$B$6:$BE$43,'Occupancy Raw Data'!AX$1,FALSE)</f>
        <v>25.452242073774801</v>
      </c>
      <c r="R20" s="61">
        <f>VLOOKUP($A20,'Occupancy Raw Data'!$B$6:$BE$43,'Occupancy Raw Data'!AY$1,FALSE)</f>
        <v>23.835151891041502</v>
      </c>
      <c r="S20" s="60">
        <f>VLOOKUP($A20,'Occupancy Raw Data'!$B$6:$BE$43,'Occupancy Raw Data'!BA$1,FALSE)</f>
        <v>7.7136430642179201</v>
      </c>
      <c r="T20" s="60">
        <f>VLOOKUP($A20,'Occupancy Raw Data'!$B$6:$BE$43,'Occupancy Raw Data'!BB$1,FALSE)</f>
        <v>5.3775270163150601</v>
      </c>
      <c r="U20" s="61">
        <f>VLOOKUP($A20,'Occupancy Raw Data'!$B$6:$BE$43,'Occupancy Raw Data'!BC$1,FALSE)</f>
        <v>6.4970534292667397</v>
      </c>
      <c r="V20" s="62">
        <f>VLOOKUP($A20,'Occupancy Raw Data'!$B$6:$BE$43,'Occupancy Raw Data'!BE$1,FALSE)</f>
        <v>16.353602825137699</v>
      </c>
      <c r="X20" s="64">
        <f>VLOOKUP($A20,'ADR Raw Data'!$B$6:$BE$43,'ADR Raw Data'!AG$1,FALSE)</f>
        <v>120.91000334476099</v>
      </c>
      <c r="Y20" s="65">
        <f>VLOOKUP($A20,'ADR Raw Data'!$B$6:$BE$43,'ADR Raw Data'!AH$1,FALSE)</f>
        <v>114.307303787268</v>
      </c>
      <c r="Z20" s="65">
        <f>VLOOKUP($A20,'ADR Raw Data'!$B$6:$BE$43,'ADR Raw Data'!AI$1,FALSE)</f>
        <v>114.93302180685301</v>
      </c>
      <c r="AA20" s="65">
        <f>VLOOKUP($A20,'ADR Raw Data'!$B$6:$BE$43,'ADR Raw Data'!AJ$1,FALSE)</f>
        <v>119.462403457804</v>
      </c>
      <c r="AB20" s="65">
        <f>VLOOKUP($A20,'ADR Raw Data'!$B$6:$BE$43,'ADR Raw Data'!AK$1,FALSE)</f>
        <v>129.72674165776399</v>
      </c>
      <c r="AC20" s="66">
        <f>VLOOKUP($A20,'ADR Raw Data'!$B$6:$BE$43,'ADR Raw Data'!AL$1,FALSE)</f>
        <v>120.33272715103701</v>
      </c>
      <c r="AD20" s="65">
        <f>VLOOKUP($A20,'ADR Raw Data'!$B$6:$BE$43,'ADR Raw Data'!AN$1,FALSE)</f>
        <v>177.38660696657701</v>
      </c>
      <c r="AE20" s="65">
        <f>VLOOKUP($A20,'ADR Raw Data'!$B$6:$BE$43,'ADR Raw Data'!AO$1,FALSE)</f>
        <v>196.08444508312601</v>
      </c>
      <c r="AF20" s="66">
        <f>VLOOKUP($A20,'ADR Raw Data'!$B$6:$BE$43,'ADR Raw Data'!AP$1,FALSE)</f>
        <v>187.02160222379101</v>
      </c>
      <c r="AG20" s="67">
        <f>VLOOKUP($A20,'ADR Raw Data'!$B$6:$BE$43,'ADR Raw Data'!AR$1,FALSE)</f>
        <v>146.67184415607699</v>
      </c>
      <c r="AI20" s="59">
        <f>VLOOKUP($A20,'ADR Raw Data'!$B$6:$BE$43,'ADR Raw Data'!AT$1,FALSE)</f>
        <v>7.4202374312626098</v>
      </c>
      <c r="AJ20" s="60">
        <f>VLOOKUP($A20,'ADR Raw Data'!$B$6:$BE$43,'ADR Raw Data'!AU$1,FALSE)</f>
        <v>6.7672201224076698</v>
      </c>
      <c r="AK20" s="60">
        <f>VLOOKUP($A20,'ADR Raw Data'!$B$6:$BE$43,'ADR Raw Data'!AV$1,FALSE)</f>
        <v>5.0226980279108302</v>
      </c>
      <c r="AL20" s="60">
        <f>VLOOKUP($A20,'ADR Raw Data'!$B$6:$BE$43,'ADR Raw Data'!AW$1,FALSE)</f>
        <v>10.2774344274229</v>
      </c>
      <c r="AM20" s="60">
        <f>VLOOKUP($A20,'ADR Raw Data'!$B$6:$BE$43,'ADR Raw Data'!AX$1,FALSE)</f>
        <v>12.958454669224199</v>
      </c>
      <c r="AN20" s="61">
        <f>VLOOKUP($A20,'ADR Raw Data'!$B$6:$BE$43,'ADR Raw Data'!AY$1,FALSE)</f>
        <v>8.7641833420133999</v>
      </c>
      <c r="AO20" s="60">
        <f>VLOOKUP($A20,'ADR Raw Data'!$B$6:$BE$43,'ADR Raw Data'!BA$1,FALSE)</f>
        <v>14.6661253554715</v>
      </c>
      <c r="AP20" s="60">
        <f>VLOOKUP($A20,'ADR Raw Data'!$B$6:$BE$43,'ADR Raw Data'!BB$1,FALSE)</f>
        <v>15.488063832573101</v>
      </c>
      <c r="AQ20" s="61">
        <f>VLOOKUP($A20,'ADR Raw Data'!$B$6:$BE$43,'ADR Raw Data'!BC$1,FALSE)</f>
        <v>15.050241103311</v>
      </c>
      <c r="AR20" s="62">
        <f>VLOOKUP($A20,'ADR Raw Data'!$B$6:$BE$43,'ADR Raw Data'!BE$1,FALSE)</f>
        <v>10.2461278533985</v>
      </c>
      <c r="AT20" s="64">
        <f>VLOOKUP($A20,'RevPAR Raw Data'!$B$6:$BE$43,'RevPAR Raw Data'!AG$1,FALSE)</f>
        <v>48.366427950227397</v>
      </c>
      <c r="AU20" s="65">
        <f>VLOOKUP($A20,'RevPAR Raw Data'!$B$6:$BE$43,'RevPAR Raw Data'!AH$1,FALSE)</f>
        <v>47.449613326197401</v>
      </c>
      <c r="AV20" s="65">
        <f>VLOOKUP($A20,'RevPAR Raw Data'!$B$6:$BE$43,'RevPAR Raw Data'!AI$1,FALSE)</f>
        <v>49.362456515921799</v>
      </c>
      <c r="AW20" s="65">
        <f>VLOOKUP($A20,'RevPAR Raw Data'!$B$6:$BE$43,'RevPAR Raw Data'!AJ$1,FALSE)</f>
        <v>56.394597939523599</v>
      </c>
      <c r="AX20" s="65">
        <f>VLOOKUP($A20,'RevPAR Raw Data'!$B$6:$BE$43,'RevPAR Raw Data'!AK$1,FALSE)</f>
        <v>69.050763981803499</v>
      </c>
      <c r="AY20" s="66">
        <f>VLOOKUP($A20,'RevPAR Raw Data'!$B$6:$BE$43,'RevPAR Raw Data'!AL$1,FALSE)</f>
        <v>54.124771942734803</v>
      </c>
      <c r="AZ20" s="65">
        <f>VLOOKUP($A20,'RevPAR Raw Data'!$B$6:$BE$43,'RevPAR Raw Data'!AN$1,FALSE)</f>
        <v>126.222414035322</v>
      </c>
      <c r="BA20" s="65">
        <f>VLOOKUP($A20,'RevPAR Raw Data'!$B$6:$BE$43,'RevPAR Raw Data'!AO$1,FALSE)</f>
        <v>148.33575762643801</v>
      </c>
      <c r="BB20" s="66">
        <f>VLOOKUP($A20,'RevPAR Raw Data'!$B$6:$BE$43,'RevPAR Raw Data'!AP$1,FALSE)</f>
        <v>137.27908583088001</v>
      </c>
      <c r="BC20" s="67">
        <f>VLOOKUP($A20,'RevPAR Raw Data'!$B$6:$BE$43,'RevPAR Raw Data'!AR$1,FALSE)</f>
        <v>77.883147339347801</v>
      </c>
      <c r="BE20" s="59">
        <f>VLOOKUP($A20,'RevPAR Raw Data'!$B$6:$BE$43,'RevPAR Raw Data'!AT$1,FALSE)</f>
        <v>23.3091488463199</v>
      </c>
      <c r="BF20" s="60">
        <f>VLOOKUP($A20,'RevPAR Raw Data'!$B$6:$BE$43,'RevPAR Raw Data'!AU$1,FALSE)</f>
        <v>30.881355609371699</v>
      </c>
      <c r="BG20" s="60">
        <f>VLOOKUP($A20,'RevPAR Raw Data'!$B$6:$BE$43,'RevPAR Raw Data'!AV$1,FALSE)</f>
        <v>31.040081912374401</v>
      </c>
      <c r="BH20" s="60">
        <f>VLOOKUP($A20,'RevPAR Raw Data'!$B$6:$BE$43,'RevPAR Raw Data'!AW$1,FALSE)</f>
        <v>44.410851831172501</v>
      </c>
      <c r="BI20" s="60">
        <f>VLOOKUP($A20,'RevPAR Raw Data'!$B$6:$BE$43,'RevPAR Raw Data'!AX$1,FALSE)</f>
        <v>41.708913994430397</v>
      </c>
      <c r="BJ20" s="61">
        <f>VLOOKUP($A20,'RevPAR Raw Data'!$B$6:$BE$43,'RevPAR Raw Data'!AY$1,FALSE)</f>
        <v>34.688291644633203</v>
      </c>
      <c r="BK20" s="60">
        <f>VLOOKUP($A20,'RevPAR Raw Data'!$B$6:$BE$43,'RevPAR Raw Data'!BA$1,FALSE)</f>
        <v>23.511060980961201</v>
      </c>
      <c r="BL20" s="60">
        <f>VLOOKUP($A20,'RevPAR Raw Data'!$B$6:$BE$43,'RevPAR Raw Data'!BB$1,FALSE)</f>
        <v>21.698465665788898</v>
      </c>
      <c r="BM20" s="61">
        <f>VLOOKUP($A20,'RevPAR Raw Data'!$B$6:$BE$43,'RevPAR Raw Data'!BC$1,FALSE)</f>
        <v>22.525116738293299</v>
      </c>
      <c r="BN20" s="62">
        <f>VLOOKUP($A20,'RevPAR Raw Data'!$B$6:$BE$43,'RevPAR Raw Data'!BE$1,FALSE)</f>
        <v>28.2753417326368</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Data'!$B$6:$BE$43,'Occupancy Raw Data'!AG$1,FALSE)</f>
        <v>47.136447766089503</v>
      </c>
      <c r="C22" s="60">
        <f>VLOOKUP($A22,'Occupancy Raw Data'!$B$6:$BE$43,'Occupancy Raw Data'!AH$1,FALSE)</f>
        <v>57.3583159571726</v>
      </c>
      <c r="D22" s="60">
        <f>VLOOKUP($A22,'Occupancy Raw Data'!$B$6:$BE$43,'Occupancy Raw Data'!AI$1,FALSE)</f>
        <v>61.008481128318003</v>
      </c>
      <c r="E22" s="60">
        <f>VLOOKUP($A22,'Occupancy Raw Data'!$B$6:$BE$43,'Occupancy Raw Data'!AJ$1,FALSE)</f>
        <v>64.7242461870065</v>
      </c>
      <c r="F22" s="60">
        <f>VLOOKUP($A22,'Occupancy Raw Data'!$B$6:$BE$43,'Occupancy Raw Data'!AK$1,FALSE)</f>
        <v>65.825387156479096</v>
      </c>
      <c r="G22" s="61">
        <f>VLOOKUP($A22,'Occupancy Raw Data'!$B$6:$BE$43,'Occupancy Raw Data'!AL$1,FALSE)</f>
        <v>59.210575639013101</v>
      </c>
      <c r="H22" s="60">
        <f>VLOOKUP($A22,'Occupancy Raw Data'!$B$6:$BE$43,'Occupancy Raw Data'!AN$1,FALSE)</f>
        <v>73.211817351170197</v>
      </c>
      <c r="I22" s="60">
        <f>VLOOKUP($A22,'Occupancy Raw Data'!$B$6:$BE$43,'Occupancy Raw Data'!AO$1,FALSE)</f>
        <v>73.244031581660096</v>
      </c>
      <c r="J22" s="61">
        <f>VLOOKUP($A22,'Occupancy Raw Data'!$B$6:$BE$43,'Occupancy Raw Data'!AP$1,FALSE)</f>
        <v>73.227924466415203</v>
      </c>
      <c r="K22" s="62">
        <f>VLOOKUP($A22,'Occupancy Raw Data'!$B$6:$BE$43,'Occupancy Raw Data'!AR$1,FALSE)</f>
        <v>63.215532446842303</v>
      </c>
      <c r="M22" s="59">
        <f>VLOOKUP($A22,'Occupancy Raw Data'!$B$6:$BE$43,'Occupancy Raw Data'!AT$1,FALSE)</f>
        <v>5.5613171009413698</v>
      </c>
      <c r="N22" s="60">
        <f>VLOOKUP($A22,'Occupancy Raw Data'!$B$6:$BE$43,'Occupancy Raw Data'!AU$1,FALSE)</f>
        <v>8.7541321220065509</v>
      </c>
      <c r="O22" s="60">
        <f>VLOOKUP($A22,'Occupancy Raw Data'!$B$6:$BE$43,'Occupancy Raw Data'!AV$1,FALSE)</f>
        <v>8.1945119331311904</v>
      </c>
      <c r="P22" s="60">
        <f>VLOOKUP($A22,'Occupancy Raw Data'!$B$6:$BE$43,'Occupancy Raw Data'!AW$1,FALSE)</f>
        <v>9.7067158410731906</v>
      </c>
      <c r="Q22" s="60">
        <f>VLOOKUP($A22,'Occupancy Raw Data'!$B$6:$BE$43,'Occupancy Raw Data'!AX$1,FALSE)</f>
        <v>9.1152082276595401</v>
      </c>
      <c r="R22" s="61">
        <f>VLOOKUP($A22,'Occupancy Raw Data'!$B$6:$BE$43,'Occupancy Raw Data'!AY$1,FALSE)</f>
        <v>8.4020990181565693</v>
      </c>
      <c r="S22" s="60">
        <f>VLOOKUP($A22,'Occupancy Raw Data'!$B$6:$BE$43,'Occupancy Raw Data'!BA$1,FALSE)</f>
        <v>7.0668825057272802</v>
      </c>
      <c r="T22" s="60">
        <f>VLOOKUP($A22,'Occupancy Raw Data'!$B$6:$BE$43,'Occupancy Raw Data'!BB$1,FALSE)</f>
        <v>2.47687344372165</v>
      </c>
      <c r="U22" s="61">
        <f>VLOOKUP($A22,'Occupancy Raw Data'!$B$6:$BE$43,'Occupancy Raw Data'!BC$1,FALSE)</f>
        <v>4.7211018528254503</v>
      </c>
      <c r="V22" s="62">
        <f>VLOOKUP($A22,'Occupancy Raw Data'!$B$6:$BE$43,'Occupancy Raw Data'!BE$1,FALSE)</f>
        <v>7.1554890850571002</v>
      </c>
      <c r="X22" s="64">
        <f>VLOOKUP($A22,'ADR Raw Data'!$B$6:$BE$43,'ADR Raw Data'!AG$1,FALSE)</f>
        <v>105.720228761012</v>
      </c>
      <c r="Y22" s="65">
        <f>VLOOKUP($A22,'ADR Raw Data'!$B$6:$BE$43,'ADR Raw Data'!AH$1,FALSE)</f>
        <v>102.354250528444</v>
      </c>
      <c r="Z22" s="65">
        <f>VLOOKUP($A22,'ADR Raw Data'!$B$6:$BE$43,'ADR Raw Data'!AI$1,FALSE)</f>
        <v>103.816525570991</v>
      </c>
      <c r="AA22" s="65">
        <f>VLOOKUP($A22,'ADR Raw Data'!$B$6:$BE$43,'ADR Raw Data'!AJ$1,FALSE)</f>
        <v>108.421859825347</v>
      </c>
      <c r="AB22" s="65">
        <f>VLOOKUP($A22,'ADR Raw Data'!$B$6:$BE$43,'ADR Raw Data'!AK$1,FALSE)</f>
        <v>124.644843973839</v>
      </c>
      <c r="AC22" s="66">
        <f>VLOOKUP($A22,'ADR Raw Data'!$B$6:$BE$43,'ADR Raw Data'!AL$1,FALSE)</f>
        <v>109.474194204452</v>
      </c>
      <c r="AD22" s="65">
        <f>VLOOKUP($A22,'ADR Raw Data'!$B$6:$BE$43,'ADR Raw Data'!AN$1,FALSE)</f>
        <v>154.57449982399399</v>
      </c>
      <c r="AE22" s="65">
        <f>VLOOKUP($A22,'ADR Raw Data'!$B$6:$BE$43,'ADR Raw Data'!AO$1,FALSE)</f>
        <v>152.71131050531301</v>
      </c>
      <c r="AF22" s="66">
        <f>VLOOKUP($A22,'ADR Raw Data'!$B$6:$BE$43,'ADR Raw Data'!AP$1,FALSE)</f>
        <v>153.642700252352</v>
      </c>
      <c r="AG22" s="67">
        <f>VLOOKUP($A22,'ADR Raw Data'!$B$6:$BE$43,'ADR Raw Data'!AR$1,FALSE)</f>
        <v>124.092518438022</v>
      </c>
      <c r="AH22" s="94"/>
      <c r="AI22" s="59">
        <f>VLOOKUP($A22,'ADR Raw Data'!$B$6:$BE$43,'ADR Raw Data'!AT$1,FALSE)</f>
        <v>15.2774661293666</v>
      </c>
      <c r="AJ22" s="60">
        <f>VLOOKUP($A22,'ADR Raw Data'!$B$6:$BE$43,'ADR Raw Data'!AU$1,FALSE)</f>
        <v>16.303718946345299</v>
      </c>
      <c r="AK22" s="60">
        <f>VLOOKUP($A22,'ADR Raw Data'!$B$6:$BE$43,'ADR Raw Data'!AV$1,FALSE)</f>
        <v>15.781581136823601</v>
      </c>
      <c r="AL22" s="60">
        <f>VLOOKUP($A22,'ADR Raw Data'!$B$6:$BE$43,'ADR Raw Data'!AW$1,FALSE)</f>
        <v>18.263112113623599</v>
      </c>
      <c r="AM22" s="60">
        <f>VLOOKUP($A22,'ADR Raw Data'!$B$6:$BE$43,'ADR Raw Data'!AX$1,FALSE)</f>
        <v>23.651893637999802</v>
      </c>
      <c r="AN22" s="61">
        <f>VLOOKUP($A22,'ADR Raw Data'!$B$6:$BE$43,'ADR Raw Data'!AY$1,FALSE)</f>
        <v>18.2554983259949</v>
      </c>
      <c r="AO22" s="60">
        <f>VLOOKUP($A22,'ADR Raw Data'!$B$6:$BE$43,'ADR Raw Data'!BA$1,FALSE)</f>
        <v>25.222511381596199</v>
      </c>
      <c r="AP22" s="60">
        <f>VLOOKUP($A22,'ADR Raw Data'!$B$6:$BE$43,'ADR Raw Data'!BB$1,FALSE)</f>
        <v>21.135586912257601</v>
      </c>
      <c r="AQ22" s="61">
        <f>VLOOKUP($A22,'ADR Raw Data'!$B$6:$BE$43,'ADR Raw Data'!BC$1,FALSE)</f>
        <v>23.128695727809699</v>
      </c>
      <c r="AR22" s="62">
        <f>VLOOKUP($A22,'ADR Raw Data'!$B$6:$BE$43,'ADR Raw Data'!BE$1,FALSE)</f>
        <v>19.917175457447101</v>
      </c>
      <c r="AT22" s="64">
        <f>VLOOKUP($A22,'RevPAR Raw Data'!$B$6:$BE$43,'RevPAR Raw Data'!AG$1,FALSE)</f>
        <v>49.832760408124997</v>
      </c>
      <c r="AU22" s="65">
        <f>VLOOKUP($A22,'RevPAR Raw Data'!$B$6:$BE$43,'RevPAR Raw Data'!AH$1,FALSE)</f>
        <v>58.708674413700997</v>
      </c>
      <c r="AV22" s="65">
        <f>VLOOKUP($A22,'RevPAR Raw Data'!$B$6:$BE$43,'RevPAR Raw Data'!AI$1,FALSE)</f>
        <v>63.336885411053501</v>
      </c>
      <c r="AW22" s="65">
        <f>VLOOKUP($A22,'RevPAR Raw Data'!$B$6:$BE$43,'RevPAR Raw Data'!AJ$1,FALSE)</f>
        <v>70.1752314738889</v>
      </c>
      <c r="AX22" s="65">
        <f>VLOOKUP($A22,'RevPAR Raw Data'!$B$6:$BE$43,'RevPAR Raw Data'!AK$1,FALSE)</f>
        <v>82.047951116369504</v>
      </c>
      <c r="AY22" s="66">
        <f>VLOOKUP($A22,'RevPAR Raw Data'!$B$6:$BE$43,'RevPAR Raw Data'!AL$1,FALSE)</f>
        <v>64.820300564627601</v>
      </c>
      <c r="AZ22" s="65">
        <f>VLOOKUP($A22,'RevPAR Raw Data'!$B$6:$BE$43,'RevPAR Raw Data'!AN$1,FALSE)</f>
        <v>113.166800482627</v>
      </c>
      <c r="BA22" s="65">
        <f>VLOOKUP($A22,'RevPAR Raw Data'!$B$6:$BE$43,'RevPAR Raw Data'!AO$1,FALSE)</f>
        <v>111.851920495279</v>
      </c>
      <c r="BB22" s="66">
        <f>VLOOKUP($A22,'RevPAR Raw Data'!$B$6:$BE$43,'RevPAR Raw Data'!AP$1,FALSE)</f>
        <v>112.50936048895301</v>
      </c>
      <c r="BC22" s="67">
        <f>VLOOKUP($A22,'RevPAR Raw Data'!$B$6:$BE$43,'RevPAR Raw Data'!AR$1,FALSE)</f>
        <v>78.4457462572921</v>
      </c>
      <c r="BE22" s="59">
        <f>VLOOKUP($A22,'RevPAR Raw Data'!$B$6:$BE$43,'RevPAR Raw Data'!AT$1,FALSE)</f>
        <v>21.688411566751</v>
      </c>
      <c r="BF22" s="60">
        <f>VLOOKUP($A22,'RevPAR Raw Data'!$B$6:$BE$43,'RevPAR Raw Data'!AU$1,FALSE)</f>
        <v>26.485100165715501</v>
      </c>
      <c r="BG22" s="60">
        <f>VLOOKUP($A22,'RevPAR Raw Data'!$B$6:$BE$43,'RevPAR Raw Data'!AV$1,FALSE)</f>
        <v>25.269316619448599</v>
      </c>
      <c r="BH22" s="60">
        <f>VLOOKUP($A22,'RevPAR Raw Data'!$B$6:$BE$43,'RevPAR Raw Data'!AW$1,FALSE)</f>
        <v>29.742576351302901</v>
      </c>
      <c r="BI22" s="60">
        <f>VLOOKUP($A22,'RevPAR Raw Data'!$B$6:$BE$43,'RevPAR Raw Data'!AX$1,FALSE)</f>
        <v>34.923021220547596</v>
      </c>
      <c r="BJ22" s="61">
        <f>VLOOKUP($A22,'RevPAR Raw Data'!$B$6:$BE$43,'RevPAR Raw Data'!AY$1,FALSE)</f>
        <v>28.191442389759501</v>
      </c>
      <c r="BK22" s="60">
        <f>VLOOKUP($A22,'RevPAR Raw Data'!$B$6:$BE$43,'RevPAR Raw Data'!BA$1,FALSE)</f>
        <v>34.071839131654599</v>
      </c>
      <c r="BL22" s="60">
        <f>VLOOKUP($A22,'RevPAR Raw Data'!$B$6:$BE$43,'RevPAR Raw Data'!BB$1,FALSE)</f>
        <v>24.1359620953837</v>
      </c>
      <c r="BM22" s="61">
        <f>VLOOKUP($A22,'RevPAR Raw Data'!$B$6:$BE$43,'RevPAR Raw Data'!BC$1,FALSE)</f>
        <v>28.941726863175202</v>
      </c>
      <c r="BN22" s="62">
        <f>VLOOKUP($A22,'RevPAR Raw Data'!$B$6:$BE$43,'RevPAR Raw Data'!BE$1,FALSE)</f>
        <v>28.497835858413499</v>
      </c>
    </row>
    <row r="23" spans="1:66" x14ac:dyDescent="0.25">
      <c r="A23" s="78" t="s">
        <v>71</v>
      </c>
      <c r="B23" s="59">
        <f>VLOOKUP($A23,'Occupancy Raw Data'!$B$6:$BE$43,'Occupancy Raw Data'!AG$1,FALSE)</f>
        <v>45.8828307442379</v>
      </c>
      <c r="C23" s="60">
        <f>VLOOKUP($A23,'Occupancy Raw Data'!$B$6:$BE$43,'Occupancy Raw Data'!AH$1,FALSE)</f>
        <v>55.692202254035898</v>
      </c>
      <c r="D23" s="60">
        <f>VLOOKUP($A23,'Occupancy Raw Data'!$B$6:$BE$43,'Occupancy Raw Data'!AI$1,FALSE)</f>
        <v>58.7750025383287</v>
      </c>
      <c r="E23" s="60">
        <f>VLOOKUP($A23,'Occupancy Raw Data'!$B$6:$BE$43,'Occupancy Raw Data'!AJ$1,FALSE)</f>
        <v>61.243527261650897</v>
      </c>
      <c r="F23" s="60">
        <f>VLOOKUP($A23,'Occupancy Raw Data'!$B$6:$BE$43,'Occupancy Raw Data'!AK$1,FALSE)</f>
        <v>61.112803330287299</v>
      </c>
      <c r="G23" s="61">
        <f>VLOOKUP($A23,'Occupancy Raw Data'!$B$6:$BE$43,'Occupancy Raw Data'!AL$1,FALSE)</f>
        <v>56.541273225708103</v>
      </c>
      <c r="H23" s="60">
        <f>VLOOKUP($A23,'Occupancy Raw Data'!$B$6:$BE$43,'Occupancy Raw Data'!AN$1,FALSE)</f>
        <v>69.583206416895095</v>
      </c>
      <c r="I23" s="60">
        <f>VLOOKUP($A23,'Occupancy Raw Data'!$B$6:$BE$43,'Occupancy Raw Data'!AO$1,FALSE)</f>
        <v>71.427302264189194</v>
      </c>
      <c r="J23" s="61">
        <f>VLOOKUP($A23,'Occupancy Raw Data'!$B$6:$BE$43,'Occupancy Raw Data'!AP$1,FALSE)</f>
        <v>70.505254340542095</v>
      </c>
      <c r="K23" s="62">
        <f>VLOOKUP($A23,'Occupancy Raw Data'!$B$6:$BE$43,'Occupancy Raw Data'!AR$1,FALSE)</f>
        <v>60.530982115660699</v>
      </c>
      <c r="M23" s="59">
        <f>VLOOKUP($A23,'Occupancy Raw Data'!$B$6:$BE$43,'Occupancy Raw Data'!AT$1,FALSE)</f>
        <v>4.2208863319407399</v>
      </c>
      <c r="N23" s="60">
        <f>VLOOKUP($A23,'Occupancy Raw Data'!$B$6:$BE$43,'Occupancy Raw Data'!AU$1,FALSE)</f>
        <v>4.9128724062876801</v>
      </c>
      <c r="O23" s="60">
        <f>VLOOKUP($A23,'Occupancy Raw Data'!$B$6:$BE$43,'Occupancy Raw Data'!AV$1,FALSE)</f>
        <v>5.0759029468604302</v>
      </c>
      <c r="P23" s="60">
        <f>VLOOKUP($A23,'Occupancy Raw Data'!$B$6:$BE$43,'Occupancy Raw Data'!AW$1,FALSE)</f>
        <v>5.6722444173097903</v>
      </c>
      <c r="Q23" s="60">
        <f>VLOOKUP($A23,'Occupancy Raw Data'!$B$6:$BE$43,'Occupancy Raw Data'!AX$1,FALSE)</f>
        <v>5.2632132599561903</v>
      </c>
      <c r="R23" s="61">
        <f>VLOOKUP($A23,'Occupancy Raw Data'!$B$6:$BE$43,'Occupancy Raw Data'!AY$1,FALSE)</f>
        <v>5.0727074088055799</v>
      </c>
      <c r="S23" s="60">
        <f>VLOOKUP($A23,'Occupancy Raw Data'!$B$6:$BE$43,'Occupancy Raw Data'!BA$1,FALSE)</f>
        <v>3.37351255916235</v>
      </c>
      <c r="T23" s="60">
        <f>VLOOKUP($A23,'Occupancy Raw Data'!$B$6:$BE$43,'Occupancy Raw Data'!BB$1,FALSE)</f>
        <v>1.33153281212982</v>
      </c>
      <c r="U23" s="61">
        <f>VLOOKUP($A23,'Occupancy Raw Data'!$B$6:$BE$43,'Occupancy Raw Data'!BC$1,FALSE)</f>
        <v>2.3289889287486001</v>
      </c>
      <c r="V23" s="62">
        <f>VLOOKUP($A23,'Occupancy Raw Data'!$B$6:$BE$43,'Occupancy Raw Data'!BE$1,FALSE)</f>
        <v>4.1434234634858802</v>
      </c>
      <c r="X23" s="64">
        <f>VLOOKUP($A23,'ADR Raw Data'!$B$6:$BE$43,'ADR Raw Data'!AG$1,FALSE)</f>
        <v>100.295851128568</v>
      </c>
      <c r="Y23" s="65">
        <f>VLOOKUP($A23,'ADR Raw Data'!$B$6:$BE$43,'ADR Raw Data'!AH$1,FALSE)</f>
        <v>100.373397825938</v>
      </c>
      <c r="Z23" s="65">
        <f>VLOOKUP($A23,'ADR Raw Data'!$B$6:$BE$43,'ADR Raw Data'!AI$1,FALSE)</f>
        <v>100.589130857266</v>
      </c>
      <c r="AA23" s="65">
        <f>VLOOKUP($A23,'ADR Raw Data'!$B$6:$BE$43,'ADR Raw Data'!AJ$1,FALSE)</f>
        <v>101.359837529789</v>
      </c>
      <c r="AB23" s="65">
        <f>VLOOKUP($A23,'ADR Raw Data'!$B$6:$BE$43,'ADR Raw Data'!AK$1,FALSE)</f>
        <v>107.49645684499001</v>
      </c>
      <c r="AC23" s="66">
        <f>VLOOKUP($A23,'ADR Raw Data'!$B$6:$BE$43,'ADR Raw Data'!AL$1,FALSE)</f>
        <v>102.159154567901</v>
      </c>
      <c r="AD23" s="65">
        <f>VLOOKUP($A23,'ADR Raw Data'!$B$6:$BE$43,'ADR Raw Data'!AN$1,FALSE)</f>
        <v>132.59955696202499</v>
      </c>
      <c r="AE23" s="65">
        <f>VLOOKUP($A23,'ADR Raw Data'!$B$6:$BE$43,'ADR Raw Data'!AO$1,FALSE)</f>
        <v>135.708066241404</v>
      </c>
      <c r="AF23" s="66">
        <f>VLOOKUP($A23,'ADR Raw Data'!$B$6:$BE$43,'ADR Raw Data'!AP$1,FALSE)</f>
        <v>134.17413770757301</v>
      </c>
      <c r="AG23" s="67">
        <f>VLOOKUP($A23,'ADR Raw Data'!$B$6:$BE$43,'ADR Raw Data'!AR$1,FALSE)</f>
        <v>112.813554537149</v>
      </c>
      <c r="AH23" s="94"/>
      <c r="AI23" s="59">
        <f>VLOOKUP($A23,'ADR Raw Data'!$B$6:$BE$43,'ADR Raw Data'!AT$1,FALSE)</f>
        <v>12.0468687603638</v>
      </c>
      <c r="AJ23" s="60">
        <f>VLOOKUP($A23,'ADR Raw Data'!$B$6:$BE$43,'ADR Raw Data'!AU$1,FALSE)</f>
        <v>14.1221839559337</v>
      </c>
      <c r="AK23" s="60">
        <f>VLOOKUP($A23,'ADR Raw Data'!$B$6:$BE$43,'ADR Raw Data'!AV$1,FALSE)</f>
        <v>12.6663443122775</v>
      </c>
      <c r="AL23" s="60">
        <f>VLOOKUP($A23,'ADR Raw Data'!$B$6:$BE$43,'ADR Raw Data'!AW$1,FALSE)</f>
        <v>11.7782052526511</v>
      </c>
      <c r="AM23" s="60">
        <f>VLOOKUP($A23,'ADR Raw Data'!$B$6:$BE$43,'ADR Raw Data'!AX$1,FALSE)</f>
        <v>13.877733582221</v>
      </c>
      <c r="AN23" s="61">
        <f>VLOOKUP($A23,'ADR Raw Data'!$B$6:$BE$43,'ADR Raw Data'!AY$1,FALSE)</f>
        <v>12.930840963561399</v>
      </c>
      <c r="AO23" s="60">
        <f>VLOOKUP($A23,'ADR Raw Data'!$B$6:$BE$43,'ADR Raw Data'!BA$1,FALSE)</f>
        <v>15.6884423776898</v>
      </c>
      <c r="AP23" s="60">
        <f>VLOOKUP($A23,'ADR Raw Data'!$B$6:$BE$43,'ADR Raw Data'!BB$1,FALSE)</f>
        <v>15.7484155527476</v>
      </c>
      <c r="AQ23" s="61">
        <f>VLOOKUP($A23,'ADR Raw Data'!$B$6:$BE$43,'ADR Raw Data'!BC$1,FALSE)</f>
        <v>15.7060935262613</v>
      </c>
      <c r="AR23" s="62">
        <f>VLOOKUP($A23,'ADR Raw Data'!$B$6:$BE$43,'ADR Raw Data'!BE$1,FALSE)</f>
        <v>13.8401168607981</v>
      </c>
      <c r="AT23" s="64">
        <f>VLOOKUP($A23,'RevPAR Raw Data'!$B$6:$BE$43,'RevPAR Raw Data'!AG$1,FALSE)</f>
        <v>46.018575616813798</v>
      </c>
      <c r="AU23" s="65">
        <f>VLOOKUP($A23,'RevPAR Raw Data'!$B$6:$BE$43,'RevPAR Raw Data'!AH$1,FALSE)</f>
        <v>55.900155726469599</v>
      </c>
      <c r="AV23" s="65">
        <f>VLOOKUP($A23,'RevPAR Raw Data'!$B$6:$BE$43,'RevPAR Raw Data'!AI$1,FALSE)</f>
        <v>59.121264214641002</v>
      </c>
      <c r="AW23" s="65">
        <f>VLOOKUP($A23,'RevPAR Raw Data'!$B$6:$BE$43,'RevPAR Raw Data'!AJ$1,FALSE)</f>
        <v>62.076339729921798</v>
      </c>
      <c r="AX23" s="65">
        <f>VLOOKUP($A23,'RevPAR Raw Data'!$B$6:$BE$43,'RevPAR Raw Data'!AK$1,FALSE)</f>
        <v>65.694098258706404</v>
      </c>
      <c r="AY23" s="66">
        <f>VLOOKUP($A23,'RevPAR Raw Data'!$B$6:$BE$43,'RevPAR Raw Data'!AL$1,FALSE)</f>
        <v>57.762086709310502</v>
      </c>
      <c r="AZ23" s="65">
        <f>VLOOKUP($A23,'RevPAR Raw Data'!$B$6:$BE$43,'RevPAR Raw Data'!AN$1,FALSE)</f>
        <v>92.267023428774394</v>
      </c>
      <c r="BA23" s="65">
        <f>VLOOKUP($A23,'RevPAR Raw Data'!$B$6:$BE$43,'RevPAR Raw Data'!AO$1,FALSE)</f>
        <v>96.9326106711341</v>
      </c>
      <c r="BB23" s="66">
        <f>VLOOKUP($A23,'RevPAR Raw Data'!$B$6:$BE$43,'RevPAR Raw Data'!AP$1,FALSE)</f>
        <v>94.599817049954297</v>
      </c>
      <c r="BC23" s="67">
        <f>VLOOKUP($A23,'RevPAR Raw Data'!$B$6:$BE$43,'RevPAR Raw Data'!AR$1,FALSE)</f>
        <v>68.287152520923001</v>
      </c>
      <c r="BE23" s="59">
        <f>VLOOKUP($A23,'RevPAR Raw Data'!$B$6:$BE$43,'RevPAR Raw Data'!AT$1,FALSE)</f>
        <v>16.776239729237599</v>
      </c>
      <c r="BF23" s="60">
        <f>VLOOKUP($A23,'RevPAR Raw Data'!$B$6:$BE$43,'RevPAR Raw Data'!AU$1,FALSE)</f>
        <v>19.728861240957698</v>
      </c>
      <c r="BG23" s="60">
        <f>VLOOKUP($A23,'RevPAR Raw Data'!$B$6:$BE$43,'RevPAR Raw Data'!AV$1,FALSE)</f>
        <v>18.3851786033444</v>
      </c>
      <c r="BH23" s="60">
        <f>VLOOKUP($A23,'RevPAR Raw Data'!$B$6:$BE$43,'RevPAR Raw Data'!AW$1,FALSE)</f>
        <v>18.118538259863701</v>
      </c>
      <c r="BI23" s="60">
        <f>VLOOKUP($A23,'RevPAR Raw Data'!$B$6:$BE$43,'RevPAR Raw Data'!AX$1,FALSE)</f>
        <v>19.871361556258101</v>
      </c>
      <c r="BJ23" s="61">
        <f>VLOOKUP($A23,'RevPAR Raw Data'!$B$6:$BE$43,'RevPAR Raw Data'!AY$1,FALSE)</f>
        <v>18.659492099946402</v>
      </c>
      <c r="BK23" s="60">
        <f>VLOOKUP($A23,'RevPAR Raw Data'!$B$6:$BE$43,'RevPAR Raw Data'!BA$1,FALSE)</f>
        <v>19.591206510800401</v>
      </c>
      <c r="BL23" s="60">
        <f>VLOOKUP($A23,'RevPAR Raw Data'!$B$6:$BE$43,'RevPAR Raw Data'!BB$1,FALSE)</f>
        <v>17.2896436853528</v>
      </c>
      <c r="BM23" s="61">
        <f>VLOOKUP($A23,'RevPAR Raw Data'!$B$6:$BE$43,'RevPAR Raw Data'!BC$1,FALSE)</f>
        <v>18.400875634375399</v>
      </c>
      <c r="BN23" s="62">
        <f>VLOOKUP($A23,'RevPAR Raw Data'!$B$6:$BE$43,'RevPAR Raw Data'!BE$1,FALSE)</f>
        <v>18.5569949736682</v>
      </c>
    </row>
    <row r="24" spans="1:66" x14ac:dyDescent="0.25">
      <c r="A24" s="78" t="s">
        <v>53</v>
      </c>
      <c r="B24" s="59">
        <f>VLOOKUP($A24,'Occupancy Raw Data'!$B$6:$BE$43,'Occupancy Raw Data'!AG$1,FALSE)</f>
        <v>42.206031853608899</v>
      </c>
      <c r="C24" s="60">
        <f>VLOOKUP($A24,'Occupancy Raw Data'!$B$6:$BE$43,'Occupancy Raw Data'!AH$1,FALSE)</f>
        <v>58.022704168078597</v>
      </c>
      <c r="D24" s="60">
        <f>VLOOKUP($A24,'Occupancy Raw Data'!$B$6:$BE$43,'Occupancy Raw Data'!AI$1,FALSE)</f>
        <v>61.047102677058596</v>
      </c>
      <c r="E24" s="60">
        <f>VLOOKUP($A24,'Occupancy Raw Data'!$B$6:$BE$43,'Occupancy Raw Data'!AJ$1,FALSE)</f>
        <v>70.010166045408297</v>
      </c>
      <c r="F24" s="60">
        <f>VLOOKUP($A24,'Occupancy Raw Data'!$B$6:$BE$43,'Occupancy Raw Data'!AK$1,FALSE)</f>
        <v>68.095560826838295</v>
      </c>
      <c r="G24" s="61">
        <f>VLOOKUP($A24,'Occupancy Raw Data'!$B$6:$BE$43,'Occupancy Raw Data'!AL$1,FALSE)</f>
        <v>59.876313114198503</v>
      </c>
      <c r="H24" s="60">
        <f>VLOOKUP($A24,'Occupancy Raw Data'!$B$6:$BE$43,'Occupancy Raw Data'!AN$1,FALSE)</f>
        <v>70.4083361572348</v>
      </c>
      <c r="I24" s="60">
        <f>VLOOKUP($A24,'Occupancy Raw Data'!$B$6:$BE$43,'Occupancy Raw Data'!AO$1,FALSE)</f>
        <v>71.026770586241895</v>
      </c>
      <c r="J24" s="61">
        <f>VLOOKUP($A24,'Occupancy Raw Data'!$B$6:$BE$43,'Occupancy Raw Data'!AP$1,FALSE)</f>
        <v>70.717553371738305</v>
      </c>
      <c r="K24" s="62">
        <f>VLOOKUP($A24,'Occupancy Raw Data'!$B$6:$BE$43,'Occupancy Raw Data'!AR$1,FALSE)</f>
        <v>62.9738103306385</v>
      </c>
      <c r="M24" s="59">
        <f>VLOOKUP($A24,'Occupancy Raw Data'!$B$6:$BE$43,'Occupancy Raw Data'!AT$1,FALSE)</f>
        <v>2.4470491466173101</v>
      </c>
      <c r="N24" s="60">
        <f>VLOOKUP($A24,'Occupancy Raw Data'!$B$6:$BE$43,'Occupancy Raw Data'!AU$1,FALSE)</f>
        <v>1.0922509225092201</v>
      </c>
      <c r="O24" s="60">
        <f>VLOOKUP($A24,'Occupancy Raw Data'!$B$6:$BE$43,'Occupancy Raw Data'!AV$1,FALSE)</f>
        <v>-1.74529588219252</v>
      </c>
      <c r="P24" s="60">
        <f>VLOOKUP($A24,'Occupancy Raw Data'!$B$6:$BE$43,'Occupancy Raw Data'!AW$1,FALSE)</f>
        <v>6.1119671289162802</v>
      </c>
      <c r="Q24" s="60">
        <f>VLOOKUP($A24,'Occupancy Raw Data'!$B$6:$BE$43,'Occupancy Raw Data'!AX$1,FALSE)</f>
        <v>11.5459339439356</v>
      </c>
      <c r="R24" s="61">
        <f>VLOOKUP($A24,'Occupancy Raw Data'!$B$6:$BE$43,'Occupancy Raw Data'!AY$1,FALSE)</f>
        <v>4.04227757168933</v>
      </c>
      <c r="S24" s="60">
        <f>VLOOKUP($A24,'Occupancy Raw Data'!$B$6:$BE$43,'Occupancy Raw Data'!BA$1,FALSE)</f>
        <v>10.0357473851449</v>
      </c>
      <c r="T24" s="60">
        <f>VLOOKUP($A24,'Occupancy Raw Data'!$B$6:$BE$43,'Occupancy Raw Data'!BB$1,FALSE)</f>
        <v>6.8297655453618704</v>
      </c>
      <c r="U24" s="61">
        <f>VLOOKUP($A24,'Occupancy Raw Data'!$B$6:$BE$43,'Occupancy Raw Data'!BC$1,FALSE)</f>
        <v>8.4020518148172094</v>
      </c>
      <c r="V24" s="62">
        <f>VLOOKUP($A24,'Occupancy Raw Data'!$B$6:$BE$43,'Occupancy Raw Data'!BE$1,FALSE)</f>
        <v>5.4023943119897897</v>
      </c>
      <c r="X24" s="64">
        <f>VLOOKUP($A24,'ADR Raw Data'!$B$6:$BE$43,'ADR Raw Data'!AG$1,FALSE)</f>
        <v>103.352097551184</v>
      </c>
      <c r="Y24" s="65">
        <f>VLOOKUP($A24,'ADR Raw Data'!$B$6:$BE$43,'ADR Raw Data'!AH$1,FALSE)</f>
        <v>106.41962914294</v>
      </c>
      <c r="Z24" s="65">
        <f>VLOOKUP($A24,'ADR Raw Data'!$B$6:$BE$43,'ADR Raw Data'!AI$1,FALSE)</f>
        <v>108.88454621149</v>
      </c>
      <c r="AA24" s="65">
        <f>VLOOKUP($A24,'ADR Raw Data'!$B$6:$BE$43,'ADR Raw Data'!AJ$1,FALSE)</f>
        <v>126.909676911907</v>
      </c>
      <c r="AB24" s="65">
        <f>VLOOKUP($A24,'ADR Raw Data'!$B$6:$BE$43,'ADR Raw Data'!AK$1,FALSE)</f>
        <v>161.90761881064901</v>
      </c>
      <c r="AC24" s="66">
        <f>VLOOKUP($A24,'ADR Raw Data'!$B$6:$BE$43,'ADR Raw Data'!AL$1,FALSE)</f>
        <v>123.902352641557</v>
      </c>
      <c r="AD24" s="65">
        <f>VLOOKUP($A24,'ADR Raw Data'!$B$6:$BE$43,'ADR Raw Data'!AN$1,FALSE)</f>
        <v>178.161600288773</v>
      </c>
      <c r="AE24" s="65">
        <f>VLOOKUP($A24,'ADR Raw Data'!$B$6:$BE$43,'ADR Raw Data'!AO$1,FALSE)</f>
        <v>151.057036020992</v>
      </c>
      <c r="AF24" s="66">
        <f>VLOOKUP($A24,'ADR Raw Data'!$B$6:$BE$43,'ADR Raw Data'!AP$1,FALSE)</f>
        <v>164.550059898173</v>
      </c>
      <c r="AG24" s="67">
        <f>VLOOKUP($A24,'ADR Raw Data'!$B$6:$BE$43,'ADR Raw Data'!AR$1,FALSE)</f>
        <v>136.944084444786</v>
      </c>
      <c r="AH24" s="94"/>
      <c r="AI24" s="59">
        <f>VLOOKUP($A24,'ADR Raw Data'!$B$6:$BE$43,'ADR Raw Data'!AT$1,FALSE)</f>
        <v>11.1801494401297</v>
      </c>
      <c r="AJ24" s="60">
        <f>VLOOKUP($A24,'ADR Raw Data'!$B$6:$BE$43,'ADR Raw Data'!AU$1,FALSE)</f>
        <v>7.3949864469370201</v>
      </c>
      <c r="AK24" s="60">
        <f>VLOOKUP($A24,'ADR Raw Data'!$B$6:$BE$43,'ADR Raw Data'!AV$1,FALSE)</f>
        <v>5.9197605495840397</v>
      </c>
      <c r="AL24" s="60">
        <f>VLOOKUP($A24,'ADR Raw Data'!$B$6:$BE$43,'ADR Raw Data'!AW$1,FALSE)</f>
        <v>20.935410193174501</v>
      </c>
      <c r="AM24" s="60">
        <f>VLOOKUP($A24,'ADR Raw Data'!$B$6:$BE$43,'ADR Raw Data'!AX$1,FALSE)</f>
        <v>41.841159445165303</v>
      </c>
      <c r="AN24" s="61">
        <f>VLOOKUP($A24,'ADR Raw Data'!$B$6:$BE$43,'ADR Raw Data'!AY$1,FALSE)</f>
        <v>19.655506882850599</v>
      </c>
      <c r="AO24" s="60">
        <f>VLOOKUP($A24,'ADR Raw Data'!$B$6:$BE$43,'ADR Raw Data'!BA$1,FALSE)</f>
        <v>37.164300469243599</v>
      </c>
      <c r="AP24" s="60">
        <f>VLOOKUP($A24,'ADR Raw Data'!$B$6:$BE$43,'ADR Raw Data'!BB$1,FALSE)</f>
        <v>22.551623621985399</v>
      </c>
      <c r="AQ24" s="61">
        <f>VLOOKUP($A24,'ADR Raw Data'!$B$6:$BE$43,'ADR Raw Data'!BC$1,FALSE)</f>
        <v>30.067720466576699</v>
      </c>
      <c r="AR24" s="62">
        <f>VLOOKUP($A24,'ADR Raw Data'!$B$6:$BE$43,'ADR Raw Data'!BE$1,FALSE)</f>
        <v>23.693290547601102</v>
      </c>
      <c r="AT24" s="64">
        <f>VLOOKUP($A24,'RevPAR Raw Data'!$B$6:$BE$43,'RevPAR Raw Data'!AG$1,FALSE)</f>
        <v>43.620819213825797</v>
      </c>
      <c r="AU24" s="65">
        <f>VLOOKUP($A24,'RevPAR Raw Data'!$B$6:$BE$43,'RevPAR Raw Data'!AH$1,FALSE)</f>
        <v>61.747546594374697</v>
      </c>
      <c r="AV24" s="65">
        <f>VLOOKUP($A24,'RevPAR Raw Data'!$B$6:$BE$43,'RevPAR Raw Data'!AI$1,FALSE)</f>
        <v>66.4708607251779</v>
      </c>
      <c r="AW24" s="65">
        <f>VLOOKUP($A24,'RevPAR Raw Data'!$B$6:$BE$43,'RevPAR Raw Data'!AJ$1,FALSE)</f>
        <v>88.849675533717303</v>
      </c>
      <c r="AX24" s="65">
        <f>VLOOKUP($A24,'RevPAR Raw Data'!$B$6:$BE$43,'RevPAR Raw Data'!AK$1,FALSE)</f>
        <v>110.251901050491</v>
      </c>
      <c r="AY24" s="66">
        <f>VLOOKUP($A24,'RevPAR Raw Data'!$B$6:$BE$43,'RevPAR Raw Data'!AL$1,FALSE)</f>
        <v>74.188160623517405</v>
      </c>
      <c r="AZ24" s="65">
        <f>VLOOKUP($A24,'RevPAR Raw Data'!$B$6:$BE$43,'RevPAR Raw Data'!AN$1,FALSE)</f>
        <v>125.440618434429</v>
      </c>
      <c r="BA24" s="65">
        <f>VLOOKUP($A24,'RevPAR Raw Data'!$B$6:$BE$43,'RevPAR Raw Data'!AO$1,FALSE)</f>
        <v>107.290934429007</v>
      </c>
      <c r="BB24" s="66">
        <f>VLOOKUP($A24,'RevPAR Raw Data'!$B$6:$BE$43,'RevPAR Raw Data'!AP$1,FALSE)</f>
        <v>116.365776431718</v>
      </c>
      <c r="BC24" s="67">
        <f>VLOOKUP($A24,'RevPAR Raw Data'!$B$6:$BE$43,'RevPAR Raw Data'!AR$1,FALSE)</f>
        <v>86.238907997289004</v>
      </c>
      <c r="BE24" s="59">
        <f>VLOOKUP($A24,'RevPAR Raw Data'!$B$6:$BE$43,'RevPAR Raw Data'!AT$1,FALSE)</f>
        <v>13.900782338212201</v>
      </c>
      <c r="BF24" s="60">
        <f>VLOOKUP($A24,'RevPAR Raw Data'!$B$6:$BE$43,'RevPAR Raw Data'!AU$1,FALSE)</f>
        <v>8.5680091771323497</v>
      </c>
      <c r="BG24" s="60">
        <f>VLOOKUP($A24,'RevPAR Raw Data'!$B$6:$BE$43,'RevPAR Raw Data'!AV$1,FALSE)</f>
        <v>4.0711473302839698</v>
      </c>
      <c r="BH24" s="60">
        <f>VLOOKUP($A24,'RevPAR Raw Data'!$B$6:$BE$43,'RevPAR Raw Data'!AW$1,FALSE)</f>
        <v>28.326942711401301</v>
      </c>
      <c r="BI24" s="60">
        <f>VLOOKUP($A24,'RevPAR Raw Data'!$B$6:$BE$43,'RevPAR Raw Data'!AX$1,FALSE)</f>
        <v>58.218046020016502</v>
      </c>
      <c r="BJ24" s="61">
        <f>VLOOKUP($A24,'RevPAR Raw Data'!$B$6:$BE$43,'RevPAR Raw Data'!AY$1,FALSE)</f>
        <v>24.492314600867299</v>
      </c>
      <c r="BK24" s="60">
        <f>VLOOKUP($A24,'RevPAR Raw Data'!$B$6:$BE$43,'RevPAR Raw Data'!BA$1,FALSE)</f>
        <v>50.929763166938102</v>
      </c>
      <c r="BL24" s="60">
        <f>VLOOKUP($A24,'RevPAR Raw Data'!$B$6:$BE$43,'RevPAR Raw Data'!BB$1,FALSE)</f>
        <v>30.921612187401301</v>
      </c>
      <c r="BM24" s="61">
        <f>VLOOKUP($A24,'RevPAR Raw Data'!$B$6:$BE$43,'RevPAR Raw Data'!BC$1,FALSE)</f>
        <v>40.996077734530203</v>
      </c>
      <c r="BN24" s="62">
        <f>VLOOKUP($A24,'RevPAR Raw Data'!$B$6:$BE$43,'RevPAR Raw Data'!BE$1,FALSE)</f>
        <v>30.375689840457699</v>
      </c>
    </row>
    <row r="25" spans="1:66" x14ac:dyDescent="0.25">
      <c r="A25" s="78" t="s">
        <v>52</v>
      </c>
      <c r="B25" s="59">
        <f>VLOOKUP($A25,'Occupancy Raw Data'!$B$6:$BE$43,'Occupancy Raw Data'!AG$1,FALSE)</f>
        <v>38.695694525618499</v>
      </c>
      <c r="C25" s="60">
        <f>VLOOKUP($A25,'Occupancy Raw Data'!$B$6:$BE$43,'Occupancy Raw Data'!AH$1,FALSE)</f>
        <v>50.413987921293497</v>
      </c>
      <c r="D25" s="60">
        <f>VLOOKUP($A25,'Occupancy Raw Data'!$B$6:$BE$43,'Occupancy Raw Data'!AI$1,FALSE)</f>
        <v>55.591272160529897</v>
      </c>
      <c r="E25" s="60">
        <f>VLOOKUP($A25,'Occupancy Raw Data'!$B$6:$BE$43,'Occupancy Raw Data'!AJ$1,FALSE)</f>
        <v>60.505552308591398</v>
      </c>
      <c r="F25" s="60">
        <f>VLOOKUP($A25,'Occupancy Raw Data'!$B$6:$BE$43,'Occupancy Raw Data'!AK$1,FALSE)</f>
        <v>62.828755113968398</v>
      </c>
      <c r="G25" s="61">
        <f>VLOOKUP($A25,'Occupancy Raw Data'!$B$6:$BE$43,'Occupancy Raw Data'!AL$1,FALSE)</f>
        <v>53.6070524060003</v>
      </c>
      <c r="H25" s="60">
        <f>VLOOKUP($A25,'Occupancy Raw Data'!$B$6:$BE$43,'Occupancy Raw Data'!AN$1,FALSE)</f>
        <v>74.897720631209793</v>
      </c>
      <c r="I25" s="60">
        <f>VLOOKUP($A25,'Occupancy Raw Data'!$B$6:$BE$43,'Occupancy Raw Data'!AO$1,FALSE)</f>
        <v>65.122735242548202</v>
      </c>
      <c r="J25" s="61">
        <f>VLOOKUP($A25,'Occupancy Raw Data'!$B$6:$BE$43,'Occupancy Raw Data'!AP$1,FALSE)</f>
        <v>70.010227936879005</v>
      </c>
      <c r="K25" s="62">
        <f>VLOOKUP($A25,'Occupancy Raw Data'!$B$6:$BE$43,'Occupancy Raw Data'!AR$1,FALSE)</f>
        <v>58.293673986251399</v>
      </c>
      <c r="M25" s="59">
        <f>VLOOKUP($A25,'Occupancy Raw Data'!$B$6:$BE$43,'Occupancy Raw Data'!AT$1,FALSE)</f>
        <v>-3.8224368307047301</v>
      </c>
      <c r="N25" s="60">
        <f>VLOOKUP($A25,'Occupancy Raw Data'!$B$6:$BE$43,'Occupancy Raw Data'!AU$1,FALSE)</f>
        <v>4.8077533556961098</v>
      </c>
      <c r="O25" s="60">
        <f>VLOOKUP($A25,'Occupancy Raw Data'!$B$6:$BE$43,'Occupancy Raw Data'!AV$1,FALSE)</f>
        <v>6.5539102476766304</v>
      </c>
      <c r="P25" s="60">
        <f>VLOOKUP($A25,'Occupancy Raw Data'!$B$6:$BE$43,'Occupancy Raw Data'!AW$1,FALSE)</f>
        <v>4.3521097590314</v>
      </c>
      <c r="Q25" s="60">
        <f>VLOOKUP($A25,'Occupancy Raw Data'!$B$6:$BE$43,'Occupancy Raw Data'!AX$1,FALSE)</f>
        <v>6.8928253757014204</v>
      </c>
      <c r="R25" s="61">
        <f>VLOOKUP($A25,'Occupancy Raw Data'!$B$6:$BE$43,'Occupancy Raw Data'!AY$1,FALSE)</f>
        <v>4.1858790627031199</v>
      </c>
      <c r="S25" s="60">
        <f>VLOOKUP($A25,'Occupancy Raw Data'!$B$6:$BE$43,'Occupancy Raw Data'!BA$1,FALSE)</f>
        <v>10.027901511385901</v>
      </c>
      <c r="T25" s="60">
        <f>VLOOKUP($A25,'Occupancy Raw Data'!$B$6:$BE$43,'Occupancy Raw Data'!BB$1,FALSE)</f>
        <v>-1.20866824398174</v>
      </c>
      <c r="U25" s="61">
        <f>VLOOKUP($A25,'Occupancy Raw Data'!$B$6:$BE$43,'Occupancy Raw Data'!BC$1,FALSE)</f>
        <v>4.49985430394345</v>
      </c>
      <c r="V25" s="62">
        <f>VLOOKUP($A25,'Occupancy Raw Data'!$B$6:$BE$43,'Occupancy Raw Data'!BE$1,FALSE)</f>
        <v>4.2934038467962896</v>
      </c>
      <c r="X25" s="64">
        <f>VLOOKUP($A25,'ADR Raw Data'!$B$6:$BE$43,'ADR Raw Data'!AG$1,FALSE)</f>
        <v>92.691918187539301</v>
      </c>
      <c r="Y25" s="65">
        <f>VLOOKUP($A25,'ADR Raw Data'!$B$6:$BE$43,'ADR Raw Data'!AH$1,FALSE)</f>
        <v>94.797128779828</v>
      </c>
      <c r="Z25" s="65">
        <f>VLOOKUP($A25,'ADR Raw Data'!$B$6:$BE$43,'ADR Raw Data'!AI$1,FALSE)</f>
        <v>99.768916243210001</v>
      </c>
      <c r="AA25" s="65">
        <f>VLOOKUP($A25,'ADR Raw Data'!$B$6:$BE$43,'ADR Raw Data'!AJ$1,FALSE)</f>
        <v>116.351090718827</v>
      </c>
      <c r="AB25" s="65">
        <f>VLOOKUP($A25,'ADR Raw Data'!$B$6:$BE$43,'ADR Raw Data'!AK$1,FALSE)</f>
        <v>143.694587596899</v>
      </c>
      <c r="AC25" s="66">
        <f>VLOOKUP($A25,'ADR Raw Data'!$B$6:$BE$43,'ADR Raw Data'!AL$1,FALSE)</f>
        <v>111.85169916232</v>
      </c>
      <c r="AD25" s="65">
        <f>VLOOKUP($A25,'ADR Raw Data'!$B$6:$BE$43,'ADR Raw Data'!AN$1,FALSE)</f>
        <v>161.6222941865</v>
      </c>
      <c r="AE25" s="65">
        <f>VLOOKUP($A25,'ADR Raw Data'!$B$6:$BE$43,'ADR Raw Data'!AO$1,FALSE)</f>
        <v>149.97705781168099</v>
      </c>
      <c r="AF25" s="66">
        <f>VLOOKUP($A25,'ADR Raw Data'!$B$6:$BE$43,'ADR Raw Data'!AP$1,FALSE)</f>
        <v>156.20615951859099</v>
      </c>
      <c r="AG25" s="67">
        <f>VLOOKUP($A25,'ADR Raw Data'!$B$6:$BE$43,'ADR Raw Data'!AR$1,FALSE)</f>
        <v>127.071512258002</v>
      </c>
      <c r="AI25" s="59">
        <f>VLOOKUP($A25,'ADR Raw Data'!$B$6:$BE$43,'ADR Raw Data'!AT$1,FALSE)</f>
        <v>9.2680548917816701</v>
      </c>
      <c r="AJ25" s="60">
        <f>VLOOKUP($A25,'ADR Raw Data'!$B$6:$BE$43,'ADR Raw Data'!AU$1,FALSE)</f>
        <v>18.261607672776901</v>
      </c>
      <c r="AK25" s="60">
        <f>VLOOKUP($A25,'ADR Raw Data'!$B$6:$BE$43,'ADR Raw Data'!AV$1,FALSE)</f>
        <v>20.027809566307301</v>
      </c>
      <c r="AL25" s="60">
        <f>VLOOKUP($A25,'ADR Raw Data'!$B$6:$BE$43,'ADR Raw Data'!AW$1,FALSE)</f>
        <v>28.8767032322916</v>
      </c>
      <c r="AM25" s="60">
        <f>VLOOKUP($A25,'ADR Raw Data'!$B$6:$BE$43,'ADR Raw Data'!AX$1,FALSE)</f>
        <v>35.375770536746202</v>
      </c>
      <c r="AN25" s="61">
        <f>VLOOKUP($A25,'ADR Raw Data'!$B$6:$BE$43,'ADR Raw Data'!AY$1,FALSE)</f>
        <v>24.683562616130398</v>
      </c>
      <c r="AO25" s="60">
        <f>VLOOKUP($A25,'ADR Raw Data'!$B$6:$BE$43,'ADR Raw Data'!BA$1,FALSE)</f>
        <v>37.444060519295903</v>
      </c>
      <c r="AP25" s="60">
        <f>VLOOKUP($A25,'ADR Raw Data'!$B$6:$BE$43,'ADR Raw Data'!BB$1,FALSE)</f>
        <v>28.1743653601823</v>
      </c>
      <c r="AQ25" s="61">
        <f>VLOOKUP($A25,'ADR Raw Data'!$B$6:$BE$43,'ADR Raw Data'!BC$1,FALSE)</f>
        <v>33.161927153161002</v>
      </c>
      <c r="AR25" s="62">
        <f>VLOOKUP($A25,'ADR Raw Data'!$B$6:$BE$43,'ADR Raw Data'!BE$1,FALSE)</f>
        <v>28.148749651505099</v>
      </c>
      <c r="AT25" s="64">
        <f>VLOOKUP($A25,'RevPAR Raw Data'!$B$6:$BE$43,'RevPAR Raw Data'!AG$1,FALSE)</f>
        <v>35.867781511786397</v>
      </c>
      <c r="AU25" s="65">
        <f>VLOOKUP($A25,'RevPAR Raw Data'!$B$6:$BE$43,'RevPAR Raw Data'!AH$1,FALSE)</f>
        <v>47.791013052795599</v>
      </c>
      <c r="AV25" s="65">
        <f>VLOOKUP($A25,'RevPAR Raw Data'!$B$6:$BE$43,'RevPAR Raw Data'!AI$1,FALSE)</f>
        <v>55.462809760374</v>
      </c>
      <c r="AW25" s="65">
        <f>VLOOKUP($A25,'RevPAR Raw Data'!$B$6:$BE$43,'RevPAR Raw Data'!AJ$1,FALSE)</f>
        <v>70.398870056497103</v>
      </c>
      <c r="AX25" s="65">
        <f>VLOOKUP($A25,'RevPAR Raw Data'!$B$6:$BE$43,'RevPAR Raw Data'!AK$1,FALSE)</f>
        <v>90.281520553282604</v>
      </c>
      <c r="AY25" s="66">
        <f>VLOOKUP($A25,'RevPAR Raw Data'!$B$6:$BE$43,'RevPAR Raw Data'!AL$1,FALSE)</f>
        <v>59.960398986947197</v>
      </c>
      <c r="AZ25" s="65">
        <f>VLOOKUP($A25,'RevPAR Raw Data'!$B$6:$BE$43,'RevPAR Raw Data'!AN$1,FALSE)</f>
        <v>121.051414377556</v>
      </c>
      <c r="BA25" s="65">
        <f>VLOOKUP($A25,'RevPAR Raw Data'!$B$6:$BE$43,'RevPAR Raw Data'!AO$1,FALSE)</f>
        <v>97.669162283265095</v>
      </c>
      <c r="BB25" s="66">
        <f>VLOOKUP($A25,'RevPAR Raw Data'!$B$6:$BE$43,'RevPAR Raw Data'!AP$1,FALSE)</f>
        <v>109.360288330411</v>
      </c>
      <c r="BC25" s="67">
        <f>VLOOKUP($A25,'RevPAR Raw Data'!$B$6:$BE$43,'RevPAR Raw Data'!AR$1,FALSE)</f>
        <v>74.074653085079703</v>
      </c>
      <c r="BE25" s="59">
        <f>VLOOKUP($A25,'RevPAR Raw Data'!$B$6:$BE$43,'RevPAR Raw Data'!AT$1,FALSE)</f>
        <v>5.0913525174035401</v>
      </c>
      <c r="BF25" s="60">
        <f>VLOOKUP($A25,'RevPAR Raw Data'!$B$6:$BE$43,'RevPAR Raw Data'!AU$1,FALSE)</f>
        <v>23.947334084165</v>
      </c>
      <c r="BG25" s="60">
        <f>VLOOKUP($A25,'RevPAR Raw Data'!$B$6:$BE$43,'RevPAR Raw Data'!AV$1,FALSE)</f>
        <v>27.894324477535299</v>
      </c>
      <c r="BH25" s="60">
        <f>VLOOKUP($A25,'RevPAR Raw Data'!$B$6:$BE$43,'RevPAR Raw Data'!AW$1,FALSE)</f>
        <v>34.485558810782102</v>
      </c>
      <c r="BI25" s="60">
        <f>VLOOKUP($A25,'RevPAR Raw Data'!$B$6:$BE$43,'RevPAR Raw Data'!AX$1,FALSE)</f>
        <v>44.7069860008544</v>
      </c>
      <c r="BJ25" s="61">
        <f>VLOOKUP($A25,'RevPAR Raw Data'!$B$6:$BE$43,'RevPAR Raw Data'!AY$1,FALSE)</f>
        <v>29.902665758311301</v>
      </c>
      <c r="BK25" s="60">
        <f>VLOOKUP($A25,'RevPAR Raw Data'!$B$6:$BE$43,'RevPAR Raw Data'!BA$1,FALSE)</f>
        <v>51.2268155414205</v>
      </c>
      <c r="BL25" s="60">
        <f>VLOOKUP($A25,'RevPAR Raw Data'!$B$6:$BE$43,'RevPAR Raw Data'!BB$1,FALSE)</f>
        <v>26.625162509148701</v>
      </c>
      <c r="BM25" s="61">
        <f>VLOOKUP($A25,'RevPAR Raw Data'!$B$6:$BE$43,'RevPAR Raw Data'!BC$1,FALSE)</f>
        <v>39.154019863376597</v>
      </c>
      <c r="BN25" s="62">
        <f>VLOOKUP($A25,'RevPAR Raw Data'!$B$6:$BE$43,'RevPAR Raw Data'!BE$1,FALSE)</f>
        <v>33.650692998664098</v>
      </c>
    </row>
    <row r="26" spans="1:66" x14ac:dyDescent="0.25">
      <c r="A26" s="78" t="s">
        <v>51</v>
      </c>
      <c r="B26" s="59">
        <f>VLOOKUP($A26,'Occupancy Raw Data'!$B$6:$BE$43,'Occupancy Raw Data'!AG$1,FALSE)</f>
        <v>49.367026496565202</v>
      </c>
      <c r="C26" s="60">
        <f>VLOOKUP($A26,'Occupancy Raw Data'!$B$6:$BE$43,'Occupancy Raw Data'!AH$1,FALSE)</f>
        <v>57.7968596663395</v>
      </c>
      <c r="D26" s="60">
        <f>VLOOKUP($A26,'Occupancy Raw Data'!$B$6:$BE$43,'Occupancy Raw Data'!AI$1,FALSE)</f>
        <v>62.075564278704597</v>
      </c>
      <c r="E26" s="60">
        <f>VLOOKUP($A26,'Occupancy Raw Data'!$B$6:$BE$43,'Occupancy Raw Data'!AJ$1,FALSE)</f>
        <v>65.632973503434698</v>
      </c>
      <c r="F26" s="60">
        <f>VLOOKUP($A26,'Occupancy Raw Data'!$B$6:$BE$43,'Occupancy Raw Data'!AK$1,FALSE)</f>
        <v>69.651619234543602</v>
      </c>
      <c r="G26" s="61">
        <f>VLOOKUP($A26,'Occupancy Raw Data'!$B$6:$BE$43,'Occupancy Raw Data'!AL$1,FALSE)</f>
        <v>60.904808635917497</v>
      </c>
      <c r="H26" s="60">
        <f>VLOOKUP($A26,'Occupancy Raw Data'!$B$6:$BE$43,'Occupancy Raw Data'!AN$1,FALSE)</f>
        <v>76.977428851815503</v>
      </c>
      <c r="I26" s="60">
        <f>VLOOKUP($A26,'Occupancy Raw Data'!$B$6:$BE$43,'Occupancy Raw Data'!AO$1,FALSE)</f>
        <v>79.1952894995093</v>
      </c>
      <c r="J26" s="61">
        <f>VLOOKUP($A26,'Occupancy Raw Data'!$B$6:$BE$43,'Occupancy Raw Data'!AP$1,FALSE)</f>
        <v>78.086359175662395</v>
      </c>
      <c r="K26" s="62">
        <f>VLOOKUP($A26,'Occupancy Raw Data'!$B$6:$BE$43,'Occupancy Raw Data'!AR$1,FALSE)</f>
        <v>65.813823075844596</v>
      </c>
      <c r="M26" s="59">
        <f>VLOOKUP($A26,'Occupancy Raw Data'!$B$6:$BE$43,'Occupancy Raw Data'!AT$1,FALSE)</f>
        <v>5.9373602054653301</v>
      </c>
      <c r="N26" s="60">
        <f>VLOOKUP($A26,'Occupancy Raw Data'!$B$6:$BE$43,'Occupancy Raw Data'!AU$1,FALSE)</f>
        <v>11.8981070052065</v>
      </c>
      <c r="O26" s="60">
        <f>VLOOKUP($A26,'Occupancy Raw Data'!$B$6:$BE$43,'Occupancy Raw Data'!AV$1,FALSE)</f>
        <v>13.2753090112381</v>
      </c>
      <c r="P26" s="60">
        <f>VLOOKUP($A26,'Occupancy Raw Data'!$B$6:$BE$43,'Occupancy Raw Data'!AW$1,FALSE)</f>
        <v>14.1544515140657</v>
      </c>
      <c r="Q26" s="60">
        <f>VLOOKUP($A26,'Occupancy Raw Data'!$B$6:$BE$43,'Occupancy Raw Data'!AX$1,FALSE)</f>
        <v>12.435889430360101</v>
      </c>
      <c r="R26" s="61">
        <f>VLOOKUP($A26,'Occupancy Raw Data'!$B$6:$BE$43,'Occupancy Raw Data'!AY$1,FALSE)</f>
        <v>11.754039110557899</v>
      </c>
      <c r="S26" s="60">
        <f>VLOOKUP($A26,'Occupancy Raw Data'!$B$6:$BE$43,'Occupancy Raw Data'!BA$1,FALSE)</f>
        <v>9.4243101992377305</v>
      </c>
      <c r="T26" s="60">
        <f>VLOOKUP($A26,'Occupancy Raw Data'!$B$6:$BE$43,'Occupancy Raw Data'!BB$1,FALSE)</f>
        <v>3.7131670199787301</v>
      </c>
      <c r="U26" s="61">
        <f>VLOOKUP($A26,'Occupancy Raw Data'!$B$6:$BE$43,'Occupancy Raw Data'!BC$1,FALSE)</f>
        <v>6.4517135124029004</v>
      </c>
      <c r="V26" s="62">
        <f>VLOOKUP($A26,'Occupancy Raw Data'!$B$6:$BE$43,'Occupancy Raw Data'!BE$1,FALSE)</f>
        <v>9.8983932819241307</v>
      </c>
      <c r="X26" s="64">
        <f>VLOOKUP($A26,'ADR Raw Data'!$B$6:$BE$43,'ADR Raw Data'!AG$1,FALSE)</f>
        <v>93.084920982009706</v>
      </c>
      <c r="Y26" s="65">
        <f>VLOOKUP($A26,'ADR Raw Data'!$B$6:$BE$43,'ADR Raw Data'!AH$1,FALSE)</f>
        <v>93.894133627642404</v>
      </c>
      <c r="Z26" s="65">
        <f>VLOOKUP($A26,'ADR Raw Data'!$B$6:$BE$43,'ADR Raw Data'!AI$1,FALSE)</f>
        <v>96.113179195320498</v>
      </c>
      <c r="AA26" s="65">
        <f>VLOOKUP($A26,'ADR Raw Data'!$B$6:$BE$43,'ADR Raw Data'!AJ$1,FALSE)</f>
        <v>97.1570761064593</v>
      </c>
      <c r="AB26" s="65">
        <f>VLOOKUP($A26,'ADR Raw Data'!$B$6:$BE$43,'ADR Raw Data'!AK$1,FALSE)</f>
        <v>119.66928425501899</v>
      </c>
      <c r="AC26" s="66">
        <f>VLOOKUP($A26,'ADR Raw Data'!$B$6:$BE$43,'ADR Raw Data'!AL$1,FALSE)</f>
        <v>100.81390802745599</v>
      </c>
      <c r="AD26" s="65">
        <f>VLOOKUP($A26,'ADR Raw Data'!$B$6:$BE$43,'ADR Raw Data'!AN$1,FALSE)</f>
        <v>144.489843192248</v>
      </c>
      <c r="AE26" s="65">
        <f>VLOOKUP($A26,'ADR Raw Data'!$B$6:$BE$43,'ADR Raw Data'!AO$1,FALSE)</f>
        <v>141.398222428748</v>
      </c>
      <c r="AF26" s="66">
        <f>VLOOKUP($A26,'ADR Raw Data'!$B$6:$BE$43,'ADR Raw Data'!AP$1,FALSE)</f>
        <v>142.92208024381</v>
      </c>
      <c r="AG26" s="67">
        <f>VLOOKUP($A26,'ADR Raw Data'!$B$6:$BE$43,'ADR Raw Data'!AR$1,FALSE)</f>
        <v>115.088259985088</v>
      </c>
      <c r="AI26" s="59">
        <f>VLOOKUP($A26,'ADR Raw Data'!$B$6:$BE$43,'ADR Raw Data'!AT$1,FALSE)</f>
        <v>5.8323780943683001</v>
      </c>
      <c r="AJ26" s="60">
        <f>VLOOKUP($A26,'ADR Raw Data'!$B$6:$BE$43,'ADR Raw Data'!AU$1,FALSE)</f>
        <v>13.656963486144701</v>
      </c>
      <c r="AK26" s="60">
        <f>VLOOKUP($A26,'ADR Raw Data'!$B$6:$BE$43,'ADR Raw Data'!AV$1,FALSE)</f>
        <v>14.8861609539914</v>
      </c>
      <c r="AL26" s="60">
        <f>VLOOKUP($A26,'ADR Raw Data'!$B$6:$BE$43,'ADR Raw Data'!AW$1,FALSE)</f>
        <v>13.3313667918211</v>
      </c>
      <c r="AM26" s="60">
        <f>VLOOKUP($A26,'ADR Raw Data'!$B$6:$BE$43,'ADR Raw Data'!AX$1,FALSE)</f>
        <v>15.985920980148601</v>
      </c>
      <c r="AN26" s="61">
        <f>VLOOKUP($A26,'ADR Raw Data'!$B$6:$BE$43,'ADR Raw Data'!AY$1,FALSE)</f>
        <v>13.186614160386601</v>
      </c>
      <c r="AO26" s="60">
        <f>VLOOKUP($A26,'ADR Raw Data'!$B$6:$BE$43,'ADR Raw Data'!BA$1,FALSE)</f>
        <v>20.0035598427366</v>
      </c>
      <c r="AP26" s="60">
        <f>VLOOKUP($A26,'ADR Raw Data'!$B$6:$BE$43,'ADR Raw Data'!BB$1,FALSE)</f>
        <v>18.181919937076302</v>
      </c>
      <c r="AQ26" s="61">
        <f>VLOOKUP($A26,'ADR Raw Data'!$B$6:$BE$43,'ADR Raw Data'!BC$1,FALSE)</f>
        <v>19.0927875360928</v>
      </c>
      <c r="AR26" s="62">
        <f>VLOOKUP($A26,'ADR Raw Data'!$B$6:$BE$43,'ADR Raw Data'!BE$1,FALSE)</f>
        <v>15.207079263484999</v>
      </c>
      <c r="AT26" s="64">
        <f>VLOOKUP($A26,'RevPAR Raw Data'!$B$6:$BE$43,'RevPAR Raw Data'!AG$1,FALSE)</f>
        <v>45.953257605495502</v>
      </c>
      <c r="AU26" s="65">
        <f>VLOOKUP($A26,'RevPAR Raw Data'!$B$6:$BE$43,'RevPAR Raw Data'!AH$1,FALSE)</f>
        <v>54.267860647693801</v>
      </c>
      <c r="AV26" s="65">
        <f>VLOOKUP($A26,'RevPAR Raw Data'!$B$6:$BE$43,'RevPAR Raw Data'!AI$1,FALSE)</f>
        <v>59.662798331697701</v>
      </c>
      <c r="AW26" s="65">
        <f>VLOOKUP($A26,'RevPAR Raw Data'!$B$6:$BE$43,'RevPAR Raw Data'!AJ$1,FALSE)</f>
        <v>63.767078017664304</v>
      </c>
      <c r="AX26" s="65">
        <f>VLOOKUP($A26,'RevPAR Raw Data'!$B$6:$BE$43,'RevPAR Raw Data'!AK$1,FALSE)</f>
        <v>83.351594210009793</v>
      </c>
      <c r="AY26" s="66">
        <f>VLOOKUP($A26,'RevPAR Raw Data'!$B$6:$BE$43,'RevPAR Raw Data'!AL$1,FALSE)</f>
        <v>61.400517762512202</v>
      </c>
      <c r="AZ26" s="65">
        <f>VLOOKUP($A26,'RevPAR Raw Data'!$B$6:$BE$43,'RevPAR Raw Data'!AN$1,FALSE)</f>
        <v>111.224566241413</v>
      </c>
      <c r="BA26" s="65">
        <f>VLOOKUP($A26,'RevPAR Raw Data'!$B$6:$BE$43,'RevPAR Raw Data'!AO$1,FALSE)</f>
        <v>111.980731599607</v>
      </c>
      <c r="BB26" s="66">
        <f>VLOOKUP($A26,'RevPAR Raw Data'!$B$6:$BE$43,'RevPAR Raw Data'!AP$1,FALSE)</f>
        <v>111.60264892051001</v>
      </c>
      <c r="BC26" s="67">
        <f>VLOOKUP($A26,'RevPAR Raw Data'!$B$6:$BE$43,'RevPAR Raw Data'!AR$1,FALSE)</f>
        <v>75.743983807654502</v>
      </c>
      <c r="BE26" s="59">
        <f>VLOOKUP($A26,'RevPAR Raw Data'!$B$6:$BE$43,'RevPAR Raw Data'!AT$1,FALSE)</f>
        <v>12.116027595840899</v>
      </c>
      <c r="BF26" s="60">
        <f>VLOOKUP($A26,'RevPAR Raw Data'!$B$6:$BE$43,'RevPAR Raw Data'!AU$1,FALSE)</f>
        <v>27.179990620594701</v>
      </c>
      <c r="BG26" s="60">
        <f>VLOOKUP($A26,'RevPAR Raw Data'!$B$6:$BE$43,'RevPAR Raw Data'!AV$1,FALSE)</f>
        <v>30.137653831782199</v>
      </c>
      <c r="BH26" s="60">
        <f>VLOOKUP($A26,'RevPAR Raw Data'!$B$6:$BE$43,'RevPAR Raw Data'!AW$1,FALSE)</f>
        <v>29.3728001545974</v>
      </c>
      <c r="BI26" s="60">
        <f>VLOOKUP($A26,'RevPAR Raw Data'!$B$6:$BE$43,'RevPAR Raw Data'!AX$1,FALSE)</f>
        <v>30.4098018680248</v>
      </c>
      <c r="BJ26" s="61">
        <f>VLOOKUP($A26,'RevPAR Raw Data'!$B$6:$BE$43,'RevPAR Raw Data'!AY$1,FALSE)</f>
        <v>26.4906130567147</v>
      </c>
      <c r="BK26" s="60">
        <f>VLOOKUP($A26,'RevPAR Raw Data'!$B$6:$BE$43,'RevPAR Raw Data'!BA$1,FALSE)</f>
        <v>31.313067572444002</v>
      </c>
      <c r="BL26" s="60">
        <f>VLOOKUP($A26,'RevPAR Raw Data'!$B$6:$BE$43,'RevPAR Raw Data'!BB$1,FALSE)</f>
        <v>22.570212011757501</v>
      </c>
      <c r="BM26" s="61">
        <f>VLOOKUP($A26,'RevPAR Raw Data'!$B$6:$BE$43,'RevPAR Raw Data'!BC$1,FALSE)</f>
        <v>26.776313001856199</v>
      </c>
      <c r="BN26" s="62">
        <f>VLOOKUP($A26,'RevPAR Raw Data'!$B$6:$BE$43,'RevPAR Raw Data'!BE$1,FALSE)</f>
        <v>26.6107290576028</v>
      </c>
    </row>
    <row r="27" spans="1:66" x14ac:dyDescent="0.25">
      <c r="A27" s="78" t="s">
        <v>48</v>
      </c>
      <c r="B27" s="59">
        <f>VLOOKUP($A27,'Occupancy Raw Data'!$B$6:$BE$43,'Occupancy Raw Data'!AG$1,FALSE)</f>
        <v>51.540825285338002</v>
      </c>
      <c r="C27" s="60">
        <f>VLOOKUP($A27,'Occupancy Raw Data'!$B$6:$BE$43,'Occupancy Raw Data'!AH$1,FALSE)</f>
        <v>62.923617208077196</v>
      </c>
      <c r="D27" s="60">
        <f>VLOOKUP($A27,'Occupancy Raw Data'!$B$6:$BE$43,'Occupancy Raw Data'!AI$1,FALSE)</f>
        <v>67.273924495171201</v>
      </c>
      <c r="E27" s="60">
        <f>VLOOKUP($A27,'Occupancy Raw Data'!$B$6:$BE$43,'Occupancy Raw Data'!AJ$1,FALSE)</f>
        <v>73.538191395961306</v>
      </c>
      <c r="F27" s="60">
        <f>VLOOKUP($A27,'Occupancy Raw Data'!$B$6:$BE$43,'Occupancy Raw Data'!AK$1,FALSE)</f>
        <v>74.762949956101806</v>
      </c>
      <c r="G27" s="61">
        <f>VLOOKUP($A27,'Occupancy Raw Data'!$B$6:$BE$43,'Occupancy Raw Data'!AL$1,FALSE)</f>
        <v>66.007901668129904</v>
      </c>
      <c r="H27" s="60">
        <f>VLOOKUP($A27,'Occupancy Raw Data'!$B$6:$BE$43,'Occupancy Raw Data'!AN$1,FALSE)</f>
        <v>75.583845478489906</v>
      </c>
      <c r="I27" s="60">
        <f>VLOOKUP($A27,'Occupancy Raw Data'!$B$6:$BE$43,'Occupancy Raw Data'!AO$1,FALSE)</f>
        <v>74.381035996488094</v>
      </c>
      <c r="J27" s="61">
        <f>VLOOKUP($A27,'Occupancy Raw Data'!$B$6:$BE$43,'Occupancy Raw Data'!AP$1,FALSE)</f>
        <v>74.982440737489</v>
      </c>
      <c r="K27" s="62">
        <f>VLOOKUP($A27,'Occupancy Raw Data'!$B$6:$BE$43,'Occupancy Raw Data'!AR$1,FALSE)</f>
        <v>68.572055687946801</v>
      </c>
      <c r="M27" s="59">
        <f>VLOOKUP($A27,'Occupancy Raw Data'!$B$6:$BE$43,'Occupancy Raw Data'!AT$1,FALSE)</f>
        <v>17.9559878960698</v>
      </c>
      <c r="N27" s="60">
        <f>VLOOKUP($A27,'Occupancy Raw Data'!$B$6:$BE$43,'Occupancy Raw Data'!AU$1,FALSE)</f>
        <v>26.1137657986101</v>
      </c>
      <c r="O27" s="60">
        <f>VLOOKUP($A27,'Occupancy Raw Data'!$B$6:$BE$43,'Occupancy Raw Data'!AV$1,FALSE)</f>
        <v>21.023791931431902</v>
      </c>
      <c r="P27" s="60">
        <f>VLOOKUP($A27,'Occupancy Raw Data'!$B$6:$BE$43,'Occupancy Raw Data'!AW$1,FALSE)</f>
        <v>24.030848283460099</v>
      </c>
      <c r="Q27" s="60">
        <f>VLOOKUP($A27,'Occupancy Raw Data'!$B$6:$BE$43,'Occupancy Raw Data'!AX$1,FALSE)</f>
        <v>18.750690216307699</v>
      </c>
      <c r="R27" s="61">
        <f>VLOOKUP($A27,'Occupancy Raw Data'!$B$6:$BE$43,'Occupancy Raw Data'!AY$1,FALSE)</f>
        <v>21.595193742218999</v>
      </c>
      <c r="S27" s="60">
        <f>VLOOKUP($A27,'Occupancy Raw Data'!$B$6:$BE$43,'Occupancy Raw Data'!BA$1,FALSE)</f>
        <v>7.9592666189209904</v>
      </c>
      <c r="T27" s="60">
        <f>VLOOKUP($A27,'Occupancy Raw Data'!$B$6:$BE$43,'Occupancy Raw Data'!BB$1,FALSE)</f>
        <v>4.3705726894994896</v>
      </c>
      <c r="U27" s="61">
        <f>VLOOKUP($A27,'Occupancy Raw Data'!$B$6:$BE$43,'Occupancy Raw Data'!BC$1,FALSE)</f>
        <v>6.1489820818306899</v>
      </c>
      <c r="V27" s="62">
        <f>VLOOKUP($A27,'Occupancy Raw Data'!$B$6:$BE$43,'Occupancy Raw Data'!BE$1,FALSE)</f>
        <v>16.307593926285598</v>
      </c>
      <c r="X27" s="64">
        <f>VLOOKUP($A27,'ADR Raw Data'!$B$6:$BE$43,'ADR Raw Data'!AG$1,FALSE)</f>
        <v>91.394771314198096</v>
      </c>
      <c r="Y27" s="65">
        <f>VLOOKUP($A27,'ADR Raw Data'!$B$6:$BE$43,'ADR Raw Data'!AH$1,FALSE)</f>
        <v>95.881095297893097</v>
      </c>
      <c r="Z27" s="65">
        <f>VLOOKUP($A27,'ADR Raw Data'!$B$6:$BE$43,'ADR Raw Data'!AI$1,FALSE)</f>
        <v>98.921676345840098</v>
      </c>
      <c r="AA27" s="65">
        <f>VLOOKUP($A27,'ADR Raw Data'!$B$6:$BE$43,'ADR Raw Data'!AJ$1,FALSE)</f>
        <v>104.4216493553</v>
      </c>
      <c r="AB27" s="65">
        <f>VLOOKUP($A27,'ADR Raw Data'!$B$6:$BE$43,'ADR Raw Data'!AK$1,FALSE)</f>
        <v>117.094209970054</v>
      </c>
      <c r="AC27" s="66">
        <f>VLOOKUP($A27,'ADR Raw Data'!$B$6:$BE$43,'ADR Raw Data'!AL$1,FALSE)</f>
        <v>102.508589441762</v>
      </c>
      <c r="AD27" s="65">
        <f>VLOOKUP($A27,'ADR Raw Data'!$B$6:$BE$43,'ADR Raw Data'!AN$1,FALSE)</f>
        <v>132.234238587524</v>
      </c>
      <c r="AE27" s="65">
        <f>VLOOKUP($A27,'ADR Raw Data'!$B$6:$BE$43,'ADR Raw Data'!AO$1,FALSE)</f>
        <v>127.34695290368199</v>
      </c>
      <c r="AF27" s="66">
        <f>VLOOKUP($A27,'ADR Raw Data'!$B$6:$BE$43,'ADR Raw Data'!AP$1,FALSE)</f>
        <v>129.81019524617901</v>
      </c>
      <c r="AG27" s="67">
        <f>VLOOKUP($A27,'ADR Raw Data'!$B$6:$BE$43,'ADR Raw Data'!AR$1,FALSE)</f>
        <v>111.038265764323</v>
      </c>
      <c r="AI27" s="59">
        <f>VLOOKUP($A27,'ADR Raw Data'!$B$6:$BE$43,'ADR Raw Data'!AT$1,FALSE)</f>
        <v>18.626339985091398</v>
      </c>
      <c r="AJ27" s="60">
        <f>VLOOKUP($A27,'ADR Raw Data'!$B$6:$BE$43,'ADR Raw Data'!AU$1,FALSE)</f>
        <v>23.094703276615601</v>
      </c>
      <c r="AK27" s="60">
        <f>VLOOKUP($A27,'ADR Raw Data'!$B$6:$BE$43,'ADR Raw Data'!AV$1,FALSE)</f>
        <v>22.855568047021901</v>
      </c>
      <c r="AL27" s="60">
        <f>VLOOKUP($A27,'ADR Raw Data'!$B$6:$BE$43,'ADR Raw Data'!AW$1,FALSE)</f>
        <v>27.679498821424801</v>
      </c>
      <c r="AM27" s="60">
        <f>VLOOKUP($A27,'ADR Raw Data'!$B$6:$BE$43,'ADR Raw Data'!AX$1,FALSE)</f>
        <v>34.8174643058247</v>
      </c>
      <c r="AN27" s="61">
        <f>VLOOKUP($A27,'ADR Raw Data'!$B$6:$BE$43,'ADR Raw Data'!AY$1,FALSE)</f>
        <v>26.207220491610801</v>
      </c>
      <c r="AO27" s="60">
        <f>VLOOKUP($A27,'ADR Raw Data'!$B$6:$BE$43,'ADR Raw Data'!BA$1,FALSE)</f>
        <v>30.804755503841101</v>
      </c>
      <c r="AP27" s="60">
        <f>VLOOKUP($A27,'ADR Raw Data'!$B$6:$BE$43,'ADR Raw Data'!BB$1,FALSE)</f>
        <v>22.8228221320743</v>
      </c>
      <c r="AQ27" s="61">
        <f>VLOOKUP($A27,'ADR Raw Data'!$B$6:$BE$43,'ADR Raw Data'!BC$1,FALSE)</f>
        <v>26.768196858943099</v>
      </c>
      <c r="AR27" s="62">
        <f>VLOOKUP($A27,'ADR Raw Data'!$B$6:$BE$43,'ADR Raw Data'!BE$1,FALSE)</f>
        <v>25.5068185554514</v>
      </c>
      <c r="AT27" s="64">
        <f>VLOOKUP($A27,'RevPAR Raw Data'!$B$6:$BE$43,'RevPAR Raw Data'!AG$1,FALSE)</f>
        <v>47.105619402984999</v>
      </c>
      <c r="AU27" s="65">
        <f>VLOOKUP($A27,'RevPAR Raw Data'!$B$6:$BE$43,'RevPAR Raw Data'!AH$1,FALSE)</f>
        <v>60.331853380158002</v>
      </c>
      <c r="AV27" s="65">
        <f>VLOOKUP($A27,'RevPAR Raw Data'!$B$6:$BE$43,'RevPAR Raw Data'!AI$1,FALSE)</f>
        <v>66.548493854258098</v>
      </c>
      <c r="AW27" s="65">
        <f>VLOOKUP($A27,'RevPAR Raw Data'!$B$6:$BE$43,'RevPAR Raw Data'!AJ$1,FALSE)</f>
        <v>76.789792361720799</v>
      </c>
      <c r="AX27" s="65">
        <f>VLOOKUP($A27,'RevPAR Raw Data'!$B$6:$BE$43,'RevPAR Raw Data'!AK$1,FALSE)</f>
        <v>87.543085601404698</v>
      </c>
      <c r="AY27" s="66">
        <f>VLOOKUP($A27,'RevPAR Raw Data'!$B$6:$BE$43,'RevPAR Raw Data'!AL$1,FALSE)</f>
        <v>67.663768920105298</v>
      </c>
      <c r="AZ27" s="65">
        <f>VLOOKUP($A27,'RevPAR Raw Data'!$B$6:$BE$43,'RevPAR Raw Data'!AN$1,FALSE)</f>
        <v>99.947722563652306</v>
      </c>
      <c r="BA27" s="65">
        <f>VLOOKUP($A27,'RevPAR Raw Data'!$B$6:$BE$43,'RevPAR Raw Data'!AO$1,FALSE)</f>
        <v>94.721982879718993</v>
      </c>
      <c r="BB27" s="66">
        <f>VLOOKUP($A27,'RevPAR Raw Data'!$B$6:$BE$43,'RevPAR Raw Data'!AP$1,FALSE)</f>
        <v>97.334852721685607</v>
      </c>
      <c r="BC27" s="67">
        <f>VLOOKUP($A27,'RevPAR Raw Data'!$B$6:$BE$43,'RevPAR Raw Data'!AR$1,FALSE)</f>
        <v>76.141221434842507</v>
      </c>
      <c r="BE27" s="59">
        <f>VLOOKUP($A27,'RevPAR Raw Data'!$B$6:$BE$43,'RevPAR Raw Data'!AT$1,FALSE)</f>
        <v>39.926871234365102</v>
      </c>
      <c r="BF27" s="60">
        <f>VLOOKUP($A27,'RevPAR Raw Data'!$B$6:$BE$43,'RevPAR Raw Data'!AU$1,FALSE)</f>
        <v>55.239365800765199</v>
      </c>
      <c r="BG27" s="60">
        <f>VLOOKUP($A27,'RevPAR Raw Data'!$B$6:$BE$43,'RevPAR Raw Data'!AV$1,FALSE)</f>
        <v>48.684467049406599</v>
      </c>
      <c r="BH27" s="60">
        <f>VLOOKUP($A27,'RevPAR Raw Data'!$B$6:$BE$43,'RevPAR Raw Data'!AW$1,FALSE)</f>
        <v>58.3619654722837</v>
      </c>
      <c r="BI27" s="60">
        <f>VLOOKUP($A27,'RevPAR Raw Data'!$B$6:$BE$43,'RevPAR Raw Data'!AX$1,FALSE)</f>
        <v>60.0966693952913</v>
      </c>
      <c r="BJ27" s="61">
        <f>VLOOKUP($A27,'RevPAR Raw Data'!$B$6:$BE$43,'RevPAR Raw Data'!AY$1,FALSE)</f>
        <v>53.461914273443703</v>
      </c>
      <c r="BK27" s="60">
        <f>VLOOKUP($A27,'RevPAR Raw Data'!$B$6:$BE$43,'RevPAR Raw Data'!BA$1,FALSE)</f>
        <v>41.215854744619598</v>
      </c>
      <c r="BL27" s="60">
        <f>VLOOKUP($A27,'RevPAR Raw Data'!$B$6:$BE$43,'RevPAR Raw Data'!BB$1,FALSE)</f>
        <v>28.190882852651299</v>
      </c>
      <c r="BM27" s="61">
        <f>VLOOKUP($A27,'RevPAR Raw Data'!$B$6:$BE$43,'RevPAR Raw Data'!BC$1,FALSE)</f>
        <v>34.563150569259399</v>
      </c>
      <c r="BN27" s="62">
        <f>VLOOKUP($A27,'RevPAR Raw Data'!$B$6:$BE$43,'RevPAR Raw Data'!BE$1,FALSE)</f>
        <v>45.973960875274599</v>
      </c>
    </row>
    <row r="28" spans="1:66" x14ac:dyDescent="0.25">
      <c r="A28" s="78" t="s">
        <v>49</v>
      </c>
      <c r="B28" s="59">
        <f>VLOOKUP($A28,'Occupancy Raw Data'!$B$6:$BE$43,'Occupancy Raw Data'!AG$1,FALSE)</f>
        <v>58.355631233276497</v>
      </c>
      <c r="C28" s="60">
        <f>VLOOKUP($A28,'Occupancy Raw Data'!$B$6:$BE$43,'Occupancy Raw Data'!AH$1,FALSE)</f>
        <v>65.282169788372599</v>
      </c>
      <c r="D28" s="60">
        <f>VLOOKUP($A28,'Occupancy Raw Data'!$B$6:$BE$43,'Occupancy Raw Data'!AI$1,FALSE)</f>
        <v>68.444417416686903</v>
      </c>
      <c r="E28" s="60">
        <f>VLOOKUP($A28,'Occupancy Raw Data'!$B$6:$BE$43,'Occupancy Raw Data'!AJ$1,FALSE)</f>
        <v>69.5390415957188</v>
      </c>
      <c r="F28" s="60">
        <f>VLOOKUP($A28,'Occupancy Raw Data'!$B$6:$BE$43,'Occupancy Raw Data'!AK$1,FALSE)</f>
        <v>73.394551204086497</v>
      </c>
      <c r="G28" s="61">
        <f>VLOOKUP($A28,'Occupancy Raw Data'!$B$6:$BE$43,'Occupancy Raw Data'!AL$1,FALSE)</f>
        <v>67.003162247628296</v>
      </c>
      <c r="H28" s="60">
        <f>VLOOKUP($A28,'Occupancy Raw Data'!$B$6:$BE$43,'Occupancy Raw Data'!AN$1,FALSE)</f>
        <v>82.552906835319803</v>
      </c>
      <c r="I28" s="60">
        <f>VLOOKUP($A28,'Occupancy Raw Data'!$B$6:$BE$43,'Occupancy Raw Data'!AO$1,FALSE)</f>
        <v>84.729992702505399</v>
      </c>
      <c r="J28" s="61">
        <f>VLOOKUP($A28,'Occupancy Raw Data'!$B$6:$BE$43,'Occupancy Raw Data'!AP$1,FALSE)</f>
        <v>83.641449768912594</v>
      </c>
      <c r="K28" s="62">
        <f>VLOOKUP($A28,'Occupancy Raw Data'!$B$6:$BE$43,'Occupancy Raw Data'!AR$1,FALSE)</f>
        <v>71.756958682280896</v>
      </c>
      <c r="M28" s="59">
        <f>VLOOKUP($A28,'Occupancy Raw Data'!$B$6:$BE$43,'Occupancy Raw Data'!AT$1,FALSE)</f>
        <v>5.99260432326356</v>
      </c>
      <c r="N28" s="60">
        <f>VLOOKUP($A28,'Occupancy Raw Data'!$B$6:$BE$43,'Occupancy Raw Data'!AU$1,FALSE)</f>
        <v>10.6736784693505</v>
      </c>
      <c r="O28" s="60">
        <f>VLOOKUP($A28,'Occupancy Raw Data'!$B$6:$BE$43,'Occupancy Raw Data'!AV$1,FALSE)</f>
        <v>8.8312210175368104</v>
      </c>
      <c r="P28" s="60">
        <f>VLOOKUP($A28,'Occupancy Raw Data'!$B$6:$BE$43,'Occupancy Raw Data'!AW$1,FALSE)</f>
        <v>12.705185258455399</v>
      </c>
      <c r="Q28" s="60">
        <f>VLOOKUP($A28,'Occupancy Raw Data'!$B$6:$BE$43,'Occupancy Raw Data'!AX$1,FALSE)</f>
        <v>9.0864219951150105</v>
      </c>
      <c r="R28" s="61">
        <f>VLOOKUP($A28,'Occupancy Raw Data'!$B$6:$BE$43,'Occupancy Raw Data'!AY$1,FALSE)</f>
        <v>9.5130771358424102</v>
      </c>
      <c r="S28" s="60">
        <f>VLOOKUP($A28,'Occupancy Raw Data'!$B$6:$BE$43,'Occupancy Raw Data'!BA$1,FALSE)</f>
        <v>13.709478656002601</v>
      </c>
      <c r="T28" s="60">
        <f>VLOOKUP($A28,'Occupancy Raw Data'!$B$6:$BE$43,'Occupancy Raw Data'!BB$1,FALSE)</f>
        <v>3.9514256760067101</v>
      </c>
      <c r="U28" s="61">
        <f>VLOOKUP($A28,'Occupancy Raw Data'!$B$6:$BE$43,'Occupancy Raw Data'!BC$1,FALSE)</f>
        <v>8.5483853467473701</v>
      </c>
      <c r="V28" s="62">
        <f>VLOOKUP($A28,'Occupancy Raw Data'!$B$6:$BE$43,'Occupancy Raw Data'!BE$1,FALSE)</f>
        <v>9.1899025678785993</v>
      </c>
      <c r="X28" s="64">
        <f>VLOOKUP($A28,'ADR Raw Data'!$B$6:$BE$43,'ADR Raw Data'!AG$1,FALSE)</f>
        <v>168.94751979991599</v>
      </c>
      <c r="Y28" s="65">
        <f>VLOOKUP($A28,'ADR Raw Data'!$B$6:$BE$43,'ADR Raw Data'!AH$1,FALSE)</f>
        <v>133.07057196087499</v>
      </c>
      <c r="Z28" s="65">
        <f>VLOOKUP($A28,'ADR Raw Data'!$B$6:$BE$43,'ADR Raw Data'!AI$1,FALSE)</f>
        <v>133.27974233673899</v>
      </c>
      <c r="AA28" s="65">
        <f>VLOOKUP($A28,'ADR Raw Data'!$B$6:$BE$43,'ADR Raw Data'!AJ$1,FALSE)</f>
        <v>135.28491211193699</v>
      </c>
      <c r="AB28" s="65">
        <f>VLOOKUP($A28,'ADR Raw Data'!$B$6:$BE$43,'ADR Raw Data'!AK$1,FALSE)</f>
        <v>164.39065374098899</v>
      </c>
      <c r="AC28" s="66">
        <f>VLOOKUP($A28,'ADR Raw Data'!$B$6:$BE$43,'ADR Raw Data'!AL$1,FALSE)</f>
        <v>146.68379488110301</v>
      </c>
      <c r="AD28" s="65">
        <f>VLOOKUP($A28,'ADR Raw Data'!$B$6:$BE$43,'ADR Raw Data'!AN$1,FALSE)</f>
        <v>260.89107845303801</v>
      </c>
      <c r="AE28" s="65">
        <f>VLOOKUP($A28,'ADR Raw Data'!$B$6:$BE$43,'ADR Raw Data'!AO$1,FALSE)</f>
        <v>268.96205555156803</v>
      </c>
      <c r="AF28" s="66">
        <f>VLOOKUP($A28,'ADR Raw Data'!$B$6:$BE$43,'ADR Raw Data'!AP$1,FALSE)</f>
        <v>264.97908644757803</v>
      </c>
      <c r="AG28" s="67">
        <f>VLOOKUP($A28,'ADR Raw Data'!$B$6:$BE$43,'ADR Raw Data'!AR$1,FALSE)</f>
        <v>186.08023160367</v>
      </c>
      <c r="AI28" s="59">
        <f>VLOOKUP($A28,'ADR Raw Data'!$B$6:$BE$43,'ADR Raw Data'!AT$1,FALSE)</f>
        <v>32.854655281297703</v>
      </c>
      <c r="AJ28" s="60">
        <f>VLOOKUP($A28,'ADR Raw Data'!$B$6:$BE$43,'ADR Raw Data'!AU$1,FALSE)</f>
        <v>24.729933038701802</v>
      </c>
      <c r="AK28" s="60">
        <f>VLOOKUP($A28,'ADR Raw Data'!$B$6:$BE$43,'ADR Raw Data'!AV$1,FALSE)</f>
        <v>24.7063685984734</v>
      </c>
      <c r="AL28" s="60">
        <f>VLOOKUP($A28,'ADR Raw Data'!$B$6:$BE$43,'ADR Raw Data'!AW$1,FALSE)</f>
        <v>25.129287997844301</v>
      </c>
      <c r="AM28" s="60">
        <f>VLOOKUP($A28,'ADR Raw Data'!$B$6:$BE$43,'ADR Raw Data'!AX$1,FALSE)</f>
        <v>26.887101867610799</v>
      </c>
      <c r="AN28" s="61">
        <f>VLOOKUP($A28,'ADR Raw Data'!$B$6:$BE$43,'ADR Raw Data'!AY$1,FALSE)</f>
        <v>26.7470459468665</v>
      </c>
      <c r="AO28" s="60">
        <f>VLOOKUP($A28,'ADR Raw Data'!$B$6:$BE$43,'ADR Raw Data'!BA$1,FALSE)</f>
        <v>29.053231435731899</v>
      </c>
      <c r="AP28" s="60">
        <f>VLOOKUP($A28,'ADR Raw Data'!$B$6:$BE$43,'ADR Raw Data'!BB$1,FALSE)</f>
        <v>27.230853753313401</v>
      </c>
      <c r="AQ28" s="61">
        <f>VLOOKUP($A28,'ADR Raw Data'!$B$6:$BE$43,'ADR Raw Data'!BC$1,FALSE)</f>
        <v>27.981787396696902</v>
      </c>
      <c r="AR28" s="62">
        <f>VLOOKUP($A28,'ADR Raw Data'!$B$6:$BE$43,'ADR Raw Data'!BE$1,FALSE)</f>
        <v>27.1732280522201</v>
      </c>
      <c r="AT28" s="64">
        <f>VLOOKUP($A28,'RevPAR Raw Data'!$B$6:$BE$43,'RevPAR Raw Data'!AG$1,FALSE)</f>
        <v>98.590391632206206</v>
      </c>
      <c r="AU28" s="65">
        <f>VLOOKUP($A28,'RevPAR Raw Data'!$B$6:$BE$43,'RevPAR Raw Data'!AH$1,FALSE)</f>
        <v>86.871356725857396</v>
      </c>
      <c r="AV28" s="65">
        <f>VLOOKUP($A28,'RevPAR Raw Data'!$B$6:$BE$43,'RevPAR Raw Data'!AI$1,FALSE)</f>
        <v>91.222543176842606</v>
      </c>
      <c r="AW28" s="65">
        <f>VLOOKUP($A28,'RevPAR Raw Data'!$B$6:$BE$43,'RevPAR Raw Data'!AJ$1,FALSE)</f>
        <v>94.075831306251501</v>
      </c>
      <c r="AX28" s="65">
        <f>VLOOKUP($A28,'RevPAR Raw Data'!$B$6:$BE$43,'RevPAR Raw Data'!AK$1,FALSE)</f>
        <v>120.65378253466299</v>
      </c>
      <c r="AY28" s="66">
        <f>VLOOKUP($A28,'RevPAR Raw Data'!$B$6:$BE$43,'RevPAR Raw Data'!AL$1,FALSE)</f>
        <v>98.282781075164095</v>
      </c>
      <c r="AZ28" s="65">
        <f>VLOOKUP($A28,'RevPAR Raw Data'!$B$6:$BE$43,'RevPAR Raw Data'!AN$1,FALSE)</f>
        <v>215.37316893699801</v>
      </c>
      <c r="BA28" s="65">
        <f>VLOOKUP($A28,'RevPAR Raw Data'!$B$6:$BE$43,'RevPAR Raw Data'!AO$1,FALSE)</f>
        <v>227.89153004135201</v>
      </c>
      <c r="BB28" s="66">
        <f>VLOOKUP($A28,'RevPAR Raw Data'!$B$6:$BE$43,'RevPAR Raw Data'!AP$1,FALSE)</f>
        <v>221.632349489175</v>
      </c>
      <c r="BC28" s="67">
        <f>VLOOKUP($A28,'RevPAR Raw Data'!$B$6:$BE$43,'RevPAR Raw Data'!AR$1,FALSE)</f>
        <v>133.525514907738</v>
      </c>
      <c r="BE28" s="59">
        <f>VLOOKUP($A28,'RevPAR Raw Data'!$B$6:$BE$43,'RevPAR Raw Data'!AT$1,FALSE)</f>
        <v>40.816109097341602</v>
      </c>
      <c r="BF28" s="60">
        <f>VLOOKUP($A28,'RevPAR Raw Data'!$B$6:$BE$43,'RevPAR Raw Data'!AU$1,FALSE)</f>
        <v>38.043205046289003</v>
      </c>
      <c r="BG28" s="60">
        <f>VLOOKUP($A28,'RevPAR Raw Data'!$B$6:$BE$43,'RevPAR Raw Data'!AV$1,FALSE)</f>
        <v>35.719463632348798</v>
      </c>
      <c r="BH28" s="60">
        <f>VLOOKUP($A28,'RevPAR Raw Data'!$B$6:$BE$43,'RevPAR Raw Data'!AW$1,FALSE)</f>
        <v>41.027195850556701</v>
      </c>
      <c r="BI28" s="60">
        <f>VLOOKUP($A28,'RevPAR Raw Data'!$B$6:$BE$43,'RevPAR Raw Data'!AX$1,FALSE)</f>
        <v>38.416599400673398</v>
      </c>
      <c r="BJ28" s="61">
        <f>VLOOKUP($A28,'RevPAR Raw Data'!$B$6:$BE$43,'RevPAR Raw Data'!AY$1,FALSE)</f>
        <v>38.804590195193498</v>
      </c>
      <c r="BK28" s="60">
        <f>VLOOKUP($A28,'RevPAR Raw Data'!$B$6:$BE$43,'RevPAR Raw Data'!BA$1,FALSE)</f>
        <v>46.745756654295199</v>
      </c>
      <c r="BL28" s="60">
        <f>VLOOKUP($A28,'RevPAR Raw Data'!$B$6:$BE$43,'RevPAR Raw Data'!BB$1,FALSE)</f>
        <v>32.258286376324399</v>
      </c>
      <c r="BM28" s="61">
        <f>VLOOKUP($A28,'RevPAR Raw Data'!$B$6:$BE$43,'RevPAR Raw Data'!BC$1,FALSE)</f>
        <v>38.922163757021501</v>
      </c>
      <c r="BN28" s="62">
        <f>VLOOKUP($A28,'RevPAR Raw Data'!$B$6:$BE$43,'RevPAR Raw Data'!BE$1,FALSE)</f>
        <v>38.860323802645198</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Data'!$B$6:$BE$43,'Occupancy Raw Data'!AG$1,FALSE)</f>
        <v>47.5912516624796</v>
      </c>
      <c r="C30" s="60">
        <f>VLOOKUP($A30,'Occupancy Raw Data'!$B$6:$BE$43,'Occupancy Raw Data'!AH$1,FALSE)</f>
        <v>62.579429584749498</v>
      </c>
      <c r="D30" s="60">
        <f>VLOOKUP($A30,'Occupancy Raw Data'!$B$6:$BE$43,'Occupancy Raw Data'!AI$1,FALSE)</f>
        <v>66.155608098123196</v>
      </c>
      <c r="E30" s="60">
        <f>VLOOKUP($A30,'Occupancy Raw Data'!$B$6:$BE$43,'Occupancy Raw Data'!AJ$1,FALSE)</f>
        <v>66.022609723658903</v>
      </c>
      <c r="F30" s="60">
        <f>VLOOKUP($A30,'Occupancy Raw Data'!$B$6:$BE$43,'Occupancy Raw Data'!AK$1,FALSE)</f>
        <v>62.335599231564899</v>
      </c>
      <c r="G30" s="61">
        <f>VLOOKUP($A30,'Occupancy Raw Data'!$B$6:$BE$43,'Occupancy Raw Data'!AL$1,FALSE)</f>
        <v>60.936899660115202</v>
      </c>
      <c r="H30" s="60">
        <f>VLOOKUP($A30,'Occupancy Raw Data'!$B$6:$BE$43,'Occupancy Raw Data'!AN$1,FALSE)</f>
        <v>70.164031328505899</v>
      </c>
      <c r="I30" s="60">
        <f>VLOOKUP($A30,'Occupancy Raw Data'!$B$6:$BE$43,'Occupancy Raw Data'!AO$1,FALSE)</f>
        <v>69.901728978867993</v>
      </c>
      <c r="J30" s="61">
        <f>VLOOKUP($A30,'Occupancy Raw Data'!$B$6:$BE$43,'Occupancy Raw Data'!AP$1,FALSE)</f>
        <v>70.032880153687003</v>
      </c>
      <c r="K30" s="62">
        <f>VLOOKUP($A30,'Occupancy Raw Data'!$B$6:$BE$43,'Occupancy Raw Data'!AR$1,FALSE)</f>
        <v>63.535751229707103</v>
      </c>
      <c r="M30" s="59">
        <f>VLOOKUP($A30,'Occupancy Raw Data'!$B$6:$BE$43,'Occupancy Raw Data'!AT$1,FALSE)</f>
        <v>10.6062859150321</v>
      </c>
      <c r="N30" s="60">
        <f>VLOOKUP($A30,'Occupancy Raw Data'!$B$6:$BE$43,'Occupancy Raw Data'!AU$1,FALSE)</f>
        <v>16.968270994908099</v>
      </c>
      <c r="O30" s="60">
        <f>VLOOKUP($A30,'Occupancy Raw Data'!$B$6:$BE$43,'Occupancy Raw Data'!AV$1,FALSE)</f>
        <v>16.896402400290899</v>
      </c>
      <c r="P30" s="60">
        <f>VLOOKUP($A30,'Occupancy Raw Data'!$B$6:$BE$43,'Occupancy Raw Data'!AW$1,FALSE)</f>
        <v>13.551729954567101</v>
      </c>
      <c r="Q30" s="60">
        <f>VLOOKUP($A30,'Occupancy Raw Data'!$B$6:$BE$43,'Occupancy Raw Data'!AX$1,FALSE)</f>
        <v>7.7529221797316197</v>
      </c>
      <c r="R30" s="61">
        <f>VLOOKUP($A30,'Occupancy Raw Data'!$B$6:$BE$43,'Occupancy Raw Data'!AY$1,FALSE)</f>
        <v>13.216840654736201</v>
      </c>
      <c r="S30" s="60">
        <f>VLOOKUP($A30,'Occupancy Raw Data'!$B$6:$BE$43,'Occupancy Raw Data'!BA$1,FALSE)</f>
        <v>7.0558893124550499</v>
      </c>
      <c r="T30" s="60">
        <f>VLOOKUP($A30,'Occupancy Raw Data'!$B$6:$BE$43,'Occupancy Raw Data'!BB$1,FALSE)</f>
        <v>1.9730264317553701</v>
      </c>
      <c r="U30" s="61">
        <f>VLOOKUP($A30,'Occupancy Raw Data'!$B$6:$BE$43,'Occupancy Raw Data'!BC$1,FALSE)</f>
        <v>4.4574157805581196</v>
      </c>
      <c r="V30" s="62">
        <f>VLOOKUP($A30,'Occupancy Raw Data'!$B$6:$BE$43,'Occupancy Raw Data'!BE$1,FALSE)</f>
        <v>10.303826027815401</v>
      </c>
      <c r="X30" s="64">
        <f>VLOOKUP($A30,'ADR Raw Data'!$B$6:$BE$43,'ADR Raw Data'!AG$1,FALSE)</f>
        <v>87.691433783573899</v>
      </c>
      <c r="Y30" s="65">
        <f>VLOOKUP($A30,'ADR Raw Data'!$B$6:$BE$43,'ADR Raw Data'!AH$1,FALSE)</f>
        <v>93.548492827203404</v>
      </c>
      <c r="Z30" s="65">
        <f>VLOOKUP($A30,'ADR Raw Data'!$B$6:$BE$43,'ADR Raw Data'!AI$1,FALSE)</f>
        <v>96.035725693862702</v>
      </c>
      <c r="AA30" s="65">
        <f>VLOOKUP($A30,'ADR Raw Data'!$B$6:$BE$43,'ADR Raw Data'!AJ$1,FALSE)</f>
        <v>95.0311583011583</v>
      </c>
      <c r="AB30" s="65">
        <f>VLOOKUP($A30,'ADR Raw Data'!$B$6:$BE$43,'ADR Raw Data'!AK$1,FALSE)</f>
        <v>93.441969418597694</v>
      </c>
      <c r="AC30" s="66">
        <f>VLOOKUP($A30,'ADR Raw Data'!$B$6:$BE$43,'ADR Raw Data'!AL$1,FALSE)</f>
        <v>93.473165316713505</v>
      </c>
      <c r="AD30" s="65">
        <f>VLOOKUP($A30,'ADR Raw Data'!$B$6:$BE$43,'ADR Raw Data'!AN$1,FALSE)</f>
        <v>104.29507055602301</v>
      </c>
      <c r="AE30" s="65">
        <f>VLOOKUP($A30,'ADR Raw Data'!$B$6:$BE$43,'ADR Raw Data'!AO$1,FALSE)</f>
        <v>104.626458960942</v>
      </c>
      <c r="AF30" s="66">
        <f>VLOOKUP($A30,'ADR Raw Data'!$B$6:$BE$43,'ADR Raw Data'!AP$1,FALSE)</f>
        <v>104.46045446153001</v>
      </c>
      <c r="AG30" s="67">
        <f>VLOOKUP($A30,'ADR Raw Data'!$B$6:$BE$43,'ADR Raw Data'!AR$1,FALSE)</f>
        <v>96.933406155251902</v>
      </c>
      <c r="AI30" s="59">
        <f>VLOOKUP($A30,'ADR Raw Data'!$B$6:$BE$43,'ADR Raw Data'!AT$1,FALSE)</f>
        <v>13.706703439580499</v>
      </c>
      <c r="AJ30" s="60">
        <f>VLOOKUP($A30,'ADR Raw Data'!$B$6:$BE$43,'ADR Raw Data'!AU$1,FALSE)</f>
        <v>14.6090855610201</v>
      </c>
      <c r="AK30" s="60">
        <f>VLOOKUP($A30,'ADR Raw Data'!$B$6:$BE$43,'ADR Raw Data'!AV$1,FALSE)</f>
        <v>16.430309910489999</v>
      </c>
      <c r="AL30" s="60">
        <f>VLOOKUP($A30,'ADR Raw Data'!$B$6:$BE$43,'ADR Raw Data'!AW$1,FALSE)</f>
        <v>14.740778929005399</v>
      </c>
      <c r="AM30" s="60">
        <f>VLOOKUP($A30,'ADR Raw Data'!$B$6:$BE$43,'ADR Raw Data'!AX$1,FALSE)</f>
        <v>12.6190786741892</v>
      </c>
      <c r="AN30" s="61">
        <f>VLOOKUP($A30,'ADR Raw Data'!$B$6:$BE$43,'ADR Raw Data'!AY$1,FALSE)</f>
        <v>14.5036251352363</v>
      </c>
      <c r="AO30" s="60">
        <f>VLOOKUP($A30,'ADR Raw Data'!$B$6:$BE$43,'ADR Raw Data'!BA$1,FALSE)</f>
        <v>13.437098499597299</v>
      </c>
      <c r="AP30" s="60">
        <f>VLOOKUP($A30,'ADR Raw Data'!$B$6:$BE$43,'ADR Raw Data'!BB$1,FALSE)</f>
        <v>11.697158116346699</v>
      </c>
      <c r="AQ30" s="61">
        <f>VLOOKUP($A30,'ADR Raw Data'!$B$6:$BE$43,'ADR Raw Data'!BC$1,FALSE)</f>
        <v>12.5351636137572</v>
      </c>
      <c r="AR30" s="62">
        <f>VLOOKUP($A30,'ADR Raw Data'!$B$6:$BE$43,'ADR Raw Data'!BE$1,FALSE)</f>
        <v>13.564814482678999</v>
      </c>
      <c r="AT30" s="64">
        <f>VLOOKUP($A30,'RevPAR Raw Data'!$B$6:$BE$43,'RevPAR Raw Data'!AG$1,FALSE)</f>
        <v>41.733450938377402</v>
      </c>
      <c r="AU30" s="65">
        <f>VLOOKUP($A30,'RevPAR Raw Data'!$B$6:$BE$43,'RevPAR Raw Data'!AH$1,FALSE)</f>
        <v>58.542113196394197</v>
      </c>
      <c r="AV30" s="65">
        <f>VLOOKUP($A30,'RevPAR Raw Data'!$B$6:$BE$43,'RevPAR Raw Data'!AI$1,FALSE)</f>
        <v>63.5330183242204</v>
      </c>
      <c r="AW30" s="65">
        <f>VLOOKUP($A30,'RevPAR Raw Data'!$B$6:$BE$43,'RevPAR Raw Data'!AJ$1,FALSE)</f>
        <v>62.742050761046201</v>
      </c>
      <c r="AX30" s="65">
        <f>VLOOKUP($A30,'RevPAR Raw Data'!$B$6:$BE$43,'RevPAR Raw Data'!AK$1,FALSE)</f>
        <v>58.247611570858503</v>
      </c>
      <c r="AY30" s="66">
        <f>VLOOKUP($A30,'RevPAR Raw Data'!$B$6:$BE$43,'RevPAR Raw Data'!AL$1,FALSE)</f>
        <v>56.9596489581794</v>
      </c>
      <c r="AZ30" s="65">
        <f>VLOOKUP($A30,'RevPAR Raw Data'!$B$6:$BE$43,'RevPAR Raw Data'!AN$1,FALSE)</f>
        <v>73.177625979015801</v>
      </c>
      <c r="BA30" s="65">
        <f>VLOOKUP($A30,'RevPAR Raw Data'!$B$6:$BE$43,'RevPAR Raw Data'!AO$1,FALSE)</f>
        <v>73.135703783064798</v>
      </c>
      <c r="BB30" s="66">
        <f>VLOOKUP($A30,'RevPAR Raw Data'!$B$6:$BE$43,'RevPAR Raw Data'!AP$1,FALSE)</f>
        <v>73.1566648810403</v>
      </c>
      <c r="BC30" s="67">
        <f>VLOOKUP($A30,'RevPAR Raw Data'!$B$6:$BE$43,'RevPAR Raw Data'!AR$1,FALSE)</f>
        <v>61.587367793282503</v>
      </c>
      <c r="BE30" s="59">
        <f>VLOOKUP($A30,'RevPAR Raw Data'!$B$6:$BE$43,'RevPAR Raw Data'!AT$1,FALSE)</f>
        <v>25.7667615109401</v>
      </c>
      <c r="BF30" s="60">
        <f>VLOOKUP($A30,'RevPAR Raw Data'!$B$6:$BE$43,'RevPAR Raw Data'!AU$1,FALSE)</f>
        <v>34.0562657838001</v>
      </c>
      <c r="BG30" s="60">
        <f>VLOOKUP($A30,'RevPAR Raw Data'!$B$6:$BE$43,'RevPAR Raw Data'!AV$1,FALSE)</f>
        <v>36.102843588872297</v>
      </c>
      <c r="BH30" s="60">
        <f>VLOOKUP($A30,'RevPAR Raw Data'!$B$6:$BE$43,'RevPAR Raw Data'!AW$1,FALSE)</f>
        <v>30.290139437231101</v>
      </c>
      <c r="BI30" s="60">
        <f>VLOOKUP($A30,'RevPAR Raw Data'!$B$6:$BE$43,'RevPAR Raw Data'!AX$1,FALSE)</f>
        <v>21.350348203329801</v>
      </c>
      <c r="BJ30" s="61">
        <f>VLOOKUP($A30,'RevPAR Raw Data'!$B$6:$BE$43,'RevPAR Raw Data'!AY$1,FALSE)</f>
        <v>29.637386813257098</v>
      </c>
      <c r="BK30" s="60">
        <f>VLOOKUP($A30,'RevPAR Raw Data'!$B$6:$BE$43,'RevPAR Raw Data'!BA$1,FALSE)</f>
        <v>21.441094608989498</v>
      </c>
      <c r="BL30" s="60">
        <f>VLOOKUP($A30,'RevPAR Raw Data'!$B$6:$BE$43,'RevPAR Raw Data'!BB$1,FALSE)</f>
        <v>13.9009725695018</v>
      </c>
      <c r="BM30" s="61">
        <f>VLOOKUP($A30,'RevPAR Raw Data'!$B$6:$BE$43,'RevPAR Raw Data'!BC$1,FALSE)</f>
        <v>17.5513237553537</v>
      </c>
      <c r="BN30" s="62">
        <f>VLOOKUP($A30,'RevPAR Raw Data'!$B$6:$BE$43,'RevPAR Raw Data'!BE$1,FALSE)</f>
        <v>25.2663353957856</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Data'!$B$6:$BE$43,'Occupancy Raw Data'!AG$1,FALSE)</f>
        <v>54.288187508323297</v>
      </c>
      <c r="C32" s="60">
        <f>VLOOKUP($A32,'Occupancy Raw Data'!$B$6:$BE$43,'Occupancy Raw Data'!AH$1,FALSE)</f>
        <v>64.464864384960194</v>
      </c>
      <c r="D32" s="60">
        <f>VLOOKUP($A32,'Occupancy Raw Data'!$B$6:$BE$43,'Occupancy Raw Data'!AI$1,FALSE)</f>
        <v>69.292404669951594</v>
      </c>
      <c r="E32" s="60">
        <f>VLOOKUP($A32,'Occupancy Raw Data'!$B$6:$BE$43,'Occupancy Raw Data'!AJ$1,FALSE)</f>
        <v>68.534425356239097</v>
      </c>
      <c r="F32" s="60">
        <f>VLOOKUP($A32,'Occupancy Raw Data'!$B$6:$BE$43,'Occupancy Raw Data'!AK$1,FALSE)</f>
        <v>64.7800417277045</v>
      </c>
      <c r="G32" s="61">
        <f>VLOOKUP($A32,'Occupancy Raw Data'!$B$6:$BE$43,'Occupancy Raw Data'!AL$1,FALSE)</f>
        <v>64.271984729435701</v>
      </c>
      <c r="H32" s="60">
        <f>VLOOKUP($A32,'Occupancy Raw Data'!$B$6:$BE$43,'Occupancy Raw Data'!AN$1,FALSE)</f>
        <v>77.140764416034003</v>
      </c>
      <c r="I32" s="60">
        <f>VLOOKUP($A32,'Occupancy Raw Data'!$B$6:$BE$43,'Occupancy Raw Data'!AO$1,FALSE)</f>
        <v>82.5076574776934</v>
      </c>
      <c r="J32" s="61">
        <f>VLOOKUP($A32,'Occupancy Raw Data'!$B$6:$BE$43,'Occupancy Raw Data'!AP$1,FALSE)</f>
        <v>79.824210946863701</v>
      </c>
      <c r="K32" s="62">
        <f>VLOOKUP($A32,'Occupancy Raw Data'!$B$6:$BE$43,'Occupancy Raw Data'!AR$1,FALSE)</f>
        <v>68.715477934415205</v>
      </c>
      <c r="M32" s="59">
        <f>VLOOKUP($A32,'Occupancy Raw Data'!$B$6:$BE$43,'Occupancy Raw Data'!AT$1,FALSE)</f>
        <v>7.4548972535968296</v>
      </c>
      <c r="N32" s="60">
        <f>VLOOKUP($A32,'Occupancy Raw Data'!$B$6:$BE$43,'Occupancy Raw Data'!AU$1,FALSE)</f>
        <v>14.055284797356</v>
      </c>
      <c r="O32" s="60">
        <f>VLOOKUP($A32,'Occupancy Raw Data'!$B$6:$BE$43,'Occupancy Raw Data'!AV$1,FALSE)</f>
        <v>16.786421127636199</v>
      </c>
      <c r="P32" s="60">
        <f>VLOOKUP($A32,'Occupancy Raw Data'!$B$6:$BE$43,'Occupancy Raw Data'!AW$1,FALSE)</f>
        <v>12.852873528280099</v>
      </c>
      <c r="Q32" s="60">
        <f>VLOOKUP($A32,'Occupancy Raw Data'!$B$6:$BE$43,'Occupancy Raw Data'!AX$1,FALSE)</f>
        <v>6.89933893160888</v>
      </c>
      <c r="R32" s="61">
        <f>VLOOKUP($A32,'Occupancy Raw Data'!$B$6:$BE$43,'Occupancy Raw Data'!AY$1,FALSE)</f>
        <v>11.6983998135329</v>
      </c>
      <c r="S32" s="60">
        <f>VLOOKUP($A32,'Occupancy Raw Data'!$B$6:$BE$43,'Occupancy Raw Data'!BA$1,FALSE)</f>
        <v>5.5783447875280698</v>
      </c>
      <c r="T32" s="60">
        <f>VLOOKUP($A32,'Occupancy Raw Data'!$B$6:$BE$43,'Occupancy Raw Data'!BB$1,FALSE)</f>
        <v>4.6953294885687198</v>
      </c>
      <c r="U32" s="61">
        <f>VLOOKUP($A32,'Occupancy Raw Data'!$B$6:$BE$43,'Occupancy Raw Data'!BC$1,FALSE)</f>
        <v>5.1201433035191002</v>
      </c>
      <c r="V32" s="62">
        <f>VLOOKUP($A32,'Occupancy Raw Data'!$B$6:$BE$43,'Occupancy Raw Data'!BE$1,FALSE)</f>
        <v>9.4256275313991296</v>
      </c>
      <c r="X32" s="64">
        <f>VLOOKUP($A32,'ADR Raw Data'!$B$6:$BE$43,'ADR Raw Data'!AG$1,FALSE)</f>
        <v>98.257276977799506</v>
      </c>
      <c r="Y32" s="65">
        <f>VLOOKUP($A32,'ADR Raw Data'!$B$6:$BE$43,'ADR Raw Data'!AH$1,FALSE)</f>
        <v>102.879595436234</v>
      </c>
      <c r="Z32" s="65">
        <f>VLOOKUP($A32,'ADR Raw Data'!$B$6:$BE$43,'ADR Raw Data'!AI$1,FALSE)</f>
        <v>107.552511731637</v>
      </c>
      <c r="AA32" s="65">
        <f>VLOOKUP($A32,'ADR Raw Data'!$B$6:$BE$43,'ADR Raw Data'!AJ$1,FALSE)</f>
        <v>104.92842607886</v>
      </c>
      <c r="AB32" s="65">
        <f>VLOOKUP($A32,'ADR Raw Data'!$B$6:$BE$43,'ADR Raw Data'!AK$1,FALSE)</f>
        <v>103.025684746111</v>
      </c>
      <c r="AC32" s="66">
        <f>VLOOKUP($A32,'ADR Raw Data'!$B$6:$BE$43,'ADR Raw Data'!AL$1,FALSE)</f>
        <v>103.572710543873</v>
      </c>
      <c r="AD32" s="65">
        <f>VLOOKUP($A32,'ADR Raw Data'!$B$6:$BE$43,'ADR Raw Data'!AN$1,FALSE)</f>
        <v>124.951415779024</v>
      </c>
      <c r="AE32" s="65">
        <f>VLOOKUP($A32,'ADR Raw Data'!$B$6:$BE$43,'ADR Raw Data'!AO$1,FALSE)</f>
        <v>129.57506154332401</v>
      </c>
      <c r="AF32" s="66">
        <f>VLOOKUP($A32,'ADR Raw Data'!$B$6:$BE$43,'ADR Raw Data'!AP$1,FALSE)</f>
        <v>127.340955096068</v>
      </c>
      <c r="AG32" s="67">
        <f>VLOOKUP($A32,'ADR Raw Data'!$B$6:$BE$43,'ADR Raw Data'!AR$1,FALSE)</f>
        <v>111.46147748340501</v>
      </c>
      <c r="AI32" s="59">
        <f>VLOOKUP($A32,'ADR Raw Data'!$B$6:$BE$43,'ADR Raw Data'!AT$1,FALSE)</f>
        <v>22.7394465373842</v>
      </c>
      <c r="AJ32" s="60">
        <f>VLOOKUP($A32,'ADR Raw Data'!$B$6:$BE$43,'ADR Raw Data'!AU$1,FALSE)</f>
        <v>27.414944669473901</v>
      </c>
      <c r="AK32" s="60">
        <f>VLOOKUP($A32,'ADR Raw Data'!$B$6:$BE$43,'ADR Raw Data'!AV$1,FALSE)</f>
        <v>30.353736390252099</v>
      </c>
      <c r="AL32" s="60">
        <f>VLOOKUP($A32,'ADR Raw Data'!$B$6:$BE$43,'ADR Raw Data'!AW$1,FALSE)</f>
        <v>26.1526842752954</v>
      </c>
      <c r="AM32" s="60">
        <f>VLOOKUP($A32,'ADR Raw Data'!$B$6:$BE$43,'ADR Raw Data'!AX$1,FALSE)</f>
        <v>21.847118542633101</v>
      </c>
      <c r="AN32" s="61">
        <f>VLOOKUP($A32,'ADR Raw Data'!$B$6:$BE$43,'ADR Raw Data'!AY$1,FALSE)</f>
        <v>25.844450151516501</v>
      </c>
      <c r="AO32" s="60">
        <f>VLOOKUP($A32,'ADR Raw Data'!$B$6:$BE$43,'ADR Raw Data'!BA$1,FALSE)</f>
        <v>24.5716605695707</v>
      </c>
      <c r="AP32" s="60">
        <f>VLOOKUP($A32,'ADR Raw Data'!$B$6:$BE$43,'ADR Raw Data'!BB$1,FALSE)</f>
        <v>23.854277305014399</v>
      </c>
      <c r="AQ32" s="61">
        <f>VLOOKUP($A32,'ADR Raw Data'!$B$6:$BE$43,'ADR Raw Data'!BC$1,FALSE)</f>
        <v>24.182416623282698</v>
      </c>
      <c r="AR32" s="62">
        <f>VLOOKUP($A32,'ADR Raw Data'!$B$6:$BE$43,'ADR Raw Data'!BE$1,FALSE)</f>
        <v>24.8231889990859</v>
      </c>
      <c r="AT32" s="64">
        <f>VLOOKUP($A32,'RevPAR Raw Data'!$B$6:$BE$43,'RevPAR Raw Data'!AG$1,FALSE)</f>
        <v>53.342094766280397</v>
      </c>
      <c r="AU32" s="65">
        <f>VLOOKUP($A32,'RevPAR Raw Data'!$B$6:$BE$43,'RevPAR Raw Data'!AH$1,FALSE)</f>
        <v>66.321191677764403</v>
      </c>
      <c r="AV32" s="65">
        <f>VLOOKUP($A32,'RevPAR Raw Data'!$B$6:$BE$43,'RevPAR Raw Data'!AI$1,FALSE)</f>
        <v>74.525721661783606</v>
      </c>
      <c r="AW32" s="65">
        <f>VLOOKUP($A32,'RevPAR Raw Data'!$B$6:$BE$43,'RevPAR Raw Data'!AJ$1,FALSE)</f>
        <v>71.912093848492901</v>
      </c>
      <c r="AX32" s="65">
        <f>VLOOKUP($A32,'RevPAR Raw Data'!$B$6:$BE$43,'RevPAR Raw Data'!AK$1,FALSE)</f>
        <v>66.740081568784106</v>
      </c>
      <c r="AY32" s="66">
        <f>VLOOKUP($A32,'RevPAR Raw Data'!$B$6:$BE$43,'RevPAR Raw Data'!AL$1,FALSE)</f>
        <v>66.5682367046211</v>
      </c>
      <c r="AZ32" s="65">
        <f>VLOOKUP($A32,'RevPAR Raw Data'!$B$6:$BE$43,'RevPAR Raw Data'!AN$1,FALSE)</f>
        <v>96.388477280596604</v>
      </c>
      <c r="BA32" s="65">
        <f>VLOOKUP($A32,'RevPAR Raw Data'!$B$6:$BE$43,'RevPAR Raw Data'!AO$1,FALSE)</f>
        <v>106.90934795467599</v>
      </c>
      <c r="BB32" s="66">
        <f>VLOOKUP($A32,'RevPAR Raw Data'!$B$6:$BE$43,'RevPAR Raw Data'!AP$1,FALSE)</f>
        <v>101.648912617636</v>
      </c>
      <c r="BC32" s="67">
        <f>VLOOKUP($A32,'RevPAR Raw Data'!$B$6:$BE$43,'RevPAR Raw Data'!AR$1,FALSE)</f>
        <v>76.591286965482595</v>
      </c>
      <c r="BE32" s="59">
        <f>VLOOKUP($A32,'RevPAR Raw Data'!$B$6:$BE$43,'RevPAR Raw Data'!AT$1,FALSE)</f>
        <v>31.889546166379599</v>
      </c>
      <c r="BF32" s="60">
        <f>VLOOKUP($A32,'RevPAR Raw Data'!$B$6:$BE$43,'RevPAR Raw Data'!AU$1,FALSE)</f>
        <v>45.323478017162103</v>
      </c>
      <c r="BG32" s="60">
        <f>VLOOKUP($A32,'RevPAR Raw Data'!$B$6:$BE$43,'RevPAR Raw Data'!AV$1,FALSE)</f>
        <v>52.235463536328702</v>
      </c>
      <c r="BH32" s="60">
        <f>VLOOKUP($A32,'RevPAR Raw Data'!$B$6:$BE$43,'RevPAR Raw Data'!AW$1,FALSE)</f>
        <v>42.3669292377297</v>
      </c>
      <c r="BI32" s="60">
        <f>VLOOKUP($A32,'RevPAR Raw Data'!$B$6:$BE$43,'RevPAR Raw Data'!AX$1,FALSE)</f>
        <v>30.253764229288599</v>
      </c>
      <c r="BJ32" s="61">
        <f>VLOOKUP($A32,'RevPAR Raw Data'!$B$6:$BE$43,'RevPAR Raw Data'!AY$1,FALSE)</f>
        <v>40.5662370733831</v>
      </c>
      <c r="BK32" s="60">
        <f>VLOOKUP($A32,'RevPAR Raw Data'!$B$6:$BE$43,'RevPAR Raw Data'!BA$1,FALSE)</f>
        <v>31.5206973036905</v>
      </c>
      <c r="BL32" s="60">
        <f>VLOOKUP($A32,'RevPAR Raw Data'!$B$6:$BE$43,'RevPAR Raw Data'!BB$1,FALSE)</f>
        <v>29.669643710170401</v>
      </c>
      <c r="BM32" s="61">
        <f>VLOOKUP($A32,'RevPAR Raw Data'!$B$6:$BE$43,'RevPAR Raw Data'!BC$1,FALSE)</f>
        <v>30.540734312167999</v>
      </c>
      <c r="BN32" s="62">
        <f>VLOOKUP($A32,'RevPAR Raw Data'!$B$6:$BE$43,'RevPAR Raw Data'!BE$1,FALSE)</f>
        <v>36.588557866954098</v>
      </c>
    </row>
    <row r="33" spans="1:66" x14ac:dyDescent="0.25">
      <c r="A33" s="78" t="s">
        <v>46</v>
      </c>
      <c r="B33" s="59">
        <f>VLOOKUP($A33,'Occupancy Raw Data'!$B$6:$BE$43,'Occupancy Raw Data'!AG$1,FALSE)</f>
        <v>60.92383912959</v>
      </c>
      <c r="C33" s="60">
        <f>VLOOKUP($A33,'Occupancy Raw Data'!$B$6:$BE$43,'Occupancy Raw Data'!AH$1,FALSE)</f>
        <v>68.1853506897221</v>
      </c>
      <c r="D33" s="60">
        <f>VLOOKUP($A33,'Occupancy Raw Data'!$B$6:$BE$43,'Occupancy Raw Data'!AI$1,FALSE)</f>
        <v>70.905381775791696</v>
      </c>
      <c r="E33" s="60">
        <f>VLOOKUP($A33,'Occupancy Raw Data'!$B$6:$BE$43,'Occupancy Raw Data'!AJ$1,FALSE)</f>
        <v>71.527103166893298</v>
      </c>
      <c r="F33" s="60">
        <f>VLOOKUP($A33,'Occupancy Raw Data'!$B$6:$BE$43,'Occupancy Raw Data'!AK$1,FALSE)</f>
        <v>67.524771711676706</v>
      </c>
      <c r="G33" s="61">
        <f>VLOOKUP($A33,'Occupancy Raw Data'!$B$6:$BE$43,'Occupancy Raw Data'!AL$1,FALSE)</f>
        <v>67.813289294734702</v>
      </c>
      <c r="H33" s="60">
        <f>VLOOKUP($A33,'Occupancy Raw Data'!$B$6:$BE$43,'Occupancy Raw Data'!AN$1,FALSE)</f>
        <v>73.091121041383303</v>
      </c>
      <c r="I33" s="60">
        <f>VLOOKUP($A33,'Occupancy Raw Data'!$B$6:$BE$43,'Occupancy Raw Data'!AO$1,FALSE)</f>
        <v>77.598601126869994</v>
      </c>
      <c r="J33" s="61">
        <f>VLOOKUP($A33,'Occupancy Raw Data'!$B$6:$BE$43,'Occupancy Raw Data'!AP$1,FALSE)</f>
        <v>75.344861084126606</v>
      </c>
      <c r="K33" s="62">
        <f>VLOOKUP($A33,'Occupancy Raw Data'!$B$6:$BE$43,'Occupancy Raw Data'!AR$1,FALSE)</f>
        <v>69.965166948846701</v>
      </c>
      <c r="M33" s="59">
        <f>VLOOKUP($A33,'Occupancy Raw Data'!$B$6:$BE$43,'Occupancy Raw Data'!AT$1,FALSE)</f>
        <v>5.5839183152520698E-2</v>
      </c>
      <c r="N33" s="60">
        <f>VLOOKUP($A33,'Occupancy Raw Data'!$B$6:$BE$43,'Occupancy Raw Data'!AU$1,FALSE)</f>
        <v>-0.53142492737192604</v>
      </c>
      <c r="O33" s="60">
        <f>VLOOKUP($A33,'Occupancy Raw Data'!$B$6:$BE$43,'Occupancy Raw Data'!AV$1,FALSE)</f>
        <v>1.67154199749268</v>
      </c>
      <c r="P33" s="60">
        <f>VLOOKUP($A33,'Occupancy Raw Data'!$B$6:$BE$43,'Occupancy Raw Data'!AW$1,FALSE)</f>
        <v>2.3065166041406102</v>
      </c>
      <c r="Q33" s="60">
        <f>VLOOKUP($A33,'Occupancy Raw Data'!$B$6:$BE$43,'Occupancy Raw Data'!AX$1,FALSE)</f>
        <v>1.1937691075848</v>
      </c>
      <c r="R33" s="61">
        <f>VLOOKUP($A33,'Occupancy Raw Data'!$B$6:$BE$43,'Occupancy Raw Data'!AY$1,FALSE)</f>
        <v>0.966169600370268</v>
      </c>
      <c r="S33" s="60">
        <f>VLOOKUP($A33,'Occupancy Raw Data'!$B$6:$BE$43,'Occupancy Raw Data'!BA$1,FALSE)</f>
        <v>1.3128660876590501</v>
      </c>
      <c r="T33" s="60">
        <f>VLOOKUP($A33,'Occupancy Raw Data'!$B$6:$BE$43,'Occupancy Raw Data'!BB$1,FALSE)</f>
        <v>0.38959406811612401</v>
      </c>
      <c r="U33" s="61">
        <f>VLOOKUP($A33,'Occupancy Raw Data'!$B$6:$BE$43,'Occupancy Raw Data'!BC$1,FALSE)</f>
        <v>0.835310560015601</v>
      </c>
      <c r="V33" s="62">
        <f>VLOOKUP($A33,'Occupancy Raw Data'!$B$6:$BE$43,'Occupancy Raw Data'!BE$1,FALSE)</f>
        <v>0.92587031809901299</v>
      </c>
      <c r="X33" s="64">
        <f>VLOOKUP($A33,'ADR Raw Data'!$B$6:$BE$43,'ADR Raw Data'!AG$1,FALSE)</f>
        <v>85.168720696802893</v>
      </c>
      <c r="Y33" s="65">
        <f>VLOOKUP($A33,'ADR Raw Data'!$B$6:$BE$43,'ADR Raw Data'!AH$1,FALSE)</f>
        <v>87.137556703233997</v>
      </c>
      <c r="Z33" s="65">
        <f>VLOOKUP($A33,'ADR Raw Data'!$B$6:$BE$43,'ADR Raw Data'!AI$1,FALSE)</f>
        <v>89.437882634607405</v>
      </c>
      <c r="AA33" s="65">
        <f>VLOOKUP($A33,'ADR Raw Data'!$B$6:$BE$43,'ADR Raw Data'!AJ$1,FALSE)</f>
        <v>87.848734557924701</v>
      </c>
      <c r="AB33" s="65">
        <f>VLOOKUP($A33,'ADR Raw Data'!$B$6:$BE$43,'ADR Raw Data'!AK$1,FALSE)</f>
        <v>87.468939361242903</v>
      </c>
      <c r="AC33" s="66">
        <f>VLOOKUP($A33,'ADR Raw Data'!$B$6:$BE$43,'ADR Raw Data'!AL$1,FALSE)</f>
        <v>87.480856583150597</v>
      </c>
      <c r="AD33" s="65">
        <f>VLOOKUP($A33,'ADR Raw Data'!$B$6:$BE$43,'ADR Raw Data'!AN$1,FALSE)</f>
        <v>95.205245786815496</v>
      </c>
      <c r="AE33" s="65">
        <f>VLOOKUP($A33,'ADR Raw Data'!$B$6:$BE$43,'ADR Raw Data'!AO$1,FALSE)</f>
        <v>97.768076783925807</v>
      </c>
      <c r="AF33" s="66">
        <f>VLOOKUP($A33,'ADR Raw Data'!$B$6:$BE$43,'ADR Raw Data'!AP$1,FALSE)</f>
        <v>96.524991403429595</v>
      </c>
      <c r="AG33" s="67">
        <f>VLOOKUP($A33,'ADR Raw Data'!$B$6:$BE$43,'ADR Raw Data'!AR$1,FALSE)</f>
        <v>90.263584500798302</v>
      </c>
      <c r="AI33" s="59">
        <f>VLOOKUP($A33,'ADR Raw Data'!$B$6:$BE$43,'ADR Raw Data'!AT$1,FALSE)</f>
        <v>20.960416930063801</v>
      </c>
      <c r="AJ33" s="60">
        <f>VLOOKUP($A33,'ADR Raw Data'!$B$6:$BE$43,'ADR Raw Data'!AU$1,FALSE)</f>
        <v>20.017410016073601</v>
      </c>
      <c r="AK33" s="60">
        <f>VLOOKUP($A33,'ADR Raw Data'!$B$6:$BE$43,'ADR Raw Data'!AV$1,FALSE)</f>
        <v>20.5356614352796</v>
      </c>
      <c r="AL33" s="60">
        <f>VLOOKUP($A33,'ADR Raw Data'!$B$6:$BE$43,'ADR Raw Data'!AW$1,FALSE)</f>
        <v>19.4709386265258</v>
      </c>
      <c r="AM33" s="60">
        <f>VLOOKUP($A33,'ADR Raw Data'!$B$6:$BE$43,'ADR Raw Data'!AX$1,FALSE)</f>
        <v>20.570121136722399</v>
      </c>
      <c r="AN33" s="61">
        <f>VLOOKUP($A33,'ADR Raw Data'!$B$6:$BE$43,'ADR Raw Data'!AY$1,FALSE)</f>
        <v>20.2992246341434</v>
      </c>
      <c r="AO33" s="60">
        <f>VLOOKUP($A33,'ADR Raw Data'!$B$6:$BE$43,'ADR Raw Data'!BA$1,FALSE)</f>
        <v>21.095989841743499</v>
      </c>
      <c r="AP33" s="60">
        <f>VLOOKUP($A33,'ADR Raw Data'!$B$6:$BE$43,'ADR Raw Data'!BB$1,FALSE)</f>
        <v>20.891291276702201</v>
      </c>
      <c r="AQ33" s="61">
        <f>VLOOKUP($A33,'ADR Raw Data'!$B$6:$BE$43,'ADR Raw Data'!BC$1,FALSE)</f>
        <v>20.981323526011</v>
      </c>
      <c r="AR33" s="62">
        <f>VLOOKUP($A33,'ADR Raw Data'!$B$6:$BE$43,'ADR Raw Data'!BE$1,FALSE)</f>
        <v>20.519660771319302</v>
      </c>
      <c r="AT33" s="64">
        <f>VLOOKUP($A33,'RevPAR Raw Data'!$B$6:$BE$43,'RevPAR Raw Data'!AG$1,FALSE)</f>
        <v>51.888054386050101</v>
      </c>
      <c r="AU33" s="65">
        <f>VLOOKUP($A33,'RevPAR Raw Data'!$B$6:$BE$43,'RevPAR Raw Data'!AH$1,FALSE)</f>
        <v>59.415048620555602</v>
      </c>
      <c r="AV33" s="65">
        <f>VLOOKUP($A33,'RevPAR Raw Data'!$B$6:$BE$43,'RevPAR Raw Data'!AI$1,FALSE)</f>
        <v>63.4162721342529</v>
      </c>
      <c r="AW33" s="65">
        <f>VLOOKUP($A33,'RevPAR Raw Data'!$B$6:$BE$43,'RevPAR Raw Data'!AJ$1,FALSE)</f>
        <v>62.835654998057102</v>
      </c>
      <c r="AX33" s="65">
        <f>VLOOKUP($A33,'RevPAR Raw Data'!$B$6:$BE$43,'RevPAR Raw Data'!AK$1,FALSE)</f>
        <v>59.063201622304199</v>
      </c>
      <c r="AY33" s="66">
        <f>VLOOKUP($A33,'RevPAR Raw Data'!$B$6:$BE$43,'RevPAR Raw Data'!AL$1,FALSE)</f>
        <v>59.323646352243998</v>
      </c>
      <c r="AZ33" s="65">
        <f>VLOOKUP($A33,'RevPAR Raw Data'!$B$6:$BE$43,'RevPAR Raw Data'!AN$1,FALSE)</f>
        <v>69.586581435787807</v>
      </c>
      <c r="BA33" s="65">
        <f>VLOOKUP($A33,'RevPAR Raw Data'!$B$6:$BE$43,'RevPAR Raw Data'!AO$1,FALSE)</f>
        <v>75.866659932970606</v>
      </c>
      <c r="BB33" s="66">
        <f>VLOOKUP($A33,'RevPAR Raw Data'!$B$6:$BE$43,'RevPAR Raw Data'!AP$1,FALSE)</f>
        <v>72.726620684379199</v>
      </c>
      <c r="BC33" s="67">
        <f>VLOOKUP($A33,'RevPAR Raw Data'!$B$6:$BE$43,'RevPAR Raw Data'!AR$1,FALSE)</f>
        <v>63.153067589996901</v>
      </c>
      <c r="BE33" s="59">
        <f>VLOOKUP($A33,'RevPAR Raw Data'!$B$6:$BE$43,'RevPAR Raw Data'!AT$1,FALSE)</f>
        <v>21.0279602388154</v>
      </c>
      <c r="BF33" s="60">
        <f>VLOOKUP($A33,'RevPAR Raw Data'!$B$6:$BE$43,'RevPAR Raw Data'!AU$1,FALSE)</f>
        <v>19.379607582062</v>
      </c>
      <c r="BG33" s="60">
        <f>VLOOKUP($A33,'RevPAR Raw Data'!$B$6:$BE$43,'RevPAR Raw Data'!AV$1,FALSE)</f>
        <v>22.5504656381259</v>
      </c>
      <c r="BH33" s="60">
        <f>VLOOKUP($A33,'RevPAR Raw Data'!$B$6:$BE$43,'RevPAR Raw Data'!AW$1,FALSE)</f>
        <v>22.226555663069298</v>
      </c>
      <c r="BI33" s="60">
        <f>VLOOKUP($A33,'RevPAR Raw Data'!$B$6:$BE$43,'RevPAR Raw Data'!AX$1,FALSE)</f>
        <v>22.009449995830199</v>
      </c>
      <c r="BJ33" s="61">
        <f>VLOOKUP($A33,'RevPAR Raw Data'!$B$6:$BE$43,'RevPAR Raw Data'!AY$1,FALSE)</f>
        <v>21.461519172039601</v>
      </c>
      <c r="BK33" s="60">
        <f>VLOOKUP($A33,'RevPAR Raw Data'!$B$6:$BE$43,'RevPAR Raw Data'!BA$1,FALSE)</f>
        <v>22.6858180258908</v>
      </c>
      <c r="BL33" s="60">
        <f>VLOOKUP($A33,'RevPAR Raw Data'!$B$6:$BE$43,'RevPAR Raw Data'!BB$1,FALSE)</f>
        <v>21.362276576385199</v>
      </c>
      <c r="BM33" s="61">
        <f>VLOOKUP($A33,'RevPAR Raw Data'!$B$6:$BE$43,'RevPAR Raw Data'!BC$1,FALSE)</f>
        <v>21.991893297070401</v>
      </c>
      <c r="BN33" s="62">
        <f>VLOOKUP($A33,'RevPAR Raw Data'!$B$6:$BE$43,'RevPAR Raw Data'!BE$1,FALSE)</f>
        <v>21.635516537874601</v>
      </c>
    </row>
    <row r="34" spans="1:66" x14ac:dyDescent="0.25">
      <c r="A34" s="78" t="s">
        <v>95</v>
      </c>
      <c r="B34" s="59">
        <f>VLOOKUP($A34,'Occupancy Raw Data'!$B$6:$BE$43,'Occupancy Raw Data'!AG$1,FALSE)</f>
        <v>51.876199616122797</v>
      </c>
      <c r="C34" s="60">
        <f>VLOOKUP($A34,'Occupancy Raw Data'!$B$6:$BE$43,'Occupancy Raw Data'!AH$1,FALSE)</f>
        <v>65.427063339731205</v>
      </c>
      <c r="D34" s="60">
        <f>VLOOKUP($A34,'Occupancy Raw Data'!$B$6:$BE$43,'Occupancy Raw Data'!AI$1,FALSE)</f>
        <v>74.112284069097797</v>
      </c>
      <c r="E34" s="60">
        <f>VLOOKUP($A34,'Occupancy Raw Data'!$B$6:$BE$43,'Occupancy Raw Data'!AJ$1,FALSE)</f>
        <v>70.906909788867495</v>
      </c>
      <c r="F34" s="60">
        <f>VLOOKUP($A34,'Occupancy Raw Data'!$B$6:$BE$43,'Occupancy Raw Data'!AK$1,FALSE)</f>
        <v>63.733205374280203</v>
      </c>
      <c r="G34" s="61">
        <f>VLOOKUP($A34,'Occupancy Raw Data'!$B$6:$BE$43,'Occupancy Raw Data'!AL$1,FALSE)</f>
        <v>65.211132437619895</v>
      </c>
      <c r="H34" s="60">
        <f>VLOOKUP($A34,'Occupancy Raw Data'!$B$6:$BE$43,'Occupancy Raw Data'!AN$1,FALSE)</f>
        <v>78.095009596928904</v>
      </c>
      <c r="I34" s="60">
        <f>VLOOKUP($A34,'Occupancy Raw Data'!$B$6:$BE$43,'Occupancy Raw Data'!AO$1,FALSE)</f>
        <v>82.351247600767707</v>
      </c>
      <c r="J34" s="61">
        <f>VLOOKUP($A34,'Occupancy Raw Data'!$B$6:$BE$43,'Occupancy Raw Data'!AP$1,FALSE)</f>
        <v>80.223128598848305</v>
      </c>
      <c r="K34" s="62">
        <f>VLOOKUP($A34,'Occupancy Raw Data'!$B$6:$BE$43,'Occupancy Raw Data'!AR$1,FALSE)</f>
        <v>69.500274197970896</v>
      </c>
      <c r="M34" s="59">
        <f>VLOOKUP($A34,'Occupancy Raw Data'!$B$6:$BE$43,'Occupancy Raw Data'!AT$1,FALSE)</f>
        <v>28.6446816858736</v>
      </c>
      <c r="N34" s="60">
        <f>VLOOKUP($A34,'Occupancy Raw Data'!$B$6:$BE$43,'Occupancy Raw Data'!AU$1,FALSE)</f>
        <v>47.8416161327089</v>
      </c>
      <c r="O34" s="60">
        <f>VLOOKUP($A34,'Occupancy Raw Data'!$B$6:$BE$43,'Occupancy Raw Data'!AV$1,FALSE)</f>
        <v>53.086531354321799</v>
      </c>
      <c r="P34" s="60">
        <f>VLOOKUP($A34,'Occupancy Raw Data'!$B$6:$BE$43,'Occupancy Raw Data'!AW$1,FALSE)</f>
        <v>38.6331945232576</v>
      </c>
      <c r="Q34" s="60">
        <f>VLOOKUP($A34,'Occupancy Raw Data'!$B$6:$BE$43,'Occupancy Raw Data'!AX$1,FALSE)</f>
        <v>17.507053013093401</v>
      </c>
      <c r="R34" s="61">
        <f>VLOOKUP($A34,'Occupancy Raw Data'!$B$6:$BE$43,'Occupancy Raw Data'!AY$1,FALSE)</f>
        <v>36.781543300989298</v>
      </c>
      <c r="S34" s="60">
        <f>VLOOKUP($A34,'Occupancy Raw Data'!$B$6:$BE$43,'Occupancy Raw Data'!BA$1,FALSE)</f>
        <v>10.3625617937308</v>
      </c>
      <c r="T34" s="60">
        <f>VLOOKUP($A34,'Occupancy Raw Data'!$B$6:$BE$43,'Occupancy Raw Data'!BB$1,FALSE)</f>
        <v>7.1206017625969</v>
      </c>
      <c r="U34" s="61">
        <f>VLOOKUP($A34,'Occupancy Raw Data'!$B$6:$BE$43,'Occupancy Raw Data'!BC$1,FALSE)</f>
        <v>8.6744442895591796</v>
      </c>
      <c r="V34" s="62">
        <f>VLOOKUP($A34,'Occupancy Raw Data'!$B$6:$BE$43,'Occupancy Raw Data'!BE$1,FALSE)</f>
        <v>26.031442534601801</v>
      </c>
      <c r="X34" s="64">
        <f>VLOOKUP($A34,'ADR Raw Data'!$B$6:$BE$43,'ADR Raw Data'!AG$1,FALSE)</f>
        <v>127.969213763759</v>
      </c>
      <c r="Y34" s="65">
        <f>VLOOKUP($A34,'ADR Raw Data'!$B$6:$BE$43,'ADR Raw Data'!AH$1,FALSE)</f>
        <v>136.05642317565</v>
      </c>
      <c r="Z34" s="65">
        <f>VLOOKUP($A34,'ADR Raw Data'!$B$6:$BE$43,'ADR Raw Data'!AI$1,FALSE)</f>
        <v>144.399573972159</v>
      </c>
      <c r="AA34" s="65">
        <f>VLOOKUP($A34,'ADR Raw Data'!$B$6:$BE$43,'ADR Raw Data'!AJ$1,FALSE)</f>
        <v>139.15039114840599</v>
      </c>
      <c r="AB34" s="65">
        <f>VLOOKUP($A34,'ADR Raw Data'!$B$6:$BE$43,'ADR Raw Data'!AK$1,FALSE)</f>
        <v>134.42019198915801</v>
      </c>
      <c r="AC34" s="66">
        <f>VLOOKUP($A34,'ADR Raw Data'!$B$6:$BE$43,'ADR Raw Data'!AL$1,FALSE)</f>
        <v>137.01913524650399</v>
      </c>
      <c r="AD34" s="65">
        <f>VLOOKUP($A34,'ADR Raw Data'!$B$6:$BE$43,'ADR Raw Data'!AN$1,FALSE)</f>
        <v>165.49343102918499</v>
      </c>
      <c r="AE34" s="65">
        <f>VLOOKUP($A34,'ADR Raw Data'!$B$6:$BE$43,'ADR Raw Data'!AO$1,FALSE)</f>
        <v>170.13420929961501</v>
      </c>
      <c r="AF34" s="66">
        <f>VLOOKUP($A34,'ADR Raw Data'!$B$6:$BE$43,'ADR Raw Data'!AP$1,FALSE)</f>
        <v>167.87537428597</v>
      </c>
      <c r="AG34" s="67">
        <f>VLOOKUP($A34,'ADR Raw Data'!$B$6:$BE$43,'ADR Raw Data'!AR$1,FALSE)</f>
        <v>147.19539122372601</v>
      </c>
      <c r="AI34" s="59">
        <f>VLOOKUP($A34,'ADR Raw Data'!$B$6:$BE$43,'ADR Raw Data'!AT$1,FALSE)</f>
        <v>21.9272560031079</v>
      </c>
      <c r="AJ34" s="60">
        <f>VLOOKUP($A34,'ADR Raw Data'!$B$6:$BE$43,'ADR Raw Data'!AU$1,FALSE)</f>
        <v>30.9305199651164</v>
      </c>
      <c r="AK34" s="60">
        <f>VLOOKUP($A34,'ADR Raw Data'!$B$6:$BE$43,'ADR Raw Data'!AV$1,FALSE)</f>
        <v>37.495852428041303</v>
      </c>
      <c r="AL34" s="60">
        <f>VLOOKUP($A34,'ADR Raw Data'!$B$6:$BE$43,'ADR Raw Data'!AW$1,FALSE)</f>
        <v>28.7290128218559</v>
      </c>
      <c r="AM34" s="60">
        <f>VLOOKUP($A34,'ADR Raw Data'!$B$6:$BE$43,'ADR Raw Data'!AX$1,FALSE)</f>
        <v>17.486626429270999</v>
      </c>
      <c r="AN34" s="61">
        <f>VLOOKUP($A34,'ADR Raw Data'!$B$6:$BE$43,'ADR Raw Data'!AY$1,FALSE)</f>
        <v>27.339700673736601</v>
      </c>
      <c r="AO34" s="60">
        <f>VLOOKUP($A34,'ADR Raw Data'!$B$6:$BE$43,'ADR Raw Data'!BA$1,FALSE)</f>
        <v>21.474758397410799</v>
      </c>
      <c r="AP34" s="60">
        <f>VLOOKUP($A34,'ADR Raw Data'!$B$6:$BE$43,'ADR Raw Data'!BB$1,FALSE)</f>
        <v>19.1570487559353</v>
      </c>
      <c r="AQ34" s="61">
        <f>VLOOKUP($A34,'ADR Raw Data'!$B$6:$BE$43,'ADR Raw Data'!BC$1,FALSE)</f>
        <v>20.2160550574722</v>
      </c>
      <c r="AR34" s="62">
        <f>VLOOKUP($A34,'ADR Raw Data'!$B$6:$BE$43,'ADR Raw Data'!BE$1,FALSE)</f>
        <v>22.809271735549999</v>
      </c>
      <c r="AT34" s="64">
        <f>VLOOKUP($A34,'RevPAR Raw Data'!$B$6:$BE$43,'RevPAR Raw Data'!AG$1,FALSE)</f>
        <v>66.385564779270595</v>
      </c>
      <c r="AU34" s="65">
        <f>VLOOKUP($A34,'RevPAR Raw Data'!$B$6:$BE$43,'RevPAR Raw Data'!AH$1,FALSE)</f>
        <v>89.017722168905905</v>
      </c>
      <c r="AV34" s="65">
        <f>VLOOKUP($A34,'RevPAR Raw Data'!$B$6:$BE$43,'RevPAR Raw Data'!AI$1,FALSE)</f>
        <v>107.01782245681299</v>
      </c>
      <c r="AW34" s="65">
        <f>VLOOKUP($A34,'RevPAR Raw Data'!$B$6:$BE$43,'RevPAR Raw Data'!AJ$1,FALSE)</f>
        <v>98.667242322456801</v>
      </c>
      <c r="AX34" s="65">
        <f>VLOOKUP($A34,'RevPAR Raw Data'!$B$6:$BE$43,'RevPAR Raw Data'!AK$1,FALSE)</f>
        <v>85.670297024952006</v>
      </c>
      <c r="AY34" s="66">
        <f>VLOOKUP($A34,'RevPAR Raw Data'!$B$6:$BE$43,'RevPAR Raw Data'!AL$1,FALSE)</f>
        <v>89.351729750479805</v>
      </c>
      <c r="AZ34" s="65">
        <f>VLOOKUP($A34,'RevPAR Raw Data'!$B$6:$BE$43,'RevPAR Raw Data'!AN$1,FALSE)</f>
        <v>129.24211084452901</v>
      </c>
      <c r="BA34" s="65">
        <f>VLOOKUP($A34,'RevPAR Raw Data'!$B$6:$BE$43,'RevPAR Raw Data'!AO$1,FALSE)</f>
        <v>140.107643953934</v>
      </c>
      <c r="BB34" s="66">
        <f>VLOOKUP($A34,'RevPAR Raw Data'!$B$6:$BE$43,'RevPAR Raw Data'!AP$1,FALSE)</f>
        <v>134.674877399232</v>
      </c>
      <c r="BC34" s="67">
        <f>VLOOKUP($A34,'RevPAR Raw Data'!$B$6:$BE$43,'RevPAR Raw Data'!AR$1,FALSE)</f>
        <v>102.301200507266</v>
      </c>
      <c r="BE34" s="59">
        <f>VLOOKUP($A34,'RevPAR Raw Data'!$B$6:$BE$43,'RevPAR Raw Data'!AT$1,FALSE)</f>
        <v>56.852930373518497</v>
      </c>
      <c r="BF34" s="60">
        <f>VLOOKUP($A34,'RevPAR Raw Data'!$B$6:$BE$43,'RevPAR Raw Data'!AU$1,FALSE)</f>
        <v>93.569796727387299</v>
      </c>
      <c r="BG34" s="60">
        <f>VLOOKUP($A34,'RevPAR Raw Data'!$B$6:$BE$43,'RevPAR Raw Data'!AV$1,FALSE)</f>
        <v>110.487631238145</v>
      </c>
      <c r="BH34" s="60">
        <f>VLOOKUP($A34,'RevPAR Raw Data'!$B$6:$BE$43,'RevPAR Raw Data'!AW$1,FALSE)</f>
        <v>78.461142753192803</v>
      </c>
      <c r="BI34" s="60">
        <f>VLOOKUP($A34,'RevPAR Raw Data'!$B$6:$BE$43,'RevPAR Raw Data'!AX$1,FALSE)</f>
        <v>38.055072401538602</v>
      </c>
      <c r="BJ34" s="61">
        <f>VLOOKUP($A34,'RevPAR Raw Data'!$B$6:$BE$43,'RevPAR Raw Data'!AY$1,FALSE)</f>
        <v>74.1772078163972</v>
      </c>
      <c r="BK34" s="60">
        <f>VLOOKUP($A34,'RevPAR Raw Data'!$B$6:$BE$43,'RevPAR Raw Data'!BA$1,FALSE)</f>
        <v>34.062655300127702</v>
      </c>
      <c r="BL34" s="60">
        <f>VLOOKUP($A34,'RevPAR Raw Data'!$B$6:$BE$43,'RevPAR Raw Data'!BB$1,FALSE)</f>
        <v>27.641747669908899</v>
      </c>
      <c r="BM34" s="61">
        <f>VLOOKUP($A34,'RevPAR Raw Data'!$B$6:$BE$43,'RevPAR Raw Data'!BC$1,FALSE)</f>
        <v>30.6441297805384</v>
      </c>
      <c r="BN34" s="62">
        <f>VLOOKUP($A34,'RevPAR Raw Data'!$B$6:$BE$43,'RevPAR Raw Data'!BE$1,FALSE)</f>
        <v>54.778296734552697</v>
      </c>
    </row>
    <row r="35" spans="1:66" x14ac:dyDescent="0.25">
      <c r="A35" s="78" t="s">
        <v>96</v>
      </c>
      <c r="B35" s="59">
        <f>VLOOKUP($A35,'Occupancy Raw Data'!$B$6:$BE$43,'Occupancy Raw Data'!AG$1,FALSE)</f>
        <v>51.260096930533102</v>
      </c>
      <c r="C35" s="60">
        <f>VLOOKUP($A35,'Occupancy Raw Data'!$B$6:$BE$43,'Occupancy Raw Data'!AH$1,FALSE)</f>
        <v>61.742057081313902</v>
      </c>
      <c r="D35" s="60">
        <f>VLOOKUP($A35,'Occupancy Raw Data'!$B$6:$BE$43,'Occupancy Raw Data'!AI$1,FALSE)</f>
        <v>65.713516424340298</v>
      </c>
      <c r="E35" s="60">
        <f>VLOOKUP($A35,'Occupancy Raw Data'!$B$6:$BE$43,'Occupancy Raw Data'!AJ$1,FALSE)</f>
        <v>65.611200861604701</v>
      </c>
      <c r="F35" s="60">
        <f>VLOOKUP($A35,'Occupancy Raw Data'!$B$6:$BE$43,'Occupancy Raw Data'!AK$1,FALSE)</f>
        <v>63.061389337641302</v>
      </c>
      <c r="G35" s="61">
        <f>VLOOKUP($A35,'Occupancy Raw Data'!$B$6:$BE$43,'Occupancy Raw Data'!AL$1,FALSE)</f>
        <v>61.4776521270866</v>
      </c>
      <c r="H35" s="60">
        <f>VLOOKUP($A35,'Occupancy Raw Data'!$B$6:$BE$43,'Occupancy Raw Data'!AN$1,FALSE)</f>
        <v>77.972536348949902</v>
      </c>
      <c r="I35" s="60">
        <f>VLOOKUP($A35,'Occupancy Raw Data'!$B$6:$BE$43,'Occupancy Raw Data'!AO$1,FALSE)</f>
        <v>84.063004846526596</v>
      </c>
      <c r="J35" s="61">
        <f>VLOOKUP($A35,'Occupancy Raw Data'!$B$6:$BE$43,'Occupancy Raw Data'!AP$1,FALSE)</f>
        <v>81.017770597738206</v>
      </c>
      <c r="K35" s="62">
        <f>VLOOKUP($A35,'Occupancy Raw Data'!$B$6:$BE$43,'Occupancy Raw Data'!AR$1,FALSE)</f>
        <v>67.060543118701403</v>
      </c>
      <c r="M35" s="59">
        <f>VLOOKUP($A35,'Occupancy Raw Data'!$B$6:$BE$43,'Occupancy Raw Data'!AT$1,FALSE)</f>
        <v>0.32329283708092799</v>
      </c>
      <c r="N35" s="60">
        <f>VLOOKUP($A35,'Occupancy Raw Data'!$B$6:$BE$43,'Occupancy Raw Data'!AU$1,FALSE)</f>
        <v>8.1475262801263302</v>
      </c>
      <c r="O35" s="60">
        <f>VLOOKUP($A35,'Occupancy Raw Data'!$B$6:$BE$43,'Occupancy Raw Data'!AV$1,FALSE)</f>
        <v>9.1624450211586197</v>
      </c>
      <c r="P35" s="60">
        <f>VLOOKUP($A35,'Occupancy Raw Data'!$B$6:$BE$43,'Occupancy Raw Data'!AW$1,FALSE)</f>
        <v>7.0116046061418897</v>
      </c>
      <c r="Q35" s="60">
        <f>VLOOKUP($A35,'Occupancy Raw Data'!$B$6:$BE$43,'Occupancy Raw Data'!AX$1,FALSE)</f>
        <v>3.69673557339667</v>
      </c>
      <c r="R35" s="61">
        <f>VLOOKUP($A35,'Occupancy Raw Data'!$B$6:$BE$43,'Occupancy Raw Data'!AY$1,FALSE)</f>
        <v>5.8102638323336704</v>
      </c>
      <c r="S35" s="60">
        <f>VLOOKUP($A35,'Occupancy Raw Data'!$B$6:$BE$43,'Occupancy Raw Data'!BA$1,FALSE)</f>
        <v>4.4187691200385002</v>
      </c>
      <c r="T35" s="60">
        <f>VLOOKUP($A35,'Occupancy Raw Data'!$B$6:$BE$43,'Occupancy Raw Data'!BB$1,FALSE)</f>
        <v>4.7441357663556598</v>
      </c>
      <c r="U35" s="61">
        <f>VLOOKUP($A35,'Occupancy Raw Data'!$B$6:$BE$43,'Occupancy Raw Data'!BC$1,FALSE)</f>
        <v>4.5873145381810003</v>
      </c>
      <c r="V35" s="62">
        <f>VLOOKUP($A35,'Occupancy Raw Data'!$B$6:$BE$43,'Occupancy Raw Data'!BE$1,FALSE)</f>
        <v>5.3849073707616304</v>
      </c>
      <c r="X35" s="64">
        <f>VLOOKUP($A35,'ADR Raw Data'!$B$6:$BE$43,'ADR Raw Data'!AG$1,FALSE)</f>
        <v>94.4666509087088</v>
      </c>
      <c r="Y35" s="65">
        <f>VLOOKUP($A35,'ADR Raw Data'!$B$6:$BE$43,'ADR Raw Data'!AH$1,FALSE)</f>
        <v>97.415168985216496</v>
      </c>
      <c r="Z35" s="65">
        <f>VLOOKUP($A35,'ADR Raw Data'!$B$6:$BE$43,'ADR Raw Data'!AI$1,FALSE)</f>
        <v>100.805728919118</v>
      </c>
      <c r="AA35" s="65">
        <f>VLOOKUP($A35,'ADR Raw Data'!$B$6:$BE$43,'ADR Raw Data'!AJ$1,FALSE)</f>
        <v>99.667482764281004</v>
      </c>
      <c r="AB35" s="65">
        <f>VLOOKUP($A35,'ADR Raw Data'!$B$6:$BE$43,'ADR Raw Data'!AK$1,FALSE)</f>
        <v>98.607735365697394</v>
      </c>
      <c r="AC35" s="66">
        <f>VLOOKUP($A35,'ADR Raw Data'!$B$6:$BE$43,'ADR Raw Data'!AL$1,FALSE)</f>
        <v>98.373716320381206</v>
      </c>
      <c r="AD35" s="65">
        <f>VLOOKUP($A35,'ADR Raw Data'!$B$6:$BE$43,'ADR Raw Data'!AN$1,FALSE)</f>
        <v>121.76868987188701</v>
      </c>
      <c r="AE35" s="65">
        <f>VLOOKUP($A35,'ADR Raw Data'!$B$6:$BE$43,'ADR Raw Data'!AO$1,FALSE)</f>
        <v>127.79717369719</v>
      </c>
      <c r="AF35" s="66">
        <f>VLOOKUP($A35,'ADR Raw Data'!$B$6:$BE$43,'ADR Raw Data'!AP$1,FALSE)</f>
        <v>124.89622881355901</v>
      </c>
      <c r="AG35" s="67">
        <f>VLOOKUP($A35,'ADR Raw Data'!$B$6:$BE$43,'ADR Raw Data'!AR$1,FALSE)</f>
        <v>107.528747763043</v>
      </c>
      <c r="AI35" s="59">
        <f>VLOOKUP($A35,'ADR Raw Data'!$B$6:$BE$43,'ADR Raw Data'!AT$1,FALSE)</f>
        <v>22.7436620154594</v>
      </c>
      <c r="AJ35" s="60">
        <f>VLOOKUP($A35,'ADR Raw Data'!$B$6:$BE$43,'ADR Raw Data'!AU$1,FALSE)</f>
        <v>25.471642907590802</v>
      </c>
      <c r="AK35" s="60">
        <f>VLOOKUP($A35,'ADR Raw Data'!$B$6:$BE$43,'ADR Raw Data'!AV$1,FALSE)</f>
        <v>26.8712486571353</v>
      </c>
      <c r="AL35" s="60">
        <f>VLOOKUP($A35,'ADR Raw Data'!$B$6:$BE$43,'ADR Raw Data'!AW$1,FALSE)</f>
        <v>25.813719342302502</v>
      </c>
      <c r="AM35" s="60">
        <f>VLOOKUP($A35,'ADR Raw Data'!$B$6:$BE$43,'ADR Raw Data'!AX$1,FALSE)</f>
        <v>25.0219210404486</v>
      </c>
      <c r="AN35" s="61">
        <f>VLOOKUP($A35,'ADR Raw Data'!$B$6:$BE$43,'ADR Raw Data'!AY$1,FALSE)</f>
        <v>25.336171354791201</v>
      </c>
      <c r="AO35" s="60">
        <f>VLOOKUP($A35,'ADR Raw Data'!$B$6:$BE$43,'ADR Raw Data'!BA$1,FALSE)</f>
        <v>27.795462397847398</v>
      </c>
      <c r="AP35" s="60">
        <f>VLOOKUP($A35,'ADR Raw Data'!$B$6:$BE$43,'ADR Raw Data'!BB$1,FALSE)</f>
        <v>29.194652300540799</v>
      </c>
      <c r="AQ35" s="61">
        <f>VLOOKUP($A35,'ADR Raw Data'!$B$6:$BE$43,'ADR Raw Data'!BC$1,FALSE)</f>
        <v>28.538151721089498</v>
      </c>
      <c r="AR35" s="62">
        <f>VLOOKUP($A35,'ADR Raw Data'!$B$6:$BE$43,'ADR Raw Data'!BE$1,FALSE)</f>
        <v>26.527346783663202</v>
      </c>
      <c r="AT35" s="64">
        <f>VLOOKUP($A35,'RevPAR Raw Data'!$B$6:$BE$43,'RevPAR Raw Data'!AG$1,FALSE)</f>
        <v>48.423696822832497</v>
      </c>
      <c r="AU35" s="65">
        <f>VLOOKUP($A35,'RevPAR Raw Data'!$B$6:$BE$43,'RevPAR Raw Data'!AH$1,FALSE)</f>
        <v>60.146129240710799</v>
      </c>
      <c r="AV35" s="65">
        <f>VLOOKUP($A35,'RevPAR Raw Data'!$B$6:$BE$43,'RevPAR Raw Data'!AI$1,FALSE)</f>
        <v>66.242989229940704</v>
      </c>
      <c r="AW35" s="65">
        <f>VLOOKUP($A35,'RevPAR Raw Data'!$B$6:$BE$43,'RevPAR Raw Data'!AJ$1,FALSE)</f>
        <v>65.393032310177702</v>
      </c>
      <c r="AX35" s="65">
        <f>VLOOKUP($A35,'RevPAR Raw Data'!$B$6:$BE$43,'RevPAR Raw Data'!AK$1,FALSE)</f>
        <v>62.183407915993499</v>
      </c>
      <c r="AY35" s="66">
        <f>VLOOKUP($A35,'RevPAR Raw Data'!$B$6:$BE$43,'RevPAR Raw Data'!AL$1,FALSE)</f>
        <v>60.477851103931002</v>
      </c>
      <c r="AZ35" s="65">
        <f>VLOOKUP($A35,'RevPAR Raw Data'!$B$6:$BE$43,'RevPAR Raw Data'!AN$1,FALSE)</f>
        <v>94.946135971997805</v>
      </c>
      <c r="BA35" s="65">
        <f>VLOOKUP($A35,'RevPAR Raw Data'!$B$6:$BE$43,'RevPAR Raw Data'!AO$1,FALSE)</f>
        <v>107.430144318793</v>
      </c>
      <c r="BB35" s="66">
        <f>VLOOKUP($A35,'RevPAR Raw Data'!$B$6:$BE$43,'RevPAR Raw Data'!AP$1,FALSE)</f>
        <v>101.188140145395</v>
      </c>
      <c r="BC35" s="67">
        <f>VLOOKUP($A35,'RevPAR Raw Data'!$B$6:$BE$43,'RevPAR Raw Data'!AR$1,FALSE)</f>
        <v>72.109362258635201</v>
      </c>
      <c r="BE35" s="59">
        <f>VLOOKUP($A35,'RevPAR Raw Data'!$B$6:$BE$43,'RevPAR Raw Data'!AT$1,FALSE)</f>
        <v>23.1404834827262</v>
      </c>
      <c r="BF35" s="60">
        <f>VLOOKUP($A35,'RevPAR Raw Data'!$B$6:$BE$43,'RevPAR Raw Data'!AU$1,FALSE)</f>
        <v>35.694477987592997</v>
      </c>
      <c r="BG35" s="60">
        <f>VLOOKUP($A35,'RevPAR Raw Data'!$B$6:$BE$43,'RevPAR Raw Data'!AV$1,FALSE)</f>
        <v>38.495757063002699</v>
      </c>
      <c r="BH35" s="60">
        <f>VLOOKUP($A35,'RevPAR Raw Data'!$B$6:$BE$43,'RevPAR Raw Data'!AW$1,FALSE)</f>
        <v>34.635279882865802</v>
      </c>
      <c r="BI35" s="60">
        <f>VLOOKUP($A35,'RevPAR Raw Data'!$B$6:$BE$43,'RevPAR Raw Data'!AX$1,FALSE)</f>
        <v>29.643650870094699</v>
      </c>
      <c r="BJ35" s="61">
        <f>VLOOKUP($A35,'RevPAR Raw Data'!$B$6:$BE$43,'RevPAR Raw Data'!AY$1,FALSE)</f>
        <v>32.618533587850401</v>
      </c>
      <c r="BK35" s="60">
        <f>VLOOKUP($A35,'RevPAR Raw Data'!$B$6:$BE$43,'RevPAR Raw Data'!BA$1,FALSE)</f>
        <v>33.442448827093898</v>
      </c>
      <c r="BL35" s="60">
        <f>VLOOKUP($A35,'RevPAR Raw Data'!$B$6:$BE$43,'RevPAR Raw Data'!BB$1,FALSE)</f>
        <v>35.323822008549598</v>
      </c>
      <c r="BM35" s="61">
        <f>VLOOKUP($A35,'RevPAR Raw Data'!$B$6:$BE$43,'RevPAR Raw Data'!BC$1,FALSE)</f>
        <v>34.434601042100198</v>
      </c>
      <c r="BN35" s="62">
        <f>VLOOKUP($A35,'RevPAR Raw Data'!$B$6:$BE$43,'RevPAR Raw Data'!BE$1,FALSE)</f>
        <v>33.340727206645802</v>
      </c>
    </row>
    <row r="36" spans="1:66" x14ac:dyDescent="0.25">
      <c r="A36" s="78" t="s">
        <v>45</v>
      </c>
      <c r="B36" s="59">
        <f>VLOOKUP($A36,'Occupancy Raw Data'!$B$6:$BE$43,'Occupancy Raw Data'!AG$1,FALSE)</f>
        <v>56.5511265164644</v>
      </c>
      <c r="C36" s="60">
        <f>VLOOKUP($A36,'Occupancy Raw Data'!$B$6:$BE$43,'Occupancy Raw Data'!AH$1,FALSE)</f>
        <v>64.852686308492196</v>
      </c>
      <c r="D36" s="60">
        <f>VLOOKUP($A36,'Occupancy Raw Data'!$B$6:$BE$43,'Occupancy Raw Data'!AI$1,FALSE)</f>
        <v>69.228769497400293</v>
      </c>
      <c r="E36" s="60">
        <f>VLOOKUP($A36,'Occupancy Raw Data'!$B$6:$BE$43,'Occupancy Raw Data'!AJ$1,FALSE)</f>
        <v>68.318890814558003</v>
      </c>
      <c r="F36" s="60">
        <f>VLOOKUP($A36,'Occupancy Raw Data'!$B$6:$BE$43,'Occupancy Raw Data'!AK$1,FALSE)</f>
        <v>67.305025996533701</v>
      </c>
      <c r="G36" s="61">
        <f>VLOOKUP($A36,'Occupancy Raw Data'!$B$6:$BE$43,'Occupancy Raw Data'!AL$1,FALSE)</f>
        <v>65.251299826689703</v>
      </c>
      <c r="H36" s="60">
        <f>VLOOKUP($A36,'Occupancy Raw Data'!$B$6:$BE$43,'Occupancy Raw Data'!AN$1,FALSE)</f>
        <v>79.965337954939301</v>
      </c>
      <c r="I36" s="60">
        <f>VLOOKUP($A36,'Occupancy Raw Data'!$B$6:$BE$43,'Occupancy Raw Data'!AO$1,FALSE)</f>
        <v>86.5424610051993</v>
      </c>
      <c r="J36" s="61">
        <f>VLOOKUP($A36,'Occupancy Raw Data'!$B$6:$BE$43,'Occupancy Raw Data'!AP$1,FALSE)</f>
        <v>83.253899480069293</v>
      </c>
      <c r="K36" s="62">
        <f>VLOOKUP($A36,'Occupancy Raw Data'!$B$6:$BE$43,'Occupancy Raw Data'!AR$1,FALSE)</f>
        <v>70.3948997276553</v>
      </c>
      <c r="M36" s="59">
        <f>VLOOKUP($A36,'Occupancy Raw Data'!$B$6:$BE$43,'Occupancy Raw Data'!AT$1,FALSE)</f>
        <v>15.709219858156001</v>
      </c>
      <c r="N36" s="60">
        <f>VLOOKUP($A36,'Occupancy Raw Data'!$B$6:$BE$43,'Occupancy Raw Data'!AU$1,FALSE)</f>
        <v>16.428126944617201</v>
      </c>
      <c r="O36" s="60">
        <f>VLOOKUP($A36,'Occupancy Raw Data'!$B$6:$BE$43,'Occupancy Raw Data'!AV$1,FALSE)</f>
        <v>19.3100358422939</v>
      </c>
      <c r="P36" s="60">
        <f>VLOOKUP($A36,'Occupancy Raw Data'!$B$6:$BE$43,'Occupancy Raw Data'!AW$1,FALSE)</f>
        <v>13.7990762124711</v>
      </c>
      <c r="Q36" s="60">
        <f>VLOOKUP($A36,'Occupancy Raw Data'!$B$6:$BE$43,'Occupancy Raw Data'!AX$1,FALSE)</f>
        <v>11.0205831903945</v>
      </c>
      <c r="R36" s="61">
        <f>VLOOKUP($A36,'Occupancy Raw Data'!$B$6:$BE$43,'Occupancy Raw Data'!AY$1,FALSE)</f>
        <v>15.179882525697501</v>
      </c>
      <c r="S36" s="60">
        <f>VLOOKUP($A36,'Occupancy Raw Data'!$B$6:$BE$43,'Occupancy Raw Data'!BA$1,FALSE)</f>
        <v>8.2209452327899601</v>
      </c>
      <c r="T36" s="60">
        <f>VLOOKUP($A36,'Occupancy Raw Data'!$B$6:$BE$43,'Occupancy Raw Data'!BB$1,FALSE)</f>
        <v>7.5026910656619998</v>
      </c>
      <c r="U36" s="61">
        <f>VLOOKUP($A36,'Occupancy Raw Data'!$B$6:$BE$43,'Occupancy Raw Data'!BC$1,FALSE)</f>
        <v>7.8464387944098304</v>
      </c>
      <c r="V36" s="62">
        <f>VLOOKUP($A36,'Occupancy Raw Data'!$B$6:$BE$43,'Occupancy Raw Data'!BE$1,FALSE)</f>
        <v>12.5928125928125</v>
      </c>
      <c r="X36" s="64">
        <f>VLOOKUP($A36,'ADR Raw Data'!$B$6:$BE$43,'ADR Raw Data'!AG$1,FALSE)</f>
        <v>85.250833818571806</v>
      </c>
      <c r="Y36" s="65">
        <f>VLOOKUP($A36,'ADR Raw Data'!$B$6:$BE$43,'ADR Raw Data'!AH$1,FALSE)</f>
        <v>88.706086143773305</v>
      </c>
      <c r="Z36" s="65">
        <f>VLOOKUP($A36,'ADR Raw Data'!$B$6:$BE$43,'ADR Raw Data'!AI$1,FALSE)</f>
        <v>90.027973062961493</v>
      </c>
      <c r="AA36" s="65">
        <f>VLOOKUP($A36,'ADR Raw Data'!$B$6:$BE$43,'ADR Raw Data'!AJ$1,FALSE)</f>
        <v>88.948749036022306</v>
      </c>
      <c r="AB36" s="65">
        <f>VLOOKUP($A36,'ADR Raw Data'!$B$6:$BE$43,'ADR Raw Data'!AK$1,FALSE)</f>
        <v>90.5061561735547</v>
      </c>
      <c r="AC36" s="66">
        <f>VLOOKUP($A36,'ADR Raw Data'!$B$6:$BE$43,'ADR Raw Data'!AL$1,FALSE)</f>
        <v>88.809827872509899</v>
      </c>
      <c r="AD36" s="65">
        <f>VLOOKUP($A36,'ADR Raw Data'!$B$6:$BE$43,'ADR Raw Data'!AN$1,FALSE)</f>
        <v>111.944006523623</v>
      </c>
      <c r="AE36" s="65">
        <f>VLOOKUP($A36,'ADR Raw Data'!$B$6:$BE$43,'ADR Raw Data'!AO$1,FALSE)</f>
        <v>116.31579761690099</v>
      </c>
      <c r="AF36" s="66">
        <f>VLOOKUP($A36,'ADR Raw Data'!$B$6:$BE$43,'ADR Raw Data'!AP$1,FALSE)</f>
        <v>114.216245797553</v>
      </c>
      <c r="AG36" s="67">
        <f>VLOOKUP($A36,'ADR Raw Data'!$B$6:$BE$43,'ADR Raw Data'!AR$1,FALSE)</f>
        <v>97.394797896772999</v>
      </c>
      <c r="AI36" s="59">
        <f>VLOOKUP($A36,'ADR Raw Data'!$B$6:$BE$43,'ADR Raw Data'!AT$1,FALSE)</f>
        <v>15.158365383510301</v>
      </c>
      <c r="AJ36" s="60">
        <f>VLOOKUP($A36,'ADR Raw Data'!$B$6:$BE$43,'ADR Raw Data'!AU$1,FALSE)</f>
        <v>18.419635390286299</v>
      </c>
      <c r="AK36" s="60">
        <f>VLOOKUP($A36,'ADR Raw Data'!$B$6:$BE$43,'ADR Raw Data'!AV$1,FALSE)</f>
        <v>18.634500295957501</v>
      </c>
      <c r="AL36" s="60">
        <f>VLOOKUP($A36,'ADR Raw Data'!$B$6:$BE$43,'ADR Raw Data'!AW$1,FALSE)</f>
        <v>15.4627533645518</v>
      </c>
      <c r="AM36" s="60">
        <f>VLOOKUP($A36,'ADR Raw Data'!$B$6:$BE$43,'ADR Raw Data'!AX$1,FALSE)</f>
        <v>17.372329074414999</v>
      </c>
      <c r="AN36" s="61">
        <f>VLOOKUP($A36,'ADR Raw Data'!$B$6:$BE$43,'ADR Raw Data'!AY$1,FALSE)</f>
        <v>17.040679093327402</v>
      </c>
      <c r="AO36" s="60">
        <f>VLOOKUP($A36,'ADR Raw Data'!$B$6:$BE$43,'ADR Raw Data'!BA$1,FALSE)</f>
        <v>22.968715518534701</v>
      </c>
      <c r="AP36" s="60">
        <f>VLOOKUP($A36,'ADR Raw Data'!$B$6:$BE$43,'ADR Raw Data'!BB$1,FALSE)</f>
        <v>20.607973442631501</v>
      </c>
      <c r="AQ36" s="61">
        <f>VLOOKUP($A36,'ADR Raw Data'!$B$6:$BE$43,'ADR Raw Data'!BC$1,FALSE)</f>
        <v>21.6961177139478</v>
      </c>
      <c r="AR36" s="62">
        <f>VLOOKUP($A36,'ADR Raw Data'!$B$6:$BE$43,'ADR Raw Data'!BE$1,FALSE)</f>
        <v>18.455851267260101</v>
      </c>
      <c r="AT36" s="64">
        <f>VLOOKUP($A36,'RevPAR Raw Data'!$B$6:$BE$43,'RevPAR Raw Data'!AG$1,FALSE)</f>
        <v>48.210306889081401</v>
      </c>
      <c r="AU36" s="65">
        <f>VLOOKUP($A36,'RevPAR Raw Data'!$B$6:$BE$43,'RevPAR Raw Data'!AH$1,FALSE)</f>
        <v>57.528279783362201</v>
      </c>
      <c r="AV36" s="65">
        <f>VLOOKUP($A36,'RevPAR Raw Data'!$B$6:$BE$43,'RevPAR Raw Data'!AI$1,FALSE)</f>
        <v>62.325257954939303</v>
      </c>
      <c r="AW36" s="65">
        <f>VLOOKUP($A36,'RevPAR Raw Data'!$B$6:$BE$43,'RevPAR Raw Data'!AJ$1,FALSE)</f>
        <v>60.7687987348353</v>
      </c>
      <c r="AX36" s="65">
        <f>VLOOKUP($A36,'RevPAR Raw Data'!$B$6:$BE$43,'RevPAR Raw Data'!AK$1,FALSE)</f>
        <v>60.915191941074497</v>
      </c>
      <c r="AY36" s="66">
        <f>VLOOKUP($A36,'RevPAR Raw Data'!$B$6:$BE$43,'RevPAR Raw Data'!AL$1,FALSE)</f>
        <v>57.949567060658502</v>
      </c>
      <c r="AZ36" s="65">
        <f>VLOOKUP($A36,'RevPAR Raw Data'!$B$6:$BE$43,'RevPAR Raw Data'!AN$1,FALSE)</f>
        <v>89.516403136915002</v>
      </c>
      <c r="BA36" s="65">
        <f>VLOOKUP($A36,'RevPAR Raw Data'!$B$6:$BE$43,'RevPAR Raw Data'!AO$1,FALSE)</f>
        <v>100.662553795493</v>
      </c>
      <c r="BB36" s="66">
        <f>VLOOKUP($A36,'RevPAR Raw Data'!$B$6:$BE$43,'RevPAR Raw Data'!AP$1,FALSE)</f>
        <v>95.089478466204497</v>
      </c>
      <c r="BC36" s="67">
        <f>VLOOKUP($A36,'RevPAR Raw Data'!$B$6:$BE$43,'RevPAR Raw Data'!AR$1,FALSE)</f>
        <v>68.560970319385902</v>
      </c>
      <c r="BE36" s="59">
        <f>VLOOKUP($A36,'RevPAR Raw Data'!$B$6:$BE$43,'RevPAR Raw Data'!AT$1,FALSE)</f>
        <v>33.248846186664601</v>
      </c>
      <c r="BF36" s="60">
        <f>VLOOKUP($A36,'RevPAR Raw Data'!$B$6:$BE$43,'RevPAR Raw Data'!AU$1,FALSE)</f>
        <v>37.873763419555502</v>
      </c>
      <c r="BG36" s="60">
        <f>VLOOKUP($A36,'RevPAR Raw Data'!$B$6:$BE$43,'RevPAR Raw Data'!AV$1,FALSE)</f>
        <v>41.542864824433202</v>
      </c>
      <c r="BH36" s="60">
        <f>VLOOKUP($A36,'RevPAR Raw Data'!$B$6:$BE$43,'RevPAR Raw Data'!AW$1,FALSE)</f>
        <v>31.3955466983439</v>
      </c>
      <c r="BI36" s="60">
        <f>VLOOKUP($A36,'RevPAR Raw Data'!$B$6:$BE$43,'RevPAR Raw Data'!AX$1,FALSE)</f>
        <v>30.3074442425645</v>
      </c>
      <c r="BJ36" s="61">
        <f>VLOOKUP($A36,'RevPAR Raw Data'!$B$6:$BE$43,'RevPAR Raw Data'!AY$1,FALSE)</f>
        <v>34.807316686973103</v>
      </c>
      <c r="BK36" s="60">
        <f>VLOOKUP($A36,'RevPAR Raw Data'!$B$6:$BE$43,'RevPAR Raw Data'!BA$1,FALSE)</f>
        <v>33.077906274778698</v>
      </c>
      <c r="BL36" s="60">
        <f>VLOOKUP($A36,'RevPAR Raw Data'!$B$6:$BE$43,'RevPAR Raw Data'!BB$1,FALSE)</f>
        <v>29.656817090587801</v>
      </c>
      <c r="BM36" s="61">
        <f>VLOOKUP($A36,'RevPAR Raw Data'!$B$6:$BE$43,'RevPAR Raw Data'!BC$1,FALSE)</f>
        <v>31.244929105545701</v>
      </c>
      <c r="BN36" s="62">
        <f>VLOOKUP($A36,'RevPAR Raw Data'!$B$6:$BE$43,'RevPAR Raw Data'!BE$1,FALSE)</f>
        <v>33.372774622567</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Data'!$B$6:$BE$43,'Occupancy Raw Data'!AG$1,FALSE)</f>
        <v>53.504105854582903</v>
      </c>
      <c r="C39" s="60">
        <f>VLOOKUP($A39,'Occupancy Raw Data'!$B$6:$BE$43,'Occupancy Raw Data'!AH$1,FALSE)</f>
        <v>63.849363343196202</v>
      </c>
      <c r="D39" s="60">
        <f>VLOOKUP($A39,'Occupancy Raw Data'!$B$6:$BE$43,'Occupancy Raw Data'!AI$1,FALSE)</f>
        <v>68.250274277735201</v>
      </c>
      <c r="E39" s="60">
        <f>VLOOKUP($A39,'Occupancy Raw Data'!$B$6:$BE$43,'Occupancy Raw Data'!AJ$1,FALSE)</f>
        <v>68.776388842714098</v>
      </c>
      <c r="F39" s="60">
        <f>VLOOKUP($A39,'Occupancy Raw Data'!$B$6:$BE$43,'Occupancy Raw Data'!AK$1,FALSE)</f>
        <v>66.449183815951301</v>
      </c>
      <c r="G39" s="61">
        <f>VLOOKUP($A39,'Occupancy Raw Data'!$B$6:$BE$43,'Occupancy Raw Data'!AL$1,FALSE)</f>
        <v>64.165863226835896</v>
      </c>
      <c r="H39" s="60">
        <f>VLOOKUP($A39,'Occupancy Raw Data'!$B$6:$BE$43,'Occupancy Raw Data'!AN$1,FALSE)</f>
        <v>77.349645932377996</v>
      </c>
      <c r="I39" s="60">
        <f>VLOOKUP($A39,'Occupancy Raw Data'!$B$6:$BE$43,'Occupancy Raw Data'!AO$1,FALSE)</f>
        <v>81.405631836164702</v>
      </c>
      <c r="J39" s="61">
        <f>VLOOKUP($A39,'Occupancy Raw Data'!$B$6:$BE$43,'Occupancy Raw Data'!AP$1,FALSE)</f>
        <v>79.377638884271406</v>
      </c>
      <c r="K39" s="62">
        <f>VLOOKUP($A39,'Occupancy Raw Data'!$B$6:$BE$43,'Occupancy Raw Data'!AR$1,FALSE)</f>
        <v>68.5120848432461</v>
      </c>
      <c r="M39" s="59">
        <f>VLOOKUP($A39,'Occupancy Raw Data'!$B$6:$BE$43,'Occupancy Raw Data'!AT$1,FALSE)</f>
        <v>6.8198920378753201</v>
      </c>
      <c r="N39" s="60">
        <f>VLOOKUP($A39,'Occupancy Raw Data'!$B$6:$BE$43,'Occupancy Raw Data'!AU$1,FALSE)</f>
        <v>11.6022797282774</v>
      </c>
      <c r="O39" s="60">
        <f>VLOOKUP($A39,'Occupancy Raw Data'!$B$6:$BE$43,'Occupancy Raw Data'!AV$1,FALSE)</f>
        <v>13.0503868212102</v>
      </c>
      <c r="P39" s="60">
        <f>VLOOKUP($A39,'Occupancy Raw Data'!$B$6:$BE$43,'Occupancy Raw Data'!AW$1,FALSE)</f>
        <v>11.651838851878701</v>
      </c>
      <c r="Q39" s="60">
        <f>VLOOKUP($A39,'Occupancy Raw Data'!$B$6:$BE$43,'Occupancy Raw Data'!AX$1,FALSE)</f>
        <v>7.35355624838148</v>
      </c>
      <c r="R39" s="61">
        <f>VLOOKUP($A39,'Occupancy Raw Data'!$B$6:$BE$43,'Occupancy Raw Data'!AY$1,FALSE)</f>
        <v>10.187119036278601</v>
      </c>
      <c r="S39" s="60">
        <f>VLOOKUP($A39,'Occupancy Raw Data'!$B$6:$BE$43,'Occupancy Raw Data'!BA$1,FALSE)</f>
        <v>6.70226245423218</v>
      </c>
      <c r="T39" s="60">
        <f>VLOOKUP($A39,'Occupancy Raw Data'!$B$6:$BE$43,'Occupancy Raw Data'!BB$1,FALSE)</f>
        <v>4.3045437450718698</v>
      </c>
      <c r="U39" s="61">
        <f>VLOOKUP($A39,'Occupancy Raw Data'!$B$6:$BE$43,'Occupancy Raw Data'!BC$1,FALSE)</f>
        <v>5.4591637695709503</v>
      </c>
      <c r="V39" s="62">
        <f>VLOOKUP($A39,'Occupancy Raw Data'!$B$6:$BE$43,'Occupancy Raw Data'!BE$1,FALSE)</f>
        <v>8.5757872614230806</v>
      </c>
      <c r="X39" s="64">
        <f>VLOOKUP($A39,'ADR Raw Data'!$B$6:$BE$43,'ADR Raw Data'!AG$1,FALSE)</f>
        <v>109.271816571907</v>
      </c>
      <c r="Y39" s="65">
        <f>VLOOKUP($A39,'ADR Raw Data'!$B$6:$BE$43,'ADR Raw Data'!AH$1,FALSE)</f>
        <v>107.407254917275</v>
      </c>
      <c r="Z39" s="65">
        <f>VLOOKUP($A39,'ADR Raw Data'!$B$6:$BE$43,'ADR Raw Data'!AI$1,FALSE)</f>
        <v>110.754340567002</v>
      </c>
      <c r="AA39" s="65">
        <f>VLOOKUP($A39,'ADR Raw Data'!$B$6:$BE$43,'ADR Raw Data'!AJ$1,FALSE)</f>
        <v>110.866820263688</v>
      </c>
      <c r="AB39" s="65">
        <f>VLOOKUP($A39,'ADR Raw Data'!$B$6:$BE$43,'ADR Raw Data'!AK$1,FALSE)</f>
        <v>117.70288221241</v>
      </c>
      <c r="AC39" s="66">
        <f>VLOOKUP($A39,'ADR Raw Data'!$B$6:$BE$43,'ADR Raw Data'!AL$1,FALSE)</f>
        <v>111.304260574235</v>
      </c>
      <c r="AD39" s="65">
        <f>VLOOKUP($A39,'ADR Raw Data'!$B$6:$BE$43,'ADR Raw Data'!AN$1,FALSE)</f>
        <v>149.98415026218501</v>
      </c>
      <c r="AE39" s="65">
        <f>VLOOKUP($A39,'ADR Raw Data'!$B$6:$BE$43,'ADR Raw Data'!AO$1,FALSE)</f>
        <v>151.463843114432</v>
      </c>
      <c r="AF39" s="66">
        <f>VLOOKUP($A39,'ADR Raw Data'!$B$6:$BE$43,'ADR Raw Data'!AP$1,FALSE)</f>
        <v>150.742898779108</v>
      </c>
      <c r="AG39" s="67">
        <f>VLOOKUP($A39,'ADR Raw Data'!$B$6:$BE$43,'ADR Raw Data'!AR$1,FALSE)</f>
        <v>124.359500551976</v>
      </c>
      <c r="AI39" s="59">
        <f>VLOOKUP($A39,'ADR Raw Data'!$B$6:$BE$43,'ADR Raw Data'!AT$1,FALSE)</f>
        <v>23.569921219771398</v>
      </c>
      <c r="AJ39" s="60">
        <f>VLOOKUP($A39,'ADR Raw Data'!$B$6:$BE$43,'ADR Raw Data'!AU$1,FALSE)</f>
        <v>24.036929589732999</v>
      </c>
      <c r="AK39" s="60">
        <f>VLOOKUP($A39,'ADR Raw Data'!$B$6:$BE$43,'ADR Raw Data'!AV$1,FALSE)</f>
        <v>25.357153368865301</v>
      </c>
      <c r="AL39" s="60">
        <f>VLOOKUP($A39,'ADR Raw Data'!$B$6:$BE$43,'ADR Raw Data'!AW$1,FALSE)</f>
        <v>24.336289289605201</v>
      </c>
      <c r="AM39" s="60">
        <f>VLOOKUP($A39,'ADR Raw Data'!$B$6:$BE$43,'ADR Raw Data'!AX$1,FALSE)</f>
        <v>24.609739425071499</v>
      </c>
      <c r="AN39" s="61">
        <f>VLOOKUP($A39,'ADR Raw Data'!$B$6:$BE$43,'ADR Raw Data'!AY$1,FALSE)</f>
        <v>24.376609658252299</v>
      </c>
      <c r="AO39" s="60">
        <f>VLOOKUP($A39,'ADR Raw Data'!$B$6:$BE$43,'ADR Raw Data'!BA$1,FALSE)</f>
        <v>27.0831830743649</v>
      </c>
      <c r="AP39" s="60">
        <f>VLOOKUP($A39,'ADR Raw Data'!$B$6:$BE$43,'ADR Raw Data'!BB$1,FALSE)</f>
        <v>23.7436345627751</v>
      </c>
      <c r="AQ39" s="61">
        <f>VLOOKUP($A39,'ADR Raw Data'!$B$6:$BE$43,'ADR Raw Data'!BC$1,FALSE)</f>
        <v>25.314445789980901</v>
      </c>
      <c r="AR39" s="62">
        <f>VLOOKUP($A39,'ADR Raw Data'!$B$6:$BE$43,'ADR Raw Data'!BE$1,FALSE)</f>
        <v>24.375269846665802</v>
      </c>
      <c r="AT39" s="64">
        <f>VLOOKUP($A39,'RevPAR Raw Data'!$B$6:$BE$43,'RevPAR Raw Data'!AG$1,FALSE)</f>
        <v>58.464908407859298</v>
      </c>
      <c r="AU39" s="65">
        <f>VLOOKUP($A39,'RevPAR Raw Data'!$B$6:$BE$43,'RevPAR Raw Data'!AH$1,FALSE)</f>
        <v>68.578848449084006</v>
      </c>
      <c r="AV39" s="65">
        <f>VLOOKUP($A39,'RevPAR Raw Data'!$B$6:$BE$43,'RevPAR Raw Data'!AI$1,FALSE)</f>
        <v>75.590141211476407</v>
      </c>
      <c r="AW39" s="65">
        <f>VLOOKUP($A39,'RevPAR Raw Data'!$B$6:$BE$43,'RevPAR Raw Data'!AJ$1,FALSE)</f>
        <v>76.250195402107707</v>
      </c>
      <c r="AX39" s="65">
        <f>VLOOKUP($A39,'RevPAR Raw Data'!$B$6:$BE$43,'RevPAR Raw Data'!AK$1,FALSE)</f>
        <v>78.212604557997196</v>
      </c>
      <c r="AY39" s="66">
        <f>VLOOKUP($A39,'RevPAR Raw Data'!$B$6:$BE$43,'RevPAR Raw Data'!AL$1,FALSE)</f>
        <v>71.419339605704906</v>
      </c>
      <c r="AZ39" s="65">
        <f>VLOOKUP($A39,'RevPAR Raw Data'!$B$6:$BE$43,'RevPAR Raw Data'!AN$1,FALSE)</f>
        <v>116.012209182486</v>
      </c>
      <c r="BA39" s="65">
        <f>VLOOKUP($A39,'RevPAR Raw Data'!$B$6:$BE$43,'RevPAR Raw Data'!AO$1,FALSE)</f>
        <v>123.30009849064101</v>
      </c>
      <c r="BB39" s="66">
        <f>VLOOKUP($A39,'RevPAR Raw Data'!$B$6:$BE$43,'RevPAR Raw Data'!AP$1,FALSE)</f>
        <v>119.65615383656301</v>
      </c>
      <c r="BC39" s="67">
        <f>VLOOKUP($A39,'RevPAR Raw Data'!$B$6:$BE$43,'RevPAR Raw Data'!AR$1,FALSE)</f>
        <v>85.201286528807401</v>
      </c>
      <c r="BE39" s="59">
        <f>VLOOKUP($A39,'RevPAR Raw Data'!$B$6:$BE$43,'RevPAR Raw Data'!AT$1,FALSE)</f>
        <v>31.997256438247401</v>
      </c>
      <c r="BF39" s="60">
        <f>VLOOKUP($A39,'RevPAR Raw Data'!$B$6:$BE$43,'RevPAR Raw Data'!AU$1,FALSE)</f>
        <v>38.4280411271004</v>
      </c>
      <c r="BG39" s="60">
        <f>VLOOKUP($A39,'RevPAR Raw Data'!$B$6:$BE$43,'RevPAR Raw Data'!AV$1,FALSE)</f>
        <v>41.716746791560098</v>
      </c>
      <c r="BH39" s="60">
        <f>VLOOKUP($A39,'RevPAR Raw Data'!$B$6:$BE$43,'RevPAR Raw Data'!AW$1,FALSE)</f>
        <v>38.823753352035801</v>
      </c>
      <c r="BI39" s="60">
        <f>VLOOKUP($A39,'RevPAR Raw Data'!$B$6:$BE$43,'RevPAR Raw Data'!AX$1,FALSE)</f>
        <v>33.7729867046558</v>
      </c>
      <c r="BJ39" s="61">
        <f>VLOOKUP($A39,'RevPAR Raw Data'!$B$6:$BE$43,'RevPAR Raw Data'!AY$1,FALSE)</f>
        <v>37.0470029374261</v>
      </c>
      <c r="BK39" s="60">
        <f>VLOOKUP($A39,'RevPAR Raw Data'!$B$6:$BE$43,'RevPAR Raw Data'!BA$1,FALSE)</f>
        <v>35.600631539201203</v>
      </c>
      <c r="BL39" s="60">
        <f>VLOOKUP($A39,'RevPAR Raw Data'!$B$6:$BE$43,'RevPAR Raw Data'!BB$1,FALSE)</f>
        <v>29.070233444271601</v>
      </c>
      <c r="BM39" s="61">
        <f>VLOOKUP($A39,'RevPAR Raw Data'!$B$6:$BE$43,'RevPAR Raw Data'!BC$1,FALSE)</f>
        <v>32.155566612586199</v>
      </c>
      <c r="BN39" s="62">
        <f>VLOOKUP($A39,'RevPAR Raw Data'!$B$6:$BE$43,'RevPAR Raw Data'!BE$1,FALSE)</f>
        <v>35.041428394536702</v>
      </c>
    </row>
    <row r="40" spans="1:66" x14ac:dyDescent="0.25">
      <c r="A40" s="81" t="s">
        <v>79</v>
      </c>
      <c r="B40" s="59">
        <f>VLOOKUP($A40,'Occupancy Raw Data'!$B$6:$BE$43,'Occupancy Raw Data'!AG$1,FALSE)</f>
        <v>46.019553072625598</v>
      </c>
      <c r="C40" s="60">
        <f>VLOOKUP($A40,'Occupancy Raw Data'!$B$6:$BE$43,'Occupancy Raw Data'!AH$1,FALSE)</f>
        <v>57.960893854748598</v>
      </c>
      <c r="D40" s="60">
        <f>VLOOKUP($A40,'Occupancy Raw Data'!$B$6:$BE$43,'Occupancy Raw Data'!AI$1,FALSE)</f>
        <v>63.826815642458101</v>
      </c>
      <c r="E40" s="60">
        <f>VLOOKUP($A40,'Occupancy Raw Data'!$B$6:$BE$43,'Occupancy Raw Data'!AJ$1,FALSE)</f>
        <v>63.826815642458101</v>
      </c>
      <c r="F40" s="60">
        <f>VLOOKUP($A40,'Occupancy Raw Data'!$B$6:$BE$43,'Occupancy Raw Data'!AK$1,FALSE)</f>
        <v>57.751396648044597</v>
      </c>
      <c r="G40" s="61">
        <f>VLOOKUP($A40,'Occupancy Raw Data'!$B$6:$BE$43,'Occupancy Raw Data'!AL$1,FALSE)</f>
        <v>57.877094972066999</v>
      </c>
      <c r="H40" s="60">
        <f>VLOOKUP($A40,'Occupancy Raw Data'!$B$6:$BE$43,'Occupancy Raw Data'!AN$1,FALSE)</f>
        <v>70.554003724394704</v>
      </c>
      <c r="I40" s="60">
        <f>VLOOKUP($A40,'Occupancy Raw Data'!$B$6:$BE$43,'Occupancy Raw Data'!AO$1,FALSE)</f>
        <v>75.628491620111703</v>
      </c>
      <c r="J40" s="61">
        <f>VLOOKUP($A40,'Occupancy Raw Data'!$B$6:$BE$43,'Occupancy Raw Data'!AP$1,FALSE)</f>
        <v>73.091247672253203</v>
      </c>
      <c r="K40" s="62">
        <f>VLOOKUP($A40,'Occupancy Raw Data'!$B$6:$BE$43,'Occupancy Raw Data'!AR$1,FALSE)</f>
        <v>62.223995743548798</v>
      </c>
      <c r="M40" s="59">
        <f>VLOOKUP($A40,'Occupancy Raw Data'!$B$6:$BE$43,'Occupancy Raw Data'!AT$1,FALSE)</f>
        <v>-13.2514260640631</v>
      </c>
      <c r="N40" s="60">
        <f>VLOOKUP($A40,'Occupancy Raw Data'!$B$6:$BE$43,'Occupancy Raw Data'!AU$1,FALSE)</f>
        <v>-7.81192151055164</v>
      </c>
      <c r="O40" s="60">
        <f>VLOOKUP($A40,'Occupancy Raw Data'!$B$6:$BE$43,'Occupancy Raw Data'!AV$1,FALSE)</f>
        <v>-4.2597765363128399</v>
      </c>
      <c r="P40" s="60">
        <f>VLOOKUP($A40,'Occupancy Raw Data'!$B$6:$BE$43,'Occupancy Raw Data'!AW$1,FALSE)</f>
        <v>-6.0958904109588996</v>
      </c>
      <c r="Q40" s="60">
        <f>VLOOKUP($A40,'Occupancy Raw Data'!$B$6:$BE$43,'Occupancy Raw Data'!AX$1,FALSE)</f>
        <v>-10.4978354978354</v>
      </c>
      <c r="R40" s="61">
        <f>VLOOKUP($A40,'Occupancy Raw Data'!$B$6:$BE$43,'Occupancy Raw Data'!AY$1,FALSE)</f>
        <v>-8.1560283687943205</v>
      </c>
      <c r="S40" s="60">
        <f>VLOOKUP($A40,'Occupancy Raw Data'!$B$6:$BE$43,'Occupancy Raw Data'!BA$1,FALSE)</f>
        <v>-4.05191516302627</v>
      </c>
      <c r="T40" s="60">
        <f>VLOOKUP($A40,'Occupancy Raw Data'!$B$6:$BE$43,'Occupancy Raw Data'!BB$1,FALSE)</f>
        <v>-3.5332541567695901</v>
      </c>
      <c r="U40" s="61">
        <f>VLOOKUP($A40,'Occupancy Raw Data'!$B$6:$BE$43,'Occupancy Raw Data'!BC$1,FALSE)</f>
        <v>-3.7842806802512601</v>
      </c>
      <c r="V40" s="62">
        <f>VLOOKUP($A40,'Occupancy Raw Data'!$B$6:$BE$43,'Occupancy Raw Data'!BE$1,FALSE)</f>
        <v>-6.73378856601704</v>
      </c>
      <c r="X40" s="64">
        <f>VLOOKUP($A40,'ADR Raw Data'!$B$6:$BE$43,'ADR Raw Data'!AG$1,FALSE)</f>
        <v>104.881573090541</v>
      </c>
      <c r="Y40" s="65">
        <f>VLOOKUP($A40,'ADR Raw Data'!$B$6:$BE$43,'ADR Raw Data'!AH$1,FALSE)</f>
        <v>103.887417670682</v>
      </c>
      <c r="Z40" s="65">
        <f>VLOOKUP($A40,'ADR Raw Data'!$B$6:$BE$43,'ADR Raw Data'!AI$1,FALSE)</f>
        <v>104.782735229759</v>
      </c>
      <c r="AA40" s="65">
        <f>VLOOKUP($A40,'ADR Raw Data'!$B$6:$BE$43,'ADR Raw Data'!AJ$1,FALSE)</f>
        <v>102.230503282275</v>
      </c>
      <c r="AB40" s="65">
        <f>VLOOKUP($A40,'ADR Raw Data'!$B$6:$BE$43,'ADR Raw Data'!AK$1,FALSE)</f>
        <v>107.710939137444</v>
      </c>
      <c r="AC40" s="66">
        <f>VLOOKUP($A40,'ADR Raw Data'!$B$6:$BE$43,'ADR Raw Data'!AL$1,FALSE)</f>
        <v>104.640579150579</v>
      </c>
      <c r="AD40" s="65">
        <f>VLOOKUP($A40,'ADR Raw Data'!$B$6:$BE$43,'ADR Raw Data'!AN$1,FALSE)</f>
        <v>139.76392279775601</v>
      </c>
      <c r="AE40" s="65">
        <f>VLOOKUP($A40,'ADR Raw Data'!$B$6:$BE$43,'ADR Raw Data'!AO$1,FALSE)</f>
        <v>147.63299476762</v>
      </c>
      <c r="AF40" s="66">
        <f>VLOOKUP($A40,'ADR Raw Data'!$B$6:$BE$43,'ADR Raw Data'!AP$1,FALSE)</f>
        <v>143.835039808917</v>
      </c>
      <c r="AG40" s="67">
        <f>VLOOKUP($A40,'ADR Raw Data'!$B$6:$BE$43,'ADR Raw Data'!AR$1,FALSE)</f>
        <v>117.794769666524</v>
      </c>
      <c r="AI40" s="59">
        <f>VLOOKUP($A40,'ADR Raw Data'!$B$6:$BE$43,'ADR Raw Data'!AT$1,FALSE)</f>
        <v>3.1296808291892102</v>
      </c>
      <c r="AJ40" s="60">
        <f>VLOOKUP($A40,'ADR Raw Data'!$B$6:$BE$43,'ADR Raw Data'!AU$1,FALSE)</f>
        <v>7.6210306931797698</v>
      </c>
      <c r="AK40" s="60">
        <f>VLOOKUP($A40,'ADR Raw Data'!$B$6:$BE$43,'ADR Raw Data'!AV$1,FALSE)</f>
        <v>11.7906131979066</v>
      </c>
      <c r="AL40" s="60">
        <f>VLOOKUP($A40,'ADR Raw Data'!$B$6:$BE$43,'ADR Raw Data'!AW$1,FALSE)</f>
        <v>10.460196470758801</v>
      </c>
      <c r="AM40" s="60">
        <f>VLOOKUP($A40,'ADR Raw Data'!$B$6:$BE$43,'ADR Raw Data'!AX$1,FALSE)</f>
        <v>10.736523006438899</v>
      </c>
      <c r="AN40" s="61">
        <f>VLOOKUP($A40,'ADR Raw Data'!$B$6:$BE$43,'ADR Raw Data'!AY$1,FALSE)</f>
        <v>8.8864358217173596</v>
      </c>
      <c r="AO40" s="60">
        <f>VLOOKUP($A40,'ADR Raw Data'!$B$6:$BE$43,'ADR Raw Data'!BA$1,FALSE)</f>
        <v>12.0390126090737</v>
      </c>
      <c r="AP40" s="60">
        <f>VLOOKUP($A40,'ADR Raw Data'!$B$6:$BE$43,'ADR Raw Data'!BB$1,FALSE)</f>
        <v>13.3659876171593</v>
      </c>
      <c r="AQ40" s="61">
        <f>VLOOKUP($A40,'ADR Raw Data'!$B$6:$BE$43,'ADR Raw Data'!BC$1,FALSE)</f>
        <v>12.746288146115001</v>
      </c>
      <c r="AR40" s="62">
        <f>VLOOKUP($A40,'ADR Raw Data'!$B$6:$BE$43,'ADR Raw Data'!BE$1,FALSE)</f>
        <v>10.7720907562439</v>
      </c>
      <c r="AT40" s="64">
        <f>VLOOKUP($A40,'RevPAR Raw Data'!$B$6:$BE$43,'RevPAR Raw Data'!AG$1,FALSE)</f>
        <v>48.266031191806299</v>
      </c>
      <c r="AU40" s="65">
        <f>VLOOKUP($A40,'RevPAR Raw Data'!$B$6:$BE$43,'RevPAR Raw Data'!AH$1,FALSE)</f>
        <v>60.214075884543703</v>
      </c>
      <c r="AV40" s="65">
        <f>VLOOKUP($A40,'RevPAR Raw Data'!$B$6:$BE$43,'RevPAR Raw Data'!AI$1,FALSE)</f>
        <v>66.879483240223394</v>
      </c>
      <c r="AW40" s="65">
        <f>VLOOKUP($A40,'RevPAR Raw Data'!$B$6:$BE$43,'RevPAR Raw Data'!AJ$1,FALSE)</f>
        <v>65.250474860335103</v>
      </c>
      <c r="AX40" s="65">
        <f>VLOOKUP($A40,'RevPAR Raw Data'!$B$6:$BE$43,'RevPAR Raw Data'!AK$1,FALSE)</f>
        <v>62.204571694599601</v>
      </c>
      <c r="AY40" s="66">
        <f>VLOOKUP($A40,'RevPAR Raw Data'!$B$6:$BE$43,'RevPAR Raw Data'!AL$1,FALSE)</f>
        <v>60.562927374301601</v>
      </c>
      <c r="AZ40" s="65">
        <f>VLOOKUP($A40,'RevPAR Raw Data'!$B$6:$BE$43,'RevPAR Raw Data'!AN$1,FALSE)</f>
        <v>98.609043296089297</v>
      </c>
      <c r="BA40" s="65">
        <f>VLOOKUP($A40,'RevPAR Raw Data'!$B$6:$BE$43,'RevPAR Raw Data'!AO$1,FALSE)</f>
        <v>111.65260707634999</v>
      </c>
      <c r="BB40" s="66">
        <f>VLOOKUP($A40,'RevPAR Raw Data'!$B$6:$BE$43,'RevPAR Raw Data'!AP$1,FALSE)</f>
        <v>105.130825186219</v>
      </c>
      <c r="BC40" s="67">
        <f>VLOOKUP($A40,'RevPAR Raw Data'!$B$6:$BE$43,'RevPAR Raw Data'!AR$1,FALSE)</f>
        <v>73.296612463421098</v>
      </c>
      <c r="BE40" s="59">
        <f>VLOOKUP($A40,'RevPAR Raw Data'!$B$6:$BE$43,'RevPAR Raw Data'!AT$1,FALSE)</f>
        <v>-10.5364725759951</v>
      </c>
      <c r="BF40" s="60">
        <f>VLOOKUP($A40,'RevPAR Raw Data'!$B$6:$BE$43,'RevPAR Raw Data'!AU$1,FALSE)</f>
        <v>-0.78623975341812802</v>
      </c>
      <c r="BG40" s="60">
        <f>VLOOKUP($A40,'RevPAR Raw Data'!$B$6:$BE$43,'RevPAR Raw Data'!AV$1,FALSE)</f>
        <v>7.02858288710192</v>
      </c>
      <c r="BH40" s="60">
        <f>VLOOKUP($A40,'RevPAR Raw Data'!$B$6:$BE$43,'RevPAR Raw Data'!AW$1,FALSE)</f>
        <v>3.7266639461714899</v>
      </c>
      <c r="BI40" s="60">
        <f>VLOOKUP($A40,'RevPAR Raw Data'!$B$6:$BE$43,'RevPAR Raw Data'!AX$1,FALSE)</f>
        <v>-0.88841501479974605</v>
      </c>
      <c r="BJ40" s="61">
        <f>VLOOKUP($A40,'RevPAR Raw Data'!$B$6:$BE$43,'RevPAR Raw Data'!AY$1,FALSE)</f>
        <v>5.6272263290724402E-3</v>
      </c>
      <c r="BK40" s="60">
        <f>VLOOKUP($A40,'RevPAR Raw Data'!$B$6:$BE$43,'RevPAR Raw Data'!BA$1,FALSE)</f>
        <v>7.4992868686617999</v>
      </c>
      <c r="BL40" s="60">
        <f>VLOOKUP($A40,'RevPAR Raw Data'!$B$6:$BE$43,'RevPAR Raw Data'!BB$1,FALSE)</f>
        <v>9.3604791473131197</v>
      </c>
      <c r="BM40" s="61">
        <f>VLOOKUP($A40,'RevPAR Raw Data'!$B$6:$BE$43,'RevPAR Raw Data'!BC$1,FALSE)</f>
        <v>8.4796521461011896</v>
      </c>
      <c r="BN40" s="62">
        <f>VLOOKUP($A40,'RevPAR Raw Data'!$B$6:$BE$43,'RevPAR Raw Data'!BE$1,FALSE)</f>
        <v>3.3129323745620098</v>
      </c>
    </row>
    <row r="41" spans="1:66" x14ac:dyDescent="0.25">
      <c r="A41" s="81" t="s">
        <v>80</v>
      </c>
      <c r="B41" s="59">
        <f>VLOOKUP($A41,'Occupancy Raw Data'!$B$6:$BE$43,'Occupancy Raw Data'!AG$1,FALSE)</f>
        <v>43.573770491803202</v>
      </c>
      <c r="C41" s="60">
        <f>VLOOKUP($A41,'Occupancy Raw Data'!$B$6:$BE$43,'Occupancy Raw Data'!AH$1,FALSE)</f>
        <v>54.688524590163901</v>
      </c>
      <c r="D41" s="60">
        <f>VLOOKUP($A41,'Occupancy Raw Data'!$B$6:$BE$43,'Occupancy Raw Data'!AI$1,FALSE)</f>
        <v>57.967213114754003</v>
      </c>
      <c r="E41" s="60">
        <f>VLOOKUP($A41,'Occupancy Raw Data'!$B$6:$BE$43,'Occupancy Raw Data'!AJ$1,FALSE)</f>
        <v>58.672131147540902</v>
      </c>
      <c r="F41" s="60">
        <f>VLOOKUP($A41,'Occupancy Raw Data'!$B$6:$BE$43,'Occupancy Raw Data'!AK$1,FALSE)</f>
        <v>56.147540983606497</v>
      </c>
      <c r="G41" s="61">
        <f>VLOOKUP($A41,'Occupancy Raw Data'!$B$6:$BE$43,'Occupancy Raw Data'!AL$1,FALSE)</f>
        <v>54.209836065573697</v>
      </c>
      <c r="H41" s="60">
        <f>VLOOKUP($A41,'Occupancy Raw Data'!$B$6:$BE$43,'Occupancy Raw Data'!AN$1,FALSE)</f>
        <v>65.8032786885245</v>
      </c>
      <c r="I41" s="60">
        <f>VLOOKUP($A41,'Occupancy Raw Data'!$B$6:$BE$43,'Occupancy Raw Data'!AO$1,FALSE)</f>
        <v>70.868852459016296</v>
      </c>
      <c r="J41" s="61">
        <f>VLOOKUP($A41,'Occupancy Raw Data'!$B$6:$BE$43,'Occupancy Raw Data'!AP$1,FALSE)</f>
        <v>68.336065573770398</v>
      </c>
      <c r="K41" s="62">
        <f>VLOOKUP($A41,'Occupancy Raw Data'!$B$6:$BE$43,'Occupancy Raw Data'!AR$1,FALSE)</f>
        <v>58.245901639344197</v>
      </c>
      <c r="M41" s="59">
        <f>VLOOKUP($A41,'Occupancy Raw Data'!$B$6:$BE$43,'Occupancy Raw Data'!AT$1,FALSE)</f>
        <v>-10.4749073762209</v>
      </c>
      <c r="N41" s="60">
        <f>VLOOKUP($A41,'Occupancy Raw Data'!$B$6:$BE$43,'Occupancy Raw Data'!AU$1,FALSE)</f>
        <v>-4.76734227804738</v>
      </c>
      <c r="O41" s="60">
        <f>VLOOKUP($A41,'Occupancy Raw Data'!$B$6:$BE$43,'Occupancy Raw Data'!AV$1,FALSE)</f>
        <v>-3.5197817189631602</v>
      </c>
      <c r="P41" s="60">
        <f>VLOOKUP($A41,'Occupancy Raw Data'!$B$6:$BE$43,'Occupancy Raw Data'!AW$1,FALSE)</f>
        <v>-4.5854438816315604</v>
      </c>
      <c r="Q41" s="60">
        <f>VLOOKUP($A41,'Occupancy Raw Data'!$B$6:$BE$43,'Occupancy Raw Data'!AX$1,FALSE)</f>
        <v>-8.0783682232957492</v>
      </c>
      <c r="R41" s="61">
        <f>VLOOKUP($A41,'Occupancy Raw Data'!$B$6:$BE$43,'Occupancy Raw Data'!AY$1,FALSE)</f>
        <v>-6.1314863177018202</v>
      </c>
      <c r="S41" s="60">
        <f>VLOOKUP($A41,'Occupancy Raw Data'!$B$6:$BE$43,'Occupancy Raw Data'!BA$1,FALSE)</f>
        <v>-8.9589476071671506</v>
      </c>
      <c r="T41" s="60">
        <f>VLOOKUP($A41,'Occupancy Raw Data'!$B$6:$BE$43,'Occupancy Raw Data'!BB$1,FALSE)</f>
        <v>-9.8247809762202696</v>
      </c>
      <c r="U41" s="61">
        <f>VLOOKUP($A41,'Occupancy Raw Data'!$B$6:$BE$43,'Occupancy Raw Data'!BC$1,FALSE)</f>
        <v>-9.4099750081495106</v>
      </c>
      <c r="V41" s="62">
        <f>VLOOKUP($A41,'Occupancy Raw Data'!$B$6:$BE$43,'Occupancy Raw Data'!BE$1,FALSE)</f>
        <v>-7.2565909684155496</v>
      </c>
      <c r="X41" s="64">
        <f>VLOOKUP($A41,'ADR Raw Data'!$B$6:$BE$43,'ADR Raw Data'!AG$1,FALSE)</f>
        <v>109.08417231000701</v>
      </c>
      <c r="Y41" s="65">
        <f>VLOOKUP($A41,'ADR Raw Data'!$B$6:$BE$43,'ADR Raw Data'!AH$1,FALSE)</f>
        <v>109.885827338129</v>
      </c>
      <c r="Z41" s="65">
        <f>VLOOKUP($A41,'ADR Raw Data'!$B$6:$BE$43,'ADR Raw Data'!AI$1,FALSE)</f>
        <v>110.582265271493</v>
      </c>
      <c r="AA41" s="65">
        <f>VLOOKUP($A41,'ADR Raw Data'!$B$6:$BE$43,'ADR Raw Data'!AJ$1,FALSE)</f>
        <v>109.595213746856</v>
      </c>
      <c r="AB41" s="65">
        <f>VLOOKUP($A41,'ADR Raw Data'!$B$6:$BE$43,'ADR Raw Data'!AK$1,FALSE)</f>
        <v>113.25908905109399</v>
      </c>
      <c r="AC41" s="66">
        <f>VLOOKUP($A41,'ADR Raw Data'!$B$6:$BE$43,'ADR Raw Data'!AL$1,FALSE)</f>
        <v>110.541755775976</v>
      </c>
      <c r="AD41" s="65">
        <f>VLOOKUP($A41,'ADR Raw Data'!$B$6:$BE$43,'ADR Raw Data'!AN$1,FALSE)</f>
        <v>149.57284005979</v>
      </c>
      <c r="AE41" s="65">
        <f>VLOOKUP($A41,'ADR Raw Data'!$B$6:$BE$43,'ADR Raw Data'!AO$1,FALSE)</f>
        <v>156.86203099699199</v>
      </c>
      <c r="AF41" s="66">
        <f>VLOOKUP($A41,'ADR Raw Data'!$B$6:$BE$43,'ADR Raw Data'!AP$1,FALSE)</f>
        <v>153.352517692215</v>
      </c>
      <c r="AG41" s="67">
        <f>VLOOKUP($A41,'ADR Raw Data'!$B$6:$BE$43,'ADR Raw Data'!AR$1,FALSE)</f>
        <v>124.892337662337</v>
      </c>
      <c r="AI41" s="59">
        <f>VLOOKUP($A41,'ADR Raw Data'!$B$6:$BE$43,'ADR Raw Data'!AT$1,FALSE)</f>
        <v>5.6738642247880504</v>
      </c>
      <c r="AJ41" s="60">
        <f>VLOOKUP($A41,'ADR Raw Data'!$B$6:$BE$43,'ADR Raw Data'!AU$1,FALSE)</f>
        <v>9.2205671397592699</v>
      </c>
      <c r="AK41" s="60">
        <f>VLOOKUP($A41,'ADR Raw Data'!$B$6:$BE$43,'ADR Raw Data'!AV$1,FALSE)</f>
        <v>8.52164792972731</v>
      </c>
      <c r="AL41" s="60">
        <f>VLOOKUP($A41,'ADR Raw Data'!$B$6:$BE$43,'ADR Raw Data'!AW$1,FALSE)</f>
        <v>7.5515817283075002</v>
      </c>
      <c r="AM41" s="60">
        <f>VLOOKUP($A41,'ADR Raw Data'!$B$6:$BE$43,'ADR Raw Data'!AX$1,FALSE)</f>
        <v>8.5847375807980502</v>
      </c>
      <c r="AN41" s="61">
        <f>VLOOKUP($A41,'ADR Raw Data'!$B$6:$BE$43,'ADR Raw Data'!AY$1,FALSE)</f>
        <v>7.9768034081278696</v>
      </c>
      <c r="AO41" s="60">
        <f>VLOOKUP($A41,'ADR Raw Data'!$B$6:$BE$43,'ADR Raw Data'!BA$1,FALSE)</f>
        <v>9.5380949113979394</v>
      </c>
      <c r="AP41" s="60">
        <f>VLOOKUP($A41,'ADR Raw Data'!$B$6:$BE$43,'ADR Raw Data'!BB$1,FALSE)</f>
        <v>7.8340776738109801</v>
      </c>
      <c r="AQ41" s="61">
        <f>VLOOKUP($A41,'ADR Raw Data'!$B$6:$BE$43,'ADR Raw Data'!BC$1,FALSE)</f>
        <v>8.6112711446498693</v>
      </c>
      <c r="AR41" s="62">
        <f>VLOOKUP($A41,'ADR Raw Data'!$B$6:$BE$43,'ADR Raw Data'!BE$1,FALSE)</f>
        <v>7.9476810420585497</v>
      </c>
      <c r="AT41" s="64">
        <f>VLOOKUP($A41,'RevPAR Raw Data'!$B$6:$BE$43,'RevPAR Raw Data'!AG$1,FALSE)</f>
        <v>47.532086885245903</v>
      </c>
      <c r="AU41" s="65">
        <f>VLOOKUP($A41,'RevPAR Raw Data'!$B$6:$BE$43,'RevPAR Raw Data'!AH$1,FALSE)</f>
        <v>60.094937704918003</v>
      </c>
      <c r="AV41" s="65">
        <f>VLOOKUP($A41,'RevPAR Raw Data'!$B$6:$BE$43,'RevPAR Raw Data'!AI$1,FALSE)</f>
        <v>64.101457377049101</v>
      </c>
      <c r="AW41" s="65">
        <f>VLOOKUP($A41,'RevPAR Raw Data'!$B$6:$BE$43,'RevPAR Raw Data'!AJ$1,FALSE)</f>
        <v>64.301847540983601</v>
      </c>
      <c r="AX41" s="65">
        <f>VLOOKUP($A41,'RevPAR Raw Data'!$B$6:$BE$43,'RevPAR Raw Data'!AK$1,FALSE)</f>
        <v>63.5921934426229</v>
      </c>
      <c r="AY41" s="66">
        <f>VLOOKUP($A41,'RevPAR Raw Data'!$B$6:$BE$43,'RevPAR Raw Data'!AL$1,FALSE)</f>
        <v>59.924504590163899</v>
      </c>
      <c r="AZ41" s="65">
        <f>VLOOKUP($A41,'RevPAR Raw Data'!$B$6:$BE$43,'RevPAR Raw Data'!AN$1,FALSE)</f>
        <v>98.4238327868852</v>
      </c>
      <c r="BA41" s="65">
        <f>VLOOKUP($A41,'RevPAR Raw Data'!$B$6:$BE$43,'RevPAR Raw Data'!AO$1,FALSE)</f>
        <v>111.166321311475</v>
      </c>
      <c r="BB41" s="66">
        <f>VLOOKUP($A41,'RevPAR Raw Data'!$B$6:$BE$43,'RevPAR Raw Data'!AP$1,FALSE)</f>
        <v>104.79507704917999</v>
      </c>
      <c r="BC41" s="67">
        <f>VLOOKUP($A41,'RevPAR Raw Data'!$B$6:$BE$43,'RevPAR Raw Data'!AR$1,FALSE)</f>
        <v>72.744668149882898</v>
      </c>
      <c r="BE41" s="59">
        <f>VLOOKUP($A41,'RevPAR Raw Data'!$B$6:$BE$43,'RevPAR Raw Data'!AT$1,FALSE)</f>
        <v>-5.3953751736319697</v>
      </c>
      <c r="BF41" s="60">
        <f>VLOOKUP($A41,'RevPAR Raw Data'!$B$6:$BE$43,'RevPAR Raw Data'!AU$1,FALSE)</f>
        <v>4.0136488661823897</v>
      </c>
      <c r="BG41" s="60">
        <f>VLOOKUP($A41,'RevPAR Raw Data'!$B$6:$BE$43,'RevPAR Raw Data'!AV$1,FALSE)</f>
        <v>4.7019228047792003</v>
      </c>
      <c r="BH41" s="60">
        <f>VLOOKUP($A41,'RevPAR Raw Data'!$B$6:$BE$43,'RevPAR Raw Data'!AW$1,FALSE)</f>
        <v>2.6198643043488499</v>
      </c>
      <c r="BI41" s="60">
        <f>VLOOKUP($A41,'RevPAR Raw Data'!$B$6:$BE$43,'RevPAR Raw Data'!AX$1,FALSE)</f>
        <v>-0.18713735527821901</v>
      </c>
      <c r="BJ41" s="61">
        <f>VLOOKUP($A41,'RevPAR Raw Data'!$B$6:$BE$43,'RevPAR Raw Data'!AY$1,FALSE)</f>
        <v>1.35622048086671</v>
      </c>
      <c r="BK41" s="60">
        <f>VLOOKUP($A41,'RevPAR Raw Data'!$B$6:$BE$43,'RevPAR Raw Data'!BA$1,FALSE)</f>
        <v>-0.27536562160323302</v>
      </c>
      <c r="BL41" s="60">
        <f>VLOOKUP($A41,'RevPAR Raw Data'!$B$6:$BE$43,'RevPAR Raw Data'!BB$1,FALSE)</f>
        <v>-2.76038427536818</v>
      </c>
      <c r="BM41" s="61">
        <f>VLOOKUP($A41,'RevPAR Raw Data'!$B$6:$BE$43,'RevPAR Raw Data'!BC$1,FALSE)</f>
        <v>-1.6090223260951799</v>
      </c>
      <c r="BN41" s="62">
        <f>VLOOKUP($A41,'RevPAR Raw Data'!$B$6:$BE$43,'RevPAR Raw Data'!BE$1,FALSE)</f>
        <v>0.114359368946503</v>
      </c>
    </row>
    <row r="42" spans="1:66" x14ac:dyDescent="0.25">
      <c r="A42" s="81" t="s">
        <v>81</v>
      </c>
      <c r="B42" s="59">
        <f>VLOOKUP($A42,'Occupancy Raw Data'!$B$6:$BE$43,'Occupancy Raw Data'!AG$1,FALSE)</f>
        <v>54.738470191226</v>
      </c>
      <c r="C42" s="60">
        <f>VLOOKUP($A42,'Occupancy Raw Data'!$B$6:$BE$43,'Occupancy Raw Data'!AH$1,FALSE)</f>
        <v>60.415662327923201</v>
      </c>
      <c r="D42" s="60">
        <f>VLOOKUP($A42,'Occupancy Raw Data'!$B$6:$BE$43,'Occupancy Raw Data'!AI$1,FALSE)</f>
        <v>63.529781991536701</v>
      </c>
      <c r="E42" s="60">
        <f>VLOOKUP($A42,'Occupancy Raw Data'!$B$6:$BE$43,'Occupancy Raw Data'!AJ$1,FALSE)</f>
        <v>65.097219990358298</v>
      </c>
      <c r="F42" s="60">
        <f>VLOOKUP($A42,'Occupancy Raw Data'!$B$6:$BE$43,'Occupancy Raw Data'!AK$1,FALSE)</f>
        <v>65.535781241630502</v>
      </c>
      <c r="G42" s="61">
        <f>VLOOKUP($A42,'Occupancy Raw Data'!$B$6:$BE$43,'Occupancy Raw Data'!AL$1,FALSE)</f>
        <v>61.863383148535</v>
      </c>
      <c r="H42" s="60">
        <f>VLOOKUP($A42,'Occupancy Raw Data'!$B$6:$BE$43,'Occupancy Raw Data'!AN$1,FALSE)</f>
        <v>79.284509079222204</v>
      </c>
      <c r="I42" s="60">
        <f>VLOOKUP($A42,'Occupancy Raw Data'!$B$6:$BE$43,'Occupancy Raw Data'!AO$1,FALSE)</f>
        <v>84.241255557341006</v>
      </c>
      <c r="J42" s="61">
        <f>VLOOKUP($A42,'Occupancy Raw Data'!$B$6:$BE$43,'Occupancy Raw Data'!AP$1,FALSE)</f>
        <v>81.762882318281598</v>
      </c>
      <c r="K42" s="62">
        <f>VLOOKUP($A42,'Occupancy Raw Data'!$B$6:$BE$43,'Occupancy Raw Data'!AR$1,FALSE)</f>
        <v>67.548954339891097</v>
      </c>
      <c r="M42" s="59">
        <f>VLOOKUP($A42,'Occupancy Raw Data'!$B$6:$BE$43,'Occupancy Raw Data'!AT$1,FALSE)</f>
        <v>-1.7689643892345699</v>
      </c>
      <c r="N42" s="60">
        <f>VLOOKUP($A42,'Occupancy Raw Data'!$B$6:$BE$43,'Occupancy Raw Data'!AU$1,FALSE)</f>
        <v>5.9037620448015398</v>
      </c>
      <c r="O42" s="60">
        <f>VLOOKUP($A42,'Occupancy Raw Data'!$B$6:$BE$43,'Occupancy Raw Data'!AV$1,FALSE)</f>
        <v>8.0154230532540893</v>
      </c>
      <c r="P42" s="60">
        <f>VLOOKUP($A42,'Occupancy Raw Data'!$B$6:$BE$43,'Occupancy Raw Data'!AW$1,FALSE)</f>
        <v>9.3550300572022707</v>
      </c>
      <c r="Q42" s="60">
        <f>VLOOKUP($A42,'Occupancy Raw Data'!$B$6:$BE$43,'Occupancy Raw Data'!AX$1,FALSE)</f>
        <v>5.5556890192428199</v>
      </c>
      <c r="R42" s="61">
        <f>VLOOKUP($A42,'Occupancy Raw Data'!$B$6:$BE$43,'Occupancy Raw Data'!AY$1,FALSE)</f>
        <v>5.4961228358688796</v>
      </c>
      <c r="S42" s="60">
        <f>VLOOKUP($A42,'Occupancy Raw Data'!$B$6:$BE$43,'Occupancy Raw Data'!BA$1,FALSE)</f>
        <v>-0.38022498045779302</v>
      </c>
      <c r="T42" s="60">
        <f>VLOOKUP($A42,'Occupancy Raw Data'!$B$6:$BE$43,'Occupancy Raw Data'!BB$1,FALSE)</f>
        <v>-1.22956610563199</v>
      </c>
      <c r="U42" s="61">
        <f>VLOOKUP($A42,'Occupancy Raw Data'!$B$6:$BE$43,'Occupancy Raw Data'!BC$1,FALSE)</f>
        <v>-0.81958421478843002</v>
      </c>
      <c r="V42" s="62">
        <f>VLOOKUP($A42,'Occupancy Raw Data'!$B$6:$BE$43,'Occupancy Raw Data'!BE$1,FALSE)</f>
        <v>3.2229019623109498</v>
      </c>
      <c r="X42" s="64">
        <f>VLOOKUP($A42,'ADR Raw Data'!$B$6:$BE$43,'ADR Raw Data'!AG$1,FALSE)</f>
        <v>106.177771213288</v>
      </c>
      <c r="Y42" s="65">
        <f>VLOOKUP($A42,'ADR Raw Data'!$B$6:$BE$43,'ADR Raw Data'!AH$1,FALSE)</f>
        <v>105.31492264385101</v>
      </c>
      <c r="Z42" s="65">
        <f>VLOOKUP($A42,'ADR Raw Data'!$B$6:$BE$43,'ADR Raw Data'!AI$1,FALSE)</f>
        <v>107.854373069991</v>
      </c>
      <c r="AA42" s="65">
        <f>VLOOKUP($A42,'ADR Raw Data'!$B$6:$BE$43,'ADR Raw Data'!AJ$1,FALSE)</f>
        <v>109.32009421542</v>
      </c>
      <c r="AB42" s="65">
        <f>VLOOKUP($A42,'ADR Raw Data'!$B$6:$BE$43,'ADR Raw Data'!AK$1,FALSE)</f>
        <v>112.73365665771</v>
      </c>
      <c r="AC42" s="66">
        <f>VLOOKUP($A42,'ADR Raw Data'!$B$6:$BE$43,'ADR Raw Data'!AL$1,FALSE)</f>
        <v>108.403922172603</v>
      </c>
      <c r="AD42" s="65">
        <f>VLOOKUP($A42,'ADR Raw Data'!$B$6:$BE$43,'ADR Raw Data'!AN$1,FALSE)</f>
        <v>161.99028214807399</v>
      </c>
      <c r="AE42" s="65">
        <f>VLOOKUP($A42,'ADR Raw Data'!$B$6:$BE$43,'ADR Raw Data'!AO$1,FALSE)</f>
        <v>174.756199291028</v>
      </c>
      <c r="AF42" s="66">
        <f>VLOOKUP($A42,'ADR Raw Data'!$B$6:$BE$43,'ADR Raw Data'!AP$1,FALSE)</f>
        <v>168.56671914473699</v>
      </c>
      <c r="AG42" s="67">
        <f>VLOOKUP($A42,'ADR Raw Data'!$B$6:$BE$43,'ADR Raw Data'!AR$1,FALSE)</f>
        <v>129.210350580572</v>
      </c>
      <c r="AI42" s="59">
        <f>VLOOKUP($A42,'ADR Raw Data'!$B$6:$BE$43,'ADR Raw Data'!AT$1,FALSE)</f>
        <v>10.236428214423</v>
      </c>
      <c r="AJ42" s="60">
        <f>VLOOKUP($A42,'ADR Raw Data'!$B$6:$BE$43,'ADR Raw Data'!AU$1,FALSE)</f>
        <v>12.943034963612799</v>
      </c>
      <c r="AK42" s="60">
        <f>VLOOKUP($A42,'ADR Raw Data'!$B$6:$BE$43,'ADR Raw Data'!AV$1,FALSE)</f>
        <v>13.898263075510901</v>
      </c>
      <c r="AL42" s="60">
        <f>VLOOKUP($A42,'ADR Raw Data'!$B$6:$BE$43,'ADR Raw Data'!AW$1,FALSE)</f>
        <v>15.346347451360399</v>
      </c>
      <c r="AM42" s="60">
        <f>VLOOKUP($A42,'ADR Raw Data'!$B$6:$BE$43,'ADR Raw Data'!AX$1,FALSE)</f>
        <v>12.617008360113701</v>
      </c>
      <c r="AN42" s="61">
        <f>VLOOKUP($A42,'ADR Raw Data'!$B$6:$BE$43,'ADR Raw Data'!AY$1,FALSE)</f>
        <v>13.05862219912</v>
      </c>
      <c r="AO42" s="60">
        <f>VLOOKUP($A42,'ADR Raw Data'!$B$6:$BE$43,'ADR Raw Data'!BA$1,FALSE)</f>
        <v>13.4184247390645</v>
      </c>
      <c r="AP42" s="60">
        <f>VLOOKUP($A42,'ADR Raw Data'!$B$6:$BE$43,'ADR Raw Data'!BB$1,FALSE)</f>
        <v>12.2224844026422</v>
      </c>
      <c r="AQ42" s="61">
        <f>VLOOKUP($A42,'ADR Raw Data'!$B$6:$BE$43,'ADR Raw Data'!BC$1,FALSE)</f>
        <v>12.7557484165396</v>
      </c>
      <c r="AR42" s="62">
        <f>VLOOKUP($A42,'ADR Raw Data'!$B$6:$BE$43,'ADR Raw Data'!BE$1,FALSE)</f>
        <v>12.1808512988373</v>
      </c>
      <c r="AT42" s="64">
        <f>VLOOKUP($A42,'RevPAR Raw Data'!$B$6:$BE$43,'RevPAR Raw Data'!AG$1,FALSE)</f>
        <v>58.120087645294298</v>
      </c>
      <c r="AU42" s="65">
        <f>VLOOKUP($A42,'RevPAR Raw Data'!$B$6:$BE$43,'RevPAR Raw Data'!AH$1,FALSE)</f>
        <v>63.626708045422802</v>
      </c>
      <c r="AV42" s="65">
        <f>VLOOKUP($A42,'RevPAR Raw Data'!$B$6:$BE$43,'RevPAR Raw Data'!AI$1,FALSE)</f>
        <v>68.519648079704297</v>
      </c>
      <c r="AW42" s="65">
        <f>VLOOKUP($A42,'RevPAR Raw Data'!$B$6:$BE$43,'RevPAR Raw Data'!AJ$1,FALSE)</f>
        <v>71.164342225078997</v>
      </c>
      <c r="AX42" s="65">
        <f>VLOOKUP($A42,'RevPAR Raw Data'!$B$6:$BE$43,'RevPAR Raw Data'!AK$1,FALSE)</f>
        <v>73.880882612887603</v>
      </c>
      <c r="AY42" s="66">
        <f>VLOOKUP($A42,'RevPAR Raw Data'!$B$6:$BE$43,'RevPAR Raw Data'!AL$1,FALSE)</f>
        <v>67.062333721677604</v>
      </c>
      <c r="AZ42" s="65">
        <f>VLOOKUP($A42,'RevPAR Raw Data'!$B$6:$BE$43,'RevPAR Raw Data'!AN$1,FALSE)</f>
        <v>128.43319995714799</v>
      </c>
      <c r="BA42" s="65">
        <f>VLOOKUP($A42,'RevPAR Raw Data'!$B$6:$BE$43,'RevPAR Raw Data'!AO$1,FALSE)</f>
        <v>147.216816447051</v>
      </c>
      <c r="BB42" s="66">
        <f>VLOOKUP($A42,'RevPAR Raw Data'!$B$6:$BE$43,'RevPAR Raw Data'!AP$1,FALSE)</f>
        <v>137.82500820209901</v>
      </c>
      <c r="BC42" s="67">
        <f>VLOOKUP($A42,'RevPAR Raw Data'!$B$6:$BE$43,'RevPAR Raw Data'!AR$1,FALSE)</f>
        <v>87.280240716083895</v>
      </c>
      <c r="BE42" s="59">
        <f>VLOOKUP($A42,'RevPAR Raw Data'!$B$6:$BE$43,'RevPAR Raw Data'!AT$1,FALSE)</f>
        <v>8.2863850553457308</v>
      </c>
      <c r="BF42" s="60">
        <f>VLOOKUP($A42,'RevPAR Raw Data'!$B$6:$BE$43,'RevPAR Raw Data'!AU$1,FALSE)</f>
        <v>19.610922994041601</v>
      </c>
      <c r="BG42" s="60">
        <f>VLOOKUP($A42,'RevPAR Raw Data'!$B$6:$BE$43,'RevPAR Raw Data'!AV$1,FALSE)</f>
        <v>23.027690711321402</v>
      </c>
      <c r="BH42" s="60">
        <f>VLOOKUP($A42,'RevPAR Raw Data'!$B$6:$BE$43,'RevPAR Raw Data'!AW$1,FALSE)</f>
        <v>26.137032925320099</v>
      </c>
      <c r="BI42" s="60">
        <f>VLOOKUP($A42,'RevPAR Raw Data'!$B$6:$BE$43,'RevPAR Raw Data'!AX$1,FALSE)</f>
        <v>18.8736591273763</v>
      </c>
      <c r="BJ42" s="61">
        <f>VLOOKUP($A42,'RevPAR Raw Data'!$B$6:$BE$43,'RevPAR Raw Data'!AY$1,FALSE)</f>
        <v>19.272462951724599</v>
      </c>
      <c r="BK42" s="60">
        <f>VLOOKUP($A42,'RevPAR Raw Data'!$B$6:$BE$43,'RevPAR Raw Data'!BA$1,FALSE)</f>
        <v>12.9871795557649</v>
      </c>
      <c r="BL42" s="60">
        <f>VLOOKUP($A42,'RevPAR Raw Data'!$B$6:$BE$43,'RevPAR Raw Data'!BB$1,FALSE)</f>
        <v>10.8426347715292</v>
      </c>
      <c r="BM42" s="61">
        <f>VLOOKUP($A42,'RevPAR Raw Data'!$B$6:$BE$43,'RevPAR Raw Data'!BC$1,FALSE)</f>
        <v>11.831620101251101</v>
      </c>
      <c r="BN42" s="62">
        <f>VLOOKUP($A42,'RevPAR Raw Data'!$B$6:$BE$43,'RevPAR Raw Data'!BE$1,FALSE)</f>
        <v>15.7963301566847</v>
      </c>
    </row>
    <row r="43" spans="1:66" x14ac:dyDescent="0.25">
      <c r="A43" s="82" t="s">
        <v>82</v>
      </c>
      <c r="B43" s="59">
        <f>VLOOKUP($A43,'Occupancy Raw Data'!$B$6:$BE$43,'Occupancy Raw Data'!AG$1,FALSE)</f>
        <v>59.698895749944597</v>
      </c>
      <c r="C43" s="60">
        <f>VLOOKUP($A43,'Occupancy Raw Data'!$B$6:$BE$43,'Occupancy Raw Data'!AH$1,FALSE)</f>
        <v>70.571937164350203</v>
      </c>
      <c r="D43" s="60">
        <f>VLOOKUP($A43,'Occupancy Raw Data'!$B$6:$BE$43,'Occupancy Raw Data'!AI$1,FALSE)</f>
        <v>76.481384637045593</v>
      </c>
      <c r="E43" s="60">
        <f>VLOOKUP($A43,'Occupancy Raw Data'!$B$6:$BE$43,'Occupancy Raw Data'!AJ$1,FALSE)</f>
        <v>77.3548283283383</v>
      </c>
      <c r="F43" s="60">
        <f>VLOOKUP($A43,'Occupancy Raw Data'!$B$6:$BE$43,'Occupancy Raw Data'!AK$1,FALSE)</f>
        <v>73.231490234728497</v>
      </c>
      <c r="G43" s="61">
        <f>VLOOKUP($A43,'Occupancy Raw Data'!$B$6:$BE$43,'Occupancy Raw Data'!AL$1,FALSE)</f>
        <v>71.467707222881501</v>
      </c>
      <c r="H43" s="60">
        <f>VLOOKUP($A43,'Occupancy Raw Data'!$B$6:$BE$43,'Occupancy Raw Data'!AN$1,FALSE)</f>
        <v>78.488243457972104</v>
      </c>
      <c r="I43" s="60">
        <f>VLOOKUP($A43,'Occupancy Raw Data'!$B$6:$BE$43,'Occupancy Raw Data'!AO$1,FALSE)</f>
        <v>81.871894925277005</v>
      </c>
      <c r="J43" s="61">
        <f>VLOOKUP($A43,'Occupancy Raw Data'!$B$6:$BE$43,'Occupancy Raw Data'!AP$1,FALSE)</f>
        <v>80.180069191624497</v>
      </c>
      <c r="K43" s="62">
        <f>VLOOKUP($A43,'Occupancy Raw Data'!$B$6:$BE$43,'Occupancy Raw Data'!AR$1,FALSE)</f>
        <v>73.956953499665204</v>
      </c>
      <c r="M43" s="59">
        <f>VLOOKUP($A43,'Occupancy Raw Data'!$B$6:$BE$43,'Occupancy Raw Data'!AT$1,FALSE)</f>
        <v>48.250657140402097</v>
      </c>
      <c r="N43" s="60">
        <f>VLOOKUP($A43,'Occupancy Raw Data'!$B$6:$BE$43,'Occupancy Raw Data'!AU$1,FALSE)</f>
        <v>60.618950033946597</v>
      </c>
      <c r="O43" s="60">
        <f>VLOOKUP($A43,'Occupancy Raw Data'!$B$6:$BE$43,'Occupancy Raw Data'!AV$1,FALSE)</f>
        <v>66.411631302776499</v>
      </c>
      <c r="P43" s="60">
        <f>VLOOKUP($A43,'Occupancy Raw Data'!$B$6:$BE$43,'Occupancy Raw Data'!AW$1,FALSE)</f>
        <v>63.076557722635101</v>
      </c>
      <c r="Q43" s="60">
        <f>VLOOKUP($A43,'Occupancy Raw Data'!$B$6:$BE$43,'Occupancy Raw Data'!AX$1,FALSE)</f>
        <v>55.304065841781203</v>
      </c>
      <c r="R43" s="61">
        <f>VLOOKUP($A43,'Occupancy Raw Data'!$B$6:$BE$43,'Occupancy Raw Data'!AY$1,FALSE)</f>
        <v>58.9910760847905</v>
      </c>
      <c r="S43" s="60">
        <f>VLOOKUP($A43,'Occupancy Raw Data'!$B$6:$BE$43,'Occupancy Raw Data'!BA$1,FALSE)</f>
        <v>39.0680364842706</v>
      </c>
      <c r="T43" s="60">
        <f>VLOOKUP($A43,'Occupancy Raw Data'!$B$6:$BE$43,'Occupancy Raw Data'!BB$1,FALSE)</f>
        <v>32.810524671200703</v>
      </c>
      <c r="U43" s="61">
        <f>VLOOKUP($A43,'Occupancy Raw Data'!$B$6:$BE$43,'Occupancy Raw Data'!BC$1,FALSE)</f>
        <v>35.801318876454999</v>
      </c>
      <c r="V43" s="62">
        <f>VLOOKUP($A43,'Occupancy Raw Data'!$B$6:$BE$43,'Occupancy Raw Data'!BE$1,FALSE)</f>
        <v>51.003786666005404</v>
      </c>
      <c r="X43" s="64">
        <f>VLOOKUP($A43,'ADR Raw Data'!$B$6:$BE$43,'ADR Raw Data'!AG$1,FALSE)</f>
        <v>132.12482016812299</v>
      </c>
      <c r="Y43" s="65">
        <f>VLOOKUP($A43,'ADR Raw Data'!$B$6:$BE$43,'ADR Raw Data'!AH$1,FALSE)</f>
        <v>149.63327713848</v>
      </c>
      <c r="Z43" s="65">
        <f>VLOOKUP($A43,'ADR Raw Data'!$B$6:$BE$43,'ADR Raw Data'!AI$1,FALSE)</f>
        <v>154.821941458411</v>
      </c>
      <c r="AA43" s="65">
        <f>VLOOKUP($A43,'ADR Raw Data'!$B$6:$BE$43,'ADR Raw Data'!AJ$1,FALSE)</f>
        <v>151.77391447924299</v>
      </c>
      <c r="AB43" s="65">
        <f>VLOOKUP($A43,'ADR Raw Data'!$B$6:$BE$43,'ADR Raw Data'!AK$1,FALSE)</f>
        <v>142.307108504882</v>
      </c>
      <c r="AC43" s="66">
        <f>VLOOKUP($A43,'ADR Raw Data'!$B$6:$BE$43,'ADR Raw Data'!AL$1,FALSE)</f>
        <v>146.780752639903</v>
      </c>
      <c r="AD43" s="65">
        <f>VLOOKUP($A43,'ADR Raw Data'!$B$6:$BE$43,'ADR Raw Data'!AN$1,FALSE)</f>
        <v>136.01587040643699</v>
      </c>
      <c r="AE43" s="65">
        <f>VLOOKUP($A43,'ADR Raw Data'!$B$6:$BE$43,'ADR Raw Data'!AO$1,FALSE)</f>
        <v>138.10089775637601</v>
      </c>
      <c r="AF43" s="66">
        <f>VLOOKUP($A43,'ADR Raw Data'!$B$6:$BE$43,'ADR Raw Data'!AP$1,FALSE)</f>
        <v>137.08038146156301</v>
      </c>
      <c r="AG43" s="67">
        <f>VLOOKUP($A43,'ADR Raw Data'!$B$6:$BE$43,'ADR Raw Data'!AR$1,FALSE)</f>
        <v>143.77600694292599</v>
      </c>
      <c r="AI43" s="59">
        <f>VLOOKUP($A43,'ADR Raw Data'!$B$6:$BE$43,'ADR Raw Data'!AT$1,FALSE)</f>
        <v>43.963377845653902</v>
      </c>
      <c r="AJ43" s="60">
        <f>VLOOKUP($A43,'ADR Raw Data'!$B$6:$BE$43,'ADR Raw Data'!AU$1,FALSE)</f>
        <v>55.719491297437202</v>
      </c>
      <c r="AK43" s="60">
        <f>VLOOKUP($A43,'ADR Raw Data'!$B$6:$BE$43,'ADR Raw Data'!AV$1,FALSE)</f>
        <v>58.327224214110899</v>
      </c>
      <c r="AL43" s="60">
        <f>VLOOKUP($A43,'ADR Raw Data'!$B$6:$BE$43,'ADR Raw Data'!AW$1,FALSE)</f>
        <v>56.1836923675463</v>
      </c>
      <c r="AM43" s="60">
        <f>VLOOKUP($A43,'ADR Raw Data'!$B$6:$BE$43,'ADR Raw Data'!AX$1,FALSE)</f>
        <v>49.566521451230003</v>
      </c>
      <c r="AN43" s="61">
        <f>VLOOKUP($A43,'ADR Raw Data'!$B$6:$BE$43,'ADR Raw Data'!AY$1,FALSE)</f>
        <v>53.382883524399702</v>
      </c>
      <c r="AO43" s="60">
        <f>VLOOKUP($A43,'ADR Raw Data'!$B$6:$BE$43,'ADR Raw Data'!BA$1,FALSE)</f>
        <v>37.282454043672601</v>
      </c>
      <c r="AP43" s="60">
        <f>VLOOKUP($A43,'ADR Raw Data'!$B$6:$BE$43,'ADR Raw Data'!BB$1,FALSE)</f>
        <v>36.005857623903303</v>
      </c>
      <c r="AQ43" s="61">
        <f>VLOOKUP($A43,'ADR Raw Data'!$B$6:$BE$43,'ADR Raw Data'!BC$1,FALSE)</f>
        <v>36.584307972032697</v>
      </c>
      <c r="AR43" s="62">
        <f>VLOOKUP($A43,'ADR Raw Data'!$B$6:$BE$43,'ADR Raw Data'!BE$1,FALSE)</f>
        <v>47.760661860578701</v>
      </c>
      <c r="AT43" s="64">
        <f>VLOOKUP($A43,'RevPAR Raw Data'!$B$6:$BE$43,'RevPAR Raw Data'!AG$1,FALSE)</f>
        <v>78.877058651970103</v>
      </c>
      <c r="AU43" s="65">
        <f>VLOOKUP($A43,'RevPAR Raw Data'!$B$6:$BE$43,'RevPAR Raw Data'!AH$1,FALSE)</f>
        <v>105.599102319126</v>
      </c>
      <c r="AV43" s="65">
        <f>VLOOKUP($A43,'RevPAR Raw Data'!$B$6:$BE$43,'RevPAR Raw Data'!AI$1,FALSE)</f>
        <v>118.409964549349</v>
      </c>
      <c r="AW43" s="65">
        <f>VLOOKUP($A43,'RevPAR Raw Data'!$B$6:$BE$43,'RevPAR Raw Data'!AJ$1,FALSE)</f>
        <v>117.404450992618</v>
      </c>
      <c r="AX43" s="65">
        <f>VLOOKUP($A43,'RevPAR Raw Data'!$B$6:$BE$43,'RevPAR Raw Data'!AK$1,FALSE)</f>
        <v>104.213616268077</v>
      </c>
      <c r="AY43" s="66">
        <f>VLOOKUP($A43,'RevPAR Raw Data'!$B$6:$BE$43,'RevPAR Raw Data'!AL$1,FALSE)</f>
        <v>104.900838556228</v>
      </c>
      <c r="AZ43" s="65">
        <f>VLOOKUP($A43,'RevPAR Raw Data'!$B$6:$BE$43,'RevPAR Raw Data'!AN$1,FALSE)</f>
        <v>106.75646750608399</v>
      </c>
      <c r="BA43" s="65">
        <f>VLOOKUP($A43,'RevPAR Raw Data'!$B$6:$BE$43,'RevPAR Raw Data'!AO$1,FALSE)</f>
        <v>113.06582190196499</v>
      </c>
      <c r="BB43" s="66">
        <f>VLOOKUP($A43,'RevPAR Raw Data'!$B$6:$BE$43,'RevPAR Raw Data'!AP$1,FALSE)</f>
        <v>109.911144704024</v>
      </c>
      <c r="BC43" s="67">
        <f>VLOOKUP($A43,'RevPAR Raw Data'!$B$6:$BE$43,'RevPAR Raw Data'!AR$1,FALSE)</f>
        <v>106.332354598455</v>
      </c>
      <c r="BE43" s="59">
        <f>VLOOKUP($A43,'RevPAR Raw Data'!$B$6:$BE$43,'RevPAR Raw Data'!AT$1,FALSE)</f>
        <v>113.42665369770199</v>
      </c>
      <c r="BF43" s="60">
        <f>VLOOKUP($A43,'RevPAR Raw Data'!$B$6:$BE$43,'RevPAR Raw Data'!AU$1,FALSE)</f>
        <v>150.115011920146</v>
      </c>
      <c r="BG43" s="60">
        <f>VLOOKUP($A43,'RevPAR Raw Data'!$B$6:$BE$43,'RevPAR Raw Data'!AV$1,FALSE)</f>
        <v>163.47491661110601</v>
      </c>
      <c r="BH43" s="60">
        <f>VLOOKUP($A43,'RevPAR Raw Data'!$B$6:$BE$43,'RevPAR Raw Data'!AW$1,FALSE)</f>
        <v>154.698989237104</v>
      </c>
      <c r="BI43" s="60">
        <f>VLOOKUP($A43,'RevPAR Raw Data'!$B$6:$BE$43,'RevPAR Raw Data'!AX$1,FALSE)</f>
        <v>132.28288895188001</v>
      </c>
      <c r="BJ43" s="61">
        <f>VLOOKUP($A43,'RevPAR Raw Data'!$B$6:$BE$43,'RevPAR Raw Data'!AY$1,FALSE)</f>
        <v>143.86509704532401</v>
      </c>
      <c r="BK43" s="60">
        <f>VLOOKUP($A43,'RevPAR Raw Data'!$B$6:$BE$43,'RevPAR Raw Data'!BA$1,FALSE)</f>
        <v>90.916013275956701</v>
      </c>
      <c r="BL43" s="60">
        <f>VLOOKUP($A43,'RevPAR Raw Data'!$B$6:$BE$43,'RevPAR Raw Data'!BB$1,FALSE)</f>
        <v>80.630093093872205</v>
      </c>
      <c r="BM43" s="61">
        <f>VLOOKUP($A43,'RevPAR Raw Data'!$B$6:$BE$43,'RevPAR Raw Data'!BC$1,FALSE)</f>
        <v>85.483291604299495</v>
      </c>
      <c r="BN43" s="62">
        <f>VLOOKUP($A43,'RevPAR Raw Data'!$B$6:$BE$43,'RevPAR Raw Data'!BE$1,FALSE)</f>
        <v>123.124194612225</v>
      </c>
    </row>
    <row r="44" spans="1:66" x14ac:dyDescent="0.25">
      <c r="A44" s="81" t="s">
        <v>83</v>
      </c>
      <c r="B44" s="59">
        <f>VLOOKUP($A44,'Occupancy Raw Data'!$B$6:$BE$43,'Occupancy Raw Data'!AG$1,FALSE)</f>
        <v>50.167037861915297</v>
      </c>
      <c r="C44" s="60">
        <f>VLOOKUP($A44,'Occupancy Raw Data'!$B$6:$BE$43,'Occupancy Raw Data'!AH$1,FALSE)</f>
        <v>56.6606347438752</v>
      </c>
      <c r="D44" s="60">
        <f>VLOOKUP($A44,'Occupancy Raw Data'!$B$6:$BE$43,'Occupancy Raw Data'!AI$1,FALSE)</f>
        <v>60.115070527097203</v>
      </c>
      <c r="E44" s="60">
        <f>VLOOKUP($A44,'Occupancy Raw Data'!$B$6:$BE$43,'Occupancy Raw Data'!AJ$1,FALSE)</f>
        <v>63.912861915367401</v>
      </c>
      <c r="F44" s="60">
        <f>VLOOKUP($A44,'Occupancy Raw Data'!$B$6:$BE$43,'Occupancy Raw Data'!AK$1,FALSE)</f>
        <v>67.968170007423893</v>
      </c>
      <c r="G44" s="61">
        <f>VLOOKUP($A44,'Occupancy Raw Data'!$B$6:$BE$43,'Occupancy Raw Data'!AL$1,FALSE)</f>
        <v>59.764755011135797</v>
      </c>
      <c r="H44" s="60">
        <f>VLOOKUP($A44,'Occupancy Raw Data'!$B$6:$BE$43,'Occupancy Raw Data'!AN$1,FALSE)</f>
        <v>76.127505567928694</v>
      </c>
      <c r="I44" s="60">
        <f>VLOOKUP($A44,'Occupancy Raw Data'!$B$6:$BE$43,'Occupancy Raw Data'!AO$1,FALSE)</f>
        <v>78.765311804008903</v>
      </c>
      <c r="J44" s="61">
        <f>VLOOKUP($A44,'Occupancy Raw Data'!$B$6:$BE$43,'Occupancy Raw Data'!AP$1,FALSE)</f>
        <v>77.446408685968805</v>
      </c>
      <c r="K44" s="62">
        <f>VLOOKUP($A44,'Occupancy Raw Data'!$B$6:$BE$43,'Occupancy Raw Data'!AR$1,FALSE)</f>
        <v>64.816656061088096</v>
      </c>
      <c r="M44" s="59">
        <f>VLOOKUP($A44,'Occupancy Raw Data'!$B$6:$BE$43,'Occupancy Raw Data'!AT$1,FALSE)</f>
        <v>10.198222916699001</v>
      </c>
      <c r="N44" s="60">
        <f>VLOOKUP($A44,'Occupancy Raw Data'!$B$6:$BE$43,'Occupancy Raw Data'!AU$1,FALSE)</f>
        <v>11.975485233666101</v>
      </c>
      <c r="O44" s="60">
        <f>VLOOKUP($A44,'Occupancy Raw Data'!$B$6:$BE$43,'Occupancy Raw Data'!AV$1,FALSE)</f>
        <v>11.410368924917901</v>
      </c>
      <c r="P44" s="60">
        <f>VLOOKUP($A44,'Occupancy Raw Data'!$B$6:$BE$43,'Occupancy Raw Data'!AW$1,FALSE)</f>
        <v>11.1281405741624</v>
      </c>
      <c r="Q44" s="60">
        <f>VLOOKUP($A44,'Occupancy Raw Data'!$B$6:$BE$43,'Occupancy Raw Data'!AX$1,FALSE)</f>
        <v>10.3529016544854</v>
      </c>
      <c r="R44" s="61">
        <f>VLOOKUP($A44,'Occupancy Raw Data'!$B$6:$BE$43,'Occupancy Raw Data'!AY$1,FALSE)</f>
        <v>11.009349292361399</v>
      </c>
      <c r="S44" s="60">
        <f>VLOOKUP($A44,'Occupancy Raw Data'!$B$6:$BE$43,'Occupancy Raw Data'!BA$1,FALSE)</f>
        <v>6.3322905654382504</v>
      </c>
      <c r="T44" s="60">
        <f>VLOOKUP($A44,'Occupancy Raw Data'!$B$6:$BE$43,'Occupancy Raw Data'!BB$1,FALSE)</f>
        <v>3.2634201901987501</v>
      </c>
      <c r="U44" s="61">
        <f>VLOOKUP($A44,'Occupancy Raw Data'!$B$6:$BE$43,'Occupancy Raw Data'!BC$1,FALSE)</f>
        <v>4.7492692639570704</v>
      </c>
      <c r="V44" s="62">
        <f>VLOOKUP($A44,'Occupancy Raw Data'!$B$6:$BE$43,'Occupancy Raw Data'!BE$1,FALSE)</f>
        <v>8.7898055856418207</v>
      </c>
      <c r="X44" s="64">
        <f>VLOOKUP($A44,'ADR Raw Data'!$B$6:$BE$43,'ADR Raw Data'!AG$1,FALSE)</f>
        <v>96.231961709211902</v>
      </c>
      <c r="Y44" s="65">
        <f>VLOOKUP($A44,'ADR Raw Data'!$B$6:$BE$43,'ADR Raw Data'!AH$1,FALSE)</f>
        <v>96.172898906768197</v>
      </c>
      <c r="Z44" s="65">
        <f>VLOOKUP($A44,'ADR Raw Data'!$B$6:$BE$43,'ADR Raw Data'!AI$1,FALSE)</f>
        <v>97.024894643408402</v>
      </c>
      <c r="AA44" s="65">
        <f>VLOOKUP($A44,'ADR Raw Data'!$B$6:$BE$43,'ADR Raw Data'!AJ$1,FALSE)</f>
        <v>98.394074195070601</v>
      </c>
      <c r="AB44" s="65">
        <f>VLOOKUP($A44,'ADR Raw Data'!$B$6:$BE$43,'ADR Raw Data'!AK$1,FALSE)</f>
        <v>111.446830050858</v>
      </c>
      <c r="AC44" s="66">
        <f>VLOOKUP($A44,'ADR Raw Data'!$B$6:$BE$43,'ADR Raw Data'!AL$1,FALSE)</f>
        <v>100.30337215170201</v>
      </c>
      <c r="AD44" s="65">
        <f>VLOOKUP($A44,'ADR Raw Data'!$B$6:$BE$43,'ADR Raw Data'!AN$1,FALSE)</f>
        <v>134.836675809105</v>
      </c>
      <c r="AE44" s="65">
        <f>VLOOKUP($A44,'ADR Raw Data'!$B$6:$BE$43,'ADR Raw Data'!AO$1,FALSE)</f>
        <v>136.251652086831</v>
      </c>
      <c r="AF44" s="66">
        <f>VLOOKUP($A44,'ADR Raw Data'!$B$6:$BE$43,'ADR Raw Data'!AP$1,FALSE)</f>
        <v>135.55621238672899</v>
      </c>
      <c r="AG44" s="67">
        <f>VLOOKUP($A44,'ADR Raw Data'!$B$6:$BE$43,'ADR Raw Data'!AR$1,FALSE)</f>
        <v>112.338223500536</v>
      </c>
      <c r="AI44" s="59">
        <f>VLOOKUP($A44,'ADR Raw Data'!$B$6:$BE$43,'ADR Raw Data'!AT$1,FALSE)</f>
        <v>11.0135966491709</v>
      </c>
      <c r="AJ44" s="60">
        <f>VLOOKUP($A44,'ADR Raw Data'!$B$6:$BE$43,'ADR Raw Data'!AU$1,FALSE)</f>
        <v>15.0110054977742</v>
      </c>
      <c r="AK44" s="60">
        <f>VLOOKUP($A44,'ADR Raw Data'!$B$6:$BE$43,'ADR Raw Data'!AV$1,FALSE)</f>
        <v>12.711241256697001</v>
      </c>
      <c r="AL44" s="60">
        <f>VLOOKUP($A44,'ADR Raw Data'!$B$6:$BE$43,'ADR Raw Data'!AW$1,FALSE)</f>
        <v>10.8296415100298</v>
      </c>
      <c r="AM44" s="60">
        <f>VLOOKUP($A44,'ADR Raw Data'!$B$6:$BE$43,'ADR Raw Data'!AX$1,FALSE)</f>
        <v>12.314538769890699</v>
      </c>
      <c r="AN44" s="61">
        <f>VLOOKUP($A44,'ADR Raw Data'!$B$6:$BE$43,'ADR Raw Data'!AY$1,FALSE)</f>
        <v>12.3148903239458</v>
      </c>
      <c r="AO44" s="60">
        <f>VLOOKUP($A44,'ADR Raw Data'!$B$6:$BE$43,'ADR Raw Data'!BA$1,FALSE)</f>
        <v>15.652666049732201</v>
      </c>
      <c r="AP44" s="60">
        <f>VLOOKUP($A44,'ADR Raw Data'!$B$6:$BE$43,'ADR Raw Data'!BB$1,FALSE)</f>
        <v>15.8680535300788</v>
      </c>
      <c r="AQ44" s="61">
        <f>VLOOKUP($A44,'ADR Raw Data'!$B$6:$BE$43,'ADR Raw Data'!BC$1,FALSE)</f>
        <v>15.7553901643751</v>
      </c>
      <c r="AR44" s="62">
        <f>VLOOKUP($A44,'ADR Raw Data'!$B$6:$BE$43,'ADR Raw Data'!BE$1,FALSE)</f>
        <v>13.2873228496927</v>
      </c>
      <c r="AT44" s="64">
        <f>VLOOKUP($A44,'RevPAR Raw Data'!$B$6:$BE$43,'RevPAR Raw Data'!AG$1,FALSE)</f>
        <v>48.276724665924199</v>
      </c>
      <c r="AU44" s="65">
        <f>VLOOKUP($A44,'RevPAR Raw Data'!$B$6:$BE$43,'RevPAR Raw Data'!AH$1,FALSE)</f>
        <v>54.492174972160299</v>
      </c>
      <c r="AV44" s="65">
        <f>VLOOKUP($A44,'RevPAR Raw Data'!$B$6:$BE$43,'RevPAR Raw Data'!AI$1,FALSE)</f>
        <v>58.326583843726802</v>
      </c>
      <c r="AW44" s="65">
        <f>VLOOKUP($A44,'RevPAR Raw Data'!$B$6:$BE$43,'RevPAR Raw Data'!AJ$1,FALSE)</f>
        <v>62.886468773199702</v>
      </c>
      <c r="AX44" s="65">
        <f>VLOOKUP($A44,'RevPAR Raw Data'!$B$6:$BE$43,'RevPAR Raw Data'!AK$1,FALSE)</f>
        <v>75.748370916852195</v>
      </c>
      <c r="AY44" s="66">
        <f>VLOOKUP($A44,'RevPAR Raw Data'!$B$6:$BE$43,'RevPAR Raw Data'!AL$1,FALSE)</f>
        <v>59.946064634372597</v>
      </c>
      <c r="AZ44" s="65">
        <f>VLOOKUP($A44,'RevPAR Raw Data'!$B$6:$BE$43,'RevPAR Raw Data'!AN$1,FALSE)</f>
        <v>102.647797884187</v>
      </c>
      <c r="BA44" s="65">
        <f>VLOOKUP($A44,'RevPAR Raw Data'!$B$6:$BE$43,'RevPAR Raw Data'!AO$1,FALSE)</f>
        <v>107.31903860430501</v>
      </c>
      <c r="BB44" s="66">
        <f>VLOOKUP($A44,'RevPAR Raw Data'!$B$6:$BE$43,'RevPAR Raw Data'!AP$1,FALSE)</f>
        <v>104.983418244246</v>
      </c>
      <c r="BC44" s="67">
        <f>VLOOKUP($A44,'RevPAR Raw Data'!$B$6:$BE$43,'RevPAR Raw Data'!AR$1,FALSE)</f>
        <v>72.813879951479393</v>
      </c>
      <c r="BE44" s="59">
        <f>VLOOKUP($A44,'RevPAR Raw Data'!$B$6:$BE$43,'RevPAR Raw Data'!AT$1,FALSE)</f>
        <v>22.335010703298501</v>
      </c>
      <c r="BF44" s="60">
        <f>VLOOKUP($A44,'RevPAR Raw Data'!$B$6:$BE$43,'RevPAR Raw Data'!AU$1,FALSE)</f>
        <v>28.784131478251101</v>
      </c>
      <c r="BG44" s="60">
        <f>VLOOKUP($A44,'RevPAR Raw Data'!$B$6:$BE$43,'RevPAR Raw Data'!AV$1,FALSE)</f>
        <v>25.572009703940399</v>
      </c>
      <c r="BH44" s="60">
        <f>VLOOKUP($A44,'RevPAR Raw Data'!$B$6:$BE$43,'RevPAR Raw Data'!AW$1,FALSE)</f>
        <v>23.1629198151062</v>
      </c>
      <c r="BI44" s="60">
        <f>VLOOKUP($A44,'RevPAR Raw Data'!$B$6:$BE$43,'RevPAR Raw Data'!AX$1,FALSE)</f>
        <v>23.9423525124264</v>
      </c>
      <c r="BJ44" s="61">
        <f>VLOOKUP($A44,'RevPAR Raw Data'!$B$6:$BE$43,'RevPAR Raw Data'!AY$1,FALSE)</f>
        <v>24.680028907041699</v>
      </c>
      <c r="BK44" s="60">
        <f>VLOOKUP($A44,'RevPAR Raw Data'!$B$6:$BE$43,'RevPAR Raw Data'!BA$1,FALSE)</f>
        <v>22.9761289106772</v>
      </c>
      <c r="BL44" s="60">
        <f>VLOOKUP($A44,'RevPAR Raw Data'!$B$6:$BE$43,'RevPAR Raw Data'!BB$1,FALSE)</f>
        <v>19.649314982969699</v>
      </c>
      <c r="BM44" s="61">
        <f>VLOOKUP($A44,'RevPAR Raw Data'!$B$6:$BE$43,'RevPAR Raw Data'!BC$1,FALSE)</f>
        <v>21.252925330825299</v>
      </c>
      <c r="BN44" s="62">
        <f>VLOOKUP($A44,'RevPAR Raw Data'!$B$6:$BE$43,'RevPAR Raw Data'!BE$1,FALSE)</f>
        <v>23.2450582813591</v>
      </c>
    </row>
    <row r="45" spans="1:66" x14ac:dyDescent="0.25">
      <c r="A45" s="83" t="s">
        <v>84</v>
      </c>
      <c r="B45" s="59">
        <f>VLOOKUP($A45,'Occupancy Raw Data'!$B$6:$BE$43,'Occupancy Raw Data'!AG$1,FALSE)</f>
        <v>46.274311694872402</v>
      </c>
      <c r="C45" s="60">
        <f>VLOOKUP($A45,'Occupancy Raw Data'!$B$6:$BE$43,'Occupancy Raw Data'!AH$1,FALSE)</f>
        <v>59.522606718868403</v>
      </c>
      <c r="D45" s="60">
        <f>VLOOKUP($A45,'Occupancy Raw Data'!$B$6:$BE$43,'Occupancy Raw Data'!AI$1,FALSE)</f>
        <v>62.724172770901703</v>
      </c>
      <c r="E45" s="60">
        <f>VLOOKUP($A45,'Occupancy Raw Data'!$B$6:$BE$43,'Occupancy Raw Data'!AJ$1,FALSE)</f>
        <v>64.498610760293005</v>
      </c>
      <c r="F45" s="60">
        <f>VLOOKUP($A45,'Occupancy Raw Data'!$B$6:$BE$43,'Occupancy Raw Data'!AK$1,FALSE)</f>
        <v>60.9244758777469</v>
      </c>
      <c r="G45" s="61">
        <f>VLOOKUP($A45,'Occupancy Raw Data'!$B$6:$BE$43,'Occupancy Raw Data'!AL$1,FALSE)</f>
        <v>58.788835564536399</v>
      </c>
      <c r="H45" s="60">
        <f>VLOOKUP($A45,'Occupancy Raw Data'!$B$6:$BE$43,'Occupancy Raw Data'!AN$1,FALSE)</f>
        <v>68.489517554938104</v>
      </c>
      <c r="I45" s="60">
        <f>VLOOKUP($A45,'Occupancy Raw Data'!$B$6:$BE$43,'Occupancy Raw Data'!AO$1,FALSE)</f>
        <v>69.733518565294204</v>
      </c>
      <c r="J45" s="61">
        <f>VLOOKUP($A45,'Occupancy Raw Data'!$B$6:$BE$43,'Occupancy Raw Data'!AP$1,FALSE)</f>
        <v>69.111518060116097</v>
      </c>
      <c r="K45" s="62">
        <f>VLOOKUP($A45,'Occupancy Raw Data'!$B$6:$BE$43,'Occupancy Raw Data'!AR$1,FALSE)</f>
        <v>61.738173420416402</v>
      </c>
      <c r="M45" s="59">
        <f>VLOOKUP($A45,'Occupancy Raw Data'!$B$6:$BE$43,'Occupancy Raw Data'!AT$1,FALSE)</f>
        <v>-3.1150631163423501</v>
      </c>
      <c r="N45" s="60">
        <f>VLOOKUP($A45,'Occupancy Raw Data'!$B$6:$BE$43,'Occupancy Raw Data'!AU$1,FALSE)</f>
        <v>-1.4789691308127599</v>
      </c>
      <c r="O45" s="60">
        <f>VLOOKUP($A45,'Occupancy Raw Data'!$B$6:$BE$43,'Occupancy Raw Data'!AV$1,FALSE)</f>
        <v>-0.88247338437419998</v>
      </c>
      <c r="P45" s="60">
        <f>VLOOKUP($A45,'Occupancy Raw Data'!$B$6:$BE$43,'Occupancy Raw Data'!AW$1,FALSE)</f>
        <v>2.2669091971236002</v>
      </c>
      <c r="Q45" s="60">
        <f>VLOOKUP($A45,'Occupancy Raw Data'!$B$6:$BE$43,'Occupancy Raw Data'!AX$1,FALSE)</f>
        <v>2.6137175503650298</v>
      </c>
      <c r="R45" s="61">
        <f>VLOOKUP($A45,'Occupancy Raw Data'!$B$6:$BE$43,'Occupancy Raw Data'!AY$1,FALSE)</f>
        <v>1.4201582821429999E-2</v>
      </c>
      <c r="S45" s="60">
        <f>VLOOKUP($A45,'Occupancy Raw Data'!$B$6:$BE$43,'Occupancy Raw Data'!BA$1,FALSE)</f>
        <v>4.7122772959111501</v>
      </c>
      <c r="T45" s="60">
        <f>VLOOKUP($A45,'Occupancy Raw Data'!$B$6:$BE$43,'Occupancy Raw Data'!BB$1,FALSE)</f>
        <v>-0.402153588013899</v>
      </c>
      <c r="U45" s="61">
        <f>VLOOKUP($A45,'Occupancy Raw Data'!$B$6:$BE$43,'Occupancy Raw Data'!BC$1,FALSE)</f>
        <v>2.0680526667899799</v>
      </c>
      <c r="V45" s="62">
        <f>VLOOKUP($A45,'Occupancy Raw Data'!$B$6:$BE$43,'Occupancy Raw Data'!BE$1,FALSE)</f>
        <v>0.66205015452933302</v>
      </c>
      <c r="X45" s="64">
        <f>VLOOKUP($A45,'ADR Raw Data'!$B$6:$BE$43,'ADR Raw Data'!AG$1,FALSE)</f>
        <v>87.759717521834006</v>
      </c>
      <c r="Y45" s="65">
        <f>VLOOKUP($A45,'ADR Raw Data'!$B$6:$BE$43,'ADR Raw Data'!AH$1,FALSE)</f>
        <v>90.003126458731103</v>
      </c>
      <c r="Z45" s="65">
        <f>VLOOKUP($A45,'ADR Raw Data'!$B$6:$BE$43,'ADR Raw Data'!AI$1,FALSE)</f>
        <v>92.005388100271801</v>
      </c>
      <c r="AA45" s="65">
        <f>VLOOKUP($A45,'ADR Raw Data'!$B$6:$BE$43,'ADR Raw Data'!AJ$1,FALSE)</f>
        <v>92.612816722145993</v>
      </c>
      <c r="AB45" s="65">
        <f>VLOOKUP($A45,'ADR Raw Data'!$B$6:$BE$43,'ADR Raw Data'!AK$1,FALSE)</f>
        <v>95.467059494195595</v>
      </c>
      <c r="AC45" s="66">
        <f>VLOOKUP($A45,'ADR Raw Data'!$B$6:$BE$43,'ADR Raw Data'!AL$1,FALSE)</f>
        <v>91.782330447485407</v>
      </c>
      <c r="AD45" s="65">
        <f>VLOOKUP($A45,'ADR Raw Data'!$B$6:$BE$43,'ADR Raw Data'!AN$1,FALSE)</f>
        <v>111.584357366771</v>
      </c>
      <c r="AE45" s="65">
        <f>VLOOKUP($A45,'ADR Raw Data'!$B$6:$BE$43,'ADR Raw Data'!AO$1,FALSE)</f>
        <v>113.254457122158</v>
      </c>
      <c r="AF45" s="66">
        <f>VLOOKUP($A45,'ADR Raw Data'!$B$6:$BE$43,'ADR Raw Data'!AP$1,FALSE)</f>
        <v>112.426922655214</v>
      </c>
      <c r="AG45" s="67">
        <f>VLOOKUP($A45,'ADR Raw Data'!$B$6:$BE$43,'ADR Raw Data'!AR$1,FALSE)</f>
        <v>98.385233496010898</v>
      </c>
      <c r="AI45" s="59">
        <f>VLOOKUP($A45,'ADR Raw Data'!$B$6:$BE$43,'ADR Raw Data'!AT$1,FALSE)</f>
        <v>9.5276828182888806</v>
      </c>
      <c r="AJ45" s="60">
        <f>VLOOKUP($A45,'ADR Raw Data'!$B$6:$BE$43,'ADR Raw Data'!AU$1,FALSE)</f>
        <v>10.8925152728933</v>
      </c>
      <c r="AK45" s="60">
        <f>VLOOKUP($A45,'ADR Raw Data'!$B$6:$BE$43,'ADR Raw Data'!AV$1,FALSE)</f>
        <v>12.424274057238801</v>
      </c>
      <c r="AL45" s="60">
        <f>VLOOKUP($A45,'ADR Raw Data'!$B$6:$BE$43,'ADR Raw Data'!AW$1,FALSE)</f>
        <v>12.7257390163489</v>
      </c>
      <c r="AM45" s="60">
        <f>VLOOKUP($A45,'ADR Raw Data'!$B$6:$BE$43,'ADR Raw Data'!AX$1,FALSE)</f>
        <v>15.2564254443758</v>
      </c>
      <c r="AN45" s="61">
        <f>VLOOKUP($A45,'ADR Raw Data'!$B$6:$BE$43,'ADR Raw Data'!AY$1,FALSE)</f>
        <v>12.3546964536643</v>
      </c>
      <c r="AO45" s="60">
        <f>VLOOKUP($A45,'ADR Raw Data'!$B$6:$BE$43,'ADR Raw Data'!BA$1,FALSE)</f>
        <v>18.404030077673202</v>
      </c>
      <c r="AP45" s="60">
        <f>VLOOKUP($A45,'ADR Raw Data'!$B$6:$BE$43,'ADR Raw Data'!BB$1,FALSE)</f>
        <v>17.164345356281601</v>
      </c>
      <c r="AQ45" s="61">
        <f>VLOOKUP($A45,'ADR Raw Data'!$B$6:$BE$43,'ADR Raw Data'!BC$1,FALSE)</f>
        <v>17.733360821215499</v>
      </c>
      <c r="AR45" s="62">
        <f>VLOOKUP($A45,'ADR Raw Data'!$B$6:$BE$43,'ADR Raw Data'!BE$1,FALSE)</f>
        <v>14.3433202341976</v>
      </c>
      <c r="AT45" s="64">
        <f>VLOOKUP($A45,'RevPAR Raw Data'!$B$6:$BE$43,'RevPAR Raw Data'!AG$1,FALSE)</f>
        <v>40.610205228593003</v>
      </c>
      <c r="AU45" s="65">
        <f>VLOOKUP($A45,'RevPAR Raw Data'!$B$6:$BE$43,'RevPAR Raw Data'!AH$1,FALSE)</f>
        <v>53.572206996716297</v>
      </c>
      <c r="AV45" s="65">
        <f>VLOOKUP($A45,'RevPAR Raw Data'!$B$6:$BE$43,'RevPAR Raw Data'!AI$1,FALSE)</f>
        <v>57.709618590553099</v>
      </c>
      <c r="AW45" s="65">
        <f>VLOOKUP($A45,'RevPAR Raw Data'!$B$6:$BE$43,'RevPAR Raw Data'!AJ$1,FALSE)</f>
        <v>59.7339801717605</v>
      </c>
      <c r="AX45" s="65">
        <f>VLOOKUP($A45,'RevPAR Raw Data'!$B$6:$BE$43,'RevPAR Raw Data'!AK$1,FALSE)</f>
        <v>58.162805632735498</v>
      </c>
      <c r="AY45" s="66">
        <f>VLOOKUP($A45,'RevPAR Raw Data'!$B$6:$BE$43,'RevPAR Raw Data'!AL$1,FALSE)</f>
        <v>53.957763324071699</v>
      </c>
      <c r="AZ45" s="65">
        <f>VLOOKUP($A45,'RevPAR Raw Data'!$B$6:$BE$43,'RevPAR Raw Data'!AN$1,FALSE)</f>
        <v>76.423588027279607</v>
      </c>
      <c r="BA45" s="65">
        <f>VLOOKUP($A45,'RevPAR Raw Data'!$B$6:$BE$43,'RevPAR Raw Data'!AO$1,FALSE)</f>
        <v>78.976317883303807</v>
      </c>
      <c r="BB45" s="66">
        <f>VLOOKUP($A45,'RevPAR Raw Data'!$B$6:$BE$43,'RevPAR Raw Data'!AP$1,FALSE)</f>
        <v>77.699952955291707</v>
      </c>
      <c r="BC45" s="67">
        <f>VLOOKUP($A45,'RevPAR Raw Data'!$B$6:$BE$43,'RevPAR Raw Data'!AR$1,FALSE)</f>
        <v>60.7412460758488</v>
      </c>
      <c r="BE45" s="59">
        <f>VLOOKUP($A45,'RevPAR Raw Data'!$B$6:$BE$43,'RevPAR Raw Data'!AT$1,FALSE)</f>
        <v>6.1158263686319199</v>
      </c>
      <c r="BF45" s="60">
        <f>VLOOKUP($A45,'RevPAR Raw Data'!$B$6:$BE$43,'RevPAR Raw Data'!AU$1,FALSE)</f>
        <v>9.2524492036253996</v>
      </c>
      <c r="BG45" s="60">
        <f>VLOOKUP($A45,'RevPAR Raw Data'!$B$6:$BE$43,'RevPAR Raw Data'!AV$1,FALSE)</f>
        <v>11.432159761107799</v>
      </c>
      <c r="BH45" s="60">
        <f>VLOOKUP($A45,'RevPAR Raw Data'!$B$6:$BE$43,'RevPAR Raw Data'!AW$1,FALSE)</f>
        <v>15.2811291616361</v>
      </c>
      <c r="BI45" s="60">
        <f>VLOOKUP($A45,'RevPAR Raw Data'!$B$6:$BE$43,'RevPAR Raw Data'!AX$1,FALSE)</f>
        <v>18.268902864138798</v>
      </c>
      <c r="BJ45" s="61">
        <f>VLOOKUP($A45,'RevPAR Raw Data'!$B$6:$BE$43,'RevPAR Raw Data'!AY$1,FALSE)</f>
        <v>12.370652598934999</v>
      </c>
      <c r="BK45" s="60">
        <f>VLOOKUP($A45,'RevPAR Raw Data'!$B$6:$BE$43,'RevPAR Raw Data'!BA$1,FALSE)</f>
        <v>23.9835563044672</v>
      </c>
      <c r="BL45" s="60">
        <f>VLOOKUP($A45,'RevPAR Raw Data'!$B$6:$BE$43,'RevPAR Raw Data'!BB$1,FALSE)</f>
        <v>16.693164737558401</v>
      </c>
      <c r="BM45" s="61">
        <f>VLOOKUP($A45,'RevPAR Raw Data'!$B$6:$BE$43,'RevPAR Raw Data'!BC$1,FALSE)</f>
        <v>20.1681487293801</v>
      </c>
      <c r="BN45" s="62">
        <f>VLOOKUP($A45,'RevPAR Raw Data'!$B$6:$BE$43,'RevPAR Raw Data'!BE$1,FALSE)</f>
        <v>15.100330362502</v>
      </c>
    </row>
    <row r="46" spans="1:66" x14ac:dyDescent="0.25">
      <c r="A46" s="84" t="s">
        <v>85</v>
      </c>
      <c r="B46" s="59">
        <f>VLOOKUP($A46,'Occupancy Raw Data'!$B$6:$BE$43,'Occupancy Raw Data'!AG$1,FALSE)</f>
        <v>40.241823462558401</v>
      </c>
      <c r="C46" s="60">
        <f>VLOOKUP($A46,'Occupancy Raw Data'!$B$6:$BE$43,'Occupancy Raw Data'!AH$1,FALSE)</f>
        <v>51.638464452582298</v>
      </c>
      <c r="D46" s="60">
        <f>VLOOKUP($A46,'Occupancy Raw Data'!$B$6:$BE$43,'Occupancy Raw Data'!AI$1,FALSE)</f>
        <v>55.663593888117099</v>
      </c>
      <c r="E46" s="60">
        <f>VLOOKUP($A46,'Occupancy Raw Data'!$B$6:$BE$43,'Occupancy Raw Data'!AJ$1,FALSE)</f>
        <v>59.701351180704599</v>
      </c>
      <c r="F46" s="60">
        <f>VLOOKUP($A46,'Occupancy Raw Data'!$B$6:$BE$43,'Occupancy Raw Data'!AK$1,FALSE)</f>
        <v>61.020962242707398</v>
      </c>
      <c r="G46" s="61">
        <f>VLOOKUP($A46,'Occupancy Raw Data'!$B$6:$BE$43,'Occupancy Raw Data'!AL$1,FALSE)</f>
        <v>53.653239045333997</v>
      </c>
      <c r="H46" s="60">
        <f>VLOOKUP($A46,'Occupancy Raw Data'!$B$6:$BE$43,'Occupancy Raw Data'!AN$1,FALSE)</f>
        <v>71.2653112766763</v>
      </c>
      <c r="I46" s="60">
        <f>VLOOKUP($A46,'Occupancy Raw Data'!$B$6:$BE$43,'Occupancy Raw Data'!AO$1,FALSE)</f>
        <v>64.847202929662799</v>
      </c>
      <c r="J46" s="61">
        <f>VLOOKUP($A46,'Occupancy Raw Data'!$B$6:$BE$43,'Occupancy Raw Data'!AP$1,FALSE)</f>
        <v>68.0562571031695</v>
      </c>
      <c r="K46" s="62">
        <f>VLOOKUP($A46,'Occupancy Raw Data'!$B$6:$BE$43,'Occupancy Raw Data'!AR$1,FALSE)</f>
        <v>57.768387061858398</v>
      </c>
      <c r="M46" s="59">
        <f>VLOOKUP($A46,'Occupancy Raw Data'!$B$6:$BE$43,'Occupancy Raw Data'!AT$1,FALSE)</f>
        <v>-1.1437974439655101</v>
      </c>
      <c r="N46" s="60">
        <f>VLOOKUP($A46,'Occupancy Raw Data'!$B$6:$BE$43,'Occupancy Raw Data'!AU$1,FALSE)</f>
        <v>4.9458904342209298</v>
      </c>
      <c r="O46" s="60">
        <f>VLOOKUP($A46,'Occupancy Raw Data'!$B$6:$BE$43,'Occupancy Raw Data'!AV$1,FALSE)</f>
        <v>6.09156949135253</v>
      </c>
      <c r="P46" s="60">
        <f>VLOOKUP($A46,'Occupancy Raw Data'!$B$6:$BE$43,'Occupancy Raw Data'!AW$1,FALSE)</f>
        <v>4.61435483904076</v>
      </c>
      <c r="Q46" s="60">
        <f>VLOOKUP($A46,'Occupancy Raw Data'!$B$6:$BE$43,'Occupancy Raw Data'!AX$1,FALSE)</f>
        <v>6.0006761343939496</v>
      </c>
      <c r="R46" s="61">
        <f>VLOOKUP($A46,'Occupancy Raw Data'!$B$6:$BE$43,'Occupancy Raw Data'!AY$1,FALSE)</f>
        <v>4.37788981527539</v>
      </c>
      <c r="S46" s="60">
        <f>VLOOKUP($A46,'Occupancy Raw Data'!$B$6:$BE$43,'Occupancy Raw Data'!BA$1,FALSE)</f>
        <v>7.6725898636740402</v>
      </c>
      <c r="T46" s="60">
        <f>VLOOKUP($A46,'Occupancy Raw Data'!$B$6:$BE$43,'Occupancy Raw Data'!BB$1,FALSE)</f>
        <v>-0.47760023017556302</v>
      </c>
      <c r="U46" s="61">
        <f>VLOOKUP($A46,'Occupancy Raw Data'!$B$6:$BE$43,'Occupancy Raw Data'!BC$1,FALSE)</f>
        <v>3.62940950913615</v>
      </c>
      <c r="V46" s="62">
        <f>VLOOKUP($A46,'Occupancy Raw Data'!$B$6:$BE$43,'Occupancy Raw Data'!BE$1,FALSE)</f>
        <v>4.12474962707633</v>
      </c>
      <c r="X46" s="64">
        <f>VLOOKUP($A46,'ADR Raw Data'!$B$6:$BE$43,'ADR Raw Data'!AG$1,FALSE)</f>
        <v>99.950038440417302</v>
      </c>
      <c r="Y46" s="65">
        <f>VLOOKUP($A46,'ADR Raw Data'!$B$6:$BE$43,'ADR Raw Data'!AH$1,FALSE)</f>
        <v>101.188994925719</v>
      </c>
      <c r="Z46" s="65">
        <f>VLOOKUP($A46,'ADR Raw Data'!$B$6:$BE$43,'ADR Raw Data'!AI$1,FALSE)</f>
        <v>102.245837681488</v>
      </c>
      <c r="AA46" s="65">
        <f>VLOOKUP($A46,'ADR Raw Data'!$B$6:$BE$43,'ADR Raw Data'!AJ$1,FALSE)</f>
        <v>112.212547723547</v>
      </c>
      <c r="AB46" s="65">
        <f>VLOOKUP($A46,'ADR Raw Data'!$B$6:$BE$43,'ADR Raw Data'!AK$1,FALSE)</f>
        <v>131.141166123441</v>
      </c>
      <c r="AC46" s="66">
        <f>VLOOKUP($A46,'ADR Raw Data'!$B$6:$BE$43,'ADR Raw Data'!AL$1,FALSE)</f>
        <v>110.48871716719999</v>
      </c>
      <c r="AD46" s="65">
        <f>VLOOKUP($A46,'ADR Raw Data'!$B$6:$BE$43,'ADR Raw Data'!AN$1,FALSE)</f>
        <v>148.82180118720601</v>
      </c>
      <c r="AE46" s="65">
        <f>VLOOKUP($A46,'ADR Raw Data'!$B$6:$BE$43,'ADR Raw Data'!AO$1,FALSE)</f>
        <v>141.228933352806</v>
      </c>
      <c r="AF46" s="66">
        <f>VLOOKUP($A46,'ADR Raw Data'!$B$6:$BE$43,'ADR Raw Data'!AP$1,FALSE)</f>
        <v>145.204380378058</v>
      </c>
      <c r="AG46" s="67">
        <f>VLOOKUP($A46,'ADR Raw Data'!$B$6:$BE$43,'ADR Raw Data'!AR$1,FALSE)</f>
        <v>122.173892701282</v>
      </c>
      <c r="AI46" s="59">
        <f>VLOOKUP($A46,'ADR Raw Data'!$B$6:$BE$43,'ADR Raw Data'!AT$1,FALSE)</f>
        <v>12.8335855735875</v>
      </c>
      <c r="AJ46" s="60">
        <f>VLOOKUP($A46,'ADR Raw Data'!$B$6:$BE$43,'ADR Raw Data'!AU$1,FALSE)</f>
        <v>18.003996062742999</v>
      </c>
      <c r="AK46" s="60">
        <f>VLOOKUP($A46,'ADR Raw Data'!$B$6:$BE$43,'ADR Raw Data'!AV$1,FALSE)</f>
        <v>16.690011203681099</v>
      </c>
      <c r="AL46" s="60">
        <f>VLOOKUP($A46,'ADR Raw Data'!$B$6:$BE$43,'ADR Raw Data'!AW$1,FALSE)</f>
        <v>21.686199142856999</v>
      </c>
      <c r="AM46" s="60">
        <f>VLOOKUP($A46,'ADR Raw Data'!$B$6:$BE$43,'ADR Raw Data'!AX$1,FALSE)</f>
        <v>27.966331538364699</v>
      </c>
      <c r="AN46" s="61">
        <f>VLOOKUP($A46,'ADR Raw Data'!$B$6:$BE$43,'ADR Raw Data'!AY$1,FALSE)</f>
        <v>20.4058365053281</v>
      </c>
      <c r="AO46" s="60">
        <f>VLOOKUP($A46,'ADR Raw Data'!$B$6:$BE$43,'ADR Raw Data'!BA$1,FALSE)</f>
        <v>29.311480333318599</v>
      </c>
      <c r="AP46" s="60">
        <f>VLOOKUP($A46,'ADR Raw Data'!$B$6:$BE$43,'ADR Raw Data'!BB$1,FALSE)</f>
        <v>22.239330922333</v>
      </c>
      <c r="AQ46" s="61">
        <f>VLOOKUP($A46,'ADR Raw Data'!$B$6:$BE$43,'ADR Raw Data'!BC$1,FALSE)</f>
        <v>25.925707552729001</v>
      </c>
      <c r="AR46" s="62">
        <f>VLOOKUP($A46,'ADR Raw Data'!$B$6:$BE$43,'ADR Raw Data'!BE$1,FALSE)</f>
        <v>22.5083806238713</v>
      </c>
      <c r="AT46" s="64">
        <f>VLOOKUP($A46,'RevPAR Raw Data'!$B$6:$BE$43,'RevPAR Raw Data'!AG$1,FALSE)</f>
        <v>40.221718019952</v>
      </c>
      <c r="AU46" s="65">
        <f>VLOOKUP($A46,'RevPAR Raw Data'!$B$6:$BE$43,'RevPAR Raw Data'!AH$1,FALSE)</f>
        <v>52.252443174643197</v>
      </c>
      <c r="AV46" s="65">
        <f>VLOOKUP($A46,'RevPAR Raw Data'!$B$6:$BE$43,'RevPAR Raw Data'!AI$1,FALSE)</f>
        <v>56.913707854526997</v>
      </c>
      <c r="AW46" s="65">
        <f>VLOOKUP($A46,'RevPAR Raw Data'!$B$6:$BE$43,'RevPAR Raw Data'!AJ$1,FALSE)</f>
        <v>66.992407185250599</v>
      </c>
      <c r="AX46" s="65">
        <f>VLOOKUP($A46,'RevPAR Raw Data'!$B$6:$BE$43,'RevPAR Raw Data'!AK$1,FALSE)</f>
        <v>80.023601464831401</v>
      </c>
      <c r="AY46" s="66">
        <f>VLOOKUP($A46,'RevPAR Raw Data'!$B$6:$BE$43,'RevPAR Raw Data'!AL$1,FALSE)</f>
        <v>59.280775539840803</v>
      </c>
      <c r="AZ46" s="65">
        <f>VLOOKUP($A46,'RevPAR Raw Data'!$B$6:$BE$43,'RevPAR Raw Data'!AN$1,FALSE)</f>
        <v>106.058319863619</v>
      </c>
      <c r="BA46" s="65">
        <f>VLOOKUP($A46,'RevPAR Raw Data'!$B$6:$BE$43,'RevPAR Raw Data'!AO$1,FALSE)</f>
        <v>91.583013006692696</v>
      </c>
      <c r="BB46" s="66">
        <f>VLOOKUP($A46,'RevPAR Raw Data'!$B$6:$BE$43,'RevPAR Raw Data'!AP$1,FALSE)</f>
        <v>98.8206664351559</v>
      </c>
      <c r="BC46" s="67">
        <f>VLOOKUP($A46,'RevPAR Raw Data'!$B$6:$BE$43,'RevPAR Raw Data'!AR$1,FALSE)</f>
        <v>70.577887224216596</v>
      </c>
      <c r="BE46" s="59">
        <f>VLOOKUP($A46,'RevPAR Raw Data'!$B$6:$BE$43,'RevPAR Raw Data'!AT$1,FALSE)</f>
        <v>11.542997905862199</v>
      </c>
      <c r="BF46" s="60">
        <f>VLOOKUP($A46,'RevPAR Raw Data'!$B$6:$BE$43,'RevPAR Raw Data'!AU$1,FALSE)</f>
        <v>23.840344416008701</v>
      </c>
      <c r="BG46" s="60">
        <f>VLOOKUP($A46,'RevPAR Raw Data'!$B$6:$BE$43,'RevPAR Raw Data'!AV$1,FALSE)</f>
        <v>23.798264325620401</v>
      </c>
      <c r="BH46" s="60">
        <f>VLOOKUP($A46,'RevPAR Raw Data'!$B$6:$BE$43,'RevPAR Raw Data'!AW$1,FALSE)</f>
        <v>27.301232161450201</v>
      </c>
      <c r="BI46" s="60">
        <f>VLOOKUP($A46,'RevPAR Raw Data'!$B$6:$BE$43,'RevPAR Raw Data'!AX$1,FALSE)</f>
        <v>35.645176655046797</v>
      </c>
      <c r="BJ46" s="61">
        <f>VLOOKUP($A46,'RevPAR Raw Data'!$B$6:$BE$43,'RevPAR Raw Data'!AY$1,FALSE)</f>
        <v>25.677071358692</v>
      </c>
      <c r="BK46" s="60">
        <f>VLOOKUP($A46,'RevPAR Raw Data'!$B$6:$BE$43,'RevPAR Raw Data'!BA$1,FALSE)</f>
        <v>39.233019865939703</v>
      </c>
      <c r="BL46" s="60">
        <f>VLOOKUP($A46,'RevPAR Raw Data'!$B$6:$BE$43,'RevPAR Raw Data'!BB$1,FALSE)</f>
        <v>21.6555155964829</v>
      </c>
      <c r="BM46" s="61">
        <f>VLOOKUP($A46,'RevPAR Raw Data'!$B$6:$BE$43,'RevPAR Raw Data'!BC$1,FALSE)</f>
        <v>30.4960671570947</v>
      </c>
      <c r="BN46" s="62">
        <f>VLOOKUP($A46,'RevPAR Raw Data'!$B$6:$BE$43,'RevPAR Raw Data'!BE$1,FALSE)</f>
        <v>27.561544596791698</v>
      </c>
    </row>
    <row r="47" spans="1:66" x14ac:dyDescent="0.25">
      <c r="A47" s="81" t="s">
        <v>86</v>
      </c>
      <c r="B47" s="59">
        <f>VLOOKUP($A47,'Occupancy Raw Data'!$B$6:$BE$43,'Occupancy Raw Data'!AG$1,FALSE)</f>
        <v>46.609611586570097</v>
      </c>
      <c r="C47" s="60">
        <f>VLOOKUP($A47,'Occupancy Raw Data'!$B$6:$BE$43,'Occupancy Raw Data'!AH$1,FALSE)</f>
        <v>61.866359447004598</v>
      </c>
      <c r="D47" s="60">
        <f>VLOOKUP($A47,'Occupancy Raw Data'!$B$6:$BE$43,'Occupancy Raw Data'!AI$1,FALSE)</f>
        <v>64.647794601711595</v>
      </c>
      <c r="E47" s="60">
        <f>VLOOKUP($A47,'Occupancy Raw Data'!$B$6:$BE$43,'Occupancy Raw Data'!AJ$1,FALSE)</f>
        <v>65.026333113890701</v>
      </c>
      <c r="F47" s="60">
        <f>VLOOKUP($A47,'Occupancy Raw Data'!$B$6:$BE$43,'Occupancy Raw Data'!AK$1,FALSE)</f>
        <v>61.734693877551003</v>
      </c>
      <c r="G47" s="61">
        <f>VLOOKUP($A47,'Occupancy Raw Data'!$B$6:$BE$43,'Occupancy Raw Data'!AL$1,FALSE)</f>
        <v>59.976958525345601</v>
      </c>
      <c r="H47" s="60">
        <f>VLOOKUP($A47,'Occupancy Raw Data'!$B$6:$BE$43,'Occupancy Raw Data'!AN$1,FALSE)</f>
        <v>67.100065832784693</v>
      </c>
      <c r="I47" s="60">
        <f>VLOOKUP($A47,'Occupancy Raw Data'!$B$6:$BE$43,'Occupancy Raw Data'!AO$1,FALSE)</f>
        <v>65.059249506254105</v>
      </c>
      <c r="J47" s="61">
        <f>VLOOKUP($A47,'Occupancy Raw Data'!$B$6:$BE$43,'Occupancy Raw Data'!AP$1,FALSE)</f>
        <v>66.079657669519406</v>
      </c>
      <c r="K47" s="62">
        <f>VLOOKUP($A47,'Occupancy Raw Data'!$B$6:$BE$43,'Occupancy Raw Data'!AR$1,FALSE)</f>
        <v>61.720586852252403</v>
      </c>
      <c r="M47" s="59">
        <f>VLOOKUP($A47,'Occupancy Raw Data'!$B$6:$BE$43,'Occupancy Raw Data'!AT$1,FALSE)</f>
        <v>19.041614123581301</v>
      </c>
      <c r="N47" s="60">
        <f>VLOOKUP($A47,'Occupancy Raw Data'!$B$6:$BE$43,'Occupancy Raw Data'!AU$1,FALSE)</f>
        <v>22.682767624020801</v>
      </c>
      <c r="O47" s="60">
        <f>VLOOKUP($A47,'Occupancy Raw Data'!$B$6:$BE$43,'Occupancy Raw Data'!AV$1,FALSE)</f>
        <v>21.647568906782201</v>
      </c>
      <c r="P47" s="60">
        <f>VLOOKUP($A47,'Occupancy Raw Data'!$B$6:$BE$43,'Occupancy Raw Data'!AW$1,FALSE)</f>
        <v>19.221484610742301</v>
      </c>
      <c r="Q47" s="60">
        <f>VLOOKUP($A47,'Occupancy Raw Data'!$B$6:$BE$43,'Occupancy Raw Data'!AX$1,FALSE)</f>
        <v>17.993079584775</v>
      </c>
      <c r="R47" s="61">
        <f>VLOOKUP($A47,'Occupancy Raw Data'!$B$6:$BE$43,'Occupancy Raw Data'!AY$1,FALSE)</f>
        <v>20.151665018133802</v>
      </c>
      <c r="S47" s="60">
        <f>VLOOKUP($A47,'Occupancy Raw Data'!$B$6:$BE$43,'Occupancy Raw Data'!BA$1,FALSE)</f>
        <v>7.3177151882074201</v>
      </c>
      <c r="T47" s="60">
        <f>VLOOKUP($A47,'Occupancy Raw Data'!$B$6:$BE$43,'Occupancy Raw Data'!BB$1,FALSE)</f>
        <v>4.4661733615221904</v>
      </c>
      <c r="U47" s="61">
        <f>VLOOKUP($A47,'Occupancy Raw Data'!$B$6:$BE$43,'Occupancy Raw Data'!BC$1,FALSE)</f>
        <v>5.8947646050375804</v>
      </c>
      <c r="V47" s="62">
        <f>VLOOKUP($A47,'Occupancy Raw Data'!$B$6:$BE$43,'Occupancy Raw Data'!BE$1,FALSE)</f>
        <v>15.399155969755499</v>
      </c>
      <c r="X47" s="64">
        <f>VLOOKUP($A47,'ADR Raw Data'!$B$6:$BE$43,'ADR Raw Data'!AG$1,FALSE)</f>
        <v>82.191059322033794</v>
      </c>
      <c r="Y47" s="65">
        <f>VLOOKUP($A47,'ADR Raw Data'!$B$6:$BE$43,'ADR Raw Data'!AH$1,FALSE)</f>
        <v>85.073697791965898</v>
      </c>
      <c r="Z47" s="65">
        <f>VLOOKUP($A47,'ADR Raw Data'!$B$6:$BE$43,'ADR Raw Data'!AI$1,FALSE)</f>
        <v>86.913576883910295</v>
      </c>
      <c r="AA47" s="65">
        <f>VLOOKUP($A47,'ADR Raw Data'!$B$6:$BE$43,'ADR Raw Data'!AJ$1,FALSE)</f>
        <v>86.2145659326752</v>
      </c>
      <c r="AB47" s="65">
        <f>VLOOKUP($A47,'ADR Raw Data'!$B$6:$BE$43,'ADR Raw Data'!AK$1,FALSE)</f>
        <v>87.771170354572106</v>
      </c>
      <c r="AC47" s="66">
        <f>VLOOKUP($A47,'ADR Raw Data'!$B$6:$BE$43,'ADR Raw Data'!AL$1,FALSE)</f>
        <v>85.824984907524197</v>
      </c>
      <c r="AD47" s="65">
        <f>VLOOKUP($A47,'ADR Raw Data'!$B$6:$BE$43,'ADR Raw Data'!AN$1,FALSE)</f>
        <v>100.235898945302</v>
      </c>
      <c r="AE47" s="65">
        <f>VLOOKUP($A47,'ADR Raw Data'!$B$6:$BE$43,'ADR Raw Data'!AO$1,FALSE)</f>
        <v>103.393840121426</v>
      </c>
      <c r="AF47" s="66">
        <f>VLOOKUP($A47,'ADR Raw Data'!$B$6:$BE$43,'ADR Raw Data'!AP$1,FALSE)</f>
        <v>101.790486924034</v>
      </c>
      <c r="AG47" s="67">
        <f>VLOOKUP($A47,'ADR Raw Data'!$B$6:$BE$43,'ADR Raw Data'!AR$1,FALSE)</f>
        <v>90.708721953449299</v>
      </c>
      <c r="AI47" s="59">
        <f>VLOOKUP($A47,'ADR Raw Data'!$B$6:$BE$43,'ADR Raw Data'!AT$1,FALSE)</f>
        <v>7.8973397257814302</v>
      </c>
      <c r="AJ47" s="60">
        <f>VLOOKUP($A47,'ADR Raw Data'!$B$6:$BE$43,'ADR Raw Data'!AU$1,FALSE)</f>
        <v>9.9811885283830009</v>
      </c>
      <c r="AK47" s="60">
        <f>VLOOKUP($A47,'ADR Raw Data'!$B$6:$BE$43,'ADR Raw Data'!AV$1,FALSE)</f>
        <v>11.557046734864199</v>
      </c>
      <c r="AL47" s="60">
        <f>VLOOKUP($A47,'ADR Raw Data'!$B$6:$BE$43,'ADR Raw Data'!AW$1,FALSE)</f>
        <v>11.4464271313329</v>
      </c>
      <c r="AM47" s="60">
        <f>VLOOKUP($A47,'ADR Raw Data'!$B$6:$BE$43,'ADR Raw Data'!AX$1,FALSE)</f>
        <v>10.9557405704407</v>
      </c>
      <c r="AN47" s="61">
        <f>VLOOKUP($A47,'ADR Raw Data'!$B$6:$BE$43,'ADR Raw Data'!AY$1,FALSE)</f>
        <v>10.5203313438585</v>
      </c>
      <c r="AO47" s="60">
        <f>VLOOKUP($A47,'ADR Raw Data'!$B$6:$BE$43,'ADR Raw Data'!BA$1,FALSE)</f>
        <v>11.949862214209899</v>
      </c>
      <c r="AP47" s="60">
        <f>VLOOKUP($A47,'ADR Raw Data'!$B$6:$BE$43,'ADR Raw Data'!BB$1,FALSE)</f>
        <v>13.7207016330524</v>
      </c>
      <c r="AQ47" s="61">
        <f>VLOOKUP($A47,'ADR Raw Data'!$B$6:$BE$43,'ADR Raw Data'!BC$1,FALSE)</f>
        <v>12.8167526814326</v>
      </c>
      <c r="AR47" s="62">
        <f>VLOOKUP($A47,'ADR Raw Data'!$B$6:$BE$43,'ADR Raw Data'!BE$1,FALSE)</f>
        <v>10.828665454153899</v>
      </c>
      <c r="AT47" s="64">
        <f>VLOOKUP($A47,'RevPAR Raw Data'!$B$6:$BE$43,'RevPAR Raw Data'!AG$1,FALSE)</f>
        <v>38.308933508887399</v>
      </c>
      <c r="AU47" s="65">
        <f>VLOOKUP($A47,'RevPAR Raw Data'!$B$6:$BE$43,'RevPAR Raw Data'!AH$1,FALSE)</f>
        <v>52.631999670836002</v>
      </c>
      <c r="AV47" s="65">
        <f>VLOOKUP($A47,'RevPAR Raw Data'!$B$6:$BE$43,'RevPAR Raw Data'!AI$1,FALSE)</f>
        <v>56.187710664911101</v>
      </c>
      <c r="AW47" s="65">
        <f>VLOOKUP($A47,'RevPAR Raw Data'!$B$6:$BE$43,'RevPAR Raw Data'!AJ$1,FALSE)</f>
        <v>56.062170836076298</v>
      </c>
      <c r="AX47" s="65">
        <f>VLOOKUP($A47,'RevPAR Raw Data'!$B$6:$BE$43,'RevPAR Raw Data'!AK$1,FALSE)</f>
        <v>54.185263331138898</v>
      </c>
      <c r="AY47" s="66">
        <f>VLOOKUP($A47,'RevPAR Raw Data'!$B$6:$BE$43,'RevPAR Raw Data'!AL$1,FALSE)</f>
        <v>51.4752156023699</v>
      </c>
      <c r="AZ47" s="65">
        <f>VLOOKUP($A47,'RevPAR Raw Data'!$B$6:$BE$43,'RevPAR Raw Data'!AN$1,FALSE)</f>
        <v>67.258354180381801</v>
      </c>
      <c r="BA47" s="65">
        <f>VLOOKUP($A47,'RevPAR Raw Data'!$B$6:$BE$43,'RevPAR Raw Data'!AO$1,FALSE)</f>
        <v>67.267256418696505</v>
      </c>
      <c r="BB47" s="66">
        <f>VLOOKUP($A47,'RevPAR Raw Data'!$B$6:$BE$43,'RevPAR Raw Data'!AP$1,FALSE)</f>
        <v>67.262805299539096</v>
      </c>
      <c r="BC47" s="67">
        <f>VLOOKUP($A47,'RevPAR Raw Data'!$B$6:$BE$43,'RevPAR Raw Data'!AR$1,FALSE)</f>
        <v>55.985955515846797</v>
      </c>
      <c r="BE47" s="59">
        <f>VLOOKUP($A47,'RevPAR Raw Data'!$B$6:$BE$43,'RevPAR Raw Data'!AT$1,FALSE)</f>
        <v>28.4427348059743</v>
      </c>
      <c r="BF47" s="60">
        <f>VLOOKUP($A47,'RevPAR Raw Data'!$B$6:$BE$43,'RevPAR Raw Data'!AU$1,FALSE)</f>
        <v>34.9279659524124</v>
      </c>
      <c r="BG47" s="60">
        <f>VLOOKUP($A47,'RevPAR Raw Data'!$B$6:$BE$43,'RevPAR Raw Data'!AV$1,FALSE)</f>
        <v>35.706435297165299</v>
      </c>
      <c r="BH47" s="60">
        <f>VLOOKUP($A47,'RevPAR Raw Data'!$B$6:$BE$43,'RevPAR Raw Data'!AW$1,FALSE)</f>
        <v>32.868084971604297</v>
      </c>
      <c r="BI47" s="60">
        <f>VLOOKUP($A47,'RevPAR Raw Data'!$B$6:$BE$43,'RevPAR Raw Data'!AX$1,FALSE)</f>
        <v>30.920095275156701</v>
      </c>
      <c r="BJ47" s="61">
        <f>VLOOKUP($A47,'RevPAR Raw Data'!$B$6:$BE$43,'RevPAR Raw Data'!AY$1,FALSE)</f>
        <v>32.792018293204499</v>
      </c>
      <c r="BK47" s="60">
        <f>VLOOKUP($A47,'RevPAR Raw Data'!$B$6:$BE$43,'RevPAR Raw Data'!BA$1,FALSE)</f>
        <v>20.142034284636399</v>
      </c>
      <c r="BL47" s="60">
        <f>VLOOKUP($A47,'RevPAR Raw Data'!$B$6:$BE$43,'RevPAR Raw Data'!BB$1,FALSE)</f>
        <v>18.7996653159239</v>
      </c>
      <c r="BM47" s="61">
        <f>VLOOKUP($A47,'RevPAR Raw Data'!$B$6:$BE$43,'RevPAR Raw Data'!BC$1,FALSE)</f>
        <v>19.467034687050401</v>
      </c>
      <c r="BN47" s="62">
        <f>VLOOKUP($A47,'RevPAR Raw Data'!$B$6:$BE$43,'RevPAR Raw Data'!BE$1,FALSE)</f>
        <v>27.895344506637699</v>
      </c>
    </row>
    <row r="48" spans="1:66" ht="15" thickBot="1" x14ac:dyDescent="0.3">
      <c r="A48" s="81" t="s">
        <v>87</v>
      </c>
      <c r="B48" s="85">
        <f>VLOOKUP($A48,'Occupancy Raw Data'!$B$6:$BE$43,'Occupancy Raw Data'!AG$1,FALSE)</f>
        <v>48.166301069371997</v>
      </c>
      <c r="C48" s="86">
        <f>VLOOKUP($A48,'Occupancy Raw Data'!$B$6:$BE$43,'Occupancy Raw Data'!AH$1,FALSE)</f>
        <v>59.4769673704414</v>
      </c>
      <c r="D48" s="86">
        <f>VLOOKUP($A48,'Occupancy Raw Data'!$B$6:$BE$43,'Occupancy Raw Data'!AI$1,FALSE)</f>
        <v>62.825610090485299</v>
      </c>
      <c r="E48" s="86">
        <f>VLOOKUP($A48,'Occupancy Raw Data'!$B$6:$BE$43,'Occupancy Raw Data'!AJ$1,FALSE)</f>
        <v>67.891417603509694</v>
      </c>
      <c r="F48" s="86">
        <f>VLOOKUP($A48,'Occupancy Raw Data'!$B$6:$BE$43,'Occupancy Raw Data'!AK$1,FALSE)</f>
        <v>68.909377570605898</v>
      </c>
      <c r="G48" s="87">
        <f>VLOOKUP($A48,'Occupancy Raw Data'!$B$6:$BE$43,'Occupancy Raw Data'!AL$1,FALSE)</f>
        <v>61.4539347408829</v>
      </c>
      <c r="H48" s="86">
        <f>VLOOKUP($A48,'Occupancy Raw Data'!$B$6:$BE$43,'Occupancy Raw Data'!AN$1,FALSE)</f>
        <v>71.7267617219632</v>
      </c>
      <c r="I48" s="86">
        <f>VLOOKUP($A48,'Occupancy Raw Data'!$B$6:$BE$43,'Occupancy Raw Data'!AO$1,FALSE)</f>
        <v>71.017274472168907</v>
      </c>
      <c r="J48" s="87">
        <f>VLOOKUP($A48,'Occupancy Raw Data'!$B$6:$BE$43,'Occupancy Raw Data'!AP$1,FALSE)</f>
        <v>71.372018097066004</v>
      </c>
      <c r="K48" s="88">
        <f>VLOOKUP($A48,'Occupancy Raw Data'!$B$6:$BE$43,'Occupancy Raw Data'!AR$1,FALSE)</f>
        <v>64.287672842649499</v>
      </c>
      <c r="M48" s="85">
        <f>VLOOKUP($A48,'Occupancy Raw Data'!$B$6:$BE$43,'Occupancy Raw Data'!AT$1,FALSE)</f>
        <v>17.580459508877698</v>
      </c>
      <c r="N48" s="86">
        <f>VLOOKUP($A48,'Occupancy Raw Data'!$B$6:$BE$43,'Occupancy Raw Data'!AU$1,FALSE)</f>
        <v>24.729703570269201</v>
      </c>
      <c r="O48" s="86">
        <f>VLOOKUP($A48,'Occupancy Raw Data'!$B$6:$BE$43,'Occupancy Raw Data'!AV$1,FALSE)</f>
        <v>19.077706969331199</v>
      </c>
      <c r="P48" s="86">
        <f>VLOOKUP($A48,'Occupancy Raw Data'!$B$6:$BE$43,'Occupancy Raw Data'!AW$1,FALSE)</f>
        <v>21.720492032105099</v>
      </c>
      <c r="Q48" s="86">
        <f>VLOOKUP($A48,'Occupancy Raw Data'!$B$6:$BE$43,'Occupancy Raw Data'!AX$1,FALSE)</f>
        <v>18.353730682740199</v>
      </c>
      <c r="R48" s="87">
        <f>VLOOKUP($A48,'Occupancy Raw Data'!$B$6:$BE$43,'Occupancy Raw Data'!AY$1,FALSE)</f>
        <v>20.304885639076101</v>
      </c>
      <c r="S48" s="86">
        <f>VLOOKUP($A48,'Occupancy Raw Data'!$B$6:$BE$43,'Occupancy Raw Data'!BA$1,FALSE)</f>
        <v>9.3105533546016304</v>
      </c>
      <c r="T48" s="86">
        <f>VLOOKUP($A48,'Occupancy Raw Data'!$B$6:$BE$43,'Occupancy Raw Data'!BB$1,FALSE)</f>
        <v>5.6411775273572804</v>
      </c>
      <c r="U48" s="87">
        <f>VLOOKUP($A48,'Occupancy Raw Data'!$B$6:$BE$43,'Occupancy Raw Data'!BC$1,FALSE)</f>
        <v>7.4536631897985499</v>
      </c>
      <c r="V48" s="88">
        <f>VLOOKUP($A48,'Occupancy Raw Data'!$B$6:$BE$43,'Occupancy Raw Data'!BE$1,FALSE)</f>
        <v>15.9077689632964</v>
      </c>
      <c r="X48" s="89">
        <f>VLOOKUP($A48,'ADR Raw Data'!$B$6:$BE$43,'ADR Raw Data'!AG$1,FALSE)</f>
        <v>95.814819611470796</v>
      </c>
      <c r="Y48" s="90">
        <f>VLOOKUP($A48,'ADR Raw Data'!$B$6:$BE$43,'ADR Raw Data'!AH$1,FALSE)</f>
        <v>100.112429551086</v>
      </c>
      <c r="Z48" s="90">
        <f>VLOOKUP($A48,'ADR Raw Data'!$B$6:$BE$43,'ADR Raw Data'!AI$1,FALSE)</f>
        <v>102.41020731042001</v>
      </c>
      <c r="AA48" s="90">
        <f>VLOOKUP($A48,'ADR Raw Data'!$B$6:$BE$43,'ADR Raw Data'!AJ$1,FALSE)</f>
        <v>107.16347081987</v>
      </c>
      <c r="AB48" s="90">
        <f>VLOOKUP($A48,'ADR Raw Data'!$B$6:$BE$43,'ADR Raw Data'!AK$1,FALSE)</f>
        <v>120.794486943546</v>
      </c>
      <c r="AC48" s="91">
        <f>VLOOKUP($A48,'ADR Raw Data'!$B$6:$BE$43,'ADR Raw Data'!AL$1,FALSE)</f>
        <v>106.10473000256501</v>
      </c>
      <c r="AD48" s="90">
        <f>VLOOKUP($A48,'ADR Raw Data'!$B$6:$BE$43,'ADR Raw Data'!AN$1,FALSE)</f>
        <v>139.83638361924699</v>
      </c>
      <c r="AE48" s="90">
        <f>VLOOKUP($A48,'ADR Raw Data'!$B$6:$BE$43,'ADR Raw Data'!AO$1,FALSE)</f>
        <v>136.21016457528901</v>
      </c>
      <c r="AF48" s="91">
        <f>VLOOKUP($A48,'ADR Raw Data'!$B$6:$BE$43,'ADR Raw Data'!AP$1,FALSE)</f>
        <v>138.032285878934</v>
      </c>
      <c r="AG48" s="92">
        <f>VLOOKUP($A48,'ADR Raw Data'!$B$6:$BE$43,'ADR Raw Data'!AR$1,FALSE)</f>
        <v>116.232128549232</v>
      </c>
      <c r="AI48" s="85">
        <f>VLOOKUP($A48,'ADR Raw Data'!$B$6:$BE$43,'ADR Raw Data'!AT$1,FALSE)</f>
        <v>14.3774418891911</v>
      </c>
      <c r="AJ48" s="86">
        <f>VLOOKUP($A48,'ADR Raw Data'!$B$6:$BE$43,'ADR Raw Data'!AU$1,FALSE)</f>
        <v>20.600675628573001</v>
      </c>
      <c r="AK48" s="86">
        <f>VLOOKUP($A48,'ADR Raw Data'!$B$6:$BE$43,'ADR Raw Data'!AV$1,FALSE)</f>
        <v>20.011022309070999</v>
      </c>
      <c r="AL48" s="86">
        <f>VLOOKUP($A48,'ADR Raw Data'!$B$6:$BE$43,'ADR Raw Data'!AW$1,FALSE)</f>
        <v>23.146266039602502</v>
      </c>
      <c r="AM48" s="86">
        <f>VLOOKUP($A48,'ADR Raw Data'!$B$6:$BE$43,'ADR Raw Data'!AX$1,FALSE)</f>
        <v>29.558806480805401</v>
      </c>
      <c r="AN48" s="87">
        <f>VLOOKUP($A48,'ADR Raw Data'!$B$6:$BE$43,'ADR Raw Data'!AY$1,FALSE)</f>
        <v>22.2132839050367</v>
      </c>
      <c r="AO48" s="86">
        <f>VLOOKUP($A48,'ADR Raw Data'!$B$6:$BE$43,'ADR Raw Data'!BA$1,FALSE)</f>
        <v>23.645843185135501</v>
      </c>
      <c r="AP48" s="86">
        <f>VLOOKUP($A48,'ADR Raw Data'!$B$6:$BE$43,'ADR Raw Data'!BB$1,FALSE)</f>
        <v>18.110531243849799</v>
      </c>
      <c r="AQ48" s="87">
        <f>VLOOKUP($A48,'ADR Raw Data'!$B$6:$BE$43,'ADR Raw Data'!BC$1,FALSE)</f>
        <v>20.844780228100099</v>
      </c>
      <c r="AR48" s="88">
        <f>VLOOKUP($A48,'ADR Raw Data'!$B$6:$BE$43,'ADR Raw Data'!BE$1,FALSE)</f>
        <v>20.828990409786201</v>
      </c>
      <c r="AT48" s="89">
        <f>VLOOKUP($A48,'RevPAR Raw Data'!$B$6:$BE$43,'RevPAR Raw Data'!AG$1,FALSE)</f>
        <v>46.150454483136798</v>
      </c>
      <c r="AU48" s="90">
        <f>VLOOKUP($A48,'RevPAR Raw Data'!$B$6:$BE$43,'RevPAR Raw Data'!AH$1,FALSE)</f>
        <v>59.543837057855697</v>
      </c>
      <c r="AV48" s="90">
        <f>VLOOKUP($A48,'RevPAR Raw Data'!$B$6:$BE$43,'RevPAR Raw Data'!AI$1,FALSE)</f>
        <v>64.339837537702195</v>
      </c>
      <c r="AW48" s="90">
        <f>VLOOKUP($A48,'RevPAR Raw Data'!$B$6:$BE$43,'RevPAR Raw Data'!AJ$1,FALSE)</f>
        <v>72.754799492733696</v>
      </c>
      <c r="AX48" s="90">
        <f>VLOOKUP($A48,'RevPAR Raw Data'!$B$6:$BE$43,'RevPAR Raw Data'!AK$1,FALSE)</f>
        <v>83.238729092404697</v>
      </c>
      <c r="AY48" s="91">
        <f>VLOOKUP($A48,'RevPAR Raw Data'!$B$6:$BE$43,'RevPAR Raw Data'!AL$1,FALSE)</f>
        <v>65.205531532766599</v>
      </c>
      <c r="AZ48" s="90">
        <f>VLOOKUP($A48,'RevPAR Raw Data'!$B$6:$BE$43,'RevPAR Raw Data'!AN$1,FALSE)</f>
        <v>100.300109679188</v>
      </c>
      <c r="BA48" s="90">
        <f>VLOOKUP($A48,'RevPAR Raw Data'!$B$6:$BE$43,'RevPAR Raw Data'!AO$1,FALSE)</f>
        <v>96.732746435426293</v>
      </c>
      <c r="BB48" s="91">
        <f>VLOOKUP($A48,'RevPAR Raw Data'!$B$6:$BE$43,'RevPAR Raw Data'!AP$1,FALSE)</f>
        <v>98.516428057307294</v>
      </c>
      <c r="BC48" s="92">
        <f>VLOOKUP($A48,'RevPAR Raw Data'!$B$6:$BE$43,'RevPAR Raw Data'!AR$1,FALSE)</f>
        <v>74.722930539778204</v>
      </c>
      <c r="BE48" s="85">
        <f>VLOOKUP($A48,'RevPAR Raw Data'!$B$6:$BE$43,'RevPAR Raw Data'!AT$1,FALSE)</f>
        <v>34.485521747810502</v>
      </c>
      <c r="BF48" s="86">
        <f>VLOOKUP($A48,'RevPAR Raw Data'!$B$6:$BE$43,'RevPAR Raw Data'!AU$1,FALSE)</f>
        <v>50.424865215261001</v>
      </c>
      <c r="BG48" s="86">
        <f>VLOOKUP($A48,'RevPAR Raw Data'!$B$6:$BE$43,'RevPAR Raw Data'!AV$1,FALSE)</f>
        <v>42.906373476094402</v>
      </c>
      <c r="BH48" s="86">
        <f>VLOOKUP($A48,'RevPAR Raw Data'!$B$6:$BE$43,'RevPAR Raw Data'!AW$1,FALSE)</f>
        <v>49.894240942569397</v>
      </c>
      <c r="BI48" s="86">
        <f>VLOOKUP($A48,'RevPAR Raw Data'!$B$6:$BE$43,'RevPAR Raw Data'!AX$1,FALSE)</f>
        <v>53.337680898065102</v>
      </c>
      <c r="BJ48" s="87">
        <f>VLOOKUP($A48,'RevPAR Raw Data'!$B$6:$BE$43,'RevPAR Raw Data'!AY$1,FALSE)</f>
        <v>47.028551437714</v>
      </c>
      <c r="BK48" s="86">
        <f>VLOOKUP($A48,'RevPAR Raw Data'!$B$6:$BE$43,'RevPAR Raw Data'!BA$1,FALSE)</f>
        <v>35.157955385634601</v>
      </c>
      <c r="BL48" s="86">
        <f>VLOOKUP($A48,'RevPAR Raw Data'!$B$6:$BE$43,'RevPAR Raw Data'!BB$1,FALSE)</f>
        <v>24.7733559898201</v>
      </c>
      <c r="BM48" s="87">
        <f>VLOOKUP($A48,'RevPAR Raw Data'!$B$6:$BE$43,'RevPAR Raw Data'!BC$1,FALSE)</f>
        <v>29.852143128754999</v>
      </c>
      <c r="BN48" s="88">
        <f>VLOOKUP($A48,'RevPAR Raw Data'!$B$6:$BE$43,'RevPAR Raw Data'!BE$1,FALSE)</f>
        <v>40.050187044858603</v>
      </c>
    </row>
  </sheetData>
  <sheetProtection algorithmName="SHA-512" hashValue="Lf4Ki61useOmwkvt/igmQ23WCJ6j2+g5Pk3r6N8azj0Eg7QofXUzUsNNqwm1KYbDdBZsAhJhlz5nmSA3a086NQ==" saltValue="o5k1LKzpqmHlPpvDlzzbtQ==" spinCount="100000" sheet="1" formatColumns="0" formatRows="0"/>
  <mergeCells count="25">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 ref="BE1:BN1"/>
    <mergeCell ref="BM2:BM3"/>
    <mergeCell ref="BN2:BN3"/>
    <mergeCell ref="AC2:AC3"/>
    <mergeCell ref="AF2:AF3"/>
    <mergeCell ref="AG2:AG3"/>
    <mergeCell ref="AN2:AN3"/>
    <mergeCell ref="AQ2:AQ3"/>
    <mergeCell ref="AR2:AR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G24" sqref="G24"/>
    </sheetView>
  </sheetViews>
  <sheetFormatPr defaultRowHeight="12.75" x14ac:dyDescent="0.2"/>
  <cols>
    <col min="1" max="1" width="20.7109375" customWidth="1"/>
    <col min="2" max="2" width="28.140625" customWidth="1"/>
    <col min="3" max="3" width="2.85546875" customWidth="1"/>
    <col min="4" max="5" width="5.28515625" customWidth="1"/>
    <col min="6" max="6" width="4.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94" t="s">
        <v>6</v>
      </c>
      <c r="H2" s="195"/>
      <c r="I2" s="195"/>
      <c r="J2" s="195"/>
      <c r="K2" s="195"/>
      <c r="L2" s="195"/>
      <c r="M2" s="195"/>
      <c r="N2" s="195"/>
      <c r="O2" s="195"/>
      <c r="P2" s="195"/>
      <c r="Q2" s="195"/>
      <c r="R2" s="195"/>
      <c r="T2" s="194" t="s">
        <v>7</v>
      </c>
      <c r="U2" s="195"/>
      <c r="V2" s="195"/>
      <c r="W2" s="195"/>
      <c r="X2" s="195"/>
      <c r="Y2" s="195"/>
      <c r="Z2" s="195"/>
      <c r="AA2" s="195"/>
      <c r="AB2" s="195"/>
      <c r="AC2" s="195"/>
      <c r="AD2" s="195"/>
      <c r="AE2" s="195"/>
      <c r="AF2" s="4"/>
      <c r="AG2" s="194" t="s">
        <v>34</v>
      </c>
      <c r="AH2" s="195"/>
      <c r="AI2" s="195"/>
      <c r="AJ2" s="195"/>
      <c r="AK2" s="195"/>
      <c r="AL2" s="195"/>
      <c r="AM2" s="195"/>
      <c r="AN2" s="195"/>
      <c r="AO2" s="195"/>
      <c r="AP2" s="195"/>
      <c r="AQ2" s="195"/>
      <c r="AR2" s="195"/>
      <c r="AT2" s="194" t="s">
        <v>35</v>
      </c>
      <c r="AU2" s="195"/>
      <c r="AV2" s="195"/>
      <c r="AW2" s="195"/>
      <c r="AX2" s="195"/>
      <c r="AY2" s="195"/>
      <c r="AZ2" s="195"/>
      <c r="BA2" s="195"/>
      <c r="BB2" s="195"/>
      <c r="BC2" s="195"/>
      <c r="BD2" s="195"/>
      <c r="BE2" s="195"/>
    </row>
    <row r="3" spans="1:57" x14ac:dyDescent="0.2">
      <c r="A3" s="37"/>
      <c r="B3" s="37"/>
      <c r="C3" s="3"/>
      <c r="D3" s="196" t="s">
        <v>8</v>
      </c>
      <c r="E3" s="198" t="s">
        <v>9</v>
      </c>
      <c r="F3" s="5"/>
      <c r="G3" s="200" t="s">
        <v>0</v>
      </c>
      <c r="H3" s="202" t="s">
        <v>1</v>
      </c>
      <c r="I3" s="202" t="s">
        <v>10</v>
      </c>
      <c r="J3" s="202" t="s">
        <v>2</v>
      </c>
      <c r="K3" s="202" t="s">
        <v>11</v>
      </c>
      <c r="L3" s="204" t="s">
        <v>12</v>
      </c>
      <c r="M3" s="5"/>
      <c r="N3" s="200" t="s">
        <v>3</v>
      </c>
      <c r="O3" s="202" t="s">
        <v>4</v>
      </c>
      <c r="P3" s="204" t="s">
        <v>13</v>
      </c>
      <c r="Q3" s="2"/>
      <c r="R3" s="206" t="s">
        <v>14</v>
      </c>
      <c r="S3" s="2"/>
      <c r="T3" s="200" t="s">
        <v>0</v>
      </c>
      <c r="U3" s="202" t="s">
        <v>1</v>
      </c>
      <c r="V3" s="202" t="s">
        <v>10</v>
      </c>
      <c r="W3" s="202" t="s">
        <v>2</v>
      </c>
      <c r="X3" s="202" t="s">
        <v>11</v>
      </c>
      <c r="Y3" s="204" t="s">
        <v>12</v>
      </c>
      <c r="Z3" s="2"/>
      <c r="AA3" s="200" t="s">
        <v>3</v>
      </c>
      <c r="AB3" s="202" t="s">
        <v>4</v>
      </c>
      <c r="AC3" s="204" t="s">
        <v>13</v>
      </c>
      <c r="AD3" s="1"/>
      <c r="AE3" s="208" t="s">
        <v>14</v>
      </c>
      <c r="AF3" s="47"/>
      <c r="AG3" s="200" t="s">
        <v>0</v>
      </c>
      <c r="AH3" s="202" t="s">
        <v>1</v>
      </c>
      <c r="AI3" s="202" t="s">
        <v>10</v>
      </c>
      <c r="AJ3" s="202" t="s">
        <v>2</v>
      </c>
      <c r="AK3" s="202" t="s">
        <v>11</v>
      </c>
      <c r="AL3" s="204" t="s">
        <v>12</v>
      </c>
      <c r="AM3" s="5"/>
      <c r="AN3" s="200" t="s">
        <v>3</v>
      </c>
      <c r="AO3" s="202" t="s">
        <v>4</v>
      </c>
      <c r="AP3" s="204" t="s">
        <v>13</v>
      </c>
      <c r="AQ3" s="2"/>
      <c r="AR3" s="206" t="s">
        <v>14</v>
      </c>
      <c r="AS3" s="2"/>
      <c r="AT3" s="200" t="s">
        <v>0</v>
      </c>
      <c r="AU3" s="202" t="s">
        <v>1</v>
      </c>
      <c r="AV3" s="202" t="s">
        <v>10</v>
      </c>
      <c r="AW3" s="202" t="s">
        <v>2</v>
      </c>
      <c r="AX3" s="202" t="s">
        <v>11</v>
      </c>
      <c r="AY3" s="204" t="s">
        <v>12</v>
      </c>
      <c r="AZ3" s="2"/>
      <c r="BA3" s="200" t="s">
        <v>3</v>
      </c>
      <c r="BB3" s="202" t="s">
        <v>4</v>
      </c>
      <c r="BC3" s="204" t="s">
        <v>13</v>
      </c>
      <c r="BD3" s="1"/>
      <c r="BE3" s="208" t="s">
        <v>14</v>
      </c>
    </row>
    <row r="4" spans="1:57" x14ac:dyDescent="0.2">
      <c r="A4" s="37"/>
      <c r="B4" s="37"/>
      <c r="C4" s="3"/>
      <c r="D4" s="197"/>
      <c r="E4" s="199"/>
      <c r="F4" s="5"/>
      <c r="G4" s="201"/>
      <c r="H4" s="203"/>
      <c r="I4" s="203"/>
      <c r="J4" s="203"/>
      <c r="K4" s="203"/>
      <c r="L4" s="205"/>
      <c r="M4" s="5"/>
      <c r="N4" s="201"/>
      <c r="O4" s="203"/>
      <c r="P4" s="205"/>
      <c r="Q4" s="2"/>
      <c r="R4" s="207"/>
      <c r="S4" s="2"/>
      <c r="T4" s="201"/>
      <c r="U4" s="203"/>
      <c r="V4" s="203"/>
      <c r="W4" s="203"/>
      <c r="X4" s="203"/>
      <c r="Y4" s="205"/>
      <c r="Z4" s="2"/>
      <c r="AA4" s="201"/>
      <c r="AB4" s="203"/>
      <c r="AC4" s="205"/>
      <c r="AD4" s="1"/>
      <c r="AE4" s="209"/>
      <c r="AF4" s="48"/>
      <c r="AG4" s="201"/>
      <c r="AH4" s="203"/>
      <c r="AI4" s="203"/>
      <c r="AJ4" s="203"/>
      <c r="AK4" s="203"/>
      <c r="AL4" s="205"/>
      <c r="AM4" s="5"/>
      <c r="AN4" s="201"/>
      <c r="AO4" s="203"/>
      <c r="AP4" s="205"/>
      <c r="AQ4" s="2"/>
      <c r="AR4" s="207"/>
      <c r="AS4" s="2"/>
      <c r="AT4" s="201"/>
      <c r="AU4" s="203"/>
      <c r="AV4" s="203"/>
      <c r="AW4" s="203"/>
      <c r="AX4" s="203"/>
      <c r="AY4" s="205"/>
      <c r="AZ4" s="2"/>
      <c r="BA4" s="201"/>
      <c r="BB4" s="203"/>
      <c r="BC4" s="205"/>
      <c r="BD4" s="1"/>
      <c r="BE4" s="209"/>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38">
        <v>55.816827460581401</v>
      </c>
      <c r="H6" s="139">
        <v>62.974496777331602</v>
      </c>
      <c r="I6" s="139">
        <v>65.519156592755394</v>
      </c>
      <c r="J6" s="139">
        <v>63.860561823113997</v>
      </c>
      <c r="K6" s="139">
        <v>61.687004405088601</v>
      </c>
      <c r="L6" s="140">
        <v>61.971613061100697</v>
      </c>
      <c r="M6" s="141"/>
      <c r="N6" s="142">
        <v>73.274870894050096</v>
      </c>
      <c r="O6" s="143">
        <v>82.664308012935294</v>
      </c>
      <c r="P6" s="144">
        <v>77.969589453492702</v>
      </c>
      <c r="Q6" s="141"/>
      <c r="R6" s="145">
        <v>66.542937370452293</v>
      </c>
      <c r="S6" s="146"/>
      <c r="T6" s="138">
        <v>10.948189466867101</v>
      </c>
      <c r="U6" s="139">
        <v>16.5534455842336</v>
      </c>
      <c r="V6" s="139">
        <v>16.7463395656142</v>
      </c>
      <c r="W6" s="139">
        <v>12.1075048506311</v>
      </c>
      <c r="X6" s="139">
        <v>5.4183137783275903</v>
      </c>
      <c r="Y6" s="140">
        <v>12.2914860529732</v>
      </c>
      <c r="Z6" s="141"/>
      <c r="AA6" s="142">
        <v>-0.641286763508362</v>
      </c>
      <c r="AB6" s="143">
        <v>-0.47776606824939</v>
      </c>
      <c r="AC6" s="144">
        <v>-0.55467043079997502</v>
      </c>
      <c r="AD6" s="141"/>
      <c r="AE6" s="145">
        <v>7.6366174036174197</v>
      </c>
      <c r="AF6" s="33"/>
      <c r="AG6" s="138">
        <v>52.740644991826002</v>
      </c>
      <c r="AH6" s="139">
        <v>61.933404134125801</v>
      </c>
      <c r="AI6" s="139">
        <v>66.074329568796898</v>
      </c>
      <c r="AJ6" s="139">
        <v>66.417014699189494</v>
      </c>
      <c r="AK6" s="139">
        <v>65.253113749612695</v>
      </c>
      <c r="AL6" s="140">
        <v>62.483733524149301</v>
      </c>
      <c r="AM6" s="141"/>
      <c r="AN6" s="142">
        <v>73.994581068973304</v>
      </c>
      <c r="AO6" s="143">
        <v>78.126453676685799</v>
      </c>
      <c r="AP6" s="144">
        <v>76.060525348942093</v>
      </c>
      <c r="AQ6" s="141"/>
      <c r="AR6" s="145">
        <v>66.363036110818001</v>
      </c>
      <c r="AS6" s="146"/>
      <c r="AT6" s="138">
        <v>9.5180308711402901</v>
      </c>
      <c r="AU6" s="139">
        <v>18.192677339610899</v>
      </c>
      <c r="AV6" s="139">
        <v>20.799695296494999</v>
      </c>
      <c r="AW6" s="139">
        <v>18.640299759248901</v>
      </c>
      <c r="AX6" s="139">
        <v>12.504187394611799</v>
      </c>
      <c r="AY6" s="140">
        <v>16.038389095193001</v>
      </c>
      <c r="AZ6" s="141"/>
      <c r="BA6" s="142">
        <v>5.2187678962340902</v>
      </c>
      <c r="BB6" s="143">
        <v>3.18630092271066</v>
      </c>
      <c r="BC6" s="144">
        <v>4.1649796416883502</v>
      </c>
      <c r="BD6" s="141"/>
      <c r="BE6" s="145">
        <v>11.863029633521499</v>
      </c>
    </row>
    <row r="7" spans="1:57" x14ac:dyDescent="0.2">
      <c r="A7" s="23" t="s">
        <v>18</v>
      </c>
      <c r="B7" s="44" t="str">
        <f>TRIM(A7)</f>
        <v>Virginia</v>
      </c>
      <c r="C7" s="11"/>
      <c r="D7" s="28" t="s">
        <v>16</v>
      </c>
      <c r="E7" s="31" t="s">
        <v>17</v>
      </c>
      <c r="F7" s="12"/>
      <c r="G7" s="147">
        <v>56.055391882968401</v>
      </c>
      <c r="H7" s="141">
        <v>62.9660435820592</v>
      </c>
      <c r="I7" s="141">
        <v>65.744526845126202</v>
      </c>
      <c r="J7" s="141">
        <v>65.1749885711383</v>
      </c>
      <c r="K7" s="141">
        <v>60.955833798953599</v>
      </c>
      <c r="L7" s="148">
        <v>62.179356936049103</v>
      </c>
      <c r="M7" s="141"/>
      <c r="N7" s="149">
        <v>74.424112358409104</v>
      </c>
      <c r="O7" s="150">
        <v>85.045969421445605</v>
      </c>
      <c r="P7" s="151">
        <v>79.735040889927305</v>
      </c>
      <c r="Q7" s="141"/>
      <c r="R7" s="152">
        <v>67.195266637157204</v>
      </c>
      <c r="S7" s="146"/>
      <c r="T7" s="147">
        <v>14.978003078814</v>
      </c>
      <c r="U7" s="141">
        <v>19.9951633645112</v>
      </c>
      <c r="V7" s="141">
        <v>20.736563635963801</v>
      </c>
      <c r="W7" s="141">
        <v>16.124316198278301</v>
      </c>
      <c r="X7" s="141">
        <v>8.7187910468981809</v>
      </c>
      <c r="Y7" s="148">
        <v>16.061499386226799</v>
      </c>
      <c r="Z7" s="141"/>
      <c r="AA7" s="149">
        <v>4.1999090495732903</v>
      </c>
      <c r="AB7" s="150">
        <v>6.7412230034287797</v>
      </c>
      <c r="AC7" s="151">
        <v>5.5399483732691204</v>
      </c>
      <c r="AD7" s="141"/>
      <c r="AE7" s="152">
        <v>12.2669745290344</v>
      </c>
      <c r="AF7" s="34"/>
      <c r="AG7" s="147">
        <v>53.942798547264601</v>
      </c>
      <c r="AH7" s="141">
        <v>63.323354243917301</v>
      </c>
      <c r="AI7" s="141">
        <v>67.761879666785106</v>
      </c>
      <c r="AJ7" s="141">
        <v>69.329538527962598</v>
      </c>
      <c r="AK7" s="141">
        <v>67.793626504800102</v>
      </c>
      <c r="AL7" s="148">
        <v>64.430239498145895</v>
      </c>
      <c r="AM7" s="141"/>
      <c r="AN7" s="149">
        <v>76.7881406511911</v>
      </c>
      <c r="AO7" s="150">
        <v>79.902664194646206</v>
      </c>
      <c r="AP7" s="151">
        <v>78.345402422918596</v>
      </c>
      <c r="AQ7" s="141"/>
      <c r="AR7" s="152">
        <v>68.406000333795305</v>
      </c>
      <c r="AS7" s="146"/>
      <c r="AT7" s="147">
        <v>15.2061150307318</v>
      </c>
      <c r="AU7" s="141">
        <v>22.863785576020899</v>
      </c>
      <c r="AV7" s="141">
        <v>25.275468409472801</v>
      </c>
      <c r="AW7" s="141">
        <v>24.499202248150802</v>
      </c>
      <c r="AX7" s="141">
        <v>19.902692489023501</v>
      </c>
      <c r="AY7" s="148">
        <v>21.7135049735618</v>
      </c>
      <c r="AZ7" s="141"/>
      <c r="BA7" s="149">
        <v>13.0624532254594</v>
      </c>
      <c r="BB7" s="150">
        <v>9.8805741988669702</v>
      </c>
      <c r="BC7" s="151">
        <v>11.4172000676993</v>
      </c>
      <c r="BD7" s="141"/>
      <c r="BE7" s="152">
        <v>18.140934300933601</v>
      </c>
    </row>
    <row r="8" spans="1:57" x14ac:dyDescent="0.2">
      <c r="A8" s="24" t="s">
        <v>19</v>
      </c>
      <c r="B8" s="44" t="str">
        <f t="shared" ref="B8:B43" si="0">TRIM(A8)</f>
        <v>Norfolk/Virginia Beach, VA</v>
      </c>
      <c r="C8" s="12"/>
      <c r="D8" s="28" t="s">
        <v>16</v>
      </c>
      <c r="E8" s="31" t="s">
        <v>17</v>
      </c>
      <c r="F8" s="12"/>
      <c r="G8" s="147">
        <v>57.425898262441997</v>
      </c>
      <c r="H8" s="141">
        <v>62.510155410540598</v>
      </c>
      <c r="I8" s="141">
        <v>63.6528028933092</v>
      </c>
      <c r="J8" s="141">
        <v>63.532248342374899</v>
      </c>
      <c r="K8" s="141">
        <v>62.334565086353699</v>
      </c>
      <c r="L8" s="148">
        <v>61.891133999004097</v>
      </c>
      <c r="M8" s="141"/>
      <c r="N8" s="149">
        <v>77.83630788584</v>
      </c>
      <c r="O8" s="150">
        <v>90.297979400896196</v>
      </c>
      <c r="P8" s="151">
        <v>84.067143643368098</v>
      </c>
      <c r="Q8" s="141"/>
      <c r="R8" s="152">
        <v>68.227136754536701</v>
      </c>
      <c r="S8" s="146"/>
      <c r="T8" s="147">
        <v>-2.6824386680812999</v>
      </c>
      <c r="U8" s="141">
        <v>6.2742423353840104</v>
      </c>
      <c r="V8" s="141">
        <v>5.3519743244590199</v>
      </c>
      <c r="W8" s="141">
        <v>4.6565492747623702</v>
      </c>
      <c r="X8" s="141">
        <v>-2.3724298190936799</v>
      </c>
      <c r="Y8" s="148">
        <v>2.1972189835145799</v>
      </c>
      <c r="Z8" s="141"/>
      <c r="AA8" s="149">
        <v>-7.3922819147690602</v>
      </c>
      <c r="AB8" s="150">
        <v>-0.32744998377277601</v>
      </c>
      <c r="AC8" s="151">
        <v>-3.72748136440579</v>
      </c>
      <c r="AD8" s="141"/>
      <c r="AE8" s="152">
        <v>3.00359964661941E-2</v>
      </c>
      <c r="AF8" s="35"/>
      <c r="AG8" s="147">
        <v>54.851010299551803</v>
      </c>
      <c r="AH8" s="141">
        <v>60.576696281154099</v>
      </c>
      <c r="AI8" s="141">
        <v>63.713735356553101</v>
      </c>
      <c r="AJ8" s="141">
        <v>65.220012055455001</v>
      </c>
      <c r="AK8" s="141">
        <v>65.643263359278706</v>
      </c>
      <c r="AL8" s="148">
        <v>62.000943470398603</v>
      </c>
      <c r="AM8" s="141"/>
      <c r="AN8" s="149">
        <v>79.394999606887296</v>
      </c>
      <c r="AO8" s="150">
        <v>84.297769740807695</v>
      </c>
      <c r="AP8" s="151">
        <v>81.846384673847496</v>
      </c>
      <c r="AQ8" s="141"/>
      <c r="AR8" s="152">
        <v>67.6710695285268</v>
      </c>
      <c r="AS8" s="146"/>
      <c r="AT8" s="147">
        <v>-1.7224768872876599</v>
      </c>
      <c r="AU8" s="141">
        <v>5.9170689172999102</v>
      </c>
      <c r="AV8" s="141">
        <v>7.9445005101858204</v>
      </c>
      <c r="AW8" s="141">
        <v>9.1534644277631205</v>
      </c>
      <c r="AX8" s="141">
        <v>5.4290731941778301</v>
      </c>
      <c r="AY8" s="148">
        <v>5.42829741197085</v>
      </c>
      <c r="AZ8" s="141"/>
      <c r="BA8" s="149">
        <v>-0.28664258569791701</v>
      </c>
      <c r="BB8" s="150">
        <v>-1.1502268283127599</v>
      </c>
      <c r="BC8" s="151">
        <v>-0.73324334103199695</v>
      </c>
      <c r="BD8" s="141"/>
      <c r="BE8" s="152">
        <v>3.2144164279756202</v>
      </c>
    </row>
    <row r="9" spans="1:57" x14ac:dyDescent="0.2">
      <c r="A9" s="24" t="s">
        <v>20</v>
      </c>
      <c r="B9" s="95" t="s">
        <v>72</v>
      </c>
      <c r="C9" s="12"/>
      <c r="D9" s="28" t="s">
        <v>16</v>
      </c>
      <c r="E9" s="31" t="s">
        <v>17</v>
      </c>
      <c r="F9" s="12"/>
      <c r="G9" s="147">
        <v>54.743197052425899</v>
      </c>
      <c r="H9" s="141">
        <v>64.309495272339802</v>
      </c>
      <c r="I9" s="141">
        <v>66.626714609135703</v>
      </c>
      <c r="J9" s="141">
        <v>64.589159675056493</v>
      </c>
      <c r="K9" s="141">
        <v>57.739601367248099</v>
      </c>
      <c r="L9" s="148">
        <v>61.601633595241204</v>
      </c>
      <c r="M9" s="141"/>
      <c r="N9" s="149">
        <v>75.811248723753707</v>
      </c>
      <c r="O9" s="150">
        <v>87.739157455497804</v>
      </c>
      <c r="P9" s="151">
        <v>81.775203089625705</v>
      </c>
      <c r="Q9" s="141"/>
      <c r="R9" s="152">
        <v>67.365510593636799</v>
      </c>
      <c r="S9" s="146"/>
      <c r="T9" s="147">
        <v>9.2661487881457205</v>
      </c>
      <c r="U9" s="141">
        <v>18.165389461315801</v>
      </c>
      <c r="V9" s="141">
        <v>16.388216247961999</v>
      </c>
      <c r="W9" s="141">
        <v>12.3103816298495</v>
      </c>
      <c r="X9" s="141">
        <v>3.7370513861110402</v>
      </c>
      <c r="Y9" s="148">
        <v>12.028060444262</v>
      </c>
      <c r="Z9" s="141"/>
      <c r="AA9" s="149">
        <v>-2.1684319215143399</v>
      </c>
      <c r="AB9" s="150">
        <v>1.2968242330242199</v>
      </c>
      <c r="AC9" s="151">
        <v>-0.33947053656709902</v>
      </c>
      <c r="AD9" s="141"/>
      <c r="AE9" s="152">
        <v>7.4052987545078599</v>
      </c>
      <c r="AF9" s="35"/>
      <c r="AG9" s="147">
        <v>54.288187508323297</v>
      </c>
      <c r="AH9" s="141">
        <v>64.464864384960194</v>
      </c>
      <c r="AI9" s="141">
        <v>69.292404669951594</v>
      </c>
      <c r="AJ9" s="141">
        <v>68.534425356239097</v>
      </c>
      <c r="AK9" s="141">
        <v>64.7800417277045</v>
      </c>
      <c r="AL9" s="148">
        <v>64.271984729435701</v>
      </c>
      <c r="AM9" s="141"/>
      <c r="AN9" s="149">
        <v>77.140764416034003</v>
      </c>
      <c r="AO9" s="150">
        <v>82.5076574776934</v>
      </c>
      <c r="AP9" s="151">
        <v>79.824210946863701</v>
      </c>
      <c r="AQ9" s="141"/>
      <c r="AR9" s="152">
        <v>68.715477934415205</v>
      </c>
      <c r="AS9" s="146"/>
      <c r="AT9" s="147">
        <v>7.4548972535968296</v>
      </c>
      <c r="AU9" s="141">
        <v>14.055284797356</v>
      </c>
      <c r="AV9" s="141">
        <v>16.786421127636199</v>
      </c>
      <c r="AW9" s="141">
        <v>12.852873528280099</v>
      </c>
      <c r="AX9" s="141">
        <v>6.89933893160888</v>
      </c>
      <c r="AY9" s="148">
        <v>11.6983998135329</v>
      </c>
      <c r="AZ9" s="141"/>
      <c r="BA9" s="149">
        <v>5.5783447875280698</v>
      </c>
      <c r="BB9" s="150">
        <v>4.6953294885687198</v>
      </c>
      <c r="BC9" s="151">
        <v>5.1201433035191002</v>
      </c>
      <c r="BD9" s="141"/>
      <c r="BE9" s="152">
        <v>9.4256275313991296</v>
      </c>
    </row>
    <row r="10" spans="1:57" x14ac:dyDescent="0.2">
      <c r="A10" s="24" t="s">
        <v>21</v>
      </c>
      <c r="B10" s="44" t="str">
        <f t="shared" si="0"/>
        <v>Virginia Area</v>
      </c>
      <c r="C10" s="12"/>
      <c r="D10" s="28" t="s">
        <v>16</v>
      </c>
      <c r="E10" s="31" t="s">
        <v>17</v>
      </c>
      <c r="F10" s="12"/>
      <c r="G10" s="147">
        <v>49.553686479394599</v>
      </c>
      <c r="H10" s="141">
        <v>55.185905395590702</v>
      </c>
      <c r="I10" s="141">
        <v>57.948129231778402</v>
      </c>
      <c r="J10" s="141">
        <v>61.272637818335099</v>
      </c>
      <c r="K10" s="141">
        <v>59.337441135815098</v>
      </c>
      <c r="L10" s="148">
        <v>56.659560012182801</v>
      </c>
      <c r="M10" s="141"/>
      <c r="N10" s="149">
        <v>68.1653117166084</v>
      </c>
      <c r="O10" s="150">
        <v>76.653468594053805</v>
      </c>
      <c r="P10" s="151">
        <v>72.409390155331096</v>
      </c>
      <c r="Q10" s="141"/>
      <c r="R10" s="152">
        <v>61.159511481653702</v>
      </c>
      <c r="S10" s="146"/>
      <c r="T10" s="147">
        <v>8.7483493157854699</v>
      </c>
      <c r="U10" s="141">
        <v>5.0357563229354296</v>
      </c>
      <c r="V10" s="141">
        <v>4.0865952497257299</v>
      </c>
      <c r="W10" s="141">
        <v>4.4018344297646097</v>
      </c>
      <c r="X10" s="141">
        <v>2.04407403385953</v>
      </c>
      <c r="Y10" s="148">
        <v>4.6853107899535598</v>
      </c>
      <c r="Z10" s="141"/>
      <c r="AA10" s="149">
        <v>-1.3351681896607199</v>
      </c>
      <c r="AB10" s="150">
        <v>0.12144284085278401</v>
      </c>
      <c r="AC10" s="151">
        <v>-0.56949566483578795</v>
      </c>
      <c r="AD10" s="141"/>
      <c r="AE10" s="152">
        <v>2.8466980165989502</v>
      </c>
      <c r="AF10" s="35"/>
      <c r="AG10" s="147">
        <v>47.136447766089503</v>
      </c>
      <c r="AH10" s="141">
        <v>57.3583159571726</v>
      </c>
      <c r="AI10" s="141">
        <v>61.008481128318003</v>
      </c>
      <c r="AJ10" s="141">
        <v>64.7242461870065</v>
      </c>
      <c r="AK10" s="141">
        <v>65.825387156479096</v>
      </c>
      <c r="AL10" s="148">
        <v>59.210575639013101</v>
      </c>
      <c r="AM10" s="141"/>
      <c r="AN10" s="149">
        <v>73.211817351170197</v>
      </c>
      <c r="AO10" s="150">
        <v>73.244031581660096</v>
      </c>
      <c r="AP10" s="151">
        <v>73.227924466415203</v>
      </c>
      <c r="AQ10" s="141"/>
      <c r="AR10" s="152">
        <v>63.215532446842303</v>
      </c>
      <c r="AS10" s="146"/>
      <c r="AT10" s="147">
        <v>5.5613171009413698</v>
      </c>
      <c r="AU10" s="141">
        <v>8.7541321220065509</v>
      </c>
      <c r="AV10" s="141">
        <v>8.1945119331311904</v>
      </c>
      <c r="AW10" s="141">
        <v>9.7067158410731906</v>
      </c>
      <c r="AX10" s="141">
        <v>9.1152082276595401</v>
      </c>
      <c r="AY10" s="148">
        <v>8.4020990181565693</v>
      </c>
      <c r="AZ10" s="141"/>
      <c r="BA10" s="149">
        <v>7.0668825057272802</v>
      </c>
      <c r="BB10" s="150">
        <v>2.47687344372165</v>
      </c>
      <c r="BC10" s="151">
        <v>4.7211018528254503</v>
      </c>
      <c r="BD10" s="141"/>
      <c r="BE10" s="152">
        <v>7.1554890850571002</v>
      </c>
    </row>
    <row r="11" spans="1:57" x14ac:dyDescent="0.2">
      <c r="A11" s="41" t="s">
        <v>22</v>
      </c>
      <c r="B11" s="95" t="s">
        <v>88</v>
      </c>
      <c r="C11" s="12"/>
      <c r="D11" s="28" t="s">
        <v>16</v>
      </c>
      <c r="E11" s="31" t="s">
        <v>17</v>
      </c>
      <c r="F11" s="12"/>
      <c r="G11" s="147">
        <v>59.102914266655802</v>
      </c>
      <c r="H11" s="141">
        <v>67.795235133454099</v>
      </c>
      <c r="I11" s="141">
        <v>71.021390518943093</v>
      </c>
      <c r="J11" s="141">
        <v>65.105420193443095</v>
      </c>
      <c r="K11" s="141">
        <v>57.5768228814552</v>
      </c>
      <c r="L11" s="148">
        <v>64.120356598790295</v>
      </c>
      <c r="M11" s="141"/>
      <c r="N11" s="149">
        <v>74.489124458025699</v>
      </c>
      <c r="O11" s="150">
        <v>86.6095171133165</v>
      </c>
      <c r="P11" s="151">
        <v>80.5493207856711</v>
      </c>
      <c r="Q11" s="141"/>
      <c r="R11" s="152">
        <v>68.814346366470502</v>
      </c>
      <c r="S11" s="146"/>
      <c r="T11" s="147">
        <v>43.7595265152301</v>
      </c>
      <c r="U11" s="141">
        <v>61.763547156904202</v>
      </c>
      <c r="V11" s="141">
        <v>71.556769692324195</v>
      </c>
      <c r="W11" s="141">
        <v>53.782501830648798</v>
      </c>
      <c r="X11" s="141">
        <v>35.712088157303803</v>
      </c>
      <c r="Y11" s="148">
        <v>53.264248155059803</v>
      </c>
      <c r="Z11" s="141"/>
      <c r="AA11" s="149">
        <v>31.2877103772704</v>
      </c>
      <c r="AB11" s="150">
        <v>27.202752579666299</v>
      </c>
      <c r="AC11" s="151">
        <v>29.059507114001502</v>
      </c>
      <c r="AD11" s="141"/>
      <c r="AE11" s="152">
        <v>44.218465316763101</v>
      </c>
      <c r="AF11" s="35"/>
      <c r="AG11" s="147">
        <v>59.5650704225352</v>
      </c>
      <c r="AH11" s="141">
        <v>69.879368742239393</v>
      </c>
      <c r="AI11" s="141">
        <v>75.759269316663193</v>
      </c>
      <c r="AJ11" s="141">
        <v>74.757576918483096</v>
      </c>
      <c r="AK11" s="141">
        <v>70.265623133798599</v>
      </c>
      <c r="AL11" s="148">
        <v>70.045376983214794</v>
      </c>
      <c r="AM11" s="141"/>
      <c r="AN11" s="149">
        <v>76.713863017156001</v>
      </c>
      <c r="AO11" s="150">
        <v>80.854266713840403</v>
      </c>
      <c r="AP11" s="151">
        <v>78.784064865498195</v>
      </c>
      <c r="AQ11" s="141"/>
      <c r="AR11" s="152">
        <v>72.542144145791497</v>
      </c>
      <c r="AS11" s="146"/>
      <c r="AT11" s="147">
        <v>57.760968936866099</v>
      </c>
      <c r="AU11" s="141">
        <v>77.983882323369301</v>
      </c>
      <c r="AV11" s="141">
        <v>85.282016292346796</v>
      </c>
      <c r="AW11" s="141">
        <v>78.577119118483097</v>
      </c>
      <c r="AX11" s="141">
        <v>63.3934824889228</v>
      </c>
      <c r="AY11" s="148">
        <v>72.7181643735086</v>
      </c>
      <c r="AZ11" s="141"/>
      <c r="BA11" s="149">
        <v>42.599523841843499</v>
      </c>
      <c r="BB11" s="150">
        <v>34.919480543325299</v>
      </c>
      <c r="BC11" s="151">
        <v>38.552480314199499</v>
      </c>
      <c r="BD11" s="141"/>
      <c r="BE11" s="152">
        <v>60.441705830224102</v>
      </c>
    </row>
    <row r="12" spans="1:57" x14ac:dyDescent="0.2">
      <c r="A12" s="24" t="s">
        <v>23</v>
      </c>
      <c r="B12" s="44" t="str">
        <f t="shared" si="0"/>
        <v>Arlington, VA</v>
      </c>
      <c r="C12" s="12"/>
      <c r="D12" s="28" t="s">
        <v>16</v>
      </c>
      <c r="E12" s="31" t="s">
        <v>17</v>
      </c>
      <c r="F12" s="12"/>
      <c r="G12" s="147">
        <v>69.789950576606202</v>
      </c>
      <c r="H12" s="141">
        <v>77.285831960461195</v>
      </c>
      <c r="I12" s="141">
        <v>77.409390444810498</v>
      </c>
      <c r="J12" s="141">
        <v>73.208401976935704</v>
      </c>
      <c r="K12" s="141">
        <v>65.053542009884595</v>
      </c>
      <c r="L12" s="148">
        <v>72.549423393739701</v>
      </c>
      <c r="M12" s="141"/>
      <c r="N12" s="149">
        <v>83.577018121910996</v>
      </c>
      <c r="O12" s="150">
        <v>91.577429983525505</v>
      </c>
      <c r="P12" s="151">
        <v>87.577224052718194</v>
      </c>
      <c r="Q12" s="141"/>
      <c r="R12" s="152">
        <v>76.843080724876401</v>
      </c>
      <c r="S12" s="146"/>
      <c r="T12" s="147">
        <v>114.519482120475</v>
      </c>
      <c r="U12" s="141">
        <v>133.05310273891499</v>
      </c>
      <c r="V12" s="141">
        <v>144.113679085878</v>
      </c>
      <c r="W12" s="141">
        <v>120.500291785342</v>
      </c>
      <c r="X12" s="141">
        <v>76.720521300057399</v>
      </c>
      <c r="Y12" s="148">
        <v>116.670933476157</v>
      </c>
      <c r="Z12" s="141"/>
      <c r="AA12" s="149">
        <v>57.102287885273398</v>
      </c>
      <c r="AB12" s="150">
        <v>40.514841699064597</v>
      </c>
      <c r="AC12" s="151">
        <v>47.969629845225697</v>
      </c>
      <c r="AD12" s="141"/>
      <c r="AE12" s="152">
        <v>88.215446868108003</v>
      </c>
      <c r="AF12" s="35"/>
      <c r="AG12" s="147">
        <v>66.613467874793997</v>
      </c>
      <c r="AH12" s="141">
        <v>77.458299011532105</v>
      </c>
      <c r="AI12" s="141">
        <v>83.389106260296501</v>
      </c>
      <c r="AJ12" s="141">
        <v>84.0377883031301</v>
      </c>
      <c r="AK12" s="141">
        <v>78.433896210873101</v>
      </c>
      <c r="AL12" s="148">
        <v>77.986511532125206</v>
      </c>
      <c r="AM12" s="141"/>
      <c r="AN12" s="149">
        <v>82.403212520593001</v>
      </c>
      <c r="AO12" s="150">
        <v>81.945016474464495</v>
      </c>
      <c r="AP12" s="151">
        <v>82.174114497528805</v>
      </c>
      <c r="AQ12" s="141"/>
      <c r="AR12" s="152">
        <v>79.182969522240498</v>
      </c>
      <c r="AS12" s="146"/>
      <c r="AT12" s="147">
        <v>131.77022366405501</v>
      </c>
      <c r="AU12" s="141">
        <v>159.66469930660699</v>
      </c>
      <c r="AV12" s="141">
        <v>169.848976280383</v>
      </c>
      <c r="AW12" s="141">
        <v>161.24859428560501</v>
      </c>
      <c r="AX12" s="141">
        <v>134.37720204050299</v>
      </c>
      <c r="AY12" s="148">
        <v>151.397482101343</v>
      </c>
      <c r="AZ12" s="141"/>
      <c r="BA12" s="149">
        <v>90.993906231476103</v>
      </c>
      <c r="BB12" s="150">
        <v>68.917836124645703</v>
      </c>
      <c r="BC12" s="151">
        <v>79.309489254191604</v>
      </c>
      <c r="BD12" s="141"/>
      <c r="BE12" s="152">
        <v>124.621457142739</v>
      </c>
    </row>
    <row r="13" spans="1:57" x14ac:dyDescent="0.2">
      <c r="A13" s="24" t="s">
        <v>24</v>
      </c>
      <c r="B13" s="44" t="str">
        <f t="shared" si="0"/>
        <v>Suburban Virginia Area</v>
      </c>
      <c r="C13" s="12"/>
      <c r="D13" s="28" t="s">
        <v>16</v>
      </c>
      <c r="E13" s="31" t="s">
        <v>17</v>
      </c>
      <c r="F13" s="12"/>
      <c r="G13" s="147">
        <v>60.522251860171203</v>
      </c>
      <c r="H13" s="141">
        <v>66.783658570826802</v>
      </c>
      <c r="I13" s="141">
        <v>69.142215358697101</v>
      </c>
      <c r="J13" s="141">
        <v>66.208058402358503</v>
      </c>
      <c r="K13" s="141">
        <v>62.347325565070797</v>
      </c>
      <c r="L13" s="148">
        <v>65.000701951424901</v>
      </c>
      <c r="M13" s="141"/>
      <c r="N13" s="149">
        <v>79.123964621648099</v>
      </c>
      <c r="O13" s="150">
        <v>91.745051242453997</v>
      </c>
      <c r="P13" s="151">
        <v>85.434507932051105</v>
      </c>
      <c r="Q13" s="141"/>
      <c r="R13" s="152">
        <v>70.838932231603806</v>
      </c>
      <c r="S13" s="146"/>
      <c r="T13" s="147">
        <v>11.1544005145215</v>
      </c>
      <c r="U13" s="141">
        <v>14.080443633300501</v>
      </c>
      <c r="V13" s="141">
        <v>12.0603240189222</v>
      </c>
      <c r="W13" s="141">
        <v>6.3510496021043696</v>
      </c>
      <c r="X13" s="141">
        <v>5.1680384808012398</v>
      </c>
      <c r="Y13" s="148">
        <v>9.7138482696969799</v>
      </c>
      <c r="Z13" s="141"/>
      <c r="AA13" s="149">
        <v>6.6845209222183497</v>
      </c>
      <c r="AB13" s="150">
        <v>6.7638140792970196</v>
      </c>
      <c r="AC13" s="151">
        <v>6.7270813115144401</v>
      </c>
      <c r="AD13" s="141"/>
      <c r="AE13" s="152">
        <v>8.6659635384530809</v>
      </c>
      <c r="AF13" s="35"/>
      <c r="AG13" s="147">
        <v>55.9591492945883</v>
      </c>
      <c r="AH13" s="141">
        <v>68.185168286947601</v>
      </c>
      <c r="AI13" s="141">
        <v>70.6910469238058</v>
      </c>
      <c r="AJ13" s="141">
        <v>71.094654827501401</v>
      </c>
      <c r="AK13" s="141">
        <v>69.059067139297298</v>
      </c>
      <c r="AL13" s="148">
        <v>66.997739811604106</v>
      </c>
      <c r="AM13" s="141"/>
      <c r="AN13" s="149">
        <v>80.367107710665707</v>
      </c>
      <c r="AO13" s="150">
        <v>86.617765767030406</v>
      </c>
      <c r="AP13" s="151">
        <v>83.492436738848099</v>
      </c>
      <c r="AQ13" s="141"/>
      <c r="AR13" s="152">
        <v>71.7104867336502</v>
      </c>
      <c r="AS13" s="146"/>
      <c r="AT13" s="147">
        <v>13.0625901304709</v>
      </c>
      <c r="AU13" s="141">
        <v>20.942154365612701</v>
      </c>
      <c r="AV13" s="141">
        <v>20.105256194909298</v>
      </c>
      <c r="AW13" s="141">
        <v>19.300383578826398</v>
      </c>
      <c r="AX13" s="141">
        <v>18.165729532312898</v>
      </c>
      <c r="AY13" s="148">
        <v>18.468772830252501</v>
      </c>
      <c r="AZ13" s="141"/>
      <c r="BA13" s="149">
        <v>12.680501995639201</v>
      </c>
      <c r="BB13" s="150">
        <v>11.569368820107499</v>
      </c>
      <c r="BC13" s="151">
        <v>12.1013907685345</v>
      </c>
      <c r="BD13" s="141"/>
      <c r="BE13" s="152">
        <v>16.271782058584702</v>
      </c>
    </row>
    <row r="14" spans="1:57" x14ac:dyDescent="0.2">
      <c r="A14" s="24" t="s">
        <v>25</v>
      </c>
      <c r="B14" s="44" t="str">
        <f t="shared" si="0"/>
        <v>Alexandria, VA</v>
      </c>
      <c r="C14" s="12"/>
      <c r="D14" s="28" t="s">
        <v>16</v>
      </c>
      <c r="E14" s="31" t="s">
        <v>17</v>
      </c>
      <c r="F14" s="12"/>
      <c r="G14" s="147">
        <v>57.272510150465699</v>
      </c>
      <c r="H14" s="141">
        <v>63.661332696441299</v>
      </c>
      <c r="I14" s="141">
        <v>68.7126821112968</v>
      </c>
      <c r="J14" s="141">
        <v>67.781227609266693</v>
      </c>
      <c r="K14" s="141">
        <v>62.885120611416198</v>
      </c>
      <c r="L14" s="148">
        <v>64.062574635777395</v>
      </c>
      <c r="M14" s="141"/>
      <c r="N14" s="149">
        <v>76.856938141867602</v>
      </c>
      <c r="O14" s="150">
        <v>90.792930499164001</v>
      </c>
      <c r="P14" s="151">
        <v>83.824934320515794</v>
      </c>
      <c r="Q14" s="141"/>
      <c r="R14" s="152">
        <v>69.708963117131205</v>
      </c>
      <c r="S14" s="146"/>
      <c r="T14" s="147">
        <v>43.5213734174378</v>
      </c>
      <c r="U14" s="141">
        <v>46.924158588450901</v>
      </c>
      <c r="V14" s="141">
        <v>55.145809796507599</v>
      </c>
      <c r="W14" s="141">
        <v>49.600826627147299</v>
      </c>
      <c r="X14" s="141">
        <v>36.020096863237598</v>
      </c>
      <c r="Y14" s="148">
        <v>46.218867955530598</v>
      </c>
      <c r="Z14" s="141"/>
      <c r="AA14" s="149">
        <v>27.315516764938799</v>
      </c>
      <c r="AB14" s="150">
        <v>22.547950329912801</v>
      </c>
      <c r="AC14" s="151">
        <v>24.688481788007401</v>
      </c>
      <c r="AD14" s="141"/>
      <c r="AE14" s="152">
        <v>38.030148505550599</v>
      </c>
      <c r="AF14" s="35"/>
      <c r="AG14" s="147">
        <v>60.248984953427197</v>
      </c>
      <c r="AH14" s="141">
        <v>71.136852161452097</v>
      </c>
      <c r="AI14" s="141">
        <v>77.200262717936397</v>
      </c>
      <c r="AJ14" s="141">
        <v>77.164437544781407</v>
      </c>
      <c r="AK14" s="141">
        <v>72.734057797945994</v>
      </c>
      <c r="AL14" s="148">
        <v>71.696919035108607</v>
      </c>
      <c r="AM14" s="141"/>
      <c r="AN14" s="149">
        <v>77.045020300931398</v>
      </c>
      <c r="AO14" s="150">
        <v>84.016001910675897</v>
      </c>
      <c r="AP14" s="151">
        <v>80.530511105803598</v>
      </c>
      <c r="AQ14" s="141"/>
      <c r="AR14" s="152">
        <v>74.2208024838786</v>
      </c>
      <c r="AS14" s="146"/>
      <c r="AT14" s="147">
        <v>64.244648904045903</v>
      </c>
      <c r="AU14" s="141">
        <v>82.463161295443101</v>
      </c>
      <c r="AV14" s="141">
        <v>87.583191979094195</v>
      </c>
      <c r="AW14" s="141">
        <v>79.908246651368898</v>
      </c>
      <c r="AX14" s="141">
        <v>66.746013259449697</v>
      </c>
      <c r="AY14" s="148">
        <v>76.302187062994804</v>
      </c>
      <c r="AZ14" s="141"/>
      <c r="BA14" s="149">
        <v>42.726069214192499</v>
      </c>
      <c r="BB14" s="150">
        <v>34.873049191841098</v>
      </c>
      <c r="BC14" s="151">
        <v>38.518879855909297</v>
      </c>
      <c r="BD14" s="141"/>
      <c r="BE14" s="152">
        <v>62.556626904450397</v>
      </c>
    </row>
    <row r="15" spans="1:57" x14ac:dyDescent="0.2">
      <c r="A15" s="24" t="s">
        <v>26</v>
      </c>
      <c r="B15" s="44" t="str">
        <f t="shared" si="0"/>
        <v>Fairfax/Tysons Corner, VA</v>
      </c>
      <c r="C15" s="12"/>
      <c r="D15" s="28" t="s">
        <v>16</v>
      </c>
      <c r="E15" s="31" t="s">
        <v>17</v>
      </c>
      <c r="F15" s="12"/>
      <c r="G15" s="147">
        <v>52.557661566567702</v>
      </c>
      <c r="H15" s="141">
        <v>62.959579812742597</v>
      </c>
      <c r="I15" s="141">
        <v>70.324274948618395</v>
      </c>
      <c r="J15" s="141">
        <v>63.313541904544401</v>
      </c>
      <c r="K15" s="141">
        <v>53.962091801781199</v>
      </c>
      <c r="L15" s="148">
        <v>60.623430006850803</v>
      </c>
      <c r="M15" s="141"/>
      <c r="N15" s="149">
        <v>68.908426581411206</v>
      </c>
      <c r="O15" s="150">
        <v>82.233386617949293</v>
      </c>
      <c r="P15" s="151">
        <v>75.5709065996802</v>
      </c>
      <c r="Q15" s="141"/>
      <c r="R15" s="152">
        <v>64.894137604802097</v>
      </c>
      <c r="S15" s="146"/>
      <c r="T15" s="147">
        <v>31.233525366399199</v>
      </c>
      <c r="U15" s="141">
        <v>43.241372060737199</v>
      </c>
      <c r="V15" s="141">
        <v>54.158660136896202</v>
      </c>
      <c r="W15" s="141">
        <v>39.878755370505097</v>
      </c>
      <c r="X15" s="141">
        <v>22.6001918855819</v>
      </c>
      <c r="Y15" s="148">
        <v>38.473893747475799</v>
      </c>
      <c r="Z15" s="141"/>
      <c r="AA15" s="149">
        <v>20.3981704812083</v>
      </c>
      <c r="AB15" s="150">
        <v>21.755485441943701</v>
      </c>
      <c r="AC15" s="151">
        <v>21.132883445043699</v>
      </c>
      <c r="AD15" s="141"/>
      <c r="AE15" s="152">
        <v>32.178065731841002</v>
      </c>
      <c r="AF15" s="35"/>
      <c r="AG15" s="147">
        <v>51.9153916419273</v>
      </c>
      <c r="AH15" s="141">
        <v>62.619890385932798</v>
      </c>
      <c r="AI15" s="141">
        <v>70.995090203242697</v>
      </c>
      <c r="AJ15" s="141">
        <v>70.318565882621598</v>
      </c>
      <c r="AK15" s="141">
        <v>65.953984928065694</v>
      </c>
      <c r="AL15" s="148">
        <v>64.360584608357996</v>
      </c>
      <c r="AM15" s="141"/>
      <c r="AN15" s="149">
        <v>70.512674126512906</v>
      </c>
      <c r="AO15" s="150">
        <v>74.785910025119804</v>
      </c>
      <c r="AP15" s="151">
        <v>72.649292075816305</v>
      </c>
      <c r="AQ15" s="141"/>
      <c r="AR15" s="152">
        <v>66.728786741917503</v>
      </c>
      <c r="AS15" s="146"/>
      <c r="AT15" s="147">
        <v>35.208399653983598</v>
      </c>
      <c r="AU15" s="141">
        <v>48.463292064153002</v>
      </c>
      <c r="AV15" s="141">
        <v>61.332282027812603</v>
      </c>
      <c r="AW15" s="141">
        <v>56.337895982316702</v>
      </c>
      <c r="AX15" s="141">
        <v>45.909574021743097</v>
      </c>
      <c r="AY15" s="148">
        <v>49.842122492387197</v>
      </c>
      <c r="AZ15" s="141"/>
      <c r="BA15" s="149">
        <v>30.691594286209199</v>
      </c>
      <c r="BB15" s="150">
        <v>24.8023050411539</v>
      </c>
      <c r="BC15" s="151">
        <v>27.5925763825167</v>
      </c>
      <c r="BD15" s="141"/>
      <c r="BE15" s="152">
        <v>42.132396531448698</v>
      </c>
    </row>
    <row r="16" spans="1:57" x14ac:dyDescent="0.2">
      <c r="A16" s="24" t="s">
        <v>27</v>
      </c>
      <c r="B16" s="44" t="str">
        <f t="shared" si="0"/>
        <v>I-95 Fredericksburg, VA</v>
      </c>
      <c r="C16" s="12"/>
      <c r="D16" s="28" t="s">
        <v>16</v>
      </c>
      <c r="E16" s="31" t="s">
        <v>17</v>
      </c>
      <c r="F16" s="12"/>
      <c r="G16" s="147">
        <v>59.997646228080399</v>
      </c>
      <c r="H16" s="141">
        <v>60.386018594798102</v>
      </c>
      <c r="I16" s="141">
        <v>62.869247969871701</v>
      </c>
      <c r="J16" s="141">
        <v>63.951983052842102</v>
      </c>
      <c r="K16" s="141">
        <v>62.775097093091603</v>
      </c>
      <c r="L16" s="148">
        <v>61.9959985877368</v>
      </c>
      <c r="M16" s="141"/>
      <c r="N16" s="149">
        <v>72.4844062610333</v>
      </c>
      <c r="O16" s="150">
        <v>82.841002706837699</v>
      </c>
      <c r="P16" s="151">
        <v>77.662704483935499</v>
      </c>
      <c r="Q16" s="141"/>
      <c r="R16" s="152">
        <v>66.472200272365001</v>
      </c>
      <c r="S16" s="146"/>
      <c r="T16" s="147">
        <v>12.0493723629312</v>
      </c>
      <c r="U16" s="141">
        <v>9.7280247836437397</v>
      </c>
      <c r="V16" s="141">
        <v>13.317072850842701</v>
      </c>
      <c r="W16" s="141">
        <v>10.746435711654501</v>
      </c>
      <c r="X16" s="141">
        <v>7.8489657133492701</v>
      </c>
      <c r="Y16" s="148">
        <v>10.7024752498988</v>
      </c>
      <c r="Z16" s="141"/>
      <c r="AA16" s="149">
        <v>0.18025816409935799</v>
      </c>
      <c r="AB16" s="150">
        <v>5.1014218473726904</v>
      </c>
      <c r="AC16" s="151">
        <v>2.7460849986502298</v>
      </c>
      <c r="AD16" s="141"/>
      <c r="AE16" s="152">
        <v>7.9129595588226396</v>
      </c>
      <c r="AF16" s="35"/>
      <c r="AG16" s="147">
        <v>58.276450511945299</v>
      </c>
      <c r="AH16" s="141">
        <v>61.0068259385665</v>
      </c>
      <c r="AI16" s="141">
        <v>65.961515829116095</v>
      </c>
      <c r="AJ16" s="141">
        <v>70.083558903142205</v>
      </c>
      <c r="AK16" s="141">
        <v>71.775332470283601</v>
      </c>
      <c r="AL16" s="148">
        <v>65.420736730610798</v>
      </c>
      <c r="AM16" s="141"/>
      <c r="AN16" s="149">
        <v>81.711192185477202</v>
      </c>
      <c r="AO16" s="150">
        <v>84.247381428739502</v>
      </c>
      <c r="AP16" s="151">
        <v>82.979286807108295</v>
      </c>
      <c r="AQ16" s="141"/>
      <c r="AR16" s="152">
        <v>70.437465323895793</v>
      </c>
      <c r="AS16" s="146"/>
      <c r="AT16" s="147">
        <v>11.1495258442077</v>
      </c>
      <c r="AU16" s="141">
        <v>10.4004376937706</v>
      </c>
      <c r="AV16" s="141">
        <v>14.4309598591186</v>
      </c>
      <c r="AW16" s="141">
        <v>18.524951200624699</v>
      </c>
      <c r="AX16" s="141">
        <v>18.322494200671802</v>
      </c>
      <c r="AY16" s="148">
        <v>14.723350360951899</v>
      </c>
      <c r="AZ16" s="141"/>
      <c r="BA16" s="149">
        <v>13.0939213280397</v>
      </c>
      <c r="BB16" s="150">
        <v>11.505338321722199</v>
      </c>
      <c r="BC16" s="151">
        <v>12.2818753347293</v>
      </c>
      <c r="BD16" s="141"/>
      <c r="BE16" s="152">
        <v>13.889812291657099</v>
      </c>
    </row>
    <row r="17" spans="1:57" x14ac:dyDescent="0.2">
      <c r="A17" s="24" t="s">
        <v>28</v>
      </c>
      <c r="B17" s="44" t="str">
        <f t="shared" si="0"/>
        <v>Dulles Airport Area, VA</v>
      </c>
      <c r="C17" s="12"/>
      <c r="D17" s="28" t="s">
        <v>16</v>
      </c>
      <c r="E17" s="31" t="s">
        <v>17</v>
      </c>
      <c r="F17" s="12"/>
      <c r="G17" s="147">
        <v>67.852474323062495</v>
      </c>
      <c r="H17" s="141">
        <v>81.055088702147501</v>
      </c>
      <c r="I17" s="141">
        <v>87.282913165266095</v>
      </c>
      <c r="J17" s="141">
        <v>82.380952380952294</v>
      </c>
      <c r="K17" s="141">
        <v>69.094304388422003</v>
      </c>
      <c r="L17" s="148">
        <v>77.533146591970095</v>
      </c>
      <c r="M17" s="141"/>
      <c r="N17" s="149">
        <v>79.691876750700203</v>
      </c>
      <c r="O17" s="150">
        <v>88.160597572362207</v>
      </c>
      <c r="P17" s="151">
        <v>83.926237161531205</v>
      </c>
      <c r="Q17" s="141"/>
      <c r="R17" s="152">
        <v>79.359743897558999</v>
      </c>
      <c r="S17" s="146"/>
      <c r="T17" s="147">
        <v>47.092376341920499</v>
      </c>
      <c r="U17" s="141">
        <v>53.143774721698001</v>
      </c>
      <c r="V17" s="141">
        <v>61.265572895824903</v>
      </c>
      <c r="W17" s="141">
        <v>34.259146042312899</v>
      </c>
      <c r="X17" s="141">
        <v>30.906142937489399</v>
      </c>
      <c r="Y17" s="148">
        <v>45.018520930407597</v>
      </c>
      <c r="Z17" s="141"/>
      <c r="AA17" s="149">
        <v>37.022052968344497</v>
      </c>
      <c r="AB17" s="150">
        <v>35.902138566570997</v>
      </c>
      <c r="AC17" s="151">
        <v>36.431552647409397</v>
      </c>
      <c r="AD17" s="141"/>
      <c r="AE17" s="152">
        <v>42.312094062261103</v>
      </c>
      <c r="AF17" s="35"/>
      <c r="AG17" s="147">
        <v>61.1951447245564</v>
      </c>
      <c r="AH17" s="141">
        <v>77.250233426704</v>
      </c>
      <c r="AI17" s="141">
        <v>83.706816059757202</v>
      </c>
      <c r="AJ17" s="141">
        <v>84.575163398692794</v>
      </c>
      <c r="AK17" s="141">
        <v>76.484593837535002</v>
      </c>
      <c r="AL17" s="148">
        <v>76.642390289449096</v>
      </c>
      <c r="AM17" s="141"/>
      <c r="AN17" s="149">
        <v>78.330999066293103</v>
      </c>
      <c r="AO17" s="150">
        <v>81.428571428571402</v>
      </c>
      <c r="AP17" s="151">
        <v>79.879785247432295</v>
      </c>
      <c r="AQ17" s="141"/>
      <c r="AR17" s="152">
        <v>77.567360277444294</v>
      </c>
      <c r="AS17" s="146"/>
      <c r="AT17" s="147">
        <v>41.2840413288177</v>
      </c>
      <c r="AU17" s="141">
        <v>56.718176903935401</v>
      </c>
      <c r="AV17" s="141">
        <v>61.1370901430234</v>
      </c>
      <c r="AW17" s="141">
        <v>55.536009670069603</v>
      </c>
      <c r="AX17" s="141">
        <v>52.170006547510603</v>
      </c>
      <c r="AY17" s="148">
        <v>53.781331854678697</v>
      </c>
      <c r="AZ17" s="141"/>
      <c r="BA17" s="149">
        <v>40.865646243922399</v>
      </c>
      <c r="BB17" s="150">
        <v>37.597858815657403</v>
      </c>
      <c r="BC17" s="151">
        <v>39.180910743985002</v>
      </c>
      <c r="BD17" s="141"/>
      <c r="BE17" s="152">
        <v>49.176889012038302</v>
      </c>
    </row>
    <row r="18" spans="1:57" x14ac:dyDescent="0.2">
      <c r="A18" s="24" t="s">
        <v>29</v>
      </c>
      <c r="B18" s="44" t="str">
        <f t="shared" si="0"/>
        <v>Williamsburg, VA</v>
      </c>
      <c r="C18" s="12"/>
      <c r="D18" s="28" t="s">
        <v>16</v>
      </c>
      <c r="E18" s="31" t="s">
        <v>17</v>
      </c>
      <c r="F18" s="12"/>
      <c r="G18" s="147">
        <v>43.7382927481937</v>
      </c>
      <c r="H18" s="141">
        <v>48.274016590848198</v>
      </c>
      <c r="I18" s="141">
        <v>43.229863526893197</v>
      </c>
      <c r="J18" s="141">
        <v>48.193738292748101</v>
      </c>
      <c r="K18" s="141">
        <v>48.447952903398402</v>
      </c>
      <c r="L18" s="148">
        <v>46.376772812416299</v>
      </c>
      <c r="M18" s="141"/>
      <c r="N18" s="149">
        <v>71.8223173668718</v>
      </c>
      <c r="O18" s="150">
        <v>86.499866202836401</v>
      </c>
      <c r="P18" s="151">
        <v>79.161091784854094</v>
      </c>
      <c r="Q18" s="141"/>
      <c r="R18" s="152">
        <v>55.743721090255697</v>
      </c>
      <c r="S18" s="146"/>
      <c r="T18" s="147">
        <v>10.292734180742301</v>
      </c>
      <c r="U18" s="141">
        <v>54.246879043152802</v>
      </c>
      <c r="V18" s="141">
        <v>29.949073555030701</v>
      </c>
      <c r="W18" s="141">
        <v>37.341184391170103</v>
      </c>
      <c r="X18" s="141">
        <v>13.3772654860838</v>
      </c>
      <c r="Y18" s="148">
        <v>27.379275088435701</v>
      </c>
      <c r="Z18" s="141"/>
      <c r="AA18" s="149">
        <v>-5.9234092310477502</v>
      </c>
      <c r="AB18" s="150">
        <v>3.2883476260861202</v>
      </c>
      <c r="AC18" s="151">
        <v>-1.1045864813197299</v>
      </c>
      <c r="AD18" s="141"/>
      <c r="AE18" s="152">
        <v>14.0511197933935</v>
      </c>
      <c r="AF18" s="35"/>
      <c r="AG18" s="147">
        <v>40.002006957452501</v>
      </c>
      <c r="AH18" s="141">
        <v>41.510569975916503</v>
      </c>
      <c r="AI18" s="141">
        <v>42.948889483542899</v>
      </c>
      <c r="AJ18" s="141">
        <v>47.206984211934703</v>
      </c>
      <c r="AK18" s="141">
        <v>53.227856569440704</v>
      </c>
      <c r="AL18" s="148">
        <v>44.9792614396574</v>
      </c>
      <c r="AM18" s="141"/>
      <c r="AN18" s="149">
        <v>71.156676478458607</v>
      </c>
      <c r="AO18" s="150">
        <v>75.648916242975602</v>
      </c>
      <c r="AP18" s="151">
        <v>73.402796360717105</v>
      </c>
      <c r="AQ18" s="141"/>
      <c r="AR18" s="152">
        <v>53.100271417103102</v>
      </c>
      <c r="AS18" s="146"/>
      <c r="AT18" s="147">
        <v>14.7913575644668</v>
      </c>
      <c r="AU18" s="141">
        <v>22.585710725930099</v>
      </c>
      <c r="AV18" s="141">
        <v>24.7731055981338</v>
      </c>
      <c r="AW18" s="141">
        <v>30.952313663239799</v>
      </c>
      <c r="AX18" s="141">
        <v>25.452242073774801</v>
      </c>
      <c r="AY18" s="148">
        <v>23.835151891041502</v>
      </c>
      <c r="AZ18" s="141"/>
      <c r="BA18" s="149">
        <v>7.7136430642179201</v>
      </c>
      <c r="BB18" s="150">
        <v>5.3775270163150601</v>
      </c>
      <c r="BC18" s="151">
        <v>6.4970534292667397</v>
      </c>
      <c r="BD18" s="141"/>
      <c r="BE18" s="152">
        <v>16.353602825137699</v>
      </c>
    </row>
    <row r="19" spans="1:57" x14ac:dyDescent="0.2">
      <c r="A19" s="24" t="s">
        <v>30</v>
      </c>
      <c r="B19" s="44" t="str">
        <f t="shared" si="0"/>
        <v>Virginia Beach, VA</v>
      </c>
      <c r="C19" s="12"/>
      <c r="D19" s="28" t="s">
        <v>16</v>
      </c>
      <c r="E19" s="31" t="s">
        <v>17</v>
      </c>
      <c r="F19" s="12"/>
      <c r="G19" s="147">
        <v>58.993453355155403</v>
      </c>
      <c r="H19" s="141">
        <v>57.2422258592471</v>
      </c>
      <c r="I19" s="141">
        <v>57.733224222585903</v>
      </c>
      <c r="J19" s="141">
        <v>57.757774140752801</v>
      </c>
      <c r="K19" s="141">
        <v>61.505728314238901</v>
      </c>
      <c r="L19" s="148">
        <v>58.646481178396002</v>
      </c>
      <c r="M19" s="141"/>
      <c r="N19" s="149">
        <v>82.610474631751202</v>
      </c>
      <c r="O19" s="150">
        <v>94.639934533551497</v>
      </c>
      <c r="P19" s="151">
        <v>88.625204582651307</v>
      </c>
      <c r="Q19" s="141"/>
      <c r="R19" s="152">
        <v>67.211830722469003</v>
      </c>
      <c r="S19" s="146"/>
      <c r="T19" s="147">
        <v>-12.9699115340915</v>
      </c>
      <c r="U19" s="141">
        <v>-12.645865443701499</v>
      </c>
      <c r="V19" s="141">
        <v>-13.585846970152099</v>
      </c>
      <c r="W19" s="141">
        <v>-13.484888944898501</v>
      </c>
      <c r="X19" s="141">
        <v>-12.506546837257</v>
      </c>
      <c r="Y19" s="148">
        <v>-13.034336349102601</v>
      </c>
      <c r="Z19" s="141"/>
      <c r="AA19" s="149">
        <v>-7.3598940644865696</v>
      </c>
      <c r="AB19" s="150">
        <v>-0.42232975165445102</v>
      </c>
      <c r="AC19" s="151">
        <v>-3.7806213144834602</v>
      </c>
      <c r="AD19" s="141"/>
      <c r="AE19" s="152">
        <v>-9.7649025631548092</v>
      </c>
      <c r="AF19" s="35"/>
      <c r="AG19" s="147">
        <v>52.778232405891899</v>
      </c>
      <c r="AH19" s="141">
        <v>55.953355155482797</v>
      </c>
      <c r="AI19" s="141">
        <v>59.924304418985201</v>
      </c>
      <c r="AJ19" s="141">
        <v>62.972585924713499</v>
      </c>
      <c r="AK19" s="141">
        <v>63.631342062193099</v>
      </c>
      <c r="AL19" s="148">
        <v>59.051963993453299</v>
      </c>
      <c r="AM19" s="141"/>
      <c r="AN19" s="149">
        <v>81.278641571194697</v>
      </c>
      <c r="AO19" s="150">
        <v>87.256546644844505</v>
      </c>
      <c r="AP19" s="151">
        <v>84.267594108019594</v>
      </c>
      <c r="AQ19" s="141"/>
      <c r="AR19" s="152">
        <v>66.2564297404722</v>
      </c>
      <c r="AS19" s="146"/>
      <c r="AT19" s="147">
        <v>-10.498355052549901</v>
      </c>
      <c r="AU19" s="141">
        <v>-2.34946130871639</v>
      </c>
      <c r="AV19" s="141">
        <v>1.35011824715683</v>
      </c>
      <c r="AW19" s="141">
        <v>4.6013164512367801</v>
      </c>
      <c r="AX19" s="141">
        <v>6.03319084488547E-2</v>
      </c>
      <c r="AY19" s="148">
        <v>-1.31363400906226</v>
      </c>
      <c r="AZ19" s="141"/>
      <c r="BA19" s="149">
        <v>-3.1301095285440401</v>
      </c>
      <c r="BB19" s="150">
        <v>-4.9317502732711702</v>
      </c>
      <c r="BC19" s="151">
        <v>-4.0713239606235003</v>
      </c>
      <c r="BD19" s="141"/>
      <c r="BE19" s="152">
        <v>-2.33388126543126</v>
      </c>
    </row>
    <row r="20" spans="1:57" x14ac:dyDescent="0.2">
      <c r="A20" s="41" t="s">
        <v>31</v>
      </c>
      <c r="B20" s="44" t="str">
        <f t="shared" si="0"/>
        <v>Norfolk/Portsmouth, VA</v>
      </c>
      <c r="C20" s="12"/>
      <c r="D20" s="28" t="s">
        <v>16</v>
      </c>
      <c r="E20" s="31" t="s">
        <v>17</v>
      </c>
      <c r="F20" s="12"/>
      <c r="G20" s="147">
        <v>61.570901423299901</v>
      </c>
      <c r="H20" s="141">
        <v>73.185731857318501</v>
      </c>
      <c r="I20" s="141">
        <v>76.348620629063404</v>
      </c>
      <c r="J20" s="141">
        <v>73.256018274468403</v>
      </c>
      <c r="K20" s="141">
        <v>68.318397469688904</v>
      </c>
      <c r="L20" s="148">
        <v>70.535933930767797</v>
      </c>
      <c r="M20" s="141"/>
      <c r="N20" s="149">
        <v>73.572307151642903</v>
      </c>
      <c r="O20" s="150">
        <v>85.872430152872894</v>
      </c>
      <c r="P20" s="151">
        <v>79.722368652257899</v>
      </c>
      <c r="Q20" s="141"/>
      <c r="R20" s="152">
        <v>73.160629565479297</v>
      </c>
      <c r="S20" s="146"/>
      <c r="T20" s="147">
        <v>1.3532575801948401</v>
      </c>
      <c r="U20" s="141">
        <v>15.014814512786</v>
      </c>
      <c r="V20" s="141">
        <v>17.296057995879501</v>
      </c>
      <c r="W20" s="141">
        <v>16.054995255764702</v>
      </c>
      <c r="X20" s="141">
        <v>6.1052042601858103</v>
      </c>
      <c r="Y20" s="148">
        <v>11.2623878811452</v>
      </c>
      <c r="Z20" s="141"/>
      <c r="AA20" s="149">
        <v>-11.267149589633901</v>
      </c>
      <c r="AB20" s="150">
        <v>-3.3765318157250199</v>
      </c>
      <c r="AC20" s="151">
        <v>-7.18498817912708</v>
      </c>
      <c r="AD20" s="141"/>
      <c r="AE20" s="152">
        <v>4.7786719120363603</v>
      </c>
      <c r="AF20" s="35"/>
      <c r="AG20" s="147">
        <v>61.447900193287602</v>
      </c>
      <c r="AH20" s="141">
        <v>69.368300825865404</v>
      </c>
      <c r="AI20" s="141">
        <v>72.662976629766206</v>
      </c>
      <c r="AJ20" s="141">
        <v>71.472500439290101</v>
      </c>
      <c r="AK20" s="141">
        <v>69.9481637673519</v>
      </c>
      <c r="AL20" s="148">
        <v>68.979968371112193</v>
      </c>
      <c r="AM20" s="141"/>
      <c r="AN20" s="149">
        <v>79.682832542611095</v>
      </c>
      <c r="AO20" s="150">
        <v>82.3405376910911</v>
      </c>
      <c r="AP20" s="151">
        <v>81.011685116851098</v>
      </c>
      <c r="AQ20" s="141"/>
      <c r="AR20" s="152">
        <v>72.417601727037606</v>
      </c>
      <c r="AS20" s="146"/>
      <c r="AT20" s="147">
        <v>-0.384097969761793</v>
      </c>
      <c r="AU20" s="141">
        <v>9.7049866977130499</v>
      </c>
      <c r="AV20" s="141">
        <v>10.536713429170501</v>
      </c>
      <c r="AW20" s="141">
        <v>7.6320706767577002</v>
      </c>
      <c r="AX20" s="141">
        <v>2.27722255926628</v>
      </c>
      <c r="AY20" s="148">
        <v>5.9768671095363901</v>
      </c>
      <c r="AZ20" s="141"/>
      <c r="BA20" s="149">
        <v>-1.87442300234541</v>
      </c>
      <c r="BB20" s="150">
        <v>-3.38551739205572</v>
      </c>
      <c r="BC20" s="151">
        <v>-2.6482239844181699</v>
      </c>
      <c r="BD20" s="141"/>
      <c r="BE20" s="152">
        <v>3.0585052916349702</v>
      </c>
    </row>
    <row r="21" spans="1:57" x14ac:dyDescent="0.2">
      <c r="A21" s="42" t="s">
        <v>32</v>
      </c>
      <c r="B21" s="44" t="str">
        <f t="shared" si="0"/>
        <v>Newport News/Hampton, VA</v>
      </c>
      <c r="C21" s="12"/>
      <c r="D21" s="28" t="s">
        <v>16</v>
      </c>
      <c r="E21" s="31" t="s">
        <v>17</v>
      </c>
      <c r="F21" s="13"/>
      <c r="G21" s="147">
        <v>56.861075635021898</v>
      </c>
      <c r="H21" s="141">
        <v>64.609053497942298</v>
      </c>
      <c r="I21" s="141">
        <v>69.050659855257507</v>
      </c>
      <c r="J21" s="141">
        <v>67.333617142046194</v>
      </c>
      <c r="K21" s="141">
        <v>63.871150844330899</v>
      </c>
      <c r="L21" s="148">
        <v>64.345111394919797</v>
      </c>
      <c r="M21" s="141"/>
      <c r="N21" s="149">
        <v>76.231020292322896</v>
      </c>
      <c r="O21" s="150">
        <v>90.393075067404496</v>
      </c>
      <c r="P21" s="151">
        <v>83.312047679863696</v>
      </c>
      <c r="Q21" s="141"/>
      <c r="R21" s="152">
        <v>69.764236047760903</v>
      </c>
      <c r="S21" s="146"/>
      <c r="T21" s="147">
        <v>1.17567813068291</v>
      </c>
      <c r="U21" s="141">
        <v>6.59283919791618</v>
      </c>
      <c r="V21" s="141">
        <v>9.9568573564968901</v>
      </c>
      <c r="W21" s="141">
        <v>5.2956142926873797</v>
      </c>
      <c r="X21" s="141">
        <v>-4.9485069360548204</v>
      </c>
      <c r="Y21" s="148">
        <v>3.5303499934697502</v>
      </c>
      <c r="Z21" s="141"/>
      <c r="AA21" s="149">
        <v>-7.1580730913612696</v>
      </c>
      <c r="AB21" s="150">
        <v>1.0773271577133701</v>
      </c>
      <c r="AC21" s="151">
        <v>-2.8646299342134198</v>
      </c>
      <c r="AD21" s="141"/>
      <c r="AE21" s="152">
        <v>1.2558351862889501</v>
      </c>
      <c r="AF21" s="35"/>
      <c r="AG21" s="147">
        <v>59.340854264225896</v>
      </c>
      <c r="AH21" s="141">
        <v>65.609479211011703</v>
      </c>
      <c r="AI21" s="141">
        <v>69.561515538527004</v>
      </c>
      <c r="AJ21" s="141">
        <v>69.217397474102398</v>
      </c>
      <c r="AK21" s="141">
        <v>68.309209592734405</v>
      </c>
      <c r="AL21" s="148">
        <v>66.407691216120298</v>
      </c>
      <c r="AM21" s="141"/>
      <c r="AN21" s="149">
        <v>80.548460337732294</v>
      </c>
      <c r="AO21" s="150">
        <v>87.487583368809396</v>
      </c>
      <c r="AP21" s="151">
        <v>84.018021853270795</v>
      </c>
      <c r="AQ21" s="141"/>
      <c r="AR21" s="152">
        <v>71.439214255306197</v>
      </c>
      <c r="AS21" s="146"/>
      <c r="AT21" s="147">
        <v>2.5838461747030199</v>
      </c>
      <c r="AU21" s="141">
        <v>7.6135930833630399</v>
      </c>
      <c r="AV21" s="141">
        <v>10.1667460289957</v>
      </c>
      <c r="AW21" s="141">
        <v>9.0032884364817498</v>
      </c>
      <c r="AX21" s="141">
        <v>4.8096896069647803</v>
      </c>
      <c r="AY21" s="148">
        <v>6.8917149558005502</v>
      </c>
      <c r="AZ21" s="141"/>
      <c r="BA21" s="149">
        <v>-0.57260852745956703</v>
      </c>
      <c r="BB21" s="150">
        <v>2.8030156024289399</v>
      </c>
      <c r="BC21" s="151">
        <v>1.15675821944494</v>
      </c>
      <c r="BD21" s="141"/>
      <c r="BE21" s="152">
        <v>4.8934577691076697</v>
      </c>
    </row>
    <row r="22" spans="1:57" x14ac:dyDescent="0.2">
      <c r="A22" s="43" t="s">
        <v>33</v>
      </c>
      <c r="B22" s="44" t="str">
        <f t="shared" si="0"/>
        <v>Chesapeake/Suffolk, VA</v>
      </c>
      <c r="C22" s="12"/>
      <c r="D22" s="29" t="s">
        <v>16</v>
      </c>
      <c r="E22" s="32" t="s">
        <v>17</v>
      </c>
      <c r="F22" s="12"/>
      <c r="G22" s="153">
        <v>68.524017467248896</v>
      </c>
      <c r="H22" s="154">
        <v>79.144104803493406</v>
      </c>
      <c r="I22" s="154">
        <v>83.685589519650605</v>
      </c>
      <c r="J22" s="154">
        <v>81.537117903930096</v>
      </c>
      <c r="K22" s="154">
        <v>74.393013100436605</v>
      </c>
      <c r="L22" s="155">
        <v>77.456768558951893</v>
      </c>
      <c r="M22" s="141"/>
      <c r="N22" s="156">
        <v>81.711790393013104</v>
      </c>
      <c r="O22" s="157">
        <v>90.270742358078607</v>
      </c>
      <c r="P22" s="158">
        <v>85.991266375545806</v>
      </c>
      <c r="Q22" s="141"/>
      <c r="R22" s="159">
        <v>79.895196506550207</v>
      </c>
      <c r="S22" s="146"/>
      <c r="T22" s="153">
        <v>1.3957094856551999</v>
      </c>
      <c r="U22" s="154">
        <v>7.2933933222827303</v>
      </c>
      <c r="V22" s="154">
        <v>11.6262814538676</v>
      </c>
      <c r="W22" s="154">
        <v>8.5328993257381995</v>
      </c>
      <c r="X22" s="154">
        <v>1.5256257449344399</v>
      </c>
      <c r="Y22" s="155">
        <v>6.1877394636015302</v>
      </c>
      <c r="Z22" s="141"/>
      <c r="AA22" s="156">
        <v>-5.91311343523732</v>
      </c>
      <c r="AB22" s="157">
        <v>-3.27531349429159</v>
      </c>
      <c r="AC22" s="158">
        <v>-4.5467765390208399</v>
      </c>
      <c r="AD22" s="141"/>
      <c r="AE22" s="159">
        <v>2.6382433082224699</v>
      </c>
      <c r="AF22" s="36"/>
      <c r="AG22" s="153">
        <v>66.576419213973693</v>
      </c>
      <c r="AH22" s="154">
        <v>80.401746724890799</v>
      </c>
      <c r="AI22" s="154">
        <v>82.816593886462798</v>
      </c>
      <c r="AJ22" s="154">
        <v>82.397379912663695</v>
      </c>
      <c r="AK22" s="154">
        <v>78.585152838427902</v>
      </c>
      <c r="AL22" s="155">
        <v>78.155458515283797</v>
      </c>
      <c r="AM22" s="141"/>
      <c r="AN22" s="156">
        <v>84.423580786026207</v>
      </c>
      <c r="AO22" s="157">
        <v>87.292576419213901</v>
      </c>
      <c r="AP22" s="158">
        <v>85.858078602619997</v>
      </c>
      <c r="AQ22" s="141"/>
      <c r="AR22" s="159">
        <v>80.356207111665597</v>
      </c>
      <c r="AS22" s="96"/>
      <c r="AT22" s="153">
        <v>-2.5378763664258699</v>
      </c>
      <c r="AU22" s="154">
        <v>4.5126866095248896</v>
      </c>
      <c r="AV22" s="154">
        <v>4.3638564825005499</v>
      </c>
      <c r="AW22" s="154">
        <v>4.7404940327504796</v>
      </c>
      <c r="AX22" s="154">
        <v>3.66956621925226</v>
      </c>
      <c r="AY22" s="155">
        <v>3.0896481810013099</v>
      </c>
      <c r="AZ22" s="141"/>
      <c r="BA22" s="156">
        <v>-0.78008724659994799</v>
      </c>
      <c r="BB22" s="157">
        <v>-2.4687743950039001</v>
      </c>
      <c r="BC22" s="158">
        <v>-1.6457817463294999</v>
      </c>
      <c r="BD22" s="141"/>
      <c r="BE22" s="159">
        <v>1.5963781775734101</v>
      </c>
    </row>
    <row r="23" spans="1:57" x14ac:dyDescent="0.2">
      <c r="A23" s="22" t="s">
        <v>43</v>
      </c>
      <c r="B23" s="44" t="str">
        <f t="shared" si="0"/>
        <v>Richmond CBD/Airport, VA</v>
      </c>
      <c r="C23" s="10"/>
      <c r="D23" s="27" t="s">
        <v>16</v>
      </c>
      <c r="E23" s="30" t="s">
        <v>17</v>
      </c>
      <c r="F23" s="3"/>
      <c r="G23" s="138">
        <v>52.380038387715899</v>
      </c>
      <c r="H23" s="139">
        <v>65.335892514395297</v>
      </c>
      <c r="I23" s="139">
        <v>68.694817658349294</v>
      </c>
      <c r="J23" s="139">
        <v>62.955854126679398</v>
      </c>
      <c r="K23" s="139">
        <v>50.479846449136197</v>
      </c>
      <c r="L23" s="140">
        <v>59.969289827255203</v>
      </c>
      <c r="M23" s="141"/>
      <c r="N23" s="142">
        <v>78.061420345489395</v>
      </c>
      <c r="O23" s="143">
        <v>90.729366602687094</v>
      </c>
      <c r="P23" s="144">
        <v>84.395393474088195</v>
      </c>
      <c r="Q23" s="141"/>
      <c r="R23" s="145">
        <v>66.948176583493193</v>
      </c>
      <c r="S23" s="146"/>
      <c r="T23" s="138">
        <v>35.750527005805303</v>
      </c>
      <c r="U23" s="139">
        <v>52.875553292334203</v>
      </c>
      <c r="V23" s="139">
        <v>50.143584057245903</v>
      </c>
      <c r="W23" s="139">
        <v>37.202138290953499</v>
      </c>
      <c r="X23" s="139">
        <v>14.017434763488099</v>
      </c>
      <c r="Y23" s="140">
        <v>38.028294732017201</v>
      </c>
      <c r="Z23" s="141"/>
      <c r="AA23" s="142">
        <v>4.4118516109843497</v>
      </c>
      <c r="AB23" s="143">
        <v>2.8825369732470301</v>
      </c>
      <c r="AC23" s="144">
        <v>3.5841994839054299</v>
      </c>
      <c r="AD23" s="141"/>
      <c r="AE23" s="145">
        <v>23.265312608319</v>
      </c>
      <c r="AF23" s="33"/>
      <c r="AG23" s="138">
        <v>51.876199616122797</v>
      </c>
      <c r="AH23" s="139">
        <v>65.427063339731205</v>
      </c>
      <c r="AI23" s="139">
        <v>74.112284069097797</v>
      </c>
      <c r="AJ23" s="139">
        <v>70.906909788867495</v>
      </c>
      <c r="AK23" s="139">
        <v>63.733205374280203</v>
      </c>
      <c r="AL23" s="140">
        <v>65.211132437619895</v>
      </c>
      <c r="AM23" s="141"/>
      <c r="AN23" s="142">
        <v>78.095009596928904</v>
      </c>
      <c r="AO23" s="143">
        <v>82.351247600767707</v>
      </c>
      <c r="AP23" s="144">
        <v>80.223128598848305</v>
      </c>
      <c r="AQ23" s="141"/>
      <c r="AR23" s="145">
        <v>69.500274197970896</v>
      </c>
      <c r="AS23" s="146"/>
      <c r="AT23" s="138">
        <v>28.6446816858736</v>
      </c>
      <c r="AU23" s="139">
        <v>47.8416161327089</v>
      </c>
      <c r="AV23" s="139">
        <v>53.086531354321799</v>
      </c>
      <c r="AW23" s="139">
        <v>38.6331945232576</v>
      </c>
      <c r="AX23" s="139">
        <v>17.507053013093401</v>
      </c>
      <c r="AY23" s="140">
        <v>36.781543300989298</v>
      </c>
      <c r="AZ23" s="141"/>
      <c r="BA23" s="142">
        <v>10.3625617937308</v>
      </c>
      <c r="BB23" s="143">
        <v>7.1206017625969</v>
      </c>
      <c r="BC23" s="144">
        <v>8.6744442895591796</v>
      </c>
      <c r="BD23" s="141"/>
      <c r="BE23" s="145">
        <v>26.031442534601801</v>
      </c>
    </row>
    <row r="24" spans="1:57" x14ac:dyDescent="0.2">
      <c r="A24" s="23" t="s">
        <v>44</v>
      </c>
      <c r="B24" s="44" t="str">
        <f t="shared" si="0"/>
        <v>Richmond North/Glen Allen, VA</v>
      </c>
      <c r="C24" s="11"/>
      <c r="D24" s="28" t="s">
        <v>16</v>
      </c>
      <c r="E24" s="31" t="s">
        <v>17</v>
      </c>
      <c r="F24" s="12"/>
      <c r="G24" s="147">
        <v>52.654819601507803</v>
      </c>
      <c r="H24" s="141">
        <v>60.333871836295003</v>
      </c>
      <c r="I24" s="141">
        <v>62.380183091006998</v>
      </c>
      <c r="J24" s="141">
        <v>61.733979536887396</v>
      </c>
      <c r="K24" s="141">
        <v>58.653742595584198</v>
      </c>
      <c r="L24" s="148">
        <v>59.1513193322563</v>
      </c>
      <c r="M24" s="141"/>
      <c r="N24" s="149">
        <v>76.919763058696802</v>
      </c>
      <c r="O24" s="150">
        <v>88.842218632202403</v>
      </c>
      <c r="P24" s="151">
        <v>82.880990845449602</v>
      </c>
      <c r="Q24" s="141"/>
      <c r="R24" s="152">
        <v>65.931225478882894</v>
      </c>
      <c r="S24" s="146"/>
      <c r="T24" s="147">
        <v>2.2156302165301098</v>
      </c>
      <c r="U24" s="141">
        <v>10.825089631679299</v>
      </c>
      <c r="V24" s="141">
        <v>8.0481796231596103</v>
      </c>
      <c r="W24" s="141">
        <v>4.3829698993603099</v>
      </c>
      <c r="X24" s="141">
        <v>0.79994368703783902</v>
      </c>
      <c r="Y24" s="148">
        <v>5.2447719584966999</v>
      </c>
      <c r="Z24" s="141"/>
      <c r="AA24" s="149">
        <v>-3.1766443787318002</v>
      </c>
      <c r="AB24" s="150">
        <v>1.72247935049309</v>
      </c>
      <c r="AC24" s="151">
        <v>-0.61113463168323401</v>
      </c>
      <c r="AD24" s="141"/>
      <c r="AE24" s="152">
        <v>3.0637595800212898</v>
      </c>
      <c r="AF24" s="34"/>
      <c r="AG24" s="147">
        <v>51.260096930533102</v>
      </c>
      <c r="AH24" s="141">
        <v>61.742057081313902</v>
      </c>
      <c r="AI24" s="141">
        <v>65.713516424340298</v>
      </c>
      <c r="AJ24" s="141">
        <v>65.611200861604701</v>
      </c>
      <c r="AK24" s="141">
        <v>63.061389337641302</v>
      </c>
      <c r="AL24" s="148">
        <v>61.4776521270866</v>
      </c>
      <c r="AM24" s="141"/>
      <c r="AN24" s="149">
        <v>77.972536348949902</v>
      </c>
      <c r="AO24" s="150">
        <v>84.063004846526596</v>
      </c>
      <c r="AP24" s="151">
        <v>81.017770597738206</v>
      </c>
      <c r="AQ24" s="141"/>
      <c r="AR24" s="152">
        <v>67.060543118701403</v>
      </c>
      <c r="AS24" s="146"/>
      <c r="AT24" s="147">
        <v>0.32329283708092799</v>
      </c>
      <c r="AU24" s="141">
        <v>8.1475262801263302</v>
      </c>
      <c r="AV24" s="141">
        <v>9.1624450211586197</v>
      </c>
      <c r="AW24" s="141">
        <v>7.0116046061418897</v>
      </c>
      <c r="AX24" s="141">
        <v>3.69673557339667</v>
      </c>
      <c r="AY24" s="148">
        <v>5.8102638323336704</v>
      </c>
      <c r="AZ24" s="141"/>
      <c r="BA24" s="149">
        <v>4.4187691200385002</v>
      </c>
      <c r="BB24" s="150">
        <v>4.7441357663556598</v>
      </c>
      <c r="BC24" s="151">
        <v>4.5873145381810003</v>
      </c>
      <c r="BD24" s="141"/>
      <c r="BE24" s="152">
        <v>5.3849073707616304</v>
      </c>
    </row>
    <row r="25" spans="1:57" x14ac:dyDescent="0.2">
      <c r="A25" s="24" t="s">
        <v>45</v>
      </c>
      <c r="B25" s="44" t="str">
        <f t="shared" si="0"/>
        <v>Richmond West/Midlothian, VA</v>
      </c>
      <c r="C25" s="12"/>
      <c r="D25" s="28" t="s">
        <v>16</v>
      </c>
      <c r="E25" s="31" t="s">
        <v>17</v>
      </c>
      <c r="F25" s="12"/>
      <c r="G25" s="147">
        <v>60.901213171577098</v>
      </c>
      <c r="H25" s="141">
        <v>70.051993067590899</v>
      </c>
      <c r="I25" s="141">
        <v>71.5424610051993</v>
      </c>
      <c r="J25" s="141">
        <v>67.140381282495596</v>
      </c>
      <c r="K25" s="141">
        <v>60.069324090121299</v>
      </c>
      <c r="L25" s="148">
        <v>65.941074523396793</v>
      </c>
      <c r="M25" s="141"/>
      <c r="N25" s="149">
        <v>80.866551126516399</v>
      </c>
      <c r="O25" s="150">
        <v>93.032928942807601</v>
      </c>
      <c r="P25" s="151">
        <v>86.949740034662</v>
      </c>
      <c r="Q25" s="141"/>
      <c r="R25" s="152">
        <v>71.943550383758307</v>
      </c>
      <c r="S25" s="146"/>
      <c r="T25" s="147">
        <v>22.5244072524407</v>
      </c>
      <c r="U25" s="141">
        <v>22.410660205935699</v>
      </c>
      <c r="V25" s="141">
        <v>21.554770318021198</v>
      </c>
      <c r="W25" s="141">
        <v>14.6832445233866</v>
      </c>
      <c r="X25" s="141">
        <v>3.4009546539379398</v>
      </c>
      <c r="Y25" s="148">
        <v>16.7403043691703</v>
      </c>
      <c r="Z25" s="141"/>
      <c r="AA25" s="149">
        <v>-2.2622538751571</v>
      </c>
      <c r="AB25" s="150">
        <v>2.0144431774990399</v>
      </c>
      <c r="AC25" s="151">
        <v>-1.9928258270227098E-2</v>
      </c>
      <c r="AD25" s="141"/>
      <c r="AE25" s="152">
        <v>10.352422907488901</v>
      </c>
      <c r="AF25" s="35"/>
      <c r="AG25" s="147">
        <v>56.5511265164644</v>
      </c>
      <c r="AH25" s="141">
        <v>64.852686308492196</v>
      </c>
      <c r="AI25" s="141">
        <v>69.228769497400293</v>
      </c>
      <c r="AJ25" s="141">
        <v>68.318890814558003</v>
      </c>
      <c r="AK25" s="141">
        <v>67.305025996533701</v>
      </c>
      <c r="AL25" s="148">
        <v>65.251299826689703</v>
      </c>
      <c r="AM25" s="141"/>
      <c r="AN25" s="149">
        <v>79.965337954939301</v>
      </c>
      <c r="AO25" s="150">
        <v>86.5424610051993</v>
      </c>
      <c r="AP25" s="151">
        <v>83.253899480069293</v>
      </c>
      <c r="AQ25" s="141"/>
      <c r="AR25" s="152">
        <v>70.3948997276553</v>
      </c>
      <c r="AS25" s="146"/>
      <c r="AT25" s="147">
        <v>15.709219858156001</v>
      </c>
      <c r="AU25" s="141">
        <v>16.428126944617201</v>
      </c>
      <c r="AV25" s="141">
        <v>19.3100358422939</v>
      </c>
      <c r="AW25" s="141">
        <v>13.7990762124711</v>
      </c>
      <c r="AX25" s="141">
        <v>11.0205831903945</v>
      </c>
      <c r="AY25" s="148">
        <v>15.179882525697501</v>
      </c>
      <c r="AZ25" s="141"/>
      <c r="BA25" s="149">
        <v>8.2209452327899601</v>
      </c>
      <c r="BB25" s="150">
        <v>7.5026910656619998</v>
      </c>
      <c r="BC25" s="151">
        <v>7.8464387944098304</v>
      </c>
      <c r="BD25" s="141"/>
      <c r="BE25" s="152">
        <v>12.5928125928125</v>
      </c>
    </row>
    <row r="26" spans="1:57" x14ac:dyDescent="0.2">
      <c r="A26" s="24" t="s">
        <v>46</v>
      </c>
      <c r="B26" s="44" t="str">
        <f t="shared" si="0"/>
        <v>Petersburg/Chester, VA</v>
      </c>
      <c r="C26" s="12"/>
      <c r="D26" s="28" t="s">
        <v>16</v>
      </c>
      <c r="E26" s="31" t="s">
        <v>17</v>
      </c>
      <c r="F26" s="12"/>
      <c r="G26" s="147">
        <v>57.450942296483298</v>
      </c>
      <c r="H26" s="141">
        <v>67.223625412861793</v>
      </c>
      <c r="I26" s="141">
        <v>69.438507868661304</v>
      </c>
      <c r="J26" s="141">
        <v>69.963085292403306</v>
      </c>
      <c r="K26" s="141">
        <v>62.133281523217399</v>
      </c>
      <c r="L26" s="148">
        <v>65.2418884787254</v>
      </c>
      <c r="M26" s="141"/>
      <c r="N26" s="149">
        <v>68.700213716728101</v>
      </c>
      <c r="O26" s="150">
        <v>79.755197202253697</v>
      </c>
      <c r="P26" s="151">
        <v>74.227705459490906</v>
      </c>
      <c r="Q26" s="141"/>
      <c r="R26" s="152">
        <v>67.809264758944096</v>
      </c>
      <c r="S26" s="146"/>
      <c r="T26" s="147">
        <v>-3.6807817589576501</v>
      </c>
      <c r="U26" s="141">
        <v>3.7481259370314799</v>
      </c>
      <c r="V26" s="141">
        <v>3.2351242056614602</v>
      </c>
      <c r="W26" s="141">
        <v>6.0365135453474599</v>
      </c>
      <c r="X26" s="141">
        <v>0.97884433217555999</v>
      </c>
      <c r="Y26" s="148">
        <v>2.19111381618989</v>
      </c>
      <c r="Z26" s="141"/>
      <c r="AA26" s="149">
        <v>-7.06964520367936</v>
      </c>
      <c r="AB26" s="150">
        <v>-1.7472474868357999</v>
      </c>
      <c r="AC26" s="151">
        <v>-4.2841037204058603</v>
      </c>
      <c r="AD26" s="141"/>
      <c r="AE26" s="152">
        <v>7.3731208782206195E-2</v>
      </c>
      <c r="AF26" s="35"/>
      <c r="AG26" s="147">
        <v>60.92383912959</v>
      </c>
      <c r="AH26" s="141">
        <v>68.1853506897221</v>
      </c>
      <c r="AI26" s="141">
        <v>70.905381775791696</v>
      </c>
      <c r="AJ26" s="141">
        <v>71.527103166893298</v>
      </c>
      <c r="AK26" s="141">
        <v>67.524771711676706</v>
      </c>
      <c r="AL26" s="148">
        <v>67.813289294734702</v>
      </c>
      <c r="AM26" s="141"/>
      <c r="AN26" s="149">
        <v>73.091121041383303</v>
      </c>
      <c r="AO26" s="150">
        <v>77.598601126869994</v>
      </c>
      <c r="AP26" s="151">
        <v>75.344861084126606</v>
      </c>
      <c r="AQ26" s="141"/>
      <c r="AR26" s="152">
        <v>69.965166948846701</v>
      </c>
      <c r="AS26" s="146"/>
      <c r="AT26" s="147">
        <v>5.5839183152520698E-2</v>
      </c>
      <c r="AU26" s="141">
        <v>-0.53142492737192604</v>
      </c>
      <c r="AV26" s="141">
        <v>1.67154199749268</v>
      </c>
      <c r="AW26" s="141">
        <v>2.3065166041406102</v>
      </c>
      <c r="AX26" s="141">
        <v>1.1937691075848</v>
      </c>
      <c r="AY26" s="148">
        <v>0.966169600370268</v>
      </c>
      <c r="AZ26" s="141"/>
      <c r="BA26" s="149">
        <v>1.3128660876590501</v>
      </c>
      <c r="BB26" s="150">
        <v>0.38959406811612401</v>
      </c>
      <c r="BC26" s="151">
        <v>0.835310560015601</v>
      </c>
      <c r="BD26" s="141"/>
      <c r="BE26" s="152">
        <v>0.92587031809901299</v>
      </c>
    </row>
    <row r="27" spans="1:57" x14ac:dyDescent="0.2">
      <c r="A27" s="99" t="s">
        <v>100</v>
      </c>
      <c r="B27" s="45" t="s">
        <v>71</v>
      </c>
      <c r="C27" s="12"/>
      <c r="D27" s="28" t="s">
        <v>16</v>
      </c>
      <c r="E27" s="31" t="s">
        <v>17</v>
      </c>
      <c r="F27" s="12"/>
      <c r="G27" s="147">
        <v>46.1417402782008</v>
      </c>
      <c r="H27" s="141">
        <v>53.909026297085902</v>
      </c>
      <c r="I27" s="141">
        <v>55.985379226317299</v>
      </c>
      <c r="J27" s="141">
        <v>59.625342674383099</v>
      </c>
      <c r="K27" s="141">
        <v>56.076759061833599</v>
      </c>
      <c r="L27" s="148">
        <v>54.347649507564199</v>
      </c>
      <c r="M27" s="141"/>
      <c r="N27" s="149">
        <v>65.676718448573396</v>
      </c>
      <c r="O27" s="150">
        <v>75.109148136866594</v>
      </c>
      <c r="P27" s="151">
        <v>70.392933292720002</v>
      </c>
      <c r="Q27" s="141"/>
      <c r="R27" s="152">
        <v>58.932016303323003</v>
      </c>
      <c r="S27" s="146"/>
      <c r="T27" s="147">
        <v>-0.77901845808353698</v>
      </c>
      <c r="U27" s="141">
        <v>1.57819710238322</v>
      </c>
      <c r="V27" s="141">
        <v>-0.40308014069778397</v>
      </c>
      <c r="W27" s="141">
        <v>-0.26222838579177998</v>
      </c>
      <c r="X27" s="141">
        <v>-4.0555949577395198</v>
      </c>
      <c r="Y27" s="148">
        <v>-0.83149202747764095</v>
      </c>
      <c r="Z27" s="141"/>
      <c r="AA27" s="149">
        <v>-5.7926982840748504</v>
      </c>
      <c r="AB27" s="150">
        <v>-3.9155299860053199</v>
      </c>
      <c r="AC27" s="151">
        <v>-4.8004538577131202</v>
      </c>
      <c r="AD27" s="141"/>
      <c r="AE27" s="152">
        <v>-2.2226928785020399</v>
      </c>
      <c r="AF27" s="35"/>
      <c r="AG27" s="147">
        <v>45.8828307442379</v>
      </c>
      <c r="AH27" s="141">
        <v>55.692202254035898</v>
      </c>
      <c r="AI27" s="141">
        <v>58.7750025383287</v>
      </c>
      <c r="AJ27" s="141">
        <v>61.243527261650897</v>
      </c>
      <c r="AK27" s="141">
        <v>61.112803330287299</v>
      </c>
      <c r="AL27" s="148">
        <v>56.541273225708103</v>
      </c>
      <c r="AM27" s="141"/>
      <c r="AN27" s="149">
        <v>69.583206416895095</v>
      </c>
      <c r="AO27" s="150">
        <v>71.427302264189194</v>
      </c>
      <c r="AP27" s="151">
        <v>70.505254340542095</v>
      </c>
      <c r="AQ27" s="141"/>
      <c r="AR27" s="152">
        <v>60.530982115660699</v>
      </c>
      <c r="AS27" s="146"/>
      <c r="AT27" s="147">
        <v>4.2208863319407399</v>
      </c>
      <c r="AU27" s="141">
        <v>4.9128724062876801</v>
      </c>
      <c r="AV27" s="141">
        <v>5.0759029468604302</v>
      </c>
      <c r="AW27" s="141">
        <v>5.6722444173097903</v>
      </c>
      <c r="AX27" s="141">
        <v>5.2632132599561903</v>
      </c>
      <c r="AY27" s="148">
        <v>5.0727074088055799</v>
      </c>
      <c r="AZ27" s="141"/>
      <c r="BA27" s="149">
        <v>3.37351255916235</v>
      </c>
      <c r="BB27" s="150">
        <v>1.33153281212982</v>
      </c>
      <c r="BC27" s="151">
        <v>2.3289889287486001</v>
      </c>
      <c r="BD27" s="141"/>
      <c r="BE27" s="152">
        <v>4.1434234634858802</v>
      </c>
    </row>
    <row r="28" spans="1:57" x14ac:dyDescent="0.2">
      <c r="A28" s="24" t="s">
        <v>48</v>
      </c>
      <c r="B28" s="44" t="str">
        <f t="shared" si="0"/>
        <v>Roanoke, VA</v>
      </c>
      <c r="C28" s="12"/>
      <c r="D28" s="28" t="s">
        <v>16</v>
      </c>
      <c r="E28" s="31" t="s">
        <v>17</v>
      </c>
      <c r="F28" s="12"/>
      <c r="G28" s="147">
        <v>54.100087796312501</v>
      </c>
      <c r="H28" s="141">
        <v>62.721685689201003</v>
      </c>
      <c r="I28" s="141">
        <v>66.900790166812897</v>
      </c>
      <c r="J28" s="141">
        <v>70.974539069358997</v>
      </c>
      <c r="K28" s="141">
        <v>69.218612818261605</v>
      </c>
      <c r="L28" s="148">
        <v>64.783143107989403</v>
      </c>
      <c r="M28" s="141"/>
      <c r="N28" s="149">
        <v>71.7998244073748</v>
      </c>
      <c r="O28" s="150">
        <v>75.592625109745299</v>
      </c>
      <c r="P28" s="151">
        <v>73.696224758560106</v>
      </c>
      <c r="Q28" s="141"/>
      <c r="R28" s="152">
        <v>67.3297378652953</v>
      </c>
      <c r="S28" s="146"/>
      <c r="T28" s="147">
        <v>18.100845254695301</v>
      </c>
      <c r="U28" s="141">
        <v>21.1339222256066</v>
      </c>
      <c r="V28" s="141">
        <v>17.6774121955279</v>
      </c>
      <c r="W28" s="141">
        <v>14.324378109452701</v>
      </c>
      <c r="X28" s="141">
        <v>5.7651462815095602</v>
      </c>
      <c r="Y28" s="148">
        <v>14.8777909329057</v>
      </c>
      <c r="Z28" s="141"/>
      <c r="AA28" s="149">
        <v>-6.34518654144851</v>
      </c>
      <c r="AB28" s="150">
        <v>-4.25721049004364</v>
      </c>
      <c r="AC28" s="151">
        <v>-5.28583880056485</v>
      </c>
      <c r="AD28" s="141"/>
      <c r="AE28" s="152">
        <v>7.7069854783075602</v>
      </c>
      <c r="AF28" s="35"/>
      <c r="AG28" s="147">
        <v>51.540825285338002</v>
      </c>
      <c r="AH28" s="141">
        <v>62.923617208077196</v>
      </c>
      <c r="AI28" s="141">
        <v>67.273924495171201</v>
      </c>
      <c r="AJ28" s="141">
        <v>73.538191395961306</v>
      </c>
      <c r="AK28" s="141">
        <v>74.762949956101806</v>
      </c>
      <c r="AL28" s="148">
        <v>66.007901668129904</v>
      </c>
      <c r="AM28" s="141"/>
      <c r="AN28" s="149">
        <v>75.583845478489906</v>
      </c>
      <c r="AO28" s="150">
        <v>74.381035996488094</v>
      </c>
      <c r="AP28" s="151">
        <v>74.982440737489</v>
      </c>
      <c r="AQ28" s="141"/>
      <c r="AR28" s="152">
        <v>68.572055687946801</v>
      </c>
      <c r="AS28" s="146"/>
      <c r="AT28" s="147">
        <v>17.9559878960698</v>
      </c>
      <c r="AU28" s="141">
        <v>26.1137657986101</v>
      </c>
      <c r="AV28" s="141">
        <v>21.023791931431902</v>
      </c>
      <c r="AW28" s="141">
        <v>24.030848283460099</v>
      </c>
      <c r="AX28" s="141">
        <v>18.750690216307699</v>
      </c>
      <c r="AY28" s="148">
        <v>21.595193742218999</v>
      </c>
      <c r="AZ28" s="141"/>
      <c r="BA28" s="149">
        <v>7.9592666189209904</v>
      </c>
      <c r="BB28" s="150">
        <v>4.3705726894994896</v>
      </c>
      <c r="BC28" s="151">
        <v>6.1489820818306899</v>
      </c>
      <c r="BD28" s="141"/>
      <c r="BE28" s="152">
        <v>16.307593926285598</v>
      </c>
    </row>
    <row r="29" spans="1:57" x14ac:dyDescent="0.2">
      <c r="A29" s="24" t="s">
        <v>49</v>
      </c>
      <c r="B29" s="44" t="str">
        <f t="shared" si="0"/>
        <v>Charlottesville, VA</v>
      </c>
      <c r="C29" s="12"/>
      <c r="D29" s="28" t="s">
        <v>16</v>
      </c>
      <c r="E29" s="31" t="s">
        <v>17</v>
      </c>
      <c r="F29" s="12"/>
      <c r="G29" s="147">
        <v>74.580394064704393</v>
      </c>
      <c r="H29" s="141">
        <v>61.055704208221798</v>
      </c>
      <c r="I29" s="141">
        <v>62.053028460228603</v>
      </c>
      <c r="J29" s="141">
        <v>63.171977621016701</v>
      </c>
      <c r="K29" s="141">
        <v>62.028703478472302</v>
      </c>
      <c r="L29" s="148">
        <v>64.577961566528799</v>
      </c>
      <c r="M29" s="141"/>
      <c r="N29" s="149">
        <v>73.607394794453896</v>
      </c>
      <c r="O29" s="150">
        <v>88.542933592799798</v>
      </c>
      <c r="P29" s="151">
        <v>81.075164193626804</v>
      </c>
      <c r="Q29" s="141"/>
      <c r="R29" s="152">
        <v>69.291448031413907</v>
      </c>
      <c r="S29" s="146"/>
      <c r="T29" s="147">
        <v>44.930855331709203</v>
      </c>
      <c r="U29" s="141">
        <v>13.1326283858228</v>
      </c>
      <c r="V29" s="141">
        <v>10.9286632337085</v>
      </c>
      <c r="W29" s="141">
        <v>16.721733485189901</v>
      </c>
      <c r="X29" s="141">
        <v>18.129749286647002</v>
      </c>
      <c r="Y29" s="148">
        <v>20.482192338011799</v>
      </c>
      <c r="Z29" s="141"/>
      <c r="AA29" s="149">
        <v>19.945967487332801</v>
      </c>
      <c r="AB29" s="150">
        <v>16.8013166543316</v>
      </c>
      <c r="AC29" s="151">
        <v>18.2081341322532</v>
      </c>
      <c r="AD29" s="141"/>
      <c r="AE29" s="152">
        <v>19.712294456901301</v>
      </c>
      <c r="AF29" s="35"/>
      <c r="AG29" s="147">
        <v>58.355631233276497</v>
      </c>
      <c r="AH29" s="141">
        <v>65.282169788372599</v>
      </c>
      <c r="AI29" s="141">
        <v>68.444417416686903</v>
      </c>
      <c r="AJ29" s="141">
        <v>69.5390415957188</v>
      </c>
      <c r="AK29" s="141">
        <v>73.394551204086497</v>
      </c>
      <c r="AL29" s="148">
        <v>67.003162247628296</v>
      </c>
      <c r="AM29" s="141"/>
      <c r="AN29" s="149">
        <v>82.552906835319803</v>
      </c>
      <c r="AO29" s="150">
        <v>84.729992702505399</v>
      </c>
      <c r="AP29" s="151">
        <v>83.641449768912594</v>
      </c>
      <c r="AQ29" s="141"/>
      <c r="AR29" s="152">
        <v>71.756958682280896</v>
      </c>
      <c r="AS29" s="146"/>
      <c r="AT29" s="147">
        <v>5.99260432326356</v>
      </c>
      <c r="AU29" s="141">
        <v>10.6736784693505</v>
      </c>
      <c r="AV29" s="141">
        <v>8.8312210175368104</v>
      </c>
      <c r="AW29" s="141">
        <v>12.705185258455399</v>
      </c>
      <c r="AX29" s="141">
        <v>9.0864219951150105</v>
      </c>
      <c r="AY29" s="148">
        <v>9.5130771358424102</v>
      </c>
      <c r="AZ29" s="141"/>
      <c r="BA29" s="149">
        <v>13.709478656002601</v>
      </c>
      <c r="BB29" s="150">
        <v>3.9514256760067101</v>
      </c>
      <c r="BC29" s="151">
        <v>8.5483853467473701</v>
      </c>
      <c r="BD29" s="141"/>
      <c r="BE29" s="152">
        <v>9.1899025678785993</v>
      </c>
    </row>
    <row r="30" spans="1:57" x14ac:dyDescent="0.2">
      <c r="A30" s="24" t="s">
        <v>50</v>
      </c>
      <c r="B30" s="46" t="s">
        <v>73</v>
      </c>
      <c r="C30" s="12"/>
      <c r="D30" s="28" t="s">
        <v>16</v>
      </c>
      <c r="E30" s="31" t="s">
        <v>17</v>
      </c>
      <c r="F30" s="12"/>
      <c r="G30" s="147">
        <v>48.839958622727899</v>
      </c>
      <c r="H30" s="141">
        <v>60.6324811585636</v>
      </c>
      <c r="I30" s="141">
        <v>65.686419388207398</v>
      </c>
      <c r="J30" s="141">
        <v>64.829318752770703</v>
      </c>
      <c r="K30" s="141">
        <v>59.243387025269598</v>
      </c>
      <c r="L30" s="148">
        <v>59.846312989507901</v>
      </c>
      <c r="M30" s="141"/>
      <c r="N30" s="149">
        <v>68.508940446283404</v>
      </c>
      <c r="O30" s="150">
        <v>72.321560514260298</v>
      </c>
      <c r="P30" s="151">
        <v>70.415250480271894</v>
      </c>
      <c r="Q30" s="141"/>
      <c r="R30" s="152">
        <v>62.866009415440402</v>
      </c>
      <c r="S30" s="146"/>
      <c r="T30" s="147">
        <v>10.108901639463101</v>
      </c>
      <c r="U30" s="141">
        <v>11.7691171771861</v>
      </c>
      <c r="V30" s="141">
        <v>15.098086787016801</v>
      </c>
      <c r="W30" s="141">
        <v>12.296651464107899</v>
      </c>
      <c r="X30" s="141">
        <v>-1.91862714653412</v>
      </c>
      <c r="Y30" s="148">
        <v>9.2857127175323892</v>
      </c>
      <c r="Z30" s="141"/>
      <c r="AA30" s="149">
        <v>-6.1471188046184899</v>
      </c>
      <c r="AB30" s="150">
        <v>-10.892133133714999</v>
      </c>
      <c r="AC30" s="151">
        <v>-8.6452972347475203</v>
      </c>
      <c r="AD30" s="141"/>
      <c r="AE30" s="152">
        <v>2.8267504850637</v>
      </c>
      <c r="AF30" s="35"/>
      <c r="AG30" s="147">
        <v>47.5912516624796</v>
      </c>
      <c r="AH30" s="141">
        <v>62.579429584749498</v>
      </c>
      <c r="AI30" s="141">
        <v>66.155608098123196</v>
      </c>
      <c r="AJ30" s="141">
        <v>66.022609723658903</v>
      </c>
      <c r="AK30" s="141">
        <v>62.335599231564899</v>
      </c>
      <c r="AL30" s="148">
        <v>60.936899660115202</v>
      </c>
      <c r="AM30" s="141"/>
      <c r="AN30" s="149">
        <v>70.164031328505899</v>
      </c>
      <c r="AO30" s="150">
        <v>69.901728978867993</v>
      </c>
      <c r="AP30" s="151">
        <v>70.032880153687003</v>
      </c>
      <c r="AQ30" s="141"/>
      <c r="AR30" s="152">
        <v>63.535751229707103</v>
      </c>
      <c r="AS30" s="146"/>
      <c r="AT30" s="147">
        <v>10.6062859150321</v>
      </c>
      <c r="AU30" s="141">
        <v>16.968270994908099</v>
      </c>
      <c r="AV30" s="141">
        <v>16.896402400290899</v>
      </c>
      <c r="AW30" s="141">
        <v>13.551729954567101</v>
      </c>
      <c r="AX30" s="141">
        <v>7.7529221797316197</v>
      </c>
      <c r="AY30" s="148">
        <v>13.216840654736201</v>
      </c>
      <c r="AZ30" s="141"/>
      <c r="BA30" s="149">
        <v>7.0558893124550499</v>
      </c>
      <c r="BB30" s="150">
        <v>1.9730264317553701</v>
      </c>
      <c r="BC30" s="151">
        <v>4.4574157805581196</v>
      </c>
      <c r="BD30" s="141"/>
      <c r="BE30" s="152">
        <v>10.303826027815401</v>
      </c>
    </row>
    <row r="31" spans="1:57" x14ac:dyDescent="0.2">
      <c r="A31" s="24" t="s">
        <v>51</v>
      </c>
      <c r="B31" s="44" t="str">
        <f t="shared" si="0"/>
        <v>Staunton &amp; Harrisonburg, VA</v>
      </c>
      <c r="C31" s="12"/>
      <c r="D31" s="28" t="s">
        <v>16</v>
      </c>
      <c r="E31" s="31" t="s">
        <v>17</v>
      </c>
      <c r="F31" s="12"/>
      <c r="G31" s="147">
        <v>52.894995093228601</v>
      </c>
      <c r="H31" s="141">
        <v>59.057899901864502</v>
      </c>
      <c r="I31" s="141">
        <v>63.3169774288518</v>
      </c>
      <c r="J31" s="141">
        <v>66.261040235525002</v>
      </c>
      <c r="K31" s="141">
        <v>62.9833169774288</v>
      </c>
      <c r="L31" s="148">
        <v>60.902845927379701</v>
      </c>
      <c r="M31" s="141"/>
      <c r="N31" s="149">
        <v>70.225711481844897</v>
      </c>
      <c r="O31" s="150">
        <v>84.376840039254105</v>
      </c>
      <c r="P31" s="151">
        <v>77.301275760549501</v>
      </c>
      <c r="Q31" s="141"/>
      <c r="R31" s="152">
        <v>65.588111593999699</v>
      </c>
      <c r="S31" s="146"/>
      <c r="T31" s="147">
        <v>14.601916706197599</v>
      </c>
      <c r="U31" s="141">
        <v>10.5639856508873</v>
      </c>
      <c r="V31" s="141">
        <v>13.455485389184799</v>
      </c>
      <c r="W31" s="141">
        <v>12.9370814749799</v>
      </c>
      <c r="X31" s="141">
        <v>7.5754174011970203</v>
      </c>
      <c r="Y31" s="148">
        <v>11.708520849545</v>
      </c>
      <c r="Z31" s="141"/>
      <c r="AA31" s="149">
        <v>4.3146200322666397</v>
      </c>
      <c r="AB31" s="150">
        <v>8.6082515904061303</v>
      </c>
      <c r="AC31" s="151">
        <v>6.61493117165063</v>
      </c>
      <c r="AD31" s="141"/>
      <c r="AE31" s="152">
        <v>9.9398197866221203</v>
      </c>
      <c r="AF31" s="35"/>
      <c r="AG31" s="147">
        <v>49.367026496565202</v>
      </c>
      <c r="AH31" s="141">
        <v>57.7968596663395</v>
      </c>
      <c r="AI31" s="141">
        <v>62.075564278704597</v>
      </c>
      <c r="AJ31" s="141">
        <v>65.632973503434698</v>
      </c>
      <c r="AK31" s="141">
        <v>69.651619234543602</v>
      </c>
      <c r="AL31" s="148">
        <v>60.904808635917497</v>
      </c>
      <c r="AM31" s="141"/>
      <c r="AN31" s="149">
        <v>76.977428851815503</v>
      </c>
      <c r="AO31" s="150">
        <v>79.1952894995093</v>
      </c>
      <c r="AP31" s="151">
        <v>78.086359175662395</v>
      </c>
      <c r="AQ31" s="141"/>
      <c r="AR31" s="152">
        <v>65.813823075844596</v>
      </c>
      <c r="AS31" s="146"/>
      <c r="AT31" s="147">
        <v>5.9373602054653301</v>
      </c>
      <c r="AU31" s="141">
        <v>11.8981070052065</v>
      </c>
      <c r="AV31" s="141">
        <v>13.2753090112381</v>
      </c>
      <c r="AW31" s="141">
        <v>14.1544515140657</v>
      </c>
      <c r="AX31" s="141">
        <v>12.435889430360101</v>
      </c>
      <c r="AY31" s="148">
        <v>11.754039110557899</v>
      </c>
      <c r="AZ31" s="141"/>
      <c r="BA31" s="149">
        <v>9.4243101992377305</v>
      </c>
      <c r="BB31" s="150">
        <v>3.7131670199787301</v>
      </c>
      <c r="BC31" s="151">
        <v>6.4517135124029004</v>
      </c>
      <c r="BD31" s="141"/>
      <c r="BE31" s="152">
        <v>9.8983932819241307</v>
      </c>
    </row>
    <row r="32" spans="1:57" x14ac:dyDescent="0.2">
      <c r="A32" s="24" t="s">
        <v>52</v>
      </c>
      <c r="B32" s="44" t="str">
        <f t="shared" si="0"/>
        <v>Blacksburg &amp; Wytheville, VA</v>
      </c>
      <c r="C32" s="12"/>
      <c r="D32" s="28" t="s">
        <v>16</v>
      </c>
      <c r="E32" s="31" t="s">
        <v>17</v>
      </c>
      <c r="F32" s="12"/>
      <c r="G32" s="147">
        <v>38.632378725891201</v>
      </c>
      <c r="H32" s="141">
        <v>45.821157218001098</v>
      </c>
      <c r="I32" s="141">
        <v>48.6460159750633</v>
      </c>
      <c r="J32" s="141">
        <v>54.548996688096601</v>
      </c>
      <c r="K32" s="141">
        <v>58.425871809857703</v>
      </c>
      <c r="L32" s="148">
        <v>49.214884083382003</v>
      </c>
      <c r="M32" s="141"/>
      <c r="N32" s="149">
        <v>70.738359633742405</v>
      </c>
      <c r="O32" s="150">
        <v>65.010714981492299</v>
      </c>
      <c r="P32" s="151">
        <v>67.874537307617302</v>
      </c>
      <c r="Q32" s="141"/>
      <c r="R32" s="152">
        <v>54.546213576020698</v>
      </c>
      <c r="S32" s="146"/>
      <c r="T32" s="147">
        <v>-1.0586227132213799</v>
      </c>
      <c r="U32" s="141">
        <v>-7.6230778330477396</v>
      </c>
      <c r="V32" s="141">
        <v>-8.7660475933749105</v>
      </c>
      <c r="W32" s="141">
        <v>-5.9371088991683001</v>
      </c>
      <c r="X32" s="141">
        <v>-3.1370681596622698</v>
      </c>
      <c r="Y32" s="148">
        <v>-5.4572002217340101</v>
      </c>
      <c r="Z32" s="141"/>
      <c r="AA32" s="149">
        <v>-2.8626947972360002</v>
      </c>
      <c r="AB32" s="150">
        <v>-8.8617903130138505</v>
      </c>
      <c r="AC32" s="151">
        <v>-5.83121703011573</v>
      </c>
      <c r="AD32" s="141"/>
      <c r="AE32" s="152">
        <v>-5.5905136896382501</v>
      </c>
      <c r="AF32" s="35"/>
      <c r="AG32" s="147">
        <v>38.695694525618499</v>
      </c>
      <c r="AH32" s="141">
        <v>50.413987921293497</v>
      </c>
      <c r="AI32" s="141">
        <v>55.591272160529897</v>
      </c>
      <c r="AJ32" s="141">
        <v>60.505552308591398</v>
      </c>
      <c r="AK32" s="141">
        <v>62.828755113968398</v>
      </c>
      <c r="AL32" s="148">
        <v>53.6070524060003</v>
      </c>
      <c r="AM32" s="141"/>
      <c r="AN32" s="149">
        <v>74.897720631209793</v>
      </c>
      <c r="AO32" s="150">
        <v>65.122735242548202</v>
      </c>
      <c r="AP32" s="151">
        <v>70.010227936879005</v>
      </c>
      <c r="AQ32" s="141"/>
      <c r="AR32" s="152">
        <v>58.293673986251399</v>
      </c>
      <c r="AS32" s="146"/>
      <c r="AT32" s="147">
        <v>-3.8224368307047301</v>
      </c>
      <c r="AU32" s="141">
        <v>4.8077533556961098</v>
      </c>
      <c r="AV32" s="141">
        <v>6.5539102476766304</v>
      </c>
      <c r="AW32" s="141">
        <v>4.3521097590314</v>
      </c>
      <c r="AX32" s="141">
        <v>6.8928253757014204</v>
      </c>
      <c r="AY32" s="148">
        <v>4.1858790627031199</v>
      </c>
      <c r="AZ32" s="141"/>
      <c r="BA32" s="149">
        <v>10.027901511385901</v>
      </c>
      <c r="BB32" s="150">
        <v>-1.20866824398174</v>
      </c>
      <c r="BC32" s="151">
        <v>4.49985430394345</v>
      </c>
      <c r="BD32" s="141"/>
      <c r="BE32" s="152">
        <v>4.2934038467962896</v>
      </c>
    </row>
    <row r="33" spans="1:57" x14ac:dyDescent="0.2">
      <c r="A33" s="24" t="s">
        <v>53</v>
      </c>
      <c r="B33" s="44" t="str">
        <f t="shared" si="0"/>
        <v>Lynchburg, VA</v>
      </c>
      <c r="C33" s="12"/>
      <c r="D33" s="28" t="s">
        <v>16</v>
      </c>
      <c r="E33" s="31" t="s">
        <v>17</v>
      </c>
      <c r="F33" s="12"/>
      <c r="G33" s="147">
        <v>41.9179939003727</v>
      </c>
      <c r="H33" s="141">
        <v>50.593019315486202</v>
      </c>
      <c r="I33" s="141">
        <v>54.964418841070803</v>
      </c>
      <c r="J33" s="141">
        <v>53.981701118264901</v>
      </c>
      <c r="K33" s="141">
        <v>53.575059301931503</v>
      </c>
      <c r="L33" s="148">
        <v>51.006438495425201</v>
      </c>
      <c r="M33" s="141"/>
      <c r="N33" s="149">
        <v>62.148424262961697</v>
      </c>
      <c r="O33" s="150">
        <v>79.362927821077605</v>
      </c>
      <c r="P33" s="151">
        <v>70.755676042019601</v>
      </c>
      <c r="Q33" s="141"/>
      <c r="R33" s="152">
        <v>56.649077794452197</v>
      </c>
      <c r="S33" s="146"/>
      <c r="T33" s="147">
        <v>1.64338537387017</v>
      </c>
      <c r="U33" s="141">
        <v>-2.98895386614684</v>
      </c>
      <c r="V33" s="141">
        <v>3.1806615776081402</v>
      </c>
      <c r="W33" s="141">
        <v>3.4415584415584402</v>
      </c>
      <c r="X33" s="141">
        <v>18.4269662921348</v>
      </c>
      <c r="Y33" s="148">
        <v>4.4842426766625003</v>
      </c>
      <c r="Z33" s="141"/>
      <c r="AA33" s="149">
        <v>8.7781731909845693</v>
      </c>
      <c r="AB33" s="150">
        <v>14.4672531769305</v>
      </c>
      <c r="AC33" s="151">
        <v>11.897106109324699</v>
      </c>
      <c r="AD33" s="141"/>
      <c r="AE33" s="152">
        <v>7.0141746684956496</v>
      </c>
      <c r="AF33" s="35"/>
      <c r="AG33" s="147">
        <v>42.206031853608899</v>
      </c>
      <c r="AH33" s="141">
        <v>58.022704168078597</v>
      </c>
      <c r="AI33" s="141">
        <v>61.047102677058596</v>
      </c>
      <c r="AJ33" s="141">
        <v>70.010166045408297</v>
      </c>
      <c r="AK33" s="141">
        <v>68.095560826838295</v>
      </c>
      <c r="AL33" s="148">
        <v>59.876313114198503</v>
      </c>
      <c r="AM33" s="141"/>
      <c r="AN33" s="149">
        <v>70.4083361572348</v>
      </c>
      <c r="AO33" s="150">
        <v>71.026770586241895</v>
      </c>
      <c r="AP33" s="151">
        <v>70.717553371738305</v>
      </c>
      <c r="AQ33" s="141"/>
      <c r="AR33" s="152">
        <v>62.9738103306385</v>
      </c>
      <c r="AS33" s="146"/>
      <c r="AT33" s="147">
        <v>2.4470491466173101</v>
      </c>
      <c r="AU33" s="141">
        <v>1.0922509225092201</v>
      </c>
      <c r="AV33" s="141">
        <v>-1.74529588219252</v>
      </c>
      <c r="AW33" s="141">
        <v>6.1119671289162802</v>
      </c>
      <c r="AX33" s="141">
        <v>11.5459339439356</v>
      </c>
      <c r="AY33" s="148">
        <v>4.04227757168933</v>
      </c>
      <c r="AZ33" s="141"/>
      <c r="BA33" s="149">
        <v>10.0357473851449</v>
      </c>
      <c r="BB33" s="150">
        <v>6.8297655453618704</v>
      </c>
      <c r="BC33" s="151">
        <v>8.4020518148172094</v>
      </c>
      <c r="BD33" s="141"/>
      <c r="BE33" s="152">
        <v>5.4023943119897897</v>
      </c>
    </row>
    <row r="34" spans="1:57" x14ac:dyDescent="0.2">
      <c r="A34" s="24" t="s">
        <v>78</v>
      </c>
      <c r="B34" s="44" t="str">
        <f t="shared" si="0"/>
        <v>Central Virginia</v>
      </c>
      <c r="C34" s="12"/>
      <c r="D34" s="28" t="s">
        <v>16</v>
      </c>
      <c r="E34" s="31" t="s">
        <v>17</v>
      </c>
      <c r="F34" s="12"/>
      <c r="G34" s="147">
        <v>55.783104491505703</v>
      </c>
      <c r="H34" s="141">
        <v>62.295953987832</v>
      </c>
      <c r="I34" s="141">
        <v>64.473552977160097</v>
      </c>
      <c r="J34" s="141">
        <v>63.240134312975798</v>
      </c>
      <c r="K34" s="141">
        <v>57.9407560091758</v>
      </c>
      <c r="L34" s="148">
        <v>60.746700355729899</v>
      </c>
      <c r="M34" s="141"/>
      <c r="N34" s="149">
        <v>73.779048505601907</v>
      </c>
      <c r="O34" s="150">
        <v>86.528807473652705</v>
      </c>
      <c r="P34" s="151">
        <v>80.153927989627306</v>
      </c>
      <c r="Q34" s="141"/>
      <c r="R34" s="152">
        <v>66.291622536843406</v>
      </c>
      <c r="S34" s="146"/>
      <c r="T34" s="147">
        <v>12.9754426251775</v>
      </c>
      <c r="U34" s="141">
        <v>14.264994797815399</v>
      </c>
      <c r="V34" s="141">
        <v>13.1703405822599</v>
      </c>
      <c r="W34" s="141">
        <v>10.9794032952537</v>
      </c>
      <c r="X34" s="141">
        <v>5.9597875724711402</v>
      </c>
      <c r="Y34" s="148">
        <v>11.4491494546818</v>
      </c>
      <c r="Z34" s="141"/>
      <c r="AA34" s="149">
        <v>0.75953006059648198</v>
      </c>
      <c r="AB34" s="150">
        <v>3.6133011662718602</v>
      </c>
      <c r="AC34" s="151">
        <v>2.2800796770799798</v>
      </c>
      <c r="AD34" s="141"/>
      <c r="AE34" s="152">
        <v>8.1013199401462401</v>
      </c>
      <c r="AF34" s="35"/>
      <c r="AG34" s="147">
        <v>53.504105854582903</v>
      </c>
      <c r="AH34" s="141">
        <v>63.849363343196202</v>
      </c>
      <c r="AI34" s="141">
        <v>68.250274277735201</v>
      </c>
      <c r="AJ34" s="141">
        <v>68.776388842714098</v>
      </c>
      <c r="AK34" s="141">
        <v>66.449183815951301</v>
      </c>
      <c r="AL34" s="148">
        <v>64.165863226835896</v>
      </c>
      <c r="AM34" s="141"/>
      <c r="AN34" s="149">
        <v>77.349645932377996</v>
      </c>
      <c r="AO34" s="150">
        <v>81.405631836164702</v>
      </c>
      <c r="AP34" s="151">
        <v>79.377638884271406</v>
      </c>
      <c r="AQ34" s="141"/>
      <c r="AR34" s="152">
        <v>68.5120848432461</v>
      </c>
      <c r="AS34" s="146"/>
      <c r="AT34" s="147">
        <v>6.8198920378753201</v>
      </c>
      <c r="AU34" s="141">
        <v>11.6022797282774</v>
      </c>
      <c r="AV34" s="141">
        <v>13.0503868212102</v>
      </c>
      <c r="AW34" s="141">
        <v>11.651838851878701</v>
      </c>
      <c r="AX34" s="141">
        <v>7.35355624838148</v>
      </c>
      <c r="AY34" s="148">
        <v>10.187119036278601</v>
      </c>
      <c r="AZ34" s="141"/>
      <c r="BA34" s="149">
        <v>6.70226245423218</v>
      </c>
      <c r="BB34" s="150">
        <v>4.3045437450718698</v>
      </c>
      <c r="BC34" s="151">
        <v>5.4591637695709503</v>
      </c>
      <c r="BD34" s="141"/>
      <c r="BE34" s="152">
        <v>8.5757872614230806</v>
      </c>
    </row>
    <row r="35" spans="1:57" x14ac:dyDescent="0.2">
      <c r="A35" s="24" t="s">
        <v>79</v>
      </c>
      <c r="B35" s="44" t="str">
        <f t="shared" si="0"/>
        <v>Chesapeake Bay</v>
      </c>
      <c r="C35" s="12"/>
      <c r="D35" s="28" t="s">
        <v>16</v>
      </c>
      <c r="E35" s="31" t="s">
        <v>17</v>
      </c>
      <c r="F35" s="12"/>
      <c r="G35" s="147">
        <v>49.068901303538098</v>
      </c>
      <c r="H35" s="141">
        <v>58.938547486033499</v>
      </c>
      <c r="I35" s="141">
        <v>60.428305400372402</v>
      </c>
      <c r="J35" s="141">
        <v>64.059590316573505</v>
      </c>
      <c r="K35" s="141">
        <v>56.983240223463604</v>
      </c>
      <c r="L35" s="148">
        <v>57.895716945996199</v>
      </c>
      <c r="M35" s="141"/>
      <c r="N35" s="149">
        <v>72.346368715083699</v>
      </c>
      <c r="O35" s="150">
        <v>84.543761638733699</v>
      </c>
      <c r="P35" s="151">
        <v>78.445065176908699</v>
      </c>
      <c r="Q35" s="141"/>
      <c r="R35" s="152">
        <v>63.766959297685503</v>
      </c>
      <c r="S35" s="146"/>
      <c r="T35" s="147">
        <v>-15.4093097913322</v>
      </c>
      <c r="U35" s="141">
        <v>-9.1822094691535092</v>
      </c>
      <c r="V35" s="141">
        <v>-10.3591160220994</v>
      </c>
      <c r="W35" s="141">
        <v>-8.99470899470899</v>
      </c>
      <c r="X35" s="141">
        <v>-10.917030567685501</v>
      </c>
      <c r="Y35" s="148">
        <v>-10.8402638371092</v>
      </c>
      <c r="Z35" s="141"/>
      <c r="AA35" s="149">
        <v>-5.1282051282051198</v>
      </c>
      <c r="AB35" s="150">
        <v>-2.1551724137931001</v>
      </c>
      <c r="AC35" s="151">
        <v>-3.54894104178591</v>
      </c>
      <c r="AD35" s="141"/>
      <c r="AE35" s="152">
        <v>-8.4065724111578106</v>
      </c>
      <c r="AF35" s="35"/>
      <c r="AG35" s="147">
        <v>46.019553072625598</v>
      </c>
      <c r="AH35" s="141">
        <v>57.960893854748598</v>
      </c>
      <c r="AI35" s="141">
        <v>63.826815642458101</v>
      </c>
      <c r="AJ35" s="141">
        <v>63.826815642458101</v>
      </c>
      <c r="AK35" s="141">
        <v>57.751396648044597</v>
      </c>
      <c r="AL35" s="148">
        <v>57.877094972066999</v>
      </c>
      <c r="AM35" s="141"/>
      <c r="AN35" s="149">
        <v>70.554003724394704</v>
      </c>
      <c r="AO35" s="150">
        <v>75.628491620111703</v>
      </c>
      <c r="AP35" s="151">
        <v>73.091247672253203</v>
      </c>
      <c r="AQ35" s="141"/>
      <c r="AR35" s="152">
        <v>62.223995743548798</v>
      </c>
      <c r="AS35" s="146"/>
      <c r="AT35" s="147">
        <v>-13.2514260640631</v>
      </c>
      <c r="AU35" s="141">
        <v>-7.81192151055164</v>
      </c>
      <c r="AV35" s="141">
        <v>-4.2597765363128399</v>
      </c>
      <c r="AW35" s="141">
        <v>-6.0958904109588996</v>
      </c>
      <c r="AX35" s="141">
        <v>-10.4978354978354</v>
      </c>
      <c r="AY35" s="148">
        <v>-8.1560283687943205</v>
      </c>
      <c r="AZ35" s="141"/>
      <c r="BA35" s="149">
        <v>-4.05191516302627</v>
      </c>
      <c r="BB35" s="150">
        <v>-3.5332541567695901</v>
      </c>
      <c r="BC35" s="151">
        <v>-3.7842806802512601</v>
      </c>
      <c r="BD35" s="141"/>
      <c r="BE35" s="152">
        <v>-6.73378856601704</v>
      </c>
    </row>
    <row r="36" spans="1:57" x14ac:dyDescent="0.2">
      <c r="A36" s="24" t="s">
        <v>80</v>
      </c>
      <c r="B36" s="44" t="str">
        <f t="shared" si="0"/>
        <v>Coastal Virginia - Eastern Shore</v>
      </c>
      <c r="C36" s="12"/>
      <c r="D36" s="28" t="s">
        <v>16</v>
      </c>
      <c r="E36" s="31" t="s">
        <v>17</v>
      </c>
      <c r="F36" s="12"/>
      <c r="G36" s="147">
        <v>49.7049180327868</v>
      </c>
      <c r="H36" s="141">
        <v>58.557377049180303</v>
      </c>
      <c r="I36" s="141">
        <v>59.475409836065502</v>
      </c>
      <c r="J36" s="141">
        <v>60.590163934426201</v>
      </c>
      <c r="K36" s="141">
        <v>51.344262295081897</v>
      </c>
      <c r="L36" s="148">
        <v>55.934426229508098</v>
      </c>
      <c r="M36" s="141"/>
      <c r="N36" s="149">
        <v>63.672131147540902</v>
      </c>
      <c r="O36" s="150">
        <v>78.360655737704903</v>
      </c>
      <c r="P36" s="151">
        <v>71.016393442622899</v>
      </c>
      <c r="Q36" s="141"/>
      <c r="R36" s="152">
        <v>60.2435597189695</v>
      </c>
      <c r="S36" s="146"/>
      <c r="T36" s="147">
        <v>-4.7738693467336599</v>
      </c>
      <c r="U36" s="141">
        <v>1.9406392694063901</v>
      </c>
      <c r="V36" s="141">
        <v>2.8344671201814</v>
      </c>
      <c r="W36" s="141">
        <v>-3.3472803347280302</v>
      </c>
      <c r="X36" s="141">
        <v>-16.167023554603801</v>
      </c>
      <c r="Y36" s="148">
        <v>-4.0279027902790201</v>
      </c>
      <c r="Z36" s="141"/>
      <c r="AA36" s="149">
        <v>-11.9673617407071</v>
      </c>
      <c r="AB36" s="150">
        <v>-5.4588607594936702</v>
      </c>
      <c r="AC36" s="151">
        <v>-8.4917617237008791</v>
      </c>
      <c r="AD36" s="141"/>
      <c r="AE36" s="152">
        <v>-5.5792101013066997</v>
      </c>
      <c r="AF36" s="35"/>
      <c r="AG36" s="147">
        <v>43.573770491803202</v>
      </c>
      <c r="AH36" s="141">
        <v>54.688524590163901</v>
      </c>
      <c r="AI36" s="141">
        <v>57.967213114754003</v>
      </c>
      <c r="AJ36" s="141">
        <v>58.672131147540902</v>
      </c>
      <c r="AK36" s="141">
        <v>56.147540983606497</v>
      </c>
      <c r="AL36" s="148">
        <v>54.209836065573697</v>
      </c>
      <c r="AM36" s="141"/>
      <c r="AN36" s="149">
        <v>65.8032786885245</v>
      </c>
      <c r="AO36" s="150">
        <v>70.868852459016296</v>
      </c>
      <c r="AP36" s="151">
        <v>68.336065573770398</v>
      </c>
      <c r="AQ36" s="141"/>
      <c r="AR36" s="152">
        <v>58.245901639344197</v>
      </c>
      <c r="AS36" s="146"/>
      <c r="AT36" s="147">
        <v>-10.4749073762209</v>
      </c>
      <c r="AU36" s="141">
        <v>-4.76734227804738</v>
      </c>
      <c r="AV36" s="141">
        <v>-3.5197817189631602</v>
      </c>
      <c r="AW36" s="141">
        <v>-4.5854438816315604</v>
      </c>
      <c r="AX36" s="141">
        <v>-8.0783682232957492</v>
      </c>
      <c r="AY36" s="148">
        <v>-6.1314863177018202</v>
      </c>
      <c r="AZ36" s="141"/>
      <c r="BA36" s="149">
        <v>-8.9589476071671506</v>
      </c>
      <c r="BB36" s="150">
        <v>-9.8247809762202696</v>
      </c>
      <c r="BC36" s="151">
        <v>-9.4099750081495106</v>
      </c>
      <c r="BD36" s="141"/>
      <c r="BE36" s="152">
        <v>-7.2565909684155496</v>
      </c>
    </row>
    <row r="37" spans="1:57" x14ac:dyDescent="0.2">
      <c r="A37" s="24" t="s">
        <v>81</v>
      </c>
      <c r="B37" s="44" t="str">
        <f t="shared" si="0"/>
        <v>Coastal Virginia - Hampton Roads</v>
      </c>
      <c r="C37" s="12"/>
      <c r="D37" s="28" t="s">
        <v>16</v>
      </c>
      <c r="E37" s="31" t="s">
        <v>17</v>
      </c>
      <c r="F37" s="12"/>
      <c r="G37" s="147">
        <v>57.282125448604603</v>
      </c>
      <c r="H37" s="141">
        <v>62.3198885853554</v>
      </c>
      <c r="I37" s="141">
        <v>63.452782687878297</v>
      </c>
      <c r="J37" s="141">
        <v>63.321549092077703</v>
      </c>
      <c r="K37" s="141">
        <v>62.1029514167871</v>
      </c>
      <c r="L37" s="148">
        <v>61.695859446140602</v>
      </c>
      <c r="M37" s="141"/>
      <c r="N37" s="149">
        <v>77.717071080400601</v>
      </c>
      <c r="O37" s="150">
        <v>90.318174513900004</v>
      </c>
      <c r="P37" s="151">
        <v>84.017622797150295</v>
      </c>
      <c r="Q37" s="141"/>
      <c r="R37" s="152">
        <v>68.073506117857704</v>
      </c>
      <c r="S37" s="146"/>
      <c r="T37" s="147">
        <v>-2.8817391922982298</v>
      </c>
      <c r="U37" s="141">
        <v>6.1548721260014103</v>
      </c>
      <c r="V37" s="141">
        <v>5.3604511972136102</v>
      </c>
      <c r="W37" s="141">
        <v>4.7150595291475303</v>
      </c>
      <c r="X37" s="141">
        <v>-2.5172011403088801</v>
      </c>
      <c r="Y37" s="148">
        <v>2.1151014877029501</v>
      </c>
      <c r="Z37" s="141"/>
      <c r="AA37" s="149">
        <v>-7.5479145527532703</v>
      </c>
      <c r="AB37" s="150">
        <v>-0.31541734573679198</v>
      </c>
      <c r="AC37" s="151">
        <v>-3.7962226110964998</v>
      </c>
      <c r="AD37" s="141"/>
      <c r="AE37" s="152">
        <v>-5.0592524121644701E-2</v>
      </c>
      <c r="AF37" s="35"/>
      <c r="AG37" s="147">
        <v>54.738470191226</v>
      </c>
      <c r="AH37" s="141">
        <v>60.415662327923201</v>
      </c>
      <c r="AI37" s="141">
        <v>63.529781991536701</v>
      </c>
      <c r="AJ37" s="141">
        <v>65.097219990358298</v>
      </c>
      <c r="AK37" s="141">
        <v>65.535781241630502</v>
      </c>
      <c r="AL37" s="148">
        <v>61.863383148535</v>
      </c>
      <c r="AM37" s="141"/>
      <c r="AN37" s="149">
        <v>79.284509079222204</v>
      </c>
      <c r="AO37" s="150">
        <v>84.241255557341006</v>
      </c>
      <c r="AP37" s="151">
        <v>81.762882318281598</v>
      </c>
      <c r="AQ37" s="141"/>
      <c r="AR37" s="152">
        <v>67.548954339891097</v>
      </c>
      <c r="AS37" s="146"/>
      <c r="AT37" s="147">
        <v>-1.7689643892345699</v>
      </c>
      <c r="AU37" s="141">
        <v>5.9037620448015398</v>
      </c>
      <c r="AV37" s="141">
        <v>8.0154230532540893</v>
      </c>
      <c r="AW37" s="141">
        <v>9.3550300572022707</v>
      </c>
      <c r="AX37" s="141">
        <v>5.5556890192428199</v>
      </c>
      <c r="AY37" s="148">
        <v>5.4961228358688796</v>
      </c>
      <c r="AZ37" s="141"/>
      <c r="BA37" s="149">
        <v>-0.38022498045779302</v>
      </c>
      <c r="BB37" s="150">
        <v>-1.22956610563199</v>
      </c>
      <c r="BC37" s="151">
        <v>-0.81958421478843002</v>
      </c>
      <c r="BD37" s="141"/>
      <c r="BE37" s="152">
        <v>3.2229019623109498</v>
      </c>
    </row>
    <row r="38" spans="1:57" x14ac:dyDescent="0.2">
      <c r="A38" s="25" t="s">
        <v>82</v>
      </c>
      <c r="B38" s="44" t="str">
        <f t="shared" si="0"/>
        <v>Northern Virginia</v>
      </c>
      <c r="C38" s="12"/>
      <c r="D38" s="28" t="s">
        <v>16</v>
      </c>
      <c r="E38" s="31" t="s">
        <v>17</v>
      </c>
      <c r="F38" s="13"/>
      <c r="G38" s="147">
        <v>62.0230504656354</v>
      </c>
      <c r="H38" s="141">
        <v>69.931814067622696</v>
      </c>
      <c r="I38" s="141">
        <v>74.087334312207005</v>
      </c>
      <c r="J38" s="141">
        <v>70.684071846652003</v>
      </c>
      <c r="K38" s="141">
        <v>63.348552808898297</v>
      </c>
      <c r="L38" s="148">
        <v>68.014964700203095</v>
      </c>
      <c r="M38" s="141"/>
      <c r="N38" s="149">
        <v>77.239173723273694</v>
      </c>
      <c r="O38" s="150">
        <v>87.869340467043401</v>
      </c>
      <c r="P38" s="151">
        <v>82.554257095158505</v>
      </c>
      <c r="Q38" s="141"/>
      <c r="R38" s="152">
        <v>72.169048241618896</v>
      </c>
      <c r="S38" s="146"/>
      <c r="T38" s="147">
        <v>44.077159735633003</v>
      </c>
      <c r="U38" s="141">
        <v>50.549655851294403</v>
      </c>
      <c r="V38" s="141">
        <v>56.936643941442199</v>
      </c>
      <c r="W38" s="141">
        <v>42.656255550514302</v>
      </c>
      <c r="X38" s="141">
        <v>31.425587042826098</v>
      </c>
      <c r="Y38" s="148">
        <v>45.047513880743502</v>
      </c>
      <c r="Z38" s="141"/>
      <c r="AA38" s="149">
        <v>26.742071908252701</v>
      </c>
      <c r="AB38" s="150">
        <v>24.010266172248802</v>
      </c>
      <c r="AC38" s="151">
        <v>25.273419564048599</v>
      </c>
      <c r="AD38" s="141"/>
      <c r="AE38" s="152">
        <v>37.931736946107797</v>
      </c>
      <c r="AF38" s="35"/>
      <c r="AG38" s="147">
        <v>59.698895749944597</v>
      </c>
      <c r="AH38" s="141">
        <v>70.571937164350203</v>
      </c>
      <c r="AI38" s="141">
        <v>76.481384637045593</v>
      </c>
      <c r="AJ38" s="141">
        <v>77.3548283283383</v>
      </c>
      <c r="AK38" s="141">
        <v>73.231490234728497</v>
      </c>
      <c r="AL38" s="148">
        <v>71.467707222881501</v>
      </c>
      <c r="AM38" s="141"/>
      <c r="AN38" s="149">
        <v>78.488243457972104</v>
      </c>
      <c r="AO38" s="150">
        <v>81.871894925277005</v>
      </c>
      <c r="AP38" s="151">
        <v>80.180069191624497</v>
      </c>
      <c r="AQ38" s="141"/>
      <c r="AR38" s="152">
        <v>73.956953499665204</v>
      </c>
      <c r="AS38" s="146"/>
      <c r="AT38" s="147">
        <v>48.250657140402097</v>
      </c>
      <c r="AU38" s="141">
        <v>60.618950033946597</v>
      </c>
      <c r="AV38" s="141">
        <v>66.411631302776499</v>
      </c>
      <c r="AW38" s="141">
        <v>63.076557722635101</v>
      </c>
      <c r="AX38" s="141">
        <v>55.304065841781203</v>
      </c>
      <c r="AY38" s="148">
        <v>58.9910760847905</v>
      </c>
      <c r="AZ38" s="141"/>
      <c r="BA38" s="149">
        <v>39.0680364842706</v>
      </c>
      <c r="BB38" s="150">
        <v>32.810524671200703</v>
      </c>
      <c r="BC38" s="151">
        <v>35.801318876454999</v>
      </c>
      <c r="BD38" s="141"/>
      <c r="BE38" s="152">
        <v>51.003786666005404</v>
      </c>
    </row>
    <row r="39" spans="1:57" x14ac:dyDescent="0.2">
      <c r="A39" s="26" t="s">
        <v>83</v>
      </c>
      <c r="B39" s="44" t="str">
        <f t="shared" si="0"/>
        <v>Shenandoah Valley</v>
      </c>
      <c r="C39" s="12"/>
      <c r="D39" s="29" t="s">
        <v>16</v>
      </c>
      <c r="E39" s="32" t="s">
        <v>17</v>
      </c>
      <c r="F39" s="12"/>
      <c r="G39" s="153">
        <v>50.695991091313999</v>
      </c>
      <c r="H39" s="154">
        <v>55.373051224944298</v>
      </c>
      <c r="I39" s="154">
        <v>59.307720861172903</v>
      </c>
      <c r="J39" s="154">
        <v>63.743504083147698</v>
      </c>
      <c r="K39" s="154">
        <v>61.581291759465401</v>
      </c>
      <c r="L39" s="155">
        <v>58.140311804008903</v>
      </c>
      <c r="M39" s="141"/>
      <c r="N39" s="156">
        <v>71.789161098737907</v>
      </c>
      <c r="O39" s="157">
        <v>82.683741648106903</v>
      </c>
      <c r="P39" s="158">
        <v>77.236451373422398</v>
      </c>
      <c r="Q39" s="141"/>
      <c r="R39" s="159">
        <v>63.5963516809841</v>
      </c>
      <c r="S39" s="146"/>
      <c r="T39" s="153">
        <v>7.3181343828897196</v>
      </c>
      <c r="U39" s="154">
        <v>6.3348114326813496</v>
      </c>
      <c r="V39" s="154">
        <v>6.3118769388020004</v>
      </c>
      <c r="W39" s="154">
        <v>4.9085468910824499</v>
      </c>
      <c r="X39" s="154">
        <v>-6.9515254783051997E-2</v>
      </c>
      <c r="Y39" s="155">
        <v>4.76301208873139</v>
      </c>
      <c r="Z39" s="141"/>
      <c r="AA39" s="156">
        <v>-0.18990827885145001</v>
      </c>
      <c r="AB39" s="157">
        <v>0.86237023189764395</v>
      </c>
      <c r="AC39" s="158">
        <v>0.37059199766345902</v>
      </c>
      <c r="AD39" s="141"/>
      <c r="AE39" s="159">
        <v>3.1959645785085198</v>
      </c>
      <c r="AF39" s="36"/>
      <c r="AG39" s="153">
        <v>50.167037861915297</v>
      </c>
      <c r="AH39" s="154">
        <v>56.6606347438752</v>
      </c>
      <c r="AI39" s="154">
        <v>60.115070527097203</v>
      </c>
      <c r="AJ39" s="154">
        <v>63.912861915367401</v>
      </c>
      <c r="AK39" s="154">
        <v>67.968170007423893</v>
      </c>
      <c r="AL39" s="155">
        <v>59.764755011135797</v>
      </c>
      <c r="AM39" s="141"/>
      <c r="AN39" s="156">
        <v>76.127505567928694</v>
      </c>
      <c r="AO39" s="157">
        <v>78.765311804008903</v>
      </c>
      <c r="AP39" s="158">
        <v>77.446408685968805</v>
      </c>
      <c r="AQ39" s="141"/>
      <c r="AR39" s="159">
        <v>64.816656061088096</v>
      </c>
      <c r="AS39" s="96"/>
      <c r="AT39" s="153">
        <v>10.198222916699001</v>
      </c>
      <c r="AU39" s="154">
        <v>11.975485233666101</v>
      </c>
      <c r="AV39" s="154">
        <v>11.410368924917901</v>
      </c>
      <c r="AW39" s="154">
        <v>11.1281405741624</v>
      </c>
      <c r="AX39" s="154">
        <v>10.3529016544854</v>
      </c>
      <c r="AY39" s="155">
        <v>11.009349292361399</v>
      </c>
      <c r="AZ39" s="141"/>
      <c r="BA39" s="156">
        <v>6.3322905654382504</v>
      </c>
      <c r="BB39" s="157">
        <v>3.2634201901987501</v>
      </c>
      <c r="BC39" s="158">
        <v>4.7492692639570704</v>
      </c>
      <c r="BD39" s="141"/>
      <c r="BE39" s="159">
        <v>8.7898055856418207</v>
      </c>
    </row>
    <row r="40" spans="1:57" x14ac:dyDescent="0.2">
      <c r="A40" s="22" t="s">
        <v>84</v>
      </c>
      <c r="B40" s="44" t="str">
        <f t="shared" si="0"/>
        <v>Southern Virginia</v>
      </c>
      <c r="C40" s="10"/>
      <c r="D40" s="27" t="s">
        <v>16</v>
      </c>
      <c r="E40" s="30" t="s">
        <v>17</v>
      </c>
      <c r="F40" s="3"/>
      <c r="G40" s="138">
        <v>46.223793887345202</v>
      </c>
      <c r="H40" s="139">
        <v>57.160899216973903</v>
      </c>
      <c r="I40" s="139">
        <v>58.7016923465521</v>
      </c>
      <c r="J40" s="139">
        <v>61.707501894417703</v>
      </c>
      <c r="K40" s="139">
        <v>54.811821166961302</v>
      </c>
      <c r="L40" s="140">
        <v>55.721141702450097</v>
      </c>
      <c r="M40" s="141"/>
      <c r="N40" s="142">
        <v>61.404395049254802</v>
      </c>
      <c r="O40" s="143">
        <v>69.032583985854998</v>
      </c>
      <c r="P40" s="144">
        <v>65.2184895175549</v>
      </c>
      <c r="Q40" s="141"/>
      <c r="R40" s="145">
        <v>58.434669649622897</v>
      </c>
      <c r="S40" s="146"/>
      <c r="T40" s="138">
        <v>-4.94724493796679</v>
      </c>
      <c r="U40" s="139">
        <v>-1.03226112934021</v>
      </c>
      <c r="V40" s="139">
        <v>-4.1245870791630601</v>
      </c>
      <c r="W40" s="139">
        <v>-7.7062282532768603E-2</v>
      </c>
      <c r="X40" s="139">
        <v>-2.5104594002659599</v>
      </c>
      <c r="Y40" s="140">
        <v>-2.4463019234706298</v>
      </c>
      <c r="Z40" s="141"/>
      <c r="AA40" s="142">
        <v>-4.3457582801070904</v>
      </c>
      <c r="AB40" s="143">
        <v>-4.1066760350173199</v>
      </c>
      <c r="AC40" s="144">
        <v>-4.2193748850384001</v>
      </c>
      <c r="AD40" s="141"/>
      <c r="AE40" s="145">
        <v>-3.0187928713573</v>
      </c>
      <c r="AF40" s="33"/>
      <c r="AG40" s="138">
        <v>46.274311694872402</v>
      </c>
      <c r="AH40" s="139">
        <v>59.522606718868403</v>
      </c>
      <c r="AI40" s="139">
        <v>62.724172770901703</v>
      </c>
      <c r="AJ40" s="139">
        <v>64.498610760293005</v>
      </c>
      <c r="AK40" s="139">
        <v>60.9244758777469</v>
      </c>
      <c r="AL40" s="140">
        <v>58.788835564536399</v>
      </c>
      <c r="AM40" s="141"/>
      <c r="AN40" s="142">
        <v>68.489517554938104</v>
      </c>
      <c r="AO40" s="143">
        <v>69.733518565294204</v>
      </c>
      <c r="AP40" s="144">
        <v>69.111518060116097</v>
      </c>
      <c r="AQ40" s="141"/>
      <c r="AR40" s="145">
        <v>61.738173420416402</v>
      </c>
      <c r="AS40" s="146"/>
      <c r="AT40" s="138">
        <v>-3.1150631163423501</v>
      </c>
      <c r="AU40" s="139">
        <v>-1.4789691308127599</v>
      </c>
      <c r="AV40" s="139">
        <v>-0.88247338437419998</v>
      </c>
      <c r="AW40" s="139">
        <v>2.2669091971236002</v>
      </c>
      <c r="AX40" s="139">
        <v>2.6137175503650298</v>
      </c>
      <c r="AY40" s="140">
        <v>1.4201582821429999E-2</v>
      </c>
      <c r="AZ40" s="141"/>
      <c r="BA40" s="142">
        <v>4.7122772959111501</v>
      </c>
      <c r="BB40" s="143">
        <v>-0.402153588013899</v>
      </c>
      <c r="BC40" s="144">
        <v>2.0680526667899799</v>
      </c>
      <c r="BD40" s="141"/>
      <c r="BE40" s="145">
        <v>0.66205015452933302</v>
      </c>
    </row>
    <row r="41" spans="1:57" x14ac:dyDescent="0.2">
      <c r="A41" s="23" t="s">
        <v>85</v>
      </c>
      <c r="B41" s="44" t="str">
        <f t="shared" si="0"/>
        <v>Southwest Virginia - Blue Ridge Highlands</v>
      </c>
      <c r="C41" s="11"/>
      <c r="D41" s="28" t="s">
        <v>16</v>
      </c>
      <c r="E41" s="31" t="s">
        <v>17</v>
      </c>
      <c r="F41" s="12"/>
      <c r="G41" s="147">
        <v>41.558277560298002</v>
      </c>
      <c r="H41" s="141">
        <v>49.7790125015784</v>
      </c>
      <c r="I41" s="141">
        <v>52.064654628109601</v>
      </c>
      <c r="J41" s="141">
        <v>56.762217451698397</v>
      </c>
      <c r="K41" s="141">
        <v>59.199393862861399</v>
      </c>
      <c r="L41" s="148">
        <v>51.872711200909201</v>
      </c>
      <c r="M41" s="141"/>
      <c r="N41" s="149">
        <v>69.983583785831499</v>
      </c>
      <c r="O41" s="150">
        <v>67.205455234246699</v>
      </c>
      <c r="P41" s="151">
        <v>68.594519510039106</v>
      </c>
      <c r="Q41" s="141"/>
      <c r="R41" s="152">
        <v>56.650370717803398</v>
      </c>
      <c r="S41" s="146"/>
      <c r="T41" s="147">
        <v>1.4062929196923899</v>
      </c>
      <c r="U41" s="141">
        <v>-2.2312553173013501</v>
      </c>
      <c r="V41" s="141">
        <v>-5.1487103659433302</v>
      </c>
      <c r="W41" s="141">
        <v>-2.6775483943287601</v>
      </c>
      <c r="X41" s="141">
        <v>-2.1208686194800799</v>
      </c>
      <c r="Y41" s="148">
        <v>-2.3457941251714001</v>
      </c>
      <c r="Z41" s="141"/>
      <c r="AA41" s="149">
        <v>-4.6466149036726803</v>
      </c>
      <c r="AB41" s="150">
        <v>-8.6360978344308492</v>
      </c>
      <c r="AC41" s="151">
        <v>-6.6435835990654999</v>
      </c>
      <c r="AD41" s="141"/>
      <c r="AE41" s="152">
        <v>-3.8766991868047902</v>
      </c>
      <c r="AF41" s="34"/>
      <c r="AG41" s="147">
        <v>40.241823462558401</v>
      </c>
      <c r="AH41" s="141">
        <v>51.638464452582298</v>
      </c>
      <c r="AI41" s="141">
        <v>55.663593888117099</v>
      </c>
      <c r="AJ41" s="141">
        <v>59.701351180704599</v>
      </c>
      <c r="AK41" s="141">
        <v>61.020962242707398</v>
      </c>
      <c r="AL41" s="148">
        <v>53.653239045333997</v>
      </c>
      <c r="AM41" s="141"/>
      <c r="AN41" s="149">
        <v>71.2653112766763</v>
      </c>
      <c r="AO41" s="150">
        <v>64.847202929662799</v>
      </c>
      <c r="AP41" s="151">
        <v>68.0562571031695</v>
      </c>
      <c r="AQ41" s="141"/>
      <c r="AR41" s="152">
        <v>57.768387061858398</v>
      </c>
      <c r="AS41" s="146"/>
      <c r="AT41" s="147">
        <v>-1.1437974439655101</v>
      </c>
      <c r="AU41" s="141">
        <v>4.9458904342209298</v>
      </c>
      <c r="AV41" s="141">
        <v>6.09156949135253</v>
      </c>
      <c r="AW41" s="141">
        <v>4.61435483904076</v>
      </c>
      <c r="AX41" s="141">
        <v>6.0006761343939496</v>
      </c>
      <c r="AY41" s="148">
        <v>4.37788981527539</v>
      </c>
      <c r="AZ41" s="141"/>
      <c r="BA41" s="149">
        <v>7.6725898636740402</v>
      </c>
      <c r="BB41" s="150">
        <v>-0.47760023017556302</v>
      </c>
      <c r="BC41" s="151">
        <v>3.62940950913615</v>
      </c>
      <c r="BD41" s="141"/>
      <c r="BE41" s="152">
        <v>4.12474962707633</v>
      </c>
    </row>
    <row r="42" spans="1:57" x14ac:dyDescent="0.2">
      <c r="A42" s="24" t="s">
        <v>86</v>
      </c>
      <c r="B42" s="44" t="str">
        <f t="shared" si="0"/>
        <v>Southwest Virginia - Heart of Appalachia</v>
      </c>
      <c r="C42" s="12"/>
      <c r="D42" s="28" t="s">
        <v>16</v>
      </c>
      <c r="E42" s="31" t="s">
        <v>17</v>
      </c>
      <c r="F42" s="12"/>
      <c r="G42" s="147">
        <v>43.976300197498297</v>
      </c>
      <c r="H42" s="141">
        <v>58.064516129032199</v>
      </c>
      <c r="I42" s="141">
        <v>63.857801184990102</v>
      </c>
      <c r="J42" s="141">
        <v>64.581961816984801</v>
      </c>
      <c r="K42" s="141">
        <v>59.9736668861092</v>
      </c>
      <c r="L42" s="148">
        <v>58.0908492429229</v>
      </c>
      <c r="M42" s="141"/>
      <c r="N42" s="149">
        <v>70.046082949308698</v>
      </c>
      <c r="O42" s="150">
        <v>76.761026991441696</v>
      </c>
      <c r="P42" s="151">
        <v>73.403554970375197</v>
      </c>
      <c r="Q42" s="141"/>
      <c r="R42" s="152">
        <v>62.465908022195002</v>
      </c>
      <c r="S42" s="146"/>
      <c r="T42" s="147">
        <v>5.8637083993660797</v>
      </c>
      <c r="U42" s="141">
        <v>10.943396226415</v>
      </c>
      <c r="V42" s="141">
        <v>16.5865384615384</v>
      </c>
      <c r="W42" s="141">
        <v>9.9775784753363208</v>
      </c>
      <c r="X42" s="141">
        <v>6.3010501750291699</v>
      </c>
      <c r="Y42" s="148">
        <v>10.1073122036436</v>
      </c>
      <c r="Z42" s="141"/>
      <c r="AA42" s="149">
        <v>-2.74223034734917</v>
      </c>
      <c r="AB42" s="150">
        <v>-1.6863406408094399</v>
      </c>
      <c r="AC42" s="151">
        <v>-2.1929824561403501</v>
      </c>
      <c r="AD42" s="141"/>
      <c r="AE42" s="152">
        <v>5.6465722920311698</v>
      </c>
      <c r="AF42" s="35"/>
      <c r="AG42" s="147">
        <v>46.609611586570097</v>
      </c>
      <c r="AH42" s="141">
        <v>61.866359447004598</v>
      </c>
      <c r="AI42" s="141">
        <v>64.647794601711595</v>
      </c>
      <c r="AJ42" s="141">
        <v>65.026333113890701</v>
      </c>
      <c r="AK42" s="141">
        <v>61.734693877551003</v>
      </c>
      <c r="AL42" s="148">
        <v>59.976958525345601</v>
      </c>
      <c r="AM42" s="141"/>
      <c r="AN42" s="149">
        <v>67.100065832784693</v>
      </c>
      <c r="AO42" s="150">
        <v>65.059249506254105</v>
      </c>
      <c r="AP42" s="151">
        <v>66.079657669519406</v>
      </c>
      <c r="AQ42" s="141"/>
      <c r="AR42" s="152">
        <v>61.720586852252403</v>
      </c>
      <c r="AS42" s="146"/>
      <c r="AT42" s="147">
        <v>19.041614123581301</v>
      </c>
      <c r="AU42" s="141">
        <v>22.682767624020801</v>
      </c>
      <c r="AV42" s="141">
        <v>21.647568906782201</v>
      </c>
      <c r="AW42" s="141">
        <v>19.221484610742301</v>
      </c>
      <c r="AX42" s="141">
        <v>17.993079584775</v>
      </c>
      <c r="AY42" s="148">
        <v>20.151665018133802</v>
      </c>
      <c r="AZ42" s="141"/>
      <c r="BA42" s="149">
        <v>7.3177151882074201</v>
      </c>
      <c r="BB42" s="150">
        <v>4.4661733615221904</v>
      </c>
      <c r="BC42" s="151">
        <v>5.8947646050375804</v>
      </c>
      <c r="BD42" s="141"/>
      <c r="BE42" s="152">
        <v>15.399155969755499</v>
      </c>
    </row>
    <row r="43" spans="1:57" x14ac:dyDescent="0.2">
      <c r="A43" s="26" t="s">
        <v>87</v>
      </c>
      <c r="B43" s="44" t="str">
        <f t="shared" si="0"/>
        <v>Virginia Mountains</v>
      </c>
      <c r="C43" s="12"/>
      <c r="D43" s="29" t="s">
        <v>16</v>
      </c>
      <c r="E43" s="32" t="s">
        <v>17</v>
      </c>
      <c r="F43" s="12"/>
      <c r="G43" s="153">
        <v>50.452426652042703</v>
      </c>
      <c r="H43" s="154">
        <v>58.705785577186703</v>
      </c>
      <c r="I43" s="154">
        <v>61.7493830545653</v>
      </c>
      <c r="J43" s="154">
        <v>64.272004387167499</v>
      </c>
      <c r="K43" s="154">
        <v>62.996983822319699</v>
      </c>
      <c r="L43" s="155">
        <v>59.635316698656403</v>
      </c>
      <c r="M43" s="141"/>
      <c r="N43" s="156">
        <v>67.384151357279904</v>
      </c>
      <c r="O43" s="157">
        <v>72.333424732656894</v>
      </c>
      <c r="P43" s="158">
        <v>69.858788044968406</v>
      </c>
      <c r="Q43" s="141"/>
      <c r="R43" s="159">
        <v>62.556308511888403</v>
      </c>
      <c r="S43" s="146"/>
      <c r="T43" s="153">
        <v>17.6905977688217</v>
      </c>
      <c r="U43" s="154">
        <v>19.6701064609978</v>
      </c>
      <c r="V43" s="154">
        <v>16.022523682564799</v>
      </c>
      <c r="W43" s="154">
        <v>12.128346317969999</v>
      </c>
      <c r="X43" s="154">
        <v>5.44034882535371</v>
      </c>
      <c r="Y43" s="155">
        <v>13.715176410115999</v>
      </c>
      <c r="Z43" s="141"/>
      <c r="AA43" s="156">
        <v>-5.7409702492357599</v>
      </c>
      <c r="AB43" s="157">
        <v>-3.84061923533163</v>
      </c>
      <c r="AC43" s="158">
        <v>-4.7666103615591098</v>
      </c>
      <c r="AD43" s="141"/>
      <c r="AE43" s="159">
        <v>7.0844226210957704</v>
      </c>
      <c r="AF43" s="36"/>
      <c r="AG43" s="153">
        <v>48.166301069371997</v>
      </c>
      <c r="AH43" s="154">
        <v>59.4769673704414</v>
      </c>
      <c r="AI43" s="154">
        <v>62.825610090485299</v>
      </c>
      <c r="AJ43" s="154">
        <v>67.891417603509694</v>
      </c>
      <c r="AK43" s="154">
        <v>68.909377570605898</v>
      </c>
      <c r="AL43" s="155">
        <v>61.4539347408829</v>
      </c>
      <c r="AM43" s="141"/>
      <c r="AN43" s="156">
        <v>71.7267617219632</v>
      </c>
      <c r="AO43" s="157">
        <v>71.017274472168907</v>
      </c>
      <c r="AP43" s="158">
        <v>71.372018097066004</v>
      </c>
      <c r="AQ43" s="141"/>
      <c r="AR43" s="159">
        <v>64.287672842649499</v>
      </c>
      <c r="AS43" s="146"/>
      <c r="AT43" s="153">
        <v>17.580459508877698</v>
      </c>
      <c r="AU43" s="154">
        <v>24.729703570269201</v>
      </c>
      <c r="AV43" s="154">
        <v>19.077706969331199</v>
      </c>
      <c r="AW43" s="154">
        <v>21.720492032105099</v>
      </c>
      <c r="AX43" s="154">
        <v>18.353730682740199</v>
      </c>
      <c r="AY43" s="155">
        <v>20.304885639076101</v>
      </c>
      <c r="AZ43" s="141"/>
      <c r="BA43" s="156">
        <v>9.3105533546016304</v>
      </c>
      <c r="BB43" s="157">
        <v>5.6411775273572804</v>
      </c>
      <c r="BC43" s="158">
        <v>7.4536631897985499</v>
      </c>
      <c r="BD43" s="141"/>
      <c r="BE43" s="159">
        <v>15.9077689632964</v>
      </c>
    </row>
  </sheetData>
  <sheetProtection algorithmName="SHA-512" hashValue="jZsrmoHBPEK9W5i7NMeyT502FT2U0WRAfmLi9hmpva+mKLHhRzz2sZWpA1/jgBNBWvQ1/oT/EXdtJon5RDt4Dg==" saltValue="b/CzVMQPQDCCyeIQPwpwRw=="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AG40" sqref="AG40:BE43"/>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94" t="s">
        <v>36</v>
      </c>
      <c r="H2" s="195"/>
      <c r="I2" s="195"/>
      <c r="J2" s="195"/>
      <c r="K2" s="195"/>
      <c r="L2" s="195"/>
      <c r="M2" s="195"/>
      <c r="N2" s="195"/>
      <c r="O2" s="195"/>
      <c r="P2" s="195"/>
      <c r="Q2" s="195"/>
      <c r="R2" s="195"/>
      <c r="T2" s="194" t="s">
        <v>37</v>
      </c>
      <c r="U2" s="195"/>
      <c r="V2" s="195"/>
      <c r="W2" s="195"/>
      <c r="X2" s="195"/>
      <c r="Y2" s="195"/>
      <c r="Z2" s="195"/>
      <c r="AA2" s="195"/>
      <c r="AB2" s="195"/>
      <c r="AC2" s="195"/>
      <c r="AD2" s="195"/>
      <c r="AE2" s="195"/>
      <c r="AF2" s="4"/>
      <c r="AG2" s="194" t="s">
        <v>38</v>
      </c>
      <c r="AH2" s="195"/>
      <c r="AI2" s="195"/>
      <c r="AJ2" s="195"/>
      <c r="AK2" s="195"/>
      <c r="AL2" s="195"/>
      <c r="AM2" s="195"/>
      <c r="AN2" s="195"/>
      <c r="AO2" s="195"/>
      <c r="AP2" s="195"/>
      <c r="AQ2" s="195"/>
      <c r="AR2" s="195"/>
      <c r="AT2" s="194" t="s">
        <v>39</v>
      </c>
      <c r="AU2" s="195"/>
      <c r="AV2" s="195"/>
      <c r="AW2" s="195"/>
      <c r="AX2" s="195"/>
      <c r="AY2" s="195"/>
      <c r="AZ2" s="195"/>
      <c r="BA2" s="195"/>
      <c r="BB2" s="195"/>
      <c r="BC2" s="195"/>
      <c r="BD2" s="195"/>
      <c r="BE2" s="195"/>
    </row>
    <row r="3" spans="1:57" x14ac:dyDescent="0.2">
      <c r="A3" s="37"/>
      <c r="B3" s="37"/>
      <c r="C3" s="3"/>
      <c r="D3" s="196" t="s">
        <v>8</v>
      </c>
      <c r="E3" s="198" t="s">
        <v>9</v>
      </c>
      <c r="F3" s="5"/>
      <c r="G3" s="200" t="s">
        <v>0</v>
      </c>
      <c r="H3" s="202" t="s">
        <v>1</v>
      </c>
      <c r="I3" s="202" t="s">
        <v>10</v>
      </c>
      <c r="J3" s="202" t="s">
        <v>2</v>
      </c>
      <c r="K3" s="202" t="s">
        <v>11</v>
      </c>
      <c r="L3" s="204" t="s">
        <v>12</v>
      </c>
      <c r="M3" s="5"/>
      <c r="N3" s="200" t="s">
        <v>3</v>
      </c>
      <c r="O3" s="202" t="s">
        <v>4</v>
      </c>
      <c r="P3" s="204" t="s">
        <v>13</v>
      </c>
      <c r="Q3" s="2"/>
      <c r="R3" s="206" t="s">
        <v>14</v>
      </c>
      <c r="S3" s="2"/>
      <c r="T3" s="200" t="s">
        <v>0</v>
      </c>
      <c r="U3" s="202" t="s">
        <v>1</v>
      </c>
      <c r="V3" s="202" t="s">
        <v>10</v>
      </c>
      <c r="W3" s="202" t="s">
        <v>2</v>
      </c>
      <c r="X3" s="202" t="s">
        <v>11</v>
      </c>
      <c r="Y3" s="204" t="s">
        <v>12</v>
      </c>
      <c r="Z3" s="2"/>
      <c r="AA3" s="200" t="s">
        <v>3</v>
      </c>
      <c r="AB3" s="202" t="s">
        <v>4</v>
      </c>
      <c r="AC3" s="204" t="s">
        <v>13</v>
      </c>
      <c r="AD3" s="1"/>
      <c r="AE3" s="208" t="s">
        <v>14</v>
      </c>
      <c r="AF3" s="47"/>
      <c r="AG3" s="200" t="s">
        <v>0</v>
      </c>
      <c r="AH3" s="202" t="s">
        <v>1</v>
      </c>
      <c r="AI3" s="202" t="s">
        <v>10</v>
      </c>
      <c r="AJ3" s="202" t="s">
        <v>2</v>
      </c>
      <c r="AK3" s="202" t="s">
        <v>11</v>
      </c>
      <c r="AL3" s="204" t="s">
        <v>12</v>
      </c>
      <c r="AM3" s="5"/>
      <c r="AN3" s="200" t="s">
        <v>3</v>
      </c>
      <c r="AO3" s="202" t="s">
        <v>4</v>
      </c>
      <c r="AP3" s="204" t="s">
        <v>13</v>
      </c>
      <c r="AQ3" s="2"/>
      <c r="AR3" s="206" t="s">
        <v>14</v>
      </c>
      <c r="AS3" s="2"/>
      <c r="AT3" s="200" t="s">
        <v>0</v>
      </c>
      <c r="AU3" s="202" t="s">
        <v>1</v>
      </c>
      <c r="AV3" s="202" t="s">
        <v>10</v>
      </c>
      <c r="AW3" s="202" t="s">
        <v>2</v>
      </c>
      <c r="AX3" s="202" t="s">
        <v>11</v>
      </c>
      <c r="AY3" s="204" t="s">
        <v>12</v>
      </c>
      <c r="AZ3" s="2"/>
      <c r="BA3" s="200" t="s">
        <v>3</v>
      </c>
      <c r="BB3" s="202" t="s">
        <v>4</v>
      </c>
      <c r="BC3" s="204" t="s">
        <v>13</v>
      </c>
      <c r="BD3" s="1"/>
      <c r="BE3" s="208" t="s">
        <v>14</v>
      </c>
    </row>
    <row r="4" spans="1:57" x14ac:dyDescent="0.2">
      <c r="A4" s="37"/>
      <c r="B4" s="37"/>
      <c r="C4" s="3"/>
      <c r="D4" s="197"/>
      <c r="E4" s="199"/>
      <c r="F4" s="5"/>
      <c r="G4" s="201"/>
      <c r="H4" s="203"/>
      <c r="I4" s="203"/>
      <c r="J4" s="203"/>
      <c r="K4" s="203"/>
      <c r="L4" s="205"/>
      <c r="M4" s="5"/>
      <c r="N4" s="201"/>
      <c r="O4" s="203"/>
      <c r="P4" s="205"/>
      <c r="Q4" s="2"/>
      <c r="R4" s="207"/>
      <c r="S4" s="2"/>
      <c r="T4" s="201"/>
      <c r="U4" s="203"/>
      <c r="V4" s="203"/>
      <c r="W4" s="203"/>
      <c r="X4" s="203"/>
      <c r="Y4" s="205"/>
      <c r="Z4" s="2"/>
      <c r="AA4" s="201"/>
      <c r="AB4" s="203"/>
      <c r="AC4" s="205"/>
      <c r="AD4" s="1"/>
      <c r="AE4" s="209"/>
      <c r="AF4" s="48"/>
      <c r="AG4" s="201"/>
      <c r="AH4" s="203"/>
      <c r="AI4" s="203"/>
      <c r="AJ4" s="203"/>
      <c r="AK4" s="203"/>
      <c r="AL4" s="205"/>
      <c r="AM4" s="5"/>
      <c r="AN4" s="201"/>
      <c r="AO4" s="203"/>
      <c r="AP4" s="205"/>
      <c r="AQ4" s="2"/>
      <c r="AR4" s="207"/>
      <c r="AS4" s="2"/>
      <c r="AT4" s="201"/>
      <c r="AU4" s="203"/>
      <c r="AV4" s="203"/>
      <c r="AW4" s="203"/>
      <c r="AX4" s="203"/>
      <c r="AY4" s="205"/>
      <c r="AZ4" s="2"/>
      <c r="BA4" s="201"/>
      <c r="BB4" s="203"/>
      <c r="BC4" s="205"/>
      <c r="BD4" s="1"/>
      <c r="BE4" s="209"/>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142.63665029996599</v>
      </c>
      <c r="H6" s="161">
        <v>142.278417481335</v>
      </c>
      <c r="I6" s="161">
        <v>142.78413034834401</v>
      </c>
      <c r="J6" s="161">
        <v>138.70857196193799</v>
      </c>
      <c r="K6" s="161">
        <v>137.542614127717</v>
      </c>
      <c r="L6" s="162">
        <v>140.77122847093099</v>
      </c>
      <c r="M6" s="163"/>
      <c r="N6" s="164">
        <v>165.53098970072199</v>
      </c>
      <c r="O6" s="165">
        <v>180.58802184309999</v>
      </c>
      <c r="P6" s="166">
        <v>173.51281409855801</v>
      </c>
      <c r="Q6" s="163"/>
      <c r="R6" s="167">
        <v>151.733485206751</v>
      </c>
      <c r="S6" s="146"/>
      <c r="T6" s="138">
        <v>29.603843959986001</v>
      </c>
      <c r="U6" s="139">
        <v>33.162395026736398</v>
      </c>
      <c r="V6" s="139">
        <v>33.230730417912397</v>
      </c>
      <c r="W6" s="139">
        <v>29.172384206724299</v>
      </c>
      <c r="X6" s="139">
        <v>22.202928762439701</v>
      </c>
      <c r="Y6" s="140">
        <v>29.3636923452658</v>
      </c>
      <c r="Z6" s="141"/>
      <c r="AA6" s="142">
        <v>17.597878535182598</v>
      </c>
      <c r="AB6" s="143">
        <v>18.113996953583701</v>
      </c>
      <c r="AC6" s="144">
        <v>17.886053672616999</v>
      </c>
      <c r="AD6" s="141"/>
      <c r="AE6" s="145">
        <v>23.639905367950298</v>
      </c>
      <c r="AF6" s="33"/>
      <c r="AG6" s="160">
        <v>138.14071101586001</v>
      </c>
      <c r="AH6" s="161">
        <v>140.223697852436</v>
      </c>
      <c r="AI6" s="161">
        <v>143.31677580620601</v>
      </c>
      <c r="AJ6" s="161">
        <v>142.207091303086</v>
      </c>
      <c r="AK6" s="161">
        <v>143.240126379928</v>
      </c>
      <c r="AL6" s="162">
        <v>141.57791547142</v>
      </c>
      <c r="AM6" s="163"/>
      <c r="AN6" s="164">
        <v>163.412010809913</v>
      </c>
      <c r="AO6" s="165">
        <v>170.659890129541</v>
      </c>
      <c r="AP6" s="166">
        <v>167.13439697204299</v>
      </c>
      <c r="AQ6" s="163"/>
      <c r="AR6" s="167">
        <v>149.947244327947</v>
      </c>
      <c r="AS6" s="146"/>
      <c r="AT6" s="138">
        <v>29.967869662737002</v>
      </c>
      <c r="AU6" s="139">
        <v>35.232500349438297</v>
      </c>
      <c r="AV6" s="139">
        <v>37.213962982398002</v>
      </c>
      <c r="AW6" s="139">
        <v>35.035110112180298</v>
      </c>
      <c r="AX6" s="139">
        <v>30.204036307510599</v>
      </c>
      <c r="AY6" s="140">
        <v>33.554111288522499</v>
      </c>
      <c r="AZ6" s="141"/>
      <c r="BA6" s="142">
        <v>24.215895267699999</v>
      </c>
      <c r="BB6" s="143">
        <v>23.188306993203302</v>
      </c>
      <c r="BC6" s="144">
        <v>23.643729832748299</v>
      </c>
      <c r="BD6" s="141"/>
      <c r="BE6" s="145">
        <v>28.9703149598806</v>
      </c>
    </row>
    <row r="7" spans="1:57" x14ac:dyDescent="0.2">
      <c r="A7" s="23" t="s">
        <v>18</v>
      </c>
      <c r="B7" s="44" t="str">
        <f>TRIM(A7)</f>
        <v>Virginia</v>
      </c>
      <c r="C7" s="11"/>
      <c r="D7" s="28" t="s">
        <v>16</v>
      </c>
      <c r="E7" s="31" t="s">
        <v>17</v>
      </c>
      <c r="F7" s="12"/>
      <c r="G7" s="168">
        <v>116.435553832474</v>
      </c>
      <c r="H7" s="163">
        <v>118.892340359386</v>
      </c>
      <c r="I7" s="163">
        <v>121.927089883625</v>
      </c>
      <c r="J7" s="163">
        <v>117.840252257228</v>
      </c>
      <c r="K7" s="163">
        <v>115.11647821942999</v>
      </c>
      <c r="L7" s="169">
        <v>118.130259094046</v>
      </c>
      <c r="M7" s="163"/>
      <c r="N7" s="170">
        <v>144.461192739837</v>
      </c>
      <c r="O7" s="171">
        <v>157.18651435898499</v>
      </c>
      <c r="P7" s="172">
        <v>151.24765262761801</v>
      </c>
      <c r="Q7" s="163"/>
      <c r="R7" s="173">
        <v>129.35816189017601</v>
      </c>
      <c r="S7" s="146"/>
      <c r="T7" s="147">
        <v>23.1639722343802</v>
      </c>
      <c r="U7" s="141">
        <v>28.614935188098901</v>
      </c>
      <c r="V7" s="141">
        <v>29.625914224985301</v>
      </c>
      <c r="W7" s="141">
        <v>25.597801428944599</v>
      </c>
      <c r="X7" s="141">
        <v>19.074945689225899</v>
      </c>
      <c r="Y7" s="148">
        <v>25.2339663035538</v>
      </c>
      <c r="Z7" s="141"/>
      <c r="AA7" s="149">
        <v>15.1518842070767</v>
      </c>
      <c r="AB7" s="150">
        <v>17.6377102024259</v>
      </c>
      <c r="AC7" s="151">
        <v>16.560519029388502</v>
      </c>
      <c r="AD7" s="141"/>
      <c r="AE7" s="152">
        <v>20.776182446350202</v>
      </c>
      <c r="AF7" s="34"/>
      <c r="AG7" s="168">
        <v>114.225836125897</v>
      </c>
      <c r="AH7" s="163">
        <v>120.302811659276</v>
      </c>
      <c r="AI7" s="163">
        <v>124.06200579166899</v>
      </c>
      <c r="AJ7" s="163">
        <v>123.849164928279</v>
      </c>
      <c r="AK7" s="163">
        <v>124.872182387511</v>
      </c>
      <c r="AL7" s="169">
        <v>121.80074879356999</v>
      </c>
      <c r="AM7" s="163"/>
      <c r="AN7" s="170">
        <v>145.65179102620499</v>
      </c>
      <c r="AO7" s="171">
        <v>149.858075029898</v>
      </c>
      <c r="AP7" s="172">
        <v>147.79673691875499</v>
      </c>
      <c r="AQ7" s="163"/>
      <c r="AR7" s="173">
        <v>130.30737996255999</v>
      </c>
      <c r="AS7" s="146"/>
      <c r="AT7" s="147">
        <v>25.263505548833599</v>
      </c>
      <c r="AU7" s="141">
        <v>32.880298622842098</v>
      </c>
      <c r="AV7" s="141">
        <v>34.701116088741401</v>
      </c>
      <c r="AW7" s="141">
        <v>33.695568451828102</v>
      </c>
      <c r="AX7" s="141">
        <v>29.533820464161501</v>
      </c>
      <c r="AY7" s="148">
        <v>31.441007832136901</v>
      </c>
      <c r="AZ7" s="141"/>
      <c r="BA7" s="149">
        <v>22.847696602933102</v>
      </c>
      <c r="BB7" s="150">
        <v>20.6396531874312</v>
      </c>
      <c r="BC7" s="151">
        <v>21.655621117779699</v>
      </c>
      <c r="BD7" s="141"/>
      <c r="BE7" s="152">
        <v>26.923243242863801</v>
      </c>
    </row>
    <row r="8" spans="1:57" x14ac:dyDescent="0.2">
      <c r="A8" s="24" t="s">
        <v>19</v>
      </c>
      <c r="B8" s="44" t="str">
        <f t="shared" ref="B8:B43" si="0">TRIM(A8)</f>
        <v>Norfolk/Virginia Beach, VA</v>
      </c>
      <c r="C8" s="12"/>
      <c r="D8" s="28" t="s">
        <v>16</v>
      </c>
      <c r="E8" s="31" t="s">
        <v>17</v>
      </c>
      <c r="F8" s="12"/>
      <c r="G8" s="168">
        <v>108.18892527382199</v>
      </c>
      <c r="H8" s="163">
        <v>107.680401727318</v>
      </c>
      <c r="I8" s="163">
        <v>109.405629607213</v>
      </c>
      <c r="J8" s="163">
        <v>109.059989943074</v>
      </c>
      <c r="K8" s="163">
        <v>114.14016335505499</v>
      </c>
      <c r="L8" s="169">
        <v>109.71407842292</v>
      </c>
      <c r="M8" s="163"/>
      <c r="N8" s="170">
        <v>181.35584764646401</v>
      </c>
      <c r="O8" s="171">
        <v>206.46308721810999</v>
      </c>
      <c r="P8" s="172">
        <v>194.83990873977001</v>
      </c>
      <c r="Q8" s="163"/>
      <c r="R8" s="173">
        <v>139.68240290670201</v>
      </c>
      <c r="S8" s="146"/>
      <c r="T8" s="147">
        <v>4.9482398744152203</v>
      </c>
      <c r="U8" s="141">
        <v>9.3425470752481008</v>
      </c>
      <c r="V8" s="141">
        <v>10.111654165474301</v>
      </c>
      <c r="W8" s="141">
        <v>9.8008910158476006</v>
      </c>
      <c r="X8" s="141">
        <v>6.1145032526354504</v>
      </c>
      <c r="Y8" s="148">
        <v>7.9458806544919902</v>
      </c>
      <c r="Z8" s="141"/>
      <c r="AA8" s="149">
        <v>8.3460748195575896</v>
      </c>
      <c r="AB8" s="150">
        <v>11.376286943238499</v>
      </c>
      <c r="AC8" s="151">
        <v>10.255253465893301</v>
      </c>
      <c r="AD8" s="141"/>
      <c r="AE8" s="152">
        <v>8.1961782478818908</v>
      </c>
      <c r="AF8" s="35"/>
      <c r="AG8" s="168">
        <v>105.83547792947699</v>
      </c>
      <c r="AH8" s="163">
        <v>105.09957112062899</v>
      </c>
      <c r="AI8" s="163">
        <v>107.658679036454</v>
      </c>
      <c r="AJ8" s="163">
        <v>109.06412739492001</v>
      </c>
      <c r="AK8" s="163">
        <v>112.402595305918</v>
      </c>
      <c r="AL8" s="169">
        <v>108.136229118637</v>
      </c>
      <c r="AM8" s="163"/>
      <c r="AN8" s="170">
        <v>161.36310733295301</v>
      </c>
      <c r="AO8" s="171">
        <v>174.050837112745</v>
      </c>
      <c r="AP8" s="172">
        <v>167.89697763017199</v>
      </c>
      <c r="AQ8" s="163"/>
      <c r="AR8" s="173">
        <v>128.78738876548201</v>
      </c>
      <c r="AS8" s="146"/>
      <c r="AT8" s="147">
        <v>10.147342781947099</v>
      </c>
      <c r="AU8" s="141">
        <v>12.949996367190399</v>
      </c>
      <c r="AV8" s="141">
        <v>13.970066948431</v>
      </c>
      <c r="AW8" s="141">
        <v>15.3477076156504</v>
      </c>
      <c r="AX8" s="141">
        <v>12.604359450191399</v>
      </c>
      <c r="AY8" s="148">
        <v>13.055764363226601</v>
      </c>
      <c r="AZ8" s="141"/>
      <c r="BA8" s="149">
        <v>13.425863423393301</v>
      </c>
      <c r="BB8" s="150">
        <v>12.2353628847951</v>
      </c>
      <c r="BC8" s="151">
        <v>12.7661029842969</v>
      </c>
      <c r="BD8" s="141"/>
      <c r="BE8" s="152">
        <v>12.2052390428567</v>
      </c>
    </row>
    <row r="9" spans="1:57" ht="14.25" x14ac:dyDescent="0.25">
      <c r="A9" s="24" t="s">
        <v>20</v>
      </c>
      <c r="B9" s="79" t="s">
        <v>72</v>
      </c>
      <c r="C9" s="12"/>
      <c r="D9" s="28" t="s">
        <v>16</v>
      </c>
      <c r="E9" s="31" t="s">
        <v>17</v>
      </c>
      <c r="F9" s="12"/>
      <c r="G9" s="168">
        <v>96.579887244566905</v>
      </c>
      <c r="H9" s="163">
        <v>102.137484579277</v>
      </c>
      <c r="I9" s="163">
        <v>105.733036851222</v>
      </c>
      <c r="J9" s="163">
        <v>101.39689810996499</v>
      </c>
      <c r="K9" s="163">
        <v>97.968303459675496</v>
      </c>
      <c r="L9" s="169">
        <v>100.99062692656901</v>
      </c>
      <c r="M9" s="163"/>
      <c r="N9" s="170">
        <v>126.448664474762</v>
      </c>
      <c r="O9" s="171">
        <v>134.99873256767</v>
      </c>
      <c r="P9" s="172">
        <v>131.035481396737</v>
      </c>
      <c r="Q9" s="163"/>
      <c r="R9" s="173">
        <v>111.41106761305799</v>
      </c>
      <c r="S9" s="146"/>
      <c r="T9" s="147">
        <v>21.905279374332</v>
      </c>
      <c r="U9" s="141">
        <v>28.1683630977859</v>
      </c>
      <c r="V9" s="141">
        <v>28.609111859854099</v>
      </c>
      <c r="W9" s="141">
        <v>23.582596737771102</v>
      </c>
      <c r="X9" s="141">
        <v>19.172805668220299</v>
      </c>
      <c r="Y9" s="148">
        <v>24.474874164790702</v>
      </c>
      <c r="Z9" s="141"/>
      <c r="AA9" s="149">
        <v>17.636927704020099</v>
      </c>
      <c r="AB9" s="150">
        <v>17.632093592213099</v>
      </c>
      <c r="AC9" s="151">
        <v>17.700850581176201</v>
      </c>
      <c r="AD9" s="141"/>
      <c r="AE9" s="152">
        <v>20.548610130358501</v>
      </c>
      <c r="AF9" s="35"/>
      <c r="AG9" s="168">
        <v>98.257276977799506</v>
      </c>
      <c r="AH9" s="163">
        <v>102.879595436234</v>
      </c>
      <c r="AI9" s="163">
        <v>107.552511731637</v>
      </c>
      <c r="AJ9" s="163">
        <v>104.92842607886</v>
      </c>
      <c r="AK9" s="163">
        <v>103.025684746111</v>
      </c>
      <c r="AL9" s="169">
        <v>103.572710543873</v>
      </c>
      <c r="AM9" s="163"/>
      <c r="AN9" s="170">
        <v>124.951415779024</v>
      </c>
      <c r="AO9" s="171">
        <v>129.57506154332401</v>
      </c>
      <c r="AP9" s="172">
        <v>127.340955096068</v>
      </c>
      <c r="AQ9" s="163"/>
      <c r="AR9" s="173">
        <v>111.46147748340501</v>
      </c>
      <c r="AS9" s="146"/>
      <c r="AT9" s="147">
        <v>22.7394465373842</v>
      </c>
      <c r="AU9" s="141">
        <v>27.414944669473901</v>
      </c>
      <c r="AV9" s="141">
        <v>30.353736390252099</v>
      </c>
      <c r="AW9" s="141">
        <v>26.1526842752954</v>
      </c>
      <c r="AX9" s="141">
        <v>21.847118542633101</v>
      </c>
      <c r="AY9" s="148">
        <v>25.844450151516501</v>
      </c>
      <c r="AZ9" s="141"/>
      <c r="BA9" s="149">
        <v>24.5716605695707</v>
      </c>
      <c r="BB9" s="150">
        <v>23.854277305014399</v>
      </c>
      <c r="BC9" s="151">
        <v>24.182416623282698</v>
      </c>
      <c r="BD9" s="141"/>
      <c r="BE9" s="152">
        <v>24.8231889990859</v>
      </c>
    </row>
    <row r="10" spans="1:57" x14ac:dyDescent="0.2">
      <c r="A10" s="24" t="s">
        <v>21</v>
      </c>
      <c r="B10" s="44" t="str">
        <f t="shared" si="0"/>
        <v>Virginia Area</v>
      </c>
      <c r="C10" s="12"/>
      <c r="D10" s="28" t="s">
        <v>16</v>
      </c>
      <c r="E10" s="31" t="s">
        <v>17</v>
      </c>
      <c r="F10" s="12"/>
      <c r="G10" s="168">
        <v>118.71193796983501</v>
      </c>
      <c r="H10" s="163">
        <v>103.065267246869</v>
      </c>
      <c r="I10" s="163">
        <v>103.743667421363</v>
      </c>
      <c r="J10" s="163">
        <v>102.22005429587399</v>
      </c>
      <c r="K10" s="163">
        <v>105.891223200536</v>
      </c>
      <c r="L10" s="169">
        <v>106.35000438306299</v>
      </c>
      <c r="M10" s="163"/>
      <c r="N10" s="170">
        <v>133.17888262587999</v>
      </c>
      <c r="O10" s="171">
        <v>141.73990188886799</v>
      </c>
      <c r="P10" s="172">
        <v>137.710282626631</v>
      </c>
      <c r="Q10" s="163"/>
      <c r="R10" s="173">
        <v>116.958229931101</v>
      </c>
      <c r="S10" s="146"/>
      <c r="T10" s="147">
        <v>23.602265040921701</v>
      </c>
      <c r="U10" s="141">
        <v>16.629192083285901</v>
      </c>
      <c r="V10" s="141">
        <v>14.6420367063087</v>
      </c>
      <c r="W10" s="141">
        <v>11.8806068251413</v>
      </c>
      <c r="X10" s="141">
        <v>12.2327927394479</v>
      </c>
      <c r="Y10" s="148">
        <v>15.5558568241588</v>
      </c>
      <c r="Z10" s="141"/>
      <c r="AA10" s="149">
        <v>16.167934196278999</v>
      </c>
      <c r="AB10" s="150">
        <v>17.414400123402</v>
      </c>
      <c r="AC10" s="151">
        <v>16.865702007734601</v>
      </c>
      <c r="AD10" s="141"/>
      <c r="AE10" s="152">
        <v>15.7295877819982</v>
      </c>
      <c r="AF10" s="35"/>
      <c r="AG10" s="168">
        <v>105.720228761012</v>
      </c>
      <c r="AH10" s="163">
        <v>102.354250528444</v>
      </c>
      <c r="AI10" s="163">
        <v>103.816525570991</v>
      </c>
      <c r="AJ10" s="163">
        <v>108.421859825347</v>
      </c>
      <c r="AK10" s="163">
        <v>124.644843973839</v>
      </c>
      <c r="AL10" s="169">
        <v>109.474194204452</v>
      </c>
      <c r="AM10" s="163"/>
      <c r="AN10" s="170">
        <v>154.57449982399399</v>
      </c>
      <c r="AO10" s="171">
        <v>152.71131050531301</v>
      </c>
      <c r="AP10" s="172">
        <v>153.642700252352</v>
      </c>
      <c r="AQ10" s="163"/>
      <c r="AR10" s="173">
        <v>124.092518438022</v>
      </c>
      <c r="AS10" s="146"/>
      <c r="AT10" s="147">
        <v>15.2774661293666</v>
      </c>
      <c r="AU10" s="141">
        <v>16.303718946345299</v>
      </c>
      <c r="AV10" s="141">
        <v>15.781581136823601</v>
      </c>
      <c r="AW10" s="141">
        <v>18.263112113623599</v>
      </c>
      <c r="AX10" s="141">
        <v>23.651893637999802</v>
      </c>
      <c r="AY10" s="148">
        <v>18.2554983259949</v>
      </c>
      <c r="AZ10" s="141"/>
      <c r="BA10" s="149">
        <v>25.222511381596199</v>
      </c>
      <c r="BB10" s="150">
        <v>21.135586912257601</v>
      </c>
      <c r="BC10" s="151">
        <v>23.128695727809699</v>
      </c>
      <c r="BD10" s="141"/>
      <c r="BE10" s="152">
        <v>19.917175457447101</v>
      </c>
    </row>
    <row r="11" spans="1:57" x14ac:dyDescent="0.2">
      <c r="A11" s="41" t="s">
        <v>22</v>
      </c>
      <c r="B11" s="44" t="str">
        <f t="shared" si="0"/>
        <v>Washington, DC</v>
      </c>
      <c r="C11" s="12"/>
      <c r="D11" s="28" t="s">
        <v>16</v>
      </c>
      <c r="E11" s="31" t="s">
        <v>17</v>
      </c>
      <c r="F11" s="12"/>
      <c r="G11" s="168">
        <v>166.93668079979199</v>
      </c>
      <c r="H11" s="163">
        <v>184.71106102911801</v>
      </c>
      <c r="I11" s="163">
        <v>185.61349934635501</v>
      </c>
      <c r="J11" s="163">
        <v>172.34989380555399</v>
      </c>
      <c r="K11" s="163">
        <v>154.364796161192</v>
      </c>
      <c r="L11" s="169">
        <v>173.67417371916301</v>
      </c>
      <c r="M11" s="163"/>
      <c r="N11" s="170">
        <v>162.94542705358401</v>
      </c>
      <c r="O11" s="171">
        <v>172.92779708998501</v>
      </c>
      <c r="P11" s="172">
        <v>168.31212810125399</v>
      </c>
      <c r="Q11" s="163"/>
      <c r="R11" s="173">
        <v>171.880905079493</v>
      </c>
      <c r="S11" s="146"/>
      <c r="T11" s="147">
        <v>48.869501071422803</v>
      </c>
      <c r="U11" s="141">
        <v>66.532001487743997</v>
      </c>
      <c r="V11" s="141">
        <v>70.312633913081498</v>
      </c>
      <c r="W11" s="141">
        <v>61.220976823177502</v>
      </c>
      <c r="X11" s="141">
        <v>45.254233361467698</v>
      </c>
      <c r="Y11" s="148">
        <v>59.305652481510997</v>
      </c>
      <c r="Z11" s="141"/>
      <c r="AA11" s="149">
        <v>37.983326812542501</v>
      </c>
      <c r="AB11" s="150">
        <v>39.800315723463299</v>
      </c>
      <c r="AC11" s="151">
        <v>38.930614188120899</v>
      </c>
      <c r="AD11" s="141"/>
      <c r="AE11" s="152">
        <v>51.367222734923203</v>
      </c>
      <c r="AF11" s="35"/>
      <c r="AG11" s="168">
        <v>174.65647461410401</v>
      </c>
      <c r="AH11" s="163">
        <v>193.24388788380099</v>
      </c>
      <c r="AI11" s="163">
        <v>199.233077330366</v>
      </c>
      <c r="AJ11" s="163">
        <v>192.798922667422</v>
      </c>
      <c r="AK11" s="163">
        <v>180.860475556681</v>
      </c>
      <c r="AL11" s="169">
        <v>188.79871668310599</v>
      </c>
      <c r="AM11" s="163"/>
      <c r="AN11" s="170">
        <v>173.301126148224</v>
      </c>
      <c r="AO11" s="171">
        <v>175.142292510939</v>
      </c>
      <c r="AP11" s="172">
        <v>174.245899411762</v>
      </c>
      <c r="AQ11" s="163"/>
      <c r="AR11" s="173">
        <v>184.28299789733899</v>
      </c>
      <c r="AS11" s="146"/>
      <c r="AT11" s="147">
        <v>65.381772388557394</v>
      </c>
      <c r="AU11" s="141">
        <v>80.817722169958998</v>
      </c>
      <c r="AV11" s="141">
        <v>84.658479150541197</v>
      </c>
      <c r="AW11" s="141">
        <v>78.217480797560299</v>
      </c>
      <c r="AX11" s="141">
        <v>65.656580897250606</v>
      </c>
      <c r="AY11" s="148">
        <v>75.460262866803802</v>
      </c>
      <c r="AZ11" s="141"/>
      <c r="BA11" s="149">
        <v>48.8373708685235</v>
      </c>
      <c r="BB11" s="150">
        <v>46.321596428282596</v>
      </c>
      <c r="BC11" s="151">
        <v>47.472833653499499</v>
      </c>
      <c r="BD11" s="141"/>
      <c r="BE11" s="152">
        <v>65.433873364589999</v>
      </c>
    </row>
    <row r="12" spans="1:57" x14ac:dyDescent="0.2">
      <c r="A12" s="24" t="s">
        <v>23</v>
      </c>
      <c r="B12" s="44" t="str">
        <f t="shared" si="0"/>
        <v>Arlington, VA</v>
      </c>
      <c r="C12" s="12"/>
      <c r="D12" s="28" t="s">
        <v>16</v>
      </c>
      <c r="E12" s="31" t="s">
        <v>17</v>
      </c>
      <c r="F12" s="12"/>
      <c r="G12" s="168">
        <v>167.093356447329</v>
      </c>
      <c r="H12" s="163">
        <v>192.44869704236601</v>
      </c>
      <c r="I12" s="163">
        <v>200.147564511838</v>
      </c>
      <c r="J12" s="163">
        <v>188.79549648382499</v>
      </c>
      <c r="K12" s="163">
        <v>167.11315922760301</v>
      </c>
      <c r="L12" s="169">
        <v>183.93258586432</v>
      </c>
      <c r="M12" s="163"/>
      <c r="N12" s="170">
        <v>156.65710853763699</v>
      </c>
      <c r="O12" s="171">
        <v>164.803753091972</v>
      </c>
      <c r="P12" s="172">
        <v>160.91648521544801</v>
      </c>
      <c r="Q12" s="163"/>
      <c r="R12" s="173">
        <v>176.43795735150499</v>
      </c>
      <c r="S12" s="146"/>
      <c r="T12" s="147">
        <v>40.6846113164518</v>
      </c>
      <c r="U12" s="141">
        <v>48.708648191001302</v>
      </c>
      <c r="V12" s="141">
        <v>54.481571720402997</v>
      </c>
      <c r="W12" s="141">
        <v>49.004864002418401</v>
      </c>
      <c r="X12" s="141">
        <v>40.822507920199897</v>
      </c>
      <c r="Y12" s="148">
        <v>47.768209076065403</v>
      </c>
      <c r="Z12" s="141"/>
      <c r="AA12" s="149">
        <v>40.205423072089602</v>
      </c>
      <c r="AB12" s="150">
        <v>48.346033106107903</v>
      </c>
      <c r="AC12" s="151">
        <v>44.472997276181303</v>
      </c>
      <c r="AD12" s="141"/>
      <c r="AE12" s="152">
        <v>48.2035265649181</v>
      </c>
      <c r="AF12" s="35"/>
      <c r="AG12" s="168">
        <v>179.867791946827</v>
      </c>
      <c r="AH12" s="163">
        <v>205.00430261539901</v>
      </c>
      <c r="AI12" s="163">
        <v>212.74030097237201</v>
      </c>
      <c r="AJ12" s="163">
        <v>209.35334242043601</v>
      </c>
      <c r="AK12" s="163">
        <v>193.42677978339299</v>
      </c>
      <c r="AL12" s="169">
        <v>200.97304473828399</v>
      </c>
      <c r="AM12" s="163"/>
      <c r="AN12" s="170">
        <v>169.08210702236599</v>
      </c>
      <c r="AO12" s="171">
        <v>168.639893824213</v>
      </c>
      <c r="AP12" s="172">
        <v>168.861616859317</v>
      </c>
      <c r="AQ12" s="163"/>
      <c r="AR12" s="173">
        <v>191.45177604294801</v>
      </c>
      <c r="AS12" s="146"/>
      <c r="AT12" s="147">
        <v>50.166097303364303</v>
      </c>
      <c r="AU12" s="141">
        <v>56.674539861917303</v>
      </c>
      <c r="AV12" s="141">
        <v>59.956596851243098</v>
      </c>
      <c r="AW12" s="141">
        <v>61.210923116215703</v>
      </c>
      <c r="AX12" s="141">
        <v>59.959883632624702</v>
      </c>
      <c r="AY12" s="148">
        <v>58.396829537614003</v>
      </c>
      <c r="AZ12" s="141"/>
      <c r="BA12" s="149">
        <v>58.205915731721802</v>
      </c>
      <c r="BB12" s="150">
        <v>59.067209779010298</v>
      </c>
      <c r="BC12" s="151">
        <v>58.672799700987198</v>
      </c>
      <c r="BD12" s="141"/>
      <c r="BE12" s="152">
        <v>60.505417911526102</v>
      </c>
    </row>
    <row r="13" spans="1:57" x14ac:dyDescent="0.2">
      <c r="A13" s="24" t="s">
        <v>24</v>
      </c>
      <c r="B13" s="44" t="str">
        <f t="shared" si="0"/>
        <v>Suburban Virginia Area</v>
      </c>
      <c r="C13" s="12"/>
      <c r="D13" s="28" t="s">
        <v>16</v>
      </c>
      <c r="E13" s="31" t="s">
        <v>17</v>
      </c>
      <c r="F13" s="12"/>
      <c r="G13" s="168">
        <v>112.211876594757</v>
      </c>
      <c r="H13" s="163">
        <v>116.396281269707</v>
      </c>
      <c r="I13" s="163">
        <v>114.82259898477101</v>
      </c>
      <c r="J13" s="163">
        <v>107.255368956743</v>
      </c>
      <c r="K13" s="163">
        <v>116.641758612925</v>
      </c>
      <c r="L13" s="169">
        <v>113.467221598272</v>
      </c>
      <c r="M13" s="163"/>
      <c r="N13" s="170">
        <v>155.82891589779899</v>
      </c>
      <c r="O13" s="171">
        <v>173.09389747513299</v>
      </c>
      <c r="P13" s="172">
        <v>165.09903787691999</v>
      </c>
      <c r="Q13" s="163"/>
      <c r="R13" s="173">
        <v>131.258644149372</v>
      </c>
      <c r="S13" s="146"/>
      <c r="T13" s="147">
        <v>12.701115180101199</v>
      </c>
      <c r="U13" s="141">
        <v>20.5061805286309</v>
      </c>
      <c r="V13" s="141">
        <v>14.630392197344801</v>
      </c>
      <c r="W13" s="141">
        <v>8.2316871315243798</v>
      </c>
      <c r="X13" s="141">
        <v>10.488848763580499</v>
      </c>
      <c r="Y13" s="148">
        <v>13.2339130899667</v>
      </c>
      <c r="Z13" s="141"/>
      <c r="AA13" s="149">
        <v>6.8923725387885</v>
      </c>
      <c r="AB13" s="150">
        <v>12.132295935558499</v>
      </c>
      <c r="AC13" s="151">
        <v>9.7813818529694299</v>
      </c>
      <c r="AD13" s="141"/>
      <c r="AE13" s="152">
        <v>11.413335416619701</v>
      </c>
      <c r="AF13" s="35"/>
      <c r="AG13" s="168">
        <v>112.57904860457801</v>
      </c>
      <c r="AH13" s="163">
        <v>119.028386864319</v>
      </c>
      <c r="AI13" s="163">
        <v>117.63566080826099</v>
      </c>
      <c r="AJ13" s="163">
        <v>115.27692007701</v>
      </c>
      <c r="AK13" s="163">
        <v>123.47898765055599</v>
      </c>
      <c r="AL13" s="169">
        <v>117.778442099969</v>
      </c>
      <c r="AM13" s="163"/>
      <c r="AN13" s="170">
        <v>151.84901218393799</v>
      </c>
      <c r="AO13" s="171">
        <v>161.36407820097199</v>
      </c>
      <c r="AP13" s="172">
        <v>156.78463145505299</v>
      </c>
      <c r="AQ13" s="163"/>
      <c r="AR13" s="173">
        <v>130.754051654221</v>
      </c>
      <c r="AS13" s="146"/>
      <c r="AT13" s="147">
        <v>13.701050909490901</v>
      </c>
      <c r="AU13" s="141">
        <v>24.1405393253876</v>
      </c>
      <c r="AV13" s="141">
        <v>22.490653275751601</v>
      </c>
      <c r="AW13" s="141">
        <v>17.687009694018499</v>
      </c>
      <c r="AX13" s="141">
        <v>19.026241392085499</v>
      </c>
      <c r="AY13" s="148">
        <v>19.5443522877917</v>
      </c>
      <c r="AZ13" s="141"/>
      <c r="BA13" s="149">
        <v>10.005383344046599</v>
      </c>
      <c r="BB13" s="150">
        <v>9.4293009331590394</v>
      </c>
      <c r="BC13" s="151">
        <v>9.6791951684038207</v>
      </c>
      <c r="BD13" s="141"/>
      <c r="BE13" s="152">
        <v>14.8465836221601</v>
      </c>
    </row>
    <row r="14" spans="1:57" x14ac:dyDescent="0.2">
      <c r="A14" s="24" t="s">
        <v>25</v>
      </c>
      <c r="B14" s="44" t="str">
        <f t="shared" si="0"/>
        <v>Alexandria, VA</v>
      </c>
      <c r="C14" s="12"/>
      <c r="D14" s="28" t="s">
        <v>16</v>
      </c>
      <c r="E14" s="31" t="s">
        <v>17</v>
      </c>
      <c r="F14" s="12"/>
      <c r="G14" s="168">
        <v>131.116186405337</v>
      </c>
      <c r="H14" s="163">
        <v>145.32709247795901</v>
      </c>
      <c r="I14" s="163">
        <v>148.51257559958199</v>
      </c>
      <c r="J14" s="163">
        <v>147.03068005637701</v>
      </c>
      <c r="K14" s="163">
        <v>140.570484238511</v>
      </c>
      <c r="L14" s="169">
        <v>142.89615740222899</v>
      </c>
      <c r="M14" s="163"/>
      <c r="N14" s="170">
        <v>143.52005748912299</v>
      </c>
      <c r="O14" s="171">
        <v>152.30932263580101</v>
      </c>
      <c r="P14" s="172">
        <v>148.27999643849199</v>
      </c>
      <c r="Q14" s="163"/>
      <c r="R14" s="173">
        <v>144.74588860065501</v>
      </c>
      <c r="S14" s="146"/>
      <c r="T14" s="147">
        <v>32.581033621226403</v>
      </c>
      <c r="U14" s="141">
        <v>40.113000014710003</v>
      </c>
      <c r="V14" s="141">
        <v>41.663317176196102</v>
      </c>
      <c r="W14" s="141">
        <v>42.348367986895298</v>
      </c>
      <c r="X14" s="141">
        <v>36.825532251374298</v>
      </c>
      <c r="Y14" s="148">
        <v>39.044304534181599</v>
      </c>
      <c r="Z14" s="141"/>
      <c r="AA14" s="149">
        <v>33.2143738972051</v>
      </c>
      <c r="AB14" s="150">
        <v>36.2202825423783</v>
      </c>
      <c r="AC14" s="151">
        <v>34.822653336103997</v>
      </c>
      <c r="AD14" s="141"/>
      <c r="AE14" s="152">
        <v>37.183090173842402</v>
      </c>
      <c r="AF14" s="35"/>
      <c r="AG14" s="168">
        <v>145.29130717011</v>
      </c>
      <c r="AH14" s="163">
        <v>165.41281853281799</v>
      </c>
      <c r="AI14" s="163">
        <v>169.45639545226001</v>
      </c>
      <c r="AJ14" s="163">
        <v>162.98089526830901</v>
      </c>
      <c r="AK14" s="163">
        <v>152.41553831629901</v>
      </c>
      <c r="AL14" s="169">
        <v>159.74133813021501</v>
      </c>
      <c r="AM14" s="163"/>
      <c r="AN14" s="170">
        <v>145.98194830859799</v>
      </c>
      <c r="AO14" s="171">
        <v>148.81550707128099</v>
      </c>
      <c r="AP14" s="172">
        <v>147.46004819366399</v>
      </c>
      <c r="AQ14" s="163"/>
      <c r="AR14" s="173">
        <v>155.93409379004399</v>
      </c>
      <c r="AS14" s="146"/>
      <c r="AT14" s="147">
        <v>49.936626941086601</v>
      </c>
      <c r="AU14" s="141">
        <v>62.872920398547798</v>
      </c>
      <c r="AV14" s="141">
        <v>63.355994350580502</v>
      </c>
      <c r="AW14" s="141">
        <v>58.711590743834201</v>
      </c>
      <c r="AX14" s="141">
        <v>50.871490630573597</v>
      </c>
      <c r="AY14" s="148">
        <v>57.717993597689002</v>
      </c>
      <c r="AZ14" s="141"/>
      <c r="BA14" s="149">
        <v>41.659772915926297</v>
      </c>
      <c r="BB14" s="150">
        <v>41.7117330680205</v>
      </c>
      <c r="BC14" s="151">
        <v>41.649472720750403</v>
      </c>
      <c r="BD14" s="141"/>
      <c r="BE14" s="152">
        <v>52.415566039869297</v>
      </c>
    </row>
    <row r="15" spans="1:57" x14ac:dyDescent="0.2">
      <c r="A15" s="24" t="s">
        <v>26</v>
      </c>
      <c r="B15" s="44" t="str">
        <f t="shared" si="0"/>
        <v>Fairfax/Tysons Corner, VA</v>
      </c>
      <c r="C15" s="12"/>
      <c r="D15" s="28" t="s">
        <v>16</v>
      </c>
      <c r="E15" s="31" t="s">
        <v>17</v>
      </c>
      <c r="F15" s="12"/>
      <c r="G15" s="168">
        <v>140.339400391049</v>
      </c>
      <c r="H15" s="163">
        <v>162.080030830612</v>
      </c>
      <c r="I15" s="163">
        <v>170.21703685663201</v>
      </c>
      <c r="J15" s="163">
        <v>163.53221460775401</v>
      </c>
      <c r="K15" s="163">
        <v>142.57924883622499</v>
      </c>
      <c r="L15" s="169">
        <v>157.029944626511</v>
      </c>
      <c r="M15" s="163"/>
      <c r="N15" s="170">
        <v>133.53166031482999</v>
      </c>
      <c r="O15" s="171">
        <v>140.184863926687</v>
      </c>
      <c r="P15" s="172">
        <v>137.15154189015601</v>
      </c>
      <c r="Q15" s="163"/>
      <c r="R15" s="173">
        <v>150.41596873114801</v>
      </c>
      <c r="S15" s="146"/>
      <c r="T15" s="147">
        <v>49.674301108770898</v>
      </c>
      <c r="U15" s="141">
        <v>54.324295948913701</v>
      </c>
      <c r="V15" s="141">
        <v>57.049908479320898</v>
      </c>
      <c r="W15" s="141">
        <v>53.912508048724099</v>
      </c>
      <c r="X15" s="141">
        <v>43.971221539786498</v>
      </c>
      <c r="Y15" s="148">
        <v>52.881890662220798</v>
      </c>
      <c r="Z15" s="141"/>
      <c r="AA15" s="149">
        <v>38.5397293160242</v>
      </c>
      <c r="AB15" s="150">
        <v>39.702894005900298</v>
      </c>
      <c r="AC15" s="151">
        <v>39.199743077395297</v>
      </c>
      <c r="AD15" s="141"/>
      <c r="AE15" s="152">
        <v>48.641250538157699</v>
      </c>
      <c r="AF15" s="35"/>
      <c r="AG15" s="168">
        <v>139.277896849397</v>
      </c>
      <c r="AH15" s="163">
        <v>160.684184710762</v>
      </c>
      <c r="AI15" s="163">
        <v>170.957644646375</v>
      </c>
      <c r="AJ15" s="163">
        <v>169.23942640253301</v>
      </c>
      <c r="AK15" s="163">
        <v>152.20962042847799</v>
      </c>
      <c r="AL15" s="169">
        <v>159.62984512214501</v>
      </c>
      <c r="AM15" s="163"/>
      <c r="AN15" s="170">
        <v>136.345474860335</v>
      </c>
      <c r="AO15" s="171">
        <v>137.661491278293</v>
      </c>
      <c r="AP15" s="172">
        <v>137.022835111294</v>
      </c>
      <c r="AQ15" s="163"/>
      <c r="AR15" s="173">
        <v>152.59761230788001</v>
      </c>
      <c r="AS15" s="146"/>
      <c r="AT15" s="147">
        <v>47.104515949841797</v>
      </c>
      <c r="AU15" s="141">
        <v>53.298906461908601</v>
      </c>
      <c r="AV15" s="141">
        <v>59.1859803200092</v>
      </c>
      <c r="AW15" s="141">
        <v>60.407427699622403</v>
      </c>
      <c r="AX15" s="141">
        <v>52.991050284809802</v>
      </c>
      <c r="AY15" s="148">
        <v>55.651663257383298</v>
      </c>
      <c r="AZ15" s="141"/>
      <c r="BA15" s="149">
        <v>44.060773273071298</v>
      </c>
      <c r="BB15" s="150">
        <v>40.192168602657397</v>
      </c>
      <c r="BC15" s="151">
        <v>41.973892594292103</v>
      </c>
      <c r="BD15" s="141"/>
      <c r="BE15" s="152">
        <v>51.896139785688199</v>
      </c>
    </row>
    <row r="16" spans="1:57" x14ac:dyDescent="0.2">
      <c r="A16" s="24" t="s">
        <v>27</v>
      </c>
      <c r="B16" s="44" t="str">
        <f t="shared" si="0"/>
        <v>I-95 Fredericksburg, VA</v>
      </c>
      <c r="C16" s="12"/>
      <c r="D16" s="28" t="s">
        <v>16</v>
      </c>
      <c r="E16" s="31" t="s">
        <v>17</v>
      </c>
      <c r="F16" s="12"/>
      <c r="G16" s="168">
        <v>93.177514711651597</v>
      </c>
      <c r="H16" s="163">
        <v>90.045772753849107</v>
      </c>
      <c r="I16" s="163">
        <v>91.759251216772697</v>
      </c>
      <c r="J16" s="163">
        <v>91.058406330511502</v>
      </c>
      <c r="K16" s="163">
        <v>91.006946006749104</v>
      </c>
      <c r="L16" s="169">
        <v>91.403021375147105</v>
      </c>
      <c r="M16" s="163"/>
      <c r="N16" s="170">
        <v>107.257350219191</v>
      </c>
      <c r="O16" s="171">
        <v>114.606108822275</v>
      </c>
      <c r="P16" s="172">
        <v>111.17672526140301</v>
      </c>
      <c r="Q16" s="163"/>
      <c r="R16" s="173">
        <v>98.003758504691803</v>
      </c>
      <c r="S16" s="146"/>
      <c r="T16" s="147">
        <v>22.662277122195299</v>
      </c>
      <c r="U16" s="141">
        <v>18.113112799028102</v>
      </c>
      <c r="V16" s="141">
        <v>17.9358152289503</v>
      </c>
      <c r="W16" s="141">
        <v>18.6037395006813</v>
      </c>
      <c r="X16" s="141">
        <v>16.4747784805305</v>
      </c>
      <c r="Y16" s="148">
        <v>18.704415086126101</v>
      </c>
      <c r="Z16" s="141"/>
      <c r="AA16" s="149">
        <v>21.805368698537801</v>
      </c>
      <c r="AB16" s="150">
        <v>23.914537331479899</v>
      </c>
      <c r="AC16" s="151">
        <v>23.028068452631601</v>
      </c>
      <c r="AD16" s="141"/>
      <c r="AE16" s="152">
        <v>19.9750171944066</v>
      </c>
      <c r="AF16" s="35"/>
      <c r="AG16" s="168">
        <v>88.229528449537995</v>
      </c>
      <c r="AH16" s="163">
        <v>88.658565710151905</v>
      </c>
      <c r="AI16" s="163">
        <v>91.578019090949596</v>
      </c>
      <c r="AJ16" s="163">
        <v>93.138072628043602</v>
      </c>
      <c r="AK16" s="163">
        <v>94.711507686001198</v>
      </c>
      <c r="AL16" s="169">
        <v>91.458780312297606</v>
      </c>
      <c r="AM16" s="163"/>
      <c r="AN16" s="170">
        <v>111.41288564021301</v>
      </c>
      <c r="AO16" s="171">
        <v>115.075613606202</v>
      </c>
      <c r="AP16" s="172">
        <v>113.272236641492</v>
      </c>
      <c r="AQ16" s="163"/>
      <c r="AR16" s="173">
        <v>98.800916208184603</v>
      </c>
      <c r="AS16" s="146"/>
      <c r="AT16" s="147">
        <v>15.9670593716935</v>
      </c>
      <c r="AU16" s="141">
        <v>16.170238804068301</v>
      </c>
      <c r="AV16" s="141">
        <v>18.2737679244355</v>
      </c>
      <c r="AW16" s="141">
        <v>19.9582147912739</v>
      </c>
      <c r="AX16" s="141">
        <v>20.2979801558707</v>
      </c>
      <c r="AY16" s="148">
        <v>18.336607034078401</v>
      </c>
      <c r="AZ16" s="141"/>
      <c r="BA16" s="149">
        <v>26.998679743263899</v>
      </c>
      <c r="BB16" s="150">
        <v>28.948956611232202</v>
      </c>
      <c r="BC16" s="151">
        <v>27.989318559329298</v>
      </c>
      <c r="BD16" s="141"/>
      <c r="BE16" s="152">
        <v>21.802554718483499</v>
      </c>
    </row>
    <row r="17" spans="1:57" x14ac:dyDescent="0.2">
      <c r="A17" s="24" t="s">
        <v>28</v>
      </c>
      <c r="B17" s="44" t="str">
        <f t="shared" si="0"/>
        <v>Dulles Airport Area, VA</v>
      </c>
      <c r="C17" s="12"/>
      <c r="D17" s="28" t="s">
        <v>16</v>
      </c>
      <c r="E17" s="31" t="s">
        <v>17</v>
      </c>
      <c r="F17" s="12"/>
      <c r="G17" s="168">
        <v>116.451043071418</v>
      </c>
      <c r="H17" s="163">
        <v>132.69235341550501</v>
      </c>
      <c r="I17" s="163">
        <v>139.44258771929799</v>
      </c>
      <c r="J17" s="163">
        <v>133.83032528618301</v>
      </c>
      <c r="K17" s="163">
        <v>117.37212027027</v>
      </c>
      <c r="L17" s="169">
        <v>128.88075363086699</v>
      </c>
      <c r="M17" s="163"/>
      <c r="N17" s="170">
        <v>112.131934387814</v>
      </c>
      <c r="O17" s="171">
        <v>114.403693073501</v>
      </c>
      <c r="P17" s="172">
        <v>113.325122656728</v>
      </c>
      <c r="Q17" s="163"/>
      <c r="R17" s="173">
        <v>124.180545582896</v>
      </c>
      <c r="S17" s="146"/>
      <c r="T17" s="147">
        <v>43.977550227900799</v>
      </c>
      <c r="U17" s="141">
        <v>53.842627693832597</v>
      </c>
      <c r="V17" s="141">
        <v>58.509202536491699</v>
      </c>
      <c r="W17" s="141">
        <v>51.826387083840899</v>
      </c>
      <c r="X17" s="141">
        <v>40.551645372908197</v>
      </c>
      <c r="Y17" s="148">
        <v>50.620495372972897</v>
      </c>
      <c r="Z17" s="141"/>
      <c r="AA17" s="149">
        <v>33.9536437652893</v>
      </c>
      <c r="AB17" s="150">
        <v>35.403381121194698</v>
      </c>
      <c r="AC17" s="151">
        <v>34.7158823299917</v>
      </c>
      <c r="AD17" s="141"/>
      <c r="AE17" s="152">
        <v>45.904017151419701</v>
      </c>
      <c r="AF17" s="35"/>
      <c r="AG17" s="168">
        <v>112.662186832468</v>
      </c>
      <c r="AH17" s="163">
        <v>131.98644920529401</v>
      </c>
      <c r="AI17" s="163">
        <v>136.03849860568801</v>
      </c>
      <c r="AJ17" s="163">
        <v>134.36950347758801</v>
      </c>
      <c r="AK17" s="163">
        <v>124.328795397668</v>
      </c>
      <c r="AL17" s="169">
        <v>128.783229131133</v>
      </c>
      <c r="AM17" s="163"/>
      <c r="AN17" s="170">
        <v>111.684182733855</v>
      </c>
      <c r="AO17" s="171">
        <v>112.177907636738</v>
      </c>
      <c r="AP17" s="172">
        <v>111.935831592174</v>
      </c>
      <c r="AQ17" s="163"/>
      <c r="AR17" s="173">
        <v>123.826186476017</v>
      </c>
      <c r="AS17" s="146"/>
      <c r="AT17" s="147">
        <v>40.540702586891904</v>
      </c>
      <c r="AU17" s="141">
        <v>55.423892227388599</v>
      </c>
      <c r="AV17" s="141">
        <v>56.783074428835199</v>
      </c>
      <c r="AW17" s="141">
        <v>55.141292297905501</v>
      </c>
      <c r="AX17" s="141">
        <v>50.083124111014499</v>
      </c>
      <c r="AY17" s="148">
        <v>52.535954307301303</v>
      </c>
      <c r="AZ17" s="141"/>
      <c r="BA17" s="149">
        <v>35.670972649145199</v>
      </c>
      <c r="BB17" s="150">
        <v>35.555298573281704</v>
      </c>
      <c r="BC17" s="151">
        <v>35.607676366610498</v>
      </c>
      <c r="BD17" s="141"/>
      <c r="BE17" s="152">
        <v>47.704205731553202</v>
      </c>
    </row>
    <row r="18" spans="1:57" x14ac:dyDescent="0.2">
      <c r="A18" s="24" t="s">
        <v>29</v>
      </c>
      <c r="B18" s="44" t="str">
        <f t="shared" si="0"/>
        <v>Williamsburg, VA</v>
      </c>
      <c r="C18" s="12"/>
      <c r="D18" s="28" t="s">
        <v>16</v>
      </c>
      <c r="E18" s="31" t="s">
        <v>17</v>
      </c>
      <c r="F18" s="12"/>
      <c r="G18" s="168">
        <v>124.525512389109</v>
      </c>
      <c r="H18" s="163">
        <v>115.68081762749399</v>
      </c>
      <c r="I18" s="163">
        <v>114.56134014237</v>
      </c>
      <c r="J18" s="163">
        <v>113.39105219322499</v>
      </c>
      <c r="K18" s="163">
        <v>119.88829328914601</v>
      </c>
      <c r="L18" s="169">
        <v>117.543595868674</v>
      </c>
      <c r="M18" s="163"/>
      <c r="N18" s="170">
        <v>182.84620342771899</v>
      </c>
      <c r="O18" s="171">
        <v>218.98043619489499</v>
      </c>
      <c r="P18" s="172">
        <v>202.58826502154901</v>
      </c>
      <c r="Q18" s="163"/>
      <c r="R18" s="173">
        <v>152.04961596488801</v>
      </c>
      <c r="S18" s="146"/>
      <c r="T18" s="147">
        <v>2.6981269508704901</v>
      </c>
      <c r="U18" s="141">
        <v>3.64962659967492</v>
      </c>
      <c r="V18" s="141">
        <v>4.9800207517965998</v>
      </c>
      <c r="W18" s="141">
        <v>1.45703731625814</v>
      </c>
      <c r="X18" s="141">
        <v>0.89486351982001699</v>
      </c>
      <c r="Y18" s="148">
        <v>2.22988438043885</v>
      </c>
      <c r="Z18" s="141"/>
      <c r="AA18" s="149">
        <v>8.0804091408310192</v>
      </c>
      <c r="AB18" s="150">
        <v>12.5175344667053</v>
      </c>
      <c r="AC18" s="151">
        <v>11.0159884456572</v>
      </c>
      <c r="AD18" s="141"/>
      <c r="AE18" s="152">
        <v>3.7406536080182402</v>
      </c>
      <c r="AF18" s="35"/>
      <c r="AG18" s="168">
        <v>120.91000334476099</v>
      </c>
      <c r="AH18" s="163">
        <v>114.307303787268</v>
      </c>
      <c r="AI18" s="163">
        <v>114.93302180685301</v>
      </c>
      <c r="AJ18" s="163">
        <v>119.462403457804</v>
      </c>
      <c r="AK18" s="163">
        <v>129.72674165776399</v>
      </c>
      <c r="AL18" s="169">
        <v>120.33272715103701</v>
      </c>
      <c r="AM18" s="163"/>
      <c r="AN18" s="170">
        <v>177.38660696657701</v>
      </c>
      <c r="AO18" s="171">
        <v>196.08444508312601</v>
      </c>
      <c r="AP18" s="172">
        <v>187.02160222379101</v>
      </c>
      <c r="AQ18" s="163"/>
      <c r="AR18" s="173">
        <v>146.67184415607699</v>
      </c>
      <c r="AS18" s="146"/>
      <c r="AT18" s="147">
        <v>7.4202374312626098</v>
      </c>
      <c r="AU18" s="141">
        <v>6.7672201224076698</v>
      </c>
      <c r="AV18" s="141">
        <v>5.0226980279108302</v>
      </c>
      <c r="AW18" s="141">
        <v>10.2774344274229</v>
      </c>
      <c r="AX18" s="141">
        <v>12.958454669224199</v>
      </c>
      <c r="AY18" s="148">
        <v>8.7641833420133999</v>
      </c>
      <c r="AZ18" s="141"/>
      <c r="BA18" s="149">
        <v>14.6661253554715</v>
      </c>
      <c r="BB18" s="150">
        <v>15.488063832573101</v>
      </c>
      <c r="BC18" s="151">
        <v>15.050241103311</v>
      </c>
      <c r="BD18" s="141"/>
      <c r="BE18" s="152">
        <v>10.2461278533985</v>
      </c>
    </row>
    <row r="19" spans="1:57" x14ac:dyDescent="0.2">
      <c r="A19" s="24" t="s">
        <v>30</v>
      </c>
      <c r="B19" s="44" t="str">
        <f t="shared" si="0"/>
        <v>Virginia Beach, VA</v>
      </c>
      <c r="C19" s="12"/>
      <c r="D19" s="28" t="s">
        <v>16</v>
      </c>
      <c r="E19" s="31" t="s">
        <v>17</v>
      </c>
      <c r="F19" s="12"/>
      <c r="G19" s="168">
        <v>134.05561463448399</v>
      </c>
      <c r="H19" s="163">
        <v>130.11361486776201</v>
      </c>
      <c r="I19" s="163">
        <v>130.95987488306099</v>
      </c>
      <c r="J19" s="163">
        <v>135.63359249078999</v>
      </c>
      <c r="K19" s="163">
        <v>147.83770107769999</v>
      </c>
      <c r="L19" s="169">
        <v>135.878202670722</v>
      </c>
      <c r="M19" s="163"/>
      <c r="N19" s="170">
        <v>258.43919136206</v>
      </c>
      <c r="O19" s="171">
        <v>287.760446113272</v>
      </c>
      <c r="P19" s="172">
        <v>274.094792063711</v>
      </c>
      <c r="Q19" s="163"/>
      <c r="R19" s="173">
        <v>187.950130144539</v>
      </c>
      <c r="S19" s="146"/>
      <c r="T19" s="147">
        <v>1.03540034681379</v>
      </c>
      <c r="U19" s="141">
        <v>4.0455339306376796</v>
      </c>
      <c r="V19" s="141">
        <v>3.9088069602369999</v>
      </c>
      <c r="W19" s="141">
        <v>8.2963692529021493</v>
      </c>
      <c r="X19" s="141">
        <v>5.5180847576372196</v>
      </c>
      <c r="Y19" s="148">
        <v>4.5560611830306996</v>
      </c>
      <c r="Z19" s="141"/>
      <c r="AA19" s="149">
        <v>7.8265752263347501</v>
      </c>
      <c r="AB19" s="150">
        <v>9.6595721953008606</v>
      </c>
      <c r="AC19" s="151">
        <v>9.0236721876357997</v>
      </c>
      <c r="AD19" s="141"/>
      <c r="AE19" s="152">
        <v>8.7251184346458199</v>
      </c>
      <c r="AF19" s="35"/>
      <c r="AG19" s="168">
        <v>128.78512746724499</v>
      </c>
      <c r="AH19" s="163">
        <v>124.872254555758</v>
      </c>
      <c r="AI19" s="163">
        <v>127.180234232358</v>
      </c>
      <c r="AJ19" s="163">
        <v>130.286570156914</v>
      </c>
      <c r="AK19" s="163">
        <v>135.34624195093701</v>
      </c>
      <c r="AL19" s="169">
        <v>129.45210535257701</v>
      </c>
      <c r="AM19" s="163"/>
      <c r="AN19" s="170">
        <v>207.39200347353301</v>
      </c>
      <c r="AO19" s="171">
        <v>224.50719789453899</v>
      </c>
      <c r="AP19" s="172">
        <v>216.253136724933</v>
      </c>
      <c r="AQ19" s="163"/>
      <c r="AR19" s="173">
        <v>160.99411831427</v>
      </c>
      <c r="AS19" s="146"/>
      <c r="AT19" s="147">
        <v>5.6119760227504898</v>
      </c>
      <c r="AU19" s="141">
        <v>8.2556444186212392</v>
      </c>
      <c r="AV19" s="141">
        <v>8.7628077510404996</v>
      </c>
      <c r="AW19" s="141">
        <v>11.1915846718091</v>
      </c>
      <c r="AX19" s="141">
        <v>7.5501294716908003</v>
      </c>
      <c r="AY19" s="148">
        <v>8.2741670025818692</v>
      </c>
      <c r="AZ19" s="141"/>
      <c r="BA19" s="149">
        <v>6.9056404942662004</v>
      </c>
      <c r="BB19" s="150">
        <v>5.8450097470972899</v>
      </c>
      <c r="BC19" s="151">
        <v>6.28856765948251</v>
      </c>
      <c r="BD19" s="141"/>
      <c r="BE19" s="152">
        <v>6.9023854493826802</v>
      </c>
    </row>
    <row r="20" spans="1:57" x14ac:dyDescent="0.2">
      <c r="A20" s="41" t="s">
        <v>31</v>
      </c>
      <c r="B20" s="44" t="str">
        <f t="shared" si="0"/>
        <v>Norfolk/Portsmouth, VA</v>
      </c>
      <c r="C20" s="12"/>
      <c r="D20" s="28" t="s">
        <v>16</v>
      </c>
      <c r="E20" s="31" t="s">
        <v>17</v>
      </c>
      <c r="F20" s="12"/>
      <c r="G20" s="168">
        <v>98.743268293378904</v>
      </c>
      <c r="H20" s="163">
        <v>110.619982040816</v>
      </c>
      <c r="I20" s="163">
        <v>117.327794430379</v>
      </c>
      <c r="J20" s="163">
        <v>109.069823099064</v>
      </c>
      <c r="K20" s="163">
        <v>107.001474356995</v>
      </c>
      <c r="L20" s="169">
        <v>108.97572262966401</v>
      </c>
      <c r="M20" s="163"/>
      <c r="N20" s="170">
        <v>155.684488177692</v>
      </c>
      <c r="O20" s="171">
        <v>178.95815025578</v>
      </c>
      <c r="P20" s="172">
        <v>168.219024939387</v>
      </c>
      <c r="Q20" s="163"/>
      <c r="R20" s="173">
        <v>127.420523630125</v>
      </c>
      <c r="S20" s="146"/>
      <c r="T20" s="147">
        <v>13.9573248028912</v>
      </c>
      <c r="U20" s="141">
        <v>22.270073968488699</v>
      </c>
      <c r="V20" s="141">
        <v>29.255121918240199</v>
      </c>
      <c r="W20" s="141">
        <v>19.169288158879201</v>
      </c>
      <c r="X20" s="141">
        <v>11.9054016673202</v>
      </c>
      <c r="Y20" s="148">
        <v>19.679918549760799</v>
      </c>
      <c r="Z20" s="141"/>
      <c r="AA20" s="149">
        <v>11.6769082271532</v>
      </c>
      <c r="AB20" s="150">
        <v>12.917050203931099</v>
      </c>
      <c r="AC20" s="151">
        <v>12.6890324534453</v>
      </c>
      <c r="AD20" s="141"/>
      <c r="AE20" s="152">
        <v>14.2589827690741</v>
      </c>
      <c r="AF20" s="35"/>
      <c r="AG20" s="168">
        <v>101.503382778095</v>
      </c>
      <c r="AH20" s="163">
        <v>107.740610043695</v>
      </c>
      <c r="AI20" s="163">
        <v>112.15815683453199</v>
      </c>
      <c r="AJ20" s="163">
        <v>109.19305187461499</v>
      </c>
      <c r="AK20" s="163">
        <v>106.51374842680301</v>
      </c>
      <c r="AL20" s="169">
        <v>107.612226432565</v>
      </c>
      <c r="AM20" s="163"/>
      <c r="AN20" s="170">
        <v>144.921978560008</v>
      </c>
      <c r="AO20" s="171">
        <v>151.89425965108799</v>
      </c>
      <c r="AP20" s="172">
        <v>148.46530303934</v>
      </c>
      <c r="AQ20" s="163"/>
      <c r="AR20" s="173">
        <v>120.669732970813</v>
      </c>
      <c r="AS20" s="146"/>
      <c r="AT20" s="147">
        <v>18.075825602847399</v>
      </c>
      <c r="AU20" s="141">
        <v>23.0165398859886</v>
      </c>
      <c r="AV20" s="141">
        <v>26.910210695410701</v>
      </c>
      <c r="AW20" s="141">
        <v>22.4219407088484</v>
      </c>
      <c r="AX20" s="141">
        <v>15.528022127799</v>
      </c>
      <c r="AY20" s="148">
        <v>21.274186216527902</v>
      </c>
      <c r="AZ20" s="141"/>
      <c r="BA20" s="149">
        <v>21.939242053582198</v>
      </c>
      <c r="BB20" s="150">
        <v>17.7953358268187</v>
      </c>
      <c r="BC20" s="151">
        <v>19.711109518625499</v>
      </c>
      <c r="BD20" s="141"/>
      <c r="BE20" s="152">
        <v>19.8623563372701</v>
      </c>
    </row>
    <row r="21" spans="1:57" x14ac:dyDescent="0.2">
      <c r="A21" s="42" t="s">
        <v>32</v>
      </c>
      <c r="B21" s="44" t="str">
        <f t="shared" si="0"/>
        <v>Newport News/Hampton, VA</v>
      </c>
      <c r="C21" s="12"/>
      <c r="D21" s="28" t="s">
        <v>16</v>
      </c>
      <c r="E21" s="31" t="s">
        <v>17</v>
      </c>
      <c r="F21" s="13"/>
      <c r="G21" s="168">
        <v>75.670087422011406</v>
      </c>
      <c r="H21" s="163">
        <v>79.653846233252807</v>
      </c>
      <c r="I21" s="163">
        <v>80.909993937525599</v>
      </c>
      <c r="J21" s="163">
        <v>80.445041201264402</v>
      </c>
      <c r="K21" s="163">
        <v>78.552117596089701</v>
      </c>
      <c r="L21" s="169">
        <v>79.166232996647807</v>
      </c>
      <c r="M21" s="163"/>
      <c r="N21" s="170">
        <v>105.927518912881</v>
      </c>
      <c r="O21" s="171">
        <v>120.94987466248</v>
      </c>
      <c r="P21" s="172">
        <v>114.07710212910899</v>
      </c>
      <c r="Q21" s="163"/>
      <c r="R21" s="173">
        <v>91.077763924565502</v>
      </c>
      <c r="S21" s="146"/>
      <c r="T21" s="147">
        <v>13.9701572412865</v>
      </c>
      <c r="U21" s="141">
        <v>17.3410145020286</v>
      </c>
      <c r="V21" s="141">
        <v>14.5867240151989</v>
      </c>
      <c r="W21" s="141">
        <v>14.2214576094375</v>
      </c>
      <c r="X21" s="141">
        <v>6.1929207286856203</v>
      </c>
      <c r="Y21" s="148">
        <v>13.086167803444599</v>
      </c>
      <c r="Z21" s="141"/>
      <c r="AA21" s="149">
        <v>4.1105802920367704</v>
      </c>
      <c r="AB21" s="150">
        <v>9.3350952139042604</v>
      </c>
      <c r="AC21" s="151">
        <v>7.2419246961673798</v>
      </c>
      <c r="AD21" s="141"/>
      <c r="AE21" s="152">
        <v>9.8110440340699103</v>
      </c>
      <c r="AF21" s="35"/>
      <c r="AG21" s="168">
        <v>79.951572953906805</v>
      </c>
      <c r="AH21" s="163">
        <v>80.289906802206104</v>
      </c>
      <c r="AI21" s="163">
        <v>82.232031711546298</v>
      </c>
      <c r="AJ21" s="163">
        <v>82.552534744503106</v>
      </c>
      <c r="AK21" s="163">
        <v>83.959047452609695</v>
      </c>
      <c r="AL21" s="169">
        <v>81.862825354986896</v>
      </c>
      <c r="AM21" s="163"/>
      <c r="AN21" s="170">
        <v>115.22260425897301</v>
      </c>
      <c r="AO21" s="171">
        <v>123.23140253842</v>
      </c>
      <c r="AP21" s="172">
        <v>119.392366839082</v>
      </c>
      <c r="AQ21" s="163"/>
      <c r="AR21" s="173">
        <v>94.473577704471396</v>
      </c>
      <c r="AS21" s="146"/>
      <c r="AT21" s="147">
        <v>19.564871096354899</v>
      </c>
      <c r="AU21" s="141">
        <v>19.452224383331199</v>
      </c>
      <c r="AV21" s="141">
        <v>19.328308272889998</v>
      </c>
      <c r="AW21" s="141">
        <v>20.365224768561301</v>
      </c>
      <c r="AX21" s="141">
        <v>17.8194426641444</v>
      </c>
      <c r="AY21" s="148">
        <v>19.290952042657899</v>
      </c>
      <c r="AZ21" s="141"/>
      <c r="BA21" s="149">
        <v>20.824377010120301</v>
      </c>
      <c r="BB21" s="150">
        <v>23.171817889154202</v>
      </c>
      <c r="BC21" s="151">
        <v>22.123400012871699</v>
      </c>
      <c r="BD21" s="141"/>
      <c r="BE21" s="152">
        <v>19.924399812563301</v>
      </c>
    </row>
    <row r="22" spans="1:57" x14ac:dyDescent="0.2">
      <c r="A22" s="43" t="s">
        <v>33</v>
      </c>
      <c r="B22" s="44" t="str">
        <f t="shared" si="0"/>
        <v>Chesapeake/Suffolk, VA</v>
      </c>
      <c r="C22" s="12"/>
      <c r="D22" s="29" t="s">
        <v>16</v>
      </c>
      <c r="E22" s="32" t="s">
        <v>17</v>
      </c>
      <c r="F22" s="12"/>
      <c r="G22" s="174">
        <v>88.694481850624499</v>
      </c>
      <c r="H22" s="175">
        <v>92.137636040609095</v>
      </c>
      <c r="I22" s="175">
        <v>95.945946002922099</v>
      </c>
      <c r="J22" s="175">
        <v>94.616966023993101</v>
      </c>
      <c r="K22" s="175">
        <v>93.912960906316002</v>
      </c>
      <c r="L22" s="176">
        <v>93.214342702507594</v>
      </c>
      <c r="M22" s="163"/>
      <c r="N22" s="177">
        <v>122.89718569901601</v>
      </c>
      <c r="O22" s="178">
        <v>140.28800481811101</v>
      </c>
      <c r="P22" s="179">
        <v>132.02533451147599</v>
      </c>
      <c r="Q22" s="163"/>
      <c r="R22" s="180">
        <v>105.149286338934</v>
      </c>
      <c r="S22" s="146"/>
      <c r="T22" s="153">
        <v>12.823896985668</v>
      </c>
      <c r="U22" s="154">
        <v>16.4930963489848</v>
      </c>
      <c r="V22" s="154">
        <v>19.211353730470901</v>
      </c>
      <c r="W22" s="154">
        <v>18.541706799268098</v>
      </c>
      <c r="X22" s="154">
        <v>15.4942280193857</v>
      </c>
      <c r="Y22" s="155">
        <v>16.685073221107</v>
      </c>
      <c r="Z22" s="141"/>
      <c r="AA22" s="156">
        <v>10.345654524300899</v>
      </c>
      <c r="AB22" s="157">
        <v>14.7058462703014</v>
      </c>
      <c r="AC22" s="158">
        <v>12.808334759814599</v>
      </c>
      <c r="AD22" s="141"/>
      <c r="AE22" s="159">
        <v>14.082651553997</v>
      </c>
      <c r="AF22" s="36"/>
      <c r="AG22" s="174">
        <v>87.550427246490798</v>
      </c>
      <c r="AH22" s="175">
        <v>92.177261318705106</v>
      </c>
      <c r="AI22" s="175">
        <v>94.947442762984394</v>
      </c>
      <c r="AJ22" s="175">
        <v>93.969061529492805</v>
      </c>
      <c r="AK22" s="175">
        <v>93.073479962213796</v>
      </c>
      <c r="AL22" s="176">
        <v>92.534109250402196</v>
      </c>
      <c r="AM22" s="163"/>
      <c r="AN22" s="177">
        <v>118.756984880773</v>
      </c>
      <c r="AO22" s="178">
        <v>124.93801282141</v>
      </c>
      <c r="AP22" s="179">
        <v>121.899134476006</v>
      </c>
      <c r="AQ22" s="163"/>
      <c r="AR22" s="180">
        <v>101.498567929757</v>
      </c>
      <c r="AS22" s="146"/>
      <c r="AT22" s="153">
        <v>13.079458766138799</v>
      </c>
      <c r="AU22" s="154">
        <v>15.9129300158975</v>
      </c>
      <c r="AV22" s="154">
        <v>17.815138638839901</v>
      </c>
      <c r="AW22" s="154">
        <v>17.4890894402225</v>
      </c>
      <c r="AX22" s="154">
        <v>16.7668400670767</v>
      </c>
      <c r="AY22" s="155">
        <v>16.394640811827902</v>
      </c>
      <c r="AZ22" s="141"/>
      <c r="BA22" s="156">
        <v>20.011431907355899</v>
      </c>
      <c r="BB22" s="157">
        <v>18.8527213952739</v>
      </c>
      <c r="BC22" s="158">
        <v>19.3739831460326</v>
      </c>
      <c r="BD22" s="141"/>
      <c r="BE22" s="159">
        <v>17.160957790963899</v>
      </c>
    </row>
    <row r="23" spans="1:57" x14ac:dyDescent="0.2">
      <c r="A23" s="22" t="s">
        <v>43</v>
      </c>
      <c r="B23" s="44" t="str">
        <f t="shared" si="0"/>
        <v>Richmond CBD/Airport, VA</v>
      </c>
      <c r="C23" s="10"/>
      <c r="D23" s="27" t="s">
        <v>16</v>
      </c>
      <c r="E23" s="30" t="s">
        <v>17</v>
      </c>
      <c r="F23" s="3"/>
      <c r="G23" s="160">
        <v>122.719670208867</v>
      </c>
      <c r="H23" s="161">
        <v>133.353710340775</v>
      </c>
      <c r="I23" s="161">
        <v>139.60517462978399</v>
      </c>
      <c r="J23" s="161">
        <v>131.75437499999899</v>
      </c>
      <c r="K23" s="161">
        <v>122.511574144486</v>
      </c>
      <c r="L23" s="162">
        <v>130.76716937652</v>
      </c>
      <c r="M23" s="163"/>
      <c r="N23" s="164">
        <v>157.56791738382</v>
      </c>
      <c r="O23" s="165">
        <v>170.359483816374</v>
      </c>
      <c r="P23" s="166">
        <v>164.44371162156</v>
      </c>
      <c r="Q23" s="163"/>
      <c r="R23" s="167">
        <v>142.89657273918701</v>
      </c>
      <c r="S23" s="146"/>
      <c r="T23" s="138">
        <v>20.743137678353499</v>
      </c>
      <c r="U23" s="139">
        <v>31.920696896603001</v>
      </c>
      <c r="V23" s="139">
        <v>33.6647381000626</v>
      </c>
      <c r="W23" s="139">
        <v>24.565942141376102</v>
      </c>
      <c r="X23" s="139">
        <v>14.509117924422901</v>
      </c>
      <c r="Y23" s="140">
        <v>25.636527570392701</v>
      </c>
      <c r="Z23" s="141"/>
      <c r="AA23" s="142">
        <v>13.943167540484099</v>
      </c>
      <c r="AB23" s="143">
        <v>11.7380380885895</v>
      </c>
      <c r="AC23" s="144">
        <v>12.664460253115999</v>
      </c>
      <c r="AD23" s="141"/>
      <c r="AE23" s="145">
        <v>17.097931034710999</v>
      </c>
      <c r="AF23" s="33"/>
      <c r="AG23" s="160">
        <v>127.969213763759</v>
      </c>
      <c r="AH23" s="161">
        <v>136.05642317565</v>
      </c>
      <c r="AI23" s="161">
        <v>144.399573972159</v>
      </c>
      <c r="AJ23" s="161">
        <v>139.15039114840599</v>
      </c>
      <c r="AK23" s="161">
        <v>134.42019198915801</v>
      </c>
      <c r="AL23" s="162">
        <v>137.01913524650399</v>
      </c>
      <c r="AM23" s="163"/>
      <c r="AN23" s="164">
        <v>165.49343102918499</v>
      </c>
      <c r="AO23" s="165">
        <v>170.13420929961501</v>
      </c>
      <c r="AP23" s="166">
        <v>167.87537428597</v>
      </c>
      <c r="AQ23" s="163"/>
      <c r="AR23" s="167">
        <v>147.19539122372601</v>
      </c>
      <c r="AS23" s="146"/>
      <c r="AT23" s="138">
        <v>21.9272560031079</v>
      </c>
      <c r="AU23" s="139">
        <v>30.9305199651164</v>
      </c>
      <c r="AV23" s="139">
        <v>37.495852428041303</v>
      </c>
      <c r="AW23" s="139">
        <v>28.7290128218559</v>
      </c>
      <c r="AX23" s="139">
        <v>17.486626429270999</v>
      </c>
      <c r="AY23" s="140">
        <v>27.339700673736601</v>
      </c>
      <c r="AZ23" s="141"/>
      <c r="BA23" s="142">
        <v>21.474758397410799</v>
      </c>
      <c r="BB23" s="143">
        <v>19.1570487559353</v>
      </c>
      <c r="BC23" s="144">
        <v>20.2160550574722</v>
      </c>
      <c r="BD23" s="141"/>
      <c r="BE23" s="145">
        <v>22.809271735549999</v>
      </c>
    </row>
    <row r="24" spans="1:57" x14ac:dyDescent="0.2">
      <c r="A24" s="23" t="s">
        <v>44</v>
      </c>
      <c r="B24" s="44" t="str">
        <f t="shared" si="0"/>
        <v>Richmond North/Glen Allen, VA</v>
      </c>
      <c r="C24" s="11"/>
      <c r="D24" s="28" t="s">
        <v>16</v>
      </c>
      <c r="E24" s="31" t="s">
        <v>17</v>
      </c>
      <c r="F24" s="12"/>
      <c r="G24" s="168">
        <v>93.227095520556304</v>
      </c>
      <c r="H24" s="163">
        <v>96.720667618707594</v>
      </c>
      <c r="I24" s="163">
        <v>99.294558011049702</v>
      </c>
      <c r="J24" s="163">
        <v>97.346341591067599</v>
      </c>
      <c r="K24" s="163">
        <v>96.459105765699505</v>
      </c>
      <c r="L24" s="169">
        <v>96.720296056225095</v>
      </c>
      <c r="M24" s="163"/>
      <c r="N24" s="170">
        <v>126.01925091010899</v>
      </c>
      <c r="O24" s="171">
        <v>134.23206812947001</v>
      </c>
      <c r="P24" s="172">
        <v>130.421013579364</v>
      </c>
      <c r="Q24" s="163"/>
      <c r="R24" s="173">
        <v>108.824462568841</v>
      </c>
      <c r="S24" s="146"/>
      <c r="T24" s="147">
        <v>21.506471398297599</v>
      </c>
      <c r="U24" s="141">
        <v>26.646577596578599</v>
      </c>
      <c r="V24" s="141">
        <v>24.980150411780102</v>
      </c>
      <c r="W24" s="141">
        <v>23.351657945408402</v>
      </c>
      <c r="X24" s="141">
        <v>21.292547193991101</v>
      </c>
      <c r="Y24" s="148">
        <v>23.592435371885099</v>
      </c>
      <c r="Z24" s="141"/>
      <c r="AA24" s="149">
        <v>20.040910970325399</v>
      </c>
      <c r="AB24" s="150">
        <v>22.862298101462599</v>
      </c>
      <c r="AC24" s="151">
        <v>21.6406136838213</v>
      </c>
      <c r="AD24" s="141"/>
      <c r="AE24" s="152">
        <v>22.214492328371701</v>
      </c>
      <c r="AF24" s="34"/>
      <c r="AG24" s="168">
        <v>94.4666509087088</v>
      </c>
      <c r="AH24" s="163">
        <v>97.415168985216496</v>
      </c>
      <c r="AI24" s="163">
        <v>100.805728919118</v>
      </c>
      <c r="AJ24" s="163">
        <v>99.667482764281004</v>
      </c>
      <c r="AK24" s="163">
        <v>98.607735365697394</v>
      </c>
      <c r="AL24" s="169">
        <v>98.373716320381206</v>
      </c>
      <c r="AM24" s="163"/>
      <c r="AN24" s="170">
        <v>121.76868987188701</v>
      </c>
      <c r="AO24" s="171">
        <v>127.79717369719</v>
      </c>
      <c r="AP24" s="172">
        <v>124.89622881355901</v>
      </c>
      <c r="AQ24" s="163"/>
      <c r="AR24" s="173">
        <v>107.528747763043</v>
      </c>
      <c r="AS24" s="146"/>
      <c r="AT24" s="147">
        <v>22.7436620154594</v>
      </c>
      <c r="AU24" s="141">
        <v>25.471642907590802</v>
      </c>
      <c r="AV24" s="141">
        <v>26.8712486571353</v>
      </c>
      <c r="AW24" s="141">
        <v>25.813719342302502</v>
      </c>
      <c r="AX24" s="141">
        <v>25.0219210404486</v>
      </c>
      <c r="AY24" s="148">
        <v>25.336171354791201</v>
      </c>
      <c r="AZ24" s="141"/>
      <c r="BA24" s="149">
        <v>27.795462397847398</v>
      </c>
      <c r="BB24" s="150">
        <v>29.194652300540799</v>
      </c>
      <c r="BC24" s="151">
        <v>28.538151721089498</v>
      </c>
      <c r="BD24" s="141"/>
      <c r="BE24" s="152">
        <v>26.527346783663202</v>
      </c>
    </row>
    <row r="25" spans="1:57" x14ac:dyDescent="0.2">
      <c r="A25" s="24" t="s">
        <v>45</v>
      </c>
      <c r="B25" s="44" t="str">
        <f t="shared" si="0"/>
        <v>Richmond West/Midlothian, VA</v>
      </c>
      <c r="C25" s="12"/>
      <c r="D25" s="28" t="s">
        <v>16</v>
      </c>
      <c r="E25" s="31" t="s">
        <v>17</v>
      </c>
      <c r="F25" s="12"/>
      <c r="G25" s="168">
        <v>86.911468753557102</v>
      </c>
      <c r="H25" s="163">
        <v>89.427750321622895</v>
      </c>
      <c r="I25" s="163">
        <v>91.223114825581305</v>
      </c>
      <c r="J25" s="163">
        <v>88.490587558079497</v>
      </c>
      <c r="K25" s="163">
        <v>88.625483843046695</v>
      </c>
      <c r="L25" s="169">
        <v>89.015525084104198</v>
      </c>
      <c r="M25" s="163"/>
      <c r="N25" s="170">
        <v>119.957114187741</v>
      </c>
      <c r="O25" s="171">
        <v>128.14737719821099</v>
      </c>
      <c r="P25" s="172">
        <v>124.33874981064299</v>
      </c>
      <c r="Q25" s="163"/>
      <c r="R25" s="173">
        <v>101.212965957739</v>
      </c>
      <c r="S25" s="146"/>
      <c r="T25" s="147">
        <v>16.8743358789546</v>
      </c>
      <c r="U25" s="141">
        <v>15.970813789028799</v>
      </c>
      <c r="V25" s="141">
        <v>17.958451664354101</v>
      </c>
      <c r="W25" s="141">
        <v>14.930281278223401</v>
      </c>
      <c r="X25" s="141">
        <v>16.375411166988499</v>
      </c>
      <c r="Y25" s="148">
        <v>16.430771114201399</v>
      </c>
      <c r="Z25" s="141"/>
      <c r="AA25" s="149">
        <v>17.1795961564432</v>
      </c>
      <c r="AB25" s="150">
        <v>16.1783318390471</v>
      </c>
      <c r="AC25" s="151">
        <v>16.718049840294601</v>
      </c>
      <c r="AD25" s="141"/>
      <c r="AE25" s="152">
        <v>15.1241055998067</v>
      </c>
      <c r="AF25" s="35"/>
      <c r="AG25" s="168">
        <v>85.250833818571806</v>
      </c>
      <c r="AH25" s="163">
        <v>88.706086143773305</v>
      </c>
      <c r="AI25" s="163">
        <v>90.027973062961493</v>
      </c>
      <c r="AJ25" s="163">
        <v>88.948749036022306</v>
      </c>
      <c r="AK25" s="163">
        <v>90.5061561735547</v>
      </c>
      <c r="AL25" s="169">
        <v>88.809827872509899</v>
      </c>
      <c r="AM25" s="163"/>
      <c r="AN25" s="170">
        <v>111.944006523623</v>
      </c>
      <c r="AO25" s="171">
        <v>116.31579761690099</v>
      </c>
      <c r="AP25" s="172">
        <v>114.216245797553</v>
      </c>
      <c r="AQ25" s="163"/>
      <c r="AR25" s="173">
        <v>97.394797896772999</v>
      </c>
      <c r="AS25" s="146"/>
      <c r="AT25" s="147">
        <v>15.158365383510301</v>
      </c>
      <c r="AU25" s="141">
        <v>18.419635390286299</v>
      </c>
      <c r="AV25" s="141">
        <v>18.634500295957501</v>
      </c>
      <c r="AW25" s="141">
        <v>15.4627533645518</v>
      </c>
      <c r="AX25" s="141">
        <v>17.372329074414999</v>
      </c>
      <c r="AY25" s="148">
        <v>17.040679093327402</v>
      </c>
      <c r="AZ25" s="141"/>
      <c r="BA25" s="149">
        <v>22.968715518534701</v>
      </c>
      <c r="BB25" s="150">
        <v>20.607973442631501</v>
      </c>
      <c r="BC25" s="151">
        <v>21.6961177139478</v>
      </c>
      <c r="BD25" s="141"/>
      <c r="BE25" s="152">
        <v>18.455851267260101</v>
      </c>
    </row>
    <row r="26" spans="1:57" x14ac:dyDescent="0.2">
      <c r="A26" s="24" t="s">
        <v>46</v>
      </c>
      <c r="B26" s="44" t="str">
        <f t="shared" si="0"/>
        <v>Petersburg/Chester, VA</v>
      </c>
      <c r="C26" s="12"/>
      <c r="D26" s="28" t="s">
        <v>16</v>
      </c>
      <c r="E26" s="31" t="s">
        <v>17</v>
      </c>
      <c r="F26" s="12"/>
      <c r="G26" s="168">
        <v>83.743817686844693</v>
      </c>
      <c r="H26" s="163">
        <v>87.6205334393063</v>
      </c>
      <c r="I26" s="163">
        <v>90.627207918298794</v>
      </c>
      <c r="J26" s="163">
        <v>87.135523299083502</v>
      </c>
      <c r="K26" s="163">
        <v>85.417144965603498</v>
      </c>
      <c r="L26" s="169">
        <v>87.054092001191094</v>
      </c>
      <c r="M26" s="163"/>
      <c r="N26" s="170">
        <v>95.806599123303101</v>
      </c>
      <c r="O26" s="171">
        <v>100.30031152253299</v>
      </c>
      <c r="P26" s="172">
        <v>98.220771273393495</v>
      </c>
      <c r="Q26" s="163"/>
      <c r="R26" s="173">
        <v>90.546564528672505</v>
      </c>
      <c r="S26" s="146"/>
      <c r="T26" s="147">
        <v>18.915561680111601</v>
      </c>
      <c r="U26" s="141">
        <v>22.7304941274569</v>
      </c>
      <c r="V26" s="141">
        <v>23.693379927447001</v>
      </c>
      <c r="W26" s="141">
        <v>20.067161438833502</v>
      </c>
      <c r="X26" s="141">
        <v>19.329223567449699</v>
      </c>
      <c r="Y26" s="148">
        <v>21.099050232724</v>
      </c>
      <c r="Z26" s="141"/>
      <c r="AA26" s="149">
        <v>14.714794137118799</v>
      </c>
      <c r="AB26" s="150">
        <v>16.638737898329499</v>
      </c>
      <c r="AC26" s="151">
        <v>15.8092145696037</v>
      </c>
      <c r="AD26" s="141"/>
      <c r="AE26" s="152">
        <v>18.9626772300543</v>
      </c>
      <c r="AF26" s="35"/>
      <c r="AG26" s="168">
        <v>85.168720696802893</v>
      </c>
      <c r="AH26" s="163">
        <v>87.137556703233997</v>
      </c>
      <c r="AI26" s="163">
        <v>89.437882634607405</v>
      </c>
      <c r="AJ26" s="163">
        <v>87.848734557924701</v>
      </c>
      <c r="AK26" s="163">
        <v>87.468939361242903</v>
      </c>
      <c r="AL26" s="169">
        <v>87.480856583150597</v>
      </c>
      <c r="AM26" s="163"/>
      <c r="AN26" s="170">
        <v>95.205245786815496</v>
      </c>
      <c r="AO26" s="171">
        <v>97.768076783925807</v>
      </c>
      <c r="AP26" s="172">
        <v>96.524991403429595</v>
      </c>
      <c r="AQ26" s="163"/>
      <c r="AR26" s="173">
        <v>90.263584500798302</v>
      </c>
      <c r="AS26" s="146"/>
      <c r="AT26" s="147">
        <v>20.960416930063801</v>
      </c>
      <c r="AU26" s="141">
        <v>20.017410016073601</v>
      </c>
      <c r="AV26" s="141">
        <v>20.5356614352796</v>
      </c>
      <c r="AW26" s="141">
        <v>19.4709386265258</v>
      </c>
      <c r="AX26" s="141">
        <v>20.570121136722399</v>
      </c>
      <c r="AY26" s="148">
        <v>20.2992246341434</v>
      </c>
      <c r="AZ26" s="141"/>
      <c r="BA26" s="149">
        <v>21.095989841743499</v>
      </c>
      <c r="BB26" s="150">
        <v>20.891291276702201</v>
      </c>
      <c r="BC26" s="151">
        <v>20.981323526011</v>
      </c>
      <c r="BD26" s="141"/>
      <c r="BE26" s="152">
        <v>20.519660771319302</v>
      </c>
    </row>
    <row r="27" spans="1:57" x14ac:dyDescent="0.2">
      <c r="A27" s="99" t="s">
        <v>100</v>
      </c>
      <c r="B27" s="45" t="s">
        <v>71</v>
      </c>
      <c r="C27" s="12"/>
      <c r="D27" s="28" t="s">
        <v>16</v>
      </c>
      <c r="E27" s="31" t="s">
        <v>17</v>
      </c>
      <c r="F27" s="12"/>
      <c r="G27" s="168">
        <v>102.192898008581</v>
      </c>
      <c r="H27" s="163">
        <v>103.34472266691699</v>
      </c>
      <c r="I27" s="163">
        <v>103.75108813928099</v>
      </c>
      <c r="J27" s="163">
        <v>103.470170285227</v>
      </c>
      <c r="K27" s="163">
        <v>107.71758555133</v>
      </c>
      <c r="L27" s="169">
        <v>104.162786257402</v>
      </c>
      <c r="M27" s="163"/>
      <c r="N27" s="170">
        <v>134.97810311509599</v>
      </c>
      <c r="O27" s="171">
        <v>141.67901858735999</v>
      </c>
      <c r="P27" s="172">
        <v>138.553036203663</v>
      </c>
      <c r="Q27" s="163"/>
      <c r="R27" s="173">
        <v>115.89946049053</v>
      </c>
      <c r="S27" s="146"/>
      <c r="T27" s="147">
        <v>10.305655757701301</v>
      </c>
      <c r="U27" s="141">
        <v>13.3278788368787</v>
      </c>
      <c r="V27" s="141">
        <v>9.2834352648707608</v>
      </c>
      <c r="W27" s="141">
        <v>7.64380270342087</v>
      </c>
      <c r="X27" s="141">
        <v>9.0283077036001593</v>
      </c>
      <c r="Y27" s="148">
        <v>9.7549856212479291</v>
      </c>
      <c r="Z27" s="141"/>
      <c r="AA27" s="149">
        <v>14.085083970784201</v>
      </c>
      <c r="AB27" s="150">
        <v>14.4577195597324</v>
      </c>
      <c r="AC27" s="151">
        <v>14.313408351875699</v>
      </c>
      <c r="AD27" s="141"/>
      <c r="AE27" s="152">
        <v>11.309707670325601</v>
      </c>
      <c r="AF27" s="35"/>
      <c r="AG27" s="168">
        <v>100.295851128568</v>
      </c>
      <c r="AH27" s="163">
        <v>100.373397825938</v>
      </c>
      <c r="AI27" s="163">
        <v>100.589130857266</v>
      </c>
      <c r="AJ27" s="163">
        <v>101.359837529789</v>
      </c>
      <c r="AK27" s="163">
        <v>107.49645684499001</v>
      </c>
      <c r="AL27" s="169">
        <v>102.159154567901</v>
      </c>
      <c r="AM27" s="163"/>
      <c r="AN27" s="170">
        <v>132.59955696202499</v>
      </c>
      <c r="AO27" s="171">
        <v>135.708066241404</v>
      </c>
      <c r="AP27" s="172">
        <v>134.17413770757301</v>
      </c>
      <c r="AQ27" s="163"/>
      <c r="AR27" s="173">
        <v>112.813554537149</v>
      </c>
      <c r="AS27" s="146"/>
      <c r="AT27" s="147">
        <v>12.0468687603638</v>
      </c>
      <c r="AU27" s="141">
        <v>14.1221839559337</v>
      </c>
      <c r="AV27" s="141">
        <v>12.6663443122775</v>
      </c>
      <c r="AW27" s="141">
        <v>11.7782052526511</v>
      </c>
      <c r="AX27" s="141">
        <v>13.877733582221</v>
      </c>
      <c r="AY27" s="148">
        <v>12.930840963561399</v>
      </c>
      <c r="AZ27" s="141"/>
      <c r="BA27" s="149">
        <v>15.6884423776898</v>
      </c>
      <c r="BB27" s="150">
        <v>15.7484155527476</v>
      </c>
      <c r="BC27" s="151">
        <v>15.7060935262613</v>
      </c>
      <c r="BD27" s="141"/>
      <c r="BE27" s="152">
        <v>13.8401168607981</v>
      </c>
    </row>
    <row r="28" spans="1:57" x14ac:dyDescent="0.2">
      <c r="A28" s="24" t="s">
        <v>48</v>
      </c>
      <c r="B28" s="44" t="str">
        <f t="shared" si="0"/>
        <v>Roanoke, VA</v>
      </c>
      <c r="C28" s="12"/>
      <c r="D28" s="28" t="s">
        <v>16</v>
      </c>
      <c r="E28" s="31" t="s">
        <v>17</v>
      </c>
      <c r="F28" s="12"/>
      <c r="G28" s="168">
        <v>91.481194417396907</v>
      </c>
      <c r="H28" s="163">
        <v>95.101335386338107</v>
      </c>
      <c r="I28" s="163">
        <v>99.516034120734901</v>
      </c>
      <c r="J28" s="163">
        <v>97.605034636318607</v>
      </c>
      <c r="K28" s="163">
        <v>98.661775748351005</v>
      </c>
      <c r="L28" s="169">
        <v>96.717942754919406</v>
      </c>
      <c r="M28" s="163"/>
      <c r="N28" s="170">
        <v>115.07614575690801</v>
      </c>
      <c r="O28" s="171">
        <v>124.209616724738</v>
      </c>
      <c r="P28" s="172">
        <v>119.76039552060899</v>
      </c>
      <c r="Q28" s="163"/>
      <c r="R28" s="173">
        <v>103.92402108714199</v>
      </c>
      <c r="S28" s="146"/>
      <c r="T28" s="147">
        <v>15.030998510641499</v>
      </c>
      <c r="U28" s="141">
        <v>20.721652290925899</v>
      </c>
      <c r="V28" s="141">
        <v>21.847928347627601</v>
      </c>
      <c r="W28" s="141">
        <v>19.299414952969599</v>
      </c>
      <c r="X28" s="141">
        <v>16.448833701999</v>
      </c>
      <c r="Y28" s="148">
        <v>18.625250134972099</v>
      </c>
      <c r="Z28" s="141"/>
      <c r="AA28" s="149">
        <v>10.978831763211801</v>
      </c>
      <c r="AB28" s="150">
        <v>14.8782864504782</v>
      </c>
      <c r="AC28" s="151">
        <v>13.045512545401699</v>
      </c>
      <c r="AD28" s="141"/>
      <c r="AE28" s="152">
        <v>15.199204679124</v>
      </c>
      <c r="AF28" s="35"/>
      <c r="AG28" s="168">
        <v>91.394771314198096</v>
      </c>
      <c r="AH28" s="163">
        <v>95.881095297893097</v>
      </c>
      <c r="AI28" s="163">
        <v>98.921676345840098</v>
      </c>
      <c r="AJ28" s="163">
        <v>104.4216493553</v>
      </c>
      <c r="AK28" s="163">
        <v>117.094209970054</v>
      </c>
      <c r="AL28" s="169">
        <v>102.508589441762</v>
      </c>
      <c r="AM28" s="163"/>
      <c r="AN28" s="170">
        <v>132.234238587524</v>
      </c>
      <c r="AO28" s="171">
        <v>127.34695290368199</v>
      </c>
      <c r="AP28" s="172">
        <v>129.81019524617901</v>
      </c>
      <c r="AQ28" s="163"/>
      <c r="AR28" s="173">
        <v>111.038265764323</v>
      </c>
      <c r="AS28" s="146"/>
      <c r="AT28" s="147">
        <v>18.626339985091398</v>
      </c>
      <c r="AU28" s="141">
        <v>23.094703276615601</v>
      </c>
      <c r="AV28" s="141">
        <v>22.855568047021901</v>
      </c>
      <c r="AW28" s="141">
        <v>27.679498821424801</v>
      </c>
      <c r="AX28" s="141">
        <v>34.8174643058247</v>
      </c>
      <c r="AY28" s="148">
        <v>26.207220491610801</v>
      </c>
      <c r="AZ28" s="141"/>
      <c r="BA28" s="149">
        <v>30.804755503841101</v>
      </c>
      <c r="BB28" s="150">
        <v>22.8228221320743</v>
      </c>
      <c r="BC28" s="151">
        <v>26.768196858943099</v>
      </c>
      <c r="BD28" s="141"/>
      <c r="BE28" s="152">
        <v>25.5068185554514</v>
      </c>
    </row>
    <row r="29" spans="1:57" x14ac:dyDescent="0.2">
      <c r="A29" s="24" t="s">
        <v>49</v>
      </c>
      <c r="B29" s="44" t="str">
        <f t="shared" si="0"/>
        <v>Charlottesville, VA</v>
      </c>
      <c r="C29" s="12"/>
      <c r="D29" s="28" t="s">
        <v>16</v>
      </c>
      <c r="E29" s="31" t="s">
        <v>17</v>
      </c>
      <c r="F29" s="12"/>
      <c r="G29" s="168">
        <v>241.118447488584</v>
      </c>
      <c r="H29" s="163">
        <v>139.43845816733</v>
      </c>
      <c r="I29" s="163">
        <v>134.365460603684</v>
      </c>
      <c r="J29" s="163">
        <v>126.9784135541</v>
      </c>
      <c r="K29" s="163">
        <v>135.36954117646999</v>
      </c>
      <c r="L29" s="169">
        <v>158.729941991863</v>
      </c>
      <c r="M29" s="163"/>
      <c r="N29" s="170">
        <v>197.21369795109001</v>
      </c>
      <c r="O29" s="171">
        <v>216.50513736263699</v>
      </c>
      <c r="P29" s="172">
        <v>207.74787728772799</v>
      </c>
      <c r="Q29" s="163"/>
      <c r="R29" s="173">
        <v>175.116780341023</v>
      </c>
      <c r="S29" s="146"/>
      <c r="T29" s="147">
        <v>43.717343044427999</v>
      </c>
      <c r="U29" s="141">
        <v>28.903631545090199</v>
      </c>
      <c r="V29" s="141">
        <v>25.569122329953899</v>
      </c>
      <c r="W29" s="141">
        <v>14.2613861228951</v>
      </c>
      <c r="X29" s="141">
        <v>12.6622709554791</v>
      </c>
      <c r="Y29" s="148">
        <v>29.768354042281899</v>
      </c>
      <c r="Z29" s="141"/>
      <c r="AA29" s="149">
        <v>20.052164852881202</v>
      </c>
      <c r="AB29" s="150">
        <v>20.820905198797899</v>
      </c>
      <c r="AC29" s="151">
        <v>20.419888685523599</v>
      </c>
      <c r="AD29" s="141"/>
      <c r="AE29" s="152">
        <v>25.699317584648998</v>
      </c>
      <c r="AF29" s="35"/>
      <c r="AG29" s="168">
        <v>168.94751979991599</v>
      </c>
      <c r="AH29" s="163">
        <v>133.07057196087499</v>
      </c>
      <c r="AI29" s="163">
        <v>133.27974233673899</v>
      </c>
      <c r="AJ29" s="163">
        <v>135.28491211193699</v>
      </c>
      <c r="AK29" s="163">
        <v>164.39065374098899</v>
      </c>
      <c r="AL29" s="169">
        <v>146.68379488110301</v>
      </c>
      <c r="AM29" s="163"/>
      <c r="AN29" s="170">
        <v>260.89107845303801</v>
      </c>
      <c r="AO29" s="171">
        <v>268.96205555156803</v>
      </c>
      <c r="AP29" s="172">
        <v>264.97908644757803</v>
      </c>
      <c r="AQ29" s="163"/>
      <c r="AR29" s="173">
        <v>186.08023160367</v>
      </c>
      <c r="AS29" s="146"/>
      <c r="AT29" s="147">
        <v>32.854655281297703</v>
      </c>
      <c r="AU29" s="141">
        <v>24.729933038701802</v>
      </c>
      <c r="AV29" s="141">
        <v>24.7063685984734</v>
      </c>
      <c r="AW29" s="141">
        <v>25.129287997844301</v>
      </c>
      <c r="AX29" s="141">
        <v>26.887101867610799</v>
      </c>
      <c r="AY29" s="148">
        <v>26.7470459468665</v>
      </c>
      <c r="AZ29" s="141"/>
      <c r="BA29" s="149">
        <v>29.053231435731899</v>
      </c>
      <c r="BB29" s="150">
        <v>27.230853753313401</v>
      </c>
      <c r="BC29" s="151">
        <v>27.981787396696902</v>
      </c>
      <c r="BD29" s="141"/>
      <c r="BE29" s="152">
        <v>27.1732280522201</v>
      </c>
    </row>
    <row r="30" spans="1:57" x14ac:dyDescent="0.2">
      <c r="A30" s="24" t="s">
        <v>50</v>
      </c>
      <c r="B30" s="46" t="s">
        <v>73</v>
      </c>
      <c r="C30" s="12"/>
      <c r="D30" s="28" t="s">
        <v>16</v>
      </c>
      <c r="E30" s="31" t="s">
        <v>17</v>
      </c>
      <c r="F30" s="12"/>
      <c r="G30" s="168">
        <v>87.386865355521905</v>
      </c>
      <c r="H30" s="163">
        <v>92.361381915671402</v>
      </c>
      <c r="I30" s="163">
        <v>95.033957255342997</v>
      </c>
      <c r="J30" s="163">
        <v>93.006929564622695</v>
      </c>
      <c r="K30" s="163">
        <v>93.1870541282115</v>
      </c>
      <c r="L30" s="169">
        <v>92.439457751000006</v>
      </c>
      <c r="M30" s="163"/>
      <c r="N30" s="170">
        <v>101.493889128559</v>
      </c>
      <c r="O30" s="171">
        <v>104.60547200653799</v>
      </c>
      <c r="P30" s="172">
        <v>103.091799580272</v>
      </c>
      <c r="Q30" s="163"/>
      <c r="R30" s="173">
        <v>95.848464689882107</v>
      </c>
      <c r="S30" s="146"/>
      <c r="T30" s="147">
        <v>14.282716849610701</v>
      </c>
      <c r="U30" s="141">
        <v>14.020730160144801</v>
      </c>
      <c r="V30" s="141">
        <v>15.167686020980501</v>
      </c>
      <c r="W30" s="141">
        <v>13.8038383004777</v>
      </c>
      <c r="X30" s="141">
        <v>12.646766191567201</v>
      </c>
      <c r="Y30" s="148">
        <v>13.959388489163301</v>
      </c>
      <c r="Z30" s="141"/>
      <c r="AA30" s="149">
        <v>6.2491766677430602</v>
      </c>
      <c r="AB30" s="150">
        <v>7.6222795566178299</v>
      </c>
      <c r="AC30" s="151">
        <v>6.9362396544979097</v>
      </c>
      <c r="AD30" s="141"/>
      <c r="AE30" s="152">
        <v>10.649697182166999</v>
      </c>
      <c r="AF30" s="35"/>
      <c r="AG30" s="168">
        <v>87.691433783573899</v>
      </c>
      <c r="AH30" s="163">
        <v>93.548492827203404</v>
      </c>
      <c r="AI30" s="163">
        <v>96.035725693862702</v>
      </c>
      <c r="AJ30" s="163">
        <v>95.0311583011583</v>
      </c>
      <c r="AK30" s="163">
        <v>93.441969418597694</v>
      </c>
      <c r="AL30" s="169">
        <v>93.473165316713505</v>
      </c>
      <c r="AM30" s="163"/>
      <c r="AN30" s="170">
        <v>104.29507055602301</v>
      </c>
      <c r="AO30" s="171">
        <v>104.626458960942</v>
      </c>
      <c r="AP30" s="172">
        <v>104.46045446153001</v>
      </c>
      <c r="AQ30" s="163"/>
      <c r="AR30" s="173">
        <v>96.933406155251902</v>
      </c>
      <c r="AS30" s="146"/>
      <c r="AT30" s="147">
        <v>13.706703439580499</v>
      </c>
      <c r="AU30" s="141">
        <v>14.6090855610201</v>
      </c>
      <c r="AV30" s="141">
        <v>16.430309910489999</v>
      </c>
      <c r="AW30" s="141">
        <v>14.740778929005399</v>
      </c>
      <c r="AX30" s="141">
        <v>12.6190786741892</v>
      </c>
      <c r="AY30" s="148">
        <v>14.5036251352363</v>
      </c>
      <c r="AZ30" s="141"/>
      <c r="BA30" s="149">
        <v>13.437098499597299</v>
      </c>
      <c r="BB30" s="150">
        <v>11.697158116346699</v>
      </c>
      <c r="BC30" s="151">
        <v>12.5351636137572</v>
      </c>
      <c r="BD30" s="141"/>
      <c r="BE30" s="152">
        <v>13.564814482678999</v>
      </c>
    </row>
    <row r="31" spans="1:57" x14ac:dyDescent="0.2">
      <c r="A31" s="24" t="s">
        <v>51</v>
      </c>
      <c r="B31" s="44" t="str">
        <f t="shared" si="0"/>
        <v>Staunton &amp; Harrisonburg, VA</v>
      </c>
      <c r="C31" s="12"/>
      <c r="D31" s="28" t="s">
        <v>16</v>
      </c>
      <c r="E31" s="31" t="s">
        <v>17</v>
      </c>
      <c r="F31" s="12"/>
      <c r="G31" s="168">
        <v>96.153606679035207</v>
      </c>
      <c r="H31" s="163">
        <v>94.362691924227306</v>
      </c>
      <c r="I31" s="163">
        <v>94.689156850588901</v>
      </c>
      <c r="J31" s="163">
        <v>93.703056872037905</v>
      </c>
      <c r="K31" s="163">
        <v>94.145456528513506</v>
      </c>
      <c r="L31" s="169">
        <v>94.553194972607102</v>
      </c>
      <c r="M31" s="163"/>
      <c r="N31" s="170">
        <v>112.17262996087101</v>
      </c>
      <c r="O31" s="171">
        <v>121.012437776227</v>
      </c>
      <c r="P31" s="172">
        <v>116.997097879903</v>
      </c>
      <c r="Q31" s="163"/>
      <c r="R31" s="173">
        <v>102.11093365252999</v>
      </c>
      <c r="S31" s="146"/>
      <c r="T31" s="147">
        <v>15.016507567796101</v>
      </c>
      <c r="U31" s="141">
        <v>14.6741805413031</v>
      </c>
      <c r="V31" s="141">
        <v>15.6064105871862</v>
      </c>
      <c r="W31" s="141">
        <v>13.492918785665101</v>
      </c>
      <c r="X31" s="141">
        <v>12.3857829374655</v>
      </c>
      <c r="Y31" s="148">
        <v>14.181727810723901</v>
      </c>
      <c r="Z31" s="141"/>
      <c r="AA31" s="149">
        <v>10.055282662775401</v>
      </c>
      <c r="AB31" s="150">
        <v>14.1486967709077</v>
      </c>
      <c r="AC31" s="151">
        <v>12.3733596316541</v>
      </c>
      <c r="AD31" s="141"/>
      <c r="AE31" s="152">
        <v>13.195698815253101</v>
      </c>
      <c r="AF31" s="35"/>
      <c r="AG31" s="168">
        <v>93.084920982009706</v>
      </c>
      <c r="AH31" s="163">
        <v>93.894133627642404</v>
      </c>
      <c r="AI31" s="163">
        <v>96.113179195320498</v>
      </c>
      <c r="AJ31" s="163">
        <v>97.1570761064593</v>
      </c>
      <c r="AK31" s="163">
        <v>119.66928425501899</v>
      </c>
      <c r="AL31" s="169">
        <v>100.81390802745599</v>
      </c>
      <c r="AM31" s="163"/>
      <c r="AN31" s="170">
        <v>144.489843192248</v>
      </c>
      <c r="AO31" s="171">
        <v>141.398222428748</v>
      </c>
      <c r="AP31" s="172">
        <v>142.92208024381</v>
      </c>
      <c r="AQ31" s="163"/>
      <c r="AR31" s="173">
        <v>115.088259985088</v>
      </c>
      <c r="AS31" s="146"/>
      <c r="AT31" s="147">
        <v>5.8323780943683001</v>
      </c>
      <c r="AU31" s="141">
        <v>13.656963486144701</v>
      </c>
      <c r="AV31" s="141">
        <v>14.8861609539914</v>
      </c>
      <c r="AW31" s="141">
        <v>13.3313667918211</v>
      </c>
      <c r="AX31" s="141">
        <v>15.985920980148601</v>
      </c>
      <c r="AY31" s="148">
        <v>13.186614160386601</v>
      </c>
      <c r="AZ31" s="141"/>
      <c r="BA31" s="149">
        <v>20.0035598427366</v>
      </c>
      <c r="BB31" s="150">
        <v>18.181919937076302</v>
      </c>
      <c r="BC31" s="151">
        <v>19.0927875360928</v>
      </c>
      <c r="BD31" s="141"/>
      <c r="BE31" s="152">
        <v>15.207079263484999</v>
      </c>
    </row>
    <row r="32" spans="1:57" x14ac:dyDescent="0.2">
      <c r="A32" s="24" t="s">
        <v>52</v>
      </c>
      <c r="B32" s="44" t="str">
        <f t="shared" si="0"/>
        <v>Blacksburg &amp; Wytheville, VA</v>
      </c>
      <c r="C32" s="12"/>
      <c r="D32" s="28" t="s">
        <v>16</v>
      </c>
      <c r="E32" s="31" t="s">
        <v>17</v>
      </c>
      <c r="F32" s="12"/>
      <c r="G32" s="168">
        <v>89.4594856278366</v>
      </c>
      <c r="H32" s="163">
        <v>86.365616496598605</v>
      </c>
      <c r="I32" s="163">
        <v>89.769114937925494</v>
      </c>
      <c r="J32" s="163">
        <v>90.604085714285702</v>
      </c>
      <c r="K32" s="163">
        <v>97.980056685561806</v>
      </c>
      <c r="L32" s="169">
        <v>91.2213759797324</v>
      </c>
      <c r="M32" s="163"/>
      <c r="N32" s="170">
        <v>124.581005232718</v>
      </c>
      <c r="O32" s="171">
        <v>124.129574468085</v>
      </c>
      <c r="P32" s="172">
        <v>124.36481343283501</v>
      </c>
      <c r="Q32" s="163"/>
      <c r="R32" s="173">
        <v>103.00480738813199</v>
      </c>
      <c r="S32" s="146"/>
      <c r="T32" s="147">
        <v>17.285970231707601</v>
      </c>
      <c r="U32" s="141">
        <v>12.907416899969499</v>
      </c>
      <c r="V32" s="141">
        <v>15.527744211139</v>
      </c>
      <c r="W32" s="141">
        <v>16.984608132620899</v>
      </c>
      <c r="X32" s="141">
        <v>20.130992106396299</v>
      </c>
      <c r="Y32" s="148">
        <v>16.807111994887499</v>
      </c>
      <c r="Z32" s="141"/>
      <c r="AA32" s="149">
        <v>28.7443689649898</v>
      </c>
      <c r="AB32" s="150">
        <v>27.504225389997799</v>
      </c>
      <c r="AC32" s="151">
        <v>28.136242456001099</v>
      </c>
      <c r="AD32" s="141"/>
      <c r="AE32" s="152">
        <v>21.390447090046798</v>
      </c>
      <c r="AF32" s="35"/>
      <c r="AG32" s="168">
        <v>92.691918187539301</v>
      </c>
      <c r="AH32" s="163">
        <v>94.797128779828</v>
      </c>
      <c r="AI32" s="163">
        <v>99.768916243210001</v>
      </c>
      <c r="AJ32" s="163">
        <v>116.351090718827</v>
      </c>
      <c r="AK32" s="163">
        <v>143.694587596899</v>
      </c>
      <c r="AL32" s="169">
        <v>111.85169916232</v>
      </c>
      <c r="AM32" s="163"/>
      <c r="AN32" s="170">
        <v>161.6222941865</v>
      </c>
      <c r="AO32" s="171">
        <v>149.97705781168099</v>
      </c>
      <c r="AP32" s="172">
        <v>156.20615951859099</v>
      </c>
      <c r="AQ32" s="163"/>
      <c r="AR32" s="173">
        <v>127.071512258002</v>
      </c>
      <c r="AS32" s="146"/>
      <c r="AT32" s="147">
        <v>9.2680548917816701</v>
      </c>
      <c r="AU32" s="141">
        <v>18.261607672776901</v>
      </c>
      <c r="AV32" s="141">
        <v>20.027809566307301</v>
      </c>
      <c r="AW32" s="141">
        <v>28.8767032322916</v>
      </c>
      <c r="AX32" s="141">
        <v>35.375770536746202</v>
      </c>
      <c r="AY32" s="148">
        <v>24.683562616130398</v>
      </c>
      <c r="AZ32" s="141"/>
      <c r="BA32" s="149">
        <v>37.444060519295903</v>
      </c>
      <c r="BB32" s="150">
        <v>28.1743653601823</v>
      </c>
      <c r="BC32" s="151">
        <v>33.161927153161002</v>
      </c>
      <c r="BD32" s="141"/>
      <c r="BE32" s="152">
        <v>28.148749651505099</v>
      </c>
    </row>
    <row r="33" spans="1:64" x14ac:dyDescent="0.2">
      <c r="A33" s="24" t="s">
        <v>53</v>
      </c>
      <c r="B33" s="44" t="str">
        <f t="shared" si="0"/>
        <v>Lynchburg, VA</v>
      </c>
      <c r="C33" s="12"/>
      <c r="D33" s="28" t="s">
        <v>16</v>
      </c>
      <c r="E33" s="31" t="s">
        <v>17</v>
      </c>
      <c r="F33" s="12"/>
      <c r="G33" s="168">
        <v>100.557881972514</v>
      </c>
      <c r="H33" s="163">
        <v>102.828526456798</v>
      </c>
      <c r="I33" s="163">
        <v>104.98507398273701</v>
      </c>
      <c r="J33" s="163">
        <v>102.817627118644</v>
      </c>
      <c r="K33" s="163">
        <v>102.458285895003</v>
      </c>
      <c r="L33" s="169">
        <v>102.840009301089</v>
      </c>
      <c r="M33" s="163"/>
      <c r="N33" s="170">
        <v>113.198233369683</v>
      </c>
      <c r="O33" s="171">
        <v>121.285683176771</v>
      </c>
      <c r="P33" s="172">
        <v>117.733867337164</v>
      </c>
      <c r="Q33" s="163"/>
      <c r="R33" s="173">
        <v>108.155062382498</v>
      </c>
      <c r="S33" s="146"/>
      <c r="T33" s="147">
        <v>7.8454805017243796</v>
      </c>
      <c r="U33" s="141">
        <v>14.0869844239987</v>
      </c>
      <c r="V33" s="141">
        <v>14.968036766624</v>
      </c>
      <c r="W33" s="141">
        <v>10.861593142137799</v>
      </c>
      <c r="X33" s="141">
        <v>7.6563455285541098</v>
      </c>
      <c r="Y33" s="148">
        <v>11.2883994703677</v>
      </c>
      <c r="Z33" s="141"/>
      <c r="AA33" s="149">
        <v>6.4248354484240897</v>
      </c>
      <c r="AB33" s="150">
        <v>11.204341123436</v>
      </c>
      <c r="AC33" s="151">
        <v>9.1691903988220105</v>
      </c>
      <c r="AD33" s="141"/>
      <c r="AE33" s="152">
        <v>10.727295427605499</v>
      </c>
      <c r="AF33" s="35"/>
      <c r="AG33" s="168">
        <v>103.352097551184</v>
      </c>
      <c r="AH33" s="163">
        <v>106.41962914294</v>
      </c>
      <c r="AI33" s="163">
        <v>108.88454621149</v>
      </c>
      <c r="AJ33" s="163">
        <v>126.909676911907</v>
      </c>
      <c r="AK33" s="163">
        <v>161.90761881064901</v>
      </c>
      <c r="AL33" s="169">
        <v>123.902352641557</v>
      </c>
      <c r="AM33" s="163"/>
      <c r="AN33" s="170">
        <v>178.161600288773</v>
      </c>
      <c r="AO33" s="171">
        <v>151.057036020992</v>
      </c>
      <c r="AP33" s="172">
        <v>164.550059898173</v>
      </c>
      <c r="AQ33" s="163"/>
      <c r="AR33" s="173">
        <v>136.944084444786</v>
      </c>
      <c r="AS33" s="146"/>
      <c r="AT33" s="147">
        <v>11.1801494401297</v>
      </c>
      <c r="AU33" s="141">
        <v>7.3949864469370201</v>
      </c>
      <c r="AV33" s="141">
        <v>5.9197605495840397</v>
      </c>
      <c r="AW33" s="141">
        <v>20.935410193174501</v>
      </c>
      <c r="AX33" s="141">
        <v>41.841159445165303</v>
      </c>
      <c r="AY33" s="148">
        <v>19.655506882850599</v>
      </c>
      <c r="AZ33" s="141"/>
      <c r="BA33" s="149">
        <v>37.164300469243599</v>
      </c>
      <c r="BB33" s="150">
        <v>22.551623621985399</v>
      </c>
      <c r="BC33" s="151">
        <v>30.067720466576699</v>
      </c>
      <c r="BD33" s="141"/>
      <c r="BE33" s="152">
        <v>23.693290547601102</v>
      </c>
    </row>
    <row r="34" spans="1:64" x14ac:dyDescent="0.2">
      <c r="A34" s="24" t="s">
        <v>78</v>
      </c>
      <c r="B34" s="44" t="str">
        <f t="shared" si="0"/>
        <v>Central Virginia</v>
      </c>
      <c r="C34" s="12"/>
      <c r="D34" s="28" t="s">
        <v>16</v>
      </c>
      <c r="E34" s="31" t="s">
        <v>17</v>
      </c>
      <c r="F34" s="12"/>
      <c r="G34" s="168">
        <v>123.34225996781601</v>
      </c>
      <c r="H34" s="163">
        <v>107.514203223396</v>
      </c>
      <c r="I34" s="163">
        <v>109.40910070644</v>
      </c>
      <c r="J34" s="163">
        <v>104.94242876669099</v>
      </c>
      <c r="K34" s="163">
        <v>104.483773238466</v>
      </c>
      <c r="L34" s="169">
        <v>109.709825853765</v>
      </c>
      <c r="M34" s="163"/>
      <c r="N34" s="170">
        <v>135.43846341023701</v>
      </c>
      <c r="O34" s="171">
        <v>145.19070311599401</v>
      </c>
      <c r="P34" s="172">
        <v>140.70239552873301</v>
      </c>
      <c r="Q34" s="163"/>
      <c r="R34" s="173">
        <v>120.41652755787</v>
      </c>
      <c r="S34" s="146"/>
      <c r="T34" s="147">
        <v>32.300670452760002</v>
      </c>
      <c r="U34" s="141">
        <v>25.931533213798499</v>
      </c>
      <c r="V34" s="141">
        <v>25.398183238696099</v>
      </c>
      <c r="W34" s="141">
        <v>19.9442825972042</v>
      </c>
      <c r="X34" s="141">
        <v>17.1501973876073</v>
      </c>
      <c r="Y34" s="148">
        <v>24.109545813734901</v>
      </c>
      <c r="Z34" s="141"/>
      <c r="AA34" s="149">
        <v>17.971475361318902</v>
      </c>
      <c r="AB34" s="150">
        <v>18.002870438174298</v>
      </c>
      <c r="AC34" s="151">
        <v>18.045568941211599</v>
      </c>
      <c r="AD34" s="141"/>
      <c r="AE34" s="152">
        <v>20.8494497114702</v>
      </c>
      <c r="AF34" s="35"/>
      <c r="AG34" s="168">
        <v>109.271816571907</v>
      </c>
      <c r="AH34" s="163">
        <v>107.407254917275</v>
      </c>
      <c r="AI34" s="163">
        <v>110.754340567002</v>
      </c>
      <c r="AJ34" s="163">
        <v>110.866820263688</v>
      </c>
      <c r="AK34" s="163">
        <v>117.70288221241</v>
      </c>
      <c r="AL34" s="169">
        <v>111.304260574235</v>
      </c>
      <c r="AM34" s="163"/>
      <c r="AN34" s="170">
        <v>149.98415026218501</v>
      </c>
      <c r="AO34" s="171">
        <v>151.463843114432</v>
      </c>
      <c r="AP34" s="172">
        <v>150.742898779108</v>
      </c>
      <c r="AQ34" s="163"/>
      <c r="AR34" s="173">
        <v>124.359500551976</v>
      </c>
      <c r="AS34" s="146"/>
      <c r="AT34" s="147">
        <v>23.569921219771398</v>
      </c>
      <c r="AU34" s="141">
        <v>24.036929589732999</v>
      </c>
      <c r="AV34" s="141">
        <v>25.357153368865301</v>
      </c>
      <c r="AW34" s="141">
        <v>24.336289289605201</v>
      </c>
      <c r="AX34" s="141">
        <v>24.609739425071499</v>
      </c>
      <c r="AY34" s="148">
        <v>24.376609658252299</v>
      </c>
      <c r="AZ34" s="141"/>
      <c r="BA34" s="149">
        <v>27.0831830743649</v>
      </c>
      <c r="BB34" s="150">
        <v>23.7436345627751</v>
      </c>
      <c r="BC34" s="151">
        <v>25.314445789980901</v>
      </c>
      <c r="BD34" s="141"/>
      <c r="BE34" s="152">
        <v>24.375269846665802</v>
      </c>
    </row>
    <row r="35" spans="1:64" x14ac:dyDescent="0.2">
      <c r="A35" s="24" t="s">
        <v>79</v>
      </c>
      <c r="B35" s="44" t="str">
        <f t="shared" si="0"/>
        <v>Chesapeake Bay</v>
      </c>
      <c r="C35" s="12"/>
      <c r="D35" s="28" t="s">
        <v>16</v>
      </c>
      <c r="E35" s="31" t="s">
        <v>17</v>
      </c>
      <c r="F35" s="12"/>
      <c r="G35" s="168">
        <v>111.50018975332</v>
      </c>
      <c r="H35" s="163">
        <v>107.769541864139</v>
      </c>
      <c r="I35" s="163">
        <v>102.663050847457</v>
      </c>
      <c r="J35" s="163">
        <v>101.883924418604</v>
      </c>
      <c r="K35" s="163">
        <v>108.673055555555</v>
      </c>
      <c r="L35" s="169">
        <v>106.21135091669299</v>
      </c>
      <c r="M35" s="163"/>
      <c r="N35" s="170">
        <v>146.42202059202</v>
      </c>
      <c r="O35" s="171">
        <v>161.40871145374399</v>
      </c>
      <c r="P35" s="172">
        <v>154.4979347181</v>
      </c>
      <c r="Q35" s="163"/>
      <c r="R35" s="173">
        <v>123.183168544013</v>
      </c>
      <c r="S35" s="146"/>
      <c r="T35" s="147">
        <v>5.1859434167513498</v>
      </c>
      <c r="U35" s="141">
        <v>6.2246363566110903</v>
      </c>
      <c r="V35" s="141">
        <v>5.2100793329442396</v>
      </c>
      <c r="W35" s="141">
        <v>6.2616074754618003</v>
      </c>
      <c r="X35" s="141">
        <v>8.0234525142569293</v>
      </c>
      <c r="Y35" s="148">
        <v>6.1202281214421799</v>
      </c>
      <c r="Z35" s="141"/>
      <c r="AA35" s="149">
        <v>6.9661324898618302</v>
      </c>
      <c r="AB35" s="150">
        <v>14.9613079601921</v>
      </c>
      <c r="AC35" s="151">
        <v>11.3465049574858</v>
      </c>
      <c r="AD35" s="141"/>
      <c r="AE35" s="152">
        <v>9.0188460259983501</v>
      </c>
      <c r="AF35" s="35"/>
      <c r="AG35" s="168">
        <v>104.881573090541</v>
      </c>
      <c r="AH35" s="163">
        <v>103.887417670682</v>
      </c>
      <c r="AI35" s="163">
        <v>104.782735229759</v>
      </c>
      <c r="AJ35" s="163">
        <v>102.230503282275</v>
      </c>
      <c r="AK35" s="163">
        <v>107.710939137444</v>
      </c>
      <c r="AL35" s="169">
        <v>104.640579150579</v>
      </c>
      <c r="AM35" s="163"/>
      <c r="AN35" s="170">
        <v>139.76392279775601</v>
      </c>
      <c r="AO35" s="171">
        <v>147.63299476762</v>
      </c>
      <c r="AP35" s="172">
        <v>143.835039808917</v>
      </c>
      <c r="AQ35" s="163"/>
      <c r="AR35" s="173">
        <v>117.794769666524</v>
      </c>
      <c r="AS35" s="146"/>
      <c r="AT35" s="147">
        <v>3.1296808291892102</v>
      </c>
      <c r="AU35" s="141">
        <v>7.6210306931797698</v>
      </c>
      <c r="AV35" s="141">
        <v>11.7906131979066</v>
      </c>
      <c r="AW35" s="141">
        <v>10.460196470758801</v>
      </c>
      <c r="AX35" s="141">
        <v>10.736523006438899</v>
      </c>
      <c r="AY35" s="148">
        <v>8.8864358217173596</v>
      </c>
      <c r="AZ35" s="141"/>
      <c r="BA35" s="149">
        <v>12.0390126090737</v>
      </c>
      <c r="BB35" s="150">
        <v>13.3659876171593</v>
      </c>
      <c r="BC35" s="151">
        <v>12.746288146115001</v>
      </c>
      <c r="BD35" s="141"/>
      <c r="BE35" s="152">
        <v>10.7720907562439</v>
      </c>
    </row>
    <row r="36" spans="1:64" x14ac:dyDescent="0.2">
      <c r="A36" s="24" t="s">
        <v>80</v>
      </c>
      <c r="B36" s="44" t="str">
        <f t="shared" si="0"/>
        <v>Coastal Virginia - Eastern Shore</v>
      </c>
      <c r="C36" s="12"/>
      <c r="D36" s="28" t="s">
        <v>16</v>
      </c>
      <c r="E36" s="31" t="s">
        <v>17</v>
      </c>
      <c r="F36" s="12"/>
      <c r="G36" s="168">
        <v>112.50707124010501</v>
      </c>
      <c r="H36" s="163">
        <v>117.374456886898</v>
      </c>
      <c r="I36" s="163">
        <v>114.036427783902</v>
      </c>
      <c r="J36" s="163">
        <v>112.866212121212</v>
      </c>
      <c r="K36" s="163">
        <v>114.75234993614301</v>
      </c>
      <c r="L36" s="169">
        <v>114.341444314185</v>
      </c>
      <c r="M36" s="163"/>
      <c r="N36" s="170">
        <v>166.28656024716699</v>
      </c>
      <c r="O36" s="171">
        <v>183.12743933054301</v>
      </c>
      <c r="P36" s="172">
        <v>175.57781163434899</v>
      </c>
      <c r="Q36" s="163"/>
      <c r="R36" s="173">
        <v>134.96622609236499</v>
      </c>
      <c r="S36" s="146"/>
      <c r="T36" s="147">
        <v>3.3029711748310602</v>
      </c>
      <c r="U36" s="141">
        <v>9.2204287330207304</v>
      </c>
      <c r="V36" s="141">
        <v>6.9178449410506104</v>
      </c>
      <c r="W36" s="141">
        <v>5.2699193265139002</v>
      </c>
      <c r="X36" s="141">
        <v>6.3195900251186297</v>
      </c>
      <c r="Y36" s="148">
        <v>6.2571431136247799</v>
      </c>
      <c r="Z36" s="141"/>
      <c r="AA36" s="149">
        <v>9.6640292833259203</v>
      </c>
      <c r="AB36" s="150">
        <v>10.7616595652008</v>
      </c>
      <c r="AC36" s="151">
        <v>10.4612412528503</v>
      </c>
      <c r="AD36" s="141"/>
      <c r="AE36" s="152">
        <v>7.5850403701362596</v>
      </c>
      <c r="AF36" s="35"/>
      <c r="AG36" s="168">
        <v>109.08417231000701</v>
      </c>
      <c r="AH36" s="163">
        <v>109.885827338129</v>
      </c>
      <c r="AI36" s="163">
        <v>110.582265271493</v>
      </c>
      <c r="AJ36" s="163">
        <v>109.595213746856</v>
      </c>
      <c r="AK36" s="163">
        <v>113.25908905109399</v>
      </c>
      <c r="AL36" s="169">
        <v>110.541755775976</v>
      </c>
      <c r="AM36" s="163"/>
      <c r="AN36" s="170">
        <v>149.57284005979</v>
      </c>
      <c r="AO36" s="171">
        <v>156.86203099699199</v>
      </c>
      <c r="AP36" s="172">
        <v>153.352517692215</v>
      </c>
      <c r="AQ36" s="163"/>
      <c r="AR36" s="173">
        <v>124.892337662337</v>
      </c>
      <c r="AS36" s="146"/>
      <c r="AT36" s="147">
        <v>5.6738642247880504</v>
      </c>
      <c r="AU36" s="141">
        <v>9.2205671397592699</v>
      </c>
      <c r="AV36" s="141">
        <v>8.52164792972731</v>
      </c>
      <c r="AW36" s="141">
        <v>7.5515817283075002</v>
      </c>
      <c r="AX36" s="141">
        <v>8.5847375807980502</v>
      </c>
      <c r="AY36" s="148">
        <v>7.9768034081278696</v>
      </c>
      <c r="AZ36" s="141"/>
      <c r="BA36" s="149">
        <v>9.5380949113979394</v>
      </c>
      <c r="BB36" s="150">
        <v>7.8340776738109801</v>
      </c>
      <c r="BC36" s="151">
        <v>8.6112711446498693</v>
      </c>
      <c r="BD36" s="141"/>
      <c r="BE36" s="152">
        <v>7.9476810420585497</v>
      </c>
    </row>
    <row r="37" spans="1:64" x14ac:dyDescent="0.2">
      <c r="A37" s="24" t="s">
        <v>81</v>
      </c>
      <c r="B37" s="44" t="str">
        <f t="shared" si="0"/>
        <v>Coastal Virginia - Hampton Roads</v>
      </c>
      <c r="C37" s="12"/>
      <c r="D37" s="28" t="s">
        <v>16</v>
      </c>
      <c r="E37" s="31" t="s">
        <v>17</v>
      </c>
      <c r="F37" s="12"/>
      <c r="G37" s="168">
        <v>108.5665396484</v>
      </c>
      <c r="H37" s="163">
        <v>107.960460269027</v>
      </c>
      <c r="I37" s="163">
        <v>109.764880550396</v>
      </c>
      <c r="J37" s="163">
        <v>109.35853614177501</v>
      </c>
      <c r="K37" s="163">
        <v>114.467687165775</v>
      </c>
      <c r="L37" s="169">
        <v>110.041181194651</v>
      </c>
      <c r="M37" s="163"/>
      <c r="N37" s="170">
        <v>182.050612378523</v>
      </c>
      <c r="O37" s="171">
        <v>207.13141357530401</v>
      </c>
      <c r="P37" s="172">
        <v>195.53142809327201</v>
      </c>
      <c r="Q37" s="163"/>
      <c r="R37" s="173">
        <v>140.18795184379499</v>
      </c>
      <c r="S37" s="146"/>
      <c r="T37" s="147">
        <v>4.9337586912109899</v>
      </c>
      <c r="U37" s="141">
        <v>9.3151465305302406</v>
      </c>
      <c r="V37" s="141">
        <v>10.056417734994399</v>
      </c>
      <c r="W37" s="141">
        <v>9.7095577577771692</v>
      </c>
      <c r="X37" s="141">
        <v>6.0355304186085403</v>
      </c>
      <c r="Y37" s="148">
        <v>7.8885240655162301</v>
      </c>
      <c r="Z37" s="141"/>
      <c r="AA37" s="149">
        <v>8.3669236466785097</v>
      </c>
      <c r="AB37" s="150">
        <v>11.2745384375841</v>
      </c>
      <c r="AC37" s="151">
        <v>10.2147764966899</v>
      </c>
      <c r="AD37" s="141"/>
      <c r="AE37" s="152">
        <v>8.1494590413200392</v>
      </c>
      <c r="AF37" s="35"/>
      <c r="AG37" s="168">
        <v>106.177771213288</v>
      </c>
      <c r="AH37" s="163">
        <v>105.31492264385101</v>
      </c>
      <c r="AI37" s="163">
        <v>107.854373069991</v>
      </c>
      <c r="AJ37" s="163">
        <v>109.32009421542</v>
      </c>
      <c r="AK37" s="163">
        <v>112.73365665771</v>
      </c>
      <c r="AL37" s="169">
        <v>108.403922172603</v>
      </c>
      <c r="AM37" s="163"/>
      <c r="AN37" s="170">
        <v>161.99028214807399</v>
      </c>
      <c r="AO37" s="171">
        <v>174.756199291028</v>
      </c>
      <c r="AP37" s="172">
        <v>168.56671914473699</v>
      </c>
      <c r="AQ37" s="163"/>
      <c r="AR37" s="173">
        <v>129.210350580572</v>
      </c>
      <c r="AS37" s="146"/>
      <c r="AT37" s="147">
        <v>10.236428214423</v>
      </c>
      <c r="AU37" s="141">
        <v>12.943034963612799</v>
      </c>
      <c r="AV37" s="141">
        <v>13.898263075510901</v>
      </c>
      <c r="AW37" s="141">
        <v>15.346347451360399</v>
      </c>
      <c r="AX37" s="141">
        <v>12.617008360113701</v>
      </c>
      <c r="AY37" s="148">
        <v>13.05862219912</v>
      </c>
      <c r="AZ37" s="141"/>
      <c r="BA37" s="149">
        <v>13.4184247390645</v>
      </c>
      <c r="BB37" s="150">
        <v>12.2224844026422</v>
      </c>
      <c r="BC37" s="151">
        <v>12.7557484165396</v>
      </c>
      <c r="BD37" s="141"/>
      <c r="BE37" s="152">
        <v>12.1808512988373</v>
      </c>
    </row>
    <row r="38" spans="1:64" x14ac:dyDescent="0.2">
      <c r="A38" s="25" t="s">
        <v>82</v>
      </c>
      <c r="B38" s="44" t="str">
        <f t="shared" si="0"/>
        <v>Northern Virginia</v>
      </c>
      <c r="C38" s="12"/>
      <c r="D38" s="28" t="s">
        <v>16</v>
      </c>
      <c r="E38" s="31" t="s">
        <v>17</v>
      </c>
      <c r="F38" s="13"/>
      <c r="G38" s="168">
        <v>128.55012615125099</v>
      </c>
      <c r="H38" s="163">
        <v>143.915141509433</v>
      </c>
      <c r="I38" s="163">
        <v>148.75239615572499</v>
      </c>
      <c r="J38" s="163">
        <v>142.04844345797</v>
      </c>
      <c r="K38" s="163">
        <v>129.754718209239</v>
      </c>
      <c r="L38" s="169">
        <v>139.14091580659399</v>
      </c>
      <c r="M38" s="163"/>
      <c r="N38" s="170">
        <v>132.984733730892</v>
      </c>
      <c r="O38" s="171">
        <v>140.44143409788001</v>
      </c>
      <c r="P38" s="172">
        <v>136.95312595173399</v>
      </c>
      <c r="Q38" s="163"/>
      <c r="R38" s="173">
        <v>138.42588285648301</v>
      </c>
      <c r="S38" s="146"/>
      <c r="T38" s="147">
        <v>39.156356643486198</v>
      </c>
      <c r="U38" s="141">
        <v>48.121916438780701</v>
      </c>
      <c r="V38" s="141">
        <v>50.653432046965499</v>
      </c>
      <c r="W38" s="141">
        <v>46.067100909914899</v>
      </c>
      <c r="X38" s="141">
        <v>35.676861736343099</v>
      </c>
      <c r="Y38" s="148">
        <v>44.479391426593899</v>
      </c>
      <c r="Z38" s="141"/>
      <c r="AA38" s="149">
        <v>29.7890935327977</v>
      </c>
      <c r="AB38" s="150">
        <v>32.462554300824799</v>
      </c>
      <c r="AC38" s="151">
        <v>31.210327794932201</v>
      </c>
      <c r="AD38" s="141"/>
      <c r="AE38" s="152">
        <v>39.528608169459197</v>
      </c>
      <c r="AF38" s="35"/>
      <c r="AG38" s="168">
        <v>132.12482016812299</v>
      </c>
      <c r="AH38" s="163">
        <v>149.63327713848</v>
      </c>
      <c r="AI38" s="163">
        <v>154.821941458411</v>
      </c>
      <c r="AJ38" s="163">
        <v>151.77391447924299</v>
      </c>
      <c r="AK38" s="163">
        <v>142.307108504882</v>
      </c>
      <c r="AL38" s="169">
        <v>146.780752639903</v>
      </c>
      <c r="AM38" s="163"/>
      <c r="AN38" s="170">
        <v>136.01587040643699</v>
      </c>
      <c r="AO38" s="171">
        <v>138.10089775637601</v>
      </c>
      <c r="AP38" s="172">
        <v>137.08038146156301</v>
      </c>
      <c r="AQ38" s="163"/>
      <c r="AR38" s="173">
        <v>143.77600694292599</v>
      </c>
      <c r="AS38" s="146"/>
      <c r="AT38" s="147">
        <v>43.963377845653902</v>
      </c>
      <c r="AU38" s="141">
        <v>55.719491297437202</v>
      </c>
      <c r="AV38" s="141">
        <v>58.327224214110899</v>
      </c>
      <c r="AW38" s="141">
        <v>56.1836923675463</v>
      </c>
      <c r="AX38" s="141">
        <v>49.566521451230003</v>
      </c>
      <c r="AY38" s="148">
        <v>53.382883524399702</v>
      </c>
      <c r="AZ38" s="141"/>
      <c r="BA38" s="149">
        <v>37.282454043672601</v>
      </c>
      <c r="BB38" s="150">
        <v>36.005857623903303</v>
      </c>
      <c r="BC38" s="151">
        <v>36.584307972032697</v>
      </c>
      <c r="BD38" s="141"/>
      <c r="BE38" s="152">
        <v>47.760661860578701</v>
      </c>
    </row>
    <row r="39" spans="1:64" x14ac:dyDescent="0.2">
      <c r="A39" s="26" t="s">
        <v>83</v>
      </c>
      <c r="B39" s="44" t="str">
        <f t="shared" si="0"/>
        <v>Shenandoah Valley</v>
      </c>
      <c r="C39" s="12"/>
      <c r="D39" s="29" t="s">
        <v>16</v>
      </c>
      <c r="E39" s="32" t="s">
        <v>17</v>
      </c>
      <c r="F39" s="12"/>
      <c r="G39" s="174">
        <v>95.912236866190696</v>
      </c>
      <c r="H39" s="175">
        <v>96.089393329981505</v>
      </c>
      <c r="I39" s="175">
        <v>98.900438116100702</v>
      </c>
      <c r="J39" s="175">
        <v>99.965549570534193</v>
      </c>
      <c r="K39" s="175">
        <v>102.114222423146</v>
      </c>
      <c r="L39" s="176">
        <v>98.758220008938196</v>
      </c>
      <c r="M39" s="163"/>
      <c r="N39" s="177">
        <v>122.10101344364</v>
      </c>
      <c r="O39" s="178">
        <v>129.13780583613899</v>
      </c>
      <c r="P39" s="179">
        <v>125.867553165925</v>
      </c>
      <c r="Q39" s="163"/>
      <c r="R39" s="180">
        <v>108.16499812390499</v>
      </c>
      <c r="S39" s="146"/>
      <c r="T39" s="153">
        <v>12.0697615277652</v>
      </c>
      <c r="U39" s="154">
        <v>14.522063337281701</v>
      </c>
      <c r="V39" s="154">
        <v>9.4605857576642993</v>
      </c>
      <c r="W39" s="154">
        <v>6.4168470181425699</v>
      </c>
      <c r="X39" s="154">
        <v>6.0787810720957003</v>
      </c>
      <c r="Y39" s="155">
        <v>9.2119398440985893</v>
      </c>
      <c r="Z39" s="141"/>
      <c r="AA39" s="156">
        <v>11.555245543192401</v>
      </c>
      <c r="AB39" s="157">
        <v>13.1894933596115</v>
      </c>
      <c r="AC39" s="158">
        <v>12.4589952139661</v>
      </c>
      <c r="AD39" s="141"/>
      <c r="AE39" s="159">
        <v>10.2637084753487</v>
      </c>
      <c r="AF39" s="36"/>
      <c r="AG39" s="174">
        <v>96.231961709211902</v>
      </c>
      <c r="AH39" s="175">
        <v>96.172898906768197</v>
      </c>
      <c r="AI39" s="175">
        <v>97.024894643408402</v>
      </c>
      <c r="AJ39" s="175">
        <v>98.394074195070601</v>
      </c>
      <c r="AK39" s="175">
        <v>111.446830050858</v>
      </c>
      <c r="AL39" s="176">
        <v>100.30337215170201</v>
      </c>
      <c r="AM39" s="163"/>
      <c r="AN39" s="177">
        <v>134.836675809105</v>
      </c>
      <c r="AO39" s="178">
        <v>136.251652086831</v>
      </c>
      <c r="AP39" s="179">
        <v>135.55621238672899</v>
      </c>
      <c r="AQ39" s="163"/>
      <c r="AR39" s="180">
        <v>112.338223500536</v>
      </c>
      <c r="AS39" s="146"/>
      <c r="AT39" s="153">
        <v>11.0135966491709</v>
      </c>
      <c r="AU39" s="154">
        <v>15.0110054977742</v>
      </c>
      <c r="AV39" s="154">
        <v>12.711241256697001</v>
      </c>
      <c r="AW39" s="154">
        <v>10.8296415100298</v>
      </c>
      <c r="AX39" s="154">
        <v>12.314538769890699</v>
      </c>
      <c r="AY39" s="155">
        <v>12.3148903239458</v>
      </c>
      <c r="AZ39" s="141"/>
      <c r="BA39" s="156">
        <v>15.652666049732201</v>
      </c>
      <c r="BB39" s="157">
        <v>15.8680535300788</v>
      </c>
      <c r="BC39" s="158">
        <v>15.7553901643751</v>
      </c>
      <c r="BD39" s="141"/>
      <c r="BE39" s="159">
        <v>13.2873228496927</v>
      </c>
    </row>
    <row r="40" spans="1:64" x14ac:dyDescent="0.2">
      <c r="A40" s="22" t="s">
        <v>84</v>
      </c>
      <c r="B40" s="44" t="str">
        <f t="shared" si="0"/>
        <v>Southern Virginia</v>
      </c>
      <c r="C40" s="10"/>
      <c r="D40" s="27" t="s">
        <v>16</v>
      </c>
      <c r="E40" s="30" t="s">
        <v>17</v>
      </c>
      <c r="F40" s="3"/>
      <c r="G40" s="160">
        <v>90.029918032786796</v>
      </c>
      <c r="H40" s="161">
        <v>91.256314626601807</v>
      </c>
      <c r="I40" s="161">
        <v>92.538752151462901</v>
      </c>
      <c r="J40" s="161">
        <v>91.252799836266803</v>
      </c>
      <c r="K40" s="161">
        <v>91.476585253456193</v>
      </c>
      <c r="L40" s="162">
        <v>91.365605621033495</v>
      </c>
      <c r="M40" s="163"/>
      <c r="N40" s="164">
        <v>108.75915672562699</v>
      </c>
      <c r="O40" s="165">
        <v>111.232886937431</v>
      </c>
      <c r="P40" s="166">
        <v>110.068355925639</v>
      </c>
      <c r="Q40" s="163"/>
      <c r="R40" s="167">
        <v>97.329604791898205</v>
      </c>
      <c r="S40" s="146"/>
      <c r="T40" s="138">
        <v>10.135438445197501</v>
      </c>
      <c r="U40" s="139">
        <v>12.591242379609101</v>
      </c>
      <c r="V40" s="139">
        <v>11.323392890821401</v>
      </c>
      <c r="W40" s="139">
        <v>9.3291240795880803</v>
      </c>
      <c r="X40" s="139">
        <v>10.3074955140297</v>
      </c>
      <c r="Y40" s="140">
        <v>10.7382906982156</v>
      </c>
      <c r="Z40" s="141"/>
      <c r="AA40" s="142">
        <v>16.941561936847801</v>
      </c>
      <c r="AB40" s="143">
        <v>14.580481985282001</v>
      </c>
      <c r="AC40" s="144">
        <v>15.669870143772799</v>
      </c>
      <c r="AD40" s="141"/>
      <c r="AE40" s="145">
        <v>12.4017980315598</v>
      </c>
      <c r="AF40" s="33"/>
      <c r="AG40" s="160">
        <v>87.759717521834006</v>
      </c>
      <c r="AH40" s="161">
        <v>90.003126458731103</v>
      </c>
      <c r="AI40" s="161">
        <v>92.005388100271801</v>
      </c>
      <c r="AJ40" s="161">
        <v>92.612816722145993</v>
      </c>
      <c r="AK40" s="161">
        <v>95.467059494195595</v>
      </c>
      <c r="AL40" s="162">
        <v>91.782330447485407</v>
      </c>
      <c r="AM40" s="163"/>
      <c r="AN40" s="164">
        <v>111.584357366771</v>
      </c>
      <c r="AO40" s="165">
        <v>113.254457122158</v>
      </c>
      <c r="AP40" s="166">
        <v>112.426922655214</v>
      </c>
      <c r="AQ40" s="163"/>
      <c r="AR40" s="167">
        <v>98.385233496010898</v>
      </c>
      <c r="AS40" s="146"/>
      <c r="AT40" s="138">
        <v>9.5276828182888806</v>
      </c>
      <c r="AU40" s="139">
        <v>10.8925152728933</v>
      </c>
      <c r="AV40" s="139">
        <v>12.424274057238801</v>
      </c>
      <c r="AW40" s="139">
        <v>12.7257390163489</v>
      </c>
      <c r="AX40" s="139">
        <v>15.2564254443758</v>
      </c>
      <c r="AY40" s="140">
        <v>12.3546964536643</v>
      </c>
      <c r="AZ40" s="141"/>
      <c r="BA40" s="142">
        <v>18.404030077673202</v>
      </c>
      <c r="BB40" s="143">
        <v>17.164345356281601</v>
      </c>
      <c r="BC40" s="144">
        <v>17.733360821215499</v>
      </c>
      <c r="BD40" s="141"/>
      <c r="BE40" s="145">
        <v>14.3433202341976</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68">
        <v>98.7743512610148</v>
      </c>
      <c r="H41" s="163">
        <v>98.371019786910097</v>
      </c>
      <c r="I41" s="163">
        <v>97.882910502061605</v>
      </c>
      <c r="J41" s="163">
        <v>97.427023359288</v>
      </c>
      <c r="K41" s="163">
        <v>106.408421501706</v>
      </c>
      <c r="L41" s="169">
        <v>99.965594235357102</v>
      </c>
      <c r="M41" s="163"/>
      <c r="N41" s="170">
        <v>128.227282569469</v>
      </c>
      <c r="O41" s="171">
        <v>129.00451709883501</v>
      </c>
      <c r="P41" s="172">
        <v>128.608030191458</v>
      </c>
      <c r="Q41" s="163"/>
      <c r="R41" s="173">
        <v>109.874565487373</v>
      </c>
      <c r="S41" s="146"/>
      <c r="T41" s="147">
        <v>16.364980526705299</v>
      </c>
      <c r="U41" s="141">
        <v>14.594627806609701</v>
      </c>
      <c r="V41" s="141">
        <v>13.679070920324399</v>
      </c>
      <c r="W41" s="141">
        <v>15.415457823283401</v>
      </c>
      <c r="X41" s="141">
        <v>21.274362999634398</v>
      </c>
      <c r="Y41" s="148">
        <v>16.418354089490901</v>
      </c>
      <c r="Z41" s="141"/>
      <c r="AA41" s="149">
        <v>23.481286234411499</v>
      </c>
      <c r="AB41" s="150">
        <v>22.3677943686553</v>
      </c>
      <c r="AC41" s="151">
        <v>22.911779165893101</v>
      </c>
      <c r="AD41" s="141"/>
      <c r="AE41" s="152">
        <v>18.715992609138201</v>
      </c>
      <c r="AF41" s="34"/>
      <c r="AG41" s="168">
        <v>99.950038440417302</v>
      </c>
      <c r="AH41" s="163">
        <v>101.188994925719</v>
      </c>
      <c r="AI41" s="163">
        <v>102.245837681488</v>
      </c>
      <c r="AJ41" s="163">
        <v>112.212547723547</v>
      </c>
      <c r="AK41" s="163">
        <v>131.141166123441</v>
      </c>
      <c r="AL41" s="169">
        <v>110.48871716719999</v>
      </c>
      <c r="AM41" s="163"/>
      <c r="AN41" s="170">
        <v>148.82180118720601</v>
      </c>
      <c r="AO41" s="171">
        <v>141.228933352806</v>
      </c>
      <c r="AP41" s="172">
        <v>145.204380378058</v>
      </c>
      <c r="AQ41" s="163"/>
      <c r="AR41" s="173">
        <v>122.173892701282</v>
      </c>
      <c r="AS41" s="146"/>
      <c r="AT41" s="147">
        <v>12.8335855735875</v>
      </c>
      <c r="AU41" s="141">
        <v>18.003996062742999</v>
      </c>
      <c r="AV41" s="141">
        <v>16.690011203681099</v>
      </c>
      <c r="AW41" s="141">
        <v>21.686199142856999</v>
      </c>
      <c r="AX41" s="141">
        <v>27.966331538364699</v>
      </c>
      <c r="AY41" s="148">
        <v>20.4058365053281</v>
      </c>
      <c r="AZ41" s="141"/>
      <c r="BA41" s="149">
        <v>29.311480333318599</v>
      </c>
      <c r="BB41" s="150">
        <v>22.239330922333</v>
      </c>
      <c r="BC41" s="151">
        <v>25.925707552729001</v>
      </c>
      <c r="BD41" s="141"/>
      <c r="BE41" s="152">
        <v>22.5083806238713</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68">
        <v>83.403682634730501</v>
      </c>
      <c r="H42" s="163">
        <v>85.703321995464805</v>
      </c>
      <c r="I42" s="163">
        <v>90.030546391752495</v>
      </c>
      <c r="J42" s="163">
        <v>89.374719673802204</v>
      </c>
      <c r="K42" s="163">
        <v>90.559857299670597</v>
      </c>
      <c r="L42" s="169">
        <v>88.125623300090595</v>
      </c>
      <c r="M42" s="163"/>
      <c r="N42" s="170">
        <v>104.447828947368</v>
      </c>
      <c r="O42" s="171">
        <v>106.47605488850699</v>
      </c>
      <c r="P42" s="172">
        <v>105.50832735426</v>
      </c>
      <c r="Q42" s="163"/>
      <c r="R42" s="173">
        <v>93.961731406202901</v>
      </c>
      <c r="S42" s="146"/>
      <c r="T42" s="147">
        <v>7.5538737674401304</v>
      </c>
      <c r="U42" s="141">
        <v>9.3242318026965201</v>
      </c>
      <c r="V42" s="141">
        <v>13.0106339965398</v>
      </c>
      <c r="W42" s="141">
        <v>13.546553198849599</v>
      </c>
      <c r="X42" s="141">
        <v>12.933005867726401</v>
      </c>
      <c r="Y42" s="148">
        <v>11.5809286150524</v>
      </c>
      <c r="Z42" s="141"/>
      <c r="AA42" s="149">
        <v>15.527052835286799</v>
      </c>
      <c r="AB42" s="150">
        <v>13.7068416902423</v>
      </c>
      <c r="AC42" s="151">
        <v>14.5702185938651</v>
      </c>
      <c r="AD42" s="141"/>
      <c r="AE42" s="152">
        <v>12.214539046144401</v>
      </c>
      <c r="AF42" s="35"/>
      <c r="AG42" s="168">
        <v>82.191059322033794</v>
      </c>
      <c r="AH42" s="163">
        <v>85.073697791965898</v>
      </c>
      <c r="AI42" s="163">
        <v>86.913576883910295</v>
      </c>
      <c r="AJ42" s="163">
        <v>86.2145659326752</v>
      </c>
      <c r="AK42" s="163">
        <v>87.771170354572106</v>
      </c>
      <c r="AL42" s="169">
        <v>85.824984907524197</v>
      </c>
      <c r="AM42" s="163"/>
      <c r="AN42" s="170">
        <v>100.235898945302</v>
      </c>
      <c r="AO42" s="171">
        <v>103.393840121426</v>
      </c>
      <c r="AP42" s="172">
        <v>101.790486924034</v>
      </c>
      <c r="AQ42" s="163"/>
      <c r="AR42" s="173">
        <v>90.708721953449299</v>
      </c>
      <c r="AS42" s="146"/>
      <c r="AT42" s="147">
        <v>7.8973397257814302</v>
      </c>
      <c r="AU42" s="141">
        <v>9.9811885283830009</v>
      </c>
      <c r="AV42" s="141">
        <v>11.557046734864199</v>
      </c>
      <c r="AW42" s="141">
        <v>11.4464271313329</v>
      </c>
      <c r="AX42" s="141">
        <v>10.9557405704407</v>
      </c>
      <c r="AY42" s="148">
        <v>10.5203313438585</v>
      </c>
      <c r="AZ42" s="141"/>
      <c r="BA42" s="149">
        <v>11.949862214209899</v>
      </c>
      <c r="BB42" s="150">
        <v>13.7207016330524</v>
      </c>
      <c r="BC42" s="151">
        <v>12.8167526814326</v>
      </c>
      <c r="BD42" s="141"/>
      <c r="BE42" s="152">
        <v>10.828665454153899</v>
      </c>
      <c r="BF42" s="98"/>
      <c r="BG42" s="98"/>
      <c r="BH42" s="98"/>
      <c r="BI42" s="98"/>
      <c r="BJ42" s="98"/>
      <c r="BK42" s="98"/>
      <c r="BL42" s="98"/>
    </row>
    <row r="43" spans="1:64" x14ac:dyDescent="0.2">
      <c r="A43" s="26" t="s">
        <v>87</v>
      </c>
      <c r="B43" s="44" t="str">
        <f t="shared" si="0"/>
        <v>Virginia Mountains</v>
      </c>
      <c r="C43" s="12"/>
      <c r="D43" s="29" t="s">
        <v>16</v>
      </c>
      <c r="E43" s="32" t="s">
        <v>17</v>
      </c>
      <c r="F43" s="12"/>
      <c r="G43" s="174">
        <v>96.935491847826</v>
      </c>
      <c r="H43" s="175">
        <v>101.23196170014</v>
      </c>
      <c r="I43" s="175">
        <v>103.62371225577201</v>
      </c>
      <c r="J43" s="175">
        <v>100.57831271331</v>
      </c>
      <c r="K43" s="175">
        <v>103.065636561479</v>
      </c>
      <c r="L43" s="176">
        <v>101.246806749735</v>
      </c>
      <c r="M43" s="163"/>
      <c r="N43" s="177">
        <v>127.796250254323</v>
      </c>
      <c r="O43" s="178">
        <v>140.721148597422</v>
      </c>
      <c r="P43" s="179">
        <v>134.48762143067401</v>
      </c>
      <c r="Q43" s="163"/>
      <c r="R43" s="180">
        <v>111.852853788353</v>
      </c>
      <c r="S43" s="146"/>
      <c r="T43" s="153">
        <v>10.5721340867425</v>
      </c>
      <c r="U43" s="154">
        <v>19.687237005146901</v>
      </c>
      <c r="V43" s="154">
        <v>18.3707190055691</v>
      </c>
      <c r="W43" s="154">
        <v>14.7584552736263</v>
      </c>
      <c r="X43" s="154">
        <v>12.430788961746099</v>
      </c>
      <c r="Y43" s="155">
        <v>15.090895350791399</v>
      </c>
      <c r="Z43" s="141"/>
      <c r="AA43" s="156">
        <v>5.7090078829276099</v>
      </c>
      <c r="AB43" s="157">
        <v>11.240036911752</v>
      </c>
      <c r="AC43" s="158">
        <v>8.6595838158479292</v>
      </c>
      <c r="AD43" s="141"/>
      <c r="AE43" s="159">
        <v>10.9489686269768</v>
      </c>
      <c r="AF43" s="36"/>
      <c r="AG43" s="174">
        <v>95.814819611470796</v>
      </c>
      <c r="AH43" s="175">
        <v>100.112429551086</v>
      </c>
      <c r="AI43" s="175">
        <v>102.41020731042001</v>
      </c>
      <c r="AJ43" s="175">
        <v>107.16347081987</v>
      </c>
      <c r="AK43" s="175">
        <v>120.794486943546</v>
      </c>
      <c r="AL43" s="176">
        <v>106.10473000256501</v>
      </c>
      <c r="AM43" s="163"/>
      <c r="AN43" s="177">
        <v>139.83638361924699</v>
      </c>
      <c r="AO43" s="178">
        <v>136.21016457528901</v>
      </c>
      <c r="AP43" s="179">
        <v>138.032285878934</v>
      </c>
      <c r="AQ43" s="163"/>
      <c r="AR43" s="180">
        <v>116.232128549232</v>
      </c>
      <c r="AS43" s="146"/>
      <c r="AT43" s="153">
        <v>14.3774418891911</v>
      </c>
      <c r="AU43" s="154">
        <v>20.600675628573001</v>
      </c>
      <c r="AV43" s="154">
        <v>20.011022309070999</v>
      </c>
      <c r="AW43" s="154">
        <v>23.146266039602502</v>
      </c>
      <c r="AX43" s="154">
        <v>29.558806480805401</v>
      </c>
      <c r="AY43" s="155">
        <v>22.2132839050367</v>
      </c>
      <c r="AZ43" s="141"/>
      <c r="BA43" s="156">
        <v>23.645843185135501</v>
      </c>
      <c r="BB43" s="157">
        <v>18.110531243849799</v>
      </c>
      <c r="BC43" s="158">
        <v>20.844780228100099</v>
      </c>
      <c r="BD43" s="141"/>
      <c r="BE43" s="159">
        <v>20.828990409786201</v>
      </c>
      <c r="BF43" s="98"/>
      <c r="BG43" s="98"/>
      <c r="BH43" s="98"/>
      <c r="BI43" s="98"/>
      <c r="BJ43" s="98"/>
      <c r="BK43" s="98"/>
      <c r="BL43" s="98"/>
    </row>
  </sheetData>
  <sheetProtection algorithmName="SHA-512" hashValue="MmFe7Ima/vUwhveKMqErSIZVlfT2gaHu9oK+i/XGLgkzXtu+Hb8YTeMXfXagnHXi0vg/KLDlEF5sD67BM7k+SA==" saltValue="e/nMp5OyzdCvjOhcv2wnKg=="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6" activePane="bottomRight" state="frozen"/>
      <selection activeCell="G44" sqref="G44"/>
      <selection pane="topRight" activeCell="G44" sqref="G44"/>
      <selection pane="bottomLeft" activeCell="G44" sqref="G44"/>
      <selection pane="bottomRight" activeCell="I26" sqref="I26"/>
    </sheetView>
  </sheetViews>
  <sheetFormatPr defaultRowHeight="12.75" x14ac:dyDescent="0.2"/>
  <cols>
    <col min="1" max="1" width="20.7109375" customWidth="1"/>
    <col min="2" max="2" width="25.285156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94" t="s">
        <v>97</v>
      </c>
      <c r="H2" s="195"/>
      <c r="I2" s="195"/>
      <c r="J2" s="195"/>
      <c r="K2" s="195"/>
      <c r="L2" s="195"/>
      <c r="M2" s="195"/>
      <c r="N2" s="195"/>
      <c r="O2" s="195"/>
      <c r="P2" s="195"/>
      <c r="Q2" s="195"/>
      <c r="R2" s="195"/>
      <c r="T2" s="194" t="s">
        <v>40</v>
      </c>
      <c r="U2" s="195"/>
      <c r="V2" s="195"/>
      <c r="W2" s="195"/>
      <c r="X2" s="195"/>
      <c r="Y2" s="195"/>
      <c r="Z2" s="195"/>
      <c r="AA2" s="195"/>
      <c r="AB2" s="195"/>
      <c r="AC2" s="195"/>
      <c r="AD2" s="195"/>
      <c r="AE2" s="195"/>
      <c r="AF2" s="4"/>
      <c r="AG2" s="194" t="s">
        <v>41</v>
      </c>
      <c r="AH2" s="195"/>
      <c r="AI2" s="195"/>
      <c r="AJ2" s="195"/>
      <c r="AK2" s="195"/>
      <c r="AL2" s="195"/>
      <c r="AM2" s="195"/>
      <c r="AN2" s="195"/>
      <c r="AO2" s="195"/>
      <c r="AP2" s="195"/>
      <c r="AQ2" s="195"/>
      <c r="AR2" s="195"/>
      <c r="AT2" s="194" t="s">
        <v>42</v>
      </c>
      <c r="AU2" s="195"/>
      <c r="AV2" s="195"/>
      <c r="AW2" s="195"/>
      <c r="AX2" s="195"/>
      <c r="AY2" s="195"/>
      <c r="AZ2" s="195"/>
      <c r="BA2" s="195"/>
      <c r="BB2" s="195"/>
      <c r="BC2" s="195"/>
      <c r="BD2" s="195"/>
      <c r="BE2" s="195"/>
    </row>
    <row r="3" spans="1:57" x14ac:dyDescent="0.2">
      <c r="A3" s="37"/>
      <c r="B3" s="37"/>
      <c r="C3" s="3"/>
      <c r="D3" s="196" t="s">
        <v>8</v>
      </c>
      <c r="E3" s="198" t="s">
        <v>9</v>
      </c>
      <c r="F3" s="5"/>
      <c r="G3" s="200" t="s">
        <v>0</v>
      </c>
      <c r="H3" s="202" t="s">
        <v>1</v>
      </c>
      <c r="I3" s="202" t="s">
        <v>10</v>
      </c>
      <c r="J3" s="202" t="s">
        <v>2</v>
      </c>
      <c r="K3" s="202" t="s">
        <v>11</v>
      </c>
      <c r="L3" s="204" t="s">
        <v>12</v>
      </c>
      <c r="M3" s="5"/>
      <c r="N3" s="200" t="s">
        <v>3</v>
      </c>
      <c r="O3" s="202" t="s">
        <v>4</v>
      </c>
      <c r="P3" s="204" t="s">
        <v>13</v>
      </c>
      <c r="Q3" s="2"/>
      <c r="R3" s="206" t="s">
        <v>14</v>
      </c>
      <c r="S3" s="2"/>
      <c r="T3" s="200" t="s">
        <v>0</v>
      </c>
      <c r="U3" s="202" t="s">
        <v>1</v>
      </c>
      <c r="V3" s="202" t="s">
        <v>10</v>
      </c>
      <c r="W3" s="202" t="s">
        <v>2</v>
      </c>
      <c r="X3" s="202" t="s">
        <v>11</v>
      </c>
      <c r="Y3" s="204" t="s">
        <v>12</v>
      </c>
      <c r="Z3" s="2"/>
      <c r="AA3" s="200" t="s">
        <v>3</v>
      </c>
      <c r="AB3" s="202" t="s">
        <v>4</v>
      </c>
      <c r="AC3" s="204" t="s">
        <v>13</v>
      </c>
      <c r="AD3" s="1"/>
      <c r="AE3" s="208" t="s">
        <v>14</v>
      </c>
      <c r="AF3" s="47"/>
      <c r="AG3" s="200" t="s">
        <v>0</v>
      </c>
      <c r="AH3" s="202" t="s">
        <v>1</v>
      </c>
      <c r="AI3" s="202" t="s">
        <v>10</v>
      </c>
      <c r="AJ3" s="202" t="s">
        <v>2</v>
      </c>
      <c r="AK3" s="202" t="s">
        <v>11</v>
      </c>
      <c r="AL3" s="204" t="s">
        <v>12</v>
      </c>
      <c r="AM3" s="5"/>
      <c r="AN3" s="200" t="s">
        <v>3</v>
      </c>
      <c r="AO3" s="202" t="s">
        <v>4</v>
      </c>
      <c r="AP3" s="204" t="s">
        <v>13</v>
      </c>
      <c r="AQ3" s="2"/>
      <c r="AR3" s="206" t="s">
        <v>14</v>
      </c>
      <c r="AS3" s="2"/>
      <c r="AT3" s="200" t="s">
        <v>0</v>
      </c>
      <c r="AU3" s="202" t="s">
        <v>1</v>
      </c>
      <c r="AV3" s="202" t="s">
        <v>10</v>
      </c>
      <c r="AW3" s="202" t="s">
        <v>2</v>
      </c>
      <c r="AX3" s="202" t="s">
        <v>11</v>
      </c>
      <c r="AY3" s="204" t="s">
        <v>12</v>
      </c>
      <c r="AZ3" s="2"/>
      <c r="BA3" s="200" t="s">
        <v>3</v>
      </c>
      <c r="BB3" s="202" t="s">
        <v>4</v>
      </c>
      <c r="BC3" s="204" t="s">
        <v>13</v>
      </c>
      <c r="BD3" s="1"/>
      <c r="BE3" s="208" t="s">
        <v>14</v>
      </c>
    </row>
    <row r="4" spans="1:57" x14ac:dyDescent="0.2">
      <c r="A4" s="37"/>
      <c r="B4" s="37"/>
      <c r="C4" s="3"/>
      <c r="D4" s="197"/>
      <c r="E4" s="199"/>
      <c r="F4" s="5"/>
      <c r="G4" s="201"/>
      <c r="H4" s="203"/>
      <c r="I4" s="203"/>
      <c r="J4" s="203"/>
      <c r="K4" s="203"/>
      <c r="L4" s="205"/>
      <c r="M4" s="5"/>
      <c r="N4" s="201"/>
      <c r="O4" s="203"/>
      <c r="P4" s="205"/>
      <c r="Q4" s="2"/>
      <c r="R4" s="207"/>
      <c r="S4" s="2"/>
      <c r="T4" s="201"/>
      <c r="U4" s="203"/>
      <c r="V4" s="203"/>
      <c r="W4" s="203"/>
      <c r="X4" s="203"/>
      <c r="Y4" s="205"/>
      <c r="Z4" s="2"/>
      <c r="AA4" s="201"/>
      <c r="AB4" s="203"/>
      <c r="AC4" s="205"/>
      <c r="AD4" s="1"/>
      <c r="AE4" s="209"/>
      <c r="AF4" s="48"/>
      <c r="AG4" s="201"/>
      <c r="AH4" s="203"/>
      <c r="AI4" s="203"/>
      <c r="AJ4" s="203"/>
      <c r="AK4" s="203"/>
      <c r="AL4" s="205"/>
      <c r="AM4" s="5"/>
      <c r="AN4" s="201"/>
      <c r="AO4" s="203"/>
      <c r="AP4" s="205"/>
      <c r="AQ4" s="2"/>
      <c r="AR4" s="207"/>
      <c r="AS4" s="2"/>
      <c r="AT4" s="201"/>
      <c r="AU4" s="203"/>
      <c r="AV4" s="203"/>
      <c r="AW4" s="203"/>
      <c r="AX4" s="203"/>
      <c r="AY4" s="205"/>
      <c r="AZ4" s="2"/>
      <c r="BA4" s="201"/>
      <c r="BB4" s="203"/>
      <c r="BC4" s="205"/>
      <c r="BD4" s="1"/>
      <c r="BE4" s="209"/>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79.615252993485498</v>
      </c>
      <c r="H6" s="161">
        <v>89.599117431622105</v>
      </c>
      <c r="I6" s="161">
        <v>93.550957952535796</v>
      </c>
      <c r="J6" s="161">
        <v>88.5800733517125</v>
      </c>
      <c r="K6" s="161">
        <v>84.845918435838897</v>
      </c>
      <c r="L6" s="162">
        <v>87.238201009363706</v>
      </c>
      <c r="M6" s="163"/>
      <c r="N6" s="164">
        <v>121.292618992847</v>
      </c>
      <c r="O6" s="165">
        <v>149.28183861084699</v>
      </c>
      <c r="P6" s="166">
        <v>135.28722880184699</v>
      </c>
      <c r="Q6" s="163"/>
      <c r="R6" s="167">
        <v>100.967918031133</v>
      </c>
      <c r="S6" s="146"/>
      <c r="T6" s="138">
        <v>43.793118353068103</v>
      </c>
      <c r="U6" s="139">
        <v>55.205359626149402</v>
      </c>
      <c r="V6" s="139">
        <v>55.5420009394442</v>
      </c>
      <c r="W6" s="139">
        <v>44.811936890229298</v>
      </c>
      <c r="X6" s="139">
        <v>28.824266889094901</v>
      </c>
      <c r="Y6" s="140">
        <v>45.264412547495297</v>
      </c>
      <c r="Z6" s="141"/>
      <c r="AA6" s="142">
        <v>16.8437389059699</v>
      </c>
      <c r="AB6" s="143">
        <v>17.5496883542863</v>
      </c>
      <c r="AC6" s="144">
        <v>17.232174590858001</v>
      </c>
      <c r="AD6" s="141"/>
      <c r="AE6" s="145">
        <v>33.0818118990953</v>
      </c>
      <c r="AF6" s="97"/>
      <c r="AG6" s="160">
        <v>72.856301986059094</v>
      </c>
      <c r="AH6" s="161">
        <v>86.845309482764904</v>
      </c>
      <c r="AI6" s="161">
        <v>94.6955987735669</v>
      </c>
      <c r="AJ6" s="161">
        <v>94.449704734060902</v>
      </c>
      <c r="AK6" s="161">
        <v>93.468642601783699</v>
      </c>
      <c r="AL6" s="162">
        <v>88.463167432207499</v>
      </c>
      <c r="AM6" s="163"/>
      <c r="AN6" s="164">
        <v>120.916032815181</v>
      </c>
      <c r="AO6" s="165">
        <v>133.33052000673899</v>
      </c>
      <c r="AP6" s="166">
        <v>127.123300375722</v>
      </c>
      <c r="AQ6" s="163"/>
      <c r="AR6" s="167">
        <v>99.509543900532094</v>
      </c>
      <c r="AS6" s="146"/>
      <c r="AT6" s="138">
        <v>42.3382516197996</v>
      </c>
      <c r="AU6" s="139">
        <v>59.834912796299797</v>
      </c>
      <c r="AV6" s="139">
        <v>65.754049186982201</v>
      </c>
      <c r="AW6" s="139">
        <v>60.2060594173225</v>
      </c>
      <c r="AX6" s="139">
        <v>46.484993002750301</v>
      </c>
      <c r="AY6" s="140">
        <v>54.974039309602901</v>
      </c>
      <c r="AZ6" s="141"/>
      <c r="BA6" s="142">
        <v>30.6984345319505</v>
      </c>
      <c r="BB6" s="143">
        <v>27.113457155599399</v>
      </c>
      <c r="BC6" s="144">
        <v>28.7934660085064</v>
      </c>
      <c r="BD6" s="141"/>
      <c r="BE6" s="145">
        <v>44.270101642017302</v>
      </c>
    </row>
    <row r="7" spans="1:57" x14ac:dyDescent="0.2">
      <c r="A7" s="23" t="s">
        <v>18</v>
      </c>
      <c r="B7" s="44" t="str">
        <f>TRIM(A7)</f>
        <v>Virginia</v>
      </c>
      <c r="C7" s="11"/>
      <c r="D7" s="28" t="s">
        <v>16</v>
      </c>
      <c r="E7" s="31" t="s">
        <v>17</v>
      </c>
      <c r="F7" s="12"/>
      <c r="G7" s="168">
        <v>65.268405991898206</v>
      </c>
      <c r="H7" s="163">
        <v>74.861802846421398</v>
      </c>
      <c r="I7" s="163">
        <v>80.160388340021299</v>
      </c>
      <c r="J7" s="163">
        <v>76.802370940849201</v>
      </c>
      <c r="K7" s="163">
        <v>70.170209138644694</v>
      </c>
      <c r="L7" s="169">
        <v>73.452635451567005</v>
      </c>
      <c r="M7" s="163"/>
      <c r="N7" s="170">
        <v>107.513960398994</v>
      </c>
      <c r="O7" s="171">
        <v>133.68079493637899</v>
      </c>
      <c r="P7" s="172">
        <v>120.597377667686</v>
      </c>
      <c r="Q7" s="163"/>
      <c r="R7" s="173">
        <v>86.922561799029793</v>
      </c>
      <c r="S7" s="146"/>
      <c r="T7" s="147">
        <v>41.6114757876353</v>
      </c>
      <c r="U7" s="141">
        <v>54.3317015901196</v>
      </c>
      <c r="V7" s="141">
        <v>56.505874416949297</v>
      </c>
      <c r="W7" s="141">
        <v>45.849588069433402</v>
      </c>
      <c r="X7" s="141">
        <v>29.456841393076999</v>
      </c>
      <c r="Y7" s="148">
        <v>45.348419032746698</v>
      </c>
      <c r="Z7" s="141"/>
      <c r="AA7" s="149">
        <v>19.988158612643801</v>
      </c>
      <c r="AB7" s="150">
        <v>25.5679305832987</v>
      </c>
      <c r="AC7" s="151">
        <v>23.017911607231198</v>
      </c>
      <c r="AD7" s="141"/>
      <c r="AE7" s="152">
        <v>35.5917659841842</v>
      </c>
      <c r="AF7" s="97"/>
      <c r="AG7" s="168">
        <v>61.6166126703217</v>
      </c>
      <c r="AH7" s="163">
        <v>76.179775592395899</v>
      </c>
      <c r="AI7" s="163">
        <v>84.066747076751099</v>
      </c>
      <c r="AJ7" s="163">
        <v>85.864054515511498</v>
      </c>
      <c r="AK7" s="163">
        <v>84.655380936182496</v>
      </c>
      <c r="AL7" s="169">
        <v>78.476514158232504</v>
      </c>
      <c r="AM7" s="163"/>
      <c r="AN7" s="170">
        <v>111.843302154181</v>
      </c>
      <c r="AO7" s="171">
        <v>119.74059445970001</v>
      </c>
      <c r="AP7" s="172">
        <v>115.79194830694099</v>
      </c>
      <c r="AQ7" s="163"/>
      <c r="AR7" s="173">
        <v>89.138066772149301</v>
      </c>
      <c r="AS7" s="146"/>
      <c r="AT7" s="147">
        <v>44.3112182941165</v>
      </c>
      <c r="AU7" s="141">
        <v>63.261765172745001</v>
      </c>
      <c r="AV7" s="141">
        <v>68.747454132958595</v>
      </c>
      <c r="AW7" s="141">
        <v>66.449916163656397</v>
      </c>
      <c r="AX7" s="141">
        <v>55.314538420427503</v>
      </c>
      <c r="AY7" s="148">
        <v>59.981457605067703</v>
      </c>
      <c r="AZ7" s="141"/>
      <c r="BA7" s="149">
        <v>38.894619510245597</v>
      </c>
      <c r="BB7" s="150">
        <v>32.559543633871201</v>
      </c>
      <c r="BC7" s="151">
        <v>35.545286774398903</v>
      </c>
      <c r="BD7" s="141"/>
      <c r="BE7" s="152">
        <v>49.948305412165901</v>
      </c>
    </row>
    <row r="8" spans="1:57" x14ac:dyDescent="0.2">
      <c r="A8" s="24" t="s">
        <v>19</v>
      </c>
      <c r="B8" s="44" t="str">
        <f t="shared" ref="B8:B43" si="0">TRIM(A8)</f>
        <v>Norfolk/Virginia Beach, VA</v>
      </c>
      <c r="C8" s="12"/>
      <c r="D8" s="28" t="s">
        <v>16</v>
      </c>
      <c r="E8" s="31" t="s">
        <v>17</v>
      </c>
      <c r="F8" s="12"/>
      <c r="G8" s="168">
        <v>62.128462158974699</v>
      </c>
      <c r="H8" s="163">
        <v>67.3111864664412</v>
      </c>
      <c r="I8" s="163">
        <v>69.639749768063496</v>
      </c>
      <c r="J8" s="163">
        <v>69.288263652802797</v>
      </c>
      <c r="K8" s="163">
        <v>71.148774416227596</v>
      </c>
      <c r="L8" s="169">
        <v>67.903287292502</v>
      </c>
      <c r="M8" s="163"/>
      <c r="N8" s="170">
        <v>141.160695943077</v>
      </c>
      <c r="O8" s="171">
        <v>186.431995966664</v>
      </c>
      <c r="P8" s="172">
        <v>163.79634595486999</v>
      </c>
      <c r="Q8" s="163"/>
      <c r="R8" s="173">
        <v>95.301304053178697</v>
      </c>
      <c r="S8" s="146"/>
      <c r="T8" s="147">
        <v>2.1330677065531898</v>
      </c>
      <c r="U8" s="141">
        <v>16.202963454430499</v>
      </c>
      <c r="V8" s="141">
        <v>16.004801624647602</v>
      </c>
      <c r="W8" s="141">
        <v>14.913823610128601</v>
      </c>
      <c r="X8" s="141">
        <v>3.5970111350868001</v>
      </c>
      <c r="Y8" s="148">
        <v>10.317688036154401</v>
      </c>
      <c r="Z8" s="141"/>
      <c r="AA8" s="149">
        <v>0.336827525309287</v>
      </c>
      <c r="AB8" s="150">
        <v>11.0115853097161</v>
      </c>
      <c r="AC8" s="151">
        <v>6.1455094396737904</v>
      </c>
      <c r="AD8" s="141"/>
      <c r="AE8" s="152">
        <v>8.2286760481569896</v>
      </c>
      <c r="AF8" s="97"/>
      <c r="AG8" s="168">
        <v>58.051828899677602</v>
      </c>
      <c r="AH8" s="163">
        <v>63.665847990539</v>
      </c>
      <c r="AI8" s="163">
        <v>68.593365849647498</v>
      </c>
      <c r="AJ8" s="163">
        <v>71.131637035144195</v>
      </c>
      <c r="AK8" s="163">
        <v>73.7847316593285</v>
      </c>
      <c r="AL8" s="169">
        <v>67.045482286867397</v>
      </c>
      <c r="AM8" s="163"/>
      <c r="AN8" s="170">
        <v>128.11423843265899</v>
      </c>
      <c r="AO8" s="171">
        <v>146.72097390125001</v>
      </c>
      <c r="AP8" s="172">
        <v>137.41760616695399</v>
      </c>
      <c r="AQ8" s="163"/>
      <c r="AR8" s="173">
        <v>87.151803395463801</v>
      </c>
      <c r="AS8" s="146"/>
      <c r="AT8" s="147">
        <v>8.2500802605665697</v>
      </c>
      <c r="AU8" s="141">
        <v>19.633325494324801</v>
      </c>
      <c r="AV8" s="141">
        <v>23.0244194986082</v>
      </c>
      <c r="AW8" s="141">
        <v>25.906019000489199</v>
      </c>
      <c r="AX8" s="141">
        <v>18.717732544577402</v>
      </c>
      <c r="AY8" s="148">
        <v>19.192767494239501</v>
      </c>
      <c r="AZ8" s="141"/>
      <c r="BA8" s="149">
        <v>13.1007365956263</v>
      </c>
      <c r="BB8" s="150">
        <v>10.94440163004</v>
      </c>
      <c r="BC8" s="151">
        <v>11.939253043223299</v>
      </c>
      <c r="BD8" s="141"/>
      <c r="BE8" s="152">
        <v>15.8119826796996</v>
      </c>
    </row>
    <row r="9" spans="1:57" ht="14.25" x14ac:dyDescent="0.25">
      <c r="A9" s="24" t="s">
        <v>20</v>
      </c>
      <c r="B9" s="79" t="s">
        <v>72</v>
      </c>
      <c r="C9" s="12"/>
      <c r="D9" s="28" t="s">
        <v>16</v>
      </c>
      <c r="E9" s="31" t="s">
        <v>17</v>
      </c>
      <c r="F9" s="12"/>
      <c r="G9" s="168">
        <v>52.870917987304097</v>
      </c>
      <c r="H9" s="163">
        <v>65.684100816797596</v>
      </c>
      <c r="I9" s="163">
        <v>70.4464487104363</v>
      </c>
      <c r="J9" s="163">
        <v>65.491404425800098</v>
      </c>
      <c r="K9" s="163">
        <v>56.566507883872603</v>
      </c>
      <c r="L9" s="169">
        <v>62.2118759648421</v>
      </c>
      <c r="M9" s="163"/>
      <c r="N9" s="170">
        <v>95.862311532827206</v>
      </c>
      <c r="O9" s="171">
        <v>118.44675053047401</v>
      </c>
      <c r="P9" s="172">
        <v>107.15453103165</v>
      </c>
      <c r="Q9" s="163"/>
      <c r="R9" s="173">
        <v>75.052634555358907</v>
      </c>
      <c r="S9" s="146"/>
      <c r="T9" s="147">
        <v>33.201203941762301</v>
      </c>
      <c r="U9" s="141">
        <v>51.450645420692197</v>
      </c>
      <c r="V9" s="141">
        <v>49.685851226030302</v>
      </c>
      <c r="W9" s="141">
        <v>38.796086024268703</v>
      </c>
      <c r="X9" s="141">
        <v>23.626354654311999</v>
      </c>
      <c r="Y9" s="148">
        <v>39.446787267250897</v>
      </c>
      <c r="Z9" s="141"/>
      <c r="AA9" s="149">
        <v>15.0860510121973</v>
      </c>
      <c r="AB9" s="150">
        <v>19.157575087730599</v>
      </c>
      <c r="AC9" s="151">
        <v>17.301290872164302</v>
      </c>
      <c r="AD9" s="141"/>
      <c r="AE9" s="152">
        <v>29.475594854918501</v>
      </c>
      <c r="AF9" s="97"/>
      <c r="AG9" s="168">
        <v>53.342094766280397</v>
      </c>
      <c r="AH9" s="163">
        <v>66.321191677764403</v>
      </c>
      <c r="AI9" s="163">
        <v>74.525721661783606</v>
      </c>
      <c r="AJ9" s="163">
        <v>71.912093848492901</v>
      </c>
      <c r="AK9" s="163">
        <v>66.740081568784106</v>
      </c>
      <c r="AL9" s="169">
        <v>66.5682367046211</v>
      </c>
      <c r="AM9" s="163"/>
      <c r="AN9" s="170">
        <v>96.388477280596604</v>
      </c>
      <c r="AO9" s="171">
        <v>106.90934795467599</v>
      </c>
      <c r="AP9" s="172">
        <v>101.648912617636</v>
      </c>
      <c r="AQ9" s="163"/>
      <c r="AR9" s="173">
        <v>76.591286965482595</v>
      </c>
      <c r="AS9" s="146"/>
      <c r="AT9" s="147">
        <v>31.889546166379599</v>
      </c>
      <c r="AU9" s="141">
        <v>45.323478017162103</v>
      </c>
      <c r="AV9" s="141">
        <v>52.235463536328702</v>
      </c>
      <c r="AW9" s="141">
        <v>42.3669292377297</v>
      </c>
      <c r="AX9" s="141">
        <v>30.253764229288599</v>
      </c>
      <c r="AY9" s="148">
        <v>40.5662370733831</v>
      </c>
      <c r="AZ9" s="141"/>
      <c r="BA9" s="149">
        <v>31.5206973036905</v>
      </c>
      <c r="BB9" s="150">
        <v>29.669643710170401</v>
      </c>
      <c r="BC9" s="151">
        <v>30.540734312167999</v>
      </c>
      <c r="BD9" s="141"/>
      <c r="BE9" s="152">
        <v>36.588557866954098</v>
      </c>
    </row>
    <row r="10" spans="1:57" x14ac:dyDescent="0.2">
      <c r="A10" s="24" t="s">
        <v>21</v>
      </c>
      <c r="B10" s="44" t="str">
        <f t="shared" si="0"/>
        <v>Virginia Area</v>
      </c>
      <c r="C10" s="12"/>
      <c r="D10" s="28" t="s">
        <v>16</v>
      </c>
      <c r="E10" s="31" t="s">
        <v>17</v>
      </c>
      <c r="F10" s="12"/>
      <c r="G10" s="168">
        <v>58.826141555185899</v>
      </c>
      <c r="H10" s="163">
        <v>56.877500878569897</v>
      </c>
      <c r="I10" s="163">
        <v>60.117514467117999</v>
      </c>
      <c r="J10" s="163">
        <v>62.6329236464166</v>
      </c>
      <c r="K10" s="163">
        <v>62.833142234613298</v>
      </c>
      <c r="L10" s="169">
        <v>60.257444556380698</v>
      </c>
      <c r="M10" s="163"/>
      <c r="N10" s="170">
        <v>90.781800482627702</v>
      </c>
      <c r="O10" s="171">
        <v>108.648551179626</v>
      </c>
      <c r="P10" s="172">
        <v>99.715175831127098</v>
      </c>
      <c r="Q10" s="163"/>
      <c r="R10" s="173">
        <v>71.531082063451095</v>
      </c>
      <c r="S10" s="146"/>
      <c r="T10" s="147">
        <v>34.415422948924501</v>
      </c>
      <c r="U10" s="141">
        <v>22.502353998008399</v>
      </c>
      <c r="V10" s="141">
        <v>19.326992732537501</v>
      </c>
      <c r="W10" s="141">
        <v>16.8054058965999</v>
      </c>
      <c r="X10" s="141">
        <v>14.526914113310299</v>
      </c>
      <c r="Y10" s="148">
        <v>20.9700078523645</v>
      </c>
      <c r="Z10" s="141"/>
      <c r="AA10" s="149">
        <v>14.6168968923043</v>
      </c>
      <c r="AB10" s="150">
        <v>17.556991506482099</v>
      </c>
      <c r="AC10" s="151">
        <v>16.2001569011207</v>
      </c>
      <c r="AD10" s="141"/>
      <c r="AE10" s="152">
        <v>19.024059662006501</v>
      </c>
      <c r="AF10" s="97"/>
      <c r="AG10" s="168">
        <v>49.832760408124997</v>
      </c>
      <c r="AH10" s="163">
        <v>58.708674413700997</v>
      </c>
      <c r="AI10" s="163">
        <v>63.336885411053501</v>
      </c>
      <c r="AJ10" s="163">
        <v>70.1752314738889</v>
      </c>
      <c r="AK10" s="163">
        <v>82.047951116369504</v>
      </c>
      <c r="AL10" s="169">
        <v>64.820300564627601</v>
      </c>
      <c r="AM10" s="163"/>
      <c r="AN10" s="170">
        <v>113.166800482627</v>
      </c>
      <c r="AO10" s="171">
        <v>111.851920495279</v>
      </c>
      <c r="AP10" s="172">
        <v>112.50936048895301</v>
      </c>
      <c r="AQ10" s="163"/>
      <c r="AR10" s="173">
        <v>78.4457462572921</v>
      </c>
      <c r="AS10" s="146"/>
      <c r="AT10" s="147">
        <v>21.688411566751</v>
      </c>
      <c r="AU10" s="141">
        <v>26.485100165715501</v>
      </c>
      <c r="AV10" s="141">
        <v>25.269316619448599</v>
      </c>
      <c r="AW10" s="141">
        <v>29.742576351302901</v>
      </c>
      <c r="AX10" s="141">
        <v>34.923021220547596</v>
      </c>
      <c r="AY10" s="148">
        <v>28.191442389759501</v>
      </c>
      <c r="AZ10" s="141"/>
      <c r="BA10" s="149">
        <v>34.071839131654599</v>
      </c>
      <c r="BB10" s="150">
        <v>24.1359620953837</v>
      </c>
      <c r="BC10" s="151">
        <v>28.941726863175202</v>
      </c>
      <c r="BD10" s="141"/>
      <c r="BE10" s="152">
        <v>28.497835858413499</v>
      </c>
    </row>
    <row r="11" spans="1:57" x14ac:dyDescent="0.2">
      <c r="A11" s="41" t="s">
        <v>22</v>
      </c>
      <c r="B11" s="44" t="str">
        <f t="shared" si="0"/>
        <v>Washington, DC</v>
      </c>
      <c r="C11" s="12"/>
      <c r="D11" s="28" t="s">
        <v>16</v>
      </c>
      <c r="E11" s="31" t="s">
        <v>17</v>
      </c>
      <c r="F11" s="12"/>
      <c r="G11" s="168">
        <v>98.664443332702305</v>
      </c>
      <c r="H11" s="163">
        <v>125.225298142188</v>
      </c>
      <c r="I11" s="163">
        <v>131.825288226651</v>
      </c>
      <c r="J11" s="163">
        <v>112.209122565059</v>
      </c>
      <c r="K11" s="163">
        <v>88.878345277049107</v>
      </c>
      <c r="L11" s="169">
        <v>111.36049950873</v>
      </c>
      <c r="M11" s="163"/>
      <c r="N11" s="170">
        <v>121.376621956606</v>
      </c>
      <c r="O11" s="171">
        <v>149.77193001433201</v>
      </c>
      <c r="P11" s="172">
        <v>135.574275985469</v>
      </c>
      <c r="Q11" s="163"/>
      <c r="R11" s="173">
        <v>118.27872135922701</v>
      </c>
      <c r="S11" s="146"/>
      <c r="T11" s="147">
        <v>114.014089865863</v>
      </c>
      <c r="U11" s="141">
        <v>169.38807275796299</v>
      </c>
      <c r="V11" s="141">
        <v>192.18285311919601</v>
      </c>
      <c r="W11" s="141">
        <v>147.92965163449301</v>
      </c>
      <c r="X11" s="141">
        <v>97.127553231731</v>
      </c>
      <c r="Y11" s="148">
        <v>144.15861054429999</v>
      </c>
      <c r="Z11" s="141"/>
      <c r="AA11" s="149">
        <v>81.155150474573304</v>
      </c>
      <c r="AB11" s="150">
        <v>77.829849715309294</v>
      </c>
      <c r="AC11" s="151">
        <v>79.303165901643894</v>
      </c>
      <c r="AD11" s="141"/>
      <c r="AE11" s="152">
        <v>118.29948562091199</v>
      </c>
      <c r="AF11" s="97"/>
      <c r="AG11" s="168">
        <v>104.034252101408</v>
      </c>
      <c r="AH11" s="163">
        <v>135.03760898616099</v>
      </c>
      <c r="AI11" s="163">
        <v>150.937523622588</v>
      </c>
      <c r="AJ11" s="163">
        <v>144.13180291110501</v>
      </c>
      <c r="AK11" s="163">
        <v>127.082740152653</v>
      </c>
      <c r="AL11" s="169">
        <v>132.24477284015299</v>
      </c>
      <c r="AM11" s="163"/>
      <c r="AN11" s="170">
        <v>132.94598852053701</v>
      </c>
      <c r="AO11" s="171">
        <v>141.61001631552901</v>
      </c>
      <c r="AP11" s="172">
        <v>137.278002418033</v>
      </c>
      <c r="AQ11" s="163"/>
      <c r="AR11" s="173">
        <v>133.682837970874</v>
      </c>
      <c r="AS11" s="146"/>
      <c r="AT11" s="147">
        <v>160.90788656514999</v>
      </c>
      <c r="AU11" s="141">
        <v>221.82640184677601</v>
      </c>
      <c r="AV11" s="141">
        <v>242.138953424905</v>
      </c>
      <c r="AW11" s="141">
        <v>218.25564297381899</v>
      </c>
      <c r="AX11" s="141">
        <v>170.672056500097</v>
      </c>
      <c r="AY11" s="148">
        <v>203.05174522847599</v>
      </c>
      <c r="AZ11" s="141"/>
      <c r="BA11" s="149">
        <v>112.24138215723301</v>
      </c>
      <c r="BB11" s="150">
        <v>97.416337823739795</v>
      </c>
      <c r="BC11" s="151">
        <v>104.32726881655699</v>
      </c>
      <c r="BD11" s="141"/>
      <c r="BE11" s="152">
        <v>165.42492844716099</v>
      </c>
    </row>
    <row r="12" spans="1:57" x14ac:dyDescent="0.2">
      <c r="A12" s="24" t="s">
        <v>23</v>
      </c>
      <c r="B12" s="44" t="str">
        <f t="shared" si="0"/>
        <v>Arlington, VA</v>
      </c>
      <c r="C12" s="12"/>
      <c r="D12" s="28" t="s">
        <v>16</v>
      </c>
      <c r="E12" s="31" t="s">
        <v>17</v>
      </c>
      <c r="F12" s="12"/>
      <c r="G12" s="168">
        <v>116.614370881383</v>
      </c>
      <c r="H12" s="163">
        <v>148.73557660626</v>
      </c>
      <c r="I12" s="163">
        <v>154.933009678747</v>
      </c>
      <c r="J12" s="163">
        <v>138.21416598023001</v>
      </c>
      <c r="K12" s="163">
        <v>108.713029242174</v>
      </c>
      <c r="L12" s="169">
        <v>133.442030477759</v>
      </c>
      <c r="M12" s="163"/>
      <c r="N12" s="170">
        <v>130.92933999176199</v>
      </c>
      <c r="O12" s="171">
        <v>150.92304159802299</v>
      </c>
      <c r="P12" s="172">
        <v>140.92619079489199</v>
      </c>
      <c r="Q12" s="163"/>
      <c r="R12" s="173">
        <v>135.58036199694001</v>
      </c>
      <c r="S12" s="146"/>
      <c r="T12" s="147">
        <v>201.79589961925601</v>
      </c>
      <c r="U12" s="141">
        <v>246.57011865022699</v>
      </c>
      <c r="V12" s="141">
        <v>277.11064823636502</v>
      </c>
      <c r="W12" s="141">
        <v>228.55615989968399</v>
      </c>
      <c r="X12" s="141">
        <v>148.862270104392</v>
      </c>
      <c r="Y12" s="148">
        <v>220.170757986111</v>
      </c>
      <c r="Z12" s="141"/>
      <c r="AA12" s="149">
        <v>120.265927385479</v>
      </c>
      <c r="AB12" s="150">
        <v>108.448193585889</v>
      </c>
      <c r="AC12" s="151">
        <v>113.776159295868</v>
      </c>
      <c r="AD12" s="141"/>
      <c r="AE12" s="152">
        <v>178.94192979845499</v>
      </c>
      <c r="AF12" s="97"/>
      <c r="AG12" s="168">
        <v>119.816173805601</v>
      </c>
      <c r="AH12" s="163">
        <v>158.79284570634201</v>
      </c>
      <c r="AI12" s="163">
        <v>177.402235636326</v>
      </c>
      <c r="AJ12" s="163">
        <v>175.93591870881301</v>
      </c>
      <c r="AK12" s="163">
        <v>151.71215969934099</v>
      </c>
      <c r="AL12" s="169">
        <v>156.73186671128499</v>
      </c>
      <c r="AM12" s="163"/>
      <c r="AN12" s="170">
        <v>139.329087983937</v>
      </c>
      <c r="AO12" s="171">
        <v>138.19198877677101</v>
      </c>
      <c r="AP12" s="172">
        <v>138.76053838035401</v>
      </c>
      <c r="AQ12" s="163"/>
      <c r="AR12" s="173">
        <v>151.597201473876</v>
      </c>
      <c r="AS12" s="146"/>
      <c r="AT12" s="147">
        <v>248.04029958759099</v>
      </c>
      <c r="AU12" s="141">
        <v>306.82847282245899</v>
      </c>
      <c r="AV12" s="141">
        <v>331.64123909601898</v>
      </c>
      <c r="AW12" s="141">
        <v>321.16127047596098</v>
      </c>
      <c r="AX12" s="141">
        <v>274.90949964539101</v>
      </c>
      <c r="AY12" s="148">
        <v>298.20564118591801</v>
      </c>
      <c r="AZ12" s="141"/>
      <c r="BA12" s="149">
        <v>202.16365834529299</v>
      </c>
      <c r="BB12" s="150">
        <v>168.692888742555</v>
      </c>
      <c r="BC12" s="151">
        <v>184.51538672916601</v>
      </c>
      <c r="BD12" s="141"/>
      <c r="BE12" s="152">
        <v>260.52960850591398</v>
      </c>
    </row>
    <row r="13" spans="1:57" x14ac:dyDescent="0.2">
      <c r="A13" s="24" t="s">
        <v>24</v>
      </c>
      <c r="B13" s="44" t="str">
        <f t="shared" si="0"/>
        <v>Suburban Virginia Area</v>
      </c>
      <c r="C13" s="12"/>
      <c r="D13" s="28" t="s">
        <v>16</v>
      </c>
      <c r="E13" s="31" t="s">
        <v>17</v>
      </c>
      <c r="F13" s="12"/>
      <c r="G13" s="168">
        <v>67.913154569703707</v>
      </c>
      <c r="H13" s="163">
        <v>77.733695072300904</v>
      </c>
      <c r="I13" s="163">
        <v>79.390888670503998</v>
      </c>
      <c r="J13" s="163">
        <v>71.011697318545501</v>
      </c>
      <c r="K13" s="163">
        <v>72.723016987224398</v>
      </c>
      <c r="L13" s="169">
        <v>73.754490523655704</v>
      </c>
      <c r="M13" s="163"/>
      <c r="N13" s="170">
        <v>123.29801628527299</v>
      </c>
      <c r="O13" s="171">
        <v>158.805084936122</v>
      </c>
      <c r="P13" s="172">
        <v>141.05155061069701</v>
      </c>
      <c r="Q13" s="163"/>
      <c r="R13" s="173">
        <v>92.982221977096302</v>
      </c>
      <c r="S13" s="146"/>
      <c r="T13" s="147">
        <v>25.272248951621901</v>
      </c>
      <c r="U13" s="141">
        <v>37.473985352608203</v>
      </c>
      <c r="V13" s="141">
        <v>28.455188920506</v>
      </c>
      <c r="W13" s="141">
        <v>15.105535266441899</v>
      </c>
      <c r="X13" s="141">
        <v>16.1989549846767</v>
      </c>
      <c r="Y13" s="148">
        <v>24.233283597366601</v>
      </c>
      <c r="Z13" s="141"/>
      <c r="AA13" s="149">
        <v>14.037615545399399</v>
      </c>
      <c r="AB13" s="150">
        <v>19.716715955486801</v>
      </c>
      <c r="AC13" s="151">
        <v>17.1664646751228</v>
      </c>
      <c r="AD13" s="141"/>
      <c r="AE13" s="152">
        <v>21.068374440798401</v>
      </c>
      <c r="AF13" s="97"/>
      <c r="AG13" s="168">
        <v>62.998277883063103</v>
      </c>
      <c r="AH13" s="163">
        <v>81.159705892675305</v>
      </c>
      <c r="AI13" s="163">
        <v>83.157880181097099</v>
      </c>
      <c r="AJ13" s="163">
        <v>81.955728424525304</v>
      </c>
      <c r="AK13" s="163">
        <v>85.273436984522505</v>
      </c>
      <c r="AL13" s="169">
        <v>78.908894192298504</v>
      </c>
      <c r="AM13" s="163"/>
      <c r="AN13" s="170">
        <v>122.036659179447</v>
      </c>
      <c r="AO13" s="171">
        <v>139.76995928824601</v>
      </c>
      <c r="AP13" s="172">
        <v>130.90330923384599</v>
      </c>
      <c r="AQ13" s="163"/>
      <c r="AR13" s="173">
        <v>93.764366865210604</v>
      </c>
      <c r="AS13" s="146"/>
      <c r="AT13" s="147">
        <v>28.553353163835801</v>
      </c>
      <c r="AU13" s="141">
        <v>50.138242701214502</v>
      </c>
      <c r="AV13" s="141">
        <v>47.117712931659497</v>
      </c>
      <c r="AW13" s="141">
        <v>40.401053987414798</v>
      </c>
      <c r="AX13" s="141">
        <v>40.648226475849697</v>
      </c>
      <c r="AY13" s="148">
        <v>41.6227271432208</v>
      </c>
      <c r="AZ13" s="141"/>
      <c r="BA13" s="149">
        <v>23.954618174299</v>
      </c>
      <c r="BB13" s="150">
        <v>22.089580355381599</v>
      </c>
      <c r="BC13" s="151">
        <v>22.951903167516001</v>
      </c>
      <c r="BD13" s="141"/>
      <c r="BE13" s="152">
        <v>33.534169410888197</v>
      </c>
    </row>
    <row r="14" spans="1:57" x14ac:dyDescent="0.2">
      <c r="A14" s="24" t="s">
        <v>25</v>
      </c>
      <c r="B14" s="44" t="str">
        <f t="shared" si="0"/>
        <v>Alexandria, VA</v>
      </c>
      <c r="C14" s="12"/>
      <c r="D14" s="28" t="s">
        <v>16</v>
      </c>
      <c r="E14" s="31" t="s">
        <v>17</v>
      </c>
      <c r="F14" s="12"/>
      <c r="G14" s="168">
        <v>75.093531167900593</v>
      </c>
      <c r="H14" s="163">
        <v>92.517163840458494</v>
      </c>
      <c r="I14" s="163">
        <v>102.04697396704</v>
      </c>
      <c r="J14" s="163">
        <v>99.659199904466206</v>
      </c>
      <c r="K14" s="163">
        <v>88.397918557439596</v>
      </c>
      <c r="L14" s="169">
        <v>91.542957487461095</v>
      </c>
      <c r="M14" s="163"/>
      <c r="N14" s="170">
        <v>110.305121805588</v>
      </c>
      <c r="O14" s="171">
        <v>138.28609744446999</v>
      </c>
      <c r="P14" s="172">
        <v>124.295609625029</v>
      </c>
      <c r="Q14" s="163"/>
      <c r="R14" s="173">
        <v>100.900858098195</v>
      </c>
      <c r="S14" s="146"/>
      <c r="T14" s="147">
        <v>90.282120344219194</v>
      </c>
      <c r="U14" s="141">
        <v>105.85984634464801</v>
      </c>
      <c r="V14" s="141">
        <v>119.784700617604</v>
      </c>
      <c r="W14" s="141">
        <v>112.95433519864901</v>
      </c>
      <c r="X14" s="141">
        <v>86.110221501959799</v>
      </c>
      <c r="Y14" s="148">
        <v>103.30900804652001</v>
      </c>
      <c r="Z14" s="141"/>
      <c r="AA14" s="149">
        <v>69.602568532404405</v>
      </c>
      <c r="AB14" s="150">
        <v>66.935164189300593</v>
      </c>
      <c r="AC14" s="151">
        <v>68.1083195510964</v>
      </c>
      <c r="AD14" s="141"/>
      <c r="AE14" s="152">
        <v>89.354023091458103</v>
      </c>
      <c r="AF14" s="97"/>
      <c r="AG14" s="168">
        <v>87.536537795557607</v>
      </c>
      <c r="AH14" s="163">
        <v>117.669472175782</v>
      </c>
      <c r="AI14" s="163">
        <v>130.82078248149</v>
      </c>
      <c r="AJ14" s="163">
        <v>125.76329113924</v>
      </c>
      <c r="AK14" s="163">
        <v>110.858005732027</v>
      </c>
      <c r="AL14" s="169">
        <v>114.529617864819</v>
      </c>
      <c r="AM14" s="163"/>
      <c r="AN14" s="170">
        <v>112.471821710054</v>
      </c>
      <c r="AO14" s="171">
        <v>125.02883926438901</v>
      </c>
      <c r="AP14" s="172">
        <v>118.750330487222</v>
      </c>
      <c r="AQ14" s="163"/>
      <c r="AR14" s="173">
        <v>115.735535756934</v>
      </c>
      <c r="AS14" s="146"/>
      <c r="AT14" s="147">
        <v>146.262886497956</v>
      </c>
      <c r="AU14" s="141">
        <v>197.18307945340101</v>
      </c>
      <c r="AV14" s="141">
        <v>206.428388492007</v>
      </c>
      <c r="AW14" s="141">
        <v>185.53524013972799</v>
      </c>
      <c r="AX14" s="141">
        <v>151.572195771585</v>
      </c>
      <c r="AY14" s="148">
        <v>178.06027210459999</v>
      </c>
      <c r="AZ14" s="141"/>
      <c r="BA14" s="149">
        <v>102.185425540653</v>
      </c>
      <c r="BB14" s="150">
        <v>91.1309354514419</v>
      </c>
      <c r="BC14" s="151">
        <v>96.211262934585307</v>
      </c>
      <c r="BD14" s="141"/>
      <c r="BE14" s="152">
        <v>147.761603031736</v>
      </c>
    </row>
    <row r="15" spans="1:57" x14ac:dyDescent="0.2">
      <c r="A15" s="24" t="s">
        <v>26</v>
      </c>
      <c r="B15" s="44" t="str">
        <f t="shared" si="0"/>
        <v>Fairfax/Tysons Corner, VA</v>
      </c>
      <c r="C15" s="12"/>
      <c r="D15" s="28" t="s">
        <v>16</v>
      </c>
      <c r="E15" s="31" t="s">
        <v>17</v>
      </c>
      <c r="F15" s="12"/>
      <c r="G15" s="168">
        <v>73.759107102078104</v>
      </c>
      <c r="H15" s="163">
        <v>102.044906371317</v>
      </c>
      <c r="I15" s="163">
        <v>119.703897008449</v>
      </c>
      <c r="J15" s="163">
        <v>103.53803722311</v>
      </c>
      <c r="K15" s="163">
        <v>76.938745147293901</v>
      </c>
      <c r="L15" s="169">
        <v>95.196938570449802</v>
      </c>
      <c r="M15" s="163"/>
      <c r="N15" s="170">
        <v>92.014566110984205</v>
      </c>
      <c r="O15" s="171">
        <v>115.278761132678</v>
      </c>
      <c r="P15" s="172">
        <v>103.646663621831</v>
      </c>
      <c r="Q15" s="163"/>
      <c r="R15" s="173">
        <v>97.611145727987406</v>
      </c>
      <c r="S15" s="146"/>
      <c r="T15" s="147">
        <v>96.422861912559597</v>
      </c>
      <c r="U15" s="141">
        <v>121.056238940296</v>
      </c>
      <c r="V15" s="141">
        <v>142.10603465794199</v>
      </c>
      <c r="W15" s="141">
        <v>115.290900618083</v>
      </c>
      <c r="X15" s="141">
        <v>76.508993867794501</v>
      </c>
      <c r="Y15" s="148">
        <v>111.701506834735</v>
      </c>
      <c r="Z15" s="141"/>
      <c r="AA15" s="149">
        <v>66.799299486111394</v>
      </c>
      <c r="AB15" s="150">
        <v>70.095936773328106</v>
      </c>
      <c r="AC15" s="151">
        <v>68.616662537741604</v>
      </c>
      <c r="AD15" s="141"/>
      <c r="AE15" s="152">
        <v>96.471129840956706</v>
      </c>
      <c r="AF15" s="97"/>
      <c r="AG15" s="168">
        <v>72.306665620004495</v>
      </c>
      <c r="AH15" s="163">
        <v>100.62026033340901</v>
      </c>
      <c r="AI15" s="163">
        <v>121.371534026033</v>
      </c>
      <c r="AJ15" s="163">
        <v>119.006737554236</v>
      </c>
      <c r="AK15" s="163">
        <v>100.388310116464</v>
      </c>
      <c r="AL15" s="169">
        <v>102.738701530029</v>
      </c>
      <c r="AM15" s="163"/>
      <c r="AN15" s="170">
        <v>96.140840374514696</v>
      </c>
      <c r="AO15" s="171">
        <v>102.951399006622</v>
      </c>
      <c r="AP15" s="172">
        <v>99.546119690568602</v>
      </c>
      <c r="AQ15" s="163"/>
      <c r="AR15" s="173">
        <v>101.826535290183</v>
      </c>
      <c r="AS15" s="146"/>
      <c r="AT15" s="147">
        <v>98.897661834520306</v>
      </c>
      <c r="AU15" s="141">
        <v>127.592603231696</v>
      </c>
      <c r="AV15" s="141">
        <v>156.81837471861499</v>
      </c>
      <c r="AW15" s="141">
        <v>150.77759746494499</v>
      </c>
      <c r="AX15" s="141">
        <v>123.228589761956</v>
      </c>
      <c r="AY15" s="148">
        <v>133.23175591956601</v>
      </c>
      <c r="AZ15" s="141"/>
      <c r="BA15" s="149">
        <v>88.275321331618201</v>
      </c>
      <c r="BB15" s="150">
        <v>74.963057903297297</v>
      </c>
      <c r="BC15" s="151">
        <v>81.148147351604393</v>
      </c>
      <c r="BD15" s="141"/>
      <c r="BE15" s="152">
        <v>115.893623716158</v>
      </c>
    </row>
    <row r="16" spans="1:57" x14ac:dyDescent="0.2">
      <c r="A16" s="24" t="s">
        <v>27</v>
      </c>
      <c r="B16" s="44" t="str">
        <f t="shared" si="0"/>
        <v>I-95 Fredericksburg, VA</v>
      </c>
      <c r="C16" s="12"/>
      <c r="D16" s="28" t="s">
        <v>16</v>
      </c>
      <c r="E16" s="31" t="s">
        <v>17</v>
      </c>
      <c r="F16" s="12"/>
      <c r="G16" s="168">
        <v>55.904315640814403</v>
      </c>
      <c r="H16" s="163">
        <v>54.375057078969</v>
      </c>
      <c r="I16" s="163">
        <v>57.688351182770297</v>
      </c>
      <c r="J16" s="163">
        <v>58.233656584676901</v>
      </c>
      <c r="K16" s="163">
        <v>57.129698717194302</v>
      </c>
      <c r="L16" s="169">
        <v>56.666215840885002</v>
      </c>
      <c r="M16" s="163"/>
      <c r="N16" s="170">
        <v>77.744853477698001</v>
      </c>
      <c r="O16" s="171">
        <v>94.940849711662906</v>
      </c>
      <c r="P16" s="172">
        <v>86.342851594680397</v>
      </c>
      <c r="Q16" s="163"/>
      <c r="R16" s="173">
        <v>65.145254627683698</v>
      </c>
      <c r="S16" s="146"/>
      <c r="T16" s="147">
        <v>37.442311641499302</v>
      </c>
      <c r="U16" s="141">
        <v>29.6031856848507</v>
      </c>
      <c r="V16" s="141">
        <v>33.641413660224998</v>
      </c>
      <c r="W16" s="141">
        <v>31.349414117740199</v>
      </c>
      <c r="X16" s="141">
        <v>25.6168439081668</v>
      </c>
      <c r="Y16" s="148">
        <v>31.408725731255899</v>
      </c>
      <c r="Z16" s="141"/>
      <c r="AA16" s="149">
        <v>22.024932819928299</v>
      </c>
      <c r="AB16" s="150">
        <v>30.235940610978801</v>
      </c>
      <c r="AC16" s="151">
        <v>26.4065237845384</v>
      </c>
      <c r="AD16" s="141"/>
      <c r="AE16" s="152">
        <v>29.468591785690499</v>
      </c>
      <c r="AF16" s="97"/>
      <c r="AG16" s="168">
        <v>51.417037483817801</v>
      </c>
      <c r="AH16" s="163">
        <v>54.087776862421997</v>
      </c>
      <c r="AI16" s="163">
        <v>60.406249558667703</v>
      </c>
      <c r="AJ16" s="163">
        <v>65.274475991526401</v>
      </c>
      <c r="AK16" s="163">
        <v>67.979499529245601</v>
      </c>
      <c r="AL16" s="169">
        <v>59.833007885135899</v>
      </c>
      <c r="AM16" s="163"/>
      <c r="AN16" s="170">
        <v>91.036797104860497</v>
      </c>
      <c r="AO16" s="171">
        <v>96.948191126279795</v>
      </c>
      <c r="AP16" s="172">
        <v>93.992494115570196</v>
      </c>
      <c r="AQ16" s="163"/>
      <c r="AR16" s="173">
        <v>69.592861093831402</v>
      </c>
      <c r="AS16" s="146"/>
      <c r="AT16" s="147">
        <v>28.8968366271082</v>
      </c>
      <c r="AU16" s="141">
        <v>28.252452109589999</v>
      </c>
      <c r="AV16" s="141">
        <v>35.341807897477899</v>
      </c>
      <c r="AW16" s="141">
        <v>42.180415542498103</v>
      </c>
      <c r="AX16" s="141">
        <v>42.339570593455399</v>
      </c>
      <c r="AY16" s="148">
        <v>35.759720292968701</v>
      </c>
      <c r="AZ16" s="141"/>
      <c r="BA16" s="149">
        <v>43.627786956496003</v>
      </c>
      <c r="BB16" s="150">
        <v>43.784970331685201</v>
      </c>
      <c r="BC16" s="151">
        <v>43.708807106555703</v>
      </c>
      <c r="BD16" s="141"/>
      <c r="BE16" s="152">
        <v>38.720700935323897</v>
      </c>
    </row>
    <row r="17" spans="1:58" x14ac:dyDescent="0.2">
      <c r="A17" s="24" t="s">
        <v>28</v>
      </c>
      <c r="B17" s="44" t="str">
        <f t="shared" si="0"/>
        <v>Dulles Airport Area, VA</v>
      </c>
      <c r="C17" s="12"/>
      <c r="D17" s="28" t="s">
        <v>16</v>
      </c>
      <c r="E17" s="31" t="s">
        <v>17</v>
      </c>
      <c r="F17" s="12"/>
      <c r="G17" s="168">
        <v>79.014914098972895</v>
      </c>
      <c r="H17" s="163">
        <v>107.55390476190399</v>
      </c>
      <c r="I17" s="163">
        <v>121.70955275443499</v>
      </c>
      <c r="J17" s="163">
        <v>110.250696545284</v>
      </c>
      <c r="K17" s="163">
        <v>81.097450046685296</v>
      </c>
      <c r="L17" s="169">
        <v>99.925303641456495</v>
      </c>
      <c r="M17" s="163"/>
      <c r="N17" s="170">
        <v>89.360042950513503</v>
      </c>
      <c r="O17" s="171">
        <v>100.85897945844999</v>
      </c>
      <c r="P17" s="172">
        <v>95.109511204481706</v>
      </c>
      <c r="Q17" s="163"/>
      <c r="R17" s="173">
        <v>98.549362945178004</v>
      </c>
      <c r="S17" s="146"/>
      <c r="T17" s="147">
        <v>111.780000029101</v>
      </c>
      <c r="U17" s="141">
        <v>135.60040718138299</v>
      </c>
      <c r="V17" s="141">
        <v>155.62077356307699</v>
      </c>
      <c r="W17" s="141">
        <v>103.840810765661</v>
      </c>
      <c r="X17" s="141">
        <v>83.990737792852599</v>
      </c>
      <c r="Y17" s="148">
        <v>118.427614607938</v>
      </c>
      <c r="Z17" s="141"/>
      <c r="AA17" s="149">
        <v>83.546032713102306</v>
      </c>
      <c r="AB17" s="150">
        <v>84.016090635148402</v>
      </c>
      <c r="AC17" s="151">
        <v>83.794969925464699</v>
      </c>
      <c r="AD17" s="141"/>
      <c r="AE17" s="152">
        <v>107.639062129146</v>
      </c>
      <c r="AF17" s="97"/>
      <c r="AG17" s="168">
        <v>68.943788281979394</v>
      </c>
      <c r="AH17" s="163">
        <v>101.95984010270701</v>
      </c>
      <c r="AI17" s="163">
        <v>113.873495798319</v>
      </c>
      <c r="AJ17" s="163">
        <v>113.643227124183</v>
      </c>
      <c r="AK17" s="163">
        <v>95.092374183006498</v>
      </c>
      <c r="AL17" s="169">
        <v>98.702545098039195</v>
      </c>
      <c r="AM17" s="163"/>
      <c r="AN17" s="170">
        <v>87.483336134453694</v>
      </c>
      <c r="AO17" s="171">
        <v>91.344867647058805</v>
      </c>
      <c r="AP17" s="172">
        <v>89.414101890756299</v>
      </c>
      <c r="AQ17" s="163"/>
      <c r="AR17" s="173">
        <v>96.048704181672605</v>
      </c>
      <c r="AS17" s="146"/>
      <c r="AT17" s="147">
        <v>98.561584326675202</v>
      </c>
      <c r="AU17" s="141">
        <v>143.57749037190001</v>
      </c>
      <c r="AV17" s="141">
        <v>152.635683971395</v>
      </c>
      <c r="AW17" s="141">
        <v>141.30057539074099</v>
      </c>
      <c r="AX17" s="141">
        <v>128.38149978643901</v>
      </c>
      <c r="AY17" s="148">
        <v>134.571822091012</v>
      </c>
      <c r="AZ17" s="141"/>
      <c r="BA17" s="149">
        <v>91.113792387633694</v>
      </c>
      <c r="BB17" s="150">
        <v>86.521188348007001</v>
      </c>
      <c r="BC17" s="151">
        <v>88.739999005804407</v>
      </c>
      <c r="BD17" s="141"/>
      <c r="BE17" s="152">
        <v>120.340539050271</v>
      </c>
    </row>
    <row r="18" spans="1:58" x14ac:dyDescent="0.2">
      <c r="A18" s="24" t="s">
        <v>29</v>
      </c>
      <c r="B18" s="44" t="str">
        <f t="shared" si="0"/>
        <v>Williamsburg, VA</v>
      </c>
      <c r="C18" s="12"/>
      <c r="D18" s="28" t="s">
        <v>16</v>
      </c>
      <c r="E18" s="31" t="s">
        <v>17</v>
      </c>
      <c r="F18" s="12"/>
      <c r="G18" s="168">
        <v>54.465333154937099</v>
      </c>
      <c r="H18" s="163">
        <v>55.843777093925603</v>
      </c>
      <c r="I18" s="163">
        <v>49.5247109981268</v>
      </c>
      <c r="J18" s="163">
        <v>54.647386941396803</v>
      </c>
      <c r="K18" s="163">
        <v>58.083423869413899</v>
      </c>
      <c r="L18" s="169">
        <v>54.512926411560002</v>
      </c>
      <c r="M18" s="163"/>
      <c r="N18" s="170">
        <v>131.32438051913201</v>
      </c>
      <c r="O18" s="171">
        <v>189.417784318972</v>
      </c>
      <c r="P18" s="172">
        <v>160.37108241905199</v>
      </c>
      <c r="Q18" s="163"/>
      <c r="R18" s="173">
        <v>84.758113842272195</v>
      </c>
      <c r="S18" s="146"/>
      <c r="T18" s="147">
        <v>13.2685721665248</v>
      </c>
      <c r="U18" s="141">
        <v>59.876314169880096</v>
      </c>
      <c r="V18" s="141">
        <v>36.420564384838698</v>
      </c>
      <c r="W18" s="141">
        <v>39.342296698340299</v>
      </c>
      <c r="X18" s="141">
        <v>14.391837274688299</v>
      </c>
      <c r="Y18" s="148">
        <v>30.219685647548999</v>
      </c>
      <c r="Z18" s="141"/>
      <c r="AA18" s="149">
        <v>1.67836420882885</v>
      </c>
      <c r="AB18" s="150">
        <v>16.217502140271801</v>
      </c>
      <c r="AC18" s="151">
        <v>9.7897208451830604</v>
      </c>
      <c r="AD18" s="141"/>
      <c r="AE18" s="152">
        <v>18.317377120930299</v>
      </c>
      <c r="AF18" s="97"/>
      <c r="AG18" s="168">
        <v>48.366427950227397</v>
      </c>
      <c r="AH18" s="163">
        <v>47.449613326197401</v>
      </c>
      <c r="AI18" s="163">
        <v>49.362456515921799</v>
      </c>
      <c r="AJ18" s="163">
        <v>56.394597939523599</v>
      </c>
      <c r="AK18" s="163">
        <v>69.050763981803499</v>
      </c>
      <c r="AL18" s="169">
        <v>54.124771942734803</v>
      </c>
      <c r="AM18" s="163"/>
      <c r="AN18" s="170">
        <v>126.222414035322</v>
      </c>
      <c r="AO18" s="171">
        <v>148.33575762643801</v>
      </c>
      <c r="AP18" s="172">
        <v>137.27908583088001</v>
      </c>
      <c r="AQ18" s="163"/>
      <c r="AR18" s="173">
        <v>77.883147339347801</v>
      </c>
      <c r="AS18" s="146"/>
      <c r="AT18" s="147">
        <v>23.3091488463199</v>
      </c>
      <c r="AU18" s="141">
        <v>30.881355609371699</v>
      </c>
      <c r="AV18" s="141">
        <v>31.040081912374401</v>
      </c>
      <c r="AW18" s="141">
        <v>44.410851831172501</v>
      </c>
      <c r="AX18" s="141">
        <v>41.708913994430397</v>
      </c>
      <c r="AY18" s="148">
        <v>34.688291644633203</v>
      </c>
      <c r="AZ18" s="141"/>
      <c r="BA18" s="149">
        <v>23.511060980961201</v>
      </c>
      <c r="BB18" s="150">
        <v>21.698465665788898</v>
      </c>
      <c r="BC18" s="151">
        <v>22.525116738293299</v>
      </c>
      <c r="BD18" s="141"/>
      <c r="BE18" s="152">
        <v>28.2753417326368</v>
      </c>
    </row>
    <row r="19" spans="1:58" x14ac:dyDescent="0.2">
      <c r="A19" s="24" t="s">
        <v>30</v>
      </c>
      <c r="B19" s="44" t="str">
        <f t="shared" si="0"/>
        <v>Virginia Beach, VA</v>
      </c>
      <c r="C19" s="12"/>
      <c r="D19" s="28" t="s">
        <v>16</v>
      </c>
      <c r="E19" s="31" t="s">
        <v>17</v>
      </c>
      <c r="F19" s="12"/>
      <c r="G19" s="168">
        <v>79.084036489361694</v>
      </c>
      <c r="H19" s="163">
        <v>74.479929296235596</v>
      </c>
      <c r="I19" s="163">
        <v>75.607358207855896</v>
      </c>
      <c r="J19" s="163">
        <v>78.338944009819897</v>
      </c>
      <c r="K19" s="163">
        <v>90.928654770867396</v>
      </c>
      <c r="L19" s="169">
        <v>79.687784554828099</v>
      </c>
      <c r="M19" s="163"/>
      <c r="N19" s="170">
        <v>213.49784261865699</v>
      </c>
      <c r="O19" s="171">
        <v>272.33629781505698</v>
      </c>
      <c r="P19" s="172">
        <v>242.91707021685701</v>
      </c>
      <c r="Q19" s="163"/>
      <c r="R19" s="173">
        <v>126.324723315407</v>
      </c>
      <c r="S19" s="146"/>
      <c r="T19" s="147">
        <v>-12.068801696283099</v>
      </c>
      <c r="U19" s="141">
        <v>-9.1119242904116007</v>
      </c>
      <c r="V19" s="141">
        <v>-10.2080845418916</v>
      </c>
      <c r="W19" s="141">
        <v>-6.3072758722089404</v>
      </c>
      <c r="X19" s="141">
        <v>-7.6785839343532896</v>
      </c>
      <c r="Y19" s="148">
        <v>-9.0721275049390293</v>
      </c>
      <c r="Z19" s="141"/>
      <c r="AA19" s="149">
        <v>-0.109346483687409</v>
      </c>
      <c r="AB19" s="150">
        <v>9.1964471963831098</v>
      </c>
      <c r="AC19" s="151">
        <v>4.9018999990774699</v>
      </c>
      <c r="AD19" s="141"/>
      <c r="AE19" s="152">
        <v>-1.8917834421719999</v>
      </c>
      <c r="AF19" s="97"/>
      <c r="AG19" s="168">
        <v>67.970513878887004</v>
      </c>
      <c r="AH19" s="163">
        <v>69.870216082242194</v>
      </c>
      <c r="AI19" s="163">
        <v>76.211870722176698</v>
      </c>
      <c r="AJ19" s="163">
        <v>82.044822340425497</v>
      </c>
      <c r="AK19" s="163">
        <v>86.122630184124304</v>
      </c>
      <c r="AL19" s="169">
        <v>76.444010641571097</v>
      </c>
      <c r="AM19" s="163"/>
      <c r="AN19" s="170">
        <v>168.565403150572</v>
      </c>
      <c r="AO19" s="171">
        <v>195.89722785188201</v>
      </c>
      <c r="AP19" s="172">
        <v>182.23131550122699</v>
      </c>
      <c r="AQ19" s="163"/>
      <c r="AR19" s="173">
        <v>106.668954887187</v>
      </c>
      <c r="AS19" s="146"/>
      <c r="AT19" s="147">
        <v>-5.4755441981317698</v>
      </c>
      <c r="AU19" s="141">
        <v>5.7122199385041403</v>
      </c>
      <c r="AV19" s="141">
        <v>10.2312342646074</v>
      </c>
      <c r="AW19" s="141">
        <v>16.307861349704002</v>
      </c>
      <c r="AX19" s="141">
        <v>7.6150165173402904</v>
      </c>
      <c r="AY19" s="148">
        <v>6.85184072180708</v>
      </c>
      <c r="AZ19" s="141"/>
      <c r="BA19" s="149">
        <v>3.5593768546041402</v>
      </c>
      <c r="BB19" s="150">
        <v>0.62499818965092002</v>
      </c>
      <c r="BC19" s="151">
        <v>1.96121573695847</v>
      </c>
      <c r="BD19" s="141"/>
      <c r="BE19" s="152">
        <v>4.4074107030804299</v>
      </c>
    </row>
    <row r="20" spans="1:58" x14ac:dyDescent="0.2">
      <c r="A20" s="41" t="s">
        <v>31</v>
      </c>
      <c r="B20" s="44" t="str">
        <f t="shared" si="0"/>
        <v>Norfolk/Portsmouth, VA</v>
      </c>
      <c r="C20" s="12"/>
      <c r="D20" s="28" t="s">
        <v>16</v>
      </c>
      <c r="E20" s="31" t="s">
        <v>17</v>
      </c>
      <c r="F20" s="12"/>
      <c r="G20" s="168">
        <v>60.7971203830609</v>
      </c>
      <c r="H20" s="163">
        <v>80.958043437005699</v>
      </c>
      <c r="I20" s="163">
        <v>89.578152662098006</v>
      </c>
      <c r="J20" s="163">
        <v>79.900209541381102</v>
      </c>
      <c r="K20" s="163">
        <v>73.101692549639694</v>
      </c>
      <c r="L20" s="169">
        <v>76.867043714637106</v>
      </c>
      <c r="M20" s="163"/>
      <c r="N20" s="170">
        <v>114.540669829555</v>
      </c>
      <c r="O20" s="171">
        <v>153.67571258126799</v>
      </c>
      <c r="P20" s="172">
        <v>134.108191205412</v>
      </c>
      <c r="Q20" s="163"/>
      <c r="R20" s="173">
        <v>93.221657283429906</v>
      </c>
      <c r="S20" s="146"/>
      <c r="T20" s="147">
        <v>15.4994609389736</v>
      </c>
      <c r="U20" s="141">
        <v>40.628698779503502</v>
      </c>
      <c r="V20" s="141">
        <v>51.611162767863803</v>
      </c>
      <c r="W20" s="141">
        <v>38.3019117191158</v>
      </c>
      <c r="X20" s="141">
        <v>18.737455017291499</v>
      </c>
      <c r="Y20" s="148">
        <v>33.158735192673603</v>
      </c>
      <c r="Z20" s="141"/>
      <c r="AA20" s="149">
        <v>-0.90589607987831</v>
      </c>
      <c r="AB20" s="150">
        <v>9.1043700784172295</v>
      </c>
      <c r="AC20" s="151">
        <v>4.5923387924926304</v>
      </c>
      <c r="AD20" s="141"/>
      <c r="AE20" s="152">
        <v>19.719044685638298</v>
      </c>
      <c r="AF20" s="97"/>
      <c r="AG20" s="168">
        <v>62.371697342294802</v>
      </c>
      <c r="AH20" s="163">
        <v>74.737830486733401</v>
      </c>
      <c r="AI20" s="163">
        <v>81.497455289052795</v>
      </c>
      <c r="AJ20" s="163">
        <v>78.043004480758995</v>
      </c>
      <c r="AK20" s="163">
        <v>74.504411184326102</v>
      </c>
      <c r="AL20" s="169">
        <v>74.2308797566332</v>
      </c>
      <c r="AM20" s="163"/>
      <c r="AN20" s="170">
        <v>115.47793749341</v>
      </c>
      <c r="AO20" s="171">
        <v>125.070550118608</v>
      </c>
      <c r="AP20" s="172">
        <v>120.274243806009</v>
      </c>
      <c r="AQ20" s="163"/>
      <c r="AR20" s="173">
        <v>87.386126627883598</v>
      </c>
      <c r="AS20" s="146"/>
      <c r="AT20" s="147">
        <v>17.6222987539273</v>
      </c>
      <c r="AU20" s="141">
        <v>34.955278717910602</v>
      </c>
      <c r="AV20" s="141">
        <v>40.282375908742701</v>
      </c>
      <c r="AW20" s="141">
        <v>31.765269747606101</v>
      </c>
      <c r="AX20" s="141">
        <v>18.158852309967401</v>
      </c>
      <c r="AY20" s="148">
        <v>28.522583164861501</v>
      </c>
      <c r="AZ20" s="141"/>
      <c r="BA20" s="149">
        <v>19.653584851644201</v>
      </c>
      <c r="BB20" s="150">
        <v>13.8073542453713</v>
      </c>
      <c r="BC20" s="151">
        <v>16.540891204340198</v>
      </c>
      <c r="BD20" s="141"/>
      <c r="BE20" s="152">
        <v>23.528352848523902</v>
      </c>
    </row>
    <row r="21" spans="1:58" x14ac:dyDescent="0.2">
      <c r="A21" s="42" t="s">
        <v>32</v>
      </c>
      <c r="B21" s="44" t="str">
        <f t="shared" si="0"/>
        <v>Newport News/Hampton, VA</v>
      </c>
      <c r="C21" s="12"/>
      <c r="D21" s="28" t="s">
        <v>16</v>
      </c>
      <c r="E21" s="31" t="s">
        <v>17</v>
      </c>
      <c r="F21" s="13"/>
      <c r="G21" s="168">
        <v>43.026825642117203</v>
      </c>
      <c r="H21" s="163">
        <v>51.463596126010998</v>
      </c>
      <c r="I21" s="163">
        <v>55.868884702710297</v>
      </c>
      <c r="J21" s="163">
        <v>54.166556052220798</v>
      </c>
      <c r="K21" s="163">
        <v>50.172141521214698</v>
      </c>
      <c r="L21" s="169">
        <v>50.939600808854799</v>
      </c>
      <c r="M21" s="163"/>
      <c r="N21" s="170">
        <v>80.749628437633007</v>
      </c>
      <c r="O21" s="171">
        <v>109.33031099758701</v>
      </c>
      <c r="P21" s="172">
        <v>95.039969717610305</v>
      </c>
      <c r="Q21" s="163"/>
      <c r="R21" s="173">
        <v>63.539706211356403</v>
      </c>
      <c r="S21" s="146"/>
      <c r="T21" s="147">
        <v>15.310079455477201</v>
      </c>
      <c r="U21" s="141">
        <v>25.077118901350801</v>
      </c>
      <c r="V21" s="141">
        <v>25.9959606748751</v>
      </c>
      <c r="W21" s="141">
        <v>20.270185443918699</v>
      </c>
      <c r="X21" s="141">
        <v>0.93795668082741102</v>
      </c>
      <c r="Y21" s="148">
        <v>17.0785053211087</v>
      </c>
      <c r="Z21" s="141"/>
      <c r="AA21" s="149">
        <v>-3.3417311411075699</v>
      </c>
      <c r="AB21" s="150">
        <v>10.512991887555399</v>
      </c>
      <c r="AC21" s="151">
        <v>4.1698404192943599</v>
      </c>
      <c r="AD21" s="141"/>
      <c r="AE21" s="152">
        <v>11.190089763481</v>
      </c>
      <c r="AF21" s="97"/>
      <c r="AG21" s="168">
        <v>47.443946388534101</v>
      </c>
      <c r="AH21" s="163">
        <v>52.677789711934103</v>
      </c>
      <c r="AI21" s="163">
        <v>57.201847516673702</v>
      </c>
      <c r="AJ21" s="163">
        <v>57.1407160990492</v>
      </c>
      <c r="AK21" s="163">
        <v>57.351761696466497</v>
      </c>
      <c r="AL21" s="169">
        <v>54.363212282531499</v>
      </c>
      <c r="AM21" s="163"/>
      <c r="AN21" s="170">
        <v>92.810033691641806</v>
      </c>
      <c r="AO21" s="171">
        <v>107.812176032354</v>
      </c>
      <c r="AP21" s="172">
        <v>100.311104861998</v>
      </c>
      <c r="AQ21" s="163"/>
      <c r="AR21" s="173">
        <v>67.491181590950504</v>
      </c>
      <c r="AS21" s="146"/>
      <c r="AT21" s="147">
        <v>22.654243444466701</v>
      </c>
      <c r="AU21" s="141">
        <v>28.546830676903799</v>
      </c>
      <c r="AV21" s="141">
        <v>31.4601143156919</v>
      </c>
      <c r="AW21" s="141">
        <v>31.202053131694498</v>
      </c>
      <c r="AX21" s="141">
        <v>23.486192152945598</v>
      </c>
      <c r="AY21" s="148">
        <v>27.512144425498601</v>
      </c>
      <c r="AZ21" s="141"/>
      <c r="BA21" s="149">
        <v>20.132526324110401</v>
      </c>
      <c r="BB21" s="150">
        <v>26.624343162382502</v>
      </c>
      <c r="BC21" s="151">
        <v>23.536072480386199</v>
      </c>
      <c r="BD21" s="141"/>
      <c r="BE21" s="152">
        <v>25.792849672246899</v>
      </c>
    </row>
    <row r="22" spans="1:58" x14ac:dyDescent="0.2">
      <c r="A22" s="43" t="s">
        <v>33</v>
      </c>
      <c r="B22" s="44" t="str">
        <f t="shared" si="0"/>
        <v>Chesapeake/Suffolk, VA</v>
      </c>
      <c r="C22" s="12"/>
      <c r="D22" s="29" t="s">
        <v>16</v>
      </c>
      <c r="E22" s="32" t="s">
        <v>17</v>
      </c>
      <c r="F22" s="12"/>
      <c r="G22" s="174">
        <v>60.777022235807799</v>
      </c>
      <c r="H22" s="175">
        <v>72.921507231440998</v>
      </c>
      <c r="I22" s="175">
        <v>80.292930532751001</v>
      </c>
      <c r="J22" s="175">
        <v>77.147947144104805</v>
      </c>
      <c r="K22" s="175">
        <v>69.864681310043593</v>
      </c>
      <c r="L22" s="176">
        <v>72.200817690829595</v>
      </c>
      <c r="M22" s="163"/>
      <c r="N22" s="177">
        <v>100.42149077729201</v>
      </c>
      <c r="O22" s="178">
        <v>126.639023388646</v>
      </c>
      <c r="P22" s="179">
        <v>113.530257082969</v>
      </c>
      <c r="Q22" s="163"/>
      <c r="R22" s="180">
        <v>84.009228945726704</v>
      </c>
      <c r="S22" s="146"/>
      <c r="T22" s="153">
        <v>14.3985908179828</v>
      </c>
      <c r="U22" s="154">
        <v>24.989396059022098</v>
      </c>
      <c r="V22" s="154">
        <v>33.0712012401412</v>
      </c>
      <c r="W22" s="154">
        <v>28.656751299461401</v>
      </c>
      <c r="X22" s="154">
        <v>17.2562376959627</v>
      </c>
      <c r="Y22" s="155">
        <v>23.905241544941699</v>
      </c>
      <c r="Z22" s="141"/>
      <c r="AA22" s="156">
        <v>3.8207908014239802</v>
      </c>
      <c r="AB22" s="157">
        <v>10.9488702086689</v>
      </c>
      <c r="AC22" s="158">
        <v>7.67919186089531</v>
      </c>
      <c r="AD22" s="141"/>
      <c r="AE22" s="159">
        <v>17.092429474463099</v>
      </c>
      <c r="AF22" s="97"/>
      <c r="AG22" s="174">
        <v>58.287939467248897</v>
      </c>
      <c r="AH22" s="175">
        <v>74.112128183406099</v>
      </c>
      <c r="AI22" s="175">
        <v>78.632238078602597</v>
      </c>
      <c r="AJ22" s="175">
        <v>77.428044628820899</v>
      </c>
      <c r="AK22" s="175">
        <v>73.141936480349301</v>
      </c>
      <c r="AL22" s="176">
        <v>72.320457367685506</v>
      </c>
      <c r="AM22" s="163"/>
      <c r="AN22" s="177">
        <v>100.25889906986799</v>
      </c>
      <c r="AO22" s="178">
        <v>109.061610318777</v>
      </c>
      <c r="AP22" s="179">
        <v>104.660254694323</v>
      </c>
      <c r="AQ22" s="163"/>
      <c r="AR22" s="180">
        <v>81.560399461010604</v>
      </c>
      <c r="AS22" s="146"/>
      <c r="AT22" s="153">
        <v>10.209641906830599</v>
      </c>
      <c r="AU22" s="154">
        <v>21.143717287432899</v>
      </c>
      <c r="AV22" s="154">
        <v>22.956422203697901</v>
      </c>
      <c r="AW22" s="154">
        <v>23.058652714269101</v>
      </c>
      <c r="AX22" s="154">
        <v>21.051676585466499</v>
      </c>
      <c r="AY22" s="155">
        <v>19.9908257144535</v>
      </c>
      <c r="AZ22" s="141"/>
      <c r="BA22" s="156">
        <v>19.0752380325846</v>
      </c>
      <c r="BB22" s="157">
        <v>15.918515841702099</v>
      </c>
      <c r="BC22" s="158">
        <v>17.4093479215488</v>
      </c>
      <c r="BD22" s="141"/>
      <c r="BE22" s="159">
        <v>19.0312897537749</v>
      </c>
    </row>
    <row r="23" spans="1:58" x14ac:dyDescent="0.2">
      <c r="A23" s="22" t="s">
        <v>43</v>
      </c>
      <c r="B23" s="44" t="str">
        <f t="shared" si="0"/>
        <v>Richmond CBD/Airport, VA</v>
      </c>
      <c r="C23" s="10"/>
      <c r="D23" s="27" t="s">
        <v>16</v>
      </c>
      <c r="E23" s="30" t="s">
        <v>17</v>
      </c>
      <c r="F23" s="3"/>
      <c r="G23" s="160">
        <v>64.280610364683298</v>
      </c>
      <c r="H23" s="161">
        <v>87.127836852207196</v>
      </c>
      <c r="I23" s="161">
        <v>95.901520153550806</v>
      </c>
      <c r="J23" s="161">
        <v>82.9470921305182</v>
      </c>
      <c r="K23" s="161">
        <v>61.843654510556597</v>
      </c>
      <c r="L23" s="162">
        <v>78.420142802303204</v>
      </c>
      <c r="M23" s="163"/>
      <c r="N23" s="164">
        <v>122.999754318618</v>
      </c>
      <c r="O23" s="165">
        <v>154.566080614203</v>
      </c>
      <c r="P23" s="166">
        <v>138.78291746641</v>
      </c>
      <c r="Q23" s="163"/>
      <c r="R23" s="167">
        <v>95.666649849191103</v>
      </c>
      <c r="S23" s="146"/>
      <c r="T23" s="138">
        <v>63.909445721709901</v>
      </c>
      <c r="U23" s="139">
        <v>101.67449528778501</v>
      </c>
      <c r="V23" s="139">
        <v>100.689028404165</v>
      </c>
      <c r="W23" s="139">
        <v>70.907136200240004</v>
      </c>
      <c r="X23" s="139">
        <v>30.5603588277245</v>
      </c>
      <c r="Y23" s="140">
        <v>73.413956565933702</v>
      </c>
      <c r="Z23" s="141"/>
      <c r="AA23" s="142">
        <v>18.970171013225599</v>
      </c>
      <c r="AB23" s="143">
        <v>14.958928349673901</v>
      </c>
      <c r="AC23" s="144">
        <v>16.702579256052999</v>
      </c>
      <c r="AD23" s="141"/>
      <c r="AE23" s="145">
        <v>44.341130747810297</v>
      </c>
      <c r="AF23" s="136"/>
      <c r="AG23" s="160">
        <v>66.385564779270595</v>
      </c>
      <c r="AH23" s="161">
        <v>89.017722168905905</v>
      </c>
      <c r="AI23" s="161">
        <v>107.01782245681299</v>
      </c>
      <c r="AJ23" s="161">
        <v>98.667242322456801</v>
      </c>
      <c r="AK23" s="161">
        <v>85.670297024952006</v>
      </c>
      <c r="AL23" s="162">
        <v>89.351729750479805</v>
      </c>
      <c r="AM23" s="163"/>
      <c r="AN23" s="164">
        <v>129.24211084452901</v>
      </c>
      <c r="AO23" s="165">
        <v>140.107643953934</v>
      </c>
      <c r="AP23" s="166">
        <v>134.674877399232</v>
      </c>
      <c r="AQ23" s="163"/>
      <c r="AR23" s="167">
        <v>102.301200507266</v>
      </c>
      <c r="AS23" s="146"/>
      <c r="AT23" s="138">
        <v>56.852930373518497</v>
      </c>
      <c r="AU23" s="139">
        <v>93.569796727387299</v>
      </c>
      <c r="AV23" s="139">
        <v>110.487631238145</v>
      </c>
      <c r="AW23" s="139">
        <v>78.461142753192803</v>
      </c>
      <c r="AX23" s="139">
        <v>38.055072401538602</v>
      </c>
      <c r="AY23" s="140">
        <v>74.1772078163972</v>
      </c>
      <c r="AZ23" s="141"/>
      <c r="BA23" s="142">
        <v>34.062655300127702</v>
      </c>
      <c r="BB23" s="143">
        <v>27.641747669908899</v>
      </c>
      <c r="BC23" s="144">
        <v>30.6441297805384</v>
      </c>
      <c r="BD23" s="141"/>
      <c r="BE23" s="145">
        <v>54.778296734552697</v>
      </c>
      <c r="BF23" s="96"/>
    </row>
    <row r="24" spans="1:58" x14ac:dyDescent="0.2">
      <c r="A24" s="23" t="s">
        <v>44</v>
      </c>
      <c r="B24" s="44" t="str">
        <f t="shared" si="0"/>
        <v>Richmond North/Glen Allen, VA</v>
      </c>
      <c r="C24" s="11"/>
      <c r="D24" s="28" t="s">
        <v>16</v>
      </c>
      <c r="E24" s="31" t="s">
        <v>17</v>
      </c>
      <c r="F24" s="12"/>
      <c r="G24" s="168">
        <v>49.088558966074302</v>
      </c>
      <c r="H24" s="163">
        <v>58.355323640279998</v>
      </c>
      <c r="I24" s="163">
        <v>61.940127086698901</v>
      </c>
      <c r="J24" s="163">
        <v>60.095770597738202</v>
      </c>
      <c r="K24" s="163">
        <v>56.5768756058158</v>
      </c>
      <c r="L24" s="169">
        <v>57.211331179321398</v>
      </c>
      <c r="M24" s="163"/>
      <c r="N24" s="170">
        <v>96.9337092084006</v>
      </c>
      <c r="O24" s="171">
        <v>119.25474744211</v>
      </c>
      <c r="P24" s="172">
        <v>108.094228325255</v>
      </c>
      <c r="Q24" s="163"/>
      <c r="R24" s="173">
        <v>71.749301792445493</v>
      </c>
      <c r="S24" s="146"/>
      <c r="T24" s="147">
        <v>24.1986054936378</v>
      </c>
      <c r="U24" s="141">
        <v>40.356183136862498</v>
      </c>
      <c r="V24" s="141">
        <v>35.038777410215197</v>
      </c>
      <c r="W24" s="141">
        <v>28.7581239835175</v>
      </c>
      <c r="X24" s="141">
        <v>22.2628192681168</v>
      </c>
      <c r="Y24" s="148">
        <v>30.0745767650929</v>
      </c>
      <c r="Z24" s="141"/>
      <c r="AA24" s="149">
        <v>16.227638119808098</v>
      </c>
      <c r="AB24" s="150">
        <v>24.978575815801602</v>
      </c>
      <c r="AC24" s="151">
        <v>20.897225767407502</v>
      </c>
      <c r="AD24" s="141"/>
      <c r="AE24" s="152">
        <v>25.958850545256599</v>
      </c>
      <c r="AF24" s="136"/>
      <c r="AG24" s="168">
        <v>48.423696822832497</v>
      </c>
      <c r="AH24" s="163">
        <v>60.146129240710799</v>
      </c>
      <c r="AI24" s="163">
        <v>66.242989229940704</v>
      </c>
      <c r="AJ24" s="163">
        <v>65.393032310177702</v>
      </c>
      <c r="AK24" s="163">
        <v>62.183407915993499</v>
      </c>
      <c r="AL24" s="169">
        <v>60.477851103931002</v>
      </c>
      <c r="AM24" s="163"/>
      <c r="AN24" s="170">
        <v>94.946135971997805</v>
      </c>
      <c r="AO24" s="171">
        <v>107.430144318793</v>
      </c>
      <c r="AP24" s="172">
        <v>101.188140145395</v>
      </c>
      <c r="AQ24" s="163"/>
      <c r="AR24" s="173">
        <v>72.109362258635201</v>
      </c>
      <c r="AS24" s="146"/>
      <c r="AT24" s="147">
        <v>23.1404834827262</v>
      </c>
      <c r="AU24" s="141">
        <v>35.694477987592997</v>
      </c>
      <c r="AV24" s="141">
        <v>38.495757063002699</v>
      </c>
      <c r="AW24" s="141">
        <v>34.635279882865802</v>
      </c>
      <c r="AX24" s="141">
        <v>29.643650870094699</v>
      </c>
      <c r="AY24" s="148">
        <v>32.618533587850401</v>
      </c>
      <c r="AZ24" s="141"/>
      <c r="BA24" s="149">
        <v>33.442448827093898</v>
      </c>
      <c r="BB24" s="150">
        <v>35.323822008549598</v>
      </c>
      <c r="BC24" s="151">
        <v>34.434601042100198</v>
      </c>
      <c r="BD24" s="141"/>
      <c r="BE24" s="152">
        <v>33.340727206645802</v>
      </c>
      <c r="BF24" s="96"/>
    </row>
    <row r="25" spans="1:58" x14ac:dyDescent="0.2">
      <c r="A25" s="24" t="s">
        <v>45</v>
      </c>
      <c r="B25" s="44" t="str">
        <f t="shared" si="0"/>
        <v>Richmond West/Midlothian, VA</v>
      </c>
      <c r="C25" s="12"/>
      <c r="D25" s="28" t="s">
        <v>16</v>
      </c>
      <c r="E25" s="31" t="s">
        <v>17</v>
      </c>
      <c r="F25" s="12"/>
      <c r="G25" s="168">
        <v>52.930138856152503</v>
      </c>
      <c r="H25" s="163">
        <v>62.645921455805798</v>
      </c>
      <c r="I25" s="163">
        <v>65.263261351819693</v>
      </c>
      <c r="J25" s="163">
        <v>59.412917885615201</v>
      </c>
      <c r="K25" s="163">
        <v>53.2367291161178</v>
      </c>
      <c r="L25" s="169">
        <v>58.697793733102202</v>
      </c>
      <c r="M25" s="163"/>
      <c r="N25" s="170">
        <v>97.005181074523307</v>
      </c>
      <c r="O25" s="171">
        <v>119.219258370883</v>
      </c>
      <c r="P25" s="172">
        <v>108.112219722703</v>
      </c>
      <c r="Q25" s="163"/>
      <c r="R25" s="173">
        <v>72.816201158702597</v>
      </c>
      <c r="S25" s="146"/>
      <c r="T25" s="147">
        <v>43.199587265915802</v>
      </c>
      <c r="U25" s="141">
        <v>41.960638805346598</v>
      </c>
      <c r="V25" s="141">
        <v>43.3841249912997</v>
      </c>
      <c r="W25" s="141">
        <v>31.805775509720998</v>
      </c>
      <c r="X25" s="141">
        <v>20.333286129111698</v>
      </c>
      <c r="Y25" s="148">
        <v>35.921636578090798</v>
      </c>
      <c r="Z25" s="141"/>
      <c r="AA25" s="149">
        <v>14.528696201500599</v>
      </c>
      <c r="AB25" s="150">
        <v>18.518678318511</v>
      </c>
      <c r="AC25" s="151">
        <v>16.694789965874499</v>
      </c>
      <c r="AD25" s="141"/>
      <c r="AE25" s="152">
        <v>27.042239879962899</v>
      </c>
      <c r="AF25" s="136"/>
      <c r="AG25" s="168">
        <v>48.210306889081401</v>
      </c>
      <c r="AH25" s="163">
        <v>57.528279783362201</v>
      </c>
      <c r="AI25" s="163">
        <v>62.325257954939303</v>
      </c>
      <c r="AJ25" s="163">
        <v>60.7687987348353</v>
      </c>
      <c r="AK25" s="163">
        <v>60.915191941074497</v>
      </c>
      <c r="AL25" s="169">
        <v>57.949567060658502</v>
      </c>
      <c r="AM25" s="163"/>
      <c r="AN25" s="170">
        <v>89.516403136915002</v>
      </c>
      <c r="AO25" s="171">
        <v>100.662553795493</v>
      </c>
      <c r="AP25" s="172">
        <v>95.089478466204497</v>
      </c>
      <c r="AQ25" s="163"/>
      <c r="AR25" s="173">
        <v>68.560970319385902</v>
      </c>
      <c r="AS25" s="146"/>
      <c r="AT25" s="147">
        <v>33.248846186664601</v>
      </c>
      <c r="AU25" s="141">
        <v>37.873763419555502</v>
      </c>
      <c r="AV25" s="141">
        <v>41.542864824433202</v>
      </c>
      <c r="AW25" s="141">
        <v>31.3955466983439</v>
      </c>
      <c r="AX25" s="141">
        <v>30.3074442425645</v>
      </c>
      <c r="AY25" s="148">
        <v>34.807316686973103</v>
      </c>
      <c r="AZ25" s="141"/>
      <c r="BA25" s="149">
        <v>33.077906274778698</v>
      </c>
      <c r="BB25" s="150">
        <v>29.656817090587801</v>
      </c>
      <c r="BC25" s="151">
        <v>31.244929105545701</v>
      </c>
      <c r="BD25" s="141"/>
      <c r="BE25" s="152">
        <v>33.372774622567</v>
      </c>
      <c r="BF25" s="96"/>
    </row>
    <row r="26" spans="1:58" x14ac:dyDescent="0.2">
      <c r="A26" s="24" t="s">
        <v>46</v>
      </c>
      <c r="B26" s="44" t="str">
        <f t="shared" si="0"/>
        <v>Petersburg/Chester, VA</v>
      </c>
      <c r="C26" s="12"/>
      <c r="D26" s="28" t="s">
        <v>16</v>
      </c>
      <c r="E26" s="31" t="s">
        <v>17</v>
      </c>
      <c r="F26" s="12"/>
      <c r="G26" s="168">
        <v>48.111612376141402</v>
      </c>
      <c r="H26" s="163">
        <v>58.901699183990601</v>
      </c>
      <c r="I26" s="163">
        <v>62.930180901496001</v>
      </c>
      <c r="J26" s="163">
        <v>60.9627004857198</v>
      </c>
      <c r="K26" s="163">
        <v>53.072475150573098</v>
      </c>
      <c r="L26" s="169">
        <v>56.795733619584198</v>
      </c>
      <c r="M26" s="163"/>
      <c r="N26" s="170">
        <v>65.819338352438294</v>
      </c>
      <c r="O26" s="171">
        <v>79.994711249271404</v>
      </c>
      <c r="P26" s="172">
        <v>72.907024800854799</v>
      </c>
      <c r="Q26" s="163"/>
      <c r="R26" s="173">
        <v>61.398959671375799</v>
      </c>
      <c r="S26" s="146"/>
      <c r="T26" s="147">
        <v>14.538539377228</v>
      </c>
      <c r="U26" s="141">
        <v>27.330587610495002</v>
      </c>
      <c r="V26" s="141">
        <v>27.695014402280599</v>
      </c>
      <c r="W26" s="141">
        <v>27.3150319026029</v>
      </c>
      <c r="X26" s="141">
        <v>20.497270908968702</v>
      </c>
      <c r="Y26" s="148">
        <v>23.752468253647901</v>
      </c>
      <c r="Z26" s="141"/>
      <c r="AA26" s="149">
        <v>6.6048651954933399</v>
      </c>
      <c r="AB26" s="150">
        <v>14.600770481723901</v>
      </c>
      <c r="AC26" s="151">
        <v>10.8478276996545</v>
      </c>
      <c r="AD26" s="141"/>
      <c r="AE26" s="152">
        <v>19.050389849975701</v>
      </c>
      <c r="AF26" s="136"/>
      <c r="AG26" s="168">
        <v>51.888054386050101</v>
      </c>
      <c r="AH26" s="163">
        <v>59.415048620555602</v>
      </c>
      <c r="AI26" s="163">
        <v>63.4162721342529</v>
      </c>
      <c r="AJ26" s="163">
        <v>62.835654998057102</v>
      </c>
      <c r="AK26" s="163">
        <v>59.063201622304199</v>
      </c>
      <c r="AL26" s="169">
        <v>59.323646352243998</v>
      </c>
      <c r="AM26" s="163"/>
      <c r="AN26" s="170">
        <v>69.586581435787807</v>
      </c>
      <c r="AO26" s="171">
        <v>75.866659932970606</v>
      </c>
      <c r="AP26" s="172">
        <v>72.726620684379199</v>
      </c>
      <c r="AQ26" s="163"/>
      <c r="AR26" s="173">
        <v>63.153067589996901</v>
      </c>
      <c r="AS26" s="146"/>
      <c r="AT26" s="147">
        <v>21.0279602388154</v>
      </c>
      <c r="AU26" s="141">
        <v>19.379607582062</v>
      </c>
      <c r="AV26" s="141">
        <v>22.5504656381259</v>
      </c>
      <c r="AW26" s="141">
        <v>22.226555663069298</v>
      </c>
      <c r="AX26" s="141">
        <v>22.009449995830199</v>
      </c>
      <c r="AY26" s="148">
        <v>21.461519172039601</v>
      </c>
      <c r="AZ26" s="141"/>
      <c r="BA26" s="149">
        <v>22.6858180258908</v>
      </c>
      <c r="BB26" s="150">
        <v>21.362276576385199</v>
      </c>
      <c r="BC26" s="151">
        <v>21.991893297070401</v>
      </c>
      <c r="BD26" s="141"/>
      <c r="BE26" s="152">
        <v>21.635516537874601</v>
      </c>
      <c r="BF26" s="96"/>
    </row>
    <row r="27" spans="1:58" x14ac:dyDescent="0.2">
      <c r="A27" s="99" t="s">
        <v>100</v>
      </c>
      <c r="B27" s="45" t="s">
        <v>71</v>
      </c>
      <c r="C27" s="12"/>
      <c r="D27" s="28" t="s">
        <v>16</v>
      </c>
      <c r="E27" s="31" t="s">
        <v>17</v>
      </c>
      <c r="F27" s="12"/>
      <c r="G27" s="168">
        <v>47.153581581886399</v>
      </c>
      <c r="H27" s="163">
        <v>55.712133719159297</v>
      </c>
      <c r="I27" s="163">
        <v>58.085440146207702</v>
      </c>
      <c r="J27" s="163">
        <v>61.6944435983348</v>
      </c>
      <c r="K27" s="163">
        <v>60.404530916844301</v>
      </c>
      <c r="L27" s="169">
        <v>56.610025992486499</v>
      </c>
      <c r="M27" s="163"/>
      <c r="N27" s="170">
        <v>88.649188750126896</v>
      </c>
      <c r="O27" s="171">
        <v>106.41390394963901</v>
      </c>
      <c r="P27" s="172">
        <v>97.5315463498832</v>
      </c>
      <c r="Q27" s="163"/>
      <c r="R27" s="173">
        <v>68.301888951742697</v>
      </c>
      <c r="S27" s="146"/>
      <c r="T27" s="147">
        <v>9.4463543390387201</v>
      </c>
      <c r="U27" s="141">
        <v>15.116416136874699</v>
      </c>
      <c r="V27" s="141">
        <v>8.8429354402457498</v>
      </c>
      <c r="W27" s="141">
        <v>7.3615300971868001</v>
      </c>
      <c r="X27" s="141">
        <v>4.6065611538642202</v>
      </c>
      <c r="Y27" s="148">
        <v>8.8423816660480199</v>
      </c>
      <c r="Z27" s="141"/>
      <c r="AA27" s="149">
        <v>7.4764792692232698</v>
      </c>
      <c r="AB27" s="150">
        <v>9.9760932290732107</v>
      </c>
      <c r="AC27" s="151">
        <v>8.8258459307647499</v>
      </c>
      <c r="AD27" s="141"/>
      <c r="AE27" s="152">
        <v>8.8356347248558507</v>
      </c>
      <c r="AF27" s="136"/>
      <c r="AG27" s="168">
        <v>46.018575616813798</v>
      </c>
      <c r="AH27" s="163">
        <v>55.900155726469599</v>
      </c>
      <c r="AI27" s="163">
        <v>59.121264214641002</v>
      </c>
      <c r="AJ27" s="163">
        <v>62.076339729921798</v>
      </c>
      <c r="AK27" s="163">
        <v>65.694098258706404</v>
      </c>
      <c r="AL27" s="169">
        <v>57.762086709310502</v>
      </c>
      <c r="AM27" s="163"/>
      <c r="AN27" s="170">
        <v>92.267023428774394</v>
      </c>
      <c r="AO27" s="171">
        <v>96.9326106711341</v>
      </c>
      <c r="AP27" s="172">
        <v>94.599817049954297</v>
      </c>
      <c r="AQ27" s="163"/>
      <c r="AR27" s="173">
        <v>68.287152520923001</v>
      </c>
      <c r="AS27" s="146"/>
      <c r="AT27" s="147">
        <v>16.776239729237599</v>
      </c>
      <c r="AU27" s="141">
        <v>19.728861240957698</v>
      </c>
      <c r="AV27" s="141">
        <v>18.3851786033444</v>
      </c>
      <c r="AW27" s="141">
        <v>18.118538259863701</v>
      </c>
      <c r="AX27" s="141">
        <v>19.871361556258101</v>
      </c>
      <c r="AY27" s="148">
        <v>18.659492099946402</v>
      </c>
      <c r="AZ27" s="141"/>
      <c r="BA27" s="149">
        <v>19.591206510800401</v>
      </c>
      <c r="BB27" s="150">
        <v>17.2896436853528</v>
      </c>
      <c r="BC27" s="151">
        <v>18.400875634375399</v>
      </c>
      <c r="BD27" s="141"/>
      <c r="BE27" s="152">
        <v>18.5569949736682</v>
      </c>
      <c r="BF27" s="96"/>
    </row>
    <row r="28" spans="1:58" x14ac:dyDescent="0.2">
      <c r="A28" s="24" t="s">
        <v>48</v>
      </c>
      <c r="B28" s="44" t="str">
        <f t="shared" si="0"/>
        <v>Roanoke, VA</v>
      </c>
      <c r="C28" s="12"/>
      <c r="D28" s="28" t="s">
        <v>16</v>
      </c>
      <c r="E28" s="31" t="s">
        <v>17</v>
      </c>
      <c r="F28" s="12"/>
      <c r="G28" s="168">
        <v>49.491406496927098</v>
      </c>
      <c r="H28" s="163">
        <v>59.649160667251898</v>
      </c>
      <c r="I28" s="163">
        <v>66.577013169446801</v>
      </c>
      <c r="J28" s="163">
        <v>69.274723441615393</v>
      </c>
      <c r="K28" s="163">
        <v>68.292312554872595</v>
      </c>
      <c r="L28" s="169">
        <v>62.656923266022801</v>
      </c>
      <c r="M28" s="163"/>
      <c r="N28" s="170">
        <v>82.624470588235198</v>
      </c>
      <c r="O28" s="171">
        <v>93.893309920983299</v>
      </c>
      <c r="P28" s="172">
        <v>88.258890254609298</v>
      </c>
      <c r="Q28" s="163"/>
      <c r="R28" s="173">
        <v>69.971770977047498</v>
      </c>
      <c r="S28" s="146"/>
      <c r="T28" s="147">
        <v>35.852581545983597</v>
      </c>
      <c r="U28" s="141">
        <v>46.234872395557403</v>
      </c>
      <c r="V28" s="141">
        <v>43.3874888933493</v>
      </c>
      <c r="W28" s="141">
        <v>36.388314233198003</v>
      </c>
      <c r="X28" s="141">
        <v>23.162279308031</v>
      </c>
      <c r="Y28" s="148">
        <v>36.274066843689802</v>
      </c>
      <c r="Z28" s="141"/>
      <c r="AA28" s="149">
        <v>3.9370178663157001</v>
      </c>
      <c r="AB28" s="150">
        <v>9.9876759889261102</v>
      </c>
      <c r="AC28" s="151">
        <v>7.0701089809795201</v>
      </c>
      <c r="AD28" s="141"/>
      <c r="AE28" s="152">
        <v>24.077590654869901</v>
      </c>
      <c r="AF28" s="136"/>
      <c r="AG28" s="168">
        <v>47.105619402984999</v>
      </c>
      <c r="AH28" s="163">
        <v>60.331853380158002</v>
      </c>
      <c r="AI28" s="163">
        <v>66.548493854258098</v>
      </c>
      <c r="AJ28" s="163">
        <v>76.789792361720799</v>
      </c>
      <c r="AK28" s="163">
        <v>87.543085601404698</v>
      </c>
      <c r="AL28" s="169">
        <v>67.663768920105298</v>
      </c>
      <c r="AM28" s="163"/>
      <c r="AN28" s="170">
        <v>99.947722563652306</v>
      </c>
      <c r="AO28" s="171">
        <v>94.721982879718993</v>
      </c>
      <c r="AP28" s="172">
        <v>97.334852721685607</v>
      </c>
      <c r="AQ28" s="163"/>
      <c r="AR28" s="173">
        <v>76.141221434842507</v>
      </c>
      <c r="AS28" s="146"/>
      <c r="AT28" s="147">
        <v>39.926871234365102</v>
      </c>
      <c r="AU28" s="141">
        <v>55.239365800765199</v>
      </c>
      <c r="AV28" s="141">
        <v>48.684467049406599</v>
      </c>
      <c r="AW28" s="141">
        <v>58.3619654722837</v>
      </c>
      <c r="AX28" s="141">
        <v>60.0966693952913</v>
      </c>
      <c r="AY28" s="148">
        <v>53.461914273443703</v>
      </c>
      <c r="AZ28" s="141"/>
      <c r="BA28" s="149">
        <v>41.215854744619598</v>
      </c>
      <c r="BB28" s="150">
        <v>28.190882852651299</v>
      </c>
      <c r="BC28" s="151">
        <v>34.563150569259399</v>
      </c>
      <c r="BD28" s="141"/>
      <c r="BE28" s="152">
        <v>45.973960875274599</v>
      </c>
      <c r="BF28" s="96"/>
    </row>
    <row r="29" spans="1:58" x14ac:dyDescent="0.2">
      <c r="A29" s="24" t="s">
        <v>49</v>
      </c>
      <c r="B29" s="44" t="str">
        <f t="shared" si="0"/>
        <v>Charlottesville, VA</v>
      </c>
      <c r="C29" s="12"/>
      <c r="D29" s="28" t="s">
        <v>16</v>
      </c>
      <c r="E29" s="31" t="s">
        <v>17</v>
      </c>
      <c r="F29" s="12"/>
      <c r="G29" s="168">
        <v>179.827088299683</v>
      </c>
      <c r="H29" s="163">
        <v>85.135132571150507</v>
      </c>
      <c r="I29" s="163">
        <v>83.377837509121804</v>
      </c>
      <c r="J29" s="163">
        <v>80.214774993918695</v>
      </c>
      <c r="K29" s="163">
        <v>83.967971296521497</v>
      </c>
      <c r="L29" s="169">
        <v>102.504560934079</v>
      </c>
      <c r="M29" s="163"/>
      <c r="N29" s="170">
        <v>145.16386523960099</v>
      </c>
      <c r="O29" s="171">
        <v>191.7</v>
      </c>
      <c r="P29" s="172">
        <v>168.43193261979999</v>
      </c>
      <c r="Q29" s="163"/>
      <c r="R29" s="173">
        <v>121.340952844285</v>
      </c>
      <c r="S29" s="146"/>
      <c r="T29" s="147">
        <v>108.29077453429601</v>
      </c>
      <c r="U29" s="141">
        <v>45.832066451737099</v>
      </c>
      <c r="V29" s="141">
        <v>39.292148834918102</v>
      </c>
      <c r="W29" s="141">
        <v>33.367870586849399</v>
      </c>
      <c r="X29" s="141">
        <v>33.087658220350498</v>
      </c>
      <c r="Y29" s="148">
        <v>56.347757911094298</v>
      </c>
      <c r="Z29" s="141"/>
      <c r="AA29" s="149">
        <v>43.997730622276201</v>
      </c>
      <c r="AB29" s="150">
        <v>41.120408065877797</v>
      </c>
      <c r="AC29" s="151">
        <v>42.3461035392938</v>
      </c>
      <c r="AD29" s="141"/>
      <c r="AE29" s="152">
        <v>50.477537197250697</v>
      </c>
      <c r="AF29" s="136"/>
      <c r="AG29" s="168">
        <v>98.590391632206206</v>
      </c>
      <c r="AH29" s="163">
        <v>86.871356725857396</v>
      </c>
      <c r="AI29" s="163">
        <v>91.222543176842606</v>
      </c>
      <c r="AJ29" s="163">
        <v>94.075831306251501</v>
      </c>
      <c r="AK29" s="163">
        <v>120.65378253466299</v>
      </c>
      <c r="AL29" s="169">
        <v>98.282781075164095</v>
      </c>
      <c r="AM29" s="163"/>
      <c r="AN29" s="170">
        <v>215.37316893699801</v>
      </c>
      <c r="AO29" s="171">
        <v>227.89153004135201</v>
      </c>
      <c r="AP29" s="172">
        <v>221.632349489175</v>
      </c>
      <c r="AQ29" s="163"/>
      <c r="AR29" s="173">
        <v>133.525514907738</v>
      </c>
      <c r="AS29" s="146"/>
      <c r="AT29" s="147">
        <v>40.816109097341602</v>
      </c>
      <c r="AU29" s="141">
        <v>38.043205046289003</v>
      </c>
      <c r="AV29" s="141">
        <v>35.719463632348798</v>
      </c>
      <c r="AW29" s="141">
        <v>41.027195850556701</v>
      </c>
      <c r="AX29" s="141">
        <v>38.416599400673398</v>
      </c>
      <c r="AY29" s="148">
        <v>38.804590195193498</v>
      </c>
      <c r="AZ29" s="141"/>
      <c r="BA29" s="149">
        <v>46.745756654295199</v>
      </c>
      <c r="BB29" s="150">
        <v>32.258286376324399</v>
      </c>
      <c r="BC29" s="151">
        <v>38.922163757021501</v>
      </c>
      <c r="BD29" s="141"/>
      <c r="BE29" s="152">
        <v>38.860323802645198</v>
      </c>
      <c r="BF29" s="96"/>
    </row>
    <row r="30" spans="1:58" x14ac:dyDescent="0.2">
      <c r="A30" s="24" t="s">
        <v>50</v>
      </c>
      <c r="B30" s="46" t="s">
        <v>73</v>
      </c>
      <c r="C30" s="12"/>
      <c r="D30" s="28" t="s">
        <v>16</v>
      </c>
      <c r="E30" s="31" t="s">
        <v>17</v>
      </c>
      <c r="F30" s="12"/>
      <c r="G30" s="168">
        <v>42.679708881335799</v>
      </c>
      <c r="H30" s="163">
        <v>56.000997487808398</v>
      </c>
      <c r="I30" s="163">
        <v>62.424403723954399</v>
      </c>
      <c r="J30" s="163">
        <v>60.2957588296143</v>
      </c>
      <c r="K30" s="163">
        <v>55.207167134623901</v>
      </c>
      <c r="L30" s="169">
        <v>55.321607211467402</v>
      </c>
      <c r="M30" s="163"/>
      <c r="N30" s="170">
        <v>69.532388059701404</v>
      </c>
      <c r="O30" s="171">
        <v>75.6523097384365</v>
      </c>
      <c r="P30" s="172">
        <v>72.592348899068995</v>
      </c>
      <c r="Q30" s="163"/>
      <c r="R30" s="173">
        <v>60.256104836496398</v>
      </c>
      <c r="S30" s="146"/>
      <c r="T30" s="147">
        <v>25.835444286844002</v>
      </c>
      <c r="U30" s="141">
        <v>27.439963498975501</v>
      </c>
      <c r="V30" s="141">
        <v>32.555803207027203</v>
      </c>
      <c r="W30" s="141">
        <v>27.797899649064401</v>
      </c>
      <c r="X30" s="141">
        <v>10.485494755723</v>
      </c>
      <c r="Y30" s="148">
        <v>24.541329918923701</v>
      </c>
      <c r="Z30" s="141"/>
      <c r="AA30" s="149">
        <v>-0.282086450952099</v>
      </c>
      <c r="AB30" s="150">
        <v>-4.1000824142279804</v>
      </c>
      <c r="AC30" s="151">
        <v>-2.3087161152953799</v>
      </c>
      <c r="AD30" s="141"/>
      <c r="AE30" s="152">
        <v>13.777488033985399</v>
      </c>
      <c r="AF30" s="136"/>
      <c r="AG30" s="168">
        <v>41.733450938377402</v>
      </c>
      <c r="AH30" s="163">
        <v>58.542113196394197</v>
      </c>
      <c r="AI30" s="163">
        <v>63.5330183242204</v>
      </c>
      <c r="AJ30" s="163">
        <v>62.742050761046201</v>
      </c>
      <c r="AK30" s="163">
        <v>58.247611570858503</v>
      </c>
      <c r="AL30" s="169">
        <v>56.9596489581794</v>
      </c>
      <c r="AM30" s="163"/>
      <c r="AN30" s="170">
        <v>73.177625979015801</v>
      </c>
      <c r="AO30" s="171">
        <v>73.135703783064798</v>
      </c>
      <c r="AP30" s="172">
        <v>73.1566648810403</v>
      </c>
      <c r="AQ30" s="163"/>
      <c r="AR30" s="173">
        <v>61.587367793282503</v>
      </c>
      <c r="AS30" s="146"/>
      <c r="AT30" s="147">
        <v>25.7667615109401</v>
      </c>
      <c r="AU30" s="141">
        <v>34.0562657838001</v>
      </c>
      <c r="AV30" s="141">
        <v>36.102843588872297</v>
      </c>
      <c r="AW30" s="141">
        <v>30.290139437231101</v>
      </c>
      <c r="AX30" s="141">
        <v>21.350348203329801</v>
      </c>
      <c r="AY30" s="148">
        <v>29.637386813257098</v>
      </c>
      <c r="AZ30" s="141"/>
      <c r="BA30" s="149">
        <v>21.441094608989498</v>
      </c>
      <c r="BB30" s="150">
        <v>13.9009725695018</v>
      </c>
      <c r="BC30" s="151">
        <v>17.5513237553537</v>
      </c>
      <c r="BD30" s="141"/>
      <c r="BE30" s="152">
        <v>25.2663353957856</v>
      </c>
      <c r="BF30" s="96"/>
    </row>
    <row r="31" spans="1:58" x14ac:dyDescent="0.2">
      <c r="A31" s="24" t="s">
        <v>51</v>
      </c>
      <c r="B31" s="44" t="str">
        <f t="shared" si="0"/>
        <v>Staunton &amp; Harrisonburg, VA</v>
      </c>
      <c r="C31" s="12"/>
      <c r="D31" s="28" t="s">
        <v>16</v>
      </c>
      <c r="E31" s="31" t="s">
        <v>17</v>
      </c>
      <c r="F31" s="12"/>
      <c r="G31" s="168">
        <v>50.860445534838</v>
      </c>
      <c r="H31" s="163">
        <v>55.728624141315002</v>
      </c>
      <c r="I31" s="163">
        <v>59.954312070657501</v>
      </c>
      <c r="J31" s="163">
        <v>62.088620215897897</v>
      </c>
      <c r="K31" s="163">
        <v>59.295931305201101</v>
      </c>
      <c r="L31" s="169">
        <v>57.585586653581899</v>
      </c>
      <c r="M31" s="163"/>
      <c r="N31" s="170">
        <v>78.774027477919503</v>
      </c>
      <c r="O31" s="171">
        <v>102.106471050049</v>
      </c>
      <c r="P31" s="172">
        <v>90.4402492639842</v>
      </c>
      <c r="Q31" s="163"/>
      <c r="R31" s="173">
        <v>66.972633113696901</v>
      </c>
      <c r="S31" s="146"/>
      <c r="T31" s="147">
        <v>31.811122201223199</v>
      </c>
      <c r="U31" s="141">
        <v>26.788344518959001</v>
      </c>
      <c r="V31" s="141">
        <v>31.161814272706099</v>
      </c>
      <c r="W31" s="141">
        <v>28.1755901572994</v>
      </c>
      <c r="X31" s="141">
        <v>20.899475094581799</v>
      </c>
      <c r="Y31" s="148">
        <v>27.550719217813299</v>
      </c>
      <c r="Z31" s="141"/>
      <c r="AA31" s="149">
        <v>14.803749935111201</v>
      </c>
      <c r="AB31" s="150">
        <v>23.974903776117198</v>
      </c>
      <c r="AC31" s="151">
        <v>19.806780026559402</v>
      </c>
      <c r="AD31" s="141"/>
      <c r="AE31" s="152">
        <v>24.4471472836969</v>
      </c>
      <c r="AF31" s="136"/>
      <c r="AG31" s="168">
        <v>45.953257605495502</v>
      </c>
      <c r="AH31" s="163">
        <v>54.267860647693801</v>
      </c>
      <c r="AI31" s="163">
        <v>59.662798331697701</v>
      </c>
      <c r="AJ31" s="163">
        <v>63.767078017664304</v>
      </c>
      <c r="AK31" s="163">
        <v>83.351594210009793</v>
      </c>
      <c r="AL31" s="169">
        <v>61.400517762512202</v>
      </c>
      <c r="AM31" s="163"/>
      <c r="AN31" s="170">
        <v>111.224566241413</v>
      </c>
      <c r="AO31" s="171">
        <v>111.980731599607</v>
      </c>
      <c r="AP31" s="172">
        <v>111.60264892051001</v>
      </c>
      <c r="AQ31" s="163"/>
      <c r="AR31" s="173">
        <v>75.743983807654502</v>
      </c>
      <c r="AS31" s="146"/>
      <c r="AT31" s="147">
        <v>12.116027595840899</v>
      </c>
      <c r="AU31" s="141">
        <v>27.179990620594701</v>
      </c>
      <c r="AV31" s="141">
        <v>30.137653831782199</v>
      </c>
      <c r="AW31" s="141">
        <v>29.3728001545974</v>
      </c>
      <c r="AX31" s="141">
        <v>30.4098018680248</v>
      </c>
      <c r="AY31" s="148">
        <v>26.4906130567147</v>
      </c>
      <c r="AZ31" s="141"/>
      <c r="BA31" s="149">
        <v>31.313067572444002</v>
      </c>
      <c r="BB31" s="150">
        <v>22.570212011757501</v>
      </c>
      <c r="BC31" s="151">
        <v>26.776313001856199</v>
      </c>
      <c r="BD31" s="141"/>
      <c r="BE31" s="152">
        <v>26.6107290576028</v>
      </c>
      <c r="BF31" s="96"/>
    </row>
    <row r="32" spans="1:58" x14ac:dyDescent="0.2">
      <c r="A32" s="24" t="s">
        <v>52</v>
      </c>
      <c r="B32" s="44" t="str">
        <f t="shared" si="0"/>
        <v>Blacksburg &amp; Wytheville, VA</v>
      </c>
      <c r="C32" s="12"/>
      <c r="D32" s="28" t="s">
        <v>16</v>
      </c>
      <c r="E32" s="31" t="s">
        <v>17</v>
      </c>
      <c r="F32" s="12"/>
      <c r="G32" s="168">
        <v>34.560327293980102</v>
      </c>
      <c r="H32" s="163">
        <v>39.573724917202398</v>
      </c>
      <c r="I32" s="163">
        <v>43.669097993376099</v>
      </c>
      <c r="J32" s="163">
        <v>49.423619715565899</v>
      </c>
      <c r="K32" s="163">
        <v>57.245702318332299</v>
      </c>
      <c r="L32" s="169">
        <v>44.8944944476914</v>
      </c>
      <c r="M32" s="163"/>
      <c r="N32" s="170">
        <v>88.1265595168517</v>
      </c>
      <c r="O32" s="171">
        <v>80.697523865186</v>
      </c>
      <c r="P32" s="172">
        <v>84.4120416910188</v>
      </c>
      <c r="Q32" s="163"/>
      <c r="R32" s="173">
        <v>56.185222231499203</v>
      </c>
      <c r="S32" s="146"/>
      <c r="T32" s="147">
        <v>16.0443543114127</v>
      </c>
      <c r="U32" s="141">
        <v>4.3003966304011696</v>
      </c>
      <c r="V32" s="141">
        <v>5.4005271700381199</v>
      </c>
      <c r="W32" s="141">
        <v>10.0391045525219</v>
      </c>
      <c r="X32" s="141">
        <v>16.3624010031401</v>
      </c>
      <c r="Y32" s="148">
        <v>10.4327140201014</v>
      </c>
      <c r="Z32" s="141"/>
      <c r="AA32" s="149">
        <v>25.058810612894799</v>
      </c>
      <c r="AB32" s="150">
        <v>16.2050682957037</v>
      </c>
      <c r="AC32" s="151">
        <v>20.664340064156399</v>
      </c>
      <c r="AD32" s="141"/>
      <c r="AE32" s="152">
        <v>14.604097527564599</v>
      </c>
      <c r="AF32" s="136"/>
      <c r="AG32" s="168">
        <v>35.867781511786397</v>
      </c>
      <c r="AH32" s="163">
        <v>47.791013052795599</v>
      </c>
      <c r="AI32" s="163">
        <v>55.462809760374</v>
      </c>
      <c r="AJ32" s="163">
        <v>70.398870056497103</v>
      </c>
      <c r="AK32" s="163">
        <v>90.281520553282604</v>
      </c>
      <c r="AL32" s="169">
        <v>59.960398986947197</v>
      </c>
      <c r="AM32" s="163"/>
      <c r="AN32" s="170">
        <v>121.051414377556</v>
      </c>
      <c r="AO32" s="171">
        <v>97.669162283265095</v>
      </c>
      <c r="AP32" s="172">
        <v>109.360288330411</v>
      </c>
      <c r="AQ32" s="163"/>
      <c r="AR32" s="173">
        <v>74.074653085079703</v>
      </c>
      <c r="AS32" s="146"/>
      <c r="AT32" s="147">
        <v>5.0913525174035401</v>
      </c>
      <c r="AU32" s="141">
        <v>23.947334084165</v>
      </c>
      <c r="AV32" s="141">
        <v>27.894324477535299</v>
      </c>
      <c r="AW32" s="141">
        <v>34.485558810782102</v>
      </c>
      <c r="AX32" s="141">
        <v>44.7069860008544</v>
      </c>
      <c r="AY32" s="148">
        <v>29.902665758311301</v>
      </c>
      <c r="AZ32" s="141"/>
      <c r="BA32" s="149">
        <v>51.2268155414205</v>
      </c>
      <c r="BB32" s="150">
        <v>26.625162509148701</v>
      </c>
      <c r="BC32" s="151">
        <v>39.154019863376597</v>
      </c>
      <c r="BD32" s="141"/>
      <c r="BE32" s="152">
        <v>33.650692998664098</v>
      </c>
      <c r="BF32" s="96"/>
    </row>
    <row r="33" spans="1:58" x14ac:dyDescent="0.2">
      <c r="A33" s="24" t="s">
        <v>53</v>
      </c>
      <c r="B33" s="44" t="str">
        <f t="shared" si="0"/>
        <v>Lynchburg, VA</v>
      </c>
      <c r="C33" s="12"/>
      <c r="D33" s="28" t="s">
        <v>16</v>
      </c>
      <c r="E33" s="31" t="s">
        <v>17</v>
      </c>
      <c r="F33" s="12"/>
      <c r="G33" s="168">
        <v>42.151846831582503</v>
      </c>
      <c r="H33" s="163">
        <v>52.024056252117902</v>
      </c>
      <c r="I33" s="163">
        <v>57.704435784479799</v>
      </c>
      <c r="J33" s="163">
        <v>55.502704168078601</v>
      </c>
      <c r="K33" s="163">
        <v>54.892087427990504</v>
      </c>
      <c r="L33" s="169">
        <v>52.455026092849799</v>
      </c>
      <c r="M33" s="163"/>
      <c r="N33" s="170">
        <v>70.350918332768501</v>
      </c>
      <c r="O33" s="171">
        <v>96.255869196882401</v>
      </c>
      <c r="P33" s="172">
        <v>83.303393764825401</v>
      </c>
      <c r="Q33" s="163"/>
      <c r="R33" s="173">
        <v>61.268845427700001</v>
      </c>
      <c r="S33" s="146"/>
      <c r="T33" s="147">
        <v>9.6177973546697295</v>
      </c>
      <c r="U33" s="141">
        <v>10.676977092287199</v>
      </c>
      <c r="V33" s="141">
        <v>18.624780938590401</v>
      </c>
      <c r="W33" s="141">
        <v>14.676959659367199</v>
      </c>
      <c r="X33" s="141">
        <v>27.4941440304449</v>
      </c>
      <c r="Y33" s="148">
        <v>16.278841373592599</v>
      </c>
      <c r="Z33" s="141"/>
      <c r="AA33" s="149">
        <v>15.7669918223071</v>
      </c>
      <c r="AB33" s="150">
        <v>27.292554697501</v>
      </c>
      <c r="AC33" s="151">
        <v>22.157164819260601</v>
      </c>
      <c r="AD33" s="141"/>
      <c r="AE33" s="152">
        <v>18.493901334598899</v>
      </c>
      <c r="AF33" s="136"/>
      <c r="AG33" s="168">
        <v>43.620819213825797</v>
      </c>
      <c r="AH33" s="163">
        <v>61.747546594374697</v>
      </c>
      <c r="AI33" s="163">
        <v>66.4708607251779</v>
      </c>
      <c r="AJ33" s="163">
        <v>88.849675533717303</v>
      </c>
      <c r="AK33" s="163">
        <v>110.251901050491</v>
      </c>
      <c r="AL33" s="169">
        <v>74.188160623517405</v>
      </c>
      <c r="AM33" s="163"/>
      <c r="AN33" s="170">
        <v>125.440618434429</v>
      </c>
      <c r="AO33" s="171">
        <v>107.290934429007</v>
      </c>
      <c r="AP33" s="172">
        <v>116.365776431718</v>
      </c>
      <c r="AQ33" s="163"/>
      <c r="AR33" s="173">
        <v>86.238907997289004</v>
      </c>
      <c r="AS33" s="146"/>
      <c r="AT33" s="147">
        <v>13.900782338212201</v>
      </c>
      <c r="AU33" s="141">
        <v>8.5680091771323497</v>
      </c>
      <c r="AV33" s="141">
        <v>4.0711473302839698</v>
      </c>
      <c r="AW33" s="141">
        <v>28.326942711401301</v>
      </c>
      <c r="AX33" s="141">
        <v>58.218046020016502</v>
      </c>
      <c r="AY33" s="148">
        <v>24.492314600867299</v>
      </c>
      <c r="AZ33" s="141"/>
      <c r="BA33" s="149">
        <v>50.929763166938102</v>
      </c>
      <c r="BB33" s="150">
        <v>30.921612187401301</v>
      </c>
      <c r="BC33" s="151">
        <v>40.996077734530203</v>
      </c>
      <c r="BD33" s="141"/>
      <c r="BE33" s="152">
        <v>30.375689840457699</v>
      </c>
      <c r="BF33" s="96"/>
    </row>
    <row r="34" spans="1:58" x14ac:dyDescent="0.2">
      <c r="A34" s="24" t="s">
        <v>78</v>
      </c>
      <c r="B34" s="44" t="str">
        <f t="shared" si="0"/>
        <v>Central Virginia</v>
      </c>
      <c r="C34" s="12"/>
      <c r="D34" s="28" t="s">
        <v>16</v>
      </c>
      <c r="E34" s="31" t="s">
        <v>17</v>
      </c>
      <c r="F34" s="12"/>
      <c r="G34" s="168">
        <v>68.804141760031897</v>
      </c>
      <c r="H34" s="163">
        <v>66.976998570431107</v>
      </c>
      <c r="I34" s="163">
        <v>70.539934505801298</v>
      </c>
      <c r="J34" s="163">
        <v>66.365732903354399</v>
      </c>
      <c r="K34" s="163">
        <v>60.5386881212806</v>
      </c>
      <c r="L34" s="169">
        <v>66.645099172179897</v>
      </c>
      <c r="M34" s="163"/>
      <c r="N34" s="170">
        <v>99.925209614681293</v>
      </c>
      <c r="O34" s="171">
        <v>125.631783968881</v>
      </c>
      <c r="P34" s="172">
        <v>112.778496791781</v>
      </c>
      <c r="Q34" s="163"/>
      <c r="R34" s="173">
        <v>79.826069920637494</v>
      </c>
      <c r="S34" s="146"/>
      <c r="T34" s="147">
        <v>49.467268040083098</v>
      </c>
      <c r="U34" s="141">
        <v>43.895659875556099</v>
      </c>
      <c r="V34" s="141">
        <v>41.913551055198702</v>
      </c>
      <c r="W34" s="141">
        <v>33.113449113150203</v>
      </c>
      <c r="X34" s="141">
        <v>24.132100292639301</v>
      </c>
      <c r="Y34" s="148">
        <v>38.319033201476202</v>
      </c>
      <c r="Z34" s="141"/>
      <c r="AA34" s="149">
        <v>18.867504179617299</v>
      </c>
      <c r="AB34" s="150">
        <v>22.266669531951099</v>
      </c>
      <c r="AC34" s="151">
        <v>20.737101968333601</v>
      </c>
      <c r="AD34" s="141"/>
      <c r="AE34" s="152">
        <v>30.6398502785025</v>
      </c>
      <c r="AF34" s="136"/>
      <c r="AG34" s="168">
        <v>58.464908407859298</v>
      </c>
      <c r="AH34" s="163">
        <v>68.578848449084006</v>
      </c>
      <c r="AI34" s="163">
        <v>75.590141211476407</v>
      </c>
      <c r="AJ34" s="163">
        <v>76.250195402107707</v>
      </c>
      <c r="AK34" s="163">
        <v>78.212604557997196</v>
      </c>
      <c r="AL34" s="169">
        <v>71.419339605704906</v>
      </c>
      <c r="AM34" s="163"/>
      <c r="AN34" s="170">
        <v>116.012209182486</v>
      </c>
      <c r="AO34" s="171">
        <v>123.30009849064101</v>
      </c>
      <c r="AP34" s="172">
        <v>119.65615383656301</v>
      </c>
      <c r="AQ34" s="163"/>
      <c r="AR34" s="173">
        <v>85.201286528807401</v>
      </c>
      <c r="AS34" s="146"/>
      <c r="AT34" s="147">
        <v>31.997256438247401</v>
      </c>
      <c r="AU34" s="141">
        <v>38.4280411271004</v>
      </c>
      <c r="AV34" s="141">
        <v>41.716746791560098</v>
      </c>
      <c r="AW34" s="141">
        <v>38.823753352035801</v>
      </c>
      <c r="AX34" s="141">
        <v>33.7729867046558</v>
      </c>
      <c r="AY34" s="148">
        <v>37.0470029374261</v>
      </c>
      <c r="AZ34" s="141"/>
      <c r="BA34" s="149">
        <v>35.600631539201203</v>
      </c>
      <c r="BB34" s="150">
        <v>29.070233444271601</v>
      </c>
      <c r="BC34" s="151">
        <v>32.155566612586199</v>
      </c>
      <c r="BD34" s="141"/>
      <c r="BE34" s="152">
        <v>35.041428394536702</v>
      </c>
      <c r="BF34" s="96"/>
    </row>
    <row r="35" spans="1:58" x14ac:dyDescent="0.2">
      <c r="A35" s="24" t="s">
        <v>79</v>
      </c>
      <c r="B35" s="44" t="str">
        <f t="shared" si="0"/>
        <v>Chesapeake Bay</v>
      </c>
      <c r="C35" s="12"/>
      <c r="D35" s="28" t="s">
        <v>16</v>
      </c>
      <c r="E35" s="31" t="s">
        <v>17</v>
      </c>
      <c r="F35" s="12"/>
      <c r="G35" s="168">
        <v>54.711918063314698</v>
      </c>
      <c r="H35" s="163">
        <v>63.517802607076298</v>
      </c>
      <c r="I35" s="163">
        <v>62.037541899441301</v>
      </c>
      <c r="J35" s="163">
        <v>65.266424581005495</v>
      </c>
      <c r="K35" s="163">
        <v>61.925428305400303</v>
      </c>
      <c r="L35" s="169">
        <v>61.491823091247603</v>
      </c>
      <c r="M35" s="163"/>
      <c r="N35" s="170">
        <v>105.931014897579</v>
      </c>
      <c r="O35" s="171">
        <v>136.460996275605</v>
      </c>
      <c r="P35" s="172">
        <v>121.19600558659199</v>
      </c>
      <c r="Q35" s="163"/>
      <c r="R35" s="173">
        <v>78.550160947060306</v>
      </c>
      <c r="S35" s="146"/>
      <c r="T35" s="147">
        <v>-11.022484461271301</v>
      </c>
      <c r="U35" s="141">
        <v>-3.5291322614995302</v>
      </c>
      <c r="V35" s="141">
        <v>-5.6887548520983104</v>
      </c>
      <c r="W35" s="141">
        <v>-3.2963148900559198</v>
      </c>
      <c r="X35" s="141">
        <v>-3.7695008169938098</v>
      </c>
      <c r="Y35" s="148">
        <v>-5.3834845914643603</v>
      </c>
      <c r="Z35" s="141"/>
      <c r="AA35" s="149">
        <v>1.4806897980740501</v>
      </c>
      <c r="AB35" s="150">
        <v>12.483693564498299</v>
      </c>
      <c r="AC35" s="151">
        <v>7.3948831444554601</v>
      </c>
      <c r="AD35" s="141"/>
      <c r="AE35" s="152">
        <v>-0.145902206985835</v>
      </c>
      <c r="AF35" s="136"/>
      <c r="AG35" s="168">
        <v>48.266031191806299</v>
      </c>
      <c r="AH35" s="163">
        <v>60.214075884543703</v>
      </c>
      <c r="AI35" s="163">
        <v>66.879483240223394</v>
      </c>
      <c r="AJ35" s="163">
        <v>65.250474860335103</v>
      </c>
      <c r="AK35" s="163">
        <v>62.204571694599601</v>
      </c>
      <c r="AL35" s="169">
        <v>60.562927374301601</v>
      </c>
      <c r="AM35" s="163"/>
      <c r="AN35" s="170">
        <v>98.609043296089297</v>
      </c>
      <c r="AO35" s="171">
        <v>111.65260707634999</v>
      </c>
      <c r="AP35" s="172">
        <v>105.130825186219</v>
      </c>
      <c r="AQ35" s="163"/>
      <c r="AR35" s="173">
        <v>73.296612463421098</v>
      </c>
      <c r="AS35" s="146"/>
      <c r="AT35" s="147">
        <v>-10.5364725759951</v>
      </c>
      <c r="AU35" s="141">
        <v>-0.78623975341812802</v>
      </c>
      <c r="AV35" s="141">
        <v>7.02858288710192</v>
      </c>
      <c r="AW35" s="141">
        <v>3.7266639461714899</v>
      </c>
      <c r="AX35" s="141">
        <v>-0.88841501479974605</v>
      </c>
      <c r="AY35" s="148">
        <v>5.6272263290724402E-3</v>
      </c>
      <c r="AZ35" s="141"/>
      <c r="BA35" s="149">
        <v>7.4992868686617999</v>
      </c>
      <c r="BB35" s="150">
        <v>9.3604791473131197</v>
      </c>
      <c r="BC35" s="151">
        <v>8.4796521461011896</v>
      </c>
      <c r="BD35" s="141"/>
      <c r="BE35" s="152">
        <v>3.3129323745620098</v>
      </c>
      <c r="BF35" s="96"/>
    </row>
    <row r="36" spans="1:58" x14ac:dyDescent="0.2">
      <c r="A36" s="24" t="s">
        <v>80</v>
      </c>
      <c r="B36" s="44" t="str">
        <f t="shared" si="0"/>
        <v>Coastal Virginia - Eastern Shore</v>
      </c>
      <c r="C36" s="12"/>
      <c r="D36" s="28" t="s">
        <v>16</v>
      </c>
      <c r="E36" s="31" t="s">
        <v>17</v>
      </c>
      <c r="F36" s="12"/>
      <c r="G36" s="168">
        <v>55.921547540983603</v>
      </c>
      <c r="H36" s="163">
        <v>68.731403278688504</v>
      </c>
      <c r="I36" s="163">
        <v>67.823632786885199</v>
      </c>
      <c r="J36" s="163">
        <v>68.385822950819602</v>
      </c>
      <c r="K36" s="163">
        <v>58.918747540983603</v>
      </c>
      <c r="L36" s="169">
        <v>63.956230819672101</v>
      </c>
      <c r="M36" s="163"/>
      <c r="N36" s="170">
        <v>105.878196721311</v>
      </c>
      <c r="O36" s="171">
        <v>143.49986229508099</v>
      </c>
      <c r="P36" s="172">
        <v>124.689029508196</v>
      </c>
      <c r="Q36" s="163"/>
      <c r="R36" s="173">
        <v>81.3084590163934</v>
      </c>
      <c r="S36" s="146"/>
      <c r="T36" s="147">
        <v>-1.62857770034931</v>
      </c>
      <c r="U36" s="141">
        <v>11.3400032632277</v>
      </c>
      <c r="V36" s="141">
        <v>9.9483961015112303</v>
      </c>
      <c r="W36" s="141">
        <v>1.7462400185134299</v>
      </c>
      <c r="X36" s="141">
        <v>-10.8691231374005</v>
      </c>
      <c r="Y36" s="148">
        <v>1.97720868128031</v>
      </c>
      <c r="Z36" s="141"/>
      <c r="AA36" s="149">
        <v>-3.4598618004447199</v>
      </c>
      <c r="AB36" s="150">
        <v>4.7153347946321302</v>
      </c>
      <c r="AC36" s="151">
        <v>1.08113584861589</v>
      </c>
      <c r="AD36" s="141"/>
      <c r="AE36" s="152">
        <v>1.58264493031072</v>
      </c>
      <c r="AF36" s="136"/>
      <c r="AG36" s="168">
        <v>47.532086885245903</v>
      </c>
      <c r="AH36" s="163">
        <v>60.094937704918003</v>
      </c>
      <c r="AI36" s="163">
        <v>64.101457377049101</v>
      </c>
      <c r="AJ36" s="163">
        <v>64.301847540983601</v>
      </c>
      <c r="AK36" s="163">
        <v>63.5921934426229</v>
      </c>
      <c r="AL36" s="169">
        <v>59.924504590163899</v>
      </c>
      <c r="AM36" s="163"/>
      <c r="AN36" s="170">
        <v>98.4238327868852</v>
      </c>
      <c r="AO36" s="171">
        <v>111.166321311475</v>
      </c>
      <c r="AP36" s="172">
        <v>104.79507704917999</v>
      </c>
      <c r="AQ36" s="163"/>
      <c r="AR36" s="173">
        <v>72.744668149882898</v>
      </c>
      <c r="AS36" s="146"/>
      <c r="AT36" s="147">
        <v>-5.3953751736319697</v>
      </c>
      <c r="AU36" s="141">
        <v>4.0136488661823897</v>
      </c>
      <c r="AV36" s="141">
        <v>4.7019228047792003</v>
      </c>
      <c r="AW36" s="141">
        <v>2.6198643043488499</v>
      </c>
      <c r="AX36" s="141">
        <v>-0.18713735527821901</v>
      </c>
      <c r="AY36" s="148">
        <v>1.35622048086671</v>
      </c>
      <c r="AZ36" s="141"/>
      <c r="BA36" s="149">
        <v>-0.27536562160323302</v>
      </c>
      <c r="BB36" s="150">
        <v>-2.76038427536818</v>
      </c>
      <c r="BC36" s="151">
        <v>-1.6090223260951799</v>
      </c>
      <c r="BD36" s="141"/>
      <c r="BE36" s="152">
        <v>0.114359368946503</v>
      </c>
      <c r="BF36" s="96"/>
    </row>
    <row r="37" spans="1:58" x14ac:dyDescent="0.2">
      <c r="A37" s="24" t="s">
        <v>81</v>
      </c>
      <c r="B37" s="44" t="str">
        <f t="shared" si="0"/>
        <v>Coastal Virginia - Hampton Roads</v>
      </c>
      <c r="C37" s="12"/>
      <c r="D37" s="28" t="s">
        <v>16</v>
      </c>
      <c r="E37" s="31" t="s">
        <v>17</v>
      </c>
      <c r="F37" s="12"/>
      <c r="G37" s="168">
        <v>62.189221436606097</v>
      </c>
      <c r="H37" s="163">
        <v>67.280838555894704</v>
      </c>
      <c r="I37" s="163">
        <v>69.648871123252405</v>
      </c>
      <c r="J37" s="163">
        <v>69.247519149392005</v>
      </c>
      <c r="K37" s="163">
        <v>71.087812148481405</v>
      </c>
      <c r="L37" s="169">
        <v>67.890852482725293</v>
      </c>
      <c r="M37" s="163"/>
      <c r="N37" s="170">
        <v>141.484403824521</v>
      </c>
      <c r="O37" s="171">
        <v>187.077311586051</v>
      </c>
      <c r="P37" s="172">
        <v>164.280857705286</v>
      </c>
      <c r="Q37" s="163"/>
      <c r="R37" s="173">
        <v>95.430853974885693</v>
      </c>
      <c r="S37" s="146"/>
      <c r="T37" s="147">
        <v>1.9098414410547</v>
      </c>
      <c r="U37" s="141">
        <v>16.043354013835401</v>
      </c>
      <c r="V37" s="141">
        <v>15.9559382970803</v>
      </c>
      <c r="W37" s="141">
        <v>14.882428715220801</v>
      </c>
      <c r="X37" s="141">
        <v>3.36640283777876</v>
      </c>
      <c r="Y37" s="148">
        <v>10.170475843086701</v>
      </c>
      <c r="Z37" s="141"/>
      <c r="AA37" s="149">
        <v>0.187480846379835</v>
      </c>
      <c r="AB37" s="150">
        <v>10.9235592419634</v>
      </c>
      <c r="AC37" s="151">
        <v>6.0307782305530901</v>
      </c>
      <c r="AD37" s="141"/>
      <c r="AE37" s="152">
        <v>8.0947435001671302</v>
      </c>
      <c r="AF37" s="136"/>
      <c r="AG37" s="168">
        <v>58.120087645294298</v>
      </c>
      <c r="AH37" s="163">
        <v>63.626708045422802</v>
      </c>
      <c r="AI37" s="163">
        <v>68.519648079704297</v>
      </c>
      <c r="AJ37" s="163">
        <v>71.164342225078997</v>
      </c>
      <c r="AK37" s="163">
        <v>73.880882612887603</v>
      </c>
      <c r="AL37" s="169">
        <v>67.062333721677604</v>
      </c>
      <c r="AM37" s="163"/>
      <c r="AN37" s="170">
        <v>128.43319995714799</v>
      </c>
      <c r="AO37" s="171">
        <v>147.216816447051</v>
      </c>
      <c r="AP37" s="172">
        <v>137.82500820209901</v>
      </c>
      <c r="AQ37" s="163"/>
      <c r="AR37" s="173">
        <v>87.280240716083895</v>
      </c>
      <c r="AS37" s="146"/>
      <c r="AT37" s="147">
        <v>8.2863850553457308</v>
      </c>
      <c r="AU37" s="141">
        <v>19.610922994041601</v>
      </c>
      <c r="AV37" s="141">
        <v>23.027690711321402</v>
      </c>
      <c r="AW37" s="141">
        <v>26.137032925320099</v>
      </c>
      <c r="AX37" s="141">
        <v>18.8736591273763</v>
      </c>
      <c r="AY37" s="148">
        <v>19.272462951724599</v>
      </c>
      <c r="AZ37" s="141"/>
      <c r="BA37" s="149">
        <v>12.9871795557649</v>
      </c>
      <c r="BB37" s="150">
        <v>10.8426347715292</v>
      </c>
      <c r="BC37" s="151">
        <v>11.831620101251101</v>
      </c>
      <c r="BD37" s="141"/>
      <c r="BE37" s="152">
        <v>15.7963301566847</v>
      </c>
      <c r="BF37" s="96"/>
    </row>
    <row r="38" spans="1:58" x14ac:dyDescent="0.2">
      <c r="A38" s="25" t="s">
        <v>82</v>
      </c>
      <c r="B38" s="44" t="str">
        <f t="shared" si="0"/>
        <v>Northern Virginia</v>
      </c>
      <c r="C38" s="12"/>
      <c r="D38" s="28" t="s">
        <v>16</v>
      </c>
      <c r="E38" s="31" t="s">
        <v>17</v>
      </c>
      <c r="F38" s="13"/>
      <c r="G38" s="168">
        <v>79.730709616428896</v>
      </c>
      <c r="H38" s="163">
        <v>100.64246917553299</v>
      </c>
      <c r="I38" s="163">
        <v>110.206685037311</v>
      </c>
      <c r="J38" s="163">
        <v>100.40562383088201</v>
      </c>
      <c r="K38" s="163">
        <v>82.197736186817295</v>
      </c>
      <c r="L38" s="169">
        <v>94.636644769394707</v>
      </c>
      <c r="M38" s="163"/>
      <c r="N38" s="170">
        <v>102.716309511836</v>
      </c>
      <c r="O38" s="171">
        <v>123.404961884264</v>
      </c>
      <c r="P38" s="172">
        <v>113.06063569805001</v>
      </c>
      <c r="Q38" s="163"/>
      <c r="R38" s="173">
        <v>99.900642177582199</v>
      </c>
      <c r="S38" s="146"/>
      <c r="T38" s="147">
        <v>100.49252624352199</v>
      </c>
      <c r="U38" s="141">
        <v>122.99703543892601</v>
      </c>
      <c r="V38" s="141">
        <v>136.430440237108</v>
      </c>
      <c r="W38" s="141">
        <v>108.37385674927501</v>
      </c>
      <c r="X38" s="141">
        <v>78.314112018272496</v>
      </c>
      <c r="Y38" s="148">
        <v>109.563765334302</v>
      </c>
      <c r="Z38" s="141"/>
      <c r="AA38" s="149">
        <v>64.4973862544079</v>
      </c>
      <c r="AB38" s="150">
        <v>64.267166167012505</v>
      </c>
      <c r="AC38" s="151">
        <v>64.371664449908906</v>
      </c>
      <c r="AD38" s="141"/>
      <c r="AE38" s="152">
        <v>92.454232784864004</v>
      </c>
      <c r="AF38" s="136"/>
      <c r="AG38" s="168">
        <v>78.877058651970103</v>
      </c>
      <c r="AH38" s="163">
        <v>105.599102319126</v>
      </c>
      <c r="AI38" s="163">
        <v>118.409964549349</v>
      </c>
      <c r="AJ38" s="163">
        <v>117.404450992618</v>
      </c>
      <c r="AK38" s="163">
        <v>104.213616268077</v>
      </c>
      <c r="AL38" s="169">
        <v>104.900838556228</v>
      </c>
      <c r="AM38" s="163"/>
      <c r="AN38" s="170">
        <v>106.75646750608399</v>
      </c>
      <c r="AO38" s="171">
        <v>113.06582190196499</v>
      </c>
      <c r="AP38" s="172">
        <v>109.911144704024</v>
      </c>
      <c r="AQ38" s="163"/>
      <c r="AR38" s="173">
        <v>106.332354598455</v>
      </c>
      <c r="AS38" s="146"/>
      <c r="AT38" s="147">
        <v>113.42665369770199</v>
      </c>
      <c r="AU38" s="141">
        <v>150.115011920146</v>
      </c>
      <c r="AV38" s="141">
        <v>163.47491661110601</v>
      </c>
      <c r="AW38" s="141">
        <v>154.698989237104</v>
      </c>
      <c r="AX38" s="141">
        <v>132.28288895188001</v>
      </c>
      <c r="AY38" s="148">
        <v>143.86509704532401</v>
      </c>
      <c r="AZ38" s="141"/>
      <c r="BA38" s="149">
        <v>90.916013275956701</v>
      </c>
      <c r="BB38" s="150">
        <v>80.630093093872205</v>
      </c>
      <c r="BC38" s="151">
        <v>85.483291604299495</v>
      </c>
      <c r="BD38" s="141"/>
      <c r="BE38" s="152">
        <v>123.124194612225</v>
      </c>
      <c r="BF38" s="96"/>
    </row>
    <row r="39" spans="1:58" x14ac:dyDescent="0.2">
      <c r="A39" s="26" t="s">
        <v>83</v>
      </c>
      <c r="B39" s="44" t="str">
        <f t="shared" si="0"/>
        <v>Shenandoah Valley</v>
      </c>
      <c r="C39" s="12"/>
      <c r="D39" s="29" t="s">
        <v>16</v>
      </c>
      <c r="E39" s="32" t="s">
        <v>17</v>
      </c>
      <c r="F39" s="12"/>
      <c r="G39" s="174">
        <v>48.623659057163998</v>
      </c>
      <c r="H39" s="175">
        <v>53.207628990348901</v>
      </c>
      <c r="I39" s="175">
        <v>58.655595768374098</v>
      </c>
      <c r="J39" s="175">
        <v>63.721544172234502</v>
      </c>
      <c r="K39" s="175">
        <v>62.883257238307301</v>
      </c>
      <c r="L39" s="176">
        <v>57.418337045285803</v>
      </c>
      <c r="M39" s="163"/>
      <c r="N39" s="177">
        <v>87.655293244246394</v>
      </c>
      <c r="O39" s="178">
        <v>106.775969747587</v>
      </c>
      <c r="P39" s="179">
        <v>97.215631495916796</v>
      </c>
      <c r="Q39" s="163"/>
      <c r="R39" s="180">
        <v>68.7889926026089</v>
      </c>
      <c r="S39" s="146"/>
      <c r="T39" s="153">
        <v>20.2711772789511</v>
      </c>
      <c r="U39" s="154">
        <v>21.776820098514399</v>
      </c>
      <c r="V39" s="154">
        <v>16.369603227179901</v>
      </c>
      <c r="W39" s="154">
        <v>11.6403678540395</v>
      </c>
      <c r="X39" s="154">
        <v>6.0050401371626698</v>
      </c>
      <c r="Y39" s="155">
        <v>14.413717741211</v>
      </c>
      <c r="Z39" s="141"/>
      <c r="AA39" s="156">
        <v>11.3433928964128</v>
      </c>
      <c r="AB39" s="157">
        <v>14.1656058559805</v>
      </c>
      <c r="AC39" s="158">
        <v>12.875759250881799</v>
      </c>
      <c r="AD39" s="141"/>
      <c r="AE39" s="159">
        <v>13.7876975411708</v>
      </c>
      <c r="AF39" s="136"/>
      <c r="AG39" s="174">
        <v>48.276724665924199</v>
      </c>
      <c r="AH39" s="175">
        <v>54.492174972160299</v>
      </c>
      <c r="AI39" s="175">
        <v>58.326583843726802</v>
      </c>
      <c r="AJ39" s="175">
        <v>62.886468773199702</v>
      </c>
      <c r="AK39" s="175">
        <v>75.748370916852195</v>
      </c>
      <c r="AL39" s="176">
        <v>59.946064634372597</v>
      </c>
      <c r="AM39" s="163"/>
      <c r="AN39" s="177">
        <v>102.647797884187</v>
      </c>
      <c r="AO39" s="178">
        <v>107.31903860430501</v>
      </c>
      <c r="AP39" s="179">
        <v>104.983418244246</v>
      </c>
      <c r="AQ39" s="163"/>
      <c r="AR39" s="180">
        <v>72.813879951479393</v>
      </c>
      <c r="AS39" s="146"/>
      <c r="AT39" s="153">
        <v>22.335010703298501</v>
      </c>
      <c r="AU39" s="154">
        <v>28.784131478251101</v>
      </c>
      <c r="AV39" s="154">
        <v>25.572009703940399</v>
      </c>
      <c r="AW39" s="154">
        <v>23.1629198151062</v>
      </c>
      <c r="AX39" s="154">
        <v>23.9423525124264</v>
      </c>
      <c r="AY39" s="155">
        <v>24.680028907041699</v>
      </c>
      <c r="AZ39" s="141"/>
      <c r="BA39" s="156">
        <v>22.9761289106772</v>
      </c>
      <c r="BB39" s="157">
        <v>19.649314982969699</v>
      </c>
      <c r="BC39" s="158">
        <v>21.252925330825299</v>
      </c>
      <c r="BD39" s="141"/>
      <c r="BE39" s="159">
        <v>23.2450582813591</v>
      </c>
      <c r="BF39" s="96"/>
    </row>
    <row r="40" spans="1:58" x14ac:dyDescent="0.2">
      <c r="A40" s="22" t="s">
        <v>84</v>
      </c>
      <c r="B40" s="44" t="str">
        <f t="shared" si="0"/>
        <v>Southern Virginia</v>
      </c>
      <c r="C40" s="10"/>
      <c r="D40" s="27" t="s">
        <v>16</v>
      </c>
      <c r="E40" s="30" t="s">
        <v>17</v>
      </c>
      <c r="F40" s="3"/>
      <c r="G40" s="160">
        <v>41.6152437484213</v>
      </c>
      <c r="H40" s="161">
        <v>52.162930032836499</v>
      </c>
      <c r="I40" s="161">
        <v>54.321813589290201</v>
      </c>
      <c r="J40" s="161">
        <v>56.309823187673601</v>
      </c>
      <c r="K40" s="161">
        <v>50.139982318767302</v>
      </c>
      <c r="L40" s="162">
        <v>50.909958575397802</v>
      </c>
      <c r="M40" s="163"/>
      <c r="N40" s="164">
        <v>66.782902248042404</v>
      </c>
      <c r="O40" s="165">
        <v>76.786936094973399</v>
      </c>
      <c r="P40" s="166">
        <v>71.784919171507894</v>
      </c>
      <c r="Q40" s="163"/>
      <c r="R40" s="167">
        <v>56.874233031429199</v>
      </c>
      <c r="S40" s="146"/>
      <c r="T40" s="138">
        <v>4.6867685418100002</v>
      </c>
      <c r="U40" s="139">
        <v>11.4290067494832</v>
      </c>
      <c r="V40" s="139">
        <v>6.7317626115607103</v>
      </c>
      <c r="W40" s="139">
        <v>9.2448725610992604</v>
      </c>
      <c r="X40" s="139">
        <v>7.5382706236998001</v>
      </c>
      <c r="Y40" s="140">
        <v>8.0292977628467295</v>
      </c>
      <c r="Z40" s="141"/>
      <c r="AA40" s="142">
        <v>11.859564326090601</v>
      </c>
      <c r="AB40" s="143">
        <v>9.8750327907850792</v>
      </c>
      <c r="AC40" s="144">
        <v>10.789324693369901</v>
      </c>
      <c r="AD40" s="141"/>
      <c r="AE40" s="145">
        <v>9.0086205653057103</v>
      </c>
      <c r="AF40" s="137"/>
      <c r="AG40" s="160">
        <v>40.610205228593003</v>
      </c>
      <c r="AH40" s="161">
        <v>53.572206996716297</v>
      </c>
      <c r="AI40" s="161">
        <v>57.709618590553099</v>
      </c>
      <c r="AJ40" s="161">
        <v>59.7339801717605</v>
      </c>
      <c r="AK40" s="161">
        <v>58.162805632735498</v>
      </c>
      <c r="AL40" s="162">
        <v>53.957763324071699</v>
      </c>
      <c r="AM40" s="163"/>
      <c r="AN40" s="164">
        <v>76.423588027279607</v>
      </c>
      <c r="AO40" s="165">
        <v>78.976317883303807</v>
      </c>
      <c r="AP40" s="166">
        <v>77.699952955291707</v>
      </c>
      <c r="AQ40" s="163"/>
      <c r="AR40" s="167">
        <v>60.7412460758488</v>
      </c>
      <c r="AS40" s="146"/>
      <c r="AT40" s="138">
        <v>6.1158263686319199</v>
      </c>
      <c r="AU40" s="139">
        <v>9.2524492036253996</v>
      </c>
      <c r="AV40" s="139">
        <v>11.432159761107799</v>
      </c>
      <c r="AW40" s="139">
        <v>15.2811291616361</v>
      </c>
      <c r="AX40" s="139">
        <v>18.268902864138798</v>
      </c>
      <c r="AY40" s="140">
        <v>12.370652598934999</v>
      </c>
      <c r="AZ40" s="141"/>
      <c r="BA40" s="142">
        <v>23.9835563044672</v>
      </c>
      <c r="BB40" s="143">
        <v>16.693164737558401</v>
      </c>
      <c r="BC40" s="144">
        <v>20.1681487293801</v>
      </c>
      <c r="BD40" s="141"/>
      <c r="BE40" s="145">
        <v>15.100330362502</v>
      </c>
      <c r="BF40" s="137"/>
    </row>
    <row r="41" spans="1:58" x14ac:dyDescent="0.2">
      <c r="A41" s="23" t="s">
        <v>85</v>
      </c>
      <c r="B41" s="44" t="str">
        <f t="shared" si="0"/>
        <v>Southwest Virginia - Blue Ridge Highlands</v>
      </c>
      <c r="C41" s="11"/>
      <c r="D41" s="28" t="s">
        <v>16</v>
      </c>
      <c r="E41" s="31" t="s">
        <v>17</v>
      </c>
      <c r="F41" s="12"/>
      <c r="G41" s="168">
        <v>41.048919055436201</v>
      </c>
      <c r="H41" s="163">
        <v>48.968122237656203</v>
      </c>
      <c r="I41" s="163">
        <v>50.962399292839997</v>
      </c>
      <c r="J41" s="163">
        <v>55.301738855916099</v>
      </c>
      <c r="K41" s="163">
        <v>62.993140548048899</v>
      </c>
      <c r="L41" s="169">
        <v>51.8548639979795</v>
      </c>
      <c r="M41" s="163"/>
      <c r="N41" s="170">
        <v>89.738047733299595</v>
      </c>
      <c r="O41" s="171">
        <v>86.698072989013696</v>
      </c>
      <c r="P41" s="172">
        <v>88.218060361156702</v>
      </c>
      <c r="Q41" s="163"/>
      <c r="R41" s="173">
        <v>62.244348673173</v>
      </c>
      <c r="S41" s="146"/>
      <c r="T41" s="147">
        <v>18.001413008853799</v>
      </c>
      <c r="U41" s="141">
        <v>12.037729080332999</v>
      </c>
      <c r="V41" s="141">
        <v>7.8260648119416203</v>
      </c>
      <c r="W41" s="141">
        <v>12.3251530855289</v>
      </c>
      <c r="X41" s="141">
        <v>18.702293091300799</v>
      </c>
      <c r="Y41" s="148">
        <v>13.6874191786384</v>
      </c>
      <c r="Z41" s="141"/>
      <c r="AA41" s="149">
        <v>17.7435863849966</v>
      </c>
      <c r="AB41" s="150">
        <v>11.799991929142999</v>
      </c>
      <c r="AC41" s="151">
        <v>14.746032363908199</v>
      </c>
      <c r="AD41" s="141"/>
      <c r="AE41" s="152">
        <v>14.113730689052501</v>
      </c>
      <c r="AF41" s="137"/>
      <c r="AG41" s="168">
        <v>40.221718019952</v>
      </c>
      <c r="AH41" s="163">
        <v>52.252443174643197</v>
      </c>
      <c r="AI41" s="163">
        <v>56.913707854526997</v>
      </c>
      <c r="AJ41" s="163">
        <v>66.992407185250599</v>
      </c>
      <c r="AK41" s="163">
        <v>80.023601464831401</v>
      </c>
      <c r="AL41" s="169">
        <v>59.280775539840803</v>
      </c>
      <c r="AM41" s="163"/>
      <c r="AN41" s="170">
        <v>106.058319863619</v>
      </c>
      <c r="AO41" s="171">
        <v>91.583013006692696</v>
      </c>
      <c r="AP41" s="172">
        <v>98.8206664351559</v>
      </c>
      <c r="AQ41" s="163"/>
      <c r="AR41" s="173">
        <v>70.577887224216596</v>
      </c>
      <c r="AS41" s="146"/>
      <c r="AT41" s="147">
        <v>11.542997905862199</v>
      </c>
      <c r="AU41" s="141">
        <v>23.840344416008701</v>
      </c>
      <c r="AV41" s="141">
        <v>23.798264325620401</v>
      </c>
      <c r="AW41" s="141">
        <v>27.301232161450201</v>
      </c>
      <c r="AX41" s="141">
        <v>35.645176655046797</v>
      </c>
      <c r="AY41" s="148">
        <v>25.677071358692</v>
      </c>
      <c r="AZ41" s="141"/>
      <c r="BA41" s="149">
        <v>39.233019865939703</v>
      </c>
      <c r="BB41" s="150">
        <v>21.6555155964829</v>
      </c>
      <c r="BC41" s="151">
        <v>30.4960671570947</v>
      </c>
      <c r="BD41" s="141"/>
      <c r="BE41" s="152">
        <v>27.561544596791698</v>
      </c>
      <c r="BF41" s="137"/>
    </row>
    <row r="42" spans="1:58" x14ac:dyDescent="0.2">
      <c r="A42" s="24" t="s">
        <v>86</v>
      </c>
      <c r="B42" s="44" t="str">
        <f t="shared" si="0"/>
        <v>Southwest Virginia - Heart of Appalachia</v>
      </c>
      <c r="C42" s="12"/>
      <c r="D42" s="28" t="s">
        <v>16</v>
      </c>
      <c r="E42" s="31" t="s">
        <v>17</v>
      </c>
      <c r="F42" s="12"/>
      <c r="G42" s="168">
        <v>36.677853851217897</v>
      </c>
      <c r="H42" s="163">
        <v>49.763219223173103</v>
      </c>
      <c r="I42" s="163">
        <v>57.491527320605599</v>
      </c>
      <c r="J42" s="163">
        <v>57.719947333772197</v>
      </c>
      <c r="K42" s="163">
        <v>54.312067149440402</v>
      </c>
      <c r="L42" s="169">
        <v>51.1929229756418</v>
      </c>
      <c r="M42" s="163"/>
      <c r="N42" s="170">
        <v>73.161612903225802</v>
      </c>
      <c r="O42" s="171">
        <v>81.732113232389693</v>
      </c>
      <c r="P42" s="172">
        <v>77.446863067807698</v>
      </c>
      <c r="Q42" s="163"/>
      <c r="R42" s="173">
        <v>58.694048716260603</v>
      </c>
      <c r="S42" s="146"/>
      <c r="T42" s="147">
        <v>13.8605192973851</v>
      </c>
      <c r="U42" s="141">
        <v>21.288015660350101</v>
      </c>
      <c r="V42" s="141">
        <v>31.755186270004302</v>
      </c>
      <c r="W42" s="141">
        <v>24.8757496503044</v>
      </c>
      <c r="X42" s="141">
        <v>20.048971231620499</v>
      </c>
      <c r="Y42" s="148">
        <v>22.8587614299005</v>
      </c>
      <c r="Z42" s="141"/>
      <c r="AA42" s="149">
        <v>12.359034933039499</v>
      </c>
      <c r="AB42" s="150">
        <v>11.7893570074389</v>
      </c>
      <c r="AC42" s="151">
        <v>12.05771380014</v>
      </c>
      <c r="AD42" s="141"/>
      <c r="AE42" s="152">
        <v>18.550814115554498</v>
      </c>
      <c r="AF42" s="137"/>
      <c r="AG42" s="168">
        <v>38.308933508887399</v>
      </c>
      <c r="AH42" s="163">
        <v>52.631999670836002</v>
      </c>
      <c r="AI42" s="163">
        <v>56.187710664911101</v>
      </c>
      <c r="AJ42" s="163">
        <v>56.062170836076298</v>
      </c>
      <c r="AK42" s="163">
        <v>54.185263331138898</v>
      </c>
      <c r="AL42" s="169">
        <v>51.4752156023699</v>
      </c>
      <c r="AM42" s="163"/>
      <c r="AN42" s="170">
        <v>67.258354180381801</v>
      </c>
      <c r="AO42" s="171">
        <v>67.267256418696505</v>
      </c>
      <c r="AP42" s="172">
        <v>67.262805299539096</v>
      </c>
      <c r="AQ42" s="163"/>
      <c r="AR42" s="173">
        <v>55.985955515846797</v>
      </c>
      <c r="AS42" s="146"/>
      <c r="AT42" s="147">
        <v>28.4427348059743</v>
      </c>
      <c r="AU42" s="141">
        <v>34.9279659524124</v>
      </c>
      <c r="AV42" s="141">
        <v>35.706435297165299</v>
      </c>
      <c r="AW42" s="141">
        <v>32.868084971604297</v>
      </c>
      <c r="AX42" s="141">
        <v>30.920095275156701</v>
      </c>
      <c r="AY42" s="148">
        <v>32.792018293204499</v>
      </c>
      <c r="AZ42" s="141"/>
      <c r="BA42" s="149">
        <v>20.142034284636399</v>
      </c>
      <c r="BB42" s="150">
        <v>18.7996653159239</v>
      </c>
      <c r="BC42" s="151">
        <v>19.467034687050401</v>
      </c>
      <c r="BD42" s="141"/>
      <c r="BE42" s="152">
        <v>27.895344506637699</v>
      </c>
      <c r="BF42" s="137"/>
    </row>
    <row r="43" spans="1:58" x14ac:dyDescent="0.2">
      <c r="A43" s="26" t="s">
        <v>87</v>
      </c>
      <c r="B43" s="44" t="str">
        <f t="shared" si="0"/>
        <v>Virginia Mountains</v>
      </c>
      <c r="C43" s="12"/>
      <c r="D43" s="29" t="s">
        <v>16</v>
      </c>
      <c r="E43" s="32" t="s">
        <v>17</v>
      </c>
      <c r="F43" s="12"/>
      <c r="G43" s="174">
        <v>48.906307924321297</v>
      </c>
      <c r="H43" s="175">
        <v>59.429018371264</v>
      </c>
      <c r="I43" s="175">
        <v>63.987003016177603</v>
      </c>
      <c r="J43" s="175">
        <v>64.643697559637999</v>
      </c>
      <c r="K43" s="175">
        <v>64.928242391006293</v>
      </c>
      <c r="L43" s="176">
        <v>60.378853852481399</v>
      </c>
      <c r="M43" s="163"/>
      <c r="N43" s="177">
        <v>86.114418700301599</v>
      </c>
      <c r="O43" s="178">
        <v>101.788426103646</v>
      </c>
      <c r="P43" s="179">
        <v>93.951422401974199</v>
      </c>
      <c r="Q43" s="163"/>
      <c r="R43" s="180">
        <v>69.971016295193706</v>
      </c>
      <c r="S43" s="146"/>
      <c r="T43" s="153">
        <v>30.133005572430399</v>
      </c>
      <c r="U43" s="154">
        <v>43.229843944286202</v>
      </c>
      <c r="V43" s="154">
        <v>37.336695491458698</v>
      </c>
      <c r="W43" s="154">
        <v>28.6767581583644</v>
      </c>
      <c r="X43" s="154">
        <v>18.547416068362399</v>
      </c>
      <c r="Y43" s="155">
        <v>30.8758146801345</v>
      </c>
      <c r="Z43" s="141"/>
      <c r="AA43" s="156">
        <v>-0.35971481039355702</v>
      </c>
      <c r="AB43" s="157">
        <v>6.9677306567292501</v>
      </c>
      <c r="AC43" s="158">
        <v>3.4802048348547201</v>
      </c>
      <c r="AD43" s="141"/>
      <c r="AE43" s="159">
        <v>18.809062458258801</v>
      </c>
      <c r="AF43" s="137"/>
      <c r="AG43" s="174">
        <v>46.150454483136798</v>
      </c>
      <c r="AH43" s="175">
        <v>59.543837057855697</v>
      </c>
      <c r="AI43" s="175">
        <v>64.339837537702195</v>
      </c>
      <c r="AJ43" s="175">
        <v>72.754799492733696</v>
      </c>
      <c r="AK43" s="175">
        <v>83.238729092404697</v>
      </c>
      <c r="AL43" s="176">
        <v>65.205531532766599</v>
      </c>
      <c r="AM43" s="163"/>
      <c r="AN43" s="177">
        <v>100.300109679188</v>
      </c>
      <c r="AO43" s="178">
        <v>96.732746435426293</v>
      </c>
      <c r="AP43" s="179">
        <v>98.516428057307294</v>
      </c>
      <c r="AQ43" s="163"/>
      <c r="AR43" s="180">
        <v>74.722930539778204</v>
      </c>
      <c r="AS43" s="146"/>
      <c r="AT43" s="153">
        <v>34.485521747810502</v>
      </c>
      <c r="AU43" s="154">
        <v>50.424865215261001</v>
      </c>
      <c r="AV43" s="154">
        <v>42.906373476094402</v>
      </c>
      <c r="AW43" s="154">
        <v>49.894240942569397</v>
      </c>
      <c r="AX43" s="154">
        <v>53.337680898065102</v>
      </c>
      <c r="AY43" s="155">
        <v>47.028551437714</v>
      </c>
      <c r="AZ43" s="141"/>
      <c r="BA43" s="156">
        <v>35.157955385634601</v>
      </c>
      <c r="BB43" s="157">
        <v>24.7733559898201</v>
      </c>
      <c r="BC43" s="158">
        <v>29.852143128754999</v>
      </c>
      <c r="BD43" s="141"/>
      <c r="BE43" s="159">
        <v>40.050187044858603</v>
      </c>
      <c r="BF43" s="137"/>
    </row>
  </sheetData>
  <sheetProtection algorithmName="SHA-512" hashValue="zXorYcSsppdYuIu9A/DKU+kS+eq6if0alNu/w+4EnNwGAFcjUrKQ3vsIyvIRhHhj3aZs1gGVJ1wO6WZTt7PgLw==" saltValue="lAvg8pF8JZ+xQaGeIS3YZA=="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A15" sqref="AA15"/>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102</v>
      </c>
      <c r="D1" s="181"/>
      <c r="E1" s="181"/>
      <c r="F1" s="181"/>
      <c r="G1" s="181"/>
      <c r="H1" s="181"/>
      <c r="I1" s="181"/>
      <c r="J1" s="181"/>
      <c r="K1" s="181"/>
      <c r="L1" s="181"/>
      <c r="M1" s="181"/>
      <c r="N1" s="181"/>
      <c r="O1" s="181"/>
      <c r="P1" s="181"/>
      <c r="Q1" s="181"/>
      <c r="R1" s="181"/>
      <c r="S1" s="181"/>
      <c r="T1" s="181"/>
      <c r="U1" s="181"/>
      <c r="V1" s="181"/>
      <c r="W1" s="181"/>
      <c r="X1" s="181"/>
      <c r="Y1" s="182"/>
      <c r="Z1" s="182"/>
      <c r="AA1" s="182"/>
      <c r="AB1" s="182"/>
      <c r="AC1" s="182"/>
      <c r="AD1" s="182"/>
      <c r="AE1" s="182"/>
      <c r="AF1" s="182"/>
      <c r="AG1" s="182"/>
      <c r="AH1" s="182"/>
      <c r="AI1" s="182"/>
      <c r="AJ1" s="182"/>
      <c r="AK1" s="182"/>
      <c r="AL1" s="182"/>
    </row>
    <row r="2" spans="1:50" ht="15" customHeight="1" x14ac:dyDescent="0.2">
      <c r="A2" s="181"/>
      <c r="B2" s="97" t="s">
        <v>119</v>
      </c>
      <c r="C2" s="181"/>
      <c r="D2" s="181"/>
      <c r="E2" s="181"/>
      <c r="F2" s="181"/>
      <c r="G2" s="181"/>
      <c r="H2" s="181"/>
      <c r="I2" s="181"/>
      <c r="J2" s="181"/>
      <c r="K2" s="181"/>
      <c r="L2" s="181"/>
      <c r="M2" s="181"/>
      <c r="N2" s="181"/>
      <c r="O2" s="181"/>
      <c r="P2" s="181"/>
      <c r="Q2" s="181"/>
      <c r="R2" s="181"/>
      <c r="S2" s="181"/>
      <c r="T2" s="181"/>
      <c r="U2" s="181"/>
      <c r="V2" s="181"/>
      <c r="W2" s="181"/>
      <c r="X2" s="181"/>
      <c r="Y2" s="182"/>
      <c r="Z2" s="182"/>
      <c r="AA2" s="182"/>
      <c r="AB2" s="182"/>
      <c r="AC2" s="182"/>
      <c r="AD2" s="182"/>
      <c r="AE2" s="182"/>
      <c r="AF2" s="182"/>
      <c r="AG2" s="182"/>
      <c r="AH2" s="182"/>
      <c r="AI2" s="182"/>
      <c r="AJ2" s="182"/>
      <c r="AK2" s="182"/>
      <c r="AL2" s="182"/>
    </row>
    <row r="3" spans="1:50" x14ac:dyDescent="0.2">
      <c r="A3" s="181"/>
      <c r="B3" s="181"/>
      <c r="C3" s="181"/>
      <c r="D3" s="181"/>
      <c r="E3" s="181"/>
      <c r="F3" s="181"/>
      <c r="G3" s="181"/>
      <c r="H3" s="181"/>
      <c r="I3" s="181"/>
      <c r="J3" s="181"/>
      <c r="K3" s="181"/>
      <c r="L3" s="181"/>
      <c r="M3" s="181"/>
      <c r="N3" s="181"/>
      <c r="O3" s="181"/>
      <c r="P3" s="181"/>
      <c r="Q3" s="181"/>
      <c r="R3" s="181"/>
      <c r="S3" s="181"/>
      <c r="T3" s="181"/>
      <c r="U3" s="181"/>
      <c r="V3" s="181"/>
      <c r="W3" s="181"/>
      <c r="X3" s="181"/>
      <c r="Y3" s="182"/>
      <c r="Z3" s="182"/>
      <c r="AA3" s="182"/>
      <c r="AB3" s="182"/>
      <c r="AC3" s="182"/>
      <c r="AD3" s="182"/>
      <c r="AE3" s="182"/>
      <c r="AF3" s="182"/>
      <c r="AG3" s="182"/>
      <c r="AH3" s="182"/>
      <c r="AI3" s="182"/>
      <c r="AJ3" s="182"/>
      <c r="AK3" s="182"/>
      <c r="AL3" s="182"/>
    </row>
    <row r="4" spans="1:50" x14ac:dyDescent="0.2">
      <c r="A4" s="181"/>
      <c r="B4" s="181"/>
      <c r="C4" s="181"/>
      <c r="D4" s="181"/>
      <c r="E4" s="181"/>
      <c r="F4" s="181"/>
      <c r="G4" s="181"/>
      <c r="H4" s="181"/>
      <c r="I4" s="181"/>
      <c r="J4" s="181"/>
      <c r="K4" s="181"/>
      <c r="L4" s="181"/>
      <c r="M4" s="181"/>
      <c r="N4" s="181"/>
      <c r="O4" s="181"/>
      <c r="P4" s="181"/>
      <c r="Q4" s="181"/>
      <c r="R4" s="181"/>
      <c r="S4" s="181"/>
      <c r="T4" s="181"/>
      <c r="U4" s="181"/>
      <c r="V4" s="181"/>
      <c r="W4" s="181"/>
      <c r="X4" s="181"/>
      <c r="Y4" s="182"/>
      <c r="Z4" s="182"/>
      <c r="AA4" s="182"/>
      <c r="AB4" s="182"/>
      <c r="AC4" s="182"/>
      <c r="AD4" s="182"/>
      <c r="AE4" s="182"/>
      <c r="AF4" s="182"/>
      <c r="AG4" s="182"/>
      <c r="AH4" s="182"/>
      <c r="AI4" s="182"/>
      <c r="AJ4" s="182"/>
      <c r="AK4" s="182"/>
      <c r="AL4" s="182"/>
    </row>
    <row r="5" spans="1:50" x14ac:dyDescent="0.2">
      <c r="A5" s="181"/>
      <c r="B5" s="181"/>
      <c r="C5" s="181"/>
      <c r="D5" s="181"/>
      <c r="E5" s="181"/>
      <c r="F5" s="181"/>
      <c r="G5" s="181"/>
      <c r="H5" s="181"/>
      <c r="I5" s="181"/>
      <c r="J5" s="181"/>
      <c r="K5" s="181"/>
      <c r="L5" s="181"/>
      <c r="M5" s="181"/>
      <c r="N5" s="181"/>
      <c r="O5" s="181"/>
      <c r="P5" s="181"/>
      <c r="Q5" s="181"/>
      <c r="R5" s="181"/>
      <c r="S5" s="181"/>
      <c r="T5" s="181"/>
      <c r="U5" s="181"/>
      <c r="V5" s="181"/>
      <c r="W5" s="181"/>
      <c r="X5" s="181"/>
      <c r="Y5" s="182"/>
      <c r="Z5" s="182"/>
      <c r="AA5" s="182"/>
      <c r="AB5" s="182"/>
      <c r="AC5" s="182"/>
      <c r="AD5" s="182"/>
      <c r="AE5" s="182"/>
      <c r="AF5" s="182"/>
      <c r="AG5" s="182"/>
      <c r="AH5" s="182"/>
      <c r="AI5" s="182"/>
      <c r="AJ5" s="182"/>
      <c r="AK5" s="182"/>
      <c r="AL5" s="182"/>
    </row>
    <row r="6" spans="1:50" x14ac:dyDescent="0.2">
      <c r="A6" s="181"/>
      <c r="B6" s="181"/>
      <c r="C6" s="181"/>
      <c r="D6" s="181"/>
      <c r="E6" s="181"/>
      <c r="F6" s="181"/>
      <c r="G6" s="181"/>
      <c r="H6" s="181"/>
      <c r="I6" s="181"/>
      <c r="J6" s="181"/>
      <c r="K6" s="181"/>
      <c r="L6" s="181"/>
      <c r="M6" s="181"/>
      <c r="N6" s="181"/>
      <c r="O6" s="181"/>
      <c r="P6" s="181"/>
      <c r="Q6" s="181"/>
      <c r="R6" s="181"/>
      <c r="S6" s="181"/>
      <c r="T6" s="181"/>
      <c r="U6" s="181"/>
      <c r="V6" s="181"/>
      <c r="W6" s="181"/>
      <c r="X6" s="181"/>
      <c r="Y6" s="182"/>
      <c r="Z6" s="182"/>
      <c r="AA6" s="182"/>
      <c r="AB6" s="182"/>
      <c r="AC6" s="182"/>
      <c r="AD6" s="182"/>
      <c r="AE6" s="182"/>
      <c r="AF6" s="182"/>
      <c r="AG6" s="182"/>
      <c r="AH6" s="182"/>
      <c r="AI6" s="182"/>
      <c r="AJ6" s="182"/>
      <c r="AK6" s="182"/>
      <c r="AL6" s="182"/>
    </row>
    <row r="7" spans="1:50" x14ac:dyDescent="0.2">
      <c r="A7" s="181"/>
      <c r="B7" s="181"/>
      <c r="C7" s="181"/>
      <c r="D7" s="181"/>
      <c r="E7" s="181"/>
      <c r="F7" s="181"/>
      <c r="G7" s="181"/>
      <c r="H7" s="181"/>
      <c r="I7" s="181"/>
      <c r="J7" s="181"/>
      <c r="K7" s="181"/>
      <c r="L7" s="181"/>
      <c r="M7" s="181"/>
      <c r="N7" s="181"/>
      <c r="O7" s="181"/>
      <c r="P7" s="181"/>
      <c r="Q7" s="181"/>
      <c r="R7" s="181"/>
      <c r="S7" s="181"/>
      <c r="T7" s="181"/>
      <c r="U7" s="181"/>
      <c r="V7" s="181"/>
      <c r="W7" s="181"/>
      <c r="X7" s="181"/>
      <c r="Y7" s="182"/>
      <c r="Z7" s="182"/>
      <c r="AA7" s="182"/>
      <c r="AB7" s="182"/>
      <c r="AC7" s="182"/>
      <c r="AD7" s="182"/>
      <c r="AE7" s="182"/>
      <c r="AF7" s="182"/>
      <c r="AG7" s="182"/>
      <c r="AH7" s="182"/>
      <c r="AI7" s="182"/>
      <c r="AJ7" s="182"/>
      <c r="AK7" s="182"/>
      <c r="AL7" s="182"/>
    </row>
    <row r="8" spans="1:50" ht="18" customHeight="1" x14ac:dyDescent="0.25">
      <c r="A8" s="102"/>
      <c r="B8" s="181"/>
      <c r="C8" s="181"/>
      <c r="D8" s="213">
        <v>2022</v>
      </c>
      <c r="E8" s="213"/>
      <c r="F8" s="213"/>
      <c r="G8" s="213"/>
      <c r="H8" s="213"/>
      <c r="I8" s="213"/>
      <c r="J8" s="213"/>
      <c r="K8" s="102"/>
      <c r="L8" s="102"/>
      <c r="M8" s="102"/>
      <c r="N8" s="102"/>
      <c r="O8" s="181"/>
      <c r="P8" s="213">
        <v>2021</v>
      </c>
      <c r="Q8" s="213"/>
      <c r="R8" s="213"/>
      <c r="S8" s="213"/>
      <c r="T8" s="213"/>
      <c r="U8" s="213"/>
      <c r="V8" s="213"/>
      <c r="W8" s="102"/>
      <c r="X8" s="102"/>
      <c r="Y8" s="182"/>
      <c r="Z8" s="182"/>
      <c r="AA8" s="182"/>
      <c r="AB8" s="182"/>
      <c r="AC8" s="182"/>
      <c r="AD8" s="182"/>
      <c r="AE8" s="182"/>
      <c r="AF8" s="182"/>
      <c r="AG8" s="182"/>
      <c r="AH8" s="182"/>
      <c r="AI8" s="182"/>
      <c r="AJ8" s="182"/>
      <c r="AK8" s="182"/>
      <c r="AL8" s="182"/>
    </row>
    <row r="9" spans="1:50" ht="15.75" customHeight="1" x14ac:dyDescent="0.25">
      <c r="A9" s="103"/>
      <c r="B9" s="104"/>
      <c r="C9" s="104"/>
      <c r="D9" s="105" t="s">
        <v>0</v>
      </c>
      <c r="E9" s="105" t="s">
        <v>1</v>
      </c>
      <c r="F9" s="105" t="s">
        <v>103</v>
      </c>
      <c r="G9" s="105" t="s">
        <v>2</v>
      </c>
      <c r="H9" s="105" t="s">
        <v>104</v>
      </c>
      <c r="I9" s="105" t="s">
        <v>3</v>
      </c>
      <c r="J9" s="105" t="s">
        <v>4</v>
      </c>
      <c r="K9" s="103"/>
      <c r="L9" s="103"/>
      <c r="M9" s="104"/>
      <c r="N9" s="104"/>
      <c r="O9" s="104"/>
      <c r="P9" s="105" t="s">
        <v>0</v>
      </c>
      <c r="Q9" s="105" t="s">
        <v>1</v>
      </c>
      <c r="R9" s="105" t="s">
        <v>103</v>
      </c>
      <c r="S9" s="105" t="s">
        <v>2</v>
      </c>
      <c r="T9" s="105" t="s">
        <v>104</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83"/>
      <c r="B10" s="181"/>
      <c r="C10" s="108" t="s">
        <v>110</v>
      </c>
      <c r="D10" s="109">
        <v>1</v>
      </c>
      <c r="E10" s="110">
        <v>2</v>
      </c>
      <c r="F10" s="110">
        <v>3</v>
      </c>
      <c r="G10" s="110">
        <v>4</v>
      </c>
      <c r="H10" s="110">
        <v>5</v>
      </c>
      <c r="I10" s="110">
        <v>6</v>
      </c>
      <c r="J10" s="111">
        <v>7</v>
      </c>
      <c r="K10" s="183"/>
      <c r="L10" s="183"/>
      <c r="M10" s="214" t="s">
        <v>105</v>
      </c>
      <c r="N10" s="215"/>
      <c r="O10" s="108" t="s">
        <v>110</v>
      </c>
      <c r="P10" s="109">
        <v>2</v>
      </c>
      <c r="Q10" s="110">
        <v>3</v>
      </c>
      <c r="R10" s="110">
        <v>4</v>
      </c>
      <c r="S10" s="110">
        <v>5</v>
      </c>
      <c r="T10" s="110">
        <v>6</v>
      </c>
      <c r="U10" s="110">
        <v>7</v>
      </c>
      <c r="V10" s="111">
        <v>8</v>
      </c>
      <c r="W10" s="183"/>
      <c r="X10" s="183"/>
      <c r="Y10" s="182"/>
      <c r="Z10" s="182"/>
      <c r="AA10" s="182"/>
      <c r="AB10" s="182"/>
      <c r="AC10" s="182"/>
      <c r="AD10" s="182"/>
      <c r="AE10" s="182"/>
      <c r="AF10" s="182"/>
      <c r="AG10" s="182"/>
      <c r="AH10" s="182"/>
      <c r="AI10" s="182"/>
      <c r="AJ10" s="182"/>
      <c r="AK10" s="182"/>
      <c r="AL10" s="182"/>
    </row>
    <row r="11" spans="1:50" ht="20.100000000000001" customHeight="1" x14ac:dyDescent="0.2">
      <c r="A11" s="183"/>
      <c r="B11" s="181"/>
      <c r="C11" s="108" t="s">
        <v>110</v>
      </c>
      <c r="D11" s="112">
        <v>8</v>
      </c>
      <c r="E11" s="113">
        <v>9</v>
      </c>
      <c r="F11" s="113">
        <v>10</v>
      </c>
      <c r="G11" s="113">
        <v>11</v>
      </c>
      <c r="H11" s="113">
        <v>12</v>
      </c>
      <c r="I11" s="113">
        <v>13</v>
      </c>
      <c r="J11" s="114">
        <v>14</v>
      </c>
      <c r="K11" s="183"/>
      <c r="L11" s="183"/>
      <c r="M11" s="214" t="s">
        <v>105</v>
      </c>
      <c r="N11" s="215"/>
      <c r="O11" s="108" t="s">
        <v>110</v>
      </c>
      <c r="P11" s="112">
        <v>9</v>
      </c>
      <c r="Q11" s="113">
        <v>10</v>
      </c>
      <c r="R11" s="113">
        <v>11</v>
      </c>
      <c r="S11" s="113">
        <v>12</v>
      </c>
      <c r="T11" s="113">
        <v>13</v>
      </c>
      <c r="U11" s="113">
        <v>14</v>
      </c>
      <c r="V11" s="114">
        <v>15</v>
      </c>
      <c r="W11" s="183"/>
      <c r="X11" s="183"/>
      <c r="Y11" s="182"/>
      <c r="Z11" s="182"/>
      <c r="AA11" s="182"/>
      <c r="AB11" s="182"/>
      <c r="AC11" s="182"/>
      <c r="AD11" s="182"/>
      <c r="AE11" s="182"/>
      <c r="AF11" s="182"/>
      <c r="AG11" s="182"/>
      <c r="AH11" s="182"/>
      <c r="AI11" s="182"/>
      <c r="AJ11" s="182"/>
      <c r="AK11" s="182"/>
      <c r="AL11" s="182"/>
    </row>
    <row r="12" spans="1:50" ht="20.100000000000001" customHeight="1" x14ac:dyDescent="0.2">
      <c r="A12" s="183"/>
      <c r="B12" s="181"/>
      <c r="C12" s="108" t="s">
        <v>110</v>
      </c>
      <c r="D12" s="115">
        <v>15</v>
      </c>
      <c r="E12" s="116">
        <v>16</v>
      </c>
      <c r="F12" s="116">
        <v>17</v>
      </c>
      <c r="G12" s="116">
        <v>18</v>
      </c>
      <c r="H12" s="116">
        <v>19</v>
      </c>
      <c r="I12" s="116">
        <v>20</v>
      </c>
      <c r="J12" s="117">
        <v>21</v>
      </c>
      <c r="K12" s="183"/>
      <c r="L12" s="183"/>
      <c r="M12" s="214" t="s">
        <v>105</v>
      </c>
      <c r="N12" s="215"/>
      <c r="O12" s="108" t="s">
        <v>110</v>
      </c>
      <c r="P12" s="115">
        <v>16</v>
      </c>
      <c r="Q12" s="116">
        <v>17</v>
      </c>
      <c r="R12" s="116">
        <v>18</v>
      </c>
      <c r="S12" s="116">
        <v>19</v>
      </c>
      <c r="T12" s="116">
        <v>20</v>
      </c>
      <c r="U12" s="116">
        <v>21</v>
      </c>
      <c r="V12" s="117">
        <v>22</v>
      </c>
      <c r="W12" s="183"/>
      <c r="X12" s="183"/>
      <c r="Y12" s="182"/>
      <c r="Z12" s="182"/>
      <c r="AA12" s="182"/>
      <c r="AB12" s="182"/>
      <c r="AC12" s="182"/>
      <c r="AD12" s="182"/>
      <c r="AE12" s="182"/>
      <c r="AF12" s="182"/>
      <c r="AG12" s="182"/>
      <c r="AH12" s="182"/>
      <c r="AI12" s="182"/>
      <c r="AJ12" s="182"/>
      <c r="AK12" s="182"/>
      <c r="AL12" s="182"/>
    </row>
    <row r="13" spans="1:50" ht="20.100000000000001" customHeight="1" x14ac:dyDescent="0.2">
      <c r="A13" s="183"/>
      <c r="B13" s="181"/>
      <c r="C13" s="108" t="s">
        <v>110</v>
      </c>
      <c r="D13" s="118">
        <v>22</v>
      </c>
      <c r="E13" s="119">
        <v>23</v>
      </c>
      <c r="F13" s="119">
        <v>24</v>
      </c>
      <c r="G13" s="119">
        <v>25</v>
      </c>
      <c r="H13" s="119">
        <v>26</v>
      </c>
      <c r="I13" s="119">
        <v>27</v>
      </c>
      <c r="J13" s="120">
        <v>28</v>
      </c>
      <c r="K13" s="183"/>
      <c r="L13" s="183"/>
      <c r="M13" s="214" t="s">
        <v>105</v>
      </c>
      <c r="N13" s="215"/>
      <c r="O13" s="108" t="s">
        <v>110</v>
      </c>
      <c r="P13" s="118">
        <v>23</v>
      </c>
      <c r="Q13" s="119">
        <v>24</v>
      </c>
      <c r="R13" s="119">
        <v>25</v>
      </c>
      <c r="S13" s="119">
        <v>26</v>
      </c>
      <c r="T13" s="119">
        <v>27</v>
      </c>
      <c r="U13" s="119">
        <v>28</v>
      </c>
      <c r="V13" s="120">
        <v>29</v>
      </c>
      <c r="W13" s="183"/>
      <c r="X13" s="183"/>
      <c r="Y13" s="182"/>
      <c r="Z13" s="182"/>
      <c r="AA13" s="182"/>
      <c r="AB13" s="182"/>
      <c r="AC13" s="182"/>
      <c r="AD13" s="182"/>
      <c r="AE13" s="182"/>
      <c r="AF13" s="182"/>
      <c r="AG13" s="182"/>
      <c r="AH13" s="182"/>
      <c r="AI13" s="182"/>
      <c r="AJ13" s="182"/>
      <c r="AK13" s="182"/>
      <c r="AL13" s="182"/>
    </row>
    <row r="14" spans="1:50" ht="20.100000000000001" customHeight="1" x14ac:dyDescent="0.2">
      <c r="A14" s="183"/>
      <c r="B14" s="181"/>
      <c r="C14" s="108" t="s">
        <v>114</v>
      </c>
      <c r="D14" s="121">
        <v>29</v>
      </c>
      <c r="E14" s="122">
        <v>30</v>
      </c>
      <c r="F14" s="122">
        <v>31</v>
      </c>
      <c r="G14" s="122">
        <v>1</v>
      </c>
      <c r="H14" s="122">
        <v>2</v>
      </c>
      <c r="I14" s="122">
        <v>3</v>
      </c>
      <c r="J14" s="123">
        <v>4</v>
      </c>
      <c r="K14" s="183"/>
      <c r="L14" s="183"/>
      <c r="M14" s="214" t="s">
        <v>105</v>
      </c>
      <c r="N14" s="215"/>
      <c r="O14" s="108" t="s">
        <v>114</v>
      </c>
      <c r="P14" s="121">
        <v>30</v>
      </c>
      <c r="Q14" s="122">
        <v>31</v>
      </c>
      <c r="R14" s="122">
        <v>1</v>
      </c>
      <c r="S14" s="122">
        <v>2</v>
      </c>
      <c r="T14" s="122">
        <v>3</v>
      </c>
      <c r="U14" s="122">
        <v>4</v>
      </c>
      <c r="V14" s="123">
        <v>5</v>
      </c>
      <c r="W14" s="183"/>
      <c r="X14" s="183"/>
      <c r="Y14" s="182"/>
      <c r="Z14" s="182"/>
      <c r="AA14" s="182"/>
      <c r="AB14" s="182"/>
      <c r="AC14" s="182"/>
      <c r="AD14" s="182"/>
      <c r="AE14" s="182"/>
      <c r="AF14" s="182"/>
      <c r="AG14" s="182"/>
      <c r="AH14" s="182"/>
      <c r="AI14" s="182"/>
      <c r="AJ14" s="182"/>
      <c r="AK14" s="182"/>
      <c r="AL14" s="182"/>
    </row>
    <row r="15" spans="1:50" ht="20.100000000000001" customHeight="1" x14ac:dyDescent="0.2">
      <c r="A15" s="183"/>
      <c r="B15" s="181"/>
      <c r="C15" s="108" t="s">
        <v>120</v>
      </c>
      <c r="D15" s="124">
        <v>5</v>
      </c>
      <c r="E15" s="125">
        <v>6</v>
      </c>
      <c r="F15" s="125">
        <v>7</v>
      </c>
      <c r="G15" s="125">
        <v>8</v>
      </c>
      <c r="H15" s="125">
        <v>9</v>
      </c>
      <c r="I15" s="125">
        <v>10</v>
      </c>
      <c r="J15" s="126">
        <v>11</v>
      </c>
      <c r="K15" s="183"/>
      <c r="L15" s="183"/>
      <c r="M15" s="214" t="s">
        <v>105</v>
      </c>
      <c r="N15" s="215"/>
      <c r="O15" s="108" t="s">
        <v>120</v>
      </c>
      <c r="P15" s="124">
        <v>6</v>
      </c>
      <c r="Q15" s="125">
        <v>7</v>
      </c>
      <c r="R15" s="125">
        <v>8</v>
      </c>
      <c r="S15" s="125">
        <v>9</v>
      </c>
      <c r="T15" s="125">
        <v>10</v>
      </c>
      <c r="U15" s="125">
        <v>11</v>
      </c>
      <c r="V15" s="126">
        <v>12</v>
      </c>
      <c r="W15" s="183"/>
      <c r="X15" s="183"/>
      <c r="Y15" s="182"/>
      <c r="Z15" s="182"/>
      <c r="AA15" s="182"/>
      <c r="AB15" s="182"/>
      <c r="AC15" s="182"/>
      <c r="AD15" s="182"/>
      <c r="AE15" s="182"/>
      <c r="AF15" s="182"/>
      <c r="AG15" s="182"/>
      <c r="AH15" s="182"/>
      <c r="AI15" s="182"/>
      <c r="AJ15" s="182"/>
      <c r="AK15" s="182"/>
      <c r="AL15" s="182"/>
    </row>
    <row r="16" spans="1:50" x14ac:dyDescent="0.2">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2"/>
      <c r="Z16" s="182"/>
      <c r="AA16" s="182"/>
      <c r="AB16" s="182"/>
      <c r="AC16" s="182"/>
      <c r="AD16" s="182"/>
      <c r="AE16" s="182"/>
      <c r="AF16" s="182"/>
      <c r="AG16" s="182"/>
      <c r="AH16" s="182"/>
      <c r="AI16" s="182"/>
      <c r="AJ16" s="182"/>
      <c r="AK16" s="182"/>
      <c r="AL16" s="182"/>
    </row>
    <row r="17" spans="1:50" x14ac:dyDescent="0.2">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2"/>
      <c r="Z17" s="182"/>
      <c r="AA17" s="182"/>
      <c r="AB17" s="182"/>
      <c r="AC17" s="182"/>
      <c r="AD17" s="182"/>
      <c r="AE17" s="182"/>
      <c r="AF17" s="182"/>
      <c r="AG17" s="182"/>
      <c r="AH17" s="182"/>
      <c r="AI17" s="182"/>
      <c r="AJ17" s="182"/>
      <c r="AK17" s="182"/>
      <c r="AL17" s="182"/>
    </row>
    <row r="18" spans="1:50" x14ac:dyDescent="0.2">
      <c r="A18" s="181"/>
      <c r="B18" s="181"/>
      <c r="C18" s="181"/>
      <c r="D18" s="216" t="s">
        <v>106</v>
      </c>
      <c r="E18" s="216"/>
      <c r="F18" s="216"/>
      <c r="G18" s="216"/>
      <c r="H18" s="216"/>
      <c r="I18" s="216"/>
      <c r="J18" s="216"/>
      <c r="K18" s="181"/>
      <c r="L18" s="181"/>
      <c r="M18" s="181"/>
      <c r="N18" s="181"/>
      <c r="O18" s="181"/>
      <c r="P18" s="216" t="s">
        <v>107</v>
      </c>
      <c r="Q18" s="216"/>
      <c r="R18" s="216"/>
      <c r="S18" s="216"/>
      <c r="T18" s="216"/>
      <c r="U18" s="216"/>
      <c r="V18" s="216"/>
      <c r="W18" s="181"/>
      <c r="X18" s="181"/>
      <c r="Y18" s="182"/>
      <c r="Z18" s="182"/>
      <c r="AA18" s="182"/>
      <c r="AB18" s="182"/>
      <c r="AC18" s="182"/>
      <c r="AD18" s="182"/>
      <c r="AE18" s="182"/>
      <c r="AF18" s="182"/>
      <c r="AG18" s="182"/>
      <c r="AH18" s="182"/>
      <c r="AI18" s="182"/>
      <c r="AJ18" s="182"/>
      <c r="AK18" s="182"/>
      <c r="AL18" s="182"/>
    </row>
    <row r="19" spans="1:50" ht="13.15" customHeight="1" x14ac:dyDescent="0.2">
      <c r="A19" s="181"/>
      <c r="B19" s="181"/>
      <c r="C19" s="210" t="s">
        <v>113</v>
      </c>
      <c r="D19" s="210"/>
      <c r="E19" s="210"/>
      <c r="F19" s="210"/>
      <c r="G19" s="181"/>
      <c r="H19" s="181" t="s">
        <v>112</v>
      </c>
      <c r="I19" s="181"/>
      <c r="J19" s="181"/>
      <c r="K19" s="181"/>
      <c r="L19" s="181"/>
      <c r="M19" s="181"/>
      <c r="N19" s="181"/>
      <c r="O19" s="210" t="s">
        <v>111</v>
      </c>
      <c r="P19" s="210"/>
      <c r="Q19" s="210"/>
      <c r="R19" s="210"/>
      <c r="S19" s="181"/>
      <c r="T19" s="181" t="s">
        <v>112</v>
      </c>
      <c r="U19" s="181"/>
      <c r="V19" s="181"/>
      <c r="W19" s="181"/>
      <c r="X19" s="181"/>
      <c r="Y19" s="182"/>
      <c r="Z19" s="182"/>
      <c r="AA19" s="182"/>
      <c r="AB19" s="182"/>
      <c r="AC19" s="182"/>
      <c r="AD19" s="182"/>
      <c r="AE19" s="182"/>
      <c r="AF19" s="182"/>
      <c r="AG19" s="182"/>
      <c r="AH19" s="182"/>
      <c r="AI19" s="182"/>
      <c r="AJ19" s="182"/>
      <c r="AK19" s="182"/>
      <c r="AL19" s="182"/>
    </row>
    <row r="20" spans="1:50" x14ac:dyDescent="0.2">
      <c r="A20" s="127"/>
      <c r="B20" s="127"/>
      <c r="C20" s="210" t="s">
        <v>115</v>
      </c>
      <c r="D20" s="210"/>
      <c r="E20" s="210"/>
      <c r="F20" s="210"/>
      <c r="G20" s="39"/>
      <c r="H20" s="39" t="s">
        <v>116</v>
      </c>
      <c r="I20" s="39"/>
      <c r="J20" s="39"/>
      <c r="K20" s="127"/>
      <c r="L20" s="127"/>
      <c r="M20" s="127"/>
      <c r="N20" s="127"/>
      <c r="O20" s="210" t="s">
        <v>117</v>
      </c>
      <c r="P20" s="210"/>
      <c r="Q20" s="210"/>
      <c r="R20" s="210"/>
      <c r="S20" s="39"/>
      <c r="T20" s="39" t="s">
        <v>116</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0"/>
      <c r="D21" s="210"/>
      <c r="E21" s="210"/>
      <c r="F21" s="210"/>
      <c r="G21" s="39"/>
      <c r="H21" s="39"/>
      <c r="I21" s="39"/>
      <c r="J21" s="39"/>
      <c r="K21" s="127"/>
      <c r="L21" s="127"/>
      <c r="M21" s="127"/>
      <c r="N21" s="127"/>
      <c r="O21" s="210"/>
      <c r="P21" s="210"/>
      <c r="Q21" s="210"/>
      <c r="R21" s="210"/>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0"/>
      <c r="D22" s="210"/>
      <c r="E22" s="210"/>
      <c r="F22" s="210"/>
      <c r="G22" s="39"/>
      <c r="H22" s="39"/>
      <c r="I22" s="39"/>
      <c r="J22" s="39"/>
      <c r="K22" s="127"/>
      <c r="L22" s="127"/>
      <c r="M22" s="127"/>
      <c r="N22" s="127"/>
      <c r="O22" s="210"/>
      <c r="P22" s="210"/>
      <c r="Q22" s="210"/>
      <c r="R22" s="210"/>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0"/>
      <c r="D23" s="210"/>
      <c r="E23" s="210"/>
      <c r="F23" s="210"/>
      <c r="G23" s="39"/>
      <c r="H23" s="39"/>
      <c r="I23" s="39"/>
      <c r="J23" s="127"/>
      <c r="K23" s="127"/>
      <c r="L23" s="127"/>
      <c r="M23" s="127"/>
      <c r="N23" s="127"/>
      <c r="O23" s="210"/>
      <c r="P23" s="210"/>
      <c r="Q23" s="210"/>
      <c r="R23" s="210"/>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81"/>
      <c r="B24" s="181"/>
      <c r="C24" s="210"/>
      <c r="D24" s="210"/>
      <c r="E24" s="210"/>
      <c r="F24" s="210"/>
      <c r="G24" s="39"/>
      <c r="H24" s="39"/>
      <c r="I24" s="39"/>
      <c r="J24" s="181"/>
      <c r="K24" s="181"/>
      <c r="L24" s="181"/>
      <c r="M24" s="181"/>
      <c r="N24" s="181"/>
      <c r="O24" s="210"/>
      <c r="P24" s="210"/>
      <c r="Q24" s="210"/>
      <c r="R24" s="210"/>
      <c r="S24" s="39"/>
      <c r="T24" s="39"/>
      <c r="U24" s="39"/>
      <c r="V24" s="39"/>
      <c r="W24" s="39"/>
      <c r="X24" s="181"/>
      <c r="Y24" s="182"/>
      <c r="Z24" s="182"/>
      <c r="AA24" s="182"/>
      <c r="AB24" s="182"/>
      <c r="AC24" s="182"/>
      <c r="AD24" s="182"/>
      <c r="AE24" s="182"/>
      <c r="AF24" s="182"/>
      <c r="AG24" s="182"/>
      <c r="AH24" s="182"/>
      <c r="AI24" s="182"/>
      <c r="AJ24" s="182"/>
      <c r="AK24" s="182"/>
      <c r="AL24" s="182"/>
    </row>
    <row r="25" spans="1:50" ht="12.75" customHeight="1" x14ac:dyDescent="0.2">
      <c r="Y25" s="182"/>
      <c r="Z25" s="182"/>
      <c r="AA25" s="182"/>
      <c r="AB25" s="182"/>
      <c r="AC25" s="182"/>
      <c r="AD25" s="182"/>
      <c r="AE25" s="182"/>
      <c r="AF25" s="182"/>
      <c r="AG25" s="182"/>
      <c r="AH25" s="182"/>
      <c r="AI25" s="182"/>
      <c r="AJ25" s="182"/>
      <c r="AK25" s="182"/>
      <c r="AL25" s="182"/>
    </row>
    <row r="26" spans="1:50" x14ac:dyDescent="0.2">
      <c r="A26" s="181"/>
      <c r="B26" s="181"/>
      <c r="C26" s="210"/>
      <c r="D26" s="210"/>
      <c r="E26" s="210"/>
      <c r="F26" s="210"/>
      <c r="G26" s="39"/>
      <c r="H26" s="39"/>
      <c r="I26" s="39"/>
      <c r="J26" s="181"/>
      <c r="K26" s="181"/>
      <c r="L26" s="181"/>
      <c r="M26" s="181"/>
      <c r="N26" s="181"/>
      <c r="O26" s="210"/>
      <c r="P26" s="210"/>
      <c r="Q26" s="210"/>
      <c r="R26" s="210"/>
      <c r="S26" s="39"/>
      <c r="T26" s="39"/>
      <c r="U26" s="39"/>
      <c r="V26" s="39"/>
      <c r="W26" s="39"/>
      <c r="X26" s="181"/>
      <c r="Y26" s="182"/>
      <c r="Z26" s="182"/>
      <c r="AA26" s="182"/>
      <c r="AB26" s="182"/>
      <c r="AC26" s="182"/>
      <c r="AD26" s="182"/>
      <c r="AE26" s="182"/>
      <c r="AF26" s="182"/>
      <c r="AG26" s="182"/>
      <c r="AH26" s="182"/>
      <c r="AI26" s="182"/>
      <c r="AJ26" s="182"/>
      <c r="AK26" s="182"/>
      <c r="AL26" s="182"/>
    </row>
    <row r="27" spans="1:50" x14ac:dyDescent="0.2">
      <c r="A27" s="181"/>
      <c r="B27" s="181"/>
      <c r="C27" s="210"/>
      <c r="D27" s="212"/>
      <c r="E27" s="212"/>
      <c r="F27" s="39"/>
      <c r="G27" s="39"/>
      <c r="H27" s="39"/>
      <c r="I27" s="39"/>
      <c r="J27" s="181"/>
      <c r="K27" s="181"/>
      <c r="L27" s="181"/>
      <c r="M27" s="181"/>
      <c r="N27" s="181"/>
      <c r="O27" s="210"/>
      <c r="P27" s="212"/>
      <c r="Q27" s="212"/>
      <c r="R27" s="39"/>
      <c r="S27" s="39"/>
      <c r="T27" s="39"/>
      <c r="U27" s="39"/>
      <c r="V27" s="39"/>
      <c r="W27" s="39"/>
      <c r="X27" s="181"/>
      <c r="Y27" s="182"/>
      <c r="Z27" s="182"/>
      <c r="AA27" s="182"/>
      <c r="AB27" s="182"/>
      <c r="AC27" s="182"/>
      <c r="AD27" s="182"/>
      <c r="AE27" s="182"/>
      <c r="AF27" s="182"/>
      <c r="AG27" s="182"/>
      <c r="AH27" s="182"/>
      <c r="AI27" s="182"/>
      <c r="AJ27" s="182"/>
      <c r="AK27" s="182"/>
      <c r="AL27" s="182"/>
    </row>
    <row r="28" spans="1:50" x14ac:dyDescent="0.2">
      <c r="A28" s="181"/>
      <c r="B28" s="181"/>
      <c r="C28" s="210"/>
      <c r="D28" s="212"/>
      <c r="E28" s="212"/>
      <c r="F28" s="181"/>
      <c r="G28" s="181"/>
      <c r="H28" s="181"/>
      <c r="I28" s="181"/>
      <c r="J28" s="181"/>
      <c r="K28" s="181"/>
      <c r="L28" s="181"/>
      <c r="M28" s="181"/>
      <c r="N28" s="181"/>
      <c r="O28" s="210"/>
      <c r="P28" s="212"/>
      <c r="Q28" s="212"/>
      <c r="R28" s="181"/>
      <c r="S28" s="181"/>
      <c r="T28" s="181"/>
      <c r="U28" s="181"/>
      <c r="V28" s="181"/>
      <c r="W28" s="181"/>
      <c r="X28" s="181"/>
      <c r="Y28" s="182"/>
      <c r="Z28" s="182"/>
      <c r="AA28" s="182"/>
      <c r="AB28" s="182"/>
      <c r="AC28" s="182"/>
      <c r="AD28" s="182"/>
      <c r="AE28" s="182"/>
      <c r="AF28" s="182"/>
      <c r="AG28" s="182"/>
      <c r="AH28" s="182"/>
      <c r="AI28" s="182"/>
      <c r="AJ28" s="182"/>
      <c r="AK28" s="182"/>
      <c r="AL28" s="182"/>
    </row>
    <row r="29" spans="1:50" x14ac:dyDescent="0.2">
      <c r="A29" s="181"/>
      <c r="B29" s="181"/>
      <c r="C29" s="210"/>
      <c r="D29" s="212"/>
      <c r="E29" s="212"/>
      <c r="F29" s="181"/>
      <c r="G29" s="181"/>
      <c r="H29" s="181"/>
      <c r="I29" s="181"/>
      <c r="J29" s="181"/>
      <c r="K29" s="181"/>
      <c r="L29" s="181"/>
      <c r="M29" s="181"/>
      <c r="N29" s="181"/>
      <c r="O29" s="210"/>
      <c r="P29" s="212"/>
      <c r="Q29" s="212"/>
      <c r="R29" s="181"/>
      <c r="T29" s="181"/>
      <c r="U29" s="181"/>
      <c r="V29" s="181"/>
      <c r="W29" s="181"/>
      <c r="X29" s="181"/>
      <c r="Y29" s="182"/>
      <c r="Z29" s="182"/>
      <c r="AA29" s="182"/>
      <c r="AB29" s="182"/>
      <c r="AC29" s="182"/>
      <c r="AD29" s="182"/>
      <c r="AE29" s="182"/>
      <c r="AF29" s="182"/>
      <c r="AG29" s="182"/>
      <c r="AH29" s="182"/>
      <c r="AI29" s="182"/>
      <c r="AJ29" s="182"/>
      <c r="AK29" s="182"/>
      <c r="AL29" s="182"/>
    </row>
    <row r="30" spans="1:50" x14ac:dyDescent="0.2">
      <c r="A30" s="181"/>
      <c r="B30" s="181"/>
      <c r="C30" s="184"/>
      <c r="D30" s="181"/>
      <c r="E30" s="181"/>
      <c r="F30" s="181"/>
      <c r="G30" s="132" t="s">
        <v>108</v>
      </c>
      <c r="H30" s="181">
        <v>30</v>
      </c>
      <c r="I30" s="181"/>
      <c r="J30" s="181"/>
      <c r="K30" s="181"/>
      <c r="L30" s="181"/>
      <c r="M30" s="181"/>
      <c r="N30" s="181"/>
      <c r="O30" s="184"/>
      <c r="P30" s="181"/>
      <c r="Q30" s="181"/>
      <c r="R30" s="181"/>
      <c r="S30" s="132" t="s">
        <v>108</v>
      </c>
      <c r="T30" s="181">
        <v>30</v>
      </c>
      <c r="U30" s="181"/>
      <c r="V30" s="181"/>
      <c r="W30" s="181"/>
      <c r="X30" s="181"/>
      <c r="Y30" s="182"/>
      <c r="Z30" s="182"/>
      <c r="AA30" s="182"/>
      <c r="AB30" s="182"/>
      <c r="AC30" s="182"/>
      <c r="AD30" s="182"/>
      <c r="AE30" s="182"/>
      <c r="AF30" s="182"/>
      <c r="AG30" s="182"/>
      <c r="AH30" s="182"/>
      <c r="AI30" s="182"/>
      <c r="AJ30" s="182"/>
      <c r="AK30" s="182"/>
      <c r="AL30" s="182"/>
    </row>
    <row r="31" spans="1:50" x14ac:dyDescent="0.2">
      <c r="A31" s="181"/>
      <c r="B31" s="181"/>
      <c r="C31" s="184"/>
      <c r="D31" s="181"/>
      <c r="E31" s="181"/>
      <c r="F31" s="181"/>
      <c r="G31" s="132" t="s">
        <v>109</v>
      </c>
      <c r="H31" s="181">
        <v>12</v>
      </c>
      <c r="I31" s="181"/>
      <c r="J31" s="181"/>
      <c r="K31" s="181"/>
      <c r="L31" s="181"/>
      <c r="M31" s="181"/>
      <c r="N31" s="181"/>
      <c r="O31" s="184"/>
      <c r="P31" s="181"/>
      <c r="Q31" s="181"/>
      <c r="R31" s="181"/>
      <c r="S31" s="132" t="s">
        <v>109</v>
      </c>
      <c r="T31" s="181">
        <v>12</v>
      </c>
      <c r="U31" s="181"/>
      <c r="V31" s="181"/>
      <c r="W31" s="181"/>
      <c r="X31" s="181"/>
      <c r="Y31" s="182"/>
      <c r="Z31" s="182"/>
      <c r="AA31" s="182"/>
      <c r="AB31" s="182"/>
      <c r="AC31" s="182"/>
      <c r="AD31" s="182"/>
      <c r="AE31" s="182"/>
      <c r="AF31" s="182"/>
      <c r="AG31" s="182"/>
      <c r="AH31" s="182"/>
      <c r="AI31" s="182"/>
      <c r="AJ31" s="182"/>
      <c r="AK31" s="182"/>
      <c r="AL31" s="182"/>
    </row>
    <row r="32" spans="1:50" x14ac:dyDescent="0.2">
      <c r="A32" s="181"/>
      <c r="B32" s="181"/>
      <c r="C32" s="184"/>
      <c r="D32" s="181"/>
      <c r="E32" s="181"/>
      <c r="F32" s="181"/>
      <c r="G32" s="181"/>
      <c r="H32" s="181"/>
      <c r="I32" s="181"/>
      <c r="J32" s="181"/>
      <c r="K32" s="181"/>
      <c r="L32" s="181"/>
      <c r="M32" s="181"/>
      <c r="N32" s="181"/>
      <c r="O32" s="184"/>
      <c r="P32" s="181"/>
      <c r="Q32" s="181"/>
      <c r="R32" s="181"/>
      <c r="S32" s="181"/>
      <c r="T32" s="181"/>
      <c r="U32" s="181"/>
      <c r="V32" s="181"/>
      <c r="W32" s="181"/>
      <c r="X32" s="181"/>
      <c r="Y32" s="182"/>
      <c r="Z32" s="182"/>
      <c r="AA32" s="182"/>
      <c r="AB32" s="182"/>
      <c r="AC32" s="182"/>
      <c r="AD32" s="182"/>
      <c r="AE32" s="182"/>
      <c r="AF32" s="182"/>
      <c r="AG32" s="182"/>
      <c r="AH32" s="182"/>
      <c r="AI32" s="182"/>
      <c r="AJ32" s="182"/>
      <c r="AK32" s="182"/>
      <c r="AL32" s="182"/>
    </row>
    <row r="33" spans="1:38" x14ac:dyDescent="0.2">
      <c r="A33" s="181"/>
      <c r="B33" s="181"/>
      <c r="C33" s="184"/>
      <c r="D33" s="181"/>
      <c r="E33" s="181"/>
      <c r="F33" s="181"/>
      <c r="G33" s="181"/>
      <c r="H33" s="181"/>
      <c r="I33" s="181"/>
      <c r="J33" s="181"/>
      <c r="K33" s="181"/>
      <c r="L33" s="181"/>
      <c r="M33" s="181"/>
      <c r="N33" s="181"/>
      <c r="O33" s="184"/>
      <c r="P33" s="181"/>
      <c r="Q33" s="181"/>
      <c r="R33" s="181"/>
      <c r="S33" s="181"/>
      <c r="T33" s="181"/>
      <c r="U33" s="181"/>
      <c r="V33" s="181"/>
      <c r="W33" s="181"/>
      <c r="X33" s="181"/>
      <c r="Y33" s="182"/>
      <c r="Z33" s="182"/>
      <c r="AA33" s="182"/>
      <c r="AB33" s="182"/>
      <c r="AC33" s="182"/>
      <c r="AD33" s="182"/>
      <c r="AE33" s="182"/>
      <c r="AF33" s="182"/>
      <c r="AG33" s="182"/>
      <c r="AH33" s="182"/>
      <c r="AI33" s="182"/>
      <c r="AJ33" s="182"/>
      <c r="AK33" s="182"/>
      <c r="AL33" s="182"/>
    </row>
    <row r="34" spans="1:38" x14ac:dyDescent="0.2">
      <c r="A34" s="181"/>
      <c r="B34" s="133"/>
      <c r="C34" s="134"/>
      <c r="D34" s="181"/>
      <c r="E34" s="181"/>
      <c r="F34" s="181"/>
      <c r="G34" s="181"/>
      <c r="H34" s="181"/>
      <c r="I34" s="181"/>
      <c r="J34" s="181"/>
      <c r="K34" s="181"/>
      <c r="L34" s="181"/>
      <c r="M34" s="181"/>
      <c r="N34" s="181"/>
      <c r="O34" s="184"/>
      <c r="P34" s="181"/>
      <c r="Q34" s="181"/>
      <c r="R34" s="181"/>
      <c r="S34" s="181"/>
      <c r="T34" s="181"/>
      <c r="U34" s="181"/>
      <c r="V34" s="181"/>
      <c r="W34" s="181"/>
      <c r="X34" s="181"/>
      <c r="Y34" s="182"/>
      <c r="Z34" s="182"/>
      <c r="AA34" s="182"/>
      <c r="AB34" s="182"/>
      <c r="AC34" s="182"/>
      <c r="AD34" s="182"/>
      <c r="AE34" s="182"/>
      <c r="AF34" s="182"/>
      <c r="AG34" s="182"/>
      <c r="AH34" s="182"/>
      <c r="AI34" s="182"/>
      <c r="AJ34" s="182"/>
      <c r="AK34" s="182"/>
      <c r="AL34" s="182"/>
    </row>
    <row r="35" spans="1:38" x14ac:dyDescent="0.2">
      <c r="A35" s="181"/>
      <c r="B35" s="133"/>
      <c r="C35" s="134"/>
      <c r="D35" s="181"/>
      <c r="E35" s="181"/>
      <c r="F35" s="181"/>
      <c r="G35" s="181"/>
      <c r="H35" s="181"/>
      <c r="I35" s="181"/>
      <c r="J35" s="181"/>
      <c r="K35" s="181"/>
      <c r="L35" s="181"/>
      <c r="M35" s="181"/>
      <c r="N35" s="181"/>
      <c r="O35" s="181"/>
      <c r="P35" s="181"/>
      <c r="Q35" s="181"/>
      <c r="R35" s="181"/>
      <c r="S35" s="181"/>
      <c r="T35" s="181"/>
      <c r="U35" s="181"/>
      <c r="V35" s="181"/>
      <c r="W35" s="181"/>
      <c r="X35" s="181"/>
      <c r="Y35" s="182"/>
      <c r="Z35" s="182"/>
      <c r="AA35" s="182"/>
      <c r="AB35" s="182"/>
      <c r="AC35" s="182"/>
      <c r="AD35" s="182"/>
      <c r="AE35" s="182"/>
      <c r="AF35" s="182"/>
      <c r="AG35" s="182"/>
      <c r="AH35" s="182"/>
      <c r="AI35" s="182"/>
      <c r="AJ35" s="182"/>
      <c r="AK35" s="182"/>
      <c r="AL35" s="182"/>
    </row>
    <row r="36" spans="1:38" x14ac:dyDescent="0.2">
      <c r="A36" s="181"/>
      <c r="B36" s="181"/>
      <c r="C36" s="134"/>
      <c r="D36" s="181"/>
      <c r="E36" s="181"/>
      <c r="F36" s="181"/>
      <c r="G36" s="181"/>
      <c r="H36" s="181"/>
      <c r="I36" s="181"/>
      <c r="J36" s="181"/>
      <c r="K36" s="181"/>
      <c r="L36" s="181"/>
      <c r="M36" s="181"/>
      <c r="N36" s="181"/>
      <c r="O36" s="181"/>
      <c r="P36" s="181"/>
      <c r="Q36" s="181"/>
      <c r="R36" s="181"/>
      <c r="S36" s="181"/>
      <c r="T36" s="181"/>
      <c r="U36" s="181"/>
      <c r="V36" s="181"/>
      <c r="W36" s="181"/>
      <c r="X36" s="181"/>
      <c r="Y36" s="182"/>
      <c r="Z36" s="182"/>
      <c r="AA36" s="182"/>
      <c r="AB36" s="182"/>
      <c r="AC36" s="182"/>
      <c r="AD36" s="182"/>
      <c r="AE36" s="182"/>
      <c r="AF36" s="182"/>
      <c r="AG36" s="182"/>
      <c r="AH36" s="182"/>
      <c r="AI36" s="182"/>
      <c r="AJ36" s="182"/>
      <c r="AK36" s="182"/>
      <c r="AL36" s="182"/>
    </row>
    <row r="37" spans="1:38" x14ac:dyDescent="0.2">
      <c r="A37" s="181"/>
      <c r="C37" s="135" t="s">
        <v>121</v>
      </c>
      <c r="D37" s="181"/>
      <c r="E37" s="181"/>
      <c r="F37" s="181"/>
      <c r="G37" s="181"/>
      <c r="H37" s="181"/>
      <c r="I37" s="181"/>
      <c r="J37" s="181"/>
      <c r="K37" s="181"/>
      <c r="L37" s="181"/>
      <c r="M37" s="181"/>
      <c r="N37" s="181"/>
      <c r="O37" s="181"/>
      <c r="P37" s="181"/>
      <c r="Q37" s="181"/>
      <c r="R37" s="181"/>
      <c r="S37" s="181"/>
      <c r="T37" s="181"/>
      <c r="U37" s="181"/>
      <c r="V37" s="181"/>
      <c r="W37" s="181"/>
      <c r="X37" s="181"/>
      <c r="Y37" s="182"/>
      <c r="Z37" s="182"/>
      <c r="AA37" s="182"/>
      <c r="AB37" s="182"/>
      <c r="AC37" s="182"/>
      <c r="AD37" s="182"/>
      <c r="AE37" s="182"/>
      <c r="AF37" s="182"/>
      <c r="AG37" s="182"/>
      <c r="AH37" s="182"/>
      <c r="AI37" s="182"/>
      <c r="AJ37" s="182"/>
      <c r="AK37" s="182"/>
      <c r="AL37" s="182"/>
    </row>
    <row r="38" spans="1:38" x14ac:dyDescent="0.2">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2"/>
      <c r="Z38" s="182"/>
      <c r="AA38" s="182"/>
      <c r="AB38" s="182"/>
      <c r="AC38" s="182"/>
      <c r="AD38" s="182"/>
      <c r="AE38" s="182"/>
      <c r="AF38" s="182"/>
      <c r="AG38" s="182"/>
      <c r="AH38" s="182"/>
      <c r="AI38" s="182"/>
      <c r="AJ38" s="182"/>
      <c r="AK38" s="182"/>
      <c r="AL38" s="182"/>
    </row>
    <row r="39" spans="1:38" x14ac:dyDescent="0.2">
      <c r="A39" s="181"/>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2"/>
      <c r="Z39" s="182"/>
      <c r="AA39" s="182"/>
      <c r="AB39" s="182"/>
      <c r="AC39" s="182"/>
      <c r="AD39" s="182"/>
      <c r="AE39" s="182"/>
      <c r="AF39" s="182"/>
      <c r="AG39" s="182"/>
      <c r="AH39" s="182"/>
      <c r="AI39" s="182"/>
      <c r="AJ39" s="182"/>
      <c r="AK39" s="182"/>
      <c r="AL39" s="182"/>
    </row>
    <row r="40" spans="1:38" x14ac:dyDescent="0.2">
      <c r="A40" s="181"/>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2"/>
      <c r="Z40" s="182"/>
      <c r="AA40" s="182"/>
      <c r="AB40" s="182"/>
      <c r="AC40" s="182"/>
      <c r="AD40" s="182"/>
      <c r="AE40" s="182"/>
      <c r="AF40" s="182"/>
      <c r="AG40" s="182"/>
      <c r="AH40" s="182"/>
      <c r="AI40" s="182"/>
      <c r="AJ40" s="182"/>
      <c r="AK40" s="182"/>
      <c r="AL40" s="182"/>
    </row>
    <row r="41" spans="1:38" x14ac:dyDescent="0.2">
      <c r="A41" s="181"/>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2"/>
      <c r="Z41" s="182"/>
      <c r="AA41" s="182"/>
      <c r="AB41" s="182"/>
      <c r="AC41" s="182"/>
      <c r="AD41" s="182"/>
      <c r="AE41" s="182"/>
      <c r="AF41" s="182"/>
      <c r="AG41" s="182"/>
      <c r="AH41" s="182"/>
      <c r="AI41" s="182"/>
      <c r="AJ41" s="182"/>
      <c r="AK41" s="182"/>
      <c r="AL41" s="182"/>
    </row>
    <row r="42" spans="1:38" x14ac:dyDescent="0.2">
      <c r="A42" s="181"/>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2"/>
      <c r="Z42" s="182"/>
      <c r="AA42" s="182"/>
      <c r="AB42" s="182"/>
      <c r="AC42" s="182"/>
      <c r="AD42" s="182"/>
      <c r="AE42" s="182"/>
      <c r="AF42" s="182"/>
      <c r="AG42" s="182"/>
      <c r="AH42" s="182"/>
      <c r="AI42" s="182"/>
      <c r="AJ42" s="182"/>
      <c r="AK42" s="182"/>
      <c r="AL42" s="182"/>
    </row>
    <row r="43" spans="1:38" ht="12.75" customHeight="1" x14ac:dyDescent="0.2">
      <c r="A43" s="181"/>
      <c r="X43" s="181"/>
      <c r="Y43" s="182"/>
      <c r="Z43" s="182"/>
      <c r="AA43" s="182"/>
      <c r="AB43" s="182"/>
      <c r="AC43" s="182"/>
      <c r="AD43" s="182"/>
      <c r="AE43" s="182"/>
      <c r="AF43" s="182"/>
      <c r="AG43" s="182"/>
      <c r="AH43" s="182"/>
      <c r="AI43" s="182"/>
      <c r="AJ43" s="182"/>
      <c r="AK43" s="182"/>
      <c r="AL43" s="182"/>
    </row>
    <row r="44" spans="1:38" ht="41.25" customHeight="1" x14ac:dyDescent="0.2">
      <c r="A44" s="181"/>
      <c r="B44" s="211" t="s">
        <v>101</v>
      </c>
      <c r="C44" s="211"/>
      <c r="D44" s="211"/>
      <c r="E44" s="211"/>
      <c r="F44" s="211"/>
      <c r="G44" s="211"/>
      <c r="H44" s="211"/>
      <c r="I44" s="211"/>
      <c r="J44" s="211"/>
      <c r="K44" s="211"/>
      <c r="L44" s="211"/>
      <c r="M44" s="211"/>
      <c r="N44" s="211"/>
      <c r="O44" s="211"/>
      <c r="P44" s="211"/>
      <c r="Q44" s="211"/>
      <c r="R44" s="211"/>
      <c r="S44" s="211"/>
      <c r="T44" s="211"/>
      <c r="U44" s="211"/>
      <c r="V44" s="211"/>
      <c r="W44" s="211"/>
      <c r="X44" s="181"/>
      <c r="Y44" s="182"/>
      <c r="Z44" s="182"/>
      <c r="AA44" s="182"/>
      <c r="AB44" s="182"/>
      <c r="AC44" s="182"/>
      <c r="AD44" s="182"/>
      <c r="AE44" s="182"/>
      <c r="AF44" s="182"/>
      <c r="AG44" s="182"/>
      <c r="AH44" s="182"/>
      <c r="AI44" s="182"/>
      <c r="AJ44" s="182"/>
      <c r="AK44" s="182"/>
      <c r="AL44" s="182"/>
    </row>
    <row r="45" spans="1:38" x14ac:dyDescent="0.2">
      <c r="A45" s="181"/>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2"/>
      <c r="Z45" s="182"/>
      <c r="AA45" s="182"/>
      <c r="AB45" s="182"/>
      <c r="AC45" s="182"/>
      <c r="AD45" s="182"/>
      <c r="AE45" s="182"/>
      <c r="AF45" s="182"/>
      <c r="AG45" s="182"/>
      <c r="AH45" s="182"/>
      <c r="AI45" s="182"/>
      <c r="AJ45" s="182"/>
      <c r="AK45" s="182"/>
      <c r="AL45" s="182"/>
    </row>
    <row r="46" spans="1:38" x14ac:dyDescent="0.2">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row>
    <row r="47" spans="1:38" x14ac:dyDescent="0.2">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row>
    <row r="48" spans="1:38" x14ac:dyDescent="0.2">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row>
    <row r="49" spans="1:38" x14ac:dyDescent="0.2">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row>
    <row r="50" spans="1:38" x14ac:dyDescent="0.2">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row>
    <row r="51" spans="1:38" x14ac:dyDescent="0.2">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row>
    <row r="52" spans="1:38" x14ac:dyDescent="0.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row>
    <row r="53" spans="1:38" x14ac:dyDescent="0.2">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row>
    <row r="54" spans="1:38" x14ac:dyDescent="0.2">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row>
    <row r="55" spans="1:38" x14ac:dyDescent="0.2">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row>
    <row r="56" spans="1:38" x14ac:dyDescent="0.2">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row>
    <row r="57" spans="1:38" x14ac:dyDescent="0.2">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row>
    <row r="58" spans="1:38" x14ac:dyDescent="0.2">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18" t="str">
        <f>HYPERLINK("http://www.str.com/data-insights/resources/glossary", "For all STR definitions, please visit www.str.com/data-insights/resources/glossary")</f>
        <v>For all STR definitions, please visit www.str.com/data-insights/resources/glossary</v>
      </c>
      <c r="B5" s="218"/>
      <c r="C5" s="218"/>
      <c r="D5" s="218"/>
      <c r="E5" s="218"/>
      <c r="F5" s="218"/>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18" t="str">
        <f>HYPERLINK("http://www.str.com/data-insights/resources/FAQ", "For all STR FAQs, please click here or visit http://www.str.com/data-insights/resources/FAQ")</f>
        <v>For all STR FAQs, please click here or visit http://www.str.com/data-insights/resources/FAQ</v>
      </c>
      <c r="B9" s="218"/>
      <c r="C9" s="218"/>
      <c r="D9" s="218"/>
      <c r="E9" s="218"/>
      <c r="F9" s="218"/>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18" t="str">
        <f>HYPERLINK("http://www.str.com/contact", "For additional support, please contact your regional office")</f>
        <v>For additional support, please contact your regional office</v>
      </c>
      <c r="B12" s="218"/>
      <c r="C12" s="218"/>
      <c r="D12" s="218"/>
      <c r="E12" s="218"/>
      <c r="F12" s="218"/>
      <c r="G12" s="218"/>
      <c r="H12" s="218"/>
      <c r="I12" s="218"/>
      <c r="J12" s="218"/>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17" t="str">
        <f>HYPERLINK("http://www.hotelnewsnow.com/", "For the latest in industry news, visit HotelNewsNow.com.")</f>
        <v>For the latest in industry news, visit HotelNewsNow.com.</v>
      </c>
      <c r="B14" s="217"/>
      <c r="C14" s="217"/>
      <c r="D14" s="217"/>
      <c r="E14" s="217"/>
      <c r="F14" s="217"/>
      <c r="G14" s="217"/>
      <c r="H14" s="217"/>
      <c r="I14" s="217"/>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17" t="str">
        <f>HYPERLINK("http://www.hoteldataconference.com/", "To learn more about the Hotel Data Conference, visit HotelDataConference.com.")</f>
        <v>To learn more about the Hotel Data Conference, visit HotelDataConference.com.</v>
      </c>
      <c r="B15" s="217"/>
      <c r="C15" s="217"/>
      <c r="D15" s="217"/>
      <c r="E15" s="217"/>
      <c r="F15" s="217"/>
      <c r="G15" s="217"/>
      <c r="H15" s="217"/>
      <c r="I15" s="217"/>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2.75" x14ac:dyDescent="0.2"/>
  <sheetData>
    <row r="1" spans="1:1" x14ac:dyDescent="0.2">
      <c r="A1" s="40" t="s">
        <v>98</v>
      </c>
    </row>
    <row r="2" spans="1:1" x14ac:dyDescent="0.2">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1050472-AE88-4824-8B22-2D745E759F94}"/>
</file>

<file path=customXml/itemProps2.xml><?xml version="1.0" encoding="utf-8"?>
<ds:datastoreItem xmlns:ds="http://schemas.openxmlformats.org/officeDocument/2006/customXml" ds:itemID="{3AE402AB-3995-494E-9305-BFF58CF7FF62}"/>
</file>

<file path=customXml/itemProps3.xml><?xml version="1.0" encoding="utf-8"?>
<ds:datastoreItem xmlns:ds="http://schemas.openxmlformats.org/officeDocument/2006/customXml" ds:itemID="{0D25FFFA-323B-45EE-BEFC-BFD28175A33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2022-06-02T16:16:14Z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