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checkCompatibility="1"/>
  <xr:revisionPtr revIDLastSave="0" documentId="13_ncr:1_{8B3894DA-15ED-41C9-A3E0-655A5B52BB22}" xr6:coauthVersionLast="47" xr6:coauthVersionMax="47" xr10:uidLastSave="{00000000-0000-0000-0000-000000000000}"/>
  <workbookProtection workbookAlgorithmName="SHA-512" workbookHashValue="BVjAMvBsP/O796dcANuZCq9FnCorT7mvZ3SGybeTMandY68a/0tOuUXv2Oo4xi9TTgNt9lxBdQ4ydCKus/alAw==" workbookSaltValue="w8o1lFkViGAFbesEDKvMWw=="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<sst xmlns="http://schemas.openxmlformats.org/spreadsheetml/2006/main" count="768" uniqueCount="129">
  <si>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</si>
  <si>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</si>
  <si>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</si>
  <si>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</si>
  <si>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</si>
  <si>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</si>
  <si>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</si>
  <si>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</si>
  <si>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</si>
  <si>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</si>
  <si>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</si>
  <si>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</si>
  <si>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</si>
  <si>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</si>
  <si>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</si>
  <si>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</si>
  <si>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</si>
  <si>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</si>
  <si>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</si>
  <si>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</si>
  <si>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</si>
  <si>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</si>
  <si>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</si>
  <si>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</si>
  <si>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</si>
  <si>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</si>
  <si>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</si>
  <si>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</si>
  <si>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</si>
  <si>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</si>
  <si>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</si>
  <si>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</si>
  <si>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</si>
  <si>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</si>
  <si>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</si>
  <si>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</si>
  <si>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</si>
  <si>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</si>
  <si>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</si>
  <si>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</si>
  <si>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</si>
  <si>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</si>
  <si>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</si>
  <si>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</si>
  <si>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</si>
  <si>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</si>
  <si>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</si>
  <si>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</si>
  <si>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</si>
  <si>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</si>
  <si>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</si>
  <si>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</si>
  <si>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</si>
  <si>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</si>
  <si>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</si>
  <si>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</si>
  <si>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</si>
  <si>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</si>
  <si>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</si>
  <si>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</si>
  <si>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</si>
  <si>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</si>
  <si>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</si>
  <si>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</si>
  <si>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</si>
  <si>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</si>
  <si>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</si>
  <si>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</si>
  <si>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</si>
  <si>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</si>
  <si>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</si>
  <si>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</si>
  <si>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</si>
  <si>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</si>
  <si>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</si>
  <si>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</si>
  <si>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</si>
  <si>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</si>
  <si>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</si>
  <si>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</si>
  <si>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</si>
  <si>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</si>
  <si>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</si>
  <si>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</si>
  <si>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</si>
  <si>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</si>
  <si>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</si>
  <si>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</si>
  <si>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</si>
  <si>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</si>
  <si>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</si>
  <si>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</si>
  <si>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</si>
  <si>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</si>
  <si>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</si>
  <si>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</si>
  <si>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</si>
  <si>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</si>
  <si>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</si>
  <si>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</si>
  <si>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</si>
  <si>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</si>
  <si>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</si>
  <si>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</si>
  <si>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</si>
  <si>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</si>
  <si>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</si>
  <si>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</si>
  <si>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</si>
  <si>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</si>
  <si>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</si>
  <si>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</si>
  <si>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</si>
  <si>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Oct</t>
  </si>
  <si>
    <t>Monday, Oct 10th</t>
  </si>
  <si>
    <t xml:space="preserve"> - Columbus Day</t>
  </si>
  <si>
    <t>Monday, Oct 11th</t>
  </si>
  <si>
    <t>Oct / Nov</t>
  </si>
  <si>
    <t>Sunday, Oct 31st</t>
  </si>
  <si>
    <t xml:space="preserve"> - Halloween</t>
  </si>
  <si>
    <t>Monday, Oct 31st</t>
  </si>
  <si>
    <t>Nov</t>
  </si>
  <si>
    <t>Thursday, Nov 11th</t>
  </si>
  <si>
    <t xml:space="preserve"> - Veterans Day</t>
  </si>
  <si>
    <t>Friday, Nov 11th</t>
  </si>
  <si>
    <t>For the Week of October 30, 2022 to November 05, 2022</t>
  </si>
  <si>
    <r>
      <t>Note:</t>
    </r>
    <r>
      <rPr>
        <sz val="10"/>
        <rFont val="Arial"/>
      </rPr>
      <t xml:space="preserve"> Weekdays - Sunday through Thursday,  Weekends - Friday and Saturday</t>
    </r>
  </si>
  <si>
    <t>Week of October 30, 2022 - November 05, 2022</t>
  </si>
  <si>
    <t>October 09, 2022 - November 05,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</si>
</sst>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8" borderId="29" xfId="0" applyFont="1" applyFill="1" applyBorder="1"/>
    <xf numFmtId="0" fontId="28" fillId="8" borderId="29" xfId="0" applyFont="1" applyFill="1" applyBorder="1" applyAlignment="1">
      <alignment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29" fillId="0" borderId="0" xfId="0" applyFont="1" applyAlignment="1">
      <alignment horizontal="right"/>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AG50" sqref="AG50"/>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7" t="str">
        <f>'Occupancy Raw Data'!B1</f>
        <v>Week of October 30, 2022 - November 05, 2022</v>
      </c>
      <c r="B1" s="143" t="s">
        <v>67</v>
      </c>
      <c r="C1" s="144"/>
      <c r="D1" s="144"/>
      <c r="E1" s="144"/>
      <c r="F1" s="144"/>
      <c r="G1" s="144"/>
      <c r="H1" s="144"/>
      <c r="I1" s="144"/>
      <c r="J1" s="144"/>
      <c r="K1" s="145"/>
      <c r="L1" s="49"/>
      <c r="M1" s="143" t="s">
        <v>74</v>
      </c>
      <c r="N1" s="144"/>
      <c r="O1" s="144"/>
      <c r="P1" s="144"/>
      <c r="Q1" s="144"/>
      <c r="R1" s="144"/>
      <c r="S1" s="144"/>
      <c r="T1" s="144"/>
      <c r="U1" s="144"/>
      <c r="V1" s="145"/>
      <c r="W1" s="49"/>
      <c r="X1" s="143" t="s">
        <v>68</v>
      </c>
      <c r="Y1" s="144"/>
      <c r="Z1" s="144"/>
      <c r="AA1" s="144"/>
      <c r="AB1" s="144"/>
      <c r="AC1" s="144"/>
      <c r="AD1" s="144"/>
      <c r="AE1" s="144"/>
      <c r="AF1" s="144"/>
      <c r="AG1" s="145"/>
      <c r="AH1" s="49"/>
      <c r="AI1" s="143" t="s">
        <v>75</v>
      </c>
      <c r="AJ1" s="144"/>
      <c r="AK1" s="144"/>
      <c r="AL1" s="144"/>
      <c r="AM1" s="144"/>
      <c r="AN1" s="144"/>
      <c r="AO1" s="144"/>
      <c r="AP1" s="144"/>
      <c r="AQ1" s="144"/>
      <c r="AR1" s="145"/>
      <c r="AS1" s="50"/>
      <c r="AT1" s="143" t="s">
        <v>69</v>
      </c>
      <c r="AU1" s="144"/>
      <c r="AV1" s="144"/>
      <c r="AW1" s="144"/>
      <c r="AX1" s="144"/>
      <c r="AY1" s="144"/>
      <c r="AZ1" s="144"/>
      <c r="BA1" s="144"/>
      <c r="BB1" s="144"/>
      <c r="BC1" s="145"/>
      <c r="BD1" s="50"/>
      <c r="BE1" s="143" t="s">
        <v>76</v>
      </c>
      <c r="BF1" s="144"/>
      <c r="BG1" s="144"/>
      <c r="BH1" s="144"/>
      <c r="BI1" s="144"/>
      <c r="BJ1" s="144"/>
      <c r="BK1" s="144"/>
      <c r="BL1" s="144"/>
      <c r="BM1" s="144"/>
      <c r="BN1" s="145"/>
    </row>
    <row r="2" spans="1:66" x14ac:dyDescent="0.35">
      <c r="A2" s="147"/>
      <c r="B2" s="52"/>
      <c r="C2" s="53"/>
      <c r="D2" s="53"/>
      <c r="E2" s="53"/>
      <c r="F2" s="53"/>
      <c r="G2" s="141" t="s">
        <v>65</v>
      </c>
      <c r="H2" s="53"/>
      <c r="I2" s="53"/>
      <c r="J2" s="141" t="s">
        <v>66</v>
      </c>
      <c r="K2" s="142" t="s">
        <v>57</v>
      </c>
      <c r="L2" s="54"/>
      <c r="M2" s="52"/>
      <c r="N2" s="53"/>
      <c r="O2" s="53"/>
      <c r="P2" s="53"/>
      <c r="Q2" s="53"/>
      <c r="R2" s="141" t="s">
        <v>65</v>
      </c>
      <c r="S2" s="53"/>
      <c r="T2" s="53"/>
      <c r="U2" s="141" t="s">
        <v>66</v>
      </c>
      <c r="V2" s="142" t="s">
        <v>57</v>
      </c>
      <c r="W2" s="54"/>
      <c r="X2" s="52"/>
      <c r="Y2" s="53"/>
      <c r="Z2" s="53"/>
      <c r="AA2" s="53"/>
      <c r="AB2" s="53"/>
      <c r="AC2" s="141" t="s">
        <v>65</v>
      </c>
      <c r="AD2" s="53"/>
      <c r="AE2" s="53"/>
      <c r="AF2" s="141" t="s">
        <v>66</v>
      </c>
      <c r="AG2" s="142" t="s">
        <v>57</v>
      </c>
      <c r="AH2" s="54"/>
      <c r="AI2" s="52"/>
      <c r="AJ2" s="53"/>
      <c r="AK2" s="53"/>
      <c r="AL2" s="53"/>
      <c r="AM2" s="53"/>
      <c r="AN2" s="141" t="s">
        <v>65</v>
      </c>
      <c r="AO2" s="53"/>
      <c r="AP2" s="53"/>
      <c r="AQ2" s="141" t="s">
        <v>66</v>
      </c>
      <c r="AR2" s="142" t="s">
        <v>57</v>
      </c>
      <c r="AS2" s="50"/>
      <c r="AT2" s="52"/>
      <c r="AU2" s="53"/>
      <c r="AV2" s="53"/>
      <c r="AW2" s="53"/>
      <c r="AX2" s="53"/>
      <c r="AY2" s="141" t="s">
        <v>65</v>
      </c>
      <c r="AZ2" s="53"/>
      <c r="BA2" s="53"/>
      <c r="BB2" s="141" t="s">
        <v>66</v>
      </c>
      <c r="BC2" s="142" t="s">
        <v>57</v>
      </c>
      <c r="BD2" s="54"/>
      <c r="BE2" s="52"/>
      <c r="BF2" s="53"/>
      <c r="BG2" s="53"/>
      <c r="BH2" s="53"/>
      <c r="BI2" s="53"/>
      <c r="BJ2" s="141" t="s">
        <v>65</v>
      </c>
      <c r="BK2" s="53"/>
      <c r="BL2" s="53"/>
      <c r="BM2" s="141" t="s">
        <v>66</v>
      </c>
      <c r="BN2" s="142" t="s">
        <v>57</v>
      </c>
    </row>
    <row r="3" spans="1:66" x14ac:dyDescent="0.35">
      <c r="A3" s="147"/>
      <c r="B3" s="56" t="s">
        <v>58</v>
      </c>
      <c r="C3" s="57" t="s">
        <v>59</v>
      </c>
      <c r="D3" s="57" t="s">
        <v>60</v>
      </c>
      <c r="E3" s="57" t="s">
        <v>61</v>
      </c>
      <c r="F3" s="57" t="s">
        <v>62</v>
      </c>
      <c r="G3" s="141"/>
      <c r="H3" s="57" t="s">
        <v>63</v>
      </c>
      <c r="I3" s="57" t="s">
        <v>64</v>
      </c>
      <c r="J3" s="141"/>
      <c r="K3" s="142"/>
      <c r="L3" s="54"/>
      <c r="M3" s="56" t="s">
        <v>58</v>
      </c>
      <c r="N3" s="57" t="s">
        <v>59</v>
      </c>
      <c r="O3" s="57" t="s">
        <v>60</v>
      </c>
      <c r="P3" s="57" t="s">
        <v>61</v>
      </c>
      <c r="Q3" s="57" t="s">
        <v>62</v>
      </c>
      <c r="R3" s="141"/>
      <c r="S3" s="57" t="s">
        <v>63</v>
      </c>
      <c r="T3" s="57" t="s">
        <v>64</v>
      </c>
      <c r="U3" s="141"/>
      <c r="V3" s="142"/>
      <c r="W3" s="54"/>
      <c r="X3" s="56" t="s">
        <v>58</v>
      </c>
      <c r="Y3" s="57" t="s">
        <v>59</v>
      </c>
      <c r="Z3" s="57" t="s">
        <v>60</v>
      </c>
      <c r="AA3" s="57" t="s">
        <v>61</v>
      </c>
      <c r="AB3" s="57" t="s">
        <v>62</v>
      </c>
      <c r="AC3" s="141"/>
      <c r="AD3" s="57" t="s">
        <v>63</v>
      </c>
      <c r="AE3" s="57" t="s">
        <v>64</v>
      </c>
      <c r="AF3" s="141"/>
      <c r="AG3" s="142"/>
      <c r="AH3" s="54"/>
      <c r="AI3" s="56" t="s">
        <v>58</v>
      </c>
      <c r="AJ3" s="57" t="s">
        <v>59</v>
      </c>
      <c r="AK3" s="57" t="s">
        <v>60</v>
      </c>
      <c r="AL3" s="57" t="s">
        <v>61</v>
      </c>
      <c r="AM3" s="57" t="s">
        <v>62</v>
      </c>
      <c r="AN3" s="141"/>
      <c r="AO3" s="57" t="s">
        <v>63</v>
      </c>
      <c r="AP3" s="57" t="s">
        <v>64</v>
      </c>
      <c r="AQ3" s="141"/>
      <c r="AR3" s="142"/>
      <c r="AS3" s="50"/>
      <c r="AT3" s="56" t="s">
        <v>58</v>
      </c>
      <c r="AU3" s="57" t="s">
        <v>59</v>
      </c>
      <c r="AV3" s="57" t="s">
        <v>60</v>
      </c>
      <c r="AW3" s="57" t="s">
        <v>61</v>
      </c>
      <c r="AX3" s="57" t="s">
        <v>62</v>
      </c>
      <c r="AY3" s="141"/>
      <c r="AZ3" s="57" t="s">
        <v>63</v>
      </c>
      <c r="BA3" s="57" t="s">
        <v>64</v>
      </c>
      <c r="BB3" s="141"/>
      <c r="BC3" s="142"/>
      <c r="BD3" s="54"/>
      <c r="BE3" s="56" t="s">
        <v>58</v>
      </c>
      <c r="BF3" s="57" t="s">
        <v>59</v>
      </c>
      <c r="BG3" s="57" t="s">
        <v>60</v>
      </c>
      <c r="BH3" s="57" t="s">
        <v>61</v>
      </c>
      <c r="BI3" s="57" t="s">
        <v>62</v>
      </c>
      <c r="BJ3" s="141"/>
      <c r="BK3" s="57" t="s">
        <v>63</v>
      </c>
      <c r="BL3" s="57" t="s">
        <v>64</v>
      </c>
      <c r="BM3" s="141"/>
      <c r="BN3" s="142"/>
    </row>
    <row r="4" spans="1:66" x14ac:dyDescent="0.35">
      <c r="A4" s="58" t="s">
        <v>15</v>
      </c>
      <c r="B4" s="59">
        <f>VLOOKUP($A4,'Occupancy Raw Data'!$B$8:$BE$45,'Occupancy Raw Data'!G$3,FALSE)</f>
        <v>45.467240555789303</v>
      </c>
      <c r="C4" s="60">
        <f>VLOOKUP($A4,'Occupancy Raw Data'!$B$8:$BE$45,'Occupancy Raw Data'!H$3,FALSE)</f>
        <v>50.274726212323998</v>
      </c>
      <c r="D4" s="60">
        <f>VLOOKUP($A4,'Occupancy Raw Data'!$B$8:$BE$45,'Occupancy Raw Data'!I$3,FALSE)</f>
        <v>62.423167168480099</v>
      </c>
      <c r="E4" s="60">
        <f>VLOOKUP($A4,'Occupancy Raw Data'!$B$8:$BE$45,'Occupancy Raw Data'!J$3,FALSE)</f>
        <v>66.613014045043897</v>
      </c>
      <c r="F4" s="60">
        <f>VLOOKUP($A4,'Occupancy Raw Data'!$B$8:$BE$45,'Occupancy Raw Data'!K$3,FALSE)</f>
        <v>65.947379458985594</v>
      </c>
      <c r="G4" s="61">
        <f>VLOOKUP($A4,'Occupancy Raw Data'!$B$8:$BE$45,'Occupancy Raw Data'!L$3,FALSE)</f>
        <v>58.114707429244802</v>
      </c>
      <c r="H4" s="60">
        <f>VLOOKUP($A4,'Occupancy Raw Data'!$B$8:$BE$45,'Occupancy Raw Data'!N$3,FALSE)</f>
        <v>72.191870081700102</v>
      </c>
      <c r="I4" s="60">
        <f>VLOOKUP($A4,'Occupancy Raw Data'!$B$8:$BE$45,'Occupancy Raw Data'!O$3,FALSE)</f>
        <v>73.9447523649239</v>
      </c>
      <c r="J4" s="61">
        <f>VLOOKUP($A4,'Occupancy Raw Data'!$B$8:$BE$45,'Occupancy Raw Data'!P$3,FALSE)</f>
        <v>73.068316932135801</v>
      </c>
      <c r="K4" s="62">
        <f>VLOOKUP($A4,'Occupancy Raw Data'!$B$8:$BE$45,'Occupancy Raw Data'!R$3,FALSE)</f>
        <v>62.378203242247601</v>
      </c>
      <c r="L4" s="63"/>
      <c r="M4" s="59">
        <f>VLOOKUP($A4,'Occupancy Raw Data'!$B$8:$BE$45,'Occupancy Raw Data'!T$3,FALSE)</f>
        <v>0.96518548283991701</v>
      </c>
      <c r="N4" s="60">
        <f>VLOOKUP($A4,'Occupancy Raw Data'!$B$8:$BE$45,'Occupancy Raw Data'!U$3,FALSE)</f>
        <v>-3.8962418485664099</v>
      </c>
      <c r="O4" s="60">
        <f>VLOOKUP($A4,'Occupancy Raw Data'!$B$8:$BE$45,'Occupancy Raw Data'!V$3,FALSE)</f>
        <v>11.128224254057001</v>
      </c>
      <c r="P4" s="60">
        <f>VLOOKUP($A4,'Occupancy Raw Data'!$B$8:$BE$45,'Occupancy Raw Data'!W$3,FALSE)</f>
        <v>14.638747968774</v>
      </c>
      <c r="Q4" s="60">
        <f>VLOOKUP($A4,'Occupancy Raw Data'!$B$8:$BE$45,'Occupancy Raw Data'!X$3,FALSE)</f>
        <v>10.075458236105</v>
      </c>
      <c r="R4" s="61">
        <f>VLOOKUP($A4,'Occupancy Raw Data'!$B$8:$BE$45,'Occupancy Raw Data'!Y$3,FALSE)</f>
        <v>7.0343946124240597</v>
      </c>
      <c r="S4" s="60">
        <f>VLOOKUP($A4,'Occupancy Raw Data'!$B$8:$BE$45,'Occupancy Raw Data'!AA$3,FALSE)</f>
        <v>1.5223904306093099</v>
      </c>
      <c r="T4" s="60">
        <f>VLOOKUP($A4,'Occupancy Raw Data'!$B$8:$BE$45,'Occupancy Raw Data'!AB$3,FALSE)</f>
        <v>-0.49199515712583203</v>
      </c>
      <c r="U4" s="61">
        <f>VLOOKUP($A4,'Occupancy Raw Data'!$B$8:$BE$45,'Occupancy Raw Data'!AC$3,FALSE)</f>
        <v>0.492959189520154</v>
      </c>
      <c r="V4" s="62">
        <f>VLOOKUP($A4,'Occupancy Raw Data'!$B$8:$BE$45,'Occupancy Raw Data'!AE$3,FALSE)</f>
        <v>4.7458279382035897</v>
      </c>
      <c r="W4" s="63"/>
      <c r="X4" s="64">
        <f>VLOOKUP($A4,'ADR Raw Data'!$B$6:$BE$43,'ADR Raw Data'!G$1,FALSE)</f>
        <v>129.36691074413801</v>
      </c>
      <c r="Y4" s="65">
        <f>VLOOKUP($A4,'ADR Raw Data'!$B$6:$BE$43,'ADR Raw Data'!H$1,FALSE)</f>
        <v>129.42010067287501</v>
      </c>
      <c r="Z4" s="65">
        <f>VLOOKUP($A4,'ADR Raw Data'!$B$6:$BE$43,'ADR Raw Data'!I$1,FALSE)</f>
        <v>143.49979413786599</v>
      </c>
      <c r="AA4" s="65">
        <f>VLOOKUP($A4,'ADR Raw Data'!$B$6:$BE$43,'ADR Raw Data'!J$1,FALSE)</f>
        <v>148.04908523422401</v>
      </c>
      <c r="AB4" s="65">
        <f>VLOOKUP($A4,'ADR Raw Data'!$B$6:$BE$43,'ADR Raw Data'!K$1,FALSE)</f>
        <v>147.84855799302699</v>
      </c>
      <c r="AC4" s="66">
        <f>VLOOKUP($A4,'ADR Raw Data'!$B$6:$BE$43,'ADR Raw Data'!L$1,FALSE)</f>
        <v>140.85554568097399</v>
      </c>
      <c r="AD4" s="65">
        <f>VLOOKUP($A4,'ADR Raw Data'!$B$6:$BE$43,'ADR Raw Data'!N$1,FALSE)</f>
        <v>159.35298974318599</v>
      </c>
      <c r="AE4" s="65">
        <f>VLOOKUP($A4,'ADR Raw Data'!$B$6:$BE$43,'ADR Raw Data'!O$1,FALSE)</f>
        <v>161.98717783348599</v>
      </c>
      <c r="AF4" s="66">
        <f>VLOOKUP($A4,'ADR Raw Data'!$B$6:$BE$43,'ADR Raw Data'!P$1,FALSE)</f>
        <v>160.68589067038599</v>
      </c>
      <c r="AG4" s="67">
        <f>VLOOKUP($A4,'ADR Raw Data'!$B$6:$BE$43,'ADR Raw Data'!R$1,FALSE)</f>
        <v>147.47841701664399</v>
      </c>
      <c r="AH4" s="63"/>
      <c r="AI4" s="59">
        <f>VLOOKUP($A4,'ADR Raw Data'!$B$6:$BE$43,'ADR Raw Data'!T$1,FALSE)</f>
        <v>12.7809807468182</v>
      </c>
      <c r="AJ4" s="60">
        <f>VLOOKUP($A4,'ADR Raw Data'!$B$6:$BE$43,'ADR Raw Data'!U$1,FALSE)</f>
        <v>11.642639179641201</v>
      </c>
      <c r="AK4" s="60">
        <f>VLOOKUP($A4,'ADR Raw Data'!$B$6:$BE$43,'ADR Raw Data'!V$1,FALSE)</f>
        <v>20.002451265365501</v>
      </c>
      <c r="AL4" s="60">
        <f>VLOOKUP($A4,'ADR Raw Data'!$B$6:$BE$43,'ADR Raw Data'!W$1,FALSE)</f>
        <v>21.998344294560201</v>
      </c>
      <c r="AM4" s="60">
        <f>VLOOKUP($A4,'ADR Raw Data'!$B$6:$BE$43,'ADR Raw Data'!X$1,FALSE)</f>
        <v>18.072475954613001</v>
      </c>
      <c r="AN4" s="61">
        <f>VLOOKUP($A4,'ADR Raw Data'!$B$6:$BE$43,'ADR Raw Data'!Y$1,FALSE)</f>
        <v>17.687846347836999</v>
      </c>
      <c r="AO4" s="60">
        <f>VLOOKUP($A4,'ADR Raw Data'!$B$6:$BE$43,'ADR Raw Data'!AA$1,FALSE)</f>
        <v>11.1923481430502</v>
      </c>
      <c r="AP4" s="60">
        <f>VLOOKUP($A4,'ADR Raw Data'!$B$6:$BE$43,'ADR Raw Data'!AB$1,FALSE)</f>
        <v>9.8320091709276394</v>
      </c>
      <c r="AQ4" s="61">
        <f>VLOOKUP($A4,'ADR Raw Data'!$B$6:$BE$43,'ADR Raw Data'!AC$1,FALSE)</f>
        <v>10.478333072217501</v>
      </c>
      <c r="AR4" s="62">
        <f>VLOOKUP($A4,'ADR Raw Data'!$B$6:$BE$43,'ADR Raw Data'!AE$1,FALSE)</f>
        <v>14.623026124300001</v>
      </c>
      <c r="AS4" s="50"/>
      <c r="AT4" s="64">
        <f>VLOOKUP($A4,'RevPAR Raw Data'!$B$6:$BE$43,'RevPAR Raw Data'!G$1,FALSE)</f>
        <v>58.819564507630602</v>
      </c>
      <c r="AU4" s="65">
        <f>VLOOKUP($A4,'RevPAR Raw Data'!$B$6:$BE$43,'RevPAR Raw Data'!H$1,FALSE)</f>
        <v>65.065601277002202</v>
      </c>
      <c r="AV4" s="65">
        <f>VLOOKUP($A4,'RevPAR Raw Data'!$B$6:$BE$43,'RevPAR Raw Data'!I$1,FALSE)</f>
        <v>89.577116381105299</v>
      </c>
      <c r="AW4" s="65">
        <f>VLOOKUP($A4,'RevPAR Raw Data'!$B$6:$BE$43,'RevPAR Raw Data'!J$1,FALSE)</f>
        <v>98.619957940633199</v>
      </c>
      <c r="AX4" s="65">
        <f>VLOOKUP($A4,'RevPAR Raw Data'!$B$6:$BE$43,'RevPAR Raw Data'!K$1,FALSE)</f>
        <v>97.5022495643002</v>
      </c>
      <c r="AY4" s="66">
        <f>VLOOKUP($A4,'RevPAR Raw Data'!$B$6:$BE$43,'RevPAR Raw Data'!L$1,FALSE)</f>
        <v>81.857788270364694</v>
      </c>
      <c r="AZ4" s="65">
        <f>VLOOKUP($A4,'RevPAR Raw Data'!$B$6:$BE$43,'RevPAR Raw Data'!N$1,FALSE)</f>
        <v>115.039903326706</v>
      </c>
      <c r="BA4" s="65">
        <f>VLOOKUP($A4,'RevPAR Raw Data'!$B$6:$BE$43,'RevPAR Raw Data'!O$1,FALSE)</f>
        <v>119.7810175119</v>
      </c>
      <c r="BB4" s="66">
        <f>VLOOKUP($A4,'RevPAR Raw Data'!$B$6:$BE$43,'RevPAR Raw Data'!P$1,FALSE)</f>
        <v>117.41047586026301</v>
      </c>
      <c r="BC4" s="67">
        <f>VLOOKUP($A4,'RevPAR Raw Data'!$B$6:$BE$43,'RevPAR Raw Data'!R$1,FALSE)</f>
        <v>91.994386705092296</v>
      </c>
      <c r="BD4" s="63"/>
      <c r="BE4" s="59">
        <f>VLOOKUP($A4,'RevPAR Raw Data'!$B$6:$BE$43,'RevPAR Raw Data'!T$1,FALSE)</f>
        <v>13.869526400391001</v>
      </c>
      <c r="BF4" s="60">
        <f>VLOOKUP($A4,'RevPAR Raw Data'!$B$6:$BE$43,'RevPAR Raw Data'!U$1,FALSE)</f>
        <v>7.2927719510800797</v>
      </c>
      <c r="BG4" s="60">
        <f>VLOOKUP($A4,'RevPAR Raw Data'!$B$6:$BE$43,'RevPAR Raw Data'!V$1,FALSE)</f>
        <v>33.356593152540803</v>
      </c>
      <c r="BH4" s="60">
        <f>VLOOKUP($A4,'RevPAR Raw Data'!$B$6:$BE$43,'RevPAR Raw Data'!W$1,FALSE)</f>
        <v>39.857374441917997</v>
      </c>
      <c r="BI4" s="60">
        <f>VLOOKUP($A4,'RevPAR Raw Data'!$B$6:$BE$43,'RevPAR Raw Data'!X$1,FALSE)</f>
        <v>29.9688189577552</v>
      </c>
      <c r="BJ4" s="61">
        <f>VLOOKUP($A4,'RevPAR Raw Data'!$B$6:$BE$43,'RevPAR Raw Data'!Y$1,FALSE)</f>
        <v>25.9664738708071</v>
      </c>
      <c r="BK4" s="60">
        <f>VLOOKUP($A4,'RevPAR Raw Data'!$B$6:$BE$43,'RevPAR Raw Data'!AA$1,FALSE)</f>
        <v>12.885129810749801</v>
      </c>
      <c r="BL4" s="60">
        <f>VLOOKUP($A4,'RevPAR Raw Data'!$B$6:$BE$43,'RevPAR Raw Data'!AB$1,FALSE)</f>
        <v>9.2916410048326803</v>
      </c>
      <c r="BM4" s="61">
        <f>VLOOKUP($A4,'RevPAR Raw Data'!$B$6:$BE$43,'RevPAR Raw Data'!AC$1,FALSE)</f>
        <v>11.022946167525699</v>
      </c>
      <c r="BN4" s="62">
        <f>VLOOKUP($A4,'RevPAR Raw Data'!$B$6:$BE$43,'RevPAR Raw Data'!AE$1,FALSE)</f>
        <v>20.062837721721401</v>
      </c>
    </row>
    <row r="5" spans="1:66" x14ac:dyDescent="0.35">
      <c r="A5" s="58" t="s">
        <v>70</v>
      </c>
      <c r="B5" s="59">
        <f>VLOOKUP($A5,'Occupancy Raw Data'!$B$8:$BE$45,'Occupancy Raw Data'!G$3,FALSE)</f>
        <v>46.0626582238121</v>
      </c>
      <c r="C5" s="60">
        <f>VLOOKUP($A5,'Occupancy Raw Data'!$B$8:$BE$45,'Occupancy Raw Data'!H$3,FALSE)</f>
        <v>49.458292681371503</v>
      </c>
      <c r="D5" s="60">
        <f>VLOOKUP($A5,'Occupancy Raw Data'!$B$8:$BE$45,'Occupancy Raw Data'!I$3,FALSE)</f>
        <v>61.965306839599997</v>
      </c>
      <c r="E5" s="60">
        <f>VLOOKUP($A5,'Occupancy Raw Data'!$B$8:$BE$45,'Occupancy Raw Data'!J$3,FALSE)</f>
        <v>65.072357282049595</v>
      </c>
      <c r="F5" s="60">
        <f>VLOOKUP($A5,'Occupancy Raw Data'!$B$8:$BE$45,'Occupancy Raw Data'!K$3,FALSE)</f>
        <v>63.878222534581298</v>
      </c>
      <c r="G5" s="61">
        <f>VLOOKUP($A5,'Occupancy Raw Data'!$B$8:$BE$45,'Occupancy Raw Data'!L$3,FALSE)</f>
        <v>57.279971603060801</v>
      </c>
      <c r="H5" s="60">
        <f>VLOOKUP($A5,'Occupancy Raw Data'!$B$8:$BE$45,'Occupancy Raw Data'!N$3,FALSE)</f>
        <v>71.087116250838505</v>
      </c>
      <c r="I5" s="60">
        <f>VLOOKUP($A5,'Occupancy Raw Data'!$B$8:$BE$45,'Occupancy Raw Data'!O$3,FALSE)</f>
        <v>74.255502667475895</v>
      </c>
      <c r="J5" s="61">
        <f>VLOOKUP($A5,'Occupancy Raw Data'!$B$8:$BE$45,'Occupancy Raw Data'!P$3,FALSE)</f>
        <v>72.6713094591572</v>
      </c>
      <c r="K5" s="62">
        <f>VLOOKUP($A5,'Occupancy Raw Data'!$B$8:$BE$45,'Occupancy Raw Data'!R$3,FALSE)</f>
        <v>61.6750576758348</v>
      </c>
      <c r="L5" s="63"/>
      <c r="M5" s="59">
        <f>VLOOKUP($A5,'Occupancy Raw Data'!$B$8:$BE$45,'Occupancy Raw Data'!T$3,FALSE)</f>
        <v>-0.68753443456991603</v>
      </c>
      <c r="N5" s="60">
        <f>VLOOKUP($A5,'Occupancy Raw Data'!$B$8:$BE$45,'Occupancy Raw Data'!U$3,FALSE)</f>
        <v>-7.7860837289256999</v>
      </c>
      <c r="O5" s="60">
        <f>VLOOKUP($A5,'Occupancy Raw Data'!$B$8:$BE$45,'Occupancy Raw Data'!V$3,FALSE)</f>
        <v>7.74115468033746</v>
      </c>
      <c r="P5" s="60">
        <f>VLOOKUP($A5,'Occupancy Raw Data'!$B$8:$BE$45,'Occupancy Raw Data'!W$3,FALSE)</f>
        <v>9.5095066433713509</v>
      </c>
      <c r="Q5" s="60">
        <f>VLOOKUP($A5,'Occupancy Raw Data'!$B$8:$BE$45,'Occupancy Raw Data'!X$3,FALSE)</f>
        <v>6.4767218598017102</v>
      </c>
      <c r="R5" s="61">
        <f>VLOOKUP($A5,'Occupancy Raw Data'!$B$8:$BE$45,'Occupancy Raw Data'!Y$3,FALSE)</f>
        <v>3.4290348209974399</v>
      </c>
      <c r="S5" s="60">
        <f>VLOOKUP($A5,'Occupancy Raw Data'!$B$8:$BE$45,'Occupancy Raw Data'!AA$3,FALSE)</f>
        <v>1.15254630164326</v>
      </c>
      <c r="T5" s="60">
        <f>VLOOKUP($A5,'Occupancy Raw Data'!$B$8:$BE$45,'Occupancy Raw Data'!AB$3,FALSE)</f>
        <v>-0.97588393343082802</v>
      </c>
      <c r="U5" s="61">
        <f>VLOOKUP($A5,'Occupancy Raw Data'!$B$8:$BE$45,'Occupancy Raw Data'!AC$3,FALSE)</f>
        <v>5.3824355166881201E-2</v>
      </c>
      <c r="V5" s="62">
        <f>VLOOKUP($A5,'Occupancy Raw Data'!$B$8:$BE$45,'Occupancy Raw Data'!AE$3,FALSE)</f>
        <v>2.2687032057683298</v>
      </c>
      <c r="W5" s="63"/>
      <c r="X5" s="64">
        <f>VLOOKUP($A5,'ADR Raw Data'!$B$6:$BE$43,'ADR Raw Data'!G$1,FALSE)</f>
        <v>108.952758884197</v>
      </c>
      <c r="Y5" s="65">
        <f>VLOOKUP($A5,'ADR Raw Data'!$B$6:$BE$43,'ADR Raw Data'!H$1,FALSE)</f>
        <v>107.841514984528</v>
      </c>
      <c r="Z5" s="65">
        <f>VLOOKUP($A5,'ADR Raw Data'!$B$6:$BE$43,'ADR Raw Data'!I$1,FALSE)</f>
        <v>117.033903284012</v>
      </c>
      <c r="AA5" s="65">
        <f>VLOOKUP($A5,'ADR Raw Data'!$B$6:$BE$43,'ADR Raw Data'!J$1,FALSE)</f>
        <v>119.213511888304</v>
      </c>
      <c r="AB5" s="65">
        <f>VLOOKUP($A5,'ADR Raw Data'!$B$6:$BE$43,'ADR Raw Data'!K$1,FALSE)</f>
        <v>115.6205228588</v>
      </c>
      <c r="AC5" s="66">
        <f>VLOOKUP($A5,'ADR Raw Data'!$B$6:$BE$43,'ADR Raw Data'!L$1,FALSE)</f>
        <v>114.323239637143</v>
      </c>
      <c r="AD5" s="65">
        <f>VLOOKUP($A5,'ADR Raw Data'!$B$6:$BE$43,'ADR Raw Data'!N$1,FALSE)</f>
        <v>130.85878509823601</v>
      </c>
      <c r="AE5" s="65">
        <f>VLOOKUP($A5,'ADR Raw Data'!$B$6:$BE$43,'ADR Raw Data'!O$1,FALSE)</f>
        <v>133.49079259083899</v>
      </c>
      <c r="AF5" s="66">
        <f>VLOOKUP($A5,'ADR Raw Data'!$B$6:$BE$43,'ADR Raw Data'!P$1,FALSE)</f>
        <v>132.20347697762</v>
      </c>
      <c r="AG5" s="67">
        <f>VLOOKUP($A5,'ADR Raw Data'!$B$6:$BE$43,'ADR Raw Data'!R$1,FALSE)</f>
        <v>120.339376587732</v>
      </c>
      <c r="AH5" s="63"/>
      <c r="AI5" s="59">
        <f>VLOOKUP($A5,'ADR Raw Data'!$B$6:$BE$43,'ADR Raw Data'!T$1,FALSE)</f>
        <v>15.227751620756299</v>
      </c>
      <c r="AJ5" s="60">
        <f>VLOOKUP($A5,'ADR Raw Data'!$B$6:$BE$43,'ADR Raw Data'!U$1,FALSE)</f>
        <v>10.475364338014399</v>
      </c>
      <c r="AK5" s="60">
        <f>VLOOKUP($A5,'ADR Raw Data'!$B$6:$BE$43,'ADR Raw Data'!V$1,FALSE)</f>
        <v>15.5095373751392</v>
      </c>
      <c r="AL5" s="60">
        <f>VLOOKUP($A5,'ADR Raw Data'!$B$6:$BE$43,'ADR Raw Data'!W$1,FALSE)</f>
        <v>16.205664025703999</v>
      </c>
      <c r="AM5" s="60">
        <f>VLOOKUP($A5,'ADR Raw Data'!$B$6:$BE$43,'ADR Raw Data'!X$1,FALSE)</f>
        <v>12.121432956822099</v>
      </c>
      <c r="AN5" s="61">
        <f>VLOOKUP($A5,'ADR Raw Data'!$B$6:$BE$43,'ADR Raw Data'!Y$1,FALSE)</f>
        <v>14.1774124038594</v>
      </c>
      <c r="AO5" s="60">
        <f>VLOOKUP($A5,'ADR Raw Data'!$B$6:$BE$43,'ADR Raw Data'!AA$1,FALSE)</f>
        <v>12.0861773785727</v>
      </c>
      <c r="AP5" s="60">
        <f>VLOOKUP($A5,'ADR Raw Data'!$B$6:$BE$43,'ADR Raw Data'!AB$1,FALSE)</f>
        <v>11.314380112641899</v>
      </c>
      <c r="AQ5" s="61">
        <f>VLOOKUP($A5,'ADR Raw Data'!$B$6:$BE$43,'ADR Raw Data'!AC$1,FALSE)</f>
        <v>11.6707874033898</v>
      </c>
      <c r="AR5" s="62">
        <f>VLOOKUP($A5,'ADR Raw Data'!$B$6:$BE$43,'ADR Raw Data'!AE$1,FALSE)</f>
        <v>13.0934931680736</v>
      </c>
      <c r="AS5" s="50"/>
      <c r="AT5" s="64">
        <f>VLOOKUP($A5,'RevPAR Raw Data'!$B$6:$BE$43,'RevPAR Raw Data'!G$1,FALSE)</f>
        <v>50.186536950241901</v>
      </c>
      <c r="AU5" s="65">
        <f>VLOOKUP($A5,'RevPAR Raw Data'!$B$6:$BE$43,'RevPAR Raw Data'!H$1,FALSE)</f>
        <v>53.336572113072997</v>
      </c>
      <c r="AV5" s="65">
        <f>VLOOKUP($A5,'RevPAR Raw Data'!$B$6:$BE$43,'RevPAR Raw Data'!I$1,FALSE)</f>
        <v>72.520417276299298</v>
      </c>
      <c r="AW5" s="65">
        <f>VLOOKUP($A5,'RevPAR Raw Data'!$B$6:$BE$43,'RevPAR Raw Data'!J$1,FALSE)</f>
        <v>77.575042384435903</v>
      </c>
      <c r="AX5" s="65">
        <f>VLOOKUP($A5,'RevPAR Raw Data'!$B$6:$BE$43,'RevPAR Raw Data'!K$1,FALSE)</f>
        <v>73.856334887390901</v>
      </c>
      <c r="AY5" s="66">
        <f>VLOOKUP($A5,'RevPAR Raw Data'!$B$6:$BE$43,'RevPAR Raw Data'!L$1,FALSE)</f>
        <v>65.484319199854895</v>
      </c>
      <c r="AZ5" s="65">
        <f>VLOOKUP($A5,'RevPAR Raw Data'!$B$6:$BE$43,'RevPAR Raw Data'!N$1,FALSE)</f>
        <v>93.023736687218403</v>
      </c>
      <c r="BA5" s="65">
        <f>VLOOKUP($A5,'RevPAR Raw Data'!$B$6:$BE$43,'RevPAR Raw Data'!O$1,FALSE)</f>
        <v>99.124259053125797</v>
      </c>
      <c r="BB5" s="66">
        <f>VLOOKUP($A5,'RevPAR Raw Data'!$B$6:$BE$43,'RevPAR Raw Data'!P$1,FALSE)</f>
        <v>96.073997870172093</v>
      </c>
      <c r="BC5" s="67">
        <f>VLOOKUP($A5,'RevPAR Raw Data'!$B$6:$BE$43,'RevPAR Raw Data'!R$1,FALSE)</f>
        <v>74.219379917224103</v>
      </c>
      <c r="BD5" s="63"/>
      <c r="BE5" s="59">
        <f>VLOOKUP($A5,'RevPAR Raw Data'!$B$6:$BE$43,'RevPAR Raw Data'!T$1,FALSE)</f>
        <v>14.4355211501829</v>
      </c>
      <c r="BF5" s="60">
        <f>VLOOKUP($A5,'RevPAR Raw Data'!$B$6:$BE$43,'RevPAR Raw Data'!U$1,FALSE)</f>
        <v>1.8736599708209201</v>
      </c>
      <c r="BG5" s="60">
        <f>VLOOKUP($A5,'RevPAR Raw Data'!$B$6:$BE$43,'RevPAR Raw Data'!V$1,FALSE)</f>
        <v>24.451309333891</v>
      </c>
      <c r="BH5" s="60">
        <f>VLOOKUP($A5,'RevPAR Raw Data'!$B$6:$BE$43,'RevPAR Raw Data'!W$1,FALSE)</f>
        <v>27.256249366202098</v>
      </c>
      <c r="BI5" s="60">
        <f>VLOOKUP($A5,'RevPAR Raw Data'!$B$6:$BE$43,'RevPAR Raw Data'!X$1,FALSE)</f>
        <v>19.383226314659499</v>
      </c>
      <c r="BJ5" s="61">
        <f>VLOOKUP($A5,'RevPAR Raw Data'!$B$6:$BE$43,'RevPAR Raw Data'!Y$1,FALSE)</f>
        <v>18.092595632901599</v>
      </c>
      <c r="BK5" s="60">
        <f>VLOOKUP($A5,'RevPAR Raw Data'!$B$6:$BE$43,'RevPAR Raw Data'!AA$1,FALSE)</f>
        <v>13.378022470602801</v>
      </c>
      <c r="BL5" s="60">
        <f>VLOOKUP($A5,'RevPAR Raw Data'!$B$6:$BE$43,'RevPAR Raw Data'!AB$1,FALSE)</f>
        <v>10.228080961524499</v>
      </c>
      <c r="BM5" s="61">
        <f>VLOOKUP($A5,'RevPAR Raw Data'!$B$6:$BE$43,'RevPAR Raw Data'!AC$1,FALSE)</f>
        <v>11.7308934846195</v>
      </c>
      <c r="BN5" s="62">
        <f>VLOOKUP($A5,'RevPAR Raw Data'!$B$6:$BE$43,'RevPAR Raw Data'!AE$1,FALSE)</f>
        <v>15.6592488730931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45.5207856032631</v>
      </c>
      <c r="C7" s="60">
        <f>VLOOKUP($A7,'Occupancy Raw Data'!$B$8:$BE$45,'Occupancy Raw Data'!H$3,FALSE)</f>
        <v>48.0310503760006</v>
      </c>
      <c r="D7" s="60">
        <f>VLOOKUP($A7,'Occupancy Raw Data'!$B$8:$BE$45,'Occupancy Raw Data'!I$3,FALSE)</f>
        <v>65.4483706638635</v>
      </c>
      <c r="E7" s="60">
        <f>VLOOKUP($A7,'Occupancy Raw Data'!$B$8:$BE$45,'Occupancy Raw Data'!J$3,FALSE)</f>
        <v>72.256812484838605</v>
      </c>
      <c r="F7" s="60">
        <f>VLOOKUP($A7,'Occupancy Raw Data'!$B$8:$BE$45,'Occupancy Raw Data'!K$3,FALSE)</f>
        <v>69.698929947979806</v>
      </c>
      <c r="G7" s="61">
        <f>VLOOKUP($A7,'Occupancy Raw Data'!$B$8:$BE$45,'Occupancy Raw Data'!L$3,FALSE)</f>
        <v>60.191189815189098</v>
      </c>
      <c r="H7" s="60">
        <f>VLOOKUP($A7,'Occupancy Raw Data'!$B$8:$BE$45,'Occupancy Raw Data'!N$3,FALSE)</f>
        <v>73.049243955688496</v>
      </c>
      <c r="I7" s="60">
        <f>VLOOKUP($A7,'Occupancy Raw Data'!$B$8:$BE$45,'Occupancy Raw Data'!O$3,FALSE)</f>
        <v>77.613361724302095</v>
      </c>
      <c r="J7" s="61">
        <f>VLOOKUP($A7,'Occupancy Raw Data'!$B$8:$BE$45,'Occupancy Raw Data'!P$3,FALSE)</f>
        <v>75.331302839995303</v>
      </c>
      <c r="K7" s="62">
        <f>VLOOKUP($A7,'Occupancy Raw Data'!$B$8:$BE$45,'Occupancy Raw Data'!R$3,FALSE)</f>
        <v>64.516936393705194</v>
      </c>
      <c r="L7" s="63"/>
      <c r="M7" s="59">
        <f>VLOOKUP($A7,'Occupancy Raw Data'!$B$8:$BE$45,'Occupancy Raw Data'!T$3,FALSE)</f>
        <v>19.854797131596602</v>
      </c>
      <c r="N7" s="60">
        <f>VLOOKUP($A7,'Occupancy Raw Data'!$B$8:$BE$45,'Occupancy Raw Data'!U$3,FALSE)</f>
        <v>10.3149684888823</v>
      </c>
      <c r="O7" s="60">
        <f>VLOOKUP($A7,'Occupancy Raw Data'!$B$8:$BE$45,'Occupancy Raw Data'!V$3,FALSE)</f>
        <v>32.581615352298797</v>
      </c>
      <c r="P7" s="60">
        <f>VLOOKUP($A7,'Occupancy Raw Data'!$B$8:$BE$45,'Occupancy Raw Data'!W$3,FALSE)</f>
        <v>35.446407810617103</v>
      </c>
      <c r="Q7" s="60">
        <f>VLOOKUP($A7,'Occupancy Raw Data'!$B$8:$BE$45,'Occupancy Raw Data'!X$3,FALSE)</f>
        <v>26.978395604670499</v>
      </c>
      <c r="R7" s="61">
        <f>VLOOKUP($A7,'Occupancy Raw Data'!$B$8:$BE$45,'Occupancy Raw Data'!Y$3,FALSE)</f>
        <v>25.871244091062302</v>
      </c>
      <c r="S7" s="60">
        <f>VLOOKUP($A7,'Occupancy Raw Data'!$B$8:$BE$45,'Occupancy Raw Data'!AA$3,FALSE)</f>
        <v>12.7107581799772</v>
      </c>
      <c r="T7" s="60">
        <f>VLOOKUP($A7,'Occupancy Raw Data'!$B$8:$BE$45,'Occupancy Raw Data'!AB$3,FALSE)</f>
        <v>10.105005218125299</v>
      </c>
      <c r="U7" s="61">
        <f>VLOOKUP($A7,'Occupancy Raw Data'!$B$8:$BE$45,'Occupancy Raw Data'!AC$3,FALSE)</f>
        <v>11.353195522306899</v>
      </c>
      <c r="V7" s="62">
        <f>VLOOKUP($A7,'Occupancy Raw Data'!$B$8:$BE$45,'Occupancy Raw Data'!AE$3,FALSE)</f>
        <v>20.629024227793401</v>
      </c>
      <c r="W7" s="63"/>
      <c r="X7" s="64">
        <f>VLOOKUP($A7,'ADR Raw Data'!$B$6:$BE$43,'ADR Raw Data'!G$1,FALSE)</f>
        <v>155.49011250148001</v>
      </c>
      <c r="Y7" s="65">
        <f>VLOOKUP($A7,'ADR Raw Data'!$B$6:$BE$43,'ADR Raw Data'!H$1,FALSE)</f>
        <v>158.853679012345</v>
      </c>
      <c r="Z7" s="65">
        <f>VLOOKUP($A7,'ADR Raw Data'!$B$6:$BE$43,'ADR Raw Data'!I$1,FALSE)</f>
        <v>182.659002965159</v>
      </c>
      <c r="AA7" s="65">
        <f>VLOOKUP($A7,'ADR Raw Data'!$B$6:$BE$43,'ADR Raw Data'!J$1,FALSE)</f>
        <v>182.54268800358099</v>
      </c>
      <c r="AB7" s="65">
        <f>VLOOKUP($A7,'ADR Raw Data'!$B$6:$BE$43,'ADR Raw Data'!K$1,FALSE)</f>
        <v>176.01323175683501</v>
      </c>
      <c r="AC7" s="66">
        <f>VLOOKUP($A7,'ADR Raw Data'!$B$6:$BE$43,'ADR Raw Data'!L$1,FALSE)</f>
        <v>173.18335827066599</v>
      </c>
      <c r="AD7" s="65">
        <f>VLOOKUP($A7,'ADR Raw Data'!$B$6:$BE$43,'ADR Raw Data'!N$1,FALSE)</f>
        <v>164.78274063414699</v>
      </c>
      <c r="AE7" s="65">
        <f>VLOOKUP($A7,'ADR Raw Data'!$B$6:$BE$43,'ADR Raw Data'!O$1,FALSE)</f>
        <v>166.250030213228</v>
      </c>
      <c r="AF7" s="66">
        <f>VLOOKUP($A7,'ADR Raw Data'!$B$6:$BE$43,'ADR Raw Data'!P$1,FALSE)</f>
        <v>165.53861019011001</v>
      </c>
      <c r="AG7" s="67">
        <f>VLOOKUP($A7,'ADR Raw Data'!$B$6:$BE$43,'ADR Raw Data'!R$1,FALSE)</f>
        <v>170.63302535485801</v>
      </c>
      <c r="AH7" s="63"/>
      <c r="AI7" s="59">
        <f>VLOOKUP($A7,'ADR Raw Data'!$B$6:$BE$43,'ADR Raw Data'!T$1,FALSE)</f>
        <v>29.255400095387699</v>
      </c>
      <c r="AJ7" s="60">
        <f>VLOOKUP($A7,'ADR Raw Data'!$B$6:$BE$43,'ADR Raw Data'!U$1,FALSE)</f>
        <v>21.6515490168319</v>
      </c>
      <c r="AK7" s="60">
        <f>VLOOKUP($A7,'ADR Raw Data'!$B$6:$BE$43,'ADR Raw Data'!V$1,FALSE)</f>
        <v>29.280281718759301</v>
      </c>
      <c r="AL7" s="60">
        <f>VLOOKUP($A7,'ADR Raw Data'!$B$6:$BE$43,'ADR Raw Data'!W$1,FALSE)</f>
        <v>25.980036693510101</v>
      </c>
      <c r="AM7" s="60">
        <f>VLOOKUP($A7,'ADR Raw Data'!$B$6:$BE$43,'ADR Raw Data'!X$1,FALSE)</f>
        <v>24.251286840912599</v>
      </c>
      <c r="AN7" s="61">
        <f>VLOOKUP($A7,'ADR Raw Data'!$B$6:$BE$43,'ADR Raw Data'!Y$1,FALSE)</f>
        <v>26.513875420229098</v>
      </c>
      <c r="AO7" s="60">
        <f>VLOOKUP($A7,'ADR Raw Data'!$B$6:$BE$43,'ADR Raw Data'!AA$1,FALSE)</f>
        <v>21.876458136952099</v>
      </c>
      <c r="AP7" s="60">
        <f>VLOOKUP($A7,'ADR Raw Data'!$B$6:$BE$43,'ADR Raw Data'!AB$1,FALSE)</f>
        <v>20.5837168192548</v>
      </c>
      <c r="AQ7" s="61">
        <f>VLOOKUP($A7,'ADR Raw Data'!$B$6:$BE$43,'ADR Raw Data'!AC$1,FALSE)</f>
        <v>21.190386427144301</v>
      </c>
      <c r="AR7" s="62">
        <f>VLOOKUP($A7,'ADR Raw Data'!$B$6:$BE$43,'ADR Raw Data'!AE$1,FALSE)</f>
        <v>24.747922910475701</v>
      </c>
      <c r="AS7" s="50"/>
      <c r="AT7" s="64">
        <f>VLOOKUP($A7,'RevPAR Raw Data'!$B$6:$BE$43,'RevPAR Raw Data'!G$1,FALSE)</f>
        <v>70.780320746071496</v>
      </c>
      <c r="AU7" s="65">
        <f>VLOOKUP($A7,'RevPAR Raw Data'!$B$6:$BE$43,'RevPAR Raw Data'!H$1,FALSE)</f>
        <v>76.299090590550094</v>
      </c>
      <c r="AV7" s="65">
        <f>VLOOKUP($A7,'RevPAR Raw Data'!$B$6:$BE$43,'RevPAR Raw Data'!I$1,FALSE)</f>
        <v>119.54734131155401</v>
      </c>
      <c r="AW7" s="65">
        <f>VLOOKUP($A7,'RevPAR Raw Data'!$B$6:$BE$43,'RevPAR Raw Data'!J$1,FALSE)</f>
        <v>131.899527775531</v>
      </c>
      <c r="AX7" s="65">
        <f>VLOOKUP($A7,'RevPAR Raw Data'!$B$6:$BE$43,'RevPAR Raw Data'!K$1,FALSE)</f>
        <v>122.679339101371</v>
      </c>
      <c r="AY7" s="66">
        <f>VLOOKUP($A7,'RevPAR Raw Data'!$B$6:$BE$43,'RevPAR Raw Data'!L$1,FALSE)</f>
        <v>104.241123905016</v>
      </c>
      <c r="AZ7" s="65">
        <f>VLOOKUP($A7,'RevPAR Raw Data'!$B$6:$BE$43,'RevPAR Raw Data'!N$1,FALSE)</f>
        <v>120.372546202707</v>
      </c>
      <c r="BA7" s="65">
        <f>VLOOKUP($A7,'RevPAR Raw Data'!$B$6:$BE$43,'RevPAR Raw Data'!O$1,FALSE)</f>
        <v>129.032237316155</v>
      </c>
      <c r="BB7" s="66">
        <f>VLOOKUP($A7,'RevPAR Raw Data'!$B$6:$BE$43,'RevPAR Raw Data'!P$1,FALSE)</f>
        <v>124.70239175943099</v>
      </c>
      <c r="BC7" s="67">
        <f>VLOOKUP($A7,'RevPAR Raw Data'!$B$6:$BE$43,'RevPAR Raw Data'!R$1,FALSE)</f>
        <v>110.087200434849</v>
      </c>
      <c r="BD7" s="63"/>
      <c r="BE7" s="59">
        <f>VLOOKUP($A7,'RevPAR Raw Data'!$B$6:$BE$43,'RevPAR Raw Data'!T$1,FALSE)</f>
        <v>54.918797565960602</v>
      </c>
      <c r="BF7" s="60">
        <f>VLOOKUP($A7,'RevPAR Raw Data'!$B$6:$BE$43,'RevPAR Raw Data'!U$1,FALSE)</f>
        <v>34.199867964155303</v>
      </c>
      <c r="BG7" s="60">
        <f>VLOOKUP($A7,'RevPAR Raw Data'!$B$6:$BE$43,'RevPAR Raw Data'!V$1,FALSE)</f>
        <v>71.401885834733903</v>
      </c>
      <c r="BH7" s="60">
        <f>VLOOKUP($A7,'RevPAR Raw Data'!$B$6:$BE$43,'RevPAR Raw Data'!W$1,FALSE)</f>
        <v>70.635434259856794</v>
      </c>
      <c r="BI7" s="60">
        <f>VLOOKUP($A7,'RevPAR Raw Data'!$B$6:$BE$43,'RevPAR Raw Data'!X$1,FALSE)</f>
        <v>57.772290548748003</v>
      </c>
      <c r="BJ7" s="61">
        <f>VLOOKUP($A7,'RevPAR Raw Data'!$B$6:$BE$43,'RevPAR Raw Data'!Y$1,FALSE)</f>
        <v>59.244588939259202</v>
      </c>
      <c r="BK7" s="60">
        <f>VLOOKUP($A7,'RevPAR Raw Data'!$B$6:$BE$43,'RevPAR Raw Data'!AA$1,FALSE)</f>
        <v>37.367880009061302</v>
      </c>
      <c r="BL7" s="60">
        <f>VLOOKUP($A7,'RevPAR Raw Data'!$B$6:$BE$43,'RevPAR Raw Data'!AB$1,FALSE)</f>
        <v>32.768707696050001</v>
      </c>
      <c r="BM7" s="61">
        <f>VLOOKUP($A7,'RevPAR Raw Data'!$B$6:$BE$43,'RevPAR Raw Data'!AC$1,FALSE)</f>
        <v>34.949367952457301</v>
      </c>
      <c r="BN7" s="62">
        <f>VLOOKUP($A7,'RevPAR Raw Data'!$B$6:$BE$43,'RevPAR Raw Data'!AE$1,FALSE)</f>
        <v>50.482202151346897</v>
      </c>
    </row>
    <row r="8" spans="1:66" x14ac:dyDescent="0.35">
      <c r="A8" s="76" t="s">
        <v>89</v>
      </c>
      <c r="B8" s="59">
        <f>VLOOKUP($A8,'Occupancy Raw Data'!$B$8:$BE$45,'Occupancy Raw Data'!G$3,FALSE)</f>
        <v>62.5836820083682</v>
      </c>
      <c r="C8" s="60">
        <f>VLOOKUP($A8,'Occupancy Raw Data'!$B$8:$BE$45,'Occupancy Raw Data'!H$3,FALSE)</f>
        <v>48.190376569037603</v>
      </c>
      <c r="D8" s="60">
        <f>VLOOKUP($A8,'Occupancy Raw Data'!$B$8:$BE$45,'Occupancy Raw Data'!I$3,FALSE)</f>
        <v>72.688284518828397</v>
      </c>
      <c r="E8" s="60">
        <f>VLOOKUP($A8,'Occupancy Raw Data'!$B$8:$BE$45,'Occupancy Raw Data'!J$3,FALSE)</f>
        <v>81.223849372384905</v>
      </c>
      <c r="F8" s="60">
        <f>VLOOKUP($A8,'Occupancy Raw Data'!$B$8:$BE$45,'Occupancy Raw Data'!K$3,FALSE)</f>
        <v>79.309623430962304</v>
      </c>
      <c r="G8" s="61">
        <f>VLOOKUP($A8,'Occupancy Raw Data'!$B$8:$BE$45,'Occupancy Raw Data'!L$3,FALSE)</f>
        <v>68.799163179916306</v>
      </c>
      <c r="H8" s="60">
        <f>VLOOKUP($A8,'Occupancy Raw Data'!$B$8:$BE$45,'Occupancy Raw Data'!N$3,FALSE)</f>
        <v>80.156903765690302</v>
      </c>
      <c r="I8" s="60">
        <f>VLOOKUP($A8,'Occupancy Raw Data'!$B$8:$BE$45,'Occupancy Raw Data'!O$3,FALSE)</f>
        <v>78.200836820083595</v>
      </c>
      <c r="J8" s="61">
        <f>VLOOKUP($A8,'Occupancy Raw Data'!$B$8:$BE$45,'Occupancy Raw Data'!P$3,FALSE)</f>
        <v>79.178870292886998</v>
      </c>
      <c r="K8" s="62">
        <f>VLOOKUP($A8,'Occupancy Raw Data'!$B$8:$BE$45,'Occupancy Raw Data'!R$3,FALSE)</f>
        <v>71.764793783622196</v>
      </c>
      <c r="L8" s="63"/>
      <c r="M8" s="59">
        <f>VLOOKUP($A8,'Occupancy Raw Data'!$B$8:$BE$45,'Occupancy Raw Data'!T$3,FALSE)</f>
        <v>86.449611659181301</v>
      </c>
      <c r="N8" s="60">
        <f>VLOOKUP($A8,'Occupancy Raw Data'!$B$8:$BE$45,'Occupancy Raw Data'!U$3,FALSE)</f>
        <v>14.8037048475235</v>
      </c>
      <c r="O8" s="60">
        <f>VLOOKUP($A8,'Occupancy Raw Data'!$B$8:$BE$45,'Occupancy Raw Data'!V$3,FALSE)</f>
        <v>45.8419421933949</v>
      </c>
      <c r="P8" s="60">
        <f>VLOOKUP($A8,'Occupancy Raw Data'!$B$8:$BE$45,'Occupancy Raw Data'!W$3,FALSE)</f>
        <v>47.908096842121701</v>
      </c>
      <c r="Q8" s="60">
        <f>VLOOKUP($A8,'Occupancy Raw Data'!$B$8:$BE$45,'Occupancy Raw Data'!X$3,FALSE)</f>
        <v>34.748686889086898</v>
      </c>
      <c r="R8" s="61">
        <f>VLOOKUP($A8,'Occupancy Raw Data'!$B$8:$BE$45,'Occupancy Raw Data'!Y$3,FALSE)</f>
        <v>43.861675724746902</v>
      </c>
      <c r="S8" s="60">
        <f>VLOOKUP($A8,'Occupancy Raw Data'!$B$8:$BE$45,'Occupancy Raw Data'!AA$3,FALSE)</f>
        <v>21.866090779918899</v>
      </c>
      <c r="T8" s="60">
        <f>VLOOKUP($A8,'Occupancy Raw Data'!$B$8:$BE$45,'Occupancy Raw Data'!AB$3,FALSE)</f>
        <v>11.723695545163601</v>
      </c>
      <c r="U8" s="61">
        <f>VLOOKUP($A8,'Occupancy Raw Data'!$B$8:$BE$45,'Occupancy Raw Data'!AC$3,FALSE)</f>
        <v>16.637259271478001</v>
      </c>
      <c r="V8" s="62">
        <f>VLOOKUP($A8,'Occupancy Raw Data'!$B$8:$BE$45,'Occupancy Raw Data'!AE$3,FALSE)</f>
        <v>34.007697710520297</v>
      </c>
      <c r="W8" s="63"/>
      <c r="X8" s="64">
        <f>VLOOKUP($A8,'ADR Raw Data'!$B$6:$BE$43,'ADR Raw Data'!G$1,FALSE)</f>
        <v>197.870100284138</v>
      </c>
      <c r="Y8" s="65">
        <f>VLOOKUP($A8,'ADR Raw Data'!$B$6:$BE$43,'ADR Raw Data'!H$1,FALSE)</f>
        <v>200.87471239418201</v>
      </c>
      <c r="Z8" s="65">
        <f>VLOOKUP($A8,'ADR Raw Data'!$B$6:$BE$43,'ADR Raw Data'!I$1,FALSE)</f>
        <v>191.521578644409</v>
      </c>
      <c r="AA8" s="65">
        <f>VLOOKUP($A8,'ADR Raw Data'!$B$6:$BE$43,'ADR Raw Data'!J$1,FALSE)</f>
        <v>192.72180811332899</v>
      </c>
      <c r="AB8" s="65">
        <f>VLOOKUP($A8,'ADR Raw Data'!$B$6:$BE$43,'ADR Raw Data'!K$1,FALSE)</f>
        <v>170.70712081245</v>
      </c>
      <c r="AC8" s="66">
        <f>VLOOKUP($A8,'ADR Raw Data'!$B$6:$BE$43,'ADR Raw Data'!L$1,FALSE)</f>
        <v>189.47139481846301</v>
      </c>
      <c r="AD8" s="65">
        <f>VLOOKUP($A8,'ADR Raw Data'!$B$6:$BE$43,'ADR Raw Data'!N$1,FALSE)</f>
        <v>145.406557484014</v>
      </c>
      <c r="AE8" s="65">
        <f>VLOOKUP($A8,'ADR Raw Data'!$B$6:$BE$43,'ADR Raw Data'!O$1,FALSE)</f>
        <v>144.42158105939001</v>
      </c>
      <c r="AF8" s="66">
        <f>VLOOKUP($A8,'ADR Raw Data'!$B$6:$BE$43,'ADR Raw Data'!P$1,FALSE)</f>
        <v>144.92015258603601</v>
      </c>
      <c r="AG8" s="67">
        <f>VLOOKUP($A8,'ADR Raw Data'!$B$6:$BE$43,'ADR Raw Data'!R$1,FALSE)</f>
        <v>175.42743321186799</v>
      </c>
      <c r="AH8" s="63"/>
      <c r="AI8" s="59">
        <f>VLOOKUP($A8,'ADR Raw Data'!$B$6:$BE$43,'ADR Raw Data'!T$1,FALSE)</f>
        <v>50.869214198891001</v>
      </c>
      <c r="AJ8" s="60">
        <f>VLOOKUP($A8,'ADR Raw Data'!$B$6:$BE$43,'ADR Raw Data'!U$1,FALSE)</f>
        <v>39.277639445563103</v>
      </c>
      <c r="AK8" s="60">
        <f>VLOOKUP($A8,'ADR Raw Data'!$B$6:$BE$43,'ADR Raw Data'!V$1,FALSE)</f>
        <v>23.729774532775501</v>
      </c>
      <c r="AL8" s="60">
        <f>VLOOKUP($A8,'ADR Raw Data'!$B$6:$BE$43,'ADR Raw Data'!W$1,FALSE)</f>
        <v>26.199107638826899</v>
      </c>
      <c r="AM8" s="60">
        <f>VLOOKUP($A8,'ADR Raw Data'!$B$6:$BE$43,'ADR Raw Data'!X$1,FALSE)</f>
        <v>21.646484976328999</v>
      </c>
      <c r="AN8" s="61">
        <f>VLOOKUP($A8,'ADR Raw Data'!$B$6:$BE$43,'ADR Raw Data'!Y$1,FALSE)</f>
        <v>30.151834542737099</v>
      </c>
      <c r="AO8" s="60">
        <f>VLOOKUP($A8,'ADR Raw Data'!$B$6:$BE$43,'ADR Raw Data'!AA$1,FALSE)</f>
        <v>22.0233202795533</v>
      </c>
      <c r="AP8" s="60">
        <f>VLOOKUP($A8,'ADR Raw Data'!$B$6:$BE$43,'ADR Raw Data'!AB$1,FALSE)</f>
        <v>23.5184035891067</v>
      </c>
      <c r="AQ8" s="61">
        <f>VLOOKUP($A8,'ADR Raw Data'!$B$6:$BE$43,'ADR Raw Data'!AC$1,FALSE)</f>
        <v>22.8051387775431</v>
      </c>
      <c r="AR8" s="62">
        <f>VLOOKUP($A8,'ADR Raw Data'!$B$6:$BE$43,'ADR Raw Data'!AE$1,FALSE)</f>
        <v>29.374814726265299</v>
      </c>
      <c r="AS8" s="50"/>
      <c r="AT8" s="64">
        <f>VLOOKUP($A8,'RevPAR Raw Data'!$B$6:$BE$43,'RevPAR Raw Data'!G$1,FALSE)</f>
        <v>123.834394351464</v>
      </c>
      <c r="AU8" s="65">
        <f>VLOOKUP($A8,'RevPAR Raw Data'!$B$6:$BE$43,'RevPAR Raw Data'!H$1,FALSE)</f>
        <v>96.802280334727996</v>
      </c>
      <c r="AV8" s="65">
        <f>VLOOKUP($A8,'RevPAR Raw Data'!$B$6:$BE$43,'RevPAR Raw Data'!I$1,FALSE)</f>
        <v>139.21375</v>
      </c>
      <c r="AW8" s="65">
        <f>VLOOKUP($A8,'RevPAR Raw Data'!$B$6:$BE$43,'RevPAR Raw Data'!J$1,FALSE)</f>
        <v>156.53607112970701</v>
      </c>
      <c r="AX8" s="65">
        <f>VLOOKUP($A8,'RevPAR Raw Data'!$B$6:$BE$43,'RevPAR Raw Data'!K$1,FALSE)</f>
        <v>135.387174686192</v>
      </c>
      <c r="AY8" s="66">
        <f>VLOOKUP($A8,'RevPAR Raw Data'!$B$6:$BE$43,'RevPAR Raw Data'!L$1,FALSE)</f>
        <v>130.354734100418</v>
      </c>
      <c r="AZ8" s="65">
        <f>VLOOKUP($A8,'RevPAR Raw Data'!$B$6:$BE$43,'RevPAR Raw Data'!N$1,FALSE)</f>
        <v>116.55339435146399</v>
      </c>
      <c r="BA8" s="65">
        <f>VLOOKUP($A8,'RevPAR Raw Data'!$B$6:$BE$43,'RevPAR Raw Data'!O$1,FALSE)</f>
        <v>112.938884937238</v>
      </c>
      <c r="BB8" s="66">
        <f>VLOOKUP($A8,'RevPAR Raw Data'!$B$6:$BE$43,'RevPAR Raw Data'!P$1,FALSE)</f>
        <v>114.746139644351</v>
      </c>
      <c r="BC8" s="67">
        <f>VLOOKUP($A8,'RevPAR Raw Data'!$B$6:$BE$43,'RevPAR Raw Data'!R$1,FALSE)</f>
        <v>125.89513568439899</v>
      </c>
      <c r="BD8" s="63"/>
      <c r="BE8" s="59">
        <f>VLOOKUP($A8,'RevPAR Raw Data'!$B$6:$BE$43,'RevPAR Raw Data'!T$1,FALSE)</f>
        <v>181.29506398709</v>
      </c>
      <c r="BF8" s="60">
        <f>VLOOKUP($A8,'RevPAR Raw Data'!$B$6:$BE$43,'RevPAR Raw Data'!U$1,FALSE)</f>
        <v>59.895890107682298</v>
      </c>
      <c r="BG8" s="60">
        <f>VLOOKUP($A8,'RevPAR Raw Data'!$B$6:$BE$43,'RevPAR Raw Data'!V$1,FALSE)</f>
        <v>80.449906250108398</v>
      </c>
      <c r="BH8" s="60">
        <f>VLOOKUP($A8,'RevPAR Raw Data'!$B$6:$BE$43,'RevPAR Raw Data'!W$1,FALSE)</f>
        <v>86.658698340329593</v>
      </c>
      <c r="BI8" s="60">
        <f>VLOOKUP($A8,'RevPAR Raw Data'!$B$6:$BE$43,'RevPAR Raw Data'!X$1,FALSE)</f>
        <v>63.917041152333802</v>
      </c>
      <c r="BJ8" s="61">
        <f>VLOOKUP($A8,'RevPAR Raw Data'!$B$6:$BE$43,'RevPAR Raw Data'!Y$1,FALSE)</f>
        <v>87.238610159681699</v>
      </c>
      <c r="BK8" s="60">
        <f>VLOOKUP($A8,'RevPAR Raw Data'!$B$6:$BE$43,'RevPAR Raw Data'!AA$1,FALSE)</f>
        <v>48.705050264551701</v>
      </c>
      <c r="BL8" s="60">
        <f>VLOOKUP($A8,'RevPAR Raw Data'!$B$6:$BE$43,'RevPAR Raw Data'!AB$1,FALSE)</f>
        <v>37.999325168140103</v>
      </c>
      <c r="BM8" s="61">
        <f>VLOOKUP($A8,'RevPAR Raw Data'!$B$6:$BE$43,'RevPAR Raw Data'!AC$1,FALSE)</f>
        <v>43.236548114661304</v>
      </c>
      <c r="BN8" s="62">
        <f>VLOOKUP($A8,'RevPAR Raw Data'!$B$6:$BE$43,'RevPAR Raw Data'!AE$1,FALSE)</f>
        <v>73.372210631919401</v>
      </c>
    </row>
    <row r="9" spans="1:66" x14ac:dyDescent="0.35">
      <c r="A9" s="76" t="s">
        <v>90</v>
      </c>
      <c r="B9" s="59">
        <f>VLOOKUP($A9,'Occupancy Raw Data'!$B$8:$BE$45,'Occupancy Raw Data'!G$3,FALSE)</f>
        <v>44.447098160974399</v>
      </c>
      <c r="C9" s="60">
        <f>VLOOKUP($A9,'Occupancy Raw Data'!$B$8:$BE$45,'Occupancy Raw Data'!H$3,FALSE)</f>
        <v>46.369715786959603</v>
      </c>
      <c r="D9" s="60">
        <f>VLOOKUP($A9,'Occupancy Raw Data'!$B$8:$BE$45,'Occupancy Raw Data'!I$3,FALSE)</f>
        <v>60.174349176021003</v>
      </c>
      <c r="E9" s="60">
        <f>VLOOKUP($A9,'Occupancy Raw Data'!$B$8:$BE$45,'Occupancy Raw Data'!J$3,FALSE)</f>
        <v>68.187246238356806</v>
      </c>
      <c r="F9" s="60">
        <f>VLOOKUP($A9,'Occupancy Raw Data'!$B$8:$BE$45,'Occupancy Raw Data'!K$3,FALSE)</f>
        <v>66.145211368521601</v>
      </c>
      <c r="G9" s="61">
        <f>VLOOKUP($A9,'Occupancy Raw Data'!$B$8:$BE$45,'Occupancy Raw Data'!L$3,FALSE)</f>
        <v>57.064724146166697</v>
      </c>
      <c r="H9" s="60">
        <f>VLOOKUP($A9,'Occupancy Raw Data'!$B$8:$BE$45,'Occupancy Raw Data'!N$3,FALSE)</f>
        <v>69.238117984236894</v>
      </c>
      <c r="I9" s="60">
        <f>VLOOKUP($A9,'Occupancy Raw Data'!$B$8:$BE$45,'Occupancy Raw Data'!O$3,FALSE)</f>
        <v>75.794124671602503</v>
      </c>
      <c r="J9" s="61">
        <f>VLOOKUP($A9,'Occupancy Raw Data'!$B$8:$BE$45,'Occupancy Raw Data'!P$3,FALSE)</f>
        <v>72.516121327919706</v>
      </c>
      <c r="K9" s="62">
        <f>VLOOKUP($A9,'Occupancy Raw Data'!$B$8:$BE$45,'Occupancy Raw Data'!R$3,FALSE)</f>
        <v>61.479409055239003</v>
      </c>
      <c r="L9" s="63"/>
      <c r="M9" s="59">
        <f>VLOOKUP($A9,'Occupancy Raw Data'!$B$8:$BE$45,'Occupancy Raw Data'!T$3,FALSE)</f>
        <v>4.8606296419105801</v>
      </c>
      <c r="N9" s="60">
        <f>VLOOKUP($A9,'Occupancy Raw Data'!$B$8:$BE$45,'Occupancy Raw Data'!U$3,FALSE)</f>
        <v>-3.03553737487711</v>
      </c>
      <c r="O9" s="60">
        <f>VLOOKUP($A9,'Occupancy Raw Data'!$B$8:$BE$45,'Occupancy Raw Data'!V$3,FALSE)</f>
        <v>13.949225966602199</v>
      </c>
      <c r="P9" s="60">
        <f>VLOOKUP($A9,'Occupancy Raw Data'!$B$8:$BE$45,'Occupancy Raw Data'!W$3,FALSE)</f>
        <v>25.052836497514701</v>
      </c>
      <c r="Q9" s="60">
        <f>VLOOKUP($A9,'Occupancy Raw Data'!$B$8:$BE$45,'Occupancy Raw Data'!X$3,FALSE)</f>
        <v>27.061552273128399</v>
      </c>
      <c r="R9" s="61">
        <f>VLOOKUP($A9,'Occupancy Raw Data'!$B$8:$BE$45,'Occupancy Raw Data'!Y$3,FALSE)</f>
        <v>14.3120819745003</v>
      </c>
      <c r="S9" s="60">
        <f>VLOOKUP($A9,'Occupancy Raw Data'!$B$8:$BE$45,'Occupancy Raw Data'!AA$3,FALSE)</f>
        <v>6.5459733257153001</v>
      </c>
      <c r="T9" s="60">
        <f>VLOOKUP($A9,'Occupancy Raw Data'!$B$8:$BE$45,'Occupancy Raw Data'!AB$3,FALSE)</f>
        <v>5.9220328208356703</v>
      </c>
      <c r="U9" s="61">
        <f>VLOOKUP($A9,'Occupancy Raw Data'!$B$8:$BE$45,'Occupancy Raw Data'!AC$3,FALSE)</f>
        <v>6.2189866875760904</v>
      </c>
      <c r="V9" s="62">
        <f>VLOOKUP($A9,'Occupancy Raw Data'!$B$8:$BE$45,'Occupancy Raw Data'!AE$3,FALSE)</f>
        <v>11.4503383161675</v>
      </c>
      <c r="W9" s="63"/>
      <c r="X9" s="64">
        <f>VLOOKUP($A9,'ADR Raw Data'!$B$6:$BE$43,'ADR Raw Data'!G$1,FALSE)</f>
        <v>127.625494357872</v>
      </c>
      <c r="Y9" s="65">
        <f>VLOOKUP($A9,'ADR Raw Data'!$B$6:$BE$43,'ADR Raw Data'!H$1,FALSE)</f>
        <v>142.339997424671</v>
      </c>
      <c r="Z9" s="65">
        <f>VLOOKUP($A9,'ADR Raw Data'!$B$6:$BE$43,'ADR Raw Data'!I$1,FALSE)</f>
        <v>145.38564000793801</v>
      </c>
      <c r="AA9" s="65">
        <f>VLOOKUP($A9,'ADR Raw Data'!$B$6:$BE$43,'ADR Raw Data'!J$1,FALSE)</f>
        <v>146.560399299474</v>
      </c>
      <c r="AB9" s="65">
        <f>VLOOKUP($A9,'ADR Raw Data'!$B$6:$BE$43,'ADR Raw Data'!K$1,FALSE)</f>
        <v>139.356365769994</v>
      </c>
      <c r="AC9" s="66">
        <f>VLOOKUP($A9,'ADR Raw Data'!$B$6:$BE$43,'ADR Raw Data'!L$1,FALSE)</f>
        <v>141.00704515967001</v>
      </c>
      <c r="AD9" s="65">
        <f>VLOOKUP($A9,'ADR Raw Data'!$B$6:$BE$43,'ADR Raw Data'!N$1,FALSE)</f>
        <v>129.462418075198</v>
      </c>
      <c r="AE9" s="65">
        <f>VLOOKUP($A9,'ADR Raw Data'!$B$6:$BE$43,'ADR Raw Data'!O$1,FALSE)</f>
        <v>132.14662990389101</v>
      </c>
      <c r="AF9" s="66">
        <f>VLOOKUP($A9,'ADR Raw Data'!$B$6:$BE$43,'ADR Raw Data'!P$1,FALSE)</f>
        <v>130.86519226018899</v>
      </c>
      <c r="AG9" s="67">
        <f>VLOOKUP($A9,'ADR Raw Data'!$B$6:$BE$43,'ADR Raw Data'!R$1,FALSE)</f>
        <v>137.58918613685501</v>
      </c>
      <c r="AH9" s="63"/>
      <c r="AI9" s="59">
        <f>VLOOKUP($A9,'ADR Raw Data'!$B$6:$BE$43,'ADR Raw Data'!T$1,FALSE)</f>
        <v>15.5436773267358</v>
      </c>
      <c r="AJ9" s="60">
        <f>VLOOKUP($A9,'ADR Raw Data'!$B$6:$BE$43,'ADR Raw Data'!U$1,FALSE)</f>
        <v>21.6662027967336</v>
      </c>
      <c r="AK9" s="60">
        <f>VLOOKUP($A9,'ADR Raw Data'!$B$6:$BE$43,'ADR Raw Data'!V$1,FALSE)</f>
        <v>19.440659472450601</v>
      </c>
      <c r="AL9" s="60">
        <f>VLOOKUP($A9,'ADR Raw Data'!$B$6:$BE$43,'ADR Raw Data'!W$1,FALSE)</f>
        <v>18.6243194140588</v>
      </c>
      <c r="AM9" s="60">
        <f>VLOOKUP($A9,'ADR Raw Data'!$B$6:$BE$43,'ADR Raw Data'!X$1,FALSE)</f>
        <v>20.7201449726684</v>
      </c>
      <c r="AN9" s="61">
        <f>VLOOKUP($A9,'ADR Raw Data'!$B$6:$BE$43,'ADR Raw Data'!Y$1,FALSE)</f>
        <v>19.506232233439899</v>
      </c>
      <c r="AO9" s="60">
        <f>VLOOKUP($A9,'ADR Raw Data'!$B$6:$BE$43,'ADR Raw Data'!AA$1,FALSE)</f>
        <v>16.727993985846801</v>
      </c>
      <c r="AP9" s="60">
        <f>VLOOKUP($A9,'ADR Raw Data'!$B$6:$BE$43,'ADR Raw Data'!AB$1,FALSE)</f>
        <v>20.5869361286802</v>
      </c>
      <c r="AQ9" s="61">
        <f>VLOOKUP($A9,'ADR Raw Data'!$B$6:$BE$43,'ADR Raw Data'!AC$1,FALSE)</f>
        <v>18.735213958900701</v>
      </c>
      <c r="AR9" s="62">
        <f>VLOOKUP($A9,'ADR Raw Data'!$B$6:$BE$43,'ADR Raw Data'!AE$1,FALSE)</f>
        <v>19.391556072006601</v>
      </c>
      <c r="AS9" s="50"/>
      <c r="AT9" s="64">
        <f>VLOOKUP($A9,'RevPAR Raw Data'!$B$6:$BE$43,'RevPAR Raw Data'!G$1,FALSE)</f>
        <v>56.725828755672303</v>
      </c>
      <c r="AU9" s="65">
        <f>VLOOKUP($A9,'RevPAR Raw Data'!$B$6:$BE$43,'RevPAR Raw Data'!H$1,FALSE)</f>
        <v>66.002652256985897</v>
      </c>
      <c r="AV9" s="65">
        <f>VLOOKUP($A9,'RevPAR Raw Data'!$B$6:$BE$43,'RevPAR Raw Data'!I$1,FALSE)</f>
        <v>87.484862670169505</v>
      </c>
      <c r="AW9" s="65">
        <f>VLOOKUP($A9,'RevPAR Raw Data'!$B$6:$BE$43,'RevPAR Raw Data'!J$1,FALSE)</f>
        <v>99.935500358251701</v>
      </c>
      <c r="AX9" s="65">
        <f>VLOOKUP($A9,'RevPAR Raw Data'!$B$6:$BE$43,'RevPAR Raw Data'!K$1,FALSE)</f>
        <v>92.177562694052995</v>
      </c>
      <c r="AY9" s="66">
        <f>VLOOKUP($A9,'RevPAR Raw Data'!$B$6:$BE$43,'RevPAR Raw Data'!L$1,FALSE)</f>
        <v>80.465281347026504</v>
      </c>
      <c r="AZ9" s="65">
        <f>VLOOKUP($A9,'RevPAR Raw Data'!$B$6:$BE$43,'RevPAR Raw Data'!N$1,FALSE)</f>
        <v>89.6373417721518</v>
      </c>
      <c r="BA9" s="65">
        <f>VLOOKUP($A9,'RevPAR Raw Data'!$B$6:$BE$43,'RevPAR Raw Data'!O$1,FALSE)</f>
        <v>100.15938141867601</v>
      </c>
      <c r="BB9" s="66">
        <f>VLOOKUP($A9,'RevPAR Raw Data'!$B$6:$BE$43,'RevPAR Raw Data'!P$1,FALSE)</f>
        <v>94.8983615954143</v>
      </c>
      <c r="BC9" s="67">
        <f>VLOOKUP($A9,'RevPAR Raw Data'!$B$6:$BE$43,'RevPAR Raw Data'!R$1,FALSE)</f>
        <v>84.589018560851599</v>
      </c>
      <c r="BD9" s="63"/>
      <c r="BE9" s="59">
        <f>VLOOKUP($A9,'RevPAR Raw Data'!$B$6:$BE$43,'RevPAR Raw Data'!T$1,FALSE)</f>
        <v>21.159827556232699</v>
      </c>
      <c r="BF9" s="60">
        <f>VLOOKUP($A9,'RevPAR Raw Data'!$B$6:$BE$43,'RevPAR Raw Data'!U$1,FALSE)</f>
        <v>17.972979738245002</v>
      </c>
      <c r="BG9" s="60">
        <f>VLOOKUP($A9,'RevPAR Raw Data'!$B$6:$BE$43,'RevPAR Raw Data'!V$1,FALSE)</f>
        <v>36.101706958262703</v>
      </c>
      <c r="BH9" s="60">
        <f>VLOOKUP($A9,'RevPAR Raw Data'!$B$6:$BE$43,'RevPAR Raw Data'!W$1,FALSE)</f>
        <v>48.343076203152698</v>
      </c>
      <c r="BI9" s="60">
        <f>VLOOKUP($A9,'RevPAR Raw Data'!$B$6:$BE$43,'RevPAR Raw Data'!X$1,FALSE)</f>
        <v>53.388890108643501</v>
      </c>
      <c r="BJ9" s="61">
        <f>VLOOKUP($A9,'RevPAR Raw Data'!$B$6:$BE$43,'RevPAR Raw Data'!Y$1,FALSE)</f>
        <v>36.610062155326602</v>
      </c>
      <c r="BK9" s="60">
        <f>VLOOKUP($A9,'RevPAR Raw Data'!$B$6:$BE$43,'RevPAR Raw Data'!AA$1,FALSE)</f>
        <v>24.368977335802899</v>
      </c>
      <c r="BL9" s="60">
        <f>VLOOKUP($A9,'RevPAR Raw Data'!$B$6:$BE$43,'RevPAR Raw Data'!AB$1,FALSE)</f>
        <v>27.7281340638608</v>
      </c>
      <c r="BM9" s="61">
        <f>VLOOKUP($A9,'RevPAR Raw Data'!$B$6:$BE$43,'RevPAR Raw Data'!AC$1,FALSE)</f>
        <v>26.119341108469701</v>
      </c>
      <c r="BN9" s="62">
        <f>VLOOKUP($A9,'RevPAR Raw Data'!$B$6:$BE$43,'RevPAR Raw Data'!AE$1,FALSE)</f>
        <v>33.062293163188201</v>
      </c>
    </row>
    <row r="10" spans="1:66" x14ac:dyDescent="0.35">
      <c r="A10" s="76" t="s">
        <v>26</v>
      </c>
      <c r="B10" s="59">
        <f>VLOOKUP($A10,'Occupancy Raw Data'!$B$8:$BE$45,'Occupancy Raw Data'!G$3,FALSE)</f>
        <v>41.601110596945801</v>
      </c>
      <c r="C10" s="60">
        <f>VLOOKUP($A10,'Occupancy Raw Data'!$B$8:$BE$45,'Occupancy Raw Data'!H$3,FALSE)</f>
        <v>48.345673299398399</v>
      </c>
      <c r="D10" s="60">
        <f>VLOOKUP($A10,'Occupancy Raw Data'!$B$8:$BE$45,'Occupancy Raw Data'!I$3,FALSE)</f>
        <v>68.729754743174396</v>
      </c>
      <c r="E10" s="60">
        <f>VLOOKUP($A10,'Occupancy Raw Data'!$B$8:$BE$45,'Occupancy Raw Data'!J$3,FALSE)</f>
        <v>72.663118926422896</v>
      </c>
      <c r="F10" s="60">
        <f>VLOOKUP($A10,'Occupancy Raw Data'!$B$8:$BE$45,'Occupancy Raw Data'!K$3,FALSE)</f>
        <v>61.881073577047601</v>
      </c>
      <c r="G10" s="61">
        <f>VLOOKUP($A10,'Occupancy Raw Data'!$B$8:$BE$45,'Occupancy Raw Data'!L$3,FALSE)</f>
        <v>58.644146228597798</v>
      </c>
      <c r="H10" s="60">
        <f>VLOOKUP($A10,'Occupancy Raw Data'!$B$8:$BE$45,'Occupancy Raw Data'!N$3,FALSE)</f>
        <v>64.379916705228993</v>
      </c>
      <c r="I10" s="60">
        <f>VLOOKUP($A10,'Occupancy Raw Data'!$B$8:$BE$45,'Occupancy Raw Data'!O$3,FALSE)</f>
        <v>67.422489588153596</v>
      </c>
      <c r="J10" s="61">
        <f>VLOOKUP($A10,'Occupancy Raw Data'!$B$8:$BE$45,'Occupancy Raw Data'!P$3,FALSE)</f>
        <v>65.901203146691302</v>
      </c>
      <c r="K10" s="62">
        <f>VLOOKUP($A10,'Occupancy Raw Data'!$B$8:$BE$45,'Occupancy Raw Data'!R$3,FALSE)</f>
        <v>60.717591062338798</v>
      </c>
      <c r="L10" s="63"/>
      <c r="M10" s="59">
        <f>VLOOKUP($A10,'Occupancy Raw Data'!$B$8:$BE$45,'Occupancy Raw Data'!T$3,FALSE)</f>
        <v>8.1071491578367691</v>
      </c>
      <c r="N10" s="60">
        <f>VLOOKUP($A10,'Occupancy Raw Data'!$B$8:$BE$45,'Occupancy Raw Data'!U$3,FALSE)</f>
        <v>1.5711412942063401</v>
      </c>
      <c r="O10" s="60">
        <f>VLOOKUP($A10,'Occupancy Raw Data'!$B$8:$BE$45,'Occupancy Raw Data'!V$3,FALSE)</f>
        <v>23.093331999632898</v>
      </c>
      <c r="P10" s="60">
        <f>VLOOKUP($A10,'Occupancy Raw Data'!$B$8:$BE$45,'Occupancy Raw Data'!W$3,FALSE)</f>
        <v>36.5273132800734</v>
      </c>
      <c r="Q10" s="60">
        <f>VLOOKUP($A10,'Occupancy Raw Data'!$B$8:$BE$45,'Occupancy Raw Data'!X$3,FALSE)</f>
        <v>23.530545475210399</v>
      </c>
      <c r="R10" s="61">
        <f>VLOOKUP($A10,'Occupancy Raw Data'!$B$8:$BE$45,'Occupancy Raw Data'!Y$3,FALSE)</f>
        <v>19.5692717686482</v>
      </c>
      <c r="S10" s="60">
        <f>VLOOKUP($A10,'Occupancy Raw Data'!$B$8:$BE$45,'Occupancy Raw Data'!AA$3,FALSE)</f>
        <v>8.2384178806983392</v>
      </c>
      <c r="T10" s="60">
        <f>VLOOKUP($A10,'Occupancy Raw Data'!$B$8:$BE$45,'Occupancy Raw Data'!AB$3,FALSE)</f>
        <v>8.5834168985286006</v>
      </c>
      <c r="U10" s="61">
        <f>VLOOKUP($A10,'Occupancy Raw Data'!$B$8:$BE$45,'Occupancy Raw Data'!AC$3,FALSE)</f>
        <v>8.4146250899014792</v>
      </c>
      <c r="V10" s="62">
        <f>VLOOKUP($A10,'Occupancy Raw Data'!$B$8:$BE$45,'Occupancy Raw Data'!AE$3,FALSE)</f>
        <v>15.872199306200599</v>
      </c>
      <c r="W10" s="63"/>
      <c r="X10" s="64">
        <f>VLOOKUP($A10,'ADR Raw Data'!$B$6:$BE$43,'ADR Raw Data'!G$1,FALSE)</f>
        <v>132.41901279199101</v>
      </c>
      <c r="Y10" s="65">
        <f>VLOOKUP($A10,'ADR Raw Data'!$B$6:$BE$43,'ADR Raw Data'!H$1,FALSE)</f>
        <v>151.481679827709</v>
      </c>
      <c r="Z10" s="65">
        <f>VLOOKUP($A10,'ADR Raw Data'!$B$6:$BE$43,'ADR Raw Data'!I$1,FALSE)</f>
        <v>177.951563709813</v>
      </c>
      <c r="AA10" s="65">
        <f>VLOOKUP($A10,'ADR Raw Data'!$B$6:$BE$43,'ADR Raw Data'!J$1,FALSE)</f>
        <v>176.78696067505101</v>
      </c>
      <c r="AB10" s="65">
        <f>VLOOKUP($A10,'ADR Raw Data'!$B$6:$BE$43,'ADR Raw Data'!K$1,FALSE)</f>
        <v>152.98214245653301</v>
      </c>
      <c r="AC10" s="66">
        <f>VLOOKUP($A10,'ADR Raw Data'!$B$6:$BE$43,'ADR Raw Data'!L$1,FALSE)</f>
        <v>161.569136352876</v>
      </c>
      <c r="AD10" s="65">
        <f>VLOOKUP($A10,'ADR Raw Data'!$B$6:$BE$43,'ADR Raw Data'!N$1,FALSE)</f>
        <v>124.787182389937</v>
      </c>
      <c r="AE10" s="65">
        <f>VLOOKUP($A10,'ADR Raw Data'!$B$6:$BE$43,'ADR Raw Data'!O$1,FALSE)</f>
        <v>124.395856211393</v>
      </c>
      <c r="AF10" s="66">
        <f>VLOOKUP($A10,'ADR Raw Data'!$B$6:$BE$43,'ADR Raw Data'!P$1,FALSE)</f>
        <v>124.587002545422</v>
      </c>
      <c r="AG10" s="67">
        <f>VLOOKUP($A10,'ADR Raw Data'!$B$6:$BE$43,'ADR Raw Data'!R$1,FALSE)</f>
        <v>150.10073899670601</v>
      </c>
      <c r="AH10" s="63"/>
      <c r="AI10" s="59">
        <f>VLOOKUP($A10,'ADR Raw Data'!$B$6:$BE$43,'ADR Raw Data'!T$1,FALSE)</f>
        <v>16.9654134361631</v>
      </c>
      <c r="AJ10" s="60">
        <f>VLOOKUP($A10,'ADR Raw Data'!$B$6:$BE$43,'ADR Raw Data'!U$1,FALSE)</f>
        <v>19.2928182192801</v>
      </c>
      <c r="AK10" s="60">
        <f>VLOOKUP($A10,'ADR Raw Data'!$B$6:$BE$43,'ADR Raw Data'!V$1,FALSE)</f>
        <v>30.5879721636183</v>
      </c>
      <c r="AL10" s="60">
        <f>VLOOKUP($A10,'ADR Raw Data'!$B$6:$BE$43,'ADR Raw Data'!W$1,FALSE)</f>
        <v>33.583569635220499</v>
      </c>
      <c r="AM10" s="60">
        <f>VLOOKUP($A10,'ADR Raw Data'!$B$6:$BE$43,'ADR Raw Data'!X$1,FALSE)</f>
        <v>27.740310487267099</v>
      </c>
      <c r="AN10" s="61">
        <f>VLOOKUP($A10,'ADR Raw Data'!$B$6:$BE$43,'ADR Raw Data'!Y$1,FALSE)</f>
        <v>27.597433579223399</v>
      </c>
      <c r="AO10" s="60">
        <f>VLOOKUP($A10,'ADR Raw Data'!$B$6:$BE$43,'ADR Raw Data'!AA$1,FALSE)</f>
        <v>11.5950590988454</v>
      </c>
      <c r="AP10" s="60">
        <f>VLOOKUP($A10,'ADR Raw Data'!$B$6:$BE$43,'ADR Raw Data'!AB$1,FALSE)</f>
        <v>9.4235999363971406</v>
      </c>
      <c r="AQ10" s="61">
        <f>VLOOKUP($A10,'ADR Raw Data'!$B$6:$BE$43,'ADR Raw Data'!AC$1,FALSE)</f>
        <v>10.4767605465114</v>
      </c>
      <c r="AR10" s="62">
        <f>VLOOKUP($A10,'ADR Raw Data'!$B$6:$BE$43,'ADR Raw Data'!AE$1,FALSE)</f>
        <v>23.000069256896801</v>
      </c>
      <c r="AS10" s="50"/>
      <c r="AT10" s="64">
        <f>VLOOKUP($A10,'RevPAR Raw Data'!$B$6:$BE$43,'RevPAR Raw Data'!G$1,FALSE)</f>
        <v>55.0877799629801</v>
      </c>
      <c r="AU10" s="65">
        <f>VLOOKUP($A10,'RevPAR Raw Data'!$B$6:$BE$43,'RevPAR Raw Data'!H$1,FALSE)</f>
        <v>73.234838037945295</v>
      </c>
      <c r="AV10" s="65">
        <f>VLOOKUP($A10,'RevPAR Raw Data'!$B$6:$BE$43,'RevPAR Raw Data'!I$1,FALSE)</f>
        <v>122.30567329939799</v>
      </c>
      <c r="AW10" s="65">
        <f>VLOOKUP($A10,'RevPAR Raw Data'!$B$6:$BE$43,'RevPAR Raw Data'!J$1,FALSE)</f>
        <v>128.45891948172101</v>
      </c>
      <c r="AX10" s="65">
        <f>VLOOKUP($A10,'RevPAR Raw Data'!$B$6:$BE$43,'RevPAR Raw Data'!K$1,FALSE)</f>
        <v>94.666992133271606</v>
      </c>
      <c r="AY10" s="66">
        <f>VLOOKUP($A10,'RevPAR Raw Data'!$B$6:$BE$43,'RevPAR Raw Data'!L$1,FALSE)</f>
        <v>94.750840583063294</v>
      </c>
      <c r="AZ10" s="65">
        <f>VLOOKUP($A10,'RevPAR Raw Data'!$B$6:$BE$43,'RevPAR Raw Data'!N$1,FALSE)</f>
        <v>80.337884081443704</v>
      </c>
      <c r="BA10" s="65">
        <f>VLOOKUP($A10,'RevPAR Raw Data'!$B$6:$BE$43,'RevPAR Raw Data'!O$1,FALSE)</f>
        <v>83.870783202221105</v>
      </c>
      <c r="BB10" s="66">
        <f>VLOOKUP($A10,'RevPAR Raw Data'!$B$6:$BE$43,'RevPAR Raw Data'!P$1,FALSE)</f>
        <v>82.104333641832397</v>
      </c>
      <c r="BC10" s="67">
        <f>VLOOKUP($A10,'RevPAR Raw Data'!$B$6:$BE$43,'RevPAR Raw Data'!R$1,FALSE)</f>
        <v>91.137552885568795</v>
      </c>
      <c r="BD10" s="63"/>
      <c r="BE10" s="59">
        <f>VLOOKUP($A10,'RevPAR Raw Data'!$B$6:$BE$43,'RevPAR Raw Data'!T$1,FALSE)</f>
        <v>26.447973966513299</v>
      </c>
      <c r="BF10" s="60">
        <f>VLOOKUP($A10,'RevPAR Raw Data'!$B$6:$BE$43,'RevPAR Raw Data'!U$1,FALSE)</f>
        <v>21.167076947345699</v>
      </c>
      <c r="BG10" s="60">
        <f>VLOOKUP($A10,'RevPAR Raw Data'!$B$6:$BE$43,'RevPAR Raw Data'!V$1,FALSE)</f>
        <v>60.745086126950902</v>
      </c>
      <c r="BH10" s="60">
        <f>VLOOKUP($A10,'RevPAR Raw Data'!$B$6:$BE$43,'RevPAR Raw Data'!W$1,FALSE)</f>
        <v>82.378058606582599</v>
      </c>
      <c r="BI10" s="60">
        <f>VLOOKUP($A10,'RevPAR Raw Data'!$B$6:$BE$43,'RevPAR Raw Data'!X$1,FALSE)</f>
        <v>57.798302336648497</v>
      </c>
      <c r="BJ10" s="61">
        <f>VLOOKUP($A10,'RevPAR Raw Data'!$B$6:$BE$43,'RevPAR Raw Data'!Y$1,FALSE)</f>
        <v>52.567322126162097</v>
      </c>
      <c r="BK10" s="60">
        <f>VLOOKUP($A10,'RevPAR Raw Data'!$B$6:$BE$43,'RevPAR Raw Data'!AA$1,FALSE)</f>
        <v>20.7887264016206</v>
      </c>
      <c r="BL10" s="60">
        <f>VLOOKUP($A10,'RevPAR Raw Data'!$B$6:$BE$43,'RevPAR Raw Data'!AB$1,FALSE)</f>
        <v>18.8158837043161</v>
      </c>
      <c r="BM10" s="61">
        <f>VLOOKUP($A10,'RevPAR Raw Data'!$B$6:$BE$43,'RevPAR Raw Data'!AC$1,FALSE)</f>
        <v>19.772965757968599</v>
      </c>
      <c r="BN10" s="62">
        <f>VLOOKUP($A10,'RevPAR Raw Data'!$B$6:$BE$43,'RevPAR Raw Data'!AE$1,FALSE)</f>
        <v>42.522885396116301</v>
      </c>
    </row>
    <row r="11" spans="1:66" x14ac:dyDescent="0.35">
      <c r="A11" s="76" t="s">
        <v>24</v>
      </c>
      <c r="B11" s="59">
        <f>VLOOKUP($A11,'Occupancy Raw Data'!$B$8:$BE$45,'Occupancy Raw Data'!G$3,FALSE)</f>
        <v>44.938930226028297</v>
      </c>
      <c r="C11" s="60">
        <f>VLOOKUP($A11,'Occupancy Raw Data'!$B$8:$BE$45,'Occupancy Raw Data'!H$3,FALSE)</f>
        <v>55.369928400954599</v>
      </c>
      <c r="D11" s="60">
        <f>VLOOKUP($A11,'Occupancy Raw Data'!$B$8:$BE$45,'Occupancy Raw Data'!I$3,FALSE)</f>
        <v>64.003930927979695</v>
      </c>
      <c r="E11" s="60">
        <f>VLOOKUP($A11,'Occupancy Raw Data'!$B$8:$BE$45,'Occupancy Raw Data'!J$3,FALSE)</f>
        <v>67.569844166783597</v>
      </c>
      <c r="F11" s="60">
        <f>VLOOKUP($A11,'Occupancy Raw Data'!$B$8:$BE$45,'Occupancy Raw Data'!K$3,FALSE)</f>
        <v>67.780429594271993</v>
      </c>
      <c r="G11" s="61">
        <f>VLOOKUP($A11,'Occupancy Raw Data'!$B$8:$BE$45,'Occupancy Raw Data'!L$3,FALSE)</f>
        <v>59.932612663203699</v>
      </c>
      <c r="H11" s="60">
        <f>VLOOKUP($A11,'Occupancy Raw Data'!$B$8:$BE$45,'Occupancy Raw Data'!N$3,FALSE)</f>
        <v>77.495437315737703</v>
      </c>
      <c r="I11" s="60">
        <f>VLOOKUP($A11,'Occupancy Raw Data'!$B$8:$BE$45,'Occupancy Raw Data'!O$3,FALSE)</f>
        <v>83.3497121999157</v>
      </c>
      <c r="J11" s="61">
        <f>VLOOKUP($A11,'Occupancy Raw Data'!$B$8:$BE$45,'Occupancy Raw Data'!P$3,FALSE)</f>
        <v>80.422574757826695</v>
      </c>
      <c r="K11" s="62">
        <f>VLOOKUP($A11,'Occupancy Raw Data'!$B$8:$BE$45,'Occupancy Raw Data'!R$3,FALSE)</f>
        <v>65.786887547381696</v>
      </c>
      <c r="L11" s="63"/>
      <c r="M11" s="59">
        <f>VLOOKUP($A11,'Occupancy Raw Data'!$B$8:$BE$45,'Occupancy Raw Data'!T$3,FALSE)</f>
        <v>-3.2902075879051802</v>
      </c>
      <c r="N11" s="60">
        <f>VLOOKUP($A11,'Occupancy Raw Data'!$B$8:$BE$45,'Occupancy Raw Data'!U$3,FALSE)</f>
        <v>4.0431987947141996</v>
      </c>
      <c r="O11" s="60">
        <f>VLOOKUP($A11,'Occupancy Raw Data'!$B$8:$BE$45,'Occupancy Raw Data'!V$3,FALSE)</f>
        <v>14.9347883168514</v>
      </c>
      <c r="P11" s="60">
        <f>VLOOKUP($A11,'Occupancy Raw Data'!$B$8:$BE$45,'Occupancy Raw Data'!W$3,FALSE)</f>
        <v>13.703625858946401</v>
      </c>
      <c r="Q11" s="60">
        <f>VLOOKUP($A11,'Occupancy Raw Data'!$B$8:$BE$45,'Occupancy Raw Data'!X$3,FALSE)</f>
        <v>10.3479252246896</v>
      </c>
      <c r="R11" s="61">
        <f>VLOOKUP($A11,'Occupancy Raw Data'!$B$8:$BE$45,'Occupancy Raw Data'!Y$3,FALSE)</f>
        <v>8.4856153270649308</v>
      </c>
      <c r="S11" s="60">
        <f>VLOOKUP($A11,'Occupancy Raw Data'!$B$8:$BE$45,'Occupancy Raw Data'!AA$3,FALSE)</f>
        <v>1.21351896950129</v>
      </c>
      <c r="T11" s="60">
        <f>VLOOKUP($A11,'Occupancy Raw Data'!$B$8:$BE$45,'Occupancy Raw Data'!AB$3,FALSE)</f>
        <v>-0.42089797360447201</v>
      </c>
      <c r="U11" s="61">
        <f>VLOOKUP($A11,'Occupancy Raw Data'!$B$8:$BE$45,'Occupancy Raw Data'!AC$3,FALSE)</f>
        <v>0.35992543688194001</v>
      </c>
      <c r="V11" s="62">
        <f>VLOOKUP($A11,'Occupancy Raw Data'!$B$8:$BE$45,'Occupancy Raw Data'!AE$3,FALSE)</f>
        <v>5.5020777280211197</v>
      </c>
      <c r="W11" s="63"/>
      <c r="X11" s="64">
        <f>VLOOKUP($A11,'ADR Raw Data'!$B$6:$BE$43,'ADR Raw Data'!G$1,FALSE)</f>
        <v>111.33155263979999</v>
      </c>
      <c r="Y11" s="65">
        <f>VLOOKUP($A11,'ADR Raw Data'!$B$6:$BE$43,'ADR Raw Data'!H$1,FALSE)</f>
        <v>108.052378296146</v>
      </c>
      <c r="Z11" s="65">
        <f>VLOOKUP($A11,'ADR Raw Data'!$B$6:$BE$43,'ADR Raw Data'!I$1,FALSE)</f>
        <v>120.220925641588</v>
      </c>
      <c r="AA11" s="65">
        <f>VLOOKUP($A11,'ADR Raw Data'!$B$6:$BE$43,'ADR Raw Data'!J$1,FALSE)</f>
        <v>124.04481404529299</v>
      </c>
      <c r="AB11" s="65">
        <f>VLOOKUP($A11,'ADR Raw Data'!$B$6:$BE$43,'ADR Raw Data'!K$1,FALSE)</f>
        <v>127.172326014913</v>
      </c>
      <c r="AC11" s="66">
        <f>VLOOKUP($A11,'ADR Raw Data'!$B$6:$BE$43,'ADR Raw Data'!L$1,FALSE)</f>
        <v>119.073963925977</v>
      </c>
      <c r="AD11" s="65">
        <f>VLOOKUP($A11,'ADR Raw Data'!$B$6:$BE$43,'ADR Raw Data'!N$1,FALSE)</f>
        <v>159.90736050724601</v>
      </c>
      <c r="AE11" s="65">
        <f>VLOOKUP($A11,'ADR Raw Data'!$B$6:$BE$43,'ADR Raw Data'!O$1,FALSE)</f>
        <v>166.91545056425801</v>
      </c>
      <c r="AF11" s="66">
        <f>VLOOKUP($A11,'ADR Raw Data'!$B$6:$BE$43,'ADR Raw Data'!P$1,FALSE)</f>
        <v>163.53894213144801</v>
      </c>
      <c r="AG11" s="67">
        <f>VLOOKUP($A11,'ADR Raw Data'!$B$6:$BE$43,'ADR Raw Data'!R$1,FALSE)</f>
        <v>134.60457959880401</v>
      </c>
      <c r="AH11" s="63"/>
      <c r="AI11" s="59">
        <f>VLOOKUP($A11,'ADR Raw Data'!$B$6:$BE$43,'ADR Raw Data'!T$1,FALSE)</f>
        <v>13.794347504651901</v>
      </c>
      <c r="AJ11" s="60">
        <f>VLOOKUP($A11,'ADR Raw Data'!$B$6:$BE$43,'ADR Raw Data'!U$1,FALSE)</f>
        <v>15.6366609732349</v>
      </c>
      <c r="AK11" s="60">
        <f>VLOOKUP($A11,'ADR Raw Data'!$B$6:$BE$43,'ADR Raw Data'!V$1,FALSE)</f>
        <v>12.665042542330101</v>
      </c>
      <c r="AL11" s="60">
        <f>VLOOKUP($A11,'ADR Raw Data'!$B$6:$BE$43,'ADR Raw Data'!W$1,FALSE)</f>
        <v>8.1177775534216998</v>
      </c>
      <c r="AM11" s="60">
        <f>VLOOKUP($A11,'ADR Raw Data'!$B$6:$BE$43,'ADR Raw Data'!X$1,FALSE)</f>
        <v>-0.42351164799325203</v>
      </c>
      <c r="AN11" s="61">
        <f>VLOOKUP($A11,'ADR Raw Data'!$B$6:$BE$43,'ADR Raw Data'!Y$1,FALSE)</f>
        <v>9.1858688175563596</v>
      </c>
      <c r="AO11" s="60">
        <f>VLOOKUP($A11,'ADR Raw Data'!$B$6:$BE$43,'ADR Raw Data'!AA$1,FALSE)</f>
        <v>6.9729417782405596</v>
      </c>
      <c r="AP11" s="60">
        <f>VLOOKUP($A11,'ADR Raw Data'!$B$6:$BE$43,'ADR Raw Data'!AB$1,FALSE)</f>
        <v>10.9031047662767</v>
      </c>
      <c r="AQ11" s="61">
        <f>VLOOKUP($A11,'ADR Raw Data'!$B$6:$BE$43,'ADR Raw Data'!AC$1,FALSE)</f>
        <v>9.0132124729943293</v>
      </c>
      <c r="AR11" s="62">
        <f>VLOOKUP($A11,'ADR Raw Data'!$B$6:$BE$43,'ADR Raw Data'!AE$1,FALSE)</f>
        <v>8.4680001323956198</v>
      </c>
      <c r="AS11" s="50"/>
      <c r="AT11" s="64">
        <f>VLOOKUP($A11,'RevPAR Raw Data'!$B$6:$BE$43,'RevPAR Raw Data'!G$1,FALSE)</f>
        <v>50.031208760353699</v>
      </c>
      <c r="AU11" s="65">
        <f>VLOOKUP($A11,'RevPAR Raw Data'!$B$6:$BE$43,'RevPAR Raw Data'!H$1,FALSE)</f>
        <v>59.828524498104699</v>
      </c>
      <c r="AV11" s="65">
        <f>VLOOKUP($A11,'RevPAR Raw Data'!$B$6:$BE$43,'RevPAR Raw Data'!I$1,FALSE)</f>
        <v>76.946118208619893</v>
      </c>
      <c r="AW11" s="65">
        <f>VLOOKUP($A11,'RevPAR Raw Data'!$B$6:$BE$43,'RevPAR Raw Data'!J$1,FALSE)</f>
        <v>83.816887547381697</v>
      </c>
      <c r="AX11" s="65">
        <f>VLOOKUP($A11,'RevPAR Raw Data'!$B$6:$BE$43,'RevPAR Raw Data'!K$1,FALSE)</f>
        <v>86.1979488979362</v>
      </c>
      <c r="AY11" s="66">
        <f>VLOOKUP($A11,'RevPAR Raw Data'!$B$6:$BE$43,'RevPAR Raw Data'!L$1,FALSE)</f>
        <v>71.364137582479202</v>
      </c>
      <c r="AZ11" s="65">
        <f>VLOOKUP($A11,'RevPAR Raw Data'!$B$6:$BE$43,'RevPAR Raw Data'!N$1,FALSE)</f>
        <v>123.920908325143</v>
      </c>
      <c r="BA11" s="65">
        <f>VLOOKUP($A11,'RevPAR Raw Data'!$B$6:$BE$43,'RevPAR Raw Data'!O$1,FALSE)</f>
        <v>139.12354766250101</v>
      </c>
      <c r="BB11" s="66">
        <f>VLOOKUP($A11,'RevPAR Raw Data'!$B$6:$BE$43,'RevPAR Raw Data'!P$1,FALSE)</f>
        <v>131.52222799382201</v>
      </c>
      <c r="BC11" s="67">
        <f>VLOOKUP($A11,'RevPAR Raw Data'!$B$6:$BE$43,'RevPAR Raw Data'!R$1,FALSE)</f>
        <v>88.552163414291698</v>
      </c>
      <c r="BD11" s="63"/>
      <c r="BE11" s="59">
        <f>VLOOKUP($A11,'RevPAR Raw Data'!$B$6:$BE$43,'RevPAR Raw Data'!T$1,FALSE)</f>
        <v>10.050277248446699</v>
      </c>
      <c r="BF11" s="60">
        <f>VLOOKUP($A11,'RevPAR Raw Data'!$B$6:$BE$43,'RevPAR Raw Data'!U$1,FALSE)</f>
        <v>20.3120810559525</v>
      </c>
      <c r="BG11" s="60">
        <f>VLOOKUP($A11,'RevPAR Raw Data'!$B$6:$BE$43,'RevPAR Raw Data'!V$1,FALSE)</f>
        <v>29.491328153117699</v>
      </c>
      <c r="BH11" s="60">
        <f>VLOOKUP($A11,'RevPAR Raw Data'!$B$6:$BE$43,'RevPAR Raw Data'!W$1,FALSE)</f>
        <v>22.933833276350601</v>
      </c>
      <c r="BI11" s="60">
        <f>VLOOKUP($A11,'RevPAR Raw Data'!$B$6:$BE$43,'RevPAR Raw Data'!X$1,FALSE)</f>
        <v>9.8805889080442402</v>
      </c>
      <c r="BJ11" s="61">
        <f>VLOOKUP($A11,'RevPAR Raw Data'!$B$6:$BE$43,'RevPAR Raw Data'!Y$1,FALSE)</f>
        <v>18.4509616369279</v>
      </c>
      <c r="BK11" s="60">
        <f>VLOOKUP($A11,'RevPAR Raw Data'!$B$6:$BE$43,'RevPAR Raw Data'!AA$1,FALSE)</f>
        <v>8.2710787189530794</v>
      </c>
      <c r="BL11" s="60">
        <f>VLOOKUP($A11,'RevPAR Raw Data'!$B$6:$BE$43,'RevPAR Raw Data'!AB$1,FALSE)</f>
        <v>10.436315845651</v>
      </c>
      <c r="BM11" s="61">
        <f>VLOOKUP($A11,'RevPAR Raw Data'!$B$6:$BE$43,'RevPAR Raw Data'!AC$1,FALSE)</f>
        <v>9.4055787542467897</v>
      </c>
      <c r="BN11" s="62">
        <f>VLOOKUP($A11,'RevPAR Raw Data'!$B$6:$BE$43,'RevPAR Raw Data'!AE$1,FALSE)</f>
        <v>14.43599380971</v>
      </c>
    </row>
    <row r="12" spans="1:66" x14ac:dyDescent="0.35">
      <c r="A12" s="76" t="s">
        <v>27</v>
      </c>
      <c r="B12" s="59">
        <f>VLOOKUP($A12,'Occupancy Raw Data'!$B$8:$BE$45,'Occupancy Raw Data'!G$3,FALSE)</f>
        <v>51.8954556157287</v>
      </c>
      <c r="C12" s="60">
        <f>VLOOKUP($A12,'Occupancy Raw Data'!$B$8:$BE$45,'Occupancy Raw Data'!H$3,FALSE)</f>
        <v>54.944666823640198</v>
      </c>
      <c r="D12" s="60">
        <f>VLOOKUP($A12,'Occupancy Raw Data'!$B$8:$BE$45,'Occupancy Raw Data'!I$3,FALSE)</f>
        <v>61.5140098893336</v>
      </c>
      <c r="E12" s="60">
        <f>VLOOKUP($A12,'Occupancy Raw Data'!$B$8:$BE$45,'Occupancy Raw Data'!J$3,FALSE)</f>
        <v>62.502943254061599</v>
      </c>
      <c r="F12" s="60">
        <f>VLOOKUP($A12,'Occupancy Raw Data'!$B$8:$BE$45,'Occupancy Raw Data'!K$3,FALSE)</f>
        <v>60.678125735813502</v>
      </c>
      <c r="G12" s="61">
        <f>VLOOKUP($A12,'Occupancy Raw Data'!$B$8:$BE$45,'Occupancy Raw Data'!L$3,FALSE)</f>
        <v>58.3070402637155</v>
      </c>
      <c r="H12" s="60">
        <f>VLOOKUP($A12,'Occupancy Raw Data'!$B$8:$BE$45,'Occupancy Raw Data'!N$3,FALSE)</f>
        <v>66.941370379091097</v>
      </c>
      <c r="I12" s="60">
        <f>VLOOKUP($A12,'Occupancy Raw Data'!$B$8:$BE$45,'Occupancy Raw Data'!O$3,FALSE)</f>
        <v>75.029432540616895</v>
      </c>
      <c r="J12" s="61">
        <f>VLOOKUP($A12,'Occupancy Raw Data'!$B$8:$BE$45,'Occupancy Raw Data'!P$3,FALSE)</f>
        <v>70.985401459854003</v>
      </c>
      <c r="K12" s="62">
        <f>VLOOKUP($A12,'Occupancy Raw Data'!$B$8:$BE$45,'Occupancy Raw Data'!R$3,FALSE)</f>
        <v>61.929429176897898</v>
      </c>
      <c r="L12" s="63"/>
      <c r="M12" s="59">
        <f>VLOOKUP($A12,'Occupancy Raw Data'!$B$8:$BE$45,'Occupancy Raw Data'!T$3,FALSE)</f>
        <v>-6.5357271254310296</v>
      </c>
      <c r="N12" s="60">
        <f>VLOOKUP($A12,'Occupancy Raw Data'!$B$8:$BE$45,'Occupancy Raw Data'!U$3,FALSE)</f>
        <v>-7.7279137359916001</v>
      </c>
      <c r="O12" s="60">
        <f>VLOOKUP($A12,'Occupancy Raw Data'!$B$8:$BE$45,'Occupancy Raw Data'!V$3,FALSE)</f>
        <v>0.98451565901548599</v>
      </c>
      <c r="P12" s="60">
        <f>VLOOKUP($A12,'Occupancy Raw Data'!$B$8:$BE$45,'Occupancy Raw Data'!W$3,FALSE)</f>
        <v>-0.83701100872015499</v>
      </c>
      <c r="Q12" s="60">
        <f>VLOOKUP($A12,'Occupancy Raw Data'!$B$8:$BE$45,'Occupancy Raw Data'!X$3,FALSE)</f>
        <v>0.150522851874372</v>
      </c>
      <c r="R12" s="61">
        <f>VLOOKUP($A12,'Occupancy Raw Data'!$B$8:$BE$45,'Occupancy Raw Data'!Y$3,FALSE)</f>
        <v>-2.6926604145250299</v>
      </c>
      <c r="S12" s="60">
        <f>VLOOKUP($A12,'Occupancy Raw Data'!$B$8:$BE$45,'Occupancy Raw Data'!AA$3,FALSE)</f>
        <v>-6.8570781108888204</v>
      </c>
      <c r="T12" s="60">
        <f>VLOOKUP($A12,'Occupancy Raw Data'!$B$8:$BE$45,'Occupancy Raw Data'!AB$3,FALSE)</f>
        <v>-5.57287573279923</v>
      </c>
      <c r="U12" s="61">
        <f>VLOOKUP($A12,'Occupancy Raw Data'!$B$8:$BE$45,'Occupancy Raw Data'!AC$3,FALSE)</f>
        <v>-6.1827800840405702</v>
      </c>
      <c r="V12" s="62">
        <f>VLOOKUP($A12,'Occupancy Raw Data'!$B$8:$BE$45,'Occupancy Raw Data'!AE$3,FALSE)</f>
        <v>-3.8639064963166598</v>
      </c>
      <c r="W12" s="63"/>
      <c r="X12" s="64">
        <f>VLOOKUP($A12,'ADR Raw Data'!$B$6:$BE$43,'ADR Raw Data'!G$1,FALSE)</f>
        <v>85.151082123411896</v>
      </c>
      <c r="Y12" s="65">
        <f>VLOOKUP($A12,'ADR Raw Data'!$B$6:$BE$43,'ADR Raw Data'!H$1,FALSE)</f>
        <v>84.155478894364606</v>
      </c>
      <c r="Z12" s="65">
        <f>VLOOKUP($A12,'ADR Raw Data'!$B$6:$BE$43,'ADR Raw Data'!I$1,FALSE)</f>
        <v>87.924694736842099</v>
      </c>
      <c r="AA12" s="65">
        <f>VLOOKUP($A12,'ADR Raw Data'!$B$6:$BE$43,'ADR Raw Data'!J$1,FALSE)</f>
        <v>88.544236202674696</v>
      </c>
      <c r="AB12" s="65">
        <f>VLOOKUP($A12,'ADR Raw Data'!$B$6:$BE$43,'ADR Raw Data'!K$1,FALSE)</f>
        <v>87.776474582848195</v>
      </c>
      <c r="AC12" s="66">
        <f>VLOOKUP($A12,'ADR Raw Data'!$B$6:$BE$43,'ADR Raw Data'!L$1,FALSE)</f>
        <v>86.822574809191096</v>
      </c>
      <c r="AD12" s="65">
        <f>VLOOKUP($A12,'ADR Raw Data'!$B$6:$BE$43,'ADR Raw Data'!N$1,FALSE)</f>
        <v>96.644938445304206</v>
      </c>
      <c r="AE12" s="65">
        <f>VLOOKUP($A12,'ADR Raw Data'!$B$6:$BE$43,'ADR Raw Data'!O$1,FALSE)</f>
        <v>101.00609132276701</v>
      </c>
      <c r="AF12" s="66">
        <f>VLOOKUP($A12,'ADR Raw Data'!$B$6:$BE$43,'ADR Raw Data'!P$1,FALSE)</f>
        <v>98.949742101335104</v>
      </c>
      <c r="AG12" s="67">
        <f>VLOOKUP($A12,'ADR Raw Data'!$B$6:$BE$43,'ADR Raw Data'!R$1,FALSE)</f>
        <v>90.794154581500095</v>
      </c>
      <c r="AH12" s="63"/>
      <c r="AI12" s="59">
        <f>VLOOKUP($A12,'ADR Raw Data'!$B$6:$BE$43,'ADR Raw Data'!T$1,FALSE)</f>
        <v>1.4389983323257101</v>
      </c>
      <c r="AJ12" s="60">
        <f>VLOOKUP($A12,'ADR Raw Data'!$B$6:$BE$43,'ADR Raw Data'!U$1,FALSE)</f>
        <v>0.35664313770192702</v>
      </c>
      <c r="AK12" s="60">
        <f>VLOOKUP($A12,'ADR Raw Data'!$B$6:$BE$43,'ADR Raw Data'!V$1,FALSE)</f>
        <v>2.3741199251255001</v>
      </c>
      <c r="AL12" s="60">
        <f>VLOOKUP($A12,'ADR Raw Data'!$B$6:$BE$43,'ADR Raw Data'!W$1,FALSE)</f>
        <v>4.7183793592885399</v>
      </c>
      <c r="AM12" s="60">
        <f>VLOOKUP($A12,'ADR Raw Data'!$B$6:$BE$43,'ADR Raw Data'!X$1,FALSE)</f>
        <v>4.0768564759043597</v>
      </c>
      <c r="AN12" s="61">
        <f>VLOOKUP($A12,'ADR Raw Data'!$B$6:$BE$43,'ADR Raw Data'!Y$1,FALSE)</f>
        <v>2.7129049373404399</v>
      </c>
      <c r="AO12" s="60">
        <f>VLOOKUP($A12,'ADR Raw Data'!$B$6:$BE$43,'ADR Raw Data'!AA$1,FALSE)</f>
        <v>5.6050258081802902</v>
      </c>
      <c r="AP12" s="60">
        <f>VLOOKUP($A12,'ADR Raw Data'!$B$6:$BE$43,'ADR Raw Data'!AB$1,FALSE)</f>
        <v>6.5155551223472301</v>
      </c>
      <c r="AQ12" s="61">
        <f>VLOOKUP($A12,'ADR Raw Data'!$B$6:$BE$43,'ADR Raw Data'!AC$1,FALSE)</f>
        <v>6.1071466803735701</v>
      </c>
      <c r="AR12" s="62">
        <f>VLOOKUP($A12,'ADR Raw Data'!$B$6:$BE$43,'ADR Raw Data'!AE$1,FALSE)</f>
        <v>3.8152350843907201</v>
      </c>
      <c r="AS12" s="50"/>
      <c r="AT12" s="64">
        <f>VLOOKUP($A12,'RevPAR Raw Data'!$B$6:$BE$43,'RevPAR Raw Data'!G$1,FALSE)</f>
        <v>44.189542029667997</v>
      </c>
      <c r="AU12" s="65">
        <f>VLOOKUP($A12,'RevPAR Raw Data'!$B$6:$BE$43,'RevPAR Raw Data'!H$1,FALSE)</f>
        <v>46.238947492347499</v>
      </c>
      <c r="AV12" s="65">
        <f>VLOOKUP($A12,'RevPAR Raw Data'!$B$6:$BE$43,'RevPAR Raw Data'!I$1,FALSE)</f>
        <v>54.086005415587401</v>
      </c>
      <c r="AW12" s="65">
        <f>VLOOKUP($A12,'RevPAR Raw Data'!$B$6:$BE$43,'RevPAR Raw Data'!J$1,FALSE)</f>
        <v>55.342753708500098</v>
      </c>
      <c r="AX12" s="65">
        <f>VLOOKUP($A12,'RevPAR Raw Data'!$B$6:$BE$43,'RevPAR Raw Data'!K$1,FALSE)</f>
        <v>53.261119613844997</v>
      </c>
      <c r="AY12" s="66">
        <f>VLOOKUP($A12,'RevPAR Raw Data'!$B$6:$BE$43,'RevPAR Raw Data'!L$1,FALSE)</f>
        <v>50.623673651989598</v>
      </c>
      <c r="AZ12" s="65">
        <f>VLOOKUP($A12,'RevPAR Raw Data'!$B$6:$BE$43,'RevPAR Raw Data'!N$1,FALSE)</f>
        <v>64.695446197315704</v>
      </c>
      <c r="BA12" s="65">
        <f>VLOOKUP($A12,'RevPAR Raw Data'!$B$6:$BE$43,'RevPAR Raw Data'!O$1,FALSE)</f>
        <v>75.784297150930001</v>
      </c>
      <c r="BB12" s="66">
        <f>VLOOKUP($A12,'RevPAR Raw Data'!$B$6:$BE$43,'RevPAR Raw Data'!P$1,FALSE)</f>
        <v>70.239871674122895</v>
      </c>
      <c r="BC12" s="67">
        <f>VLOOKUP($A12,'RevPAR Raw Data'!$B$6:$BE$43,'RevPAR Raw Data'!R$1,FALSE)</f>
        <v>56.228301658313399</v>
      </c>
      <c r="BD12" s="63"/>
      <c r="BE12" s="59">
        <f>VLOOKUP($A12,'RevPAR Raw Data'!$B$6:$BE$43,'RevPAR Raw Data'!T$1,FALSE)</f>
        <v>-5.1907777974456399</v>
      </c>
      <c r="BF12" s="60">
        <f>VLOOKUP($A12,'RevPAR Raw Data'!$B$6:$BE$43,'RevPAR Raw Data'!U$1,FALSE)</f>
        <v>-7.3988316723166099</v>
      </c>
      <c r="BG12" s="60">
        <f>VLOOKUP($A12,'RevPAR Raw Data'!$B$6:$BE$43,'RevPAR Raw Data'!V$1,FALSE)</f>
        <v>3.3820091665676602</v>
      </c>
      <c r="BH12" s="60">
        <f>VLOOKUP($A12,'RevPAR Raw Data'!$B$6:$BE$43,'RevPAR Raw Data'!W$1,FALSE)</f>
        <v>3.8418749958979501</v>
      </c>
      <c r="BI12" s="60">
        <f>VLOOKUP($A12,'RevPAR Raw Data'!$B$6:$BE$43,'RevPAR Raw Data'!X$1,FALSE)</f>
        <v>4.2335159284130901</v>
      </c>
      <c r="BJ12" s="61">
        <f>VLOOKUP($A12,'RevPAR Raw Data'!$B$6:$BE$43,'RevPAR Raw Data'!Y$1,FALSE)</f>
        <v>-5.2804794516043897E-2</v>
      </c>
      <c r="BK12" s="60">
        <f>VLOOKUP($A12,'RevPAR Raw Data'!$B$6:$BE$43,'RevPAR Raw Data'!AA$1,FALSE)</f>
        <v>-1.6363933005109299</v>
      </c>
      <c r="BL12" s="60">
        <f>VLOOKUP($A12,'RevPAR Raw Data'!$B$6:$BE$43,'RevPAR Raw Data'!AB$1,FALSE)</f>
        <v>0.57957559927755098</v>
      </c>
      <c r="BM12" s="61">
        <f>VLOOKUP($A12,'RevPAR Raw Data'!$B$6:$BE$43,'RevPAR Raw Data'!AC$1,FALSE)</f>
        <v>-0.453224852324283</v>
      </c>
      <c r="BN12" s="62">
        <f>VLOOKUP($A12,'RevPAR Raw Data'!$B$6:$BE$43,'RevPAR Raw Data'!AE$1,FALSE)</f>
        <v>-0.196088528201464</v>
      </c>
    </row>
    <row r="13" spans="1:66" x14ac:dyDescent="0.35">
      <c r="A13" s="76" t="s">
        <v>91</v>
      </c>
      <c r="B13" s="59">
        <f>VLOOKUP($A13,'Occupancy Raw Data'!$B$8:$BE$45,'Occupancy Raw Data'!G$3,FALSE)</f>
        <v>47.087839119711603</v>
      </c>
      <c r="C13" s="60">
        <f>VLOOKUP($A13,'Occupancy Raw Data'!$B$8:$BE$45,'Occupancy Raw Data'!H$3,FALSE)</f>
        <v>53.367482451147701</v>
      </c>
      <c r="D13" s="60">
        <f>VLOOKUP($A13,'Occupancy Raw Data'!$B$8:$BE$45,'Occupancy Raw Data'!I$3,FALSE)</f>
        <v>73.657749952570597</v>
      </c>
      <c r="E13" s="60">
        <f>VLOOKUP($A13,'Occupancy Raw Data'!$B$8:$BE$45,'Occupancy Raw Data'!J$3,FALSE)</f>
        <v>78.087649402390397</v>
      </c>
      <c r="F13" s="60">
        <f>VLOOKUP($A13,'Occupancy Raw Data'!$B$8:$BE$45,'Occupancy Raw Data'!K$3,FALSE)</f>
        <v>72.917852399924101</v>
      </c>
      <c r="G13" s="61">
        <f>VLOOKUP($A13,'Occupancy Raw Data'!$B$8:$BE$45,'Occupancy Raw Data'!L$3,FALSE)</f>
        <v>65.023714665148901</v>
      </c>
      <c r="H13" s="60">
        <f>VLOOKUP($A13,'Occupancy Raw Data'!$B$8:$BE$45,'Occupancy Raw Data'!N$3,FALSE)</f>
        <v>70.138493644469705</v>
      </c>
      <c r="I13" s="60">
        <f>VLOOKUP($A13,'Occupancy Raw Data'!$B$8:$BE$45,'Occupancy Raw Data'!O$3,FALSE)</f>
        <v>74.947827736672295</v>
      </c>
      <c r="J13" s="61">
        <f>VLOOKUP($A13,'Occupancy Raw Data'!$B$8:$BE$45,'Occupancy Raw Data'!P$3,FALSE)</f>
        <v>72.543160690571</v>
      </c>
      <c r="K13" s="62">
        <f>VLOOKUP($A13,'Occupancy Raw Data'!$B$8:$BE$45,'Occupancy Raw Data'!R$3,FALSE)</f>
        <v>67.172127815269505</v>
      </c>
      <c r="L13" s="63"/>
      <c r="M13" s="59">
        <f>VLOOKUP($A13,'Occupancy Raw Data'!$B$8:$BE$45,'Occupancy Raw Data'!T$3,FALSE)</f>
        <v>7.5248520481182002</v>
      </c>
      <c r="N13" s="60">
        <f>VLOOKUP($A13,'Occupancy Raw Data'!$B$8:$BE$45,'Occupancy Raw Data'!U$3,FALSE)</f>
        <v>0.95467993975839205</v>
      </c>
      <c r="O13" s="60">
        <f>VLOOKUP($A13,'Occupancy Raw Data'!$B$8:$BE$45,'Occupancy Raw Data'!V$3,FALSE)</f>
        <v>22.886763161728801</v>
      </c>
      <c r="P13" s="60">
        <f>VLOOKUP($A13,'Occupancy Raw Data'!$B$8:$BE$45,'Occupancy Raw Data'!W$3,FALSE)</f>
        <v>33.604862799046202</v>
      </c>
      <c r="Q13" s="60">
        <f>VLOOKUP($A13,'Occupancy Raw Data'!$B$8:$BE$45,'Occupancy Raw Data'!X$3,FALSE)</f>
        <v>28.4252026045252</v>
      </c>
      <c r="R13" s="61">
        <f>VLOOKUP($A13,'Occupancy Raw Data'!$B$8:$BE$45,'Occupancy Raw Data'!Y$3,FALSE)</f>
        <v>19.607925053679001</v>
      </c>
      <c r="S13" s="60">
        <f>VLOOKUP($A13,'Occupancy Raw Data'!$B$8:$BE$45,'Occupancy Raw Data'!AA$3,FALSE)</f>
        <v>17.43371642308</v>
      </c>
      <c r="T13" s="60">
        <f>VLOOKUP($A13,'Occupancy Raw Data'!$B$8:$BE$45,'Occupancy Raw Data'!AB$3,FALSE)</f>
        <v>19.620439775735299</v>
      </c>
      <c r="U13" s="61">
        <f>VLOOKUP($A13,'Occupancy Raw Data'!$B$8:$BE$45,'Occupancy Raw Data'!AC$3,FALSE)</f>
        <v>18.553243154190898</v>
      </c>
      <c r="V13" s="62">
        <f>VLOOKUP($A13,'Occupancy Raw Data'!$B$8:$BE$45,'Occupancy Raw Data'!AE$3,FALSE)</f>
        <v>19.280273271046202</v>
      </c>
      <c r="W13" s="63"/>
      <c r="X13" s="64">
        <f>VLOOKUP($A13,'ADR Raw Data'!$B$6:$BE$43,'ADR Raw Data'!G$1,FALSE)</f>
        <v>109.437582594681</v>
      </c>
      <c r="Y13" s="65">
        <f>VLOOKUP($A13,'ADR Raw Data'!$B$6:$BE$43,'ADR Raw Data'!H$1,FALSE)</f>
        <v>118.640088873089</v>
      </c>
      <c r="Z13" s="65">
        <f>VLOOKUP($A13,'ADR Raw Data'!$B$6:$BE$43,'ADR Raw Data'!I$1,FALSE)</f>
        <v>135.18441468126201</v>
      </c>
      <c r="AA13" s="65">
        <f>VLOOKUP($A13,'ADR Raw Data'!$B$6:$BE$43,'ADR Raw Data'!J$1,FALSE)</f>
        <v>136.54681486880401</v>
      </c>
      <c r="AB13" s="65">
        <f>VLOOKUP($A13,'ADR Raw Data'!$B$6:$BE$43,'ADR Raw Data'!K$1,FALSE)</f>
        <v>125.562237543905</v>
      </c>
      <c r="AC13" s="66">
        <f>VLOOKUP($A13,'ADR Raw Data'!$B$6:$BE$43,'ADR Raw Data'!L$1,FALSE)</f>
        <v>126.90886911361299</v>
      </c>
      <c r="AD13" s="65">
        <f>VLOOKUP($A13,'ADR Raw Data'!$B$6:$BE$43,'ADR Raw Data'!N$1,FALSE)</f>
        <v>109.775637002975</v>
      </c>
      <c r="AE13" s="65">
        <f>VLOOKUP($A13,'ADR Raw Data'!$B$6:$BE$43,'ADR Raw Data'!O$1,FALSE)</f>
        <v>109.706848500189</v>
      </c>
      <c r="AF13" s="66">
        <f>VLOOKUP($A13,'ADR Raw Data'!$B$6:$BE$43,'ADR Raw Data'!P$1,FALSE)</f>
        <v>109.740102647924</v>
      </c>
      <c r="AG13" s="67">
        <f>VLOOKUP($A13,'ADR Raw Data'!$B$6:$BE$43,'ADR Raw Data'!R$1,FALSE)</f>
        <v>121.611278218241</v>
      </c>
      <c r="AH13" s="63"/>
      <c r="AI13" s="59">
        <f>VLOOKUP($A13,'ADR Raw Data'!$B$6:$BE$43,'ADR Raw Data'!T$1,FALSE)</f>
        <v>19.178209191247699</v>
      </c>
      <c r="AJ13" s="60">
        <f>VLOOKUP($A13,'ADR Raw Data'!$B$6:$BE$43,'ADR Raw Data'!U$1,FALSE)</f>
        <v>17.333835089345602</v>
      </c>
      <c r="AK13" s="60">
        <f>VLOOKUP($A13,'ADR Raw Data'!$B$6:$BE$43,'ADR Raw Data'!V$1,FALSE)</f>
        <v>24.872982850057198</v>
      </c>
      <c r="AL13" s="60">
        <f>VLOOKUP($A13,'ADR Raw Data'!$B$6:$BE$43,'ADR Raw Data'!W$1,FALSE)</f>
        <v>27.6982798511251</v>
      </c>
      <c r="AM13" s="60">
        <f>VLOOKUP($A13,'ADR Raw Data'!$B$6:$BE$43,'ADR Raw Data'!X$1,FALSE)</f>
        <v>27.4771177818346</v>
      </c>
      <c r="AN13" s="61">
        <f>VLOOKUP($A13,'ADR Raw Data'!$B$6:$BE$43,'ADR Raw Data'!Y$1,FALSE)</f>
        <v>24.546574282311798</v>
      </c>
      <c r="AO13" s="60">
        <f>VLOOKUP($A13,'ADR Raw Data'!$B$6:$BE$43,'ADR Raw Data'!AA$1,FALSE)</f>
        <v>17.449686569606399</v>
      </c>
      <c r="AP13" s="60">
        <f>VLOOKUP($A13,'ADR Raw Data'!$B$6:$BE$43,'ADR Raw Data'!AB$1,FALSE)</f>
        <v>16.7048192982129</v>
      </c>
      <c r="AQ13" s="61">
        <f>VLOOKUP($A13,'ADR Raw Data'!$B$6:$BE$43,'ADR Raw Data'!AC$1,FALSE)</f>
        <v>17.066934763538502</v>
      </c>
      <c r="AR13" s="62">
        <f>VLOOKUP($A13,'ADR Raw Data'!$B$6:$BE$43,'ADR Raw Data'!AE$1,FALSE)</f>
        <v>22.388785508421002</v>
      </c>
      <c r="AS13" s="50"/>
      <c r="AT13" s="64">
        <f>VLOOKUP($A13,'RevPAR Raw Data'!$B$6:$BE$43,'RevPAR Raw Data'!G$1,FALSE)</f>
        <v>51.531792828685198</v>
      </c>
      <c r="AU13" s="65">
        <f>VLOOKUP($A13,'RevPAR Raw Data'!$B$6:$BE$43,'RevPAR Raw Data'!H$1,FALSE)</f>
        <v>63.315228609371999</v>
      </c>
      <c r="AV13" s="65">
        <f>VLOOKUP($A13,'RevPAR Raw Data'!$B$6:$BE$43,'RevPAR Raw Data'!I$1,FALSE)</f>
        <v>99.573798140770194</v>
      </c>
      <c r="AW13" s="65">
        <f>VLOOKUP($A13,'RevPAR Raw Data'!$B$6:$BE$43,'RevPAR Raw Data'!J$1,FALSE)</f>
        <v>106.626198064883</v>
      </c>
      <c r="AX13" s="65">
        <f>VLOOKUP($A13,'RevPAR Raw Data'!$B$6:$BE$43,'RevPAR Raw Data'!K$1,FALSE)</f>
        <v>91.557287042306896</v>
      </c>
      <c r="AY13" s="66">
        <f>VLOOKUP($A13,'RevPAR Raw Data'!$B$6:$BE$43,'RevPAR Raw Data'!L$1,FALSE)</f>
        <v>82.520860937203494</v>
      </c>
      <c r="AZ13" s="65">
        <f>VLOOKUP($A13,'RevPAR Raw Data'!$B$6:$BE$43,'RevPAR Raw Data'!N$1,FALSE)</f>
        <v>76.994978182508007</v>
      </c>
      <c r="BA13" s="65">
        <f>VLOOKUP($A13,'RevPAR Raw Data'!$B$6:$BE$43,'RevPAR Raw Data'!O$1,FALSE)</f>
        <v>82.222899829254402</v>
      </c>
      <c r="BB13" s="66">
        <f>VLOOKUP($A13,'RevPAR Raw Data'!$B$6:$BE$43,'RevPAR Raw Data'!P$1,FALSE)</f>
        <v>79.608939005881197</v>
      </c>
      <c r="BC13" s="67">
        <f>VLOOKUP($A13,'RevPAR Raw Data'!$B$6:$BE$43,'RevPAR Raw Data'!R$1,FALSE)</f>
        <v>81.688883242540001</v>
      </c>
      <c r="BD13" s="63"/>
      <c r="BE13" s="59">
        <f>VLOOKUP($A13,'RevPAR Raw Data'!$B$6:$BE$43,'RevPAR Raw Data'!T$1,FALSE)</f>
        <v>28.146193106485899</v>
      </c>
      <c r="BF13" s="60">
        <f>VLOOKUP($A13,'RevPAR Raw Data'!$B$6:$BE$43,'RevPAR Raw Data'!U$1,FALSE)</f>
        <v>18.453997675492801</v>
      </c>
      <c r="BG13" s="60">
        <f>VLOOKUP($A13,'RevPAR Raw Data'!$B$6:$BE$43,'RevPAR Raw Data'!V$1,FALSE)</f>
        <v>53.452366687936099</v>
      </c>
      <c r="BH13" s="60">
        <f>VLOOKUP($A13,'RevPAR Raw Data'!$B$6:$BE$43,'RevPAR Raw Data'!W$1,FALSE)</f>
        <v>70.611111591837798</v>
      </c>
      <c r="BI13" s="60">
        <f>VLOOKUP($A13,'RevPAR Raw Data'!$B$6:$BE$43,'RevPAR Raw Data'!X$1,FALSE)</f>
        <v>63.712746785730403</v>
      </c>
      <c r="BJ13" s="61">
        <f>VLOOKUP($A13,'RevPAR Raw Data'!$B$6:$BE$43,'RevPAR Raw Data'!Y$1,FALSE)</f>
        <v>48.967573224512201</v>
      </c>
      <c r="BK13" s="60">
        <f>VLOOKUP($A13,'RevPAR Raw Data'!$B$6:$BE$43,'RevPAR Raw Data'!AA$1,FALSE)</f>
        <v>37.925531865948003</v>
      </c>
      <c r="BL13" s="60">
        <f>VLOOKUP($A13,'RevPAR Raw Data'!$B$6:$BE$43,'RevPAR Raw Data'!AB$1,FALSE)</f>
        <v>39.602818083999502</v>
      </c>
      <c r="BM13" s="61">
        <f>VLOOKUP($A13,'RevPAR Raw Data'!$B$6:$BE$43,'RevPAR Raw Data'!AC$1,FALSE)</f>
        <v>38.786647823375901</v>
      </c>
      <c r="BN13" s="62">
        <f>VLOOKUP($A13,'RevPAR Raw Data'!$B$6:$BE$43,'RevPAR Raw Data'!AE$1,FALSE)</f>
        <v>45.985677807559199</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43.913043478260803</v>
      </c>
      <c r="C15" s="60">
        <f>VLOOKUP($A15,'Occupancy Raw Data'!$B$8:$BE$45,'Occupancy Raw Data'!H$3,FALSE)</f>
        <v>46.786275536930297</v>
      </c>
      <c r="D15" s="60">
        <f>VLOOKUP($A15,'Occupancy Raw Data'!$B$8:$BE$45,'Occupancy Raw Data'!I$3,FALSE)</f>
        <v>55.862576171464497</v>
      </c>
      <c r="E15" s="60">
        <f>VLOOKUP($A15,'Occupancy Raw Data'!$B$8:$BE$45,'Occupancy Raw Data'!J$3,FALSE)</f>
        <v>59.799852910275199</v>
      </c>
      <c r="F15" s="60">
        <f>VLOOKUP($A15,'Occupancy Raw Data'!$B$8:$BE$45,'Occupancy Raw Data'!K$3,FALSE)</f>
        <v>61.281256566505498</v>
      </c>
      <c r="G15" s="61">
        <f>VLOOKUP($A15,'Occupancy Raw Data'!$B$8:$BE$45,'Occupancy Raw Data'!L$3,FALSE)</f>
        <v>53.519330870623698</v>
      </c>
      <c r="H15" s="60">
        <f>VLOOKUP($A15,'Occupancy Raw Data'!$B$8:$BE$45,'Occupancy Raw Data'!N$3,FALSE)</f>
        <v>69.849233032149598</v>
      </c>
      <c r="I15" s="60">
        <f>VLOOKUP($A15,'Occupancy Raw Data'!$B$8:$BE$45,'Occupancy Raw Data'!O$3,FALSE)</f>
        <v>75.047278840092403</v>
      </c>
      <c r="J15" s="61">
        <f>VLOOKUP($A15,'Occupancy Raw Data'!$B$8:$BE$45,'Occupancy Raw Data'!P$3,FALSE)</f>
        <v>72.448255936121001</v>
      </c>
      <c r="K15" s="62">
        <f>VLOOKUP($A15,'Occupancy Raw Data'!$B$8:$BE$45,'Occupancy Raw Data'!R$3,FALSE)</f>
        <v>58.923215356928601</v>
      </c>
      <c r="L15" s="63"/>
      <c r="M15" s="59">
        <f>VLOOKUP($A15,'Occupancy Raw Data'!$B$8:$BE$45,'Occupancy Raw Data'!T$3,FALSE)</f>
        <v>-4.1493736563636796</v>
      </c>
      <c r="N15" s="60">
        <f>VLOOKUP($A15,'Occupancy Raw Data'!$B$8:$BE$45,'Occupancy Raw Data'!U$3,FALSE)</f>
        <v>-9.2048809869769794</v>
      </c>
      <c r="O15" s="60">
        <f>VLOOKUP($A15,'Occupancy Raw Data'!$B$8:$BE$45,'Occupancy Raw Data'!V$3,FALSE)</f>
        <v>1.6098745436872799</v>
      </c>
      <c r="P15" s="60">
        <f>VLOOKUP($A15,'Occupancy Raw Data'!$B$8:$BE$45,'Occupancy Raw Data'!W$3,FALSE)</f>
        <v>2.9350661145714798</v>
      </c>
      <c r="Q15" s="60">
        <f>VLOOKUP($A15,'Occupancy Raw Data'!$B$8:$BE$45,'Occupancy Raw Data'!X$3,FALSE)</f>
        <v>1.28668149266293</v>
      </c>
      <c r="R15" s="61">
        <f>VLOOKUP($A15,'Occupancy Raw Data'!$B$8:$BE$45,'Occupancy Raw Data'!Y$3,FALSE)</f>
        <v>-1.2085794093075499</v>
      </c>
      <c r="S15" s="60">
        <f>VLOOKUP($A15,'Occupancy Raw Data'!$B$8:$BE$45,'Occupancy Raw Data'!AA$3,FALSE)</f>
        <v>-1.8005016263045399</v>
      </c>
      <c r="T15" s="60">
        <f>VLOOKUP($A15,'Occupancy Raw Data'!$B$8:$BE$45,'Occupancy Raw Data'!AB$3,FALSE)</f>
        <v>-1.4512242905311701</v>
      </c>
      <c r="U15" s="61">
        <f>VLOOKUP($A15,'Occupancy Raw Data'!$B$8:$BE$45,'Occupancy Raw Data'!AC$3,FALSE)</f>
        <v>-1.6199075846773501</v>
      </c>
      <c r="V15" s="62">
        <f>VLOOKUP($A15,'Occupancy Raw Data'!$B$8:$BE$45,'Occupancy Raw Data'!AE$3,FALSE)</f>
        <v>-1.3532268062316599</v>
      </c>
      <c r="W15" s="63"/>
      <c r="X15" s="64">
        <f>VLOOKUP($A15,'ADR Raw Data'!$B$6:$BE$43,'ADR Raw Data'!G$1,FALSE)</f>
        <v>90.792912489562198</v>
      </c>
      <c r="Y15" s="65">
        <f>VLOOKUP($A15,'ADR Raw Data'!$B$6:$BE$43,'ADR Raw Data'!H$1,FALSE)</f>
        <v>90.8691570844762</v>
      </c>
      <c r="Z15" s="65">
        <f>VLOOKUP($A15,'ADR Raw Data'!$B$6:$BE$43,'ADR Raw Data'!I$1,FALSE)</f>
        <v>98.330465709046393</v>
      </c>
      <c r="AA15" s="65">
        <f>VLOOKUP($A15,'ADR Raw Data'!$B$6:$BE$43,'ADR Raw Data'!J$1,FALSE)</f>
        <v>100.70509123731701</v>
      </c>
      <c r="AB15" s="65">
        <f>VLOOKUP($A15,'ADR Raw Data'!$B$6:$BE$43,'ADR Raw Data'!K$1,FALSE)</f>
        <v>103.157873708799</v>
      </c>
      <c r="AC15" s="66">
        <f>VLOOKUP($A15,'ADR Raw Data'!$B$6:$BE$43,'ADR Raw Data'!L$1,FALSE)</f>
        <v>97.419003208000305</v>
      </c>
      <c r="AD15" s="65">
        <f>VLOOKUP($A15,'ADR Raw Data'!$B$6:$BE$43,'ADR Raw Data'!N$1,FALSE)</f>
        <v>118.40462898131</v>
      </c>
      <c r="AE15" s="65">
        <f>VLOOKUP($A15,'ADR Raw Data'!$B$6:$BE$43,'ADR Raw Data'!O$1,FALSE)</f>
        <v>124.91547686196201</v>
      </c>
      <c r="AF15" s="66">
        <f>VLOOKUP($A15,'ADR Raw Data'!$B$6:$BE$43,'ADR Raw Data'!P$1,FALSE)</f>
        <v>121.776838636816</v>
      </c>
      <c r="AG15" s="67">
        <f>VLOOKUP($A15,'ADR Raw Data'!$B$6:$BE$43,'ADR Raw Data'!R$1,FALSE)</f>
        <v>105.96888862051399</v>
      </c>
      <c r="AH15" s="63"/>
      <c r="AI15" s="59">
        <f>VLOOKUP($A15,'ADR Raw Data'!$B$6:$BE$43,'ADR Raw Data'!T$1,FALSE)</f>
        <v>5.6916109373110304</v>
      </c>
      <c r="AJ15" s="60">
        <f>VLOOKUP($A15,'ADR Raw Data'!$B$6:$BE$43,'ADR Raw Data'!U$1,FALSE)</f>
        <v>1.7464661652937301</v>
      </c>
      <c r="AK15" s="60">
        <f>VLOOKUP($A15,'ADR Raw Data'!$B$6:$BE$43,'ADR Raw Data'!V$1,FALSE)</f>
        <v>9.0119678165340495</v>
      </c>
      <c r="AL15" s="60">
        <f>VLOOKUP($A15,'ADR Raw Data'!$B$6:$BE$43,'ADR Raw Data'!W$1,FALSE)</f>
        <v>7.3683663923015299</v>
      </c>
      <c r="AM15" s="60">
        <f>VLOOKUP($A15,'ADR Raw Data'!$B$6:$BE$43,'ADR Raw Data'!X$1,FALSE)</f>
        <v>6.7976922265676203</v>
      </c>
      <c r="AN15" s="61">
        <f>VLOOKUP($A15,'ADR Raw Data'!$B$6:$BE$43,'ADR Raw Data'!Y$1,FALSE)</f>
        <v>6.4722808147643702</v>
      </c>
      <c r="AO15" s="60">
        <f>VLOOKUP($A15,'ADR Raw Data'!$B$6:$BE$43,'ADR Raw Data'!AA$1,FALSE)</f>
        <v>6.0604702461737201</v>
      </c>
      <c r="AP15" s="60">
        <f>VLOOKUP($A15,'ADR Raw Data'!$B$6:$BE$43,'ADR Raw Data'!AB$1,FALSE)</f>
        <v>6.71170021854509</v>
      </c>
      <c r="AQ15" s="61">
        <f>VLOOKUP($A15,'ADR Raw Data'!$B$6:$BE$43,'ADR Raw Data'!AC$1,FALSE)</f>
        <v>6.40993456041853</v>
      </c>
      <c r="AR15" s="62">
        <f>VLOOKUP($A15,'ADR Raw Data'!$B$6:$BE$43,'ADR Raw Data'!AE$1,FALSE)</f>
        <v>6.4239020384797998</v>
      </c>
      <c r="AS15" s="50"/>
      <c r="AT15" s="64">
        <f>VLOOKUP($A15,'RevPAR Raw Data'!$B$6:$BE$43,'RevPAR Raw Data'!G$1,FALSE)</f>
        <v>39.869931136720702</v>
      </c>
      <c r="AU15" s="65">
        <f>VLOOKUP($A15,'RevPAR Raw Data'!$B$6:$BE$43,'RevPAR Raw Data'!H$1,FALSE)</f>
        <v>42.5142942116291</v>
      </c>
      <c r="AV15" s="65">
        <f>VLOOKUP($A15,'RevPAR Raw Data'!$B$6:$BE$43,'RevPAR Raw Data'!I$1,FALSE)</f>
        <v>54.9299313064719</v>
      </c>
      <c r="AW15" s="65">
        <f>VLOOKUP($A15,'RevPAR Raw Data'!$B$6:$BE$43,'RevPAR Raw Data'!J$1,FALSE)</f>
        <v>60.221496433074101</v>
      </c>
      <c r="AX15" s="65">
        <f>VLOOKUP($A15,'RevPAR Raw Data'!$B$6:$BE$43,'RevPAR Raw Data'!K$1,FALSE)</f>
        <v>63.216441256041101</v>
      </c>
      <c r="AY15" s="66">
        <f>VLOOKUP($A15,'RevPAR Raw Data'!$B$6:$BE$43,'RevPAR Raw Data'!L$1,FALSE)</f>
        <v>52.1379986577533</v>
      </c>
      <c r="AZ15" s="65">
        <f>VLOOKUP($A15,'RevPAR Raw Data'!$B$6:$BE$43,'RevPAR Raw Data'!N$1,FALSE)</f>
        <v>82.704725218007894</v>
      </c>
      <c r="BA15" s="65">
        <f>VLOOKUP($A15,'RevPAR Raw Data'!$B$6:$BE$43,'RevPAR Raw Data'!O$1,FALSE)</f>
        <v>93.745666235028295</v>
      </c>
      <c r="BB15" s="66">
        <f>VLOOKUP($A15,'RevPAR Raw Data'!$B$6:$BE$43,'RevPAR Raw Data'!P$1,FALSE)</f>
        <v>88.225195726518095</v>
      </c>
      <c r="BC15" s="67">
        <f>VLOOKUP($A15,'RevPAR Raw Data'!$B$6:$BE$43,'RevPAR Raw Data'!R$1,FALSE)</f>
        <v>62.4402764532093</v>
      </c>
      <c r="BD15" s="63"/>
      <c r="BE15" s="59">
        <f>VLOOKUP($A15,'RevPAR Raw Data'!$B$6:$BE$43,'RevPAR Raw Data'!T$1,FALSE)</f>
        <v>1.3060710760918399</v>
      </c>
      <c r="BF15" s="60">
        <f>VLOOKUP($A15,'RevPAR Raw Data'!$B$6:$BE$43,'RevPAR Raw Data'!U$1,FALSE)</f>
        <v>-7.6191749536763496</v>
      </c>
      <c r="BG15" s="60">
        <f>VLOOKUP($A15,'RevPAR Raw Data'!$B$6:$BE$43,'RevPAR Raw Data'!V$1,FALSE)</f>
        <v>10.766923735984999</v>
      </c>
      <c r="BH15" s="60">
        <f>VLOOKUP($A15,'RevPAR Raw Data'!$B$6:$BE$43,'RevPAR Raw Data'!W$1,FALSE)</f>
        <v>10.5196989320509</v>
      </c>
      <c r="BI15" s="60">
        <f>VLOOKUP($A15,'RevPAR Raw Data'!$B$6:$BE$43,'RevPAR Raw Data'!X$1,FALSE)</f>
        <v>8.1718383670379904</v>
      </c>
      <c r="BJ15" s="61">
        <f>VLOOKUP($A15,'RevPAR Raw Data'!$B$6:$BE$43,'RevPAR Raw Data'!Y$1,FALSE)</f>
        <v>5.1854787522170103</v>
      </c>
      <c r="BK15" s="60">
        <f>VLOOKUP($A15,'RevPAR Raw Data'!$B$6:$BE$43,'RevPAR Raw Data'!AA$1,FALSE)</f>
        <v>4.15084975452511</v>
      </c>
      <c r="BL15" s="60">
        <f>VLOOKUP($A15,'RevPAR Raw Data'!$B$6:$BE$43,'RevPAR Raw Data'!AB$1,FALSE)</f>
        <v>5.1630741041347603</v>
      </c>
      <c r="BM15" s="61">
        <f>VLOOKUP($A15,'RevPAR Raw Data'!$B$6:$BE$43,'RevPAR Raw Data'!AC$1,FALSE)</f>
        <v>4.6861919596240904</v>
      </c>
      <c r="BN15" s="62">
        <f>VLOOKUP($A15,'RevPAR Raw Data'!$B$6:$BE$43,'RevPAR Raw Data'!AE$1,FALSE)</f>
        <v>4.9837452678573602</v>
      </c>
    </row>
    <row r="16" spans="1:66" x14ac:dyDescent="0.35">
      <c r="A16" s="76" t="s">
        <v>92</v>
      </c>
      <c r="B16" s="59">
        <f>VLOOKUP($A16,'Occupancy Raw Data'!$B$8:$BE$45,'Occupancy Raw Data'!G$3,FALSE)</f>
        <v>56.401746724890799</v>
      </c>
      <c r="C16" s="60">
        <f>VLOOKUP($A16,'Occupancy Raw Data'!$B$8:$BE$45,'Occupancy Raw Data'!H$3,FALSE)</f>
        <v>67.615720524017405</v>
      </c>
      <c r="D16" s="60">
        <f>VLOOKUP($A16,'Occupancy Raw Data'!$B$8:$BE$45,'Occupancy Raw Data'!I$3,FALSE)</f>
        <v>79.074235807860205</v>
      </c>
      <c r="E16" s="60">
        <f>VLOOKUP($A16,'Occupancy Raw Data'!$B$8:$BE$45,'Occupancy Raw Data'!J$3,FALSE)</f>
        <v>80.873362445414799</v>
      </c>
      <c r="F16" s="60">
        <f>VLOOKUP($A16,'Occupancy Raw Data'!$B$8:$BE$45,'Occupancy Raw Data'!K$3,FALSE)</f>
        <v>76.558951965065503</v>
      </c>
      <c r="G16" s="61">
        <f>VLOOKUP($A16,'Occupancy Raw Data'!$B$8:$BE$45,'Occupancy Raw Data'!L$3,FALSE)</f>
        <v>72.104803493449694</v>
      </c>
      <c r="H16" s="60">
        <f>VLOOKUP($A16,'Occupancy Raw Data'!$B$8:$BE$45,'Occupancy Raw Data'!N$3,FALSE)</f>
        <v>77.834061135371101</v>
      </c>
      <c r="I16" s="60">
        <f>VLOOKUP($A16,'Occupancy Raw Data'!$B$8:$BE$45,'Occupancy Raw Data'!O$3,FALSE)</f>
        <v>79.475982532751004</v>
      </c>
      <c r="J16" s="61">
        <f>VLOOKUP($A16,'Occupancy Raw Data'!$B$8:$BE$45,'Occupancy Raw Data'!P$3,FALSE)</f>
        <v>78.655021834061102</v>
      </c>
      <c r="K16" s="62">
        <f>VLOOKUP($A16,'Occupancy Raw Data'!$B$8:$BE$45,'Occupancy Raw Data'!R$3,FALSE)</f>
        <v>73.976294447910107</v>
      </c>
      <c r="L16" s="63"/>
      <c r="M16" s="59">
        <f>VLOOKUP($A16,'Occupancy Raw Data'!$B$8:$BE$45,'Occupancy Raw Data'!T$3,FALSE)</f>
        <v>-13.9162889896027</v>
      </c>
      <c r="N16" s="60">
        <f>VLOOKUP($A16,'Occupancy Raw Data'!$B$8:$BE$45,'Occupancy Raw Data'!U$3,FALSE)</f>
        <v>-14.5474613686534</v>
      </c>
      <c r="O16" s="60">
        <f>VLOOKUP($A16,'Occupancy Raw Data'!$B$8:$BE$45,'Occupancy Raw Data'!V$3,FALSE)</f>
        <v>-4.9349013019739596</v>
      </c>
      <c r="P16" s="60">
        <f>VLOOKUP($A16,'Occupancy Raw Data'!$B$8:$BE$45,'Occupancy Raw Data'!W$3,FALSE)</f>
        <v>-2.6902059688944902</v>
      </c>
      <c r="Q16" s="60">
        <f>VLOOKUP($A16,'Occupancy Raw Data'!$B$8:$BE$45,'Occupancy Raw Data'!X$3,FALSE)</f>
        <v>-4.1757761259291604</v>
      </c>
      <c r="R16" s="61">
        <f>VLOOKUP($A16,'Occupancy Raw Data'!$B$8:$BE$45,'Occupancy Raw Data'!Y$3,FALSE)</f>
        <v>-7.7541899441340698</v>
      </c>
      <c r="S16" s="60">
        <f>VLOOKUP($A16,'Occupancy Raw Data'!$B$8:$BE$45,'Occupancy Raw Data'!AA$3,FALSE)</f>
        <v>-4.2955326460481</v>
      </c>
      <c r="T16" s="60">
        <f>VLOOKUP($A16,'Occupancy Raw Data'!$B$8:$BE$45,'Occupancy Raw Data'!AB$3,FALSE)</f>
        <v>-5.7775937047007604</v>
      </c>
      <c r="U16" s="61">
        <f>VLOOKUP($A16,'Occupancy Raw Data'!$B$8:$BE$45,'Occupancy Raw Data'!AC$3,FALSE)</f>
        <v>-5.0500790722192903</v>
      </c>
      <c r="V16" s="62">
        <f>VLOOKUP($A16,'Occupancy Raw Data'!$B$8:$BE$45,'Occupancy Raw Data'!AE$3,FALSE)</f>
        <v>-6.9491525423728797</v>
      </c>
      <c r="W16" s="63"/>
      <c r="X16" s="64">
        <f>VLOOKUP($A16,'ADR Raw Data'!$B$6:$BE$43,'ADR Raw Data'!G$1,FALSE)</f>
        <v>83.506737503871094</v>
      </c>
      <c r="Y16" s="65">
        <f>VLOOKUP($A16,'ADR Raw Data'!$B$6:$BE$43,'ADR Raw Data'!H$1,FALSE)</f>
        <v>87.547336553861996</v>
      </c>
      <c r="Z16" s="65">
        <f>VLOOKUP($A16,'ADR Raw Data'!$B$6:$BE$43,'ADR Raw Data'!I$1,FALSE)</f>
        <v>91.217680759885098</v>
      </c>
      <c r="AA16" s="65">
        <f>VLOOKUP($A16,'ADR Raw Data'!$B$6:$BE$43,'ADR Raw Data'!J$1,FALSE)</f>
        <v>92.7570516846652</v>
      </c>
      <c r="AB16" s="65">
        <f>VLOOKUP($A16,'ADR Raw Data'!$B$6:$BE$43,'ADR Raw Data'!K$1,FALSE)</f>
        <v>89.567455555555497</v>
      </c>
      <c r="AC16" s="66">
        <f>VLOOKUP($A16,'ADR Raw Data'!$B$6:$BE$43,'ADR Raw Data'!L$1,FALSE)</f>
        <v>89.317865455426301</v>
      </c>
      <c r="AD16" s="65">
        <f>VLOOKUP($A16,'ADR Raw Data'!$B$6:$BE$43,'ADR Raw Data'!N$1,FALSE)</f>
        <v>94.624678949730693</v>
      </c>
      <c r="AE16" s="65">
        <f>VLOOKUP($A16,'ADR Raw Data'!$B$6:$BE$43,'ADR Raw Data'!O$1,FALSE)</f>
        <v>94.965280461538399</v>
      </c>
      <c r="AF16" s="66">
        <f>VLOOKUP($A16,'ADR Raw Data'!$B$6:$BE$43,'ADR Raw Data'!P$1,FALSE)</f>
        <v>94.796757217410601</v>
      </c>
      <c r="AG16" s="67">
        <f>VLOOKUP($A16,'ADR Raw Data'!$B$6:$BE$43,'ADR Raw Data'!R$1,FALSE)</f>
        <v>90.982268720906603</v>
      </c>
      <c r="AH16" s="63"/>
      <c r="AI16" s="59">
        <f>VLOOKUP($A16,'ADR Raw Data'!$B$6:$BE$43,'ADR Raw Data'!T$1,FALSE)</f>
        <v>6.5795399703207504</v>
      </c>
      <c r="AJ16" s="60">
        <f>VLOOKUP($A16,'ADR Raw Data'!$B$6:$BE$43,'ADR Raw Data'!U$1,FALSE)</f>
        <v>7.0377929013348099</v>
      </c>
      <c r="AK16" s="60">
        <f>VLOOKUP($A16,'ADR Raw Data'!$B$6:$BE$43,'ADR Raw Data'!V$1,FALSE)</f>
        <v>8.9662679680280508</v>
      </c>
      <c r="AL16" s="60">
        <f>VLOOKUP($A16,'ADR Raw Data'!$B$6:$BE$43,'ADR Raw Data'!W$1,FALSE)</f>
        <v>10.0123772660834</v>
      </c>
      <c r="AM16" s="60">
        <f>VLOOKUP($A16,'ADR Raw Data'!$B$6:$BE$43,'ADR Raw Data'!X$1,FALSE)</f>
        <v>10.603033036844</v>
      </c>
      <c r="AN16" s="61">
        <f>VLOOKUP($A16,'ADR Raw Data'!$B$6:$BE$43,'ADR Raw Data'!Y$1,FALSE)</f>
        <v>8.9316806662700898</v>
      </c>
      <c r="AO16" s="60">
        <f>VLOOKUP($A16,'ADR Raw Data'!$B$6:$BE$43,'ADR Raw Data'!AA$1,FALSE)</f>
        <v>10.269826852321501</v>
      </c>
      <c r="AP16" s="60">
        <f>VLOOKUP($A16,'ADR Raw Data'!$B$6:$BE$43,'ADR Raw Data'!AB$1,FALSE)</f>
        <v>8.2354069777013894</v>
      </c>
      <c r="AQ16" s="61">
        <f>VLOOKUP($A16,'ADR Raw Data'!$B$6:$BE$43,'ADR Raw Data'!AC$1,FALSE)</f>
        <v>9.2212408035762206</v>
      </c>
      <c r="AR16" s="62">
        <f>VLOOKUP($A16,'ADR Raw Data'!$B$6:$BE$43,'ADR Raw Data'!AE$1,FALSE)</f>
        <v>9.0612721587970899</v>
      </c>
      <c r="AS16" s="50"/>
      <c r="AT16" s="64">
        <f>VLOOKUP($A16,'RevPAR Raw Data'!$B$6:$BE$43,'RevPAR Raw Data'!G$1,FALSE)</f>
        <v>47.099258585152803</v>
      </c>
      <c r="AU16" s="65">
        <f>VLOOKUP($A16,'RevPAR Raw Data'!$B$6:$BE$43,'RevPAR Raw Data'!H$1,FALSE)</f>
        <v>59.195762410480299</v>
      </c>
      <c r="AV16" s="65">
        <f>VLOOKUP($A16,'RevPAR Raw Data'!$B$6:$BE$43,'RevPAR Raw Data'!I$1,FALSE)</f>
        <v>72.129683982532697</v>
      </c>
      <c r="AW16" s="65">
        <f>VLOOKUP($A16,'RevPAR Raw Data'!$B$6:$BE$43,'RevPAR Raw Data'!J$1,FALSE)</f>
        <v>75.015746602619998</v>
      </c>
      <c r="AX16" s="65">
        <f>VLOOKUP($A16,'RevPAR Raw Data'!$B$6:$BE$43,'RevPAR Raw Data'!K$1,FALSE)</f>
        <v>68.571905275109103</v>
      </c>
      <c r="AY16" s="66">
        <f>VLOOKUP($A16,'RevPAR Raw Data'!$B$6:$BE$43,'RevPAR Raw Data'!L$1,FALSE)</f>
        <v>64.402471371179004</v>
      </c>
      <c r="AZ16" s="65">
        <f>VLOOKUP($A16,'RevPAR Raw Data'!$B$6:$BE$43,'RevPAR Raw Data'!N$1,FALSE)</f>
        <v>73.650230462882007</v>
      </c>
      <c r="BA16" s="65">
        <f>VLOOKUP($A16,'RevPAR Raw Data'!$B$6:$BE$43,'RevPAR Raw Data'!O$1,FALSE)</f>
        <v>75.474589711790301</v>
      </c>
      <c r="BB16" s="66">
        <f>VLOOKUP($A16,'RevPAR Raw Data'!$B$6:$BE$43,'RevPAR Raw Data'!P$1,FALSE)</f>
        <v>74.562410087336204</v>
      </c>
      <c r="BC16" s="67">
        <f>VLOOKUP($A16,'RevPAR Raw Data'!$B$6:$BE$43,'RevPAR Raw Data'!R$1,FALSE)</f>
        <v>67.3053110043668</v>
      </c>
      <c r="BD16" s="63"/>
      <c r="BE16" s="59">
        <f>VLOOKUP($A16,'RevPAR Raw Data'!$B$6:$BE$43,'RevPAR Raw Data'!T$1,FALSE)</f>
        <v>-8.2523768157382698</v>
      </c>
      <c r="BF16" s="60">
        <f>VLOOKUP($A16,'RevPAR Raw Data'!$B$6:$BE$43,'RevPAR Raw Data'!U$1,FALSE)</f>
        <v>-8.5334886708461202</v>
      </c>
      <c r="BG16" s="60">
        <f>VLOOKUP($A16,'RevPAR Raw Data'!$B$6:$BE$43,'RevPAR Raw Data'!V$1,FALSE)</f>
        <v>3.5888901913614002</v>
      </c>
      <c r="BH16" s="60">
        <f>VLOOKUP($A16,'RevPAR Raw Data'!$B$6:$BE$43,'RevPAR Raw Data'!W$1,FALSE)</f>
        <v>7.0528177263485103</v>
      </c>
      <c r="BI16" s="60">
        <f>VLOOKUP($A16,'RevPAR Raw Data'!$B$6:$BE$43,'RevPAR Raw Data'!X$1,FALSE)</f>
        <v>5.9844979887379202</v>
      </c>
      <c r="BJ16" s="61">
        <f>VLOOKUP($A16,'RevPAR Raw Data'!$B$6:$BE$43,'RevPAR Raw Data'!Y$1,FALSE)</f>
        <v>0.48491123806993203</v>
      </c>
      <c r="BK16" s="60">
        <f>VLOOKUP($A16,'RevPAR Raw Data'!$B$6:$BE$43,'RevPAR Raw Data'!AA$1,FALSE)</f>
        <v>5.5331504411393304</v>
      </c>
      <c r="BL16" s="60">
        <f>VLOOKUP($A16,'RevPAR Raw Data'!$B$6:$BE$43,'RevPAR Raw Data'!AB$1,FALSE)</f>
        <v>1.98200491790046</v>
      </c>
      <c r="BM16" s="61">
        <f>VLOOKUP($A16,'RevPAR Raw Data'!$B$6:$BE$43,'RevPAR Raw Data'!AC$1,FALSE)</f>
        <v>3.70548177933658</v>
      </c>
      <c r="BN16" s="62">
        <f>VLOOKUP($A16,'RevPAR Raw Data'!$B$6:$BE$43,'RevPAR Raw Data'!AE$1,FALSE)</f>
        <v>1.48243799182983</v>
      </c>
    </row>
    <row r="17" spans="1:66" x14ac:dyDescent="0.35">
      <c r="A17" s="78" t="s">
        <v>32</v>
      </c>
      <c r="B17" s="59">
        <f>VLOOKUP($A17,'Occupancy Raw Data'!$B$8:$BE$45,'Occupancy Raw Data'!G$3,FALSE)</f>
        <v>52.286827297648202</v>
      </c>
      <c r="C17" s="60">
        <f>VLOOKUP($A17,'Occupancy Raw Data'!$B$8:$BE$45,'Occupancy Raw Data'!H$3,FALSE)</f>
        <v>58.707257250036001</v>
      </c>
      <c r="D17" s="60">
        <f>VLOOKUP($A17,'Occupancy Raw Data'!$B$8:$BE$45,'Occupancy Raw Data'!I$3,FALSE)</f>
        <v>69.557062472947607</v>
      </c>
      <c r="E17" s="60">
        <f>VLOOKUP($A17,'Occupancy Raw Data'!$B$8:$BE$45,'Occupancy Raw Data'!J$3,FALSE)</f>
        <v>72.024238926561793</v>
      </c>
      <c r="F17" s="60">
        <f>VLOOKUP($A17,'Occupancy Raw Data'!$B$8:$BE$45,'Occupancy Raw Data'!K$3,FALSE)</f>
        <v>74.073005338334994</v>
      </c>
      <c r="G17" s="61">
        <f>VLOOKUP($A17,'Occupancy Raw Data'!$B$8:$BE$45,'Occupancy Raw Data'!L$3,FALSE)</f>
        <v>65.329678257105698</v>
      </c>
      <c r="H17" s="60">
        <f>VLOOKUP($A17,'Occupancy Raw Data'!$B$8:$BE$45,'Occupancy Raw Data'!N$3,FALSE)</f>
        <v>84.230269802337304</v>
      </c>
      <c r="I17" s="60">
        <f>VLOOKUP($A17,'Occupancy Raw Data'!$B$8:$BE$45,'Occupancy Raw Data'!O$3,FALSE)</f>
        <v>84.446688789496406</v>
      </c>
      <c r="J17" s="61">
        <f>VLOOKUP($A17,'Occupancy Raw Data'!$B$8:$BE$45,'Occupancy Raw Data'!P$3,FALSE)</f>
        <v>84.338479295916798</v>
      </c>
      <c r="K17" s="62">
        <f>VLOOKUP($A17,'Occupancy Raw Data'!$B$8:$BE$45,'Occupancy Raw Data'!R$3,FALSE)</f>
        <v>70.760764268194606</v>
      </c>
      <c r="L17" s="63"/>
      <c r="M17" s="59">
        <f>VLOOKUP($A17,'Occupancy Raw Data'!$B$8:$BE$45,'Occupancy Raw Data'!T$3,FALSE)</f>
        <v>-0.36093240494126599</v>
      </c>
      <c r="N17" s="60">
        <f>VLOOKUP($A17,'Occupancy Raw Data'!$B$8:$BE$45,'Occupancy Raw Data'!U$3,FALSE)</f>
        <v>-1.70823429769442</v>
      </c>
      <c r="O17" s="60">
        <f>VLOOKUP($A17,'Occupancy Raw Data'!$B$8:$BE$45,'Occupancy Raw Data'!V$3,FALSE)</f>
        <v>12.141070520901801</v>
      </c>
      <c r="P17" s="60">
        <f>VLOOKUP($A17,'Occupancy Raw Data'!$B$8:$BE$45,'Occupancy Raw Data'!W$3,FALSE)</f>
        <v>11.3302943003906</v>
      </c>
      <c r="Q17" s="60">
        <f>VLOOKUP($A17,'Occupancy Raw Data'!$B$8:$BE$45,'Occupancy Raw Data'!X$3,FALSE)</f>
        <v>9.9626013522744596</v>
      </c>
      <c r="R17" s="61">
        <f>VLOOKUP($A17,'Occupancy Raw Data'!$B$8:$BE$45,'Occupancy Raw Data'!Y$3,FALSE)</f>
        <v>6.6480362022387496</v>
      </c>
      <c r="S17" s="60">
        <f>VLOOKUP($A17,'Occupancy Raw Data'!$B$8:$BE$45,'Occupancy Raw Data'!AA$3,FALSE)</f>
        <v>5.9191133649305998</v>
      </c>
      <c r="T17" s="60">
        <f>VLOOKUP($A17,'Occupancy Raw Data'!$B$8:$BE$45,'Occupancy Raw Data'!AB$3,FALSE)</f>
        <v>0.74417062799755995</v>
      </c>
      <c r="U17" s="61">
        <f>VLOOKUP($A17,'Occupancy Raw Data'!$B$8:$BE$45,'Occupancy Raw Data'!AC$3,FALSE)</f>
        <v>3.2635328986754102</v>
      </c>
      <c r="V17" s="62">
        <f>VLOOKUP($A17,'Occupancy Raw Data'!$B$8:$BE$45,'Occupancy Raw Data'!AE$3,FALSE)</f>
        <v>5.4708487863959503</v>
      </c>
      <c r="W17" s="63"/>
      <c r="X17" s="64">
        <f>VLOOKUP($A17,'ADR Raw Data'!$B$6:$BE$43,'ADR Raw Data'!G$1,FALSE)</f>
        <v>72.886288714128</v>
      </c>
      <c r="Y17" s="65">
        <f>VLOOKUP($A17,'ADR Raw Data'!$B$6:$BE$43,'ADR Raw Data'!H$1,FALSE)</f>
        <v>75.863226001474501</v>
      </c>
      <c r="Z17" s="65">
        <f>VLOOKUP($A17,'ADR Raw Data'!$B$6:$BE$43,'ADR Raw Data'!I$1,FALSE)</f>
        <v>80.330533499273997</v>
      </c>
      <c r="AA17" s="65">
        <f>VLOOKUP($A17,'ADR Raw Data'!$B$6:$BE$43,'ADR Raw Data'!J$1,FALSE)</f>
        <v>81.352435717147401</v>
      </c>
      <c r="AB17" s="65">
        <f>VLOOKUP($A17,'ADR Raw Data'!$B$6:$BE$43,'ADR Raw Data'!K$1,FALSE)</f>
        <v>85.628636345929095</v>
      </c>
      <c r="AC17" s="66">
        <f>VLOOKUP($A17,'ADR Raw Data'!$B$6:$BE$43,'ADR Raw Data'!L$1,FALSE)</f>
        <v>79.762794037102395</v>
      </c>
      <c r="AD17" s="65">
        <f>VLOOKUP($A17,'ADR Raw Data'!$B$6:$BE$43,'ADR Raw Data'!N$1,FALSE)</f>
        <v>106.31427792052</v>
      </c>
      <c r="AE17" s="65">
        <f>VLOOKUP($A17,'ADR Raw Data'!$B$6:$BE$43,'ADR Raw Data'!O$1,FALSE)</f>
        <v>107.801235486075</v>
      </c>
      <c r="AF17" s="66">
        <f>VLOOKUP($A17,'ADR Raw Data'!$B$6:$BE$43,'ADR Raw Data'!P$1,FALSE)</f>
        <v>107.058710615002</v>
      </c>
      <c r="AG17" s="67">
        <f>VLOOKUP($A17,'ADR Raw Data'!$B$6:$BE$43,'ADR Raw Data'!R$1,FALSE)</f>
        <v>89.058082863883897</v>
      </c>
      <c r="AH17" s="63"/>
      <c r="AI17" s="59">
        <f>VLOOKUP($A17,'ADR Raw Data'!$B$6:$BE$43,'ADR Raw Data'!T$1,FALSE)</f>
        <v>4.9288079611523203</v>
      </c>
      <c r="AJ17" s="60">
        <f>VLOOKUP($A17,'ADR Raw Data'!$B$6:$BE$43,'ADR Raw Data'!U$1,FALSE)</f>
        <v>3.7914030475415701</v>
      </c>
      <c r="AK17" s="60">
        <f>VLOOKUP($A17,'ADR Raw Data'!$B$6:$BE$43,'ADR Raw Data'!V$1,FALSE)</f>
        <v>5.0601556323936796</v>
      </c>
      <c r="AL17" s="60">
        <f>VLOOKUP($A17,'ADR Raw Data'!$B$6:$BE$43,'ADR Raw Data'!W$1,FALSE)</f>
        <v>9.46426070994886</v>
      </c>
      <c r="AM17" s="60">
        <f>VLOOKUP($A17,'ADR Raw Data'!$B$6:$BE$43,'ADR Raw Data'!X$1,FALSE)</f>
        <v>7.2079551872257497</v>
      </c>
      <c r="AN17" s="61">
        <f>VLOOKUP($A17,'ADR Raw Data'!$B$6:$BE$43,'ADR Raw Data'!Y$1,FALSE)</f>
        <v>6.48858271347427</v>
      </c>
      <c r="AO17" s="60">
        <f>VLOOKUP($A17,'ADR Raw Data'!$B$6:$BE$43,'ADR Raw Data'!AA$1,FALSE)</f>
        <v>12.8730091593048</v>
      </c>
      <c r="AP17" s="60">
        <f>VLOOKUP($A17,'ADR Raw Data'!$B$6:$BE$43,'ADR Raw Data'!AB$1,FALSE)</f>
        <v>11.833631313554701</v>
      </c>
      <c r="AQ17" s="61">
        <f>VLOOKUP($A17,'ADR Raw Data'!$B$6:$BE$43,'ADR Raw Data'!AC$1,FALSE)</f>
        <v>12.314103685481699</v>
      </c>
      <c r="AR17" s="62">
        <f>VLOOKUP($A17,'ADR Raw Data'!$B$6:$BE$43,'ADR Raw Data'!AE$1,FALSE)</f>
        <v>8.6015317282982409</v>
      </c>
      <c r="AS17" s="50"/>
      <c r="AT17" s="64">
        <f>VLOOKUP($A17,'RevPAR Raw Data'!$B$6:$BE$43,'RevPAR Raw Data'!G$1,FALSE)</f>
        <v>38.109927903621397</v>
      </c>
      <c r="AU17" s="65">
        <f>VLOOKUP($A17,'RevPAR Raw Data'!$B$6:$BE$43,'RevPAR Raw Data'!H$1,FALSE)</f>
        <v>44.537219246861902</v>
      </c>
      <c r="AV17" s="65">
        <f>VLOOKUP($A17,'RevPAR Raw Data'!$B$6:$BE$43,'RevPAR Raw Data'!I$1,FALSE)</f>
        <v>55.875559370942099</v>
      </c>
      <c r="AW17" s="65">
        <f>VLOOKUP($A17,'RevPAR Raw Data'!$B$6:$BE$43,'RevPAR Raw Data'!J$1,FALSE)</f>
        <v>58.593472673495803</v>
      </c>
      <c r="AX17" s="65">
        <f>VLOOKUP($A17,'RevPAR Raw Data'!$B$6:$BE$43,'RevPAR Raw Data'!K$1,FALSE)</f>
        <v>63.427704371663502</v>
      </c>
      <c r="AY17" s="66">
        <f>VLOOKUP($A17,'RevPAR Raw Data'!$B$6:$BE$43,'RevPAR Raw Data'!L$1,FALSE)</f>
        <v>52.1087767133169</v>
      </c>
      <c r="AZ17" s="65">
        <f>VLOOKUP($A17,'RevPAR Raw Data'!$B$6:$BE$43,'RevPAR Raw Data'!N$1,FALSE)</f>
        <v>89.548803130861302</v>
      </c>
      <c r="BA17" s="65">
        <f>VLOOKUP($A17,'RevPAR Raw Data'!$B$6:$BE$43,'RevPAR Raw Data'!O$1,FALSE)</f>
        <v>91.034573842158395</v>
      </c>
      <c r="BB17" s="66">
        <f>VLOOKUP($A17,'RevPAR Raw Data'!$B$6:$BE$43,'RevPAR Raw Data'!P$1,FALSE)</f>
        <v>90.291688486509798</v>
      </c>
      <c r="BC17" s="67">
        <f>VLOOKUP($A17,'RevPAR Raw Data'!$B$6:$BE$43,'RevPAR Raw Data'!R$1,FALSE)</f>
        <v>63.018180077086299</v>
      </c>
      <c r="BD17" s="63"/>
      <c r="BE17" s="59">
        <f>VLOOKUP($A17,'RevPAR Raw Data'!$B$6:$BE$43,'RevPAR Raw Data'!T$1,FALSE)</f>
        <v>4.5500858911019302</v>
      </c>
      <c r="BF17" s="60">
        <f>VLOOKUP($A17,'RevPAR Raw Data'!$B$6:$BE$43,'RevPAR Raw Data'!U$1,FALSE)</f>
        <v>2.01840270262521</v>
      </c>
      <c r="BG17" s="60">
        <f>VLOOKUP($A17,'RevPAR Raw Data'!$B$6:$BE$43,'RevPAR Raw Data'!V$1,FALSE)</f>
        <v>17.815583217091799</v>
      </c>
      <c r="BH17" s="60">
        <f>VLOOKUP($A17,'RevPAR Raw Data'!$B$6:$BE$43,'RevPAR Raw Data'!W$1,FALSE)</f>
        <v>21.866883602133001</v>
      </c>
      <c r="BI17" s="60">
        <f>VLOOKUP($A17,'RevPAR Raw Data'!$B$6:$BE$43,'RevPAR Raw Data'!X$1,FALSE)</f>
        <v>17.888656380454101</v>
      </c>
      <c r="BJ17" s="61">
        <f>VLOOKUP($A17,'RevPAR Raw Data'!$B$6:$BE$43,'RevPAR Raw Data'!Y$1,FALSE)</f>
        <v>13.567982243516999</v>
      </c>
      <c r="BK17" s="60">
        <f>VLOOKUP($A17,'RevPAR Raw Data'!$B$6:$BE$43,'RevPAR Raw Data'!AA$1,FALSE)</f>
        <v>19.554090529852498</v>
      </c>
      <c r="BL17" s="60">
        <f>VLOOKUP($A17,'RevPAR Raw Data'!$B$6:$BE$43,'RevPAR Raw Data'!AB$1,FALSE)</f>
        <v>12.6658643500132</v>
      </c>
      <c r="BM17" s="61">
        <f>VLOOKUP($A17,'RevPAR Raw Data'!$B$6:$BE$43,'RevPAR Raw Data'!AC$1,FALSE)</f>
        <v>15.9795114091099</v>
      </c>
      <c r="BN17" s="62">
        <f>VLOOKUP($A17,'RevPAR Raw Data'!$B$6:$BE$43,'RevPAR Raw Data'!AE$1,FALSE)</f>
        <v>14.542957308863199</v>
      </c>
    </row>
    <row r="18" spans="1:66" x14ac:dyDescent="0.35">
      <c r="A18" s="78" t="s">
        <v>93</v>
      </c>
      <c r="B18" s="59">
        <f>VLOOKUP($A18,'Occupancy Raw Data'!$B$8:$BE$45,'Occupancy Raw Data'!G$3,FALSE)</f>
        <v>53.383722974160598</v>
      </c>
      <c r="C18" s="60">
        <f>VLOOKUP($A18,'Occupancy Raw Data'!$B$8:$BE$45,'Occupancy Raw Data'!H$3,FALSE)</f>
        <v>59.641413253647301</v>
      </c>
      <c r="D18" s="60">
        <f>VLOOKUP($A18,'Occupancy Raw Data'!$B$8:$BE$45,'Occupancy Raw Data'!I$3,FALSE)</f>
        <v>73.088416241870206</v>
      </c>
      <c r="E18" s="60">
        <f>VLOOKUP($A18,'Occupancy Raw Data'!$B$8:$BE$45,'Occupancy Raw Data'!J$3,FALSE)</f>
        <v>74.898927755317203</v>
      </c>
      <c r="F18" s="60">
        <f>VLOOKUP($A18,'Occupancy Raw Data'!$B$8:$BE$45,'Occupancy Raw Data'!K$3,FALSE)</f>
        <v>74.055194234487601</v>
      </c>
      <c r="G18" s="61">
        <f>VLOOKUP($A18,'Occupancy Raw Data'!$B$8:$BE$45,'Occupancy Raw Data'!L$3,FALSE)</f>
        <v>67.013534891896597</v>
      </c>
      <c r="H18" s="60">
        <f>VLOOKUP($A18,'Occupancy Raw Data'!$B$8:$BE$45,'Occupancy Raw Data'!N$3,FALSE)</f>
        <v>74.002460889435696</v>
      </c>
      <c r="I18" s="60">
        <f>VLOOKUP($A18,'Occupancy Raw Data'!$B$8:$BE$45,'Occupancy Raw Data'!O$3,FALSE)</f>
        <v>71.172438038319498</v>
      </c>
      <c r="J18" s="61">
        <f>VLOOKUP($A18,'Occupancy Raw Data'!$B$8:$BE$45,'Occupancy Raw Data'!P$3,FALSE)</f>
        <v>72.587449463877604</v>
      </c>
      <c r="K18" s="62">
        <f>VLOOKUP($A18,'Occupancy Raw Data'!$B$8:$BE$45,'Occupancy Raw Data'!R$3,FALSE)</f>
        <v>68.606081912462599</v>
      </c>
      <c r="L18" s="63"/>
      <c r="M18" s="59">
        <f>VLOOKUP($A18,'Occupancy Raw Data'!$B$8:$BE$45,'Occupancy Raw Data'!T$3,FALSE)</f>
        <v>13.2116807633839</v>
      </c>
      <c r="N18" s="60">
        <f>VLOOKUP($A18,'Occupancy Raw Data'!$B$8:$BE$45,'Occupancy Raw Data'!U$3,FALSE)</f>
        <v>11.304565324511699</v>
      </c>
      <c r="O18" s="60">
        <f>VLOOKUP($A18,'Occupancy Raw Data'!$B$8:$BE$45,'Occupancy Raw Data'!V$3,FALSE)</f>
        <v>11.0865861812351</v>
      </c>
      <c r="P18" s="60">
        <f>VLOOKUP($A18,'Occupancy Raw Data'!$B$8:$BE$45,'Occupancy Raw Data'!W$3,FALSE)</f>
        <v>5.7615223972378899</v>
      </c>
      <c r="Q18" s="60">
        <f>VLOOKUP($A18,'Occupancy Raw Data'!$B$8:$BE$45,'Occupancy Raw Data'!X$3,FALSE)</f>
        <v>1.42496765705088</v>
      </c>
      <c r="R18" s="61">
        <f>VLOOKUP($A18,'Occupancy Raw Data'!$B$8:$BE$45,'Occupancy Raw Data'!Y$3,FALSE)</f>
        <v>7.9590854196410303</v>
      </c>
      <c r="S18" s="60">
        <f>VLOOKUP($A18,'Occupancy Raw Data'!$B$8:$BE$45,'Occupancy Raw Data'!AA$3,FALSE)</f>
        <v>-5.85113826940806</v>
      </c>
      <c r="T18" s="60">
        <f>VLOOKUP($A18,'Occupancy Raw Data'!$B$8:$BE$45,'Occupancy Raw Data'!AB$3,FALSE)</f>
        <v>-8.8813501317780101</v>
      </c>
      <c r="U18" s="61">
        <f>VLOOKUP($A18,'Occupancy Raw Data'!$B$8:$BE$45,'Occupancy Raw Data'!AC$3,FALSE)</f>
        <v>-7.3614882626924496</v>
      </c>
      <c r="V18" s="62">
        <f>VLOOKUP($A18,'Occupancy Raw Data'!$B$8:$BE$45,'Occupancy Raw Data'!AE$3,FALSE)</f>
        <v>2.8188041721267401</v>
      </c>
      <c r="W18" s="63"/>
      <c r="X18" s="64">
        <f>VLOOKUP($A18,'ADR Raw Data'!$B$6:$BE$43,'ADR Raw Data'!G$1,FALSE)</f>
        <v>92.291817747777401</v>
      </c>
      <c r="Y18" s="65">
        <f>VLOOKUP($A18,'ADR Raw Data'!$B$6:$BE$43,'ADR Raw Data'!H$1,FALSE)</f>
        <v>99.030615590922395</v>
      </c>
      <c r="Z18" s="65">
        <f>VLOOKUP($A18,'ADR Raw Data'!$B$6:$BE$43,'ADR Raw Data'!I$1,FALSE)</f>
        <v>115.48384057238999</v>
      </c>
      <c r="AA18" s="65">
        <f>VLOOKUP($A18,'ADR Raw Data'!$B$6:$BE$43,'ADR Raw Data'!J$1,FALSE)</f>
        <v>114.35691908002801</v>
      </c>
      <c r="AB18" s="65">
        <f>VLOOKUP($A18,'ADR Raw Data'!$B$6:$BE$43,'ADR Raw Data'!K$1,FALSE)</f>
        <v>113.34873154521701</v>
      </c>
      <c r="AC18" s="66">
        <f>VLOOKUP($A18,'ADR Raw Data'!$B$6:$BE$43,'ADR Raw Data'!L$1,FALSE)</f>
        <v>108.13639578743</v>
      </c>
      <c r="AD18" s="65">
        <f>VLOOKUP($A18,'ADR Raw Data'!$B$6:$BE$43,'ADR Raw Data'!N$1,FALSE)</f>
        <v>115.03263261282601</v>
      </c>
      <c r="AE18" s="65">
        <f>VLOOKUP($A18,'ADR Raw Data'!$B$6:$BE$43,'ADR Raw Data'!O$1,FALSE)</f>
        <v>112.547139096073</v>
      </c>
      <c r="AF18" s="66">
        <f>VLOOKUP($A18,'ADR Raw Data'!$B$6:$BE$43,'ADR Raw Data'!P$1,FALSE)</f>
        <v>113.814111817411</v>
      </c>
      <c r="AG18" s="67">
        <f>VLOOKUP($A18,'ADR Raw Data'!$B$6:$BE$43,'ADR Raw Data'!R$1,FALSE)</f>
        <v>109.852740602466</v>
      </c>
      <c r="AH18" s="63"/>
      <c r="AI18" s="59">
        <f>VLOOKUP($A18,'ADR Raw Data'!$B$6:$BE$43,'ADR Raw Data'!T$1,FALSE)</f>
        <v>10.0695574293346</v>
      </c>
      <c r="AJ18" s="60">
        <f>VLOOKUP($A18,'ADR Raw Data'!$B$6:$BE$43,'ADR Raw Data'!U$1,FALSE)</f>
        <v>14.5299695939578</v>
      </c>
      <c r="AK18" s="60">
        <f>VLOOKUP($A18,'ADR Raw Data'!$B$6:$BE$43,'ADR Raw Data'!V$1,FALSE)</f>
        <v>21.173109480417502</v>
      </c>
      <c r="AL18" s="60">
        <f>VLOOKUP($A18,'ADR Raw Data'!$B$6:$BE$43,'ADR Raw Data'!W$1,FALSE)</f>
        <v>6.9625327227611598</v>
      </c>
      <c r="AM18" s="60">
        <f>VLOOKUP($A18,'ADR Raw Data'!$B$6:$BE$43,'ADR Raw Data'!X$1,FALSE)</f>
        <v>6.5822078730537896</v>
      </c>
      <c r="AN18" s="61">
        <f>VLOOKUP($A18,'ADR Raw Data'!$B$6:$BE$43,'ADR Raw Data'!Y$1,FALSE)</f>
        <v>11.153885361562899</v>
      </c>
      <c r="AO18" s="60">
        <f>VLOOKUP($A18,'ADR Raw Data'!$B$6:$BE$43,'ADR Raw Data'!AA$1,FALSE)</f>
        <v>2.1579802118509699</v>
      </c>
      <c r="AP18" s="60">
        <f>VLOOKUP($A18,'ADR Raw Data'!$B$6:$BE$43,'ADR Raw Data'!AB$1,FALSE)</f>
        <v>0.44086960168207501</v>
      </c>
      <c r="AQ18" s="61">
        <f>VLOOKUP($A18,'ADR Raw Data'!$B$6:$BE$43,'ADR Raw Data'!AC$1,FALSE)</f>
        <v>1.32231427787064</v>
      </c>
      <c r="AR18" s="62">
        <f>VLOOKUP($A18,'ADR Raw Data'!$B$6:$BE$43,'ADR Raw Data'!AE$1,FALSE)</f>
        <v>7.3487110460449196</v>
      </c>
      <c r="AS18" s="50"/>
      <c r="AT18" s="64">
        <f>VLOOKUP($A18,'RevPAR Raw Data'!$B$6:$BE$43,'RevPAR Raw Data'!G$1,FALSE)</f>
        <v>49.268808314290702</v>
      </c>
      <c r="AU18" s="65">
        <f>VLOOKUP($A18,'RevPAR Raw Data'!$B$6:$BE$43,'RevPAR Raw Data'!H$1,FALSE)</f>
        <v>59.063258692212997</v>
      </c>
      <c r="AV18" s="65">
        <f>VLOOKUP($A18,'RevPAR Raw Data'!$B$6:$BE$43,'RevPAR Raw Data'!I$1,FALSE)</f>
        <v>84.405310089646605</v>
      </c>
      <c r="AW18" s="65">
        <f>VLOOKUP($A18,'RevPAR Raw Data'!$B$6:$BE$43,'RevPAR Raw Data'!J$1,FALSE)</f>
        <v>85.652106204956894</v>
      </c>
      <c r="AX18" s="65">
        <f>VLOOKUP($A18,'RevPAR Raw Data'!$B$6:$BE$43,'RevPAR Raw Data'!K$1,FALSE)</f>
        <v>83.940623308138498</v>
      </c>
      <c r="AY18" s="66">
        <f>VLOOKUP($A18,'RevPAR Raw Data'!$B$6:$BE$43,'RevPAR Raw Data'!L$1,FALSE)</f>
        <v>72.466021321849098</v>
      </c>
      <c r="AZ18" s="65">
        <f>VLOOKUP($A18,'RevPAR Raw Data'!$B$6:$BE$43,'RevPAR Raw Data'!N$1,FALSE)</f>
        <v>85.126978959395302</v>
      </c>
      <c r="BA18" s="65">
        <f>VLOOKUP($A18,'RevPAR Raw Data'!$B$6:$BE$43,'RevPAR Raw Data'!O$1,FALSE)</f>
        <v>80.102542837053903</v>
      </c>
      <c r="BB18" s="66">
        <f>VLOOKUP($A18,'RevPAR Raw Data'!$B$6:$BE$43,'RevPAR Raw Data'!P$1,FALSE)</f>
        <v>82.614760898224603</v>
      </c>
      <c r="BC18" s="67">
        <f>VLOOKUP($A18,'RevPAR Raw Data'!$B$6:$BE$43,'RevPAR Raw Data'!R$1,FALSE)</f>
        <v>75.365661200813605</v>
      </c>
      <c r="BD18" s="63"/>
      <c r="BE18" s="59">
        <f>VLOOKUP($A18,'RevPAR Raw Data'!$B$6:$BE$43,'RevPAR Raw Data'!T$1,FALSE)</f>
        <v>24.611595974567901</v>
      </c>
      <c r="BF18" s="60">
        <f>VLOOKUP($A18,'RevPAR Raw Data'!$B$6:$BE$43,'RevPAR Raw Data'!U$1,FALSE)</f>
        <v>27.477084822850198</v>
      </c>
      <c r="BG18" s="60">
        <f>VLOOKUP($A18,'RevPAR Raw Data'!$B$6:$BE$43,'RevPAR Raw Data'!V$1,FALSE)</f>
        <v>34.607070691446403</v>
      </c>
      <c r="BH18" s="60">
        <f>VLOOKUP($A18,'RevPAR Raw Data'!$B$6:$BE$43,'RevPAR Raw Data'!W$1,FALSE)</f>
        <v>13.125203002235899</v>
      </c>
      <c r="BI18" s="60">
        <f>VLOOKUP($A18,'RevPAR Raw Data'!$B$6:$BE$43,'RevPAR Raw Data'!X$1,FALSE)</f>
        <v>8.1009698634155392</v>
      </c>
      <c r="BJ18" s="61">
        <f>VLOOKUP($A18,'RevPAR Raw Data'!$B$6:$BE$43,'RevPAR Raw Data'!Y$1,FALSE)</f>
        <v>20.0007180447396</v>
      </c>
      <c r="BK18" s="60">
        <f>VLOOKUP($A18,'RevPAR Raw Data'!$B$6:$BE$43,'RevPAR Raw Data'!AA$1,FALSE)</f>
        <v>-3.81942446357895</v>
      </c>
      <c r="BL18" s="60">
        <f>VLOOKUP($A18,'RevPAR Raw Data'!$B$6:$BE$43,'RevPAR Raw Data'!AB$1,FALSE)</f>
        <v>-8.47963570304589</v>
      </c>
      <c r="BM18" s="61">
        <f>VLOOKUP($A18,'RevPAR Raw Data'!$B$6:$BE$43,'RevPAR Raw Data'!AC$1,FALSE)</f>
        <v>-6.13651599518316</v>
      </c>
      <c r="BN18" s="62">
        <f>VLOOKUP($A18,'RevPAR Raw Data'!$B$6:$BE$43,'RevPAR Raw Data'!AE$1,FALSE)</f>
        <v>10.3746609917351</v>
      </c>
    </row>
    <row r="19" spans="1:66" x14ac:dyDescent="0.35">
      <c r="A19" s="78" t="s">
        <v>94</v>
      </c>
      <c r="B19" s="59">
        <f>VLOOKUP($A19,'Occupancy Raw Data'!$B$8:$BE$45,'Occupancy Raw Data'!G$3,FALSE)</f>
        <v>34.746379742739201</v>
      </c>
      <c r="C19" s="60">
        <f>VLOOKUP($A19,'Occupancy Raw Data'!$B$8:$BE$45,'Occupancy Raw Data'!H$3,FALSE)</f>
        <v>35.959873796618297</v>
      </c>
      <c r="D19" s="60">
        <f>VLOOKUP($A19,'Occupancy Raw Data'!$B$8:$BE$45,'Occupancy Raw Data'!I$3,FALSE)</f>
        <v>44.334012219959199</v>
      </c>
      <c r="E19" s="60">
        <f>VLOOKUP($A19,'Occupancy Raw Data'!$B$8:$BE$45,'Occupancy Raw Data'!J$3,FALSE)</f>
        <v>49.588594704684297</v>
      </c>
      <c r="F19" s="60">
        <f>VLOOKUP($A19,'Occupancy Raw Data'!$B$8:$BE$45,'Occupancy Raw Data'!K$3,FALSE)</f>
        <v>52.114052953156801</v>
      </c>
      <c r="G19" s="61">
        <f>VLOOKUP($A19,'Occupancy Raw Data'!$B$8:$BE$45,'Occupancy Raw Data'!L$3,FALSE)</f>
        <v>43.326238484410197</v>
      </c>
      <c r="H19" s="60">
        <f>VLOOKUP($A19,'Occupancy Raw Data'!$B$8:$BE$45,'Occupancy Raw Data'!N$3,FALSE)</f>
        <v>63.486761710794198</v>
      </c>
      <c r="I19" s="60">
        <f>VLOOKUP($A19,'Occupancy Raw Data'!$B$8:$BE$45,'Occupancy Raw Data'!O$3,FALSE)</f>
        <v>74.680244399185298</v>
      </c>
      <c r="J19" s="61">
        <f>VLOOKUP($A19,'Occupancy Raw Data'!$B$8:$BE$45,'Occupancy Raw Data'!P$3,FALSE)</f>
        <v>69.083503054989805</v>
      </c>
      <c r="K19" s="62">
        <f>VLOOKUP($A19,'Occupancy Raw Data'!$B$8:$BE$45,'Occupancy Raw Data'!R$3,FALSE)</f>
        <v>50.670755078574103</v>
      </c>
      <c r="L19" s="63"/>
      <c r="M19" s="59">
        <f>VLOOKUP($A19,'Occupancy Raw Data'!$B$8:$BE$45,'Occupancy Raw Data'!T$3,FALSE)</f>
        <v>-12.9205496636869</v>
      </c>
      <c r="N19" s="60">
        <f>VLOOKUP($A19,'Occupancy Raw Data'!$B$8:$BE$45,'Occupancy Raw Data'!U$3,FALSE)</f>
        <v>-17.595146900914699</v>
      </c>
      <c r="O19" s="60">
        <f>VLOOKUP($A19,'Occupancy Raw Data'!$B$8:$BE$45,'Occupancy Raw Data'!V$3,FALSE)</f>
        <v>-2.02812385447388</v>
      </c>
      <c r="P19" s="60">
        <f>VLOOKUP($A19,'Occupancy Raw Data'!$B$8:$BE$45,'Occupancy Raw Data'!W$3,FALSE)</f>
        <v>5.3168144490657703</v>
      </c>
      <c r="Q19" s="60">
        <f>VLOOKUP($A19,'Occupancy Raw Data'!$B$8:$BE$45,'Occupancy Raw Data'!X$3,FALSE)</f>
        <v>5.1879145214127096</v>
      </c>
      <c r="R19" s="61">
        <f>VLOOKUP($A19,'Occupancy Raw Data'!$B$8:$BE$45,'Occupancy Raw Data'!Y$3,FALSE)</f>
        <v>-3.86267288574515</v>
      </c>
      <c r="S19" s="60">
        <f>VLOOKUP($A19,'Occupancy Raw Data'!$B$8:$BE$45,'Occupancy Raw Data'!AA$3,FALSE)</f>
        <v>-4.5804048750525297</v>
      </c>
      <c r="T19" s="60">
        <f>VLOOKUP($A19,'Occupancy Raw Data'!$B$8:$BE$45,'Occupancy Raw Data'!AB$3,FALSE)</f>
        <v>2.2931805009556299</v>
      </c>
      <c r="U19" s="61">
        <f>VLOOKUP($A19,'Occupancy Raw Data'!$B$8:$BE$45,'Occupancy Raw Data'!AC$3,FALSE)</f>
        <v>-0.98421625589010997</v>
      </c>
      <c r="V19" s="62">
        <f>VLOOKUP($A19,'Occupancy Raw Data'!$B$8:$BE$45,'Occupancy Raw Data'!AE$3,FALSE)</f>
        <v>-2.7589863023586898</v>
      </c>
      <c r="W19" s="63"/>
      <c r="X19" s="64">
        <f>VLOOKUP($A19,'ADR Raw Data'!$B$6:$BE$43,'ADR Raw Data'!G$1,FALSE)</f>
        <v>98.697647171129205</v>
      </c>
      <c r="Y19" s="65">
        <f>VLOOKUP($A19,'ADR Raw Data'!$B$6:$BE$43,'ADR Raw Data'!H$1,FALSE)</f>
        <v>97.050001777277799</v>
      </c>
      <c r="Z19" s="65">
        <f>VLOOKUP($A19,'ADR Raw Data'!$B$6:$BE$43,'ADR Raw Data'!I$1,FALSE)</f>
        <v>103.899307754502</v>
      </c>
      <c r="AA19" s="65">
        <f>VLOOKUP($A19,'ADR Raw Data'!$B$6:$BE$43,'ADR Raw Data'!J$1,FALSE)</f>
        <v>105.646459931</v>
      </c>
      <c r="AB19" s="65">
        <f>VLOOKUP($A19,'ADR Raw Data'!$B$6:$BE$43,'ADR Raw Data'!K$1,FALSE)</f>
        <v>109.334927122088</v>
      </c>
      <c r="AC19" s="66">
        <f>VLOOKUP($A19,'ADR Raw Data'!$B$6:$BE$43,'ADR Raw Data'!L$1,FALSE)</f>
        <v>103.622561152778</v>
      </c>
      <c r="AD19" s="65">
        <f>VLOOKUP($A19,'ADR Raw Data'!$B$6:$BE$43,'ADR Raw Data'!N$1,FALSE)</f>
        <v>122.32846545617799</v>
      </c>
      <c r="AE19" s="65">
        <f>VLOOKUP($A19,'ADR Raw Data'!$B$6:$BE$43,'ADR Raw Data'!O$1,FALSE)</f>
        <v>131.69631845750999</v>
      </c>
      <c r="AF19" s="66">
        <f>VLOOKUP($A19,'ADR Raw Data'!$B$6:$BE$43,'ADR Raw Data'!P$1,FALSE)</f>
        <v>127.391856285377</v>
      </c>
      <c r="AG19" s="67">
        <f>VLOOKUP($A19,'ADR Raw Data'!$B$6:$BE$43,'ADR Raw Data'!R$1,FALSE)</f>
        <v>112.86308848622301</v>
      </c>
      <c r="AH19" s="63"/>
      <c r="AI19" s="59">
        <f>VLOOKUP($A19,'ADR Raw Data'!$B$6:$BE$43,'ADR Raw Data'!T$1,FALSE)</f>
        <v>3.4343197001369798</v>
      </c>
      <c r="AJ19" s="60">
        <f>VLOOKUP($A19,'ADR Raw Data'!$B$6:$BE$43,'ADR Raw Data'!U$1,FALSE)</f>
        <v>1.3545813990337501</v>
      </c>
      <c r="AK19" s="60">
        <f>VLOOKUP($A19,'ADR Raw Data'!$B$6:$BE$43,'ADR Raw Data'!V$1,FALSE)</f>
        <v>7.4744860430417699</v>
      </c>
      <c r="AL19" s="60">
        <f>VLOOKUP($A19,'ADR Raw Data'!$B$6:$BE$43,'ADR Raw Data'!W$1,FALSE)</f>
        <v>9.4407529457078603</v>
      </c>
      <c r="AM19" s="60">
        <f>VLOOKUP($A19,'ADR Raw Data'!$B$6:$BE$43,'ADR Raw Data'!X$1,FALSE)</f>
        <v>7.6825803098053402</v>
      </c>
      <c r="AN19" s="61">
        <f>VLOOKUP($A19,'ADR Raw Data'!$B$6:$BE$43,'ADR Raw Data'!Y$1,FALSE)</f>
        <v>6.4903496352038301</v>
      </c>
      <c r="AO19" s="60">
        <f>VLOOKUP($A19,'ADR Raw Data'!$B$6:$BE$43,'ADR Raw Data'!AA$1,FALSE)</f>
        <v>5.2410581647544596</v>
      </c>
      <c r="AP19" s="60">
        <f>VLOOKUP($A19,'ADR Raw Data'!$B$6:$BE$43,'ADR Raw Data'!AB$1,FALSE)</f>
        <v>8.32997543640586</v>
      </c>
      <c r="AQ19" s="61">
        <f>VLOOKUP($A19,'ADR Raw Data'!$B$6:$BE$43,'ADR Raw Data'!AC$1,FALSE)</f>
        <v>7.02796886902102</v>
      </c>
      <c r="AR19" s="62">
        <f>VLOOKUP($A19,'ADR Raw Data'!$B$6:$BE$43,'ADR Raw Data'!AE$1,FALSE)</f>
        <v>6.8816000337060599</v>
      </c>
      <c r="AS19" s="50"/>
      <c r="AT19" s="64">
        <f>VLOOKUP($A19,'RevPAR Raw Data'!$B$6:$BE$43,'RevPAR Raw Data'!G$1,FALSE)</f>
        <v>34.293859283229502</v>
      </c>
      <c r="AU19" s="65">
        <f>VLOOKUP($A19,'RevPAR Raw Data'!$B$6:$BE$43,'RevPAR Raw Data'!H$1,FALSE)</f>
        <v>34.899058158724998</v>
      </c>
      <c r="AV19" s="65">
        <f>VLOOKUP($A19,'RevPAR Raw Data'!$B$6:$BE$43,'RevPAR Raw Data'!I$1,FALSE)</f>
        <v>46.062731796333999</v>
      </c>
      <c r="AW19" s="65">
        <f>VLOOKUP($A19,'RevPAR Raw Data'!$B$6:$BE$43,'RevPAR Raw Data'!J$1,FALSE)</f>
        <v>52.388594835030503</v>
      </c>
      <c r="AX19" s="65">
        <f>VLOOKUP($A19,'RevPAR Raw Data'!$B$6:$BE$43,'RevPAR Raw Data'!K$1,FALSE)</f>
        <v>56.978861816700601</v>
      </c>
      <c r="AY19" s="66">
        <f>VLOOKUP($A19,'RevPAR Raw Data'!$B$6:$BE$43,'RevPAR Raw Data'!L$1,FALSE)</f>
        <v>44.895757968706803</v>
      </c>
      <c r="AZ19" s="65">
        <f>VLOOKUP($A19,'RevPAR Raw Data'!$B$6:$BE$43,'RevPAR Raw Data'!N$1,FALSE)</f>
        <v>77.662381368635394</v>
      </c>
      <c r="BA19" s="65">
        <f>VLOOKUP($A19,'RevPAR Raw Data'!$B$6:$BE$43,'RevPAR Raw Data'!O$1,FALSE)</f>
        <v>98.351132488798299</v>
      </c>
      <c r="BB19" s="66">
        <f>VLOOKUP($A19,'RevPAR Raw Data'!$B$6:$BE$43,'RevPAR Raw Data'!P$1,FALSE)</f>
        <v>88.006756928716896</v>
      </c>
      <c r="BC19" s="67">
        <f>VLOOKUP($A19,'RevPAR Raw Data'!$B$6:$BE$43,'RevPAR Raw Data'!R$1,FALSE)</f>
        <v>57.188579140968898</v>
      </c>
      <c r="BD19" s="63"/>
      <c r="BE19" s="59">
        <f>VLOOKUP($A19,'RevPAR Raw Data'!$B$6:$BE$43,'RevPAR Raw Data'!T$1,FALSE)</f>
        <v>-9.92996294601598</v>
      </c>
      <c r="BF19" s="60">
        <f>VLOOKUP($A19,'RevPAR Raw Data'!$B$6:$BE$43,'RevPAR Raw Data'!U$1,FALSE)</f>
        <v>-16.4789060889334</v>
      </c>
      <c r="BG19" s="60">
        <f>VLOOKUP($A19,'RevPAR Raw Data'!$B$6:$BE$43,'RevPAR Raw Data'!V$1,FALSE)</f>
        <v>5.2947703541296303</v>
      </c>
      <c r="BH19" s="60">
        <f>VLOOKUP($A19,'RevPAR Raw Data'!$B$6:$BE$43,'RevPAR Raw Data'!W$1,FALSE)</f>
        <v>15.259514711491599</v>
      </c>
      <c r="BI19" s="60">
        <f>VLOOKUP($A19,'RevPAR Raw Data'!$B$6:$BE$43,'RevPAR Raw Data'!X$1,FALSE)</f>
        <v>13.2690605307296</v>
      </c>
      <c r="BJ19" s="61">
        <f>VLOOKUP($A19,'RevPAR Raw Data'!$B$6:$BE$43,'RevPAR Raw Data'!Y$1,FALSE)</f>
        <v>2.37697577390959</v>
      </c>
      <c r="BK19" s="60">
        <f>VLOOKUP($A19,'RevPAR Raw Data'!$B$6:$BE$43,'RevPAR Raw Data'!AA$1,FALSE)</f>
        <v>0.42059160601918</v>
      </c>
      <c r="BL19" s="60">
        <f>VLOOKUP($A19,'RevPAR Raw Data'!$B$6:$BE$43,'RevPAR Raw Data'!AB$1,FALSE)</f>
        <v>10.814177309803499</v>
      </c>
      <c r="BM19" s="61">
        <f>VLOOKUP($A19,'RevPAR Raw Data'!$B$6:$BE$43,'RevPAR Raw Data'!AC$1,FALSE)</f>
        <v>5.9745822010631002</v>
      </c>
      <c r="BN19" s="62">
        <f>VLOOKUP($A19,'RevPAR Raw Data'!$B$6:$BE$43,'RevPAR Raw Data'!AE$1,FALSE)</f>
        <v>3.9327513290342999</v>
      </c>
    </row>
    <row r="20" spans="1:66" x14ac:dyDescent="0.35">
      <c r="A20" s="78" t="s">
        <v>29</v>
      </c>
      <c r="B20" s="59">
        <f>VLOOKUP($A20,'Occupancy Raw Data'!$B$8:$BE$45,'Occupancy Raw Data'!G$3,FALSE)</f>
        <v>34.533047899384499</v>
      </c>
      <c r="C20" s="60">
        <f>VLOOKUP($A20,'Occupancy Raw Data'!$B$8:$BE$45,'Occupancy Raw Data'!H$3,FALSE)</f>
        <v>27.896708589777798</v>
      </c>
      <c r="D20" s="60">
        <f>VLOOKUP($A20,'Occupancy Raw Data'!$B$8:$BE$45,'Occupancy Raw Data'!I$3,FALSE)</f>
        <v>31.132581857219499</v>
      </c>
      <c r="E20" s="60">
        <f>VLOOKUP($A20,'Occupancy Raw Data'!$B$8:$BE$45,'Occupancy Raw Data'!J$3,FALSE)</f>
        <v>37.5335480407944</v>
      </c>
      <c r="F20" s="60">
        <f>VLOOKUP($A20,'Occupancy Raw Data'!$B$8:$BE$45,'Occupancy Raw Data'!K$3,FALSE)</f>
        <v>42.995169082125599</v>
      </c>
      <c r="G20" s="61">
        <f>VLOOKUP($A20,'Occupancy Raw Data'!$B$8:$BE$45,'Occupancy Raw Data'!L$3,FALSE)</f>
        <v>34.813960969333003</v>
      </c>
      <c r="H20" s="60">
        <f>VLOOKUP($A20,'Occupancy Raw Data'!$B$8:$BE$45,'Occupancy Raw Data'!N$3,FALSE)</f>
        <v>57.6489533011272</v>
      </c>
      <c r="I20" s="60">
        <f>VLOOKUP($A20,'Occupancy Raw Data'!$B$8:$BE$45,'Occupancy Raw Data'!O$3,FALSE)</f>
        <v>66.465378421900098</v>
      </c>
      <c r="J20" s="61">
        <f>VLOOKUP($A20,'Occupancy Raw Data'!$B$8:$BE$45,'Occupancy Raw Data'!P$3,FALSE)</f>
        <v>62.057165861513603</v>
      </c>
      <c r="K20" s="62">
        <f>VLOOKUP($A20,'Occupancy Raw Data'!$B$8:$BE$45,'Occupancy Raw Data'!R$3,FALSE)</f>
        <v>42.591173766472501</v>
      </c>
      <c r="L20" s="63"/>
      <c r="M20" s="59">
        <f>VLOOKUP($A20,'Occupancy Raw Data'!$B$8:$BE$45,'Occupancy Raw Data'!T$3,FALSE)</f>
        <v>4.6439111819994396</v>
      </c>
      <c r="N20" s="60">
        <f>VLOOKUP($A20,'Occupancy Raw Data'!$B$8:$BE$45,'Occupancy Raw Data'!U$3,FALSE)</f>
        <v>-17.051866876761999</v>
      </c>
      <c r="O20" s="60">
        <f>VLOOKUP($A20,'Occupancy Raw Data'!$B$8:$BE$45,'Occupancy Raw Data'!V$3,FALSE)</f>
        <v>-8.2678842995380197</v>
      </c>
      <c r="P20" s="60">
        <f>VLOOKUP($A20,'Occupancy Raw Data'!$B$8:$BE$45,'Occupancy Raw Data'!W$3,FALSE)</f>
        <v>-7.3108226753873398</v>
      </c>
      <c r="Q20" s="60">
        <f>VLOOKUP($A20,'Occupancy Raw Data'!$B$8:$BE$45,'Occupancy Raw Data'!X$3,FALSE)</f>
        <v>-8.5910257095881892</v>
      </c>
      <c r="R20" s="61">
        <f>VLOOKUP($A20,'Occupancy Raw Data'!$B$8:$BE$45,'Occupancy Raw Data'!Y$3,FALSE)</f>
        <v>-7.4525577864040802</v>
      </c>
      <c r="S20" s="60">
        <f>VLOOKUP($A20,'Occupancy Raw Data'!$B$8:$BE$45,'Occupancy Raw Data'!AA$3,FALSE)</f>
        <v>1.0982580719838</v>
      </c>
      <c r="T20" s="60">
        <f>VLOOKUP($A20,'Occupancy Raw Data'!$B$8:$BE$45,'Occupancy Raw Data'!AB$3,FALSE)</f>
        <v>0.46936112614171599</v>
      </c>
      <c r="U20" s="61">
        <f>VLOOKUP($A20,'Occupancy Raw Data'!$B$8:$BE$45,'Occupancy Raw Data'!AC$3,FALSE)</f>
        <v>0.76049692233633603</v>
      </c>
      <c r="V20" s="62">
        <f>VLOOKUP($A20,'Occupancy Raw Data'!$B$8:$BE$45,'Occupancy Raw Data'!AE$3,FALSE)</f>
        <v>-4.2109490438633301</v>
      </c>
      <c r="W20" s="63"/>
      <c r="X20" s="64">
        <f>VLOOKUP($A20,'ADR Raw Data'!$B$6:$BE$43,'ADR Raw Data'!G$1,FALSE)</f>
        <v>110.133343665246</v>
      </c>
      <c r="Y20" s="65">
        <f>VLOOKUP($A20,'ADR Raw Data'!$B$6:$BE$43,'ADR Raw Data'!H$1,FALSE)</f>
        <v>99.863026378896805</v>
      </c>
      <c r="Z20" s="65">
        <f>VLOOKUP($A20,'ADR Raw Data'!$B$6:$BE$43,'ADR Raw Data'!I$1,FALSE)</f>
        <v>105.80800000000001</v>
      </c>
      <c r="AA20" s="65">
        <f>VLOOKUP($A20,'ADR Raw Data'!$B$6:$BE$43,'ADR Raw Data'!J$1,FALSE)</f>
        <v>116.85072220235899</v>
      </c>
      <c r="AB20" s="65">
        <f>VLOOKUP($A20,'ADR Raw Data'!$B$6:$BE$43,'ADR Raw Data'!K$1,FALSE)</f>
        <v>124.104569288389</v>
      </c>
      <c r="AC20" s="66">
        <f>VLOOKUP($A20,'ADR Raw Data'!$B$6:$BE$43,'ADR Raw Data'!L$1,FALSE)</f>
        <v>112.60534688534599</v>
      </c>
      <c r="AD20" s="65">
        <f>VLOOKUP($A20,'ADR Raw Data'!$B$6:$BE$43,'ADR Raw Data'!N$1,FALSE)</f>
        <v>155.68688547485999</v>
      </c>
      <c r="AE20" s="65">
        <f>VLOOKUP($A20,'ADR Raw Data'!$B$6:$BE$43,'ADR Raw Data'!O$1,FALSE)</f>
        <v>170.213775489602</v>
      </c>
      <c r="AF20" s="66">
        <f>VLOOKUP($A20,'ADR Raw Data'!$B$6:$BE$43,'ADR Raw Data'!P$1,FALSE)</f>
        <v>163.46628716618</v>
      </c>
      <c r="AG20" s="67">
        <f>VLOOKUP($A20,'ADR Raw Data'!$B$6:$BE$43,'ADR Raw Data'!R$1,FALSE)</f>
        <v>133.76080814894701</v>
      </c>
      <c r="AH20" s="63"/>
      <c r="AI20" s="59">
        <f>VLOOKUP($A20,'ADR Raw Data'!$B$6:$BE$43,'ADR Raw Data'!T$1,FALSE)</f>
        <v>4.2436649045894397</v>
      </c>
      <c r="AJ20" s="60">
        <f>VLOOKUP($A20,'ADR Raw Data'!$B$6:$BE$43,'ADR Raw Data'!U$1,FALSE)</f>
        <v>-16.889653790888101</v>
      </c>
      <c r="AK20" s="60">
        <f>VLOOKUP($A20,'ADR Raw Data'!$B$6:$BE$43,'ADR Raw Data'!V$1,FALSE)</f>
        <v>0.93271935996022703</v>
      </c>
      <c r="AL20" s="60">
        <f>VLOOKUP($A20,'ADR Raw Data'!$B$6:$BE$43,'ADR Raw Data'!W$1,FALSE)</f>
        <v>1.19639986752171</v>
      </c>
      <c r="AM20" s="60">
        <f>VLOOKUP($A20,'ADR Raw Data'!$B$6:$BE$43,'ADR Raw Data'!X$1,FALSE)</f>
        <v>3.7208074309493502</v>
      </c>
      <c r="AN20" s="61">
        <f>VLOOKUP($A20,'ADR Raw Data'!$B$6:$BE$43,'ADR Raw Data'!Y$1,FALSE)</f>
        <v>-0.96889377508082097</v>
      </c>
      <c r="AO20" s="60">
        <f>VLOOKUP($A20,'ADR Raw Data'!$B$6:$BE$43,'ADR Raw Data'!AA$1,FALSE)</f>
        <v>1.62174340108086</v>
      </c>
      <c r="AP20" s="60">
        <f>VLOOKUP($A20,'ADR Raw Data'!$B$6:$BE$43,'ADR Raw Data'!AB$1,FALSE)</f>
        <v>1.9900289759004099</v>
      </c>
      <c r="AQ20" s="61">
        <f>VLOOKUP($A20,'ADR Raw Data'!$B$6:$BE$43,'ADR Raw Data'!AC$1,FALSE)</f>
        <v>1.81330526952813</v>
      </c>
      <c r="AR20" s="62">
        <f>VLOOKUP($A20,'ADR Raw Data'!$B$6:$BE$43,'ADR Raw Data'!AE$1,FALSE)</f>
        <v>1.1502627117966799</v>
      </c>
      <c r="AS20" s="50"/>
      <c r="AT20" s="64">
        <f>VLOOKUP($A20,'RevPAR Raw Data'!$B$6:$BE$43,'RevPAR Raw Data'!G$1,FALSE)</f>
        <v>38.032400321113101</v>
      </c>
      <c r="AU20" s="65">
        <f>VLOOKUP($A20,'RevPAR Raw Data'!$B$6:$BE$43,'RevPAR Raw Data'!H$1,FALSE)</f>
        <v>27.858497457853801</v>
      </c>
      <c r="AV20" s="65">
        <f>VLOOKUP($A20,'RevPAR Raw Data'!$B$6:$BE$43,'RevPAR Raw Data'!I$1,FALSE)</f>
        <v>32.940762211486799</v>
      </c>
      <c r="AW20" s="65">
        <f>VLOOKUP($A20,'RevPAR Raw Data'!$B$6:$BE$43,'RevPAR Raw Data'!J$1,FALSE)</f>
        <v>43.858221953837798</v>
      </c>
      <c r="AX20" s="65">
        <f>VLOOKUP($A20,'RevPAR Raw Data'!$B$6:$BE$43,'RevPAR Raw Data'!K$1,FALSE)</f>
        <v>53.358969404186702</v>
      </c>
      <c r="AY20" s="66">
        <f>VLOOKUP($A20,'RevPAR Raw Data'!$B$6:$BE$43,'RevPAR Raw Data'!L$1,FALSE)</f>
        <v>39.202381514046699</v>
      </c>
      <c r="AZ20" s="65">
        <f>VLOOKUP($A20,'RevPAR Raw Data'!$B$6:$BE$43,'RevPAR Raw Data'!N$1,FALSE)</f>
        <v>89.7518599033816</v>
      </c>
      <c r="BA20" s="65">
        <f>VLOOKUP($A20,'RevPAR Raw Data'!$B$6:$BE$43,'RevPAR Raw Data'!O$1,FALSE)</f>
        <v>113.133230005367</v>
      </c>
      <c r="BB20" s="66">
        <f>VLOOKUP($A20,'RevPAR Raw Data'!$B$6:$BE$43,'RevPAR Raw Data'!P$1,FALSE)</f>
        <v>101.442544954374</v>
      </c>
      <c r="BC20" s="67">
        <f>VLOOKUP($A20,'RevPAR Raw Data'!$B$6:$BE$43,'RevPAR Raw Data'!R$1,FALSE)</f>
        <v>56.970298230156203</v>
      </c>
      <c r="BD20" s="63"/>
      <c r="BE20" s="59">
        <f>VLOOKUP($A20,'RevPAR Raw Data'!$B$6:$BE$43,'RevPAR Raw Data'!T$1,FALSE)</f>
        <v>9.0846481156197001</v>
      </c>
      <c r="BF20" s="60">
        <f>VLOOKUP($A20,'RevPAR Raw Data'!$B$6:$BE$43,'RevPAR Raw Data'!U$1,FALSE)</f>
        <v>-31.061519387281901</v>
      </c>
      <c r="BG20" s="60">
        <f>VLOOKUP($A20,'RevPAR Raw Data'!$B$6:$BE$43,'RevPAR Raw Data'!V$1,FALSE)</f>
        <v>-7.4122810970986901</v>
      </c>
      <c r="BH20" s="60">
        <f>VLOOKUP($A20,'RevPAR Raw Data'!$B$6:$BE$43,'RevPAR Raw Data'!W$1,FALSE)</f>
        <v>-6.2018894806687097</v>
      </c>
      <c r="BI20" s="60">
        <f>VLOOKUP($A20,'RevPAR Raw Data'!$B$6:$BE$43,'RevPAR Raw Data'!X$1,FALSE)</f>
        <v>-5.1898738016359696</v>
      </c>
      <c r="BJ20" s="61">
        <f>VLOOKUP($A20,'RevPAR Raw Data'!$B$6:$BE$43,'RevPAR Raw Data'!Y$1,FALSE)</f>
        <v>-8.3492441930081398</v>
      </c>
      <c r="BK20" s="60">
        <f>VLOOKUP($A20,'RevPAR Raw Data'!$B$6:$BE$43,'RevPAR Raw Data'!AA$1,FALSE)</f>
        <v>2.7378124008739002</v>
      </c>
      <c r="BL20" s="60">
        <f>VLOOKUP($A20,'RevPAR Raw Data'!$B$6:$BE$43,'RevPAR Raw Data'!AB$1,FALSE)</f>
        <v>2.4687305244539499</v>
      </c>
      <c r="BM20" s="61">
        <f>VLOOKUP($A20,'RevPAR Raw Data'!$B$6:$BE$43,'RevPAR Raw Data'!AC$1,FALSE)</f>
        <v>2.5875923226317901</v>
      </c>
      <c r="BN20" s="62">
        <f>VLOOKUP($A20,'RevPAR Raw Data'!$B$6:$BE$43,'RevPAR Raw Data'!AE$1,FALSE)</f>
        <v>-3.1091233087309602</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43.648193222243002</v>
      </c>
      <c r="C22" s="60">
        <f>VLOOKUP($A22,'Occupancy Raw Data'!$B$8:$BE$45,'Occupancy Raw Data'!H$3,FALSE)</f>
        <v>47.236004493540499</v>
      </c>
      <c r="D22" s="60">
        <f>VLOOKUP($A22,'Occupancy Raw Data'!$B$8:$BE$45,'Occupancy Raw Data'!I$3,FALSE)</f>
        <v>58.544154989184598</v>
      </c>
      <c r="E22" s="60">
        <f>VLOOKUP($A22,'Occupancy Raw Data'!$B$8:$BE$45,'Occupancy Raw Data'!J$3,FALSE)</f>
        <v>58.936800526662203</v>
      </c>
      <c r="F22" s="60">
        <f>VLOOKUP($A22,'Occupancy Raw Data'!$B$8:$BE$45,'Occupancy Raw Data'!K$3,FALSE)</f>
        <v>58.821593153390303</v>
      </c>
      <c r="G22" s="61">
        <f>VLOOKUP($A22,'Occupancy Raw Data'!$B$8:$BE$45,'Occupancy Raw Data'!L$3,FALSE)</f>
        <v>53.422638604659802</v>
      </c>
      <c r="H22" s="60">
        <f>VLOOKUP($A22,'Occupancy Raw Data'!$B$8:$BE$45,'Occupancy Raw Data'!N$3,FALSE)</f>
        <v>71.2686918085206</v>
      </c>
      <c r="I22" s="60">
        <f>VLOOKUP($A22,'Occupancy Raw Data'!$B$8:$BE$45,'Occupancy Raw Data'!O$3,FALSE)</f>
        <v>73.182544907363805</v>
      </c>
      <c r="J22" s="61">
        <f>VLOOKUP($A22,'Occupancy Raw Data'!$B$8:$BE$45,'Occupancy Raw Data'!P$3,FALSE)</f>
        <v>72.225618357942196</v>
      </c>
      <c r="K22" s="62">
        <f>VLOOKUP($A22,'Occupancy Raw Data'!$B$8:$BE$45,'Occupancy Raw Data'!R$3,FALSE)</f>
        <v>58.787854392249898</v>
      </c>
      <c r="L22" s="63"/>
      <c r="M22" s="59">
        <f>VLOOKUP($A22,'Occupancy Raw Data'!$B$8:$BE$45,'Occupancy Raw Data'!T$3,FALSE)</f>
        <v>-5.3909325350183801</v>
      </c>
      <c r="N22" s="60">
        <f>VLOOKUP($A22,'Occupancy Raw Data'!$B$8:$BE$45,'Occupancy Raw Data'!U$3,FALSE)</f>
        <v>-11.1856915109854</v>
      </c>
      <c r="O22" s="60">
        <f>VLOOKUP($A22,'Occupancy Raw Data'!$B$8:$BE$45,'Occupancy Raw Data'!V$3,FALSE)</f>
        <v>7.0532576416113697</v>
      </c>
      <c r="P22" s="60">
        <f>VLOOKUP($A22,'Occupancy Raw Data'!$B$8:$BE$45,'Occupancy Raw Data'!W$3,FALSE)</f>
        <v>4.0341404388260402</v>
      </c>
      <c r="Q22" s="60">
        <f>VLOOKUP($A22,'Occupancy Raw Data'!$B$8:$BE$45,'Occupancy Raw Data'!X$3,FALSE)</f>
        <v>1.7429140603353299</v>
      </c>
      <c r="R22" s="61">
        <f>VLOOKUP($A22,'Occupancy Raw Data'!$B$8:$BE$45,'Occupancy Raw Data'!Y$3,FALSE)</f>
        <v>-0.49338351856914398</v>
      </c>
      <c r="S22" s="60">
        <f>VLOOKUP($A22,'Occupancy Raw Data'!$B$8:$BE$45,'Occupancy Raw Data'!AA$3,FALSE)</f>
        <v>-7.3048433607112398E-2</v>
      </c>
      <c r="T22" s="60">
        <f>VLOOKUP($A22,'Occupancy Raw Data'!$B$8:$BE$45,'Occupancy Raw Data'!AB$3,FALSE)</f>
        <v>-3.59510297223154</v>
      </c>
      <c r="U22" s="61">
        <f>VLOOKUP($A22,'Occupancy Raw Data'!$B$8:$BE$45,'Occupancy Raw Data'!AC$3,FALSE)</f>
        <v>-1.88898631358563</v>
      </c>
      <c r="V22" s="62">
        <f>VLOOKUP($A22,'Occupancy Raw Data'!$B$8:$BE$45,'Occupancy Raw Data'!AE$3,FALSE)</f>
        <v>-0.993306886738065</v>
      </c>
      <c r="W22" s="63"/>
      <c r="X22" s="64">
        <f>VLOOKUP($A22,'ADR Raw Data'!$B$6:$BE$43,'ADR Raw Data'!G$1,FALSE)</f>
        <v>102.91555227882</v>
      </c>
      <c r="Y22" s="65">
        <f>VLOOKUP($A22,'ADR Raw Data'!$B$6:$BE$43,'ADR Raw Data'!H$1,FALSE)</f>
        <v>96.133474706436104</v>
      </c>
      <c r="Z22" s="65">
        <f>VLOOKUP($A22,'ADR Raw Data'!$B$6:$BE$43,'ADR Raw Data'!I$1,FALSE)</f>
        <v>100.873329317269</v>
      </c>
      <c r="AA22" s="65">
        <f>VLOOKUP($A22,'ADR Raw Data'!$B$6:$BE$43,'ADR Raw Data'!J$1,FALSE)</f>
        <v>101.122608209997</v>
      </c>
      <c r="AB22" s="65">
        <f>VLOOKUP($A22,'ADR Raw Data'!$B$6:$BE$43,'ADR Raw Data'!K$1,FALSE)</f>
        <v>104.740431289471</v>
      </c>
      <c r="AC22" s="66">
        <f>VLOOKUP($A22,'ADR Raw Data'!$B$6:$BE$43,'ADR Raw Data'!L$1,FALSE)</f>
        <v>101.272376952678</v>
      </c>
      <c r="AD22" s="65">
        <f>VLOOKUP($A22,'ADR Raw Data'!$B$6:$BE$43,'ADR Raw Data'!N$1,FALSE)</f>
        <v>156.04695071258899</v>
      </c>
      <c r="AE22" s="65">
        <f>VLOOKUP($A22,'ADR Raw Data'!$B$6:$BE$43,'ADR Raw Data'!O$1,FALSE)</f>
        <v>158.08383120221001</v>
      </c>
      <c r="AF22" s="66">
        <f>VLOOKUP($A22,'ADR Raw Data'!$B$6:$BE$43,'ADR Raw Data'!P$1,FALSE)</f>
        <v>157.078884403789</v>
      </c>
      <c r="AG22" s="67">
        <f>VLOOKUP($A22,'ADR Raw Data'!$B$6:$BE$43,'ADR Raw Data'!R$1,FALSE)</f>
        <v>120.835987926233</v>
      </c>
      <c r="AH22" s="63"/>
      <c r="AI22" s="59">
        <f>VLOOKUP($A22,'ADR Raw Data'!$B$6:$BE$43,'ADR Raw Data'!T$1,FALSE)</f>
        <v>6.4090465187403796</v>
      </c>
      <c r="AJ22" s="60">
        <f>VLOOKUP($A22,'ADR Raw Data'!$B$6:$BE$43,'ADR Raw Data'!U$1,FALSE)</f>
        <v>1.74730993315687</v>
      </c>
      <c r="AK22" s="60">
        <f>VLOOKUP($A22,'ADR Raw Data'!$B$6:$BE$43,'ADR Raw Data'!V$1,FALSE)</f>
        <v>7.2848179564144502</v>
      </c>
      <c r="AL22" s="60">
        <f>VLOOKUP($A22,'ADR Raw Data'!$B$6:$BE$43,'ADR Raw Data'!W$1,FALSE)</f>
        <v>5.55057876051454</v>
      </c>
      <c r="AM22" s="60">
        <f>VLOOKUP($A22,'ADR Raw Data'!$B$6:$BE$43,'ADR Raw Data'!X$1,FALSE)</f>
        <v>3.0864380727209202</v>
      </c>
      <c r="AN22" s="61">
        <f>VLOOKUP($A22,'ADR Raw Data'!$B$6:$BE$43,'ADR Raw Data'!Y$1,FALSE)</f>
        <v>4.8521552165923296</v>
      </c>
      <c r="AO22" s="60">
        <f>VLOOKUP($A22,'ADR Raw Data'!$B$6:$BE$43,'ADR Raw Data'!AA$1,FALSE)</f>
        <v>17.565256586260698</v>
      </c>
      <c r="AP22" s="60">
        <f>VLOOKUP($A22,'ADR Raw Data'!$B$6:$BE$43,'ADR Raw Data'!AB$1,FALSE)</f>
        <v>15.932947903017499</v>
      </c>
      <c r="AQ22" s="61">
        <f>VLOOKUP($A22,'ADR Raw Data'!$B$6:$BE$43,'ADR Raw Data'!AC$1,FALSE)</f>
        <v>16.699104121818799</v>
      </c>
      <c r="AR22" s="62">
        <f>VLOOKUP($A22,'ADR Raw Data'!$B$6:$BE$43,'ADR Raw Data'!AE$1,FALSE)</f>
        <v>9.8078086832209301</v>
      </c>
      <c r="AS22" s="50"/>
      <c r="AT22" s="64">
        <f>VLOOKUP($A22,'RevPAR Raw Data'!$B$6:$BE$43,'RevPAR Raw Data'!G$1,FALSE)</f>
        <v>44.920779114398002</v>
      </c>
      <c r="AU22" s="65">
        <f>VLOOKUP($A22,'RevPAR Raw Data'!$B$6:$BE$43,'RevPAR Raw Data'!H$1,FALSE)</f>
        <v>45.409612432128803</v>
      </c>
      <c r="AV22" s="65">
        <f>VLOOKUP($A22,'RevPAR Raw Data'!$B$6:$BE$43,'RevPAR Raw Data'!I$1,FALSE)</f>
        <v>59.0554382582526</v>
      </c>
      <c r="AW22" s="65">
        <f>VLOOKUP($A22,'RevPAR Raw Data'!$B$6:$BE$43,'RevPAR Raw Data'!J$1,FALSE)</f>
        <v>59.598429888084198</v>
      </c>
      <c r="AX22" s="65">
        <f>VLOOKUP($A22,'RevPAR Raw Data'!$B$6:$BE$43,'RevPAR Raw Data'!K$1,FALSE)</f>
        <v>61.609990360199298</v>
      </c>
      <c r="AY22" s="66">
        <f>VLOOKUP($A22,'RevPAR Raw Data'!$B$6:$BE$43,'RevPAR Raw Data'!L$1,FALSE)</f>
        <v>54.102375945778398</v>
      </c>
      <c r="AZ22" s="65">
        <f>VLOOKUP($A22,'RevPAR Raw Data'!$B$6:$BE$43,'RevPAR Raw Data'!N$1,FALSE)</f>
        <v>111.212620379949</v>
      </c>
      <c r="BA22" s="65">
        <f>VLOOKUP($A22,'RevPAR Raw Data'!$B$6:$BE$43,'RevPAR Raw Data'!O$1,FALSE)</f>
        <v>115.689770760838</v>
      </c>
      <c r="BB22" s="66">
        <f>VLOOKUP($A22,'RevPAR Raw Data'!$B$6:$BE$43,'RevPAR Raw Data'!P$1,FALSE)</f>
        <v>113.45119557039401</v>
      </c>
      <c r="BC22" s="67">
        <f>VLOOKUP($A22,'RevPAR Raw Data'!$B$6:$BE$43,'RevPAR Raw Data'!R$1,FALSE)</f>
        <v>71.036884635511001</v>
      </c>
      <c r="BD22" s="63"/>
      <c r="BE22" s="59">
        <f>VLOOKUP($A22,'RevPAR Raw Data'!$B$6:$BE$43,'RevPAR Raw Data'!T$1,FALSE)</f>
        <v>0.67260660975876996</v>
      </c>
      <c r="BF22" s="60">
        <f>VLOOKUP($A22,'RevPAR Raw Data'!$B$6:$BE$43,'RevPAR Raw Data'!U$1,FALSE)</f>
        <v>-9.6338302766922599</v>
      </c>
      <c r="BG22" s="60">
        <f>VLOOKUP($A22,'RevPAR Raw Data'!$B$6:$BE$43,'RevPAR Raw Data'!V$1,FALSE)</f>
        <v>14.8518925772141</v>
      </c>
      <c r="BH22" s="60">
        <f>VLOOKUP($A22,'RevPAR Raw Data'!$B$6:$BE$43,'RevPAR Raw Data'!W$1,FALSE)</f>
        <v>9.8086373417073904</v>
      </c>
      <c r="BI22" s="60">
        <f>VLOOKUP($A22,'RevPAR Raw Data'!$B$6:$BE$43,'RevPAR Raw Data'!X$1,FALSE)</f>
        <v>4.8831460961892601</v>
      </c>
      <c r="BJ22" s="61">
        <f>VLOOKUP($A22,'RevPAR Raw Data'!$B$6:$BE$43,'RevPAR Raw Data'!Y$1,FALSE)</f>
        <v>4.33483196388912</v>
      </c>
      <c r="BK22" s="60">
        <f>VLOOKUP($A22,'RevPAR Raw Data'!$B$6:$BE$43,'RevPAR Raw Data'!AA$1,FALSE)</f>
        <v>17.4793770078583</v>
      </c>
      <c r="BL22" s="60">
        <f>VLOOKUP($A22,'RevPAR Raw Data'!$B$6:$BE$43,'RevPAR Raw Data'!AB$1,FALSE)</f>
        <v>11.7650390471604</v>
      </c>
      <c r="BM22" s="61">
        <f>VLOOKUP($A22,'RevPAR Raw Data'!$B$6:$BE$43,'RevPAR Raw Data'!AC$1,FALSE)</f>
        <v>14.4946740168806</v>
      </c>
      <c r="BN22" s="62">
        <f>VLOOKUP($A22,'RevPAR Raw Data'!$B$6:$BE$43,'RevPAR Raw Data'!AE$1,FALSE)</f>
        <v>8.7170801573943297</v>
      </c>
    </row>
    <row r="23" spans="1:66" x14ac:dyDescent="0.35">
      <c r="A23" s="78" t="s">
        <v>71</v>
      </c>
      <c r="B23" s="59">
        <f>VLOOKUP($A23,'Occupancy Raw Data'!$B$8:$BE$45,'Occupancy Raw Data'!G$3,FALSE)</f>
        <v>43.478260869565197</v>
      </c>
      <c r="C23" s="60">
        <f>VLOOKUP($A23,'Occupancy Raw Data'!$B$8:$BE$45,'Occupancy Raw Data'!H$3,FALSE)</f>
        <v>46.957537586347001</v>
      </c>
      <c r="D23" s="60">
        <f>VLOOKUP($A23,'Occupancy Raw Data'!$B$8:$BE$45,'Occupancy Raw Data'!I$3,FALSE)</f>
        <v>56.064026267186499</v>
      </c>
      <c r="E23" s="60">
        <f>VLOOKUP($A23,'Occupancy Raw Data'!$B$8:$BE$45,'Occupancy Raw Data'!J$3,FALSE)</f>
        <v>56.500102606197402</v>
      </c>
      <c r="F23" s="60">
        <f>VLOOKUP($A23,'Occupancy Raw Data'!$B$8:$BE$45,'Occupancy Raw Data'!K$3,FALSE)</f>
        <v>56.761748409603904</v>
      </c>
      <c r="G23" s="61">
        <f>VLOOKUP($A23,'Occupancy Raw Data'!$B$8:$BE$45,'Occupancy Raw Data'!L$3,FALSE)</f>
        <v>51.925356661079903</v>
      </c>
      <c r="H23" s="60">
        <f>VLOOKUP($A23,'Occupancy Raw Data'!$B$8:$BE$45,'Occupancy Raw Data'!N$3,FALSE)</f>
        <v>65.057459470552004</v>
      </c>
      <c r="I23" s="60">
        <f>VLOOKUP($A23,'Occupancy Raw Data'!$B$8:$BE$45,'Occupancy Raw Data'!O$3,FALSE)</f>
        <v>67.832957110609399</v>
      </c>
      <c r="J23" s="61">
        <f>VLOOKUP($A23,'Occupancy Raw Data'!$B$8:$BE$45,'Occupancy Raw Data'!P$3,FALSE)</f>
        <v>66.445208290580695</v>
      </c>
      <c r="K23" s="62">
        <f>VLOOKUP($A23,'Occupancy Raw Data'!$B$8:$BE$45,'Occupancy Raw Data'!R$3,FALSE)</f>
        <v>56.062001227746997</v>
      </c>
      <c r="L23" s="63"/>
      <c r="M23" s="59">
        <f>VLOOKUP($A23,'Occupancy Raw Data'!$B$8:$BE$45,'Occupancy Raw Data'!T$3,FALSE)</f>
        <v>-8.0757426929168599</v>
      </c>
      <c r="N23" s="60">
        <f>VLOOKUP($A23,'Occupancy Raw Data'!$B$8:$BE$45,'Occupancy Raw Data'!U$3,FALSE)</f>
        <v>-14.577339319387701</v>
      </c>
      <c r="O23" s="60">
        <f>VLOOKUP($A23,'Occupancy Raw Data'!$B$8:$BE$45,'Occupancy Raw Data'!V$3,FALSE)</f>
        <v>-0.52526888925749604</v>
      </c>
      <c r="P23" s="60">
        <f>VLOOKUP($A23,'Occupancy Raw Data'!$B$8:$BE$45,'Occupancy Raw Data'!W$3,FALSE)</f>
        <v>-1.24467532372264</v>
      </c>
      <c r="Q23" s="60">
        <f>VLOOKUP($A23,'Occupancy Raw Data'!$B$8:$BE$45,'Occupancy Raw Data'!X$3,FALSE)</f>
        <v>-1.7715850875716199</v>
      </c>
      <c r="R23" s="61">
        <f>VLOOKUP($A23,'Occupancy Raw Data'!$B$8:$BE$45,'Occupancy Raw Data'!Y$3,FALSE)</f>
        <v>-5.0903292501548396</v>
      </c>
      <c r="S23" s="60">
        <f>VLOOKUP($A23,'Occupancy Raw Data'!$B$8:$BE$45,'Occupancy Raw Data'!AA$3,FALSE)</f>
        <v>-4.5892912422707797</v>
      </c>
      <c r="T23" s="60">
        <f>VLOOKUP($A23,'Occupancy Raw Data'!$B$8:$BE$45,'Occupancy Raw Data'!AB$3,FALSE)</f>
        <v>-3.8822137919698898</v>
      </c>
      <c r="U23" s="61">
        <f>VLOOKUP($A23,'Occupancy Raw Data'!$B$8:$BE$45,'Occupancy Raw Data'!AC$3,FALSE)</f>
        <v>-4.2296733563707596</v>
      </c>
      <c r="V23" s="62">
        <f>VLOOKUP($A23,'Occupancy Raw Data'!$B$8:$BE$45,'Occupancy Raw Data'!AE$3,FALSE)</f>
        <v>-4.8110796361068999</v>
      </c>
      <c r="W23" s="63"/>
      <c r="X23" s="64">
        <f>VLOOKUP($A23,'ADR Raw Data'!$B$6:$BE$43,'ADR Raw Data'!G$1,FALSE)</f>
        <v>107.384942757009</v>
      </c>
      <c r="Y23" s="65">
        <f>VLOOKUP($A23,'ADR Raw Data'!$B$6:$BE$43,'ADR Raw Data'!H$1,FALSE)</f>
        <v>95.563450513791196</v>
      </c>
      <c r="Z23" s="65">
        <f>VLOOKUP($A23,'ADR Raw Data'!$B$6:$BE$43,'ADR Raw Data'!I$1,FALSE)</f>
        <v>98.893239385065797</v>
      </c>
      <c r="AA23" s="65">
        <f>VLOOKUP($A23,'ADR Raw Data'!$B$6:$BE$43,'ADR Raw Data'!J$1,FALSE)</f>
        <v>100.28940434032501</v>
      </c>
      <c r="AB23" s="65">
        <f>VLOOKUP($A23,'ADR Raw Data'!$B$6:$BE$43,'ADR Raw Data'!K$1,FALSE)</f>
        <v>99.8843754519161</v>
      </c>
      <c r="AC23" s="66">
        <f>VLOOKUP($A23,'ADR Raw Data'!$B$6:$BE$43,'ADR Raw Data'!L$1,FALSE)</f>
        <v>100.236419405628</v>
      </c>
      <c r="AD23" s="65">
        <f>VLOOKUP($A23,'ADR Raw Data'!$B$6:$BE$43,'ADR Raw Data'!N$1,FALSE)</f>
        <v>121.342219067896</v>
      </c>
      <c r="AE23" s="65">
        <f>VLOOKUP($A23,'ADR Raw Data'!$B$6:$BE$43,'ADR Raw Data'!O$1,FALSE)</f>
        <v>122.794151414309</v>
      </c>
      <c r="AF23" s="66">
        <f>VLOOKUP($A23,'ADR Raw Data'!$B$6:$BE$43,'ADR Raw Data'!P$1,FALSE)</f>
        <v>122.08334748870701</v>
      </c>
      <c r="AG23" s="67">
        <f>VLOOKUP($A23,'ADR Raw Data'!$B$6:$BE$43,'ADR Raw Data'!R$1,FALSE)</f>
        <v>107.6132783231</v>
      </c>
      <c r="AH23" s="63"/>
      <c r="AI23" s="59">
        <f>VLOOKUP($A23,'ADR Raw Data'!$B$6:$BE$43,'ADR Raw Data'!T$1,FALSE)</f>
        <v>8.9455635179051907</v>
      </c>
      <c r="AJ23" s="60">
        <f>VLOOKUP($A23,'ADR Raw Data'!$B$6:$BE$43,'ADR Raw Data'!U$1,FALSE)</f>
        <v>-0.75363763341939904</v>
      </c>
      <c r="AK23" s="60">
        <f>VLOOKUP($A23,'ADR Raw Data'!$B$6:$BE$43,'ADR Raw Data'!V$1,FALSE)</f>
        <v>4.9983758670166898</v>
      </c>
      <c r="AL23" s="60">
        <f>VLOOKUP($A23,'ADR Raw Data'!$B$6:$BE$43,'ADR Raw Data'!W$1,FALSE)</f>
        <v>4.5101836750522901</v>
      </c>
      <c r="AM23" s="60">
        <f>VLOOKUP($A23,'ADR Raw Data'!$B$6:$BE$43,'ADR Raw Data'!X$1,FALSE)</f>
        <v>1.3974291769327201</v>
      </c>
      <c r="AN23" s="61">
        <f>VLOOKUP($A23,'ADR Raw Data'!$B$6:$BE$43,'ADR Raw Data'!Y$1,FALSE)</f>
        <v>3.70747528816907</v>
      </c>
      <c r="AO23" s="60">
        <f>VLOOKUP($A23,'ADR Raw Data'!$B$6:$BE$43,'ADR Raw Data'!AA$1,FALSE)</f>
        <v>4.4848680298820698</v>
      </c>
      <c r="AP23" s="60">
        <f>VLOOKUP($A23,'ADR Raw Data'!$B$6:$BE$43,'ADR Raw Data'!AB$1,FALSE)</f>
        <v>3.4764722222391899</v>
      </c>
      <c r="AQ23" s="61">
        <f>VLOOKUP($A23,'ADR Raw Data'!$B$6:$BE$43,'ADR Raw Data'!AC$1,FALSE)</f>
        <v>3.9688413274999799</v>
      </c>
      <c r="AR23" s="62">
        <f>VLOOKUP($A23,'ADR Raw Data'!$B$6:$BE$43,'ADR Raw Data'!AE$1,FALSE)</f>
        <v>3.8401385643301298</v>
      </c>
      <c r="AS23" s="50"/>
      <c r="AT23" s="64">
        <f>VLOOKUP($A23,'RevPAR Raw Data'!$B$6:$BE$43,'RevPAR Raw Data'!G$1,FALSE)</f>
        <v>46.689105546525802</v>
      </c>
      <c r="AU23" s="65">
        <f>VLOOKUP($A23,'RevPAR Raw Data'!$B$6:$BE$43,'RevPAR Raw Data'!H$1,FALSE)</f>
        <v>44.874243193823602</v>
      </c>
      <c r="AV23" s="65">
        <f>VLOOKUP($A23,'RevPAR Raw Data'!$B$6:$BE$43,'RevPAR Raw Data'!I$1,FALSE)</f>
        <v>55.443531705315003</v>
      </c>
      <c r="AW23" s="65">
        <f>VLOOKUP($A23,'RevPAR Raw Data'!$B$6:$BE$43,'RevPAR Raw Data'!J$1,FALSE)</f>
        <v>56.663616355427799</v>
      </c>
      <c r="AX23" s="65">
        <f>VLOOKUP($A23,'RevPAR Raw Data'!$B$6:$BE$43,'RevPAR Raw Data'!K$1,FALSE)</f>
        <v>56.696117894520803</v>
      </c>
      <c r="AY23" s="66">
        <f>VLOOKUP($A23,'RevPAR Raw Data'!$B$6:$BE$43,'RevPAR Raw Data'!L$1,FALSE)</f>
        <v>52.048118280668703</v>
      </c>
      <c r="AZ23" s="65">
        <f>VLOOKUP($A23,'RevPAR Raw Data'!$B$6:$BE$43,'RevPAR Raw Data'!N$1,FALSE)</f>
        <v>78.942164990765406</v>
      </c>
      <c r="BA23" s="65">
        <f>VLOOKUP($A23,'RevPAR Raw Data'!$B$6:$BE$43,'RevPAR Raw Data'!O$1,FALSE)</f>
        <v>83.294904063205394</v>
      </c>
      <c r="BB23" s="66">
        <f>VLOOKUP($A23,'RevPAR Raw Data'!$B$6:$BE$43,'RevPAR Raw Data'!P$1,FALSE)</f>
        <v>81.1185345269854</v>
      </c>
      <c r="BC23" s="67">
        <f>VLOOKUP($A23,'RevPAR Raw Data'!$B$6:$BE$43,'RevPAR Raw Data'!R$1,FALSE)</f>
        <v>60.330157414715401</v>
      </c>
      <c r="BD23" s="63"/>
      <c r="BE23" s="59">
        <f>VLOOKUP($A23,'RevPAR Raw Data'!$B$6:$BE$43,'RevPAR Raw Data'!T$1,FALSE)</f>
        <v>0.14740013285086601</v>
      </c>
      <c r="BF23" s="60">
        <f>VLOOKUP($A23,'RevPAR Raw Data'!$B$6:$BE$43,'RevPAR Raw Data'!U$1,FALSE)</f>
        <v>-15.221116637744901</v>
      </c>
      <c r="BG23" s="60">
        <f>VLOOKUP($A23,'RevPAR Raw Data'!$B$6:$BE$43,'RevPAR Raw Data'!V$1,FALSE)</f>
        <v>4.4468520643616003</v>
      </c>
      <c r="BH23" s="60">
        <f>VLOOKUP($A23,'RevPAR Raw Data'!$B$6:$BE$43,'RevPAR Raw Data'!W$1,FALSE)</f>
        <v>3.2093712080716998</v>
      </c>
      <c r="BI23" s="60">
        <f>VLOOKUP($A23,'RevPAR Raw Data'!$B$6:$BE$43,'RevPAR Raw Data'!X$1,FALSE)</f>
        <v>-0.39891255754681698</v>
      </c>
      <c r="BJ23" s="61">
        <f>VLOOKUP($A23,'RevPAR Raw Data'!$B$6:$BE$43,'RevPAR Raw Data'!Y$1,FALSE)</f>
        <v>-1.5715766610216899</v>
      </c>
      <c r="BK23" s="60">
        <f>VLOOKUP($A23,'RevPAR Raw Data'!$B$6:$BE$43,'RevPAR Raw Data'!AA$1,FALSE)</f>
        <v>-0.31024686811148899</v>
      </c>
      <c r="BL23" s="60">
        <f>VLOOKUP($A23,'RevPAR Raw Data'!$B$6:$BE$43,'RevPAR Raw Data'!AB$1,FALSE)</f>
        <v>-0.54070565381647395</v>
      </c>
      <c r="BM23" s="61">
        <f>VLOOKUP($A23,'RevPAR Raw Data'!$B$6:$BE$43,'RevPAR Raw Data'!AC$1,FALSE)</f>
        <v>-0.42870105305668299</v>
      </c>
      <c r="BN23" s="62">
        <f>VLOOKUP($A23,'RevPAR Raw Data'!$B$6:$BE$43,'RevPAR Raw Data'!AE$1,FALSE)</f>
        <v>-1.1556931962435399</v>
      </c>
    </row>
    <row r="24" spans="1:66" x14ac:dyDescent="0.35">
      <c r="A24" s="78" t="s">
        <v>53</v>
      </c>
      <c r="B24" s="59">
        <f>VLOOKUP($A24,'Occupancy Raw Data'!$B$8:$BE$45,'Occupancy Raw Data'!G$3,FALSE)</f>
        <v>34.233647901073802</v>
      </c>
      <c r="C24" s="60">
        <f>VLOOKUP($A24,'Occupancy Raw Data'!$B$8:$BE$45,'Occupancy Raw Data'!H$3,FALSE)</f>
        <v>39.147412951513097</v>
      </c>
      <c r="D24" s="60">
        <f>VLOOKUP($A24,'Occupancy Raw Data'!$B$8:$BE$45,'Occupancy Raw Data'!I$3,FALSE)</f>
        <v>53.595834689228703</v>
      </c>
      <c r="E24" s="60">
        <f>VLOOKUP($A24,'Occupancy Raw Data'!$B$8:$BE$45,'Occupancy Raw Data'!J$3,FALSE)</f>
        <v>55.222909209241699</v>
      </c>
      <c r="F24" s="60">
        <f>VLOOKUP($A24,'Occupancy Raw Data'!$B$8:$BE$45,'Occupancy Raw Data'!K$3,FALSE)</f>
        <v>53.563293198828497</v>
      </c>
      <c r="G24" s="61">
        <f>VLOOKUP($A24,'Occupancy Raw Data'!$B$8:$BE$45,'Occupancy Raw Data'!L$3,FALSE)</f>
        <v>47.152619589977199</v>
      </c>
      <c r="H24" s="60">
        <f>VLOOKUP($A24,'Occupancy Raw Data'!$B$8:$BE$45,'Occupancy Raw Data'!N$3,FALSE)</f>
        <v>69.736413927757795</v>
      </c>
      <c r="I24" s="60">
        <f>VLOOKUP($A24,'Occupancy Raw Data'!$B$8:$BE$45,'Occupancy Raw Data'!O$3,FALSE)</f>
        <v>83.143507972665105</v>
      </c>
      <c r="J24" s="61">
        <f>VLOOKUP($A24,'Occupancy Raw Data'!$B$8:$BE$45,'Occupancy Raw Data'!P$3,FALSE)</f>
        <v>76.4399609502115</v>
      </c>
      <c r="K24" s="62">
        <f>VLOOKUP($A24,'Occupancy Raw Data'!$B$8:$BE$45,'Occupancy Raw Data'!R$3,FALSE)</f>
        <v>55.520431407186997</v>
      </c>
      <c r="L24" s="63"/>
      <c r="M24" s="59">
        <f>VLOOKUP($A24,'Occupancy Raw Data'!$B$8:$BE$45,'Occupancy Raw Data'!T$3,FALSE)</f>
        <v>-11.227157332100999</v>
      </c>
      <c r="N24" s="60">
        <f>VLOOKUP($A24,'Occupancy Raw Data'!$B$8:$BE$45,'Occupancy Raw Data'!U$3,FALSE)</f>
        <v>-15.118283894257599</v>
      </c>
      <c r="O24" s="60">
        <f>VLOOKUP($A24,'Occupancy Raw Data'!$B$8:$BE$45,'Occupancy Raw Data'!V$3,FALSE)</f>
        <v>10.525023178136999</v>
      </c>
      <c r="P24" s="60">
        <f>VLOOKUP($A24,'Occupancy Raw Data'!$B$8:$BE$45,'Occupancy Raw Data'!W$3,FALSE)</f>
        <v>14.6011287457612</v>
      </c>
      <c r="Q24" s="60">
        <f>VLOOKUP($A24,'Occupancy Raw Data'!$B$8:$BE$45,'Occupancy Raw Data'!X$3,FALSE)</f>
        <v>3.6493627736019101</v>
      </c>
      <c r="R24" s="61">
        <f>VLOOKUP($A24,'Occupancy Raw Data'!$B$8:$BE$45,'Occupancy Raw Data'!Y$3,FALSE)</f>
        <v>1.1686639595919499</v>
      </c>
      <c r="S24" s="60">
        <f>VLOOKUP($A24,'Occupancy Raw Data'!$B$8:$BE$45,'Occupancy Raw Data'!AA$3,FALSE)</f>
        <v>10.6409448929105</v>
      </c>
      <c r="T24" s="60">
        <f>VLOOKUP($A24,'Occupancy Raw Data'!$B$8:$BE$45,'Occupancy Raw Data'!AB$3,FALSE)</f>
        <v>10.371791285350801</v>
      </c>
      <c r="U24" s="61">
        <f>VLOOKUP($A24,'Occupancy Raw Data'!$B$8:$BE$45,'Occupancy Raw Data'!AC$3,FALSE)</f>
        <v>10.4944035092207</v>
      </c>
      <c r="V24" s="62">
        <f>VLOOKUP($A24,'Occupancy Raw Data'!$B$8:$BE$45,'Occupancy Raw Data'!AE$3,FALSE)</f>
        <v>4.6428422972867001</v>
      </c>
      <c r="W24" s="63"/>
      <c r="X24" s="64">
        <f>VLOOKUP($A24,'ADR Raw Data'!$B$6:$BE$43,'ADR Raw Data'!G$1,FALSE)</f>
        <v>92.327262357414398</v>
      </c>
      <c r="Y24" s="65">
        <f>VLOOKUP($A24,'ADR Raw Data'!$B$6:$BE$43,'ADR Raw Data'!H$1,FALSE)</f>
        <v>92.767514546965899</v>
      </c>
      <c r="Z24" s="65">
        <f>VLOOKUP($A24,'ADR Raw Data'!$B$6:$BE$43,'ADR Raw Data'!I$1,FALSE)</f>
        <v>101.384207650273</v>
      </c>
      <c r="AA24" s="65">
        <f>VLOOKUP($A24,'ADR Raw Data'!$B$6:$BE$43,'ADR Raw Data'!J$1,FALSE)</f>
        <v>100.77124926340601</v>
      </c>
      <c r="AB24" s="65">
        <f>VLOOKUP($A24,'ADR Raw Data'!$B$6:$BE$43,'ADR Raw Data'!K$1,FALSE)</f>
        <v>102.13648238153</v>
      </c>
      <c r="AC24" s="66">
        <f>VLOOKUP($A24,'ADR Raw Data'!$B$6:$BE$43,'ADR Raw Data'!L$1,FALSE)</f>
        <v>98.665679779157998</v>
      </c>
      <c r="AD24" s="65">
        <f>VLOOKUP($A24,'ADR Raw Data'!$B$6:$BE$43,'ADR Raw Data'!N$1,FALSE)</f>
        <v>122.985935604293</v>
      </c>
      <c r="AE24" s="65">
        <f>VLOOKUP($A24,'ADR Raw Data'!$B$6:$BE$43,'ADR Raw Data'!O$1,FALSE)</f>
        <v>129.004986301369</v>
      </c>
      <c r="AF24" s="66">
        <f>VLOOKUP($A24,'ADR Raw Data'!$B$6:$BE$43,'ADR Raw Data'!P$1,FALSE)</f>
        <v>126.25938697318</v>
      </c>
      <c r="AG24" s="67">
        <f>VLOOKUP($A24,'ADR Raw Data'!$B$6:$BE$43,'ADR Raw Data'!R$1,FALSE)</f>
        <v>109.520174997906</v>
      </c>
      <c r="AH24" s="63"/>
      <c r="AI24" s="59">
        <f>VLOOKUP($A24,'ADR Raw Data'!$B$6:$BE$43,'ADR Raw Data'!T$1,FALSE)</f>
        <v>-7.8634635116589999</v>
      </c>
      <c r="AJ24" s="60">
        <f>VLOOKUP($A24,'ADR Raw Data'!$B$6:$BE$43,'ADR Raw Data'!U$1,FALSE)</f>
        <v>-5.2900476559961298</v>
      </c>
      <c r="AK24" s="60">
        <f>VLOOKUP($A24,'ADR Raw Data'!$B$6:$BE$43,'ADR Raw Data'!V$1,FALSE)</f>
        <v>3.5262903073945902</v>
      </c>
      <c r="AL24" s="60">
        <f>VLOOKUP($A24,'ADR Raw Data'!$B$6:$BE$43,'ADR Raw Data'!W$1,FALSE)</f>
        <v>2.5831034902988699</v>
      </c>
      <c r="AM24" s="60">
        <f>VLOOKUP($A24,'ADR Raw Data'!$B$6:$BE$43,'ADR Raw Data'!X$1,FALSE)</f>
        <v>3.0302784925587201</v>
      </c>
      <c r="AN24" s="61">
        <f>VLOOKUP($A24,'ADR Raw Data'!$B$6:$BE$43,'ADR Raw Data'!Y$1,FALSE)</f>
        <v>2.5808232975280201E-2</v>
      </c>
      <c r="AO24" s="60">
        <f>VLOOKUP($A24,'ADR Raw Data'!$B$6:$BE$43,'ADR Raw Data'!AA$1,FALSE)</f>
        <v>7.8649359514586497</v>
      </c>
      <c r="AP24" s="60">
        <f>VLOOKUP($A24,'ADR Raw Data'!$B$6:$BE$43,'ADR Raw Data'!AB$1,FALSE)</f>
        <v>3.4655059032502602</v>
      </c>
      <c r="AQ24" s="61">
        <f>VLOOKUP($A24,'ADR Raw Data'!$B$6:$BE$43,'ADR Raw Data'!AC$1,FALSE)</f>
        <v>5.3694959980119297</v>
      </c>
      <c r="AR24" s="62">
        <f>VLOOKUP($A24,'ADR Raw Data'!$B$6:$BE$43,'ADR Raw Data'!AE$1,FALSE)</f>
        <v>2.8045089111752999</v>
      </c>
      <c r="AS24" s="50"/>
      <c r="AT24" s="64">
        <f>VLOOKUP($A24,'RevPAR Raw Data'!$B$6:$BE$43,'RevPAR Raw Data'!G$1,FALSE)</f>
        <v>31.606989912137902</v>
      </c>
      <c r="AU24" s="65">
        <f>VLOOKUP($A24,'RevPAR Raw Data'!$B$6:$BE$43,'RevPAR Raw Data'!H$1,FALSE)</f>
        <v>36.316082004555803</v>
      </c>
      <c r="AV24" s="65">
        <f>VLOOKUP($A24,'RevPAR Raw Data'!$B$6:$BE$43,'RevPAR Raw Data'!I$1,FALSE)</f>
        <v>54.3377123332248</v>
      </c>
      <c r="AW24" s="65">
        <f>VLOOKUP($A24,'RevPAR Raw Data'!$B$6:$BE$43,'RevPAR Raw Data'!J$1,FALSE)</f>
        <v>55.648815489749403</v>
      </c>
      <c r="AX24" s="65">
        <f>VLOOKUP($A24,'RevPAR Raw Data'!$B$6:$BE$43,'RevPAR Raw Data'!K$1,FALSE)</f>
        <v>54.7076635209892</v>
      </c>
      <c r="AY24" s="66">
        <f>VLOOKUP($A24,'RevPAR Raw Data'!$B$6:$BE$43,'RevPAR Raw Data'!L$1,FALSE)</f>
        <v>46.523452652131397</v>
      </c>
      <c r="AZ24" s="65">
        <f>VLOOKUP($A24,'RevPAR Raw Data'!$B$6:$BE$43,'RevPAR Raw Data'!N$1,FALSE)</f>
        <v>85.765981125935497</v>
      </c>
      <c r="BA24" s="65">
        <f>VLOOKUP($A24,'RevPAR Raw Data'!$B$6:$BE$43,'RevPAR Raw Data'!O$1,FALSE)</f>
        <v>107.259271070615</v>
      </c>
      <c r="BB24" s="66">
        <f>VLOOKUP($A24,'RevPAR Raw Data'!$B$6:$BE$43,'RevPAR Raw Data'!P$1,FALSE)</f>
        <v>96.512626098275305</v>
      </c>
      <c r="BC24" s="67">
        <f>VLOOKUP($A24,'RevPAR Raw Data'!$B$6:$BE$43,'RevPAR Raw Data'!R$1,FALSE)</f>
        <v>60.806073636743903</v>
      </c>
      <c r="BD24" s="63"/>
      <c r="BE24" s="59">
        <f>VLOOKUP($A24,'RevPAR Raw Data'!$B$6:$BE$43,'RevPAR Raw Data'!T$1,FALSE)</f>
        <v>-18.207777423553701</v>
      </c>
      <c r="BF24" s="60">
        <f>VLOOKUP($A24,'RevPAR Raw Data'!$B$6:$BE$43,'RevPAR Raw Data'!U$1,FALSE)</f>
        <v>-19.6085671274787</v>
      </c>
      <c r="BG24" s="60">
        <f>VLOOKUP($A24,'RevPAR Raw Data'!$B$6:$BE$43,'RevPAR Raw Data'!V$1,FALSE)</f>
        <v>14.422456357713299</v>
      </c>
      <c r="BH24" s="60">
        <f>VLOOKUP($A24,'RevPAR Raw Data'!$B$6:$BE$43,'RevPAR Raw Data'!W$1,FALSE)</f>
        <v>17.561394502314901</v>
      </c>
      <c r="BI24" s="60">
        <f>VLOOKUP($A24,'RevPAR Raw Data'!$B$6:$BE$43,'RevPAR Raw Data'!X$1,FALSE)</f>
        <v>6.7902271214045404</v>
      </c>
      <c r="BJ24" s="61">
        <f>VLOOKUP($A24,'RevPAR Raw Data'!$B$6:$BE$43,'RevPAR Raw Data'!Y$1,FALSE)</f>
        <v>1.1947738040846201</v>
      </c>
      <c r="BK24" s="60">
        <f>VLOOKUP($A24,'RevPAR Raw Data'!$B$6:$BE$43,'RevPAR Raw Data'!AA$1,FALSE)</f>
        <v>19.342784344826502</v>
      </c>
      <c r="BL24" s="60">
        <f>VLOOKUP($A24,'RevPAR Raw Data'!$B$6:$BE$43,'RevPAR Raw Data'!AB$1,FALSE)</f>
        <v>14.196732227867701</v>
      </c>
      <c r="BM24" s="61">
        <f>VLOOKUP($A24,'RevPAR Raw Data'!$B$6:$BE$43,'RevPAR Raw Data'!AC$1,FALSE)</f>
        <v>16.4273960836755</v>
      </c>
      <c r="BN24" s="62">
        <f>VLOOKUP($A24,'RevPAR Raw Data'!$B$6:$BE$43,'RevPAR Raw Data'!AE$1,FALSE)</f>
        <v>7.5775601344212298</v>
      </c>
    </row>
    <row r="25" spans="1:66" x14ac:dyDescent="0.35">
      <c r="A25" s="78" t="s">
        <v>52</v>
      </c>
      <c r="B25" s="59">
        <f>VLOOKUP($A25,'Occupancy Raw Data'!$B$8:$BE$45,'Occupancy Raw Data'!G$3,FALSE)</f>
        <v>37.139516757599303</v>
      </c>
      <c r="C25" s="60">
        <f>VLOOKUP($A25,'Occupancy Raw Data'!$B$8:$BE$45,'Occupancy Raw Data'!H$3,FALSE)</f>
        <v>40.023382696804298</v>
      </c>
      <c r="D25" s="60">
        <f>VLOOKUP($A25,'Occupancy Raw Data'!$B$8:$BE$45,'Occupancy Raw Data'!I$3,FALSE)</f>
        <v>53.487918939984397</v>
      </c>
      <c r="E25" s="60">
        <f>VLOOKUP($A25,'Occupancy Raw Data'!$B$8:$BE$45,'Occupancy Raw Data'!J$3,FALSE)</f>
        <v>54.812938425565001</v>
      </c>
      <c r="F25" s="60">
        <f>VLOOKUP($A25,'Occupancy Raw Data'!$B$8:$BE$45,'Occupancy Raw Data'!K$3,FALSE)</f>
        <v>54.0724863600935</v>
      </c>
      <c r="G25" s="61">
        <f>VLOOKUP($A25,'Occupancy Raw Data'!$B$8:$BE$45,'Occupancy Raw Data'!L$3,FALSE)</f>
        <v>47.9072486360093</v>
      </c>
      <c r="H25" s="60">
        <f>VLOOKUP($A25,'Occupancy Raw Data'!$B$8:$BE$45,'Occupancy Raw Data'!N$3,FALSE)</f>
        <v>73.421667965705296</v>
      </c>
      <c r="I25" s="60">
        <f>VLOOKUP($A25,'Occupancy Raw Data'!$B$8:$BE$45,'Occupancy Raw Data'!O$3,FALSE)</f>
        <v>73.694466095089595</v>
      </c>
      <c r="J25" s="61">
        <f>VLOOKUP($A25,'Occupancy Raw Data'!$B$8:$BE$45,'Occupancy Raw Data'!P$3,FALSE)</f>
        <v>73.558067030397496</v>
      </c>
      <c r="K25" s="62">
        <f>VLOOKUP($A25,'Occupancy Raw Data'!$B$8:$BE$45,'Occupancy Raw Data'!R$3,FALSE)</f>
        <v>55.236053891548799</v>
      </c>
      <c r="L25" s="63"/>
      <c r="M25" s="59">
        <f>VLOOKUP($A25,'Occupancy Raw Data'!$B$8:$BE$45,'Occupancy Raw Data'!T$3,FALSE)</f>
        <v>5.3038674033149098</v>
      </c>
      <c r="N25" s="60">
        <f>VLOOKUP($A25,'Occupancy Raw Data'!$B$8:$BE$45,'Occupancy Raw Data'!U$3,FALSE)</f>
        <v>-10.773240660295301</v>
      </c>
      <c r="O25" s="60">
        <f>VLOOKUP($A25,'Occupancy Raw Data'!$B$8:$BE$45,'Occupancy Raw Data'!V$3,FALSE)</f>
        <v>18.318965517241299</v>
      </c>
      <c r="P25" s="60">
        <f>VLOOKUP($A25,'Occupancy Raw Data'!$B$8:$BE$45,'Occupancy Raw Data'!W$3,FALSE)</f>
        <v>9.4126798910929494</v>
      </c>
      <c r="Q25" s="60">
        <f>VLOOKUP($A25,'Occupancy Raw Data'!$B$8:$BE$45,'Occupancy Raw Data'!X$3,FALSE)</f>
        <v>15.7214345287739</v>
      </c>
      <c r="R25" s="61">
        <f>VLOOKUP($A25,'Occupancy Raw Data'!$B$8:$BE$45,'Occupancy Raw Data'!Y$3,FALSE)</f>
        <v>7.8238750986755496</v>
      </c>
      <c r="S25" s="60">
        <f>VLOOKUP($A25,'Occupancy Raw Data'!$B$8:$BE$45,'Occupancy Raw Data'!AA$3,FALSE)</f>
        <v>5.6349873843565996</v>
      </c>
      <c r="T25" s="60">
        <f>VLOOKUP($A25,'Occupancy Raw Data'!$B$8:$BE$45,'Occupancy Raw Data'!AB$3,FALSE)</f>
        <v>1.3126171979640999</v>
      </c>
      <c r="U25" s="61">
        <f>VLOOKUP($A25,'Occupancy Raw Data'!$B$8:$BE$45,'Occupancy Raw Data'!AC$3,FALSE)</f>
        <v>3.4246575342465699</v>
      </c>
      <c r="V25" s="62">
        <f>VLOOKUP($A25,'Occupancy Raw Data'!$B$8:$BE$45,'Occupancy Raw Data'!AE$3,FALSE)</f>
        <v>6.1066253141543196</v>
      </c>
      <c r="W25" s="63"/>
      <c r="X25" s="64">
        <f>VLOOKUP($A25,'ADR Raw Data'!$B$6:$BE$43,'ADR Raw Data'!G$1,FALSE)</f>
        <v>89.907581322140601</v>
      </c>
      <c r="Y25" s="65">
        <f>VLOOKUP($A25,'ADR Raw Data'!$B$6:$BE$43,'ADR Raw Data'!H$1,FALSE)</f>
        <v>87.473106134371903</v>
      </c>
      <c r="Z25" s="65">
        <f>VLOOKUP($A25,'ADR Raw Data'!$B$6:$BE$43,'ADR Raw Data'!I$1,FALSE)</f>
        <v>91.8705974499089</v>
      </c>
      <c r="AA25" s="65">
        <f>VLOOKUP($A25,'ADR Raw Data'!$B$6:$BE$43,'ADR Raw Data'!J$1,FALSE)</f>
        <v>90.282317810167001</v>
      </c>
      <c r="AB25" s="65">
        <f>VLOOKUP($A25,'ADR Raw Data'!$B$6:$BE$43,'ADR Raw Data'!K$1,FALSE)</f>
        <v>96.8293405405405</v>
      </c>
      <c r="AC25" s="66">
        <f>VLOOKUP($A25,'ADR Raw Data'!$B$6:$BE$43,'ADR Raw Data'!L$1,FALSE)</f>
        <v>91.587405840722298</v>
      </c>
      <c r="AD25" s="65">
        <f>VLOOKUP($A25,'ADR Raw Data'!$B$6:$BE$43,'ADR Raw Data'!N$1,FALSE)</f>
        <v>231.08723195329</v>
      </c>
      <c r="AE25" s="65">
        <f>VLOOKUP($A25,'ADR Raw Data'!$B$6:$BE$43,'ADR Raw Data'!O$1,FALSE)</f>
        <v>235.373141195134</v>
      </c>
      <c r="AF25" s="66">
        <f>VLOOKUP($A25,'ADR Raw Data'!$B$6:$BE$43,'ADR Raw Data'!P$1,FALSE)</f>
        <v>233.2341602649</v>
      </c>
      <c r="AG25" s="67">
        <f>VLOOKUP($A25,'ADR Raw Data'!$B$6:$BE$43,'ADR Raw Data'!R$1,FALSE)</f>
        <v>145.48212921433199</v>
      </c>
      <c r="AH25" s="63"/>
      <c r="AI25" s="59">
        <f>VLOOKUP($A25,'ADR Raw Data'!$B$6:$BE$43,'ADR Raw Data'!T$1,FALSE)</f>
        <v>4.4836664116317104</v>
      </c>
      <c r="AJ25" s="60">
        <f>VLOOKUP($A25,'ADR Raw Data'!$B$6:$BE$43,'ADR Raw Data'!U$1,FALSE)</f>
        <v>1.4104878034125601</v>
      </c>
      <c r="AK25" s="60">
        <f>VLOOKUP($A25,'ADR Raw Data'!$B$6:$BE$43,'ADR Raw Data'!V$1,FALSE)</f>
        <v>9.7898017605393406</v>
      </c>
      <c r="AL25" s="60">
        <f>VLOOKUP($A25,'ADR Raw Data'!$B$6:$BE$43,'ADR Raw Data'!W$1,FALSE)</f>
        <v>4.4339273677807798</v>
      </c>
      <c r="AM25" s="60">
        <f>VLOOKUP($A25,'ADR Raw Data'!$B$6:$BE$43,'ADR Raw Data'!X$1,FALSE)</f>
        <v>9.4092003604429504</v>
      </c>
      <c r="AN25" s="61">
        <f>VLOOKUP($A25,'ADR Raw Data'!$B$6:$BE$43,'ADR Raw Data'!Y$1,FALSE)</f>
        <v>6.2316434381955803</v>
      </c>
      <c r="AO25" s="60">
        <f>VLOOKUP($A25,'ADR Raw Data'!$B$6:$BE$43,'ADR Raw Data'!AA$1,FALSE)</f>
        <v>75.2099668312093</v>
      </c>
      <c r="AP25" s="60">
        <f>VLOOKUP($A25,'ADR Raw Data'!$B$6:$BE$43,'ADR Raw Data'!AB$1,FALSE)</f>
        <v>78.667014437922504</v>
      </c>
      <c r="AQ25" s="61">
        <f>VLOOKUP($A25,'ADR Raw Data'!$B$6:$BE$43,'ADR Raw Data'!AC$1,FALSE)</f>
        <v>76.942838608788705</v>
      </c>
      <c r="AR25" s="62">
        <f>VLOOKUP($A25,'ADR Raw Data'!$B$6:$BE$43,'ADR Raw Data'!AE$1,FALSE)</f>
        <v>39.8673926305854</v>
      </c>
      <c r="AS25" s="50"/>
      <c r="AT25" s="64">
        <f>VLOOKUP($A25,'RevPAR Raw Data'!$B$6:$BE$43,'RevPAR Raw Data'!G$1,FALSE)</f>
        <v>33.3912412314886</v>
      </c>
      <c r="AU25" s="65">
        <f>VLOOKUP($A25,'RevPAR Raw Data'!$B$6:$BE$43,'RevPAR Raw Data'!H$1,FALSE)</f>
        <v>35.009696024941498</v>
      </c>
      <c r="AV25" s="65">
        <f>VLOOKUP($A25,'RevPAR Raw Data'!$B$6:$BE$43,'RevPAR Raw Data'!I$1,FALSE)</f>
        <v>49.139670693686597</v>
      </c>
      <c r="AW25" s="65">
        <f>VLOOKUP($A25,'RevPAR Raw Data'!$B$6:$BE$43,'RevPAR Raw Data'!J$1,FALSE)</f>
        <v>49.486391270459798</v>
      </c>
      <c r="AX25" s="65">
        <f>VLOOKUP($A25,'RevPAR Raw Data'!$B$6:$BE$43,'RevPAR Raw Data'!K$1,FALSE)</f>
        <v>52.3580319563522</v>
      </c>
      <c r="AY25" s="66">
        <f>VLOOKUP($A25,'RevPAR Raw Data'!$B$6:$BE$43,'RevPAR Raw Data'!L$1,FALSE)</f>
        <v>43.877006235385799</v>
      </c>
      <c r="AZ25" s="65">
        <f>VLOOKUP($A25,'RevPAR Raw Data'!$B$6:$BE$43,'RevPAR Raw Data'!N$1,FALSE)</f>
        <v>169.66810015588399</v>
      </c>
      <c r="BA25" s="65">
        <f>VLOOKUP($A25,'RevPAR Raw Data'!$B$6:$BE$43,'RevPAR Raw Data'!O$1,FALSE)</f>
        <v>173.456979734996</v>
      </c>
      <c r="BB25" s="66">
        <f>VLOOKUP($A25,'RevPAR Raw Data'!$B$6:$BE$43,'RevPAR Raw Data'!P$1,FALSE)</f>
        <v>171.56253994543999</v>
      </c>
      <c r="BC25" s="67">
        <f>VLOOKUP($A25,'RevPAR Raw Data'!$B$6:$BE$43,'RevPAR Raw Data'!R$1,FALSE)</f>
        <v>80.358587295401406</v>
      </c>
      <c r="BD25" s="63"/>
      <c r="BE25" s="59">
        <f>VLOOKUP($A25,'RevPAR Raw Data'!$B$6:$BE$43,'RevPAR Raw Data'!T$1,FALSE)</f>
        <v>10.025341536226501</v>
      </c>
      <c r="BF25" s="60">
        <f>VLOOKUP($A25,'RevPAR Raw Data'!$B$6:$BE$43,'RevPAR Raw Data'!U$1,FALSE)</f>
        <v>-9.51470810242858</v>
      </c>
      <c r="BG25" s="60">
        <f>VLOOKUP($A25,'RevPAR Raw Data'!$B$6:$BE$43,'RevPAR Raw Data'!V$1,FALSE)</f>
        <v>29.9021576865002</v>
      </c>
      <c r="BH25" s="60">
        <f>VLOOKUP($A25,'RevPAR Raw Data'!$B$6:$BE$43,'RevPAR Raw Data'!W$1,FALSE)</f>
        <v>14.263958648606501</v>
      </c>
      <c r="BI25" s="60">
        <f>VLOOKUP($A25,'RevPAR Raw Data'!$B$6:$BE$43,'RevPAR Raw Data'!X$1,FALSE)</f>
        <v>26.6098961635651</v>
      </c>
      <c r="BJ25" s="61">
        <f>VLOOKUP($A25,'RevPAR Raw Data'!$B$6:$BE$43,'RevPAR Raw Data'!Y$1,FALSE)</f>
        <v>14.5430745360703</v>
      </c>
      <c r="BK25" s="60">
        <f>VLOOKUP($A25,'RevPAR Raw Data'!$B$6:$BE$43,'RevPAR Raw Data'!AA$1,FALSE)</f>
        <v>85.083026358283306</v>
      </c>
      <c r="BL25" s="60">
        <f>VLOOKUP($A25,'RevPAR Raw Data'!$B$6:$BE$43,'RevPAR Raw Data'!AB$1,FALSE)</f>
        <v>81.012228396523696</v>
      </c>
      <c r="BM25" s="61">
        <f>VLOOKUP($A25,'RevPAR Raw Data'!$B$6:$BE$43,'RevPAR Raw Data'!AC$1,FALSE)</f>
        <v>83.002524862514406</v>
      </c>
      <c r="BN25" s="62">
        <f>VLOOKUP($A25,'RevPAR Raw Data'!$B$6:$BE$43,'RevPAR Raw Data'!AE$1,FALSE)</f>
        <v>48.408570235212302</v>
      </c>
    </row>
    <row r="26" spans="1:66" x14ac:dyDescent="0.35">
      <c r="A26" s="78" t="s">
        <v>51</v>
      </c>
      <c r="B26" s="59">
        <f>VLOOKUP($A26,'Occupancy Raw Data'!$B$8:$BE$45,'Occupancy Raw Data'!G$3,FALSE)</f>
        <v>45.194193801490698</v>
      </c>
      <c r="C26" s="60">
        <f>VLOOKUP($A26,'Occupancy Raw Data'!$B$8:$BE$45,'Occupancy Raw Data'!H$3,FALSE)</f>
        <v>49.391918399372301</v>
      </c>
      <c r="D26" s="60">
        <f>VLOOKUP($A26,'Occupancy Raw Data'!$B$8:$BE$45,'Occupancy Raw Data'!I$3,FALSE)</f>
        <v>62.9658689682228</v>
      </c>
      <c r="E26" s="60">
        <f>VLOOKUP($A26,'Occupancy Raw Data'!$B$8:$BE$45,'Occupancy Raw Data'!J$3,FALSE)</f>
        <v>64.417418595527593</v>
      </c>
      <c r="F26" s="60">
        <f>VLOOKUP($A26,'Occupancy Raw Data'!$B$8:$BE$45,'Occupancy Raw Data'!K$3,FALSE)</f>
        <v>59.925460965084298</v>
      </c>
      <c r="G26" s="61">
        <f>VLOOKUP($A26,'Occupancy Raw Data'!$B$8:$BE$45,'Occupancy Raw Data'!L$3,FALSE)</f>
        <v>56.3789721459395</v>
      </c>
      <c r="H26" s="60">
        <f>VLOOKUP($A26,'Occupancy Raw Data'!$B$8:$BE$45,'Occupancy Raw Data'!N$3,FALSE)</f>
        <v>67.242055708120802</v>
      </c>
      <c r="I26" s="60">
        <f>VLOOKUP($A26,'Occupancy Raw Data'!$B$8:$BE$45,'Occupancy Raw Data'!O$3,FALSE)</f>
        <v>74.578265986661407</v>
      </c>
      <c r="J26" s="61">
        <f>VLOOKUP($A26,'Occupancy Raw Data'!$B$8:$BE$45,'Occupancy Raw Data'!P$3,FALSE)</f>
        <v>70.910160847391097</v>
      </c>
      <c r="K26" s="62">
        <f>VLOOKUP($A26,'Occupancy Raw Data'!$B$8:$BE$45,'Occupancy Raw Data'!R$3,FALSE)</f>
        <v>60.5307403463543</v>
      </c>
      <c r="L26" s="63"/>
      <c r="M26" s="59">
        <f>VLOOKUP($A26,'Occupancy Raw Data'!$B$8:$BE$45,'Occupancy Raw Data'!T$3,FALSE)</f>
        <v>2.2826776989193598</v>
      </c>
      <c r="N26" s="60">
        <f>VLOOKUP($A26,'Occupancy Raw Data'!$B$8:$BE$45,'Occupancy Raw Data'!U$3,FALSE)</f>
        <v>-7.7906405285059197</v>
      </c>
      <c r="O26" s="60">
        <f>VLOOKUP($A26,'Occupancy Raw Data'!$B$8:$BE$45,'Occupancy Raw Data'!V$3,FALSE)</f>
        <v>13.057000213768999</v>
      </c>
      <c r="P26" s="60">
        <f>VLOOKUP($A26,'Occupancy Raw Data'!$B$8:$BE$45,'Occupancy Raw Data'!W$3,FALSE)</f>
        <v>7.6289688547423502</v>
      </c>
      <c r="Q26" s="60">
        <f>VLOOKUP($A26,'Occupancy Raw Data'!$B$8:$BE$45,'Occupancy Raw Data'!X$3,FALSE)</f>
        <v>0.35952578040866501</v>
      </c>
      <c r="R26" s="61">
        <f>VLOOKUP($A26,'Occupancy Raw Data'!$B$8:$BE$45,'Occupancy Raw Data'!Y$3,FALSE)</f>
        <v>3.2556839235758002</v>
      </c>
      <c r="S26" s="60">
        <f>VLOOKUP($A26,'Occupancy Raw Data'!$B$8:$BE$45,'Occupancy Raw Data'!AA$3,FALSE)</f>
        <v>-18.142250520603</v>
      </c>
      <c r="T26" s="60">
        <f>VLOOKUP($A26,'Occupancy Raw Data'!$B$8:$BE$45,'Occupancy Raw Data'!AB$3,FALSE)</f>
        <v>-17.884744284036401</v>
      </c>
      <c r="U26" s="61">
        <f>VLOOKUP($A26,'Occupancy Raw Data'!$B$8:$BE$45,'Occupancy Raw Data'!AC$3,FALSE)</f>
        <v>-18.007038815801099</v>
      </c>
      <c r="V26" s="62">
        <f>VLOOKUP($A26,'Occupancy Raw Data'!$B$8:$BE$45,'Occupancy Raw Data'!AE$3,FALSE)</f>
        <v>-4.99086272049147</v>
      </c>
      <c r="W26" s="63"/>
      <c r="X26" s="64">
        <f>VLOOKUP($A26,'ADR Raw Data'!$B$6:$BE$43,'ADR Raw Data'!G$1,FALSE)</f>
        <v>92.115060763888806</v>
      </c>
      <c r="Y26" s="65">
        <f>VLOOKUP($A26,'ADR Raw Data'!$B$6:$BE$43,'ADR Raw Data'!H$1,FALSE)</f>
        <v>88.180762509928499</v>
      </c>
      <c r="Z26" s="65">
        <f>VLOOKUP($A26,'ADR Raw Data'!$B$6:$BE$43,'ADR Raw Data'!I$1,FALSE)</f>
        <v>92.370121495327098</v>
      </c>
      <c r="AA26" s="65">
        <f>VLOOKUP($A26,'ADR Raw Data'!$B$6:$BE$43,'ADR Raw Data'!J$1,FALSE)</f>
        <v>92.775310596833094</v>
      </c>
      <c r="AB26" s="65">
        <f>VLOOKUP($A26,'ADR Raw Data'!$B$6:$BE$43,'ADR Raw Data'!K$1,FALSE)</f>
        <v>93.330729950900107</v>
      </c>
      <c r="AC26" s="66">
        <f>VLOOKUP($A26,'ADR Raw Data'!$B$6:$BE$43,'ADR Raw Data'!L$1,FALSE)</f>
        <v>91.891994294064403</v>
      </c>
      <c r="AD26" s="65">
        <f>VLOOKUP($A26,'ADR Raw Data'!$B$6:$BE$43,'ADR Raw Data'!N$1,FALSE)</f>
        <v>114.078544340723</v>
      </c>
      <c r="AE26" s="65">
        <f>VLOOKUP($A26,'ADR Raw Data'!$B$6:$BE$43,'ADR Raw Data'!O$1,FALSE)</f>
        <v>119.204300368227</v>
      </c>
      <c r="AF26" s="66">
        <f>VLOOKUP($A26,'ADR Raw Data'!$B$6:$BE$43,'ADR Raw Data'!P$1,FALSE)</f>
        <v>116.77399723374801</v>
      </c>
      <c r="AG26" s="67">
        <f>VLOOKUP($A26,'ADR Raw Data'!$B$6:$BE$43,'ADR Raw Data'!R$1,FALSE)</f>
        <v>100.220168047775</v>
      </c>
      <c r="AH26" s="63"/>
      <c r="AI26" s="59">
        <f>VLOOKUP($A26,'ADR Raw Data'!$B$6:$BE$43,'ADR Raw Data'!T$1,FALSE)</f>
        <v>2.6368701797404102</v>
      </c>
      <c r="AJ26" s="60">
        <f>VLOOKUP($A26,'ADR Raw Data'!$B$6:$BE$43,'ADR Raw Data'!U$1,FALSE)</f>
        <v>1.42941837273484</v>
      </c>
      <c r="AK26" s="60">
        <f>VLOOKUP($A26,'ADR Raw Data'!$B$6:$BE$43,'ADR Raw Data'!V$1,FALSE)</f>
        <v>4.7714961749354803</v>
      </c>
      <c r="AL26" s="60">
        <f>VLOOKUP($A26,'ADR Raw Data'!$B$6:$BE$43,'ADR Raw Data'!W$1,FALSE)</f>
        <v>4.7515043976516296</v>
      </c>
      <c r="AM26" s="60">
        <f>VLOOKUP($A26,'ADR Raw Data'!$B$6:$BE$43,'ADR Raw Data'!X$1,FALSE)</f>
        <v>1.0145349306509299</v>
      </c>
      <c r="AN26" s="61">
        <f>VLOOKUP($A26,'ADR Raw Data'!$B$6:$BE$43,'ADR Raw Data'!Y$1,FALSE)</f>
        <v>3.02580669648985</v>
      </c>
      <c r="AO26" s="60">
        <f>VLOOKUP($A26,'ADR Raw Data'!$B$6:$BE$43,'ADR Raw Data'!AA$1,FALSE)</f>
        <v>-21.478412847395301</v>
      </c>
      <c r="AP26" s="60">
        <f>VLOOKUP($A26,'ADR Raw Data'!$B$6:$BE$43,'ADR Raw Data'!AB$1,FALSE)</f>
        <v>-22.542940819221101</v>
      </c>
      <c r="AQ26" s="61">
        <f>VLOOKUP($A26,'ADR Raw Data'!$B$6:$BE$43,'ADR Raw Data'!AC$1,FALSE)</f>
        <v>-22.0499616231209</v>
      </c>
      <c r="AR26" s="62">
        <f>VLOOKUP($A26,'ADR Raw Data'!$B$6:$BE$43,'ADR Raw Data'!AE$1,FALSE)</f>
        <v>-11.0745808334296</v>
      </c>
      <c r="AS26" s="50"/>
      <c r="AT26" s="64">
        <f>VLOOKUP($A26,'RevPAR Raw Data'!$B$6:$BE$43,'RevPAR Raw Data'!G$1,FALSE)</f>
        <v>41.630659081992903</v>
      </c>
      <c r="AU26" s="65">
        <f>VLOOKUP($A26,'RevPAR Raw Data'!$B$6:$BE$43,'RevPAR Raw Data'!H$1,FALSE)</f>
        <v>43.554170262848103</v>
      </c>
      <c r="AV26" s="65">
        <f>VLOOKUP($A26,'RevPAR Raw Data'!$B$6:$BE$43,'RevPAR Raw Data'!I$1,FALSE)</f>
        <v>58.161649666535801</v>
      </c>
      <c r="AW26" s="65">
        <f>VLOOKUP($A26,'RevPAR Raw Data'!$B$6:$BE$43,'RevPAR Raw Data'!J$1,FALSE)</f>
        <v>59.7634601804629</v>
      </c>
      <c r="AX26" s="65">
        <f>VLOOKUP($A26,'RevPAR Raw Data'!$B$6:$BE$43,'RevPAR Raw Data'!K$1,FALSE)</f>
        <v>55.928870145154903</v>
      </c>
      <c r="AY26" s="66">
        <f>VLOOKUP($A26,'RevPAR Raw Data'!$B$6:$BE$43,'RevPAR Raw Data'!L$1,FALSE)</f>
        <v>51.807761867398902</v>
      </c>
      <c r="AZ26" s="65">
        <f>VLOOKUP($A26,'RevPAR Raw Data'!$B$6:$BE$43,'RevPAR Raw Data'!N$1,FALSE)</f>
        <v>76.7087583366025</v>
      </c>
      <c r="BA26" s="65">
        <f>VLOOKUP($A26,'RevPAR Raw Data'!$B$6:$BE$43,'RevPAR Raw Data'!O$1,FALSE)</f>
        <v>88.900500196155306</v>
      </c>
      <c r="BB26" s="66">
        <f>VLOOKUP($A26,'RevPAR Raw Data'!$B$6:$BE$43,'RevPAR Raw Data'!P$1,FALSE)</f>
        <v>82.804629266378896</v>
      </c>
      <c r="BC26" s="67">
        <f>VLOOKUP($A26,'RevPAR Raw Data'!$B$6:$BE$43,'RevPAR Raw Data'!R$1,FALSE)</f>
        <v>60.664009695678899</v>
      </c>
      <c r="BD26" s="63"/>
      <c r="BE26" s="59">
        <f>VLOOKUP($A26,'RevPAR Raw Data'!$B$6:$BE$43,'RevPAR Raw Data'!T$1,FALSE)</f>
        <v>4.9797391262021602</v>
      </c>
      <c r="BF26" s="60">
        <f>VLOOKUP($A26,'RevPAR Raw Data'!$B$6:$BE$43,'RevPAR Raw Data'!U$1,FALSE)</f>
        <v>-6.4725830028392597</v>
      </c>
      <c r="BG26" s="60">
        <f>VLOOKUP($A26,'RevPAR Raw Data'!$B$6:$BE$43,'RevPAR Raw Data'!V$1,FALSE)</f>
        <v>18.4515106544658</v>
      </c>
      <c r="BH26" s="60">
        <f>VLOOKUP($A26,'RevPAR Raw Data'!$B$6:$BE$43,'RevPAR Raw Data'!W$1,FALSE)</f>
        <v>12.7429640430225</v>
      </c>
      <c r="BI26" s="60">
        <f>VLOOKUP($A26,'RevPAR Raw Data'!$B$6:$BE$43,'RevPAR Raw Data'!X$1,FALSE)</f>
        <v>1.3777082256865401</v>
      </c>
      <c r="BJ26" s="61">
        <f>VLOOKUP($A26,'RevPAR Raw Data'!$B$6:$BE$43,'RevPAR Raw Data'!Y$1,FALSE)</f>
        <v>6.3800013222417604</v>
      </c>
      <c r="BK26" s="60">
        <f>VLOOKUP($A26,'RevPAR Raw Data'!$B$6:$BE$43,'RevPAR Raw Data'!AA$1,FALSE)</f>
        <v>-35.723995901374501</v>
      </c>
      <c r="BL26" s="60">
        <f>VLOOKUP($A26,'RevPAR Raw Data'!$B$6:$BE$43,'RevPAR Raw Data'!AB$1,FALSE)</f>
        <v>-36.395937783638203</v>
      </c>
      <c r="BM26" s="61">
        <f>VLOOKUP($A26,'RevPAR Raw Data'!$B$6:$BE$43,'RevPAR Raw Data'!AC$1,FALSE)</f>
        <v>-36.086455290577398</v>
      </c>
      <c r="BN26" s="62">
        <f>VLOOKUP($A26,'RevPAR Raw Data'!$B$6:$BE$43,'RevPAR Raw Data'!AE$1,FALSE)</f>
        <v>-15.5127264276547</v>
      </c>
    </row>
    <row r="27" spans="1:66" x14ac:dyDescent="0.35">
      <c r="A27" s="78" t="s">
        <v>48</v>
      </c>
      <c r="B27" s="59">
        <f>VLOOKUP($A27,'Occupancy Raw Data'!$B$8:$BE$45,'Occupancy Raw Data'!G$3,FALSE)</f>
        <v>52.820976491862503</v>
      </c>
      <c r="C27" s="60">
        <f>VLOOKUP($A27,'Occupancy Raw Data'!$B$8:$BE$45,'Occupancy Raw Data'!H$3,FALSE)</f>
        <v>54.737793851717903</v>
      </c>
      <c r="D27" s="60">
        <f>VLOOKUP($A27,'Occupancy Raw Data'!$B$8:$BE$45,'Occupancy Raw Data'!I$3,FALSE)</f>
        <v>66.943942133815497</v>
      </c>
      <c r="E27" s="60">
        <f>VLOOKUP($A27,'Occupancy Raw Data'!$B$8:$BE$45,'Occupancy Raw Data'!J$3,FALSE)</f>
        <v>62.875226039783001</v>
      </c>
      <c r="F27" s="60">
        <f>VLOOKUP($A27,'Occupancy Raw Data'!$B$8:$BE$45,'Occupancy Raw Data'!K$3,FALSE)</f>
        <v>61.211573236889599</v>
      </c>
      <c r="G27" s="61">
        <f>VLOOKUP($A27,'Occupancy Raw Data'!$B$8:$BE$45,'Occupancy Raw Data'!L$3,FALSE)</f>
        <v>59.717902350813702</v>
      </c>
      <c r="H27" s="60">
        <f>VLOOKUP($A27,'Occupancy Raw Data'!$B$8:$BE$45,'Occupancy Raw Data'!N$3,FALSE)</f>
        <v>82.260397830017993</v>
      </c>
      <c r="I27" s="60">
        <f>VLOOKUP($A27,'Occupancy Raw Data'!$B$8:$BE$45,'Occupancy Raw Data'!O$3,FALSE)</f>
        <v>73.182640144665399</v>
      </c>
      <c r="J27" s="61">
        <f>VLOOKUP($A27,'Occupancy Raw Data'!$B$8:$BE$45,'Occupancy Raw Data'!P$3,FALSE)</f>
        <v>77.721518987341696</v>
      </c>
      <c r="K27" s="62">
        <f>VLOOKUP($A27,'Occupancy Raw Data'!$B$8:$BE$45,'Occupancy Raw Data'!R$3,FALSE)</f>
        <v>64.861792818393099</v>
      </c>
      <c r="L27" s="63"/>
      <c r="M27" s="59">
        <f>VLOOKUP($A27,'Occupancy Raw Data'!$B$8:$BE$45,'Occupancy Raw Data'!T$3,FALSE)</f>
        <v>-2.0858747666920499</v>
      </c>
      <c r="N27" s="60">
        <f>VLOOKUP($A27,'Occupancy Raw Data'!$B$8:$BE$45,'Occupancy Raw Data'!U$3,FALSE)</f>
        <v>4.4565976680416099</v>
      </c>
      <c r="O27" s="60">
        <f>VLOOKUP($A27,'Occupancy Raw Data'!$B$8:$BE$45,'Occupancy Raw Data'!V$3,FALSE)</f>
        <v>24.977923057463201</v>
      </c>
      <c r="P27" s="60">
        <f>VLOOKUP($A27,'Occupancy Raw Data'!$B$8:$BE$45,'Occupancy Raw Data'!W$3,FALSE)</f>
        <v>14.962156079717399</v>
      </c>
      <c r="Q27" s="60">
        <f>VLOOKUP($A27,'Occupancy Raw Data'!$B$8:$BE$45,'Occupancy Raw Data'!X$3,FALSE)</f>
        <v>12.455296274910401</v>
      </c>
      <c r="R27" s="61">
        <f>VLOOKUP($A27,'Occupancy Raw Data'!$B$8:$BE$45,'Occupancy Raw Data'!Y$3,FALSE)</f>
        <v>10.984431673901099</v>
      </c>
      <c r="S27" s="60">
        <f>VLOOKUP($A27,'Occupancy Raw Data'!$B$8:$BE$45,'Occupancy Raw Data'!AA$3,FALSE)</f>
        <v>29.926354380836699</v>
      </c>
      <c r="T27" s="60">
        <f>VLOOKUP($A27,'Occupancy Raw Data'!$B$8:$BE$45,'Occupancy Raw Data'!AB$3,FALSE)</f>
        <v>1.8093437340724801</v>
      </c>
      <c r="U27" s="61">
        <f>VLOOKUP($A27,'Occupancy Raw Data'!$B$8:$BE$45,'Occupancy Raw Data'!AC$3,FALSE)</f>
        <v>14.976791624846101</v>
      </c>
      <c r="V27" s="62">
        <f>VLOOKUP($A27,'Occupancy Raw Data'!$B$8:$BE$45,'Occupancy Raw Data'!AE$3,FALSE)</f>
        <v>12.319672553478201</v>
      </c>
      <c r="W27" s="63"/>
      <c r="X27" s="64">
        <f>VLOOKUP($A27,'ADR Raw Data'!$B$6:$BE$43,'ADR Raw Data'!G$1,FALSE)</f>
        <v>93.868490243067399</v>
      </c>
      <c r="Y27" s="65">
        <f>VLOOKUP($A27,'ADR Raw Data'!$B$6:$BE$43,'ADR Raw Data'!H$1,FALSE)</f>
        <v>97.044416914436695</v>
      </c>
      <c r="Z27" s="65">
        <f>VLOOKUP($A27,'ADR Raw Data'!$B$6:$BE$43,'ADR Raw Data'!I$1,FALSE)</f>
        <v>102.298157752566</v>
      </c>
      <c r="AA27" s="65">
        <f>VLOOKUP($A27,'ADR Raw Data'!$B$6:$BE$43,'ADR Raw Data'!J$1,FALSE)</f>
        <v>96.903669830313405</v>
      </c>
      <c r="AB27" s="65">
        <f>VLOOKUP($A27,'ADR Raw Data'!$B$6:$BE$43,'ADR Raw Data'!K$1,FALSE)</f>
        <v>96.988333825701602</v>
      </c>
      <c r="AC27" s="66">
        <f>VLOOKUP($A27,'ADR Raw Data'!$B$6:$BE$43,'ADR Raw Data'!L$1,FALSE)</f>
        <v>97.619347141472801</v>
      </c>
      <c r="AD27" s="65">
        <f>VLOOKUP($A27,'ADR Raw Data'!$B$6:$BE$43,'ADR Raw Data'!N$1,FALSE)</f>
        <v>140.52864805451699</v>
      </c>
      <c r="AE27" s="65">
        <f>VLOOKUP($A27,'ADR Raw Data'!$B$6:$BE$43,'ADR Raw Data'!O$1,FALSE)</f>
        <v>137.71909562638899</v>
      </c>
      <c r="AF27" s="66">
        <f>VLOOKUP($A27,'ADR Raw Data'!$B$6:$BE$43,'ADR Raw Data'!P$1,FALSE)</f>
        <v>139.20590972545301</v>
      </c>
      <c r="AG27" s="67">
        <f>VLOOKUP($A27,'ADR Raw Data'!$B$6:$BE$43,'ADR Raw Data'!R$1,FALSE)</f>
        <v>111.856964314162</v>
      </c>
      <c r="AH27" s="63"/>
      <c r="AI27" s="59">
        <f>VLOOKUP($A27,'ADR Raw Data'!$B$6:$BE$43,'ADR Raw Data'!T$1,FALSE)</f>
        <v>11.316245018112699</v>
      </c>
      <c r="AJ27" s="60">
        <f>VLOOKUP($A27,'ADR Raw Data'!$B$6:$BE$43,'ADR Raw Data'!U$1,FALSE)</f>
        <v>19.012255244721601</v>
      </c>
      <c r="AK27" s="60">
        <f>VLOOKUP($A27,'ADR Raw Data'!$B$6:$BE$43,'ADR Raw Data'!V$1,FALSE)</f>
        <v>22.079334980265099</v>
      </c>
      <c r="AL27" s="60">
        <f>VLOOKUP($A27,'ADR Raw Data'!$B$6:$BE$43,'ADR Raw Data'!W$1,FALSE)</f>
        <v>14.9243814493594</v>
      </c>
      <c r="AM27" s="60">
        <f>VLOOKUP($A27,'ADR Raw Data'!$B$6:$BE$43,'ADR Raw Data'!X$1,FALSE)</f>
        <v>12.153416431701</v>
      </c>
      <c r="AN27" s="61">
        <f>VLOOKUP($A27,'ADR Raw Data'!$B$6:$BE$43,'ADR Raw Data'!Y$1,FALSE)</f>
        <v>16.058296431235998</v>
      </c>
      <c r="AO27" s="60">
        <f>VLOOKUP($A27,'ADR Raw Data'!$B$6:$BE$43,'ADR Raw Data'!AA$1,FALSE)</f>
        <v>42.4506705568322</v>
      </c>
      <c r="AP27" s="60">
        <f>VLOOKUP($A27,'ADR Raw Data'!$B$6:$BE$43,'ADR Raw Data'!AB$1,FALSE)</f>
        <v>30.528795351181</v>
      </c>
      <c r="AQ27" s="61">
        <f>VLOOKUP($A27,'ADR Raw Data'!$B$6:$BE$43,'ADR Raw Data'!AC$1,FALSE)</f>
        <v>36.0801466614869</v>
      </c>
      <c r="AR27" s="62">
        <f>VLOOKUP($A27,'ADR Raw Data'!$B$6:$BE$43,'ADR Raw Data'!AE$1,FALSE)</f>
        <v>24.017938580910599</v>
      </c>
      <c r="AS27" s="50"/>
      <c r="AT27" s="64">
        <f>VLOOKUP($A27,'RevPAR Raw Data'!$B$6:$BE$43,'RevPAR Raw Data'!G$1,FALSE)</f>
        <v>49.582253164556903</v>
      </c>
      <c r="AU27" s="65">
        <f>VLOOKUP($A27,'RevPAR Raw Data'!$B$6:$BE$43,'RevPAR Raw Data'!H$1,FALSE)</f>
        <v>53.119972875225997</v>
      </c>
      <c r="AV27" s="65">
        <f>VLOOKUP($A27,'RevPAR Raw Data'!$B$6:$BE$43,'RevPAR Raw Data'!I$1,FALSE)</f>
        <v>68.482419529837202</v>
      </c>
      <c r="AW27" s="65">
        <f>VLOOKUP($A27,'RevPAR Raw Data'!$B$6:$BE$43,'RevPAR Raw Data'!J$1,FALSE)</f>
        <v>60.928401446654597</v>
      </c>
      <c r="AX27" s="65">
        <f>VLOOKUP($A27,'RevPAR Raw Data'!$B$6:$BE$43,'RevPAR Raw Data'!K$1,FALSE)</f>
        <v>59.368084990958401</v>
      </c>
      <c r="AY27" s="66">
        <f>VLOOKUP($A27,'RevPAR Raw Data'!$B$6:$BE$43,'RevPAR Raw Data'!L$1,FALSE)</f>
        <v>58.296226401446603</v>
      </c>
      <c r="AZ27" s="65">
        <f>VLOOKUP($A27,'RevPAR Raw Data'!$B$6:$BE$43,'RevPAR Raw Data'!N$1,FALSE)</f>
        <v>115.599424954792</v>
      </c>
      <c r="BA27" s="65">
        <f>VLOOKUP($A27,'RevPAR Raw Data'!$B$6:$BE$43,'RevPAR Raw Data'!O$1,FALSE)</f>
        <v>100.786470162748</v>
      </c>
      <c r="BB27" s="66">
        <f>VLOOKUP($A27,'RevPAR Raw Data'!$B$6:$BE$43,'RevPAR Raw Data'!P$1,FALSE)</f>
        <v>108.19294755877</v>
      </c>
      <c r="BC27" s="67">
        <f>VLOOKUP($A27,'RevPAR Raw Data'!$B$6:$BE$43,'RevPAR Raw Data'!R$1,FALSE)</f>
        <v>72.552432446396196</v>
      </c>
      <c r="BD27" s="63"/>
      <c r="BE27" s="59">
        <f>VLOOKUP($A27,'RevPAR Raw Data'!$B$6:$BE$43,'RevPAR Raw Data'!T$1,FALSE)</f>
        <v>8.9943275520507804</v>
      </c>
      <c r="BF27" s="60">
        <f>VLOOKUP($A27,'RevPAR Raw Data'!$B$6:$BE$43,'RevPAR Raw Data'!U$1,FALSE)</f>
        <v>24.316152636641601</v>
      </c>
      <c r="BG27" s="60">
        <f>VLOOKUP($A27,'RevPAR Raw Data'!$B$6:$BE$43,'RevPAR Raw Data'!V$1,FALSE)</f>
        <v>52.5722173406986</v>
      </c>
      <c r="BH27" s="60">
        <f>VLOOKUP($A27,'RevPAR Raw Data'!$B$6:$BE$43,'RevPAR Raw Data'!W$1,FALSE)</f>
        <v>32.119546775462403</v>
      </c>
      <c r="BI27" s="60">
        <f>VLOOKUP($A27,'RevPAR Raw Data'!$B$6:$BE$43,'RevPAR Raw Data'!X$1,FALSE)</f>
        <v>26.122456730703501</v>
      </c>
      <c r="BJ27" s="61">
        <f>VLOOKUP($A27,'RevPAR Raw Data'!$B$6:$BE$43,'RevPAR Raw Data'!Y$1,FALSE)</f>
        <v>28.806640704618701</v>
      </c>
      <c r="BK27" s="60">
        <f>VLOOKUP($A27,'RevPAR Raw Data'!$B$6:$BE$43,'RevPAR Raw Data'!AA$1,FALSE)</f>
        <v>85.080963045548103</v>
      </c>
      <c r="BL27" s="60">
        <f>VLOOKUP($A27,'RevPAR Raw Data'!$B$6:$BE$43,'RevPAR Raw Data'!AB$1,FALSE)</f>
        <v>32.8905099310278</v>
      </c>
      <c r="BM27" s="61">
        <f>VLOOKUP($A27,'RevPAR Raw Data'!$B$6:$BE$43,'RevPAR Raw Data'!AC$1,FALSE)</f>
        <v>56.460586669762797</v>
      </c>
      <c r="BN27" s="62">
        <f>VLOOKUP($A27,'RevPAR Raw Data'!$B$6:$BE$43,'RevPAR Raw Data'!AE$1,FALSE)</f>
        <v>39.296542521652498</v>
      </c>
    </row>
    <row r="28" spans="1:66" x14ac:dyDescent="0.35">
      <c r="A28" s="78" t="s">
        <v>49</v>
      </c>
      <c r="B28" s="59">
        <f>VLOOKUP($A28,'Occupancy Raw Data'!$B$8:$BE$45,'Occupancy Raw Data'!G$3,FALSE)</f>
        <v>45.329213216068403</v>
      </c>
      <c r="C28" s="60">
        <f>VLOOKUP($A28,'Occupancy Raw Data'!$B$8:$BE$45,'Occupancy Raw Data'!H$3,FALSE)</f>
        <v>50.772521987164197</v>
      </c>
      <c r="D28" s="60">
        <f>VLOOKUP($A28,'Occupancy Raw Data'!$B$8:$BE$45,'Occupancy Raw Data'!I$3,FALSE)</f>
        <v>63.418112669360497</v>
      </c>
      <c r="E28" s="60">
        <f>VLOOKUP($A28,'Occupancy Raw Data'!$B$8:$BE$45,'Occupancy Raw Data'!J$3,FALSE)</f>
        <v>66.151652008557093</v>
      </c>
      <c r="F28" s="60">
        <f>VLOOKUP($A28,'Occupancy Raw Data'!$B$8:$BE$45,'Occupancy Raw Data'!K$3,FALSE)</f>
        <v>73.520323270739198</v>
      </c>
      <c r="G28" s="61">
        <f>VLOOKUP($A28,'Occupancy Raw Data'!$B$8:$BE$45,'Occupancy Raw Data'!L$3,FALSE)</f>
        <v>59.838364630377903</v>
      </c>
      <c r="H28" s="60">
        <f>VLOOKUP($A28,'Occupancy Raw Data'!$B$8:$BE$45,'Occupancy Raw Data'!N$3,FALSE)</f>
        <v>88.9707630140242</v>
      </c>
      <c r="I28" s="60">
        <f>VLOOKUP($A28,'Occupancy Raw Data'!$B$8:$BE$45,'Occupancy Raw Data'!O$3,FALSE)</f>
        <v>88.376515331590198</v>
      </c>
      <c r="J28" s="61">
        <f>VLOOKUP($A28,'Occupancy Raw Data'!$B$8:$BE$45,'Occupancy Raw Data'!P$3,FALSE)</f>
        <v>88.673639172807199</v>
      </c>
      <c r="K28" s="62">
        <f>VLOOKUP($A28,'Occupancy Raw Data'!$B$8:$BE$45,'Occupancy Raw Data'!R$3,FALSE)</f>
        <v>68.077014499643397</v>
      </c>
      <c r="L28" s="63"/>
      <c r="M28" s="59">
        <f>VLOOKUP($A28,'Occupancy Raw Data'!$B$8:$BE$45,'Occupancy Raw Data'!T$3,FALSE)</f>
        <v>-11.466031020022101</v>
      </c>
      <c r="N28" s="60">
        <f>VLOOKUP($A28,'Occupancy Raw Data'!$B$8:$BE$45,'Occupancy Raw Data'!U$3,FALSE)</f>
        <v>-17.007260715448599</v>
      </c>
      <c r="O28" s="60">
        <f>VLOOKUP($A28,'Occupancy Raw Data'!$B$8:$BE$45,'Occupancy Raw Data'!V$3,FALSE)</f>
        <v>-0.56542255128769303</v>
      </c>
      <c r="P28" s="60">
        <f>VLOOKUP($A28,'Occupancy Raw Data'!$B$8:$BE$45,'Occupancy Raw Data'!W$3,FALSE)</f>
        <v>-2.0589415475400799</v>
      </c>
      <c r="Q28" s="60">
        <f>VLOOKUP($A28,'Occupancy Raw Data'!$B$8:$BE$45,'Occupancy Raw Data'!X$3,FALSE)</f>
        <v>-7.4508871768341196</v>
      </c>
      <c r="R28" s="61">
        <f>VLOOKUP($A28,'Occupancy Raw Data'!$B$8:$BE$45,'Occupancy Raw Data'!Y$3,FALSE)</f>
        <v>-7.41026906446249</v>
      </c>
      <c r="S28" s="60">
        <f>VLOOKUP($A28,'Occupancy Raw Data'!$B$8:$BE$45,'Occupancy Raw Data'!AA$3,FALSE)</f>
        <v>-4.5691544913242996</v>
      </c>
      <c r="T28" s="60">
        <f>VLOOKUP($A28,'Occupancy Raw Data'!$B$8:$BE$45,'Occupancy Raw Data'!AB$3,FALSE)</f>
        <v>-5.6665882454123402</v>
      </c>
      <c r="U28" s="61">
        <f>VLOOKUP($A28,'Occupancy Raw Data'!$B$8:$BE$45,'Occupancy Raw Data'!AC$3,FALSE)</f>
        <v>-5.11920608509626</v>
      </c>
      <c r="V28" s="62">
        <f>VLOOKUP($A28,'Occupancy Raw Data'!$B$8:$BE$45,'Occupancy Raw Data'!AE$3,FALSE)</f>
        <v>-6.5706778176289298</v>
      </c>
      <c r="W28" s="63"/>
      <c r="X28" s="64">
        <f>VLOOKUP($A28,'ADR Raw Data'!$B$6:$BE$43,'ADR Raw Data'!G$1,FALSE)</f>
        <v>128.602438384897</v>
      </c>
      <c r="Y28" s="65">
        <f>VLOOKUP($A28,'ADR Raw Data'!$B$6:$BE$43,'ADR Raw Data'!H$1,FALSE)</f>
        <v>116.90830056179701</v>
      </c>
      <c r="Z28" s="65">
        <f>VLOOKUP($A28,'ADR Raw Data'!$B$6:$BE$43,'ADR Raw Data'!I$1,FALSE)</f>
        <v>126.18445652173899</v>
      </c>
      <c r="AA28" s="65">
        <f>VLOOKUP($A28,'ADR Raw Data'!$B$6:$BE$43,'ADR Raw Data'!J$1,FALSE)</f>
        <v>130.71220265900101</v>
      </c>
      <c r="AB28" s="65">
        <f>VLOOKUP($A28,'ADR Raw Data'!$B$6:$BE$43,'ADR Raw Data'!K$1,FALSE)</f>
        <v>150.34801810539901</v>
      </c>
      <c r="AC28" s="66">
        <f>VLOOKUP($A28,'ADR Raw Data'!$B$6:$BE$43,'ADR Raw Data'!L$1,FALSE)</f>
        <v>131.91543576706101</v>
      </c>
      <c r="AD28" s="65">
        <f>VLOOKUP($A28,'ADR Raw Data'!$B$6:$BE$43,'ADR Raw Data'!N$1,FALSE)</f>
        <v>274.30747261554899</v>
      </c>
      <c r="AE28" s="65">
        <f>VLOOKUP($A28,'ADR Raw Data'!$B$6:$BE$43,'ADR Raw Data'!O$1,FALSE)</f>
        <v>286.86933028509901</v>
      </c>
      <c r="AF28" s="66">
        <f>VLOOKUP($A28,'ADR Raw Data'!$B$6:$BE$43,'ADR Raw Data'!P$1,FALSE)</f>
        <v>280.56735558236102</v>
      </c>
      <c r="AG28" s="67">
        <f>VLOOKUP($A28,'ADR Raw Data'!$B$6:$BE$43,'ADR Raw Data'!R$1,FALSE)</f>
        <v>187.23726207102899</v>
      </c>
      <c r="AH28" s="63"/>
      <c r="AI28" s="59">
        <f>VLOOKUP($A28,'ADR Raw Data'!$B$6:$BE$43,'ADR Raw Data'!T$1,FALSE)</f>
        <v>5.0574685346803898</v>
      </c>
      <c r="AJ28" s="60">
        <f>VLOOKUP($A28,'ADR Raw Data'!$B$6:$BE$43,'ADR Raw Data'!U$1,FALSE)</f>
        <v>3.8631632173676302E-2</v>
      </c>
      <c r="AK28" s="60">
        <f>VLOOKUP($A28,'ADR Raw Data'!$B$6:$BE$43,'ADR Raw Data'!V$1,FALSE)</f>
        <v>5.5404760731235703</v>
      </c>
      <c r="AL28" s="60">
        <f>VLOOKUP($A28,'ADR Raw Data'!$B$6:$BE$43,'ADR Raw Data'!W$1,FALSE)</f>
        <v>5.0157862427544897</v>
      </c>
      <c r="AM28" s="60">
        <f>VLOOKUP($A28,'ADR Raw Data'!$B$6:$BE$43,'ADR Raw Data'!X$1,FALSE)</f>
        <v>1.85459078654299</v>
      </c>
      <c r="AN28" s="61">
        <f>VLOOKUP($A28,'ADR Raw Data'!$B$6:$BE$43,'ADR Raw Data'!Y$1,FALSE)</f>
        <v>3.5254100161471298</v>
      </c>
      <c r="AO28" s="60">
        <f>VLOOKUP($A28,'ADR Raw Data'!$B$6:$BE$43,'ADR Raw Data'!AA$1,FALSE)</f>
        <v>23.481762619070398</v>
      </c>
      <c r="AP28" s="60">
        <f>VLOOKUP($A28,'ADR Raw Data'!$B$6:$BE$43,'ADR Raw Data'!AB$1,FALSE)</f>
        <v>26.787310146722401</v>
      </c>
      <c r="AQ28" s="61">
        <f>VLOOKUP($A28,'ADR Raw Data'!$B$6:$BE$43,'ADR Raw Data'!AC$1,FALSE)</f>
        <v>25.1375270000587</v>
      </c>
      <c r="AR28" s="62">
        <f>VLOOKUP($A28,'ADR Raw Data'!$B$6:$BE$43,'ADR Raw Data'!AE$1,FALSE)</f>
        <v>14.9463191541504</v>
      </c>
      <c r="AS28" s="50"/>
      <c r="AT28" s="64">
        <f>VLOOKUP($A28,'RevPAR Raw Data'!$B$6:$BE$43,'RevPAR Raw Data'!G$1,FALSE)</f>
        <v>58.294473496553302</v>
      </c>
      <c r="AU28" s="65">
        <f>VLOOKUP($A28,'RevPAR Raw Data'!$B$6:$BE$43,'RevPAR Raw Data'!H$1,FALSE)</f>
        <v>59.357292607558797</v>
      </c>
      <c r="AV28" s="65">
        <f>VLOOKUP($A28,'RevPAR Raw Data'!$B$6:$BE$43,'RevPAR Raw Data'!I$1,FALSE)</f>
        <v>80.023800808176802</v>
      </c>
      <c r="AW28" s="65">
        <f>VLOOKUP($A28,'RevPAR Raw Data'!$B$6:$BE$43,'RevPAR Raw Data'!J$1,FALSE)</f>
        <v>86.468281435702394</v>
      </c>
      <c r="AX28" s="65">
        <f>VLOOKUP($A28,'RevPAR Raw Data'!$B$6:$BE$43,'RevPAR Raw Data'!K$1,FALSE)</f>
        <v>110.536348942239</v>
      </c>
      <c r="AY28" s="66">
        <f>VLOOKUP($A28,'RevPAR Raw Data'!$B$6:$BE$43,'RevPAR Raw Data'!L$1,FALSE)</f>
        <v>78.936039458046096</v>
      </c>
      <c r="AZ28" s="65">
        <f>VLOOKUP($A28,'RevPAR Raw Data'!$B$6:$BE$43,'RevPAR Raw Data'!N$1,FALSE)</f>
        <v>244.05345139053901</v>
      </c>
      <c r="BA28" s="65">
        <f>VLOOKUP($A28,'RevPAR Raw Data'!$B$6:$BE$43,'RevPAR Raw Data'!O$1,FALSE)</f>
        <v>253.52511766104101</v>
      </c>
      <c r="BB28" s="66">
        <f>VLOOKUP($A28,'RevPAR Raw Data'!$B$6:$BE$43,'RevPAR Raw Data'!P$1,FALSE)</f>
        <v>248.78928452579001</v>
      </c>
      <c r="BC28" s="67">
        <f>VLOOKUP($A28,'RevPAR Raw Data'!$B$6:$BE$43,'RevPAR Raw Data'!R$1,FALSE)</f>
        <v>127.46553804883</v>
      </c>
      <c r="BD28" s="63"/>
      <c r="BE28" s="59">
        <f>VLOOKUP($A28,'RevPAR Raw Data'!$B$6:$BE$43,'RevPAR Raw Data'!T$1,FALSE)</f>
        <v>-6.9884533963560997</v>
      </c>
      <c r="BF28" s="60">
        <f>VLOOKUP($A28,'RevPAR Raw Data'!$B$6:$BE$43,'RevPAR Raw Data'!U$1,FALSE)</f>
        <v>-16.9751992656774</v>
      </c>
      <c r="BG28" s="60">
        <f>VLOOKUP($A28,'RevPAR Raw Data'!$B$6:$BE$43,'RevPAR Raw Data'!V$1,FALSE)</f>
        <v>4.9437264206697398</v>
      </c>
      <c r="BH28" s="60">
        <f>VLOOKUP($A28,'RevPAR Raw Data'!$B$6:$BE$43,'RevPAR Raw Data'!W$1,FALSE)</f>
        <v>2.8535725883265401</v>
      </c>
      <c r="BI28" s="60">
        <f>VLOOKUP($A28,'RevPAR Raw Data'!$B$6:$BE$43,'RevPAR Raw Data'!X$1,FALSE)</f>
        <v>-5.7344798573884104</v>
      </c>
      <c r="BJ28" s="61">
        <f>VLOOKUP($A28,'RevPAR Raw Data'!$B$6:$BE$43,'RevPAR Raw Data'!Y$1,FALSE)</f>
        <v>-4.1461014161373599</v>
      </c>
      <c r="BK28" s="60">
        <f>VLOOKUP($A28,'RevPAR Raw Data'!$B$6:$BE$43,'RevPAR Raw Data'!AA$1,FALSE)</f>
        <v>17.839690116394699</v>
      </c>
      <c r="BL28" s="60">
        <f>VLOOKUP($A28,'RevPAR Raw Data'!$B$6:$BE$43,'RevPAR Raw Data'!AB$1,FALSE)</f>
        <v>19.6027953332738</v>
      </c>
      <c r="BM28" s="61">
        <f>VLOOKUP($A28,'RevPAR Raw Data'!$B$6:$BE$43,'RevPAR Raw Data'!AC$1,FALSE)</f>
        <v>18.731479103132699</v>
      </c>
      <c r="BN28" s="62">
        <f>VLOOKUP($A28,'RevPAR Raw Data'!$B$6:$BE$43,'RevPAR Raw Data'!AE$1,FALSE)</f>
        <v>7.3935668593077501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38.531291809127303</v>
      </c>
      <c r="C30" s="60">
        <f>VLOOKUP($A30,'Occupancy Raw Data'!$B$8:$BE$45,'Occupancy Raw Data'!H$3,FALSE)</f>
        <v>45.9640255686041</v>
      </c>
      <c r="D30" s="60">
        <f>VLOOKUP($A30,'Occupancy Raw Data'!$B$8:$BE$45,'Occupancy Raw Data'!I$3,FALSE)</f>
        <v>59.5213319458896</v>
      </c>
      <c r="E30" s="60">
        <f>VLOOKUP($A30,'Occupancy Raw Data'!$B$8:$BE$45,'Occupancy Raw Data'!J$3,FALSE)</f>
        <v>60.799762152519598</v>
      </c>
      <c r="F30" s="60">
        <f>VLOOKUP($A30,'Occupancy Raw Data'!$B$8:$BE$45,'Occupancy Raw Data'!K$3,FALSE)</f>
        <v>59.001040582726297</v>
      </c>
      <c r="G30" s="61">
        <f>VLOOKUP($A30,'Occupancy Raw Data'!$B$8:$BE$45,'Occupancy Raw Data'!L$3,FALSE)</f>
        <v>52.763490411773397</v>
      </c>
      <c r="H30" s="60">
        <f>VLOOKUP($A30,'Occupancy Raw Data'!$B$8:$BE$45,'Occupancy Raw Data'!N$3,FALSE)</f>
        <v>60.517318269659498</v>
      </c>
      <c r="I30" s="60">
        <f>VLOOKUP($A30,'Occupancy Raw Data'!$B$8:$BE$45,'Occupancy Raw Data'!O$3,FALSE)</f>
        <v>63.044447747881598</v>
      </c>
      <c r="J30" s="61">
        <f>VLOOKUP($A30,'Occupancy Raw Data'!$B$8:$BE$45,'Occupancy Raw Data'!P$3,FALSE)</f>
        <v>61.780883008770601</v>
      </c>
      <c r="K30" s="62">
        <f>VLOOKUP($A30,'Occupancy Raw Data'!$B$8:$BE$45,'Occupancy Raw Data'!R$3,FALSE)</f>
        <v>55.339888296629702</v>
      </c>
      <c r="L30" s="63"/>
      <c r="M30" s="59">
        <f>VLOOKUP($A30,'Occupancy Raw Data'!$B$8:$BE$45,'Occupancy Raw Data'!T$3,FALSE)</f>
        <v>-13.7315062760656</v>
      </c>
      <c r="N30" s="60">
        <f>VLOOKUP($A30,'Occupancy Raw Data'!$B$8:$BE$45,'Occupancy Raw Data'!U$3,FALSE)</f>
        <v>-18.167146142871701</v>
      </c>
      <c r="O30" s="60">
        <f>VLOOKUP($A30,'Occupancy Raw Data'!$B$8:$BE$45,'Occupancy Raw Data'!V$3,FALSE)</f>
        <v>-3.8865933039886</v>
      </c>
      <c r="P30" s="60">
        <f>VLOOKUP($A30,'Occupancy Raw Data'!$B$8:$BE$45,'Occupancy Raw Data'!W$3,FALSE)</f>
        <v>0.99075355751097205</v>
      </c>
      <c r="Q30" s="60">
        <f>VLOOKUP($A30,'Occupancy Raw Data'!$B$8:$BE$45,'Occupancy Raw Data'!X$3,FALSE)</f>
        <v>3.4829163975262101</v>
      </c>
      <c r="R30" s="61">
        <f>VLOOKUP($A30,'Occupancy Raw Data'!$B$8:$BE$45,'Occupancy Raw Data'!Y$3,FALSE)</f>
        <v>-5.6405216055095204</v>
      </c>
      <c r="S30" s="60">
        <f>VLOOKUP($A30,'Occupancy Raw Data'!$B$8:$BE$45,'Occupancy Raw Data'!AA$3,FALSE)</f>
        <v>-12.544191514600501</v>
      </c>
      <c r="T30" s="60">
        <f>VLOOKUP($A30,'Occupancy Raw Data'!$B$8:$BE$45,'Occupancy Raw Data'!AB$3,FALSE)</f>
        <v>-8.3208064441218994</v>
      </c>
      <c r="U30" s="61">
        <f>VLOOKUP($A30,'Occupancy Raw Data'!$B$8:$BE$45,'Occupancy Raw Data'!AC$3,FALSE)</f>
        <v>-10.4390994918625</v>
      </c>
      <c r="V30" s="62">
        <f>VLOOKUP($A30,'Occupancy Raw Data'!$B$8:$BE$45,'Occupancy Raw Data'!AE$3,FALSE)</f>
        <v>-7.1972950390939499</v>
      </c>
      <c r="W30" s="63"/>
      <c r="X30" s="64">
        <f>VLOOKUP($A30,'ADR Raw Data'!$B$6:$BE$43,'ADR Raw Data'!G$1,FALSE)</f>
        <v>89.408904320987602</v>
      </c>
      <c r="Y30" s="65">
        <f>VLOOKUP($A30,'ADR Raw Data'!$B$6:$BE$43,'ADR Raw Data'!H$1,FALSE)</f>
        <v>92.205769728331106</v>
      </c>
      <c r="Z30" s="65">
        <f>VLOOKUP($A30,'ADR Raw Data'!$B$6:$BE$43,'ADR Raw Data'!I$1,FALSE)</f>
        <v>98.5523301698301</v>
      </c>
      <c r="AA30" s="65">
        <f>VLOOKUP($A30,'ADR Raw Data'!$B$6:$BE$43,'ADR Raw Data'!J$1,FALSE)</f>
        <v>98.582422982885006</v>
      </c>
      <c r="AB30" s="65">
        <f>VLOOKUP($A30,'ADR Raw Data'!$B$6:$BE$43,'ADR Raw Data'!K$1,FALSE)</f>
        <v>95.001216931216902</v>
      </c>
      <c r="AC30" s="66">
        <f>VLOOKUP($A30,'ADR Raw Data'!$B$6:$BE$43,'ADR Raw Data'!L$1,FALSE)</f>
        <v>95.323918972220596</v>
      </c>
      <c r="AD30" s="65">
        <f>VLOOKUP($A30,'ADR Raw Data'!$B$6:$BE$43,'ADR Raw Data'!N$1,FALSE)</f>
        <v>99.353817243920403</v>
      </c>
      <c r="AE30" s="65">
        <f>VLOOKUP($A30,'ADR Raw Data'!$B$6:$BE$43,'ADR Raw Data'!O$1,FALSE)</f>
        <v>102.352963923602</v>
      </c>
      <c r="AF30" s="66">
        <f>VLOOKUP($A30,'ADR Raw Data'!$B$6:$BE$43,'ADR Raw Data'!P$1,FALSE)</f>
        <v>100.88406039461</v>
      </c>
      <c r="AG30" s="67">
        <f>VLOOKUP($A30,'ADR Raw Data'!$B$6:$BE$43,'ADR Raw Data'!R$1,FALSE)</f>
        <v>97.097428911316598</v>
      </c>
      <c r="AH30" s="80"/>
      <c r="AI30" s="59">
        <f>VLOOKUP($A30,'ADR Raw Data'!$B$6:$BE$43,'ADR Raw Data'!T$1,FALSE)</f>
        <v>7.7134026832489901</v>
      </c>
      <c r="AJ30" s="60">
        <f>VLOOKUP($A30,'ADR Raw Data'!$B$6:$BE$43,'ADR Raw Data'!U$1,FALSE)</f>
        <v>6.8702288331997901</v>
      </c>
      <c r="AK30" s="60">
        <f>VLOOKUP($A30,'ADR Raw Data'!$B$6:$BE$43,'ADR Raw Data'!V$1,FALSE)</f>
        <v>10.0497970893396</v>
      </c>
      <c r="AL30" s="60">
        <f>VLOOKUP($A30,'ADR Raw Data'!$B$6:$BE$43,'ADR Raw Data'!W$1,FALSE)</f>
        <v>10.955611454592701</v>
      </c>
      <c r="AM30" s="60">
        <f>VLOOKUP($A30,'ADR Raw Data'!$B$6:$BE$43,'ADR Raw Data'!X$1,FALSE)</f>
        <v>7.4329144217225496</v>
      </c>
      <c r="AN30" s="61">
        <f>VLOOKUP($A30,'ADR Raw Data'!$B$6:$BE$43,'ADR Raw Data'!Y$1,FALSE)</f>
        <v>9.0084040678020791</v>
      </c>
      <c r="AO30" s="60">
        <f>VLOOKUP($A30,'ADR Raw Data'!$B$6:$BE$43,'ADR Raw Data'!AA$1,FALSE)</f>
        <v>-1.21762111930326</v>
      </c>
      <c r="AP30" s="60">
        <f>VLOOKUP($A30,'ADR Raw Data'!$B$6:$BE$43,'ADR Raw Data'!AB$1,FALSE)</f>
        <v>4.6456625006988599</v>
      </c>
      <c r="AQ30" s="61">
        <f>VLOOKUP($A30,'ADR Raw Data'!$B$6:$BE$43,'ADR Raw Data'!AC$1,FALSE)</f>
        <v>1.6995779344270401</v>
      </c>
      <c r="AR30" s="62">
        <f>VLOOKUP($A30,'ADR Raw Data'!$B$6:$BE$43,'ADR Raw Data'!AE$1,FALSE)</f>
        <v>6.3367242440166303</v>
      </c>
      <c r="AS30" s="50"/>
      <c r="AT30" s="64">
        <f>VLOOKUP($A30,'RevPAR Raw Data'!$B$6:$BE$43,'RevPAR Raw Data'!G$1,FALSE)</f>
        <v>34.450405827263197</v>
      </c>
      <c r="AU30" s="65">
        <f>VLOOKUP($A30,'RevPAR Raw Data'!$B$6:$BE$43,'RevPAR Raw Data'!H$1,FALSE)</f>
        <v>42.381483573658301</v>
      </c>
      <c r="AV30" s="65">
        <f>VLOOKUP($A30,'RevPAR Raw Data'!$B$6:$BE$43,'RevPAR Raw Data'!I$1,FALSE)</f>
        <v>58.6596595807938</v>
      </c>
      <c r="AW30" s="65">
        <f>VLOOKUP($A30,'RevPAR Raw Data'!$B$6:$BE$43,'RevPAR Raw Data'!J$1,FALSE)</f>
        <v>59.937878697785003</v>
      </c>
      <c r="AX30" s="65">
        <f>VLOOKUP($A30,'RevPAR Raw Data'!$B$6:$BE$43,'RevPAR Raw Data'!K$1,FALSE)</f>
        <v>56.051706555671103</v>
      </c>
      <c r="AY30" s="66">
        <f>VLOOKUP($A30,'RevPAR Raw Data'!$B$6:$BE$43,'RevPAR Raw Data'!L$1,FALSE)</f>
        <v>50.296226847034298</v>
      </c>
      <c r="AZ30" s="65">
        <f>VLOOKUP($A30,'RevPAR Raw Data'!$B$6:$BE$43,'RevPAR Raw Data'!N$1,FALSE)</f>
        <v>60.126265794559203</v>
      </c>
      <c r="BA30" s="65">
        <f>VLOOKUP($A30,'RevPAR Raw Data'!$B$6:$BE$43,'RevPAR Raw Data'!O$1,FALSE)</f>
        <v>64.527860859224006</v>
      </c>
      <c r="BB30" s="66">
        <f>VLOOKUP($A30,'RevPAR Raw Data'!$B$6:$BE$43,'RevPAR Raw Data'!P$1,FALSE)</f>
        <v>62.327063326891597</v>
      </c>
      <c r="BC30" s="67">
        <f>VLOOKUP($A30,'RevPAR Raw Data'!$B$6:$BE$43,'RevPAR Raw Data'!R$1,FALSE)</f>
        <v>53.733608698422103</v>
      </c>
      <c r="BD30" s="63"/>
      <c r="BE30" s="59">
        <f>VLOOKUP($A30,'RevPAR Raw Data'!$B$6:$BE$43,'RevPAR Raw Data'!T$1,FALSE)</f>
        <v>-7.0772699663652103</v>
      </c>
      <c r="BF30" s="60">
        <f>VLOOKUP($A30,'RevPAR Raw Data'!$B$6:$BE$43,'RevPAR Raw Data'!U$1,FALSE)</f>
        <v>-12.5450418221491</v>
      </c>
      <c r="BG30" s="60">
        <f>VLOOKUP($A30,'RevPAR Raw Data'!$B$6:$BE$43,'RevPAR Raw Data'!V$1,FALSE)</f>
        <v>5.7726090446123104</v>
      </c>
      <c r="BH30" s="60">
        <f>VLOOKUP($A30,'RevPAR Raw Data'!$B$6:$BE$43,'RevPAR Raw Data'!W$1,FALSE)</f>
        <v>12.0549081223371</v>
      </c>
      <c r="BI30" s="60">
        <f>VLOOKUP($A30,'RevPAR Raw Data'!$B$6:$BE$43,'RevPAR Raw Data'!X$1,FALSE)</f>
        <v>11.174713014457</v>
      </c>
      <c r="BJ30" s="61">
        <f>VLOOKUP($A30,'RevPAR Raw Data'!$B$6:$BE$43,'RevPAR Raw Data'!Y$1,FALSE)</f>
        <v>2.85976148453658</v>
      </c>
      <c r="BK30" s="60">
        <f>VLOOKUP($A30,'RevPAR Raw Data'!$B$6:$BE$43,'RevPAR Raw Data'!AA$1,FALSE)</f>
        <v>-13.609071908776199</v>
      </c>
      <c r="BL30" s="60">
        <f>VLOOKUP($A30,'RevPAR Raw Data'!$B$6:$BE$43,'RevPAR Raw Data'!AB$1,FALSE)</f>
        <v>-4.0617005281533398</v>
      </c>
      <c r="BM30" s="61">
        <f>VLOOKUP($A30,'RevPAR Raw Data'!$B$6:$BE$43,'RevPAR Raw Data'!AC$1,FALSE)</f>
        <v>-8.9169421889520706</v>
      </c>
      <c r="BN30" s="62">
        <f>VLOOKUP($A30,'RevPAR Raw Data'!$B$6:$BE$43,'RevPAR Raw Data'!AE$1,FALSE)</f>
        <v>-1.3166435347329899</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48.458526486340503</v>
      </c>
      <c r="C32" s="60">
        <f>VLOOKUP($A32,'Occupancy Raw Data'!$B$8:$BE$45,'Occupancy Raw Data'!H$3,FALSE)</f>
        <v>56.118637202394297</v>
      </c>
      <c r="D32" s="60">
        <f>VLOOKUP($A32,'Occupancy Raw Data'!$B$8:$BE$45,'Occupancy Raw Data'!I$3,FALSE)</f>
        <v>67.379269994149098</v>
      </c>
      <c r="E32" s="60">
        <f>VLOOKUP($A32,'Occupancy Raw Data'!$B$8:$BE$45,'Occupancy Raw Data'!J$3,FALSE)</f>
        <v>69.670102164813798</v>
      </c>
      <c r="F32" s="60">
        <f>VLOOKUP($A32,'Occupancy Raw Data'!$B$8:$BE$45,'Occupancy Raw Data'!K$3,FALSE)</f>
        <v>68.072370493721493</v>
      </c>
      <c r="G32" s="61">
        <f>VLOOKUP($A32,'Occupancy Raw Data'!$B$8:$BE$45,'Occupancy Raw Data'!L$3,FALSE)</f>
        <v>61.939781268283902</v>
      </c>
      <c r="H32" s="60">
        <f>VLOOKUP($A32,'Occupancy Raw Data'!$B$8:$BE$45,'Occupancy Raw Data'!N$3,FALSE)</f>
        <v>74.602817408524203</v>
      </c>
      <c r="I32" s="60">
        <f>VLOOKUP($A32,'Occupancy Raw Data'!$B$8:$BE$45,'Occupancy Raw Data'!O$3,FALSE)</f>
        <v>74.202259327602505</v>
      </c>
      <c r="J32" s="61">
        <f>VLOOKUP($A32,'Occupancy Raw Data'!$B$8:$BE$45,'Occupancy Raw Data'!P$3,FALSE)</f>
        <v>74.402538368063304</v>
      </c>
      <c r="K32" s="62">
        <f>VLOOKUP($A32,'Occupancy Raw Data'!$B$8:$BE$45,'Occupancy Raw Data'!R$3,FALSE)</f>
        <v>65.500569011077999</v>
      </c>
      <c r="L32" s="63"/>
      <c r="M32" s="59">
        <f>VLOOKUP($A32,'Occupancy Raw Data'!$B$8:$BE$45,'Occupancy Raw Data'!T$3,FALSE)</f>
        <v>-14.153749082534301</v>
      </c>
      <c r="N32" s="60">
        <f>VLOOKUP($A32,'Occupancy Raw Data'!$B$8:$BE$45,'Occupancy Raw Data'!U$3,FALSE)</f>
        <v>-15.301363703877</v>
      </c>
      <c r="O32" s="60">
        <f>VLOOKUP($A32,'Occupancy Raw Data'!$B$8:$BE$45,'Occupancy Raw Data'!V$3,FALSE)</f>
        <v>-4.8249527467397701</v>
      </c>
      <c r="P32" s="60">
        <f>VLOOKUP($A32,'Occupancy Raw Data'!$B$8:$BE$45,'Occupancy Raw Data'!W$3,FALSE)</f>
        <v>-3.8062990580928702</v>
      </c>
      <c r="Q32" s="60">
        <f>VLOOKUP($A32,'Occupancy Raw Data'!$B$8:$BE$45,'Occupancy Raw Data'!X$3,FALSE)</f>
        <v>-5.4160876502573299</v>
      </c>
      <c r="R32" s="61">
        <f>VLOOKUP($A32,'Occupancy Raw Data'!$B$8:$BE$45,'Occupancy Raw Data'!Y$3,FALSE)</f>
        <v>-8.3452315627302696</v>
      </c>
      <c r="S32" s="60">
        <f>VLOOKUP($A32,'Occupancy Raw Data'!$B$8:$BE$45,'Occupancy Raw Data'!AA$3,FALSE)</f>
        <v>-4.3113329354834304</v>
      </c>
      <c r="T32" s="60">
        <f>VLOOKUP($A32,'Occupancy Raw Data'!$B$8:$BE$45,'Occupancy Raw Data'!AB$3,FALSE)</f>
        <v>-10.0456691816236</v>
      </c>
      <c r="U32" s="61">
        <f>VLOOKUP($A32,'Occupancy Raw Data'!$B$8:$BE$45,'Occupancy Raw Data'!AC$3,FALSE)</f>
        <v>-7.2593539557333902</v>
      </c>
      <c r="V32" s="62">
        <f>VLOOKUP($A32,'Occupancy Raw Data'!$B$8:$BE$45,'Occupancy Raw Data'!AE$3,FALSE)</f>
        <v>-7.9956134455822596</v>
      </c>
      <c r="W32" s="63"/>
      <c r="X32" s="64">
        <f>VLOOKUP($A32,'ADR Raw Data'!$B$6:$BE$43,'ADR Raw Data'!G$1,FALSE)</f>
        <v>93.030987944645602</v>
      </c>
      <c r="Y32" s="65">
        <f>VLOOKUP($A32,'ADR Raw Data'!$B$6:$BE$43,'ADR Raw Data'!H$1,FALSE)</f>
        <v>95.839918934958604</v>
      </c>
      <c r="Z32" s="65">
        <f>VLOOKUP($A32,'ADR Raw Data'!$B$6:$BE$43,'ADR Raw Data'!I$1,FALSE)</f>
        <v>102.65673003139401</v>
      </c>
      <c r="AA32" s="65">
        <f>VLOOKUP($A32,'ADR Raw Data'!$B$6:$BE$43,'ADR Raw Data'!J$1,FALSE)</f>
        <v>105.724555335917</v>
      </c>
      <c r="AB32" s="65">
        <f>VLOOKUP($A32,'ADR Raw Data'!$B$6:$BE$43,'ADR Raw Data'!K$1,FALSE)</f>
        <v>104.81705807603301</v>
      </c>
      <c r="AC32" s="66">
        <f>VLOOKUP($A32,'ADR Raw Data'!$B$6:$BE$43,'ADR Raw Data'!L$1,FALSE)</f>
        <v>101.080343860082</v>
      </c>
      <c r="AD32" s="65">
        <f>VLOOKUP($A32,'ADR Raw Data'!$B$6:$BE$43,'ADR Raw Data'!N$1,FALSE)</f>
        <v>114.099223521959</v>
      </c>
      <c r="AE32" s="65">
        <f>VLOOKUP($A32,'ADR Raw Data'!$B$6:$BE$43,'ADR Raw Data'!O$1,FALSE)</f>
        <v>115.425030678716</v>
      </c>
      <c r="AF32" s="66">
        <f>VLOOKUP($A32,'ADR Raw Data'!$B$6:$BE$43,'ADR Raw Data'!P$1,FALSE)</f>
        <v>114.76034267610299</v>
      </c>
      <c r="AG32" s="67">
        <f>VLOOKUP($A32,'ADR Raw Data'!$B$6:$BE$43,'ADR Raw Data'!R$1,FALSE)</f>
        <v>105.52011613840401</v>
      </c>
      <c r="AH32" s="63"/>
      <c r="AI32" s="59">
        <f>VLOOKUP($A32,'ADR Raw Data'!$B$6:$BE$43,'ADR Raw Data'!T$1,FALSE)</f>
        <v>4.9214486383548897</v>
      </c>
      <c r="AJ32" s="60">
        <f>VLOOKUP($A32,'ADR Raw Data'!$B$6:$BE$43,'ADR Raw Data'!U$1,FALSE)</f>
        <v>4.1031264270775898</v>
      </c>
      <c r="AK32" s="60">
        <f>VLOOKUP($A32,'ADR Raw Data'!$B$6:$BE$43,'ADR Raw Data'!V$1,FALSE)</f>
        <v>7.5671778038224096</v>
      </c>
      <c r="AL32" s="60">
        <f>VLOOKUP($A32,'ADR Raw Data'!$B$6:$BE$43,'ADR Raw Data'!W$1,FALSE)</f>
        <v>10.7190991212446</v>
      </c>
      <c r="AM32" s="60">
        <f>VLOOKUP($A32,'ADR Raw Data'!$B$6:$BE$43,'ADR Raw Data'!X$1,FALSE)</f>
        <v>9.9683644651628107</v>
      </c>
      <c r="AN32" s="61">
        <f>VLOOKUP($A32,'ADR Raw Data'!$B$6:$BE$43,'ADR Raw Data'!Y$1,FALSE)</f>
        <v>7.9580805446837903</v>
      </c>
      <c r="AO32" s="60">
        <f>VLOOKUP($A32,'ADR Raw Data'!$B$6:$BE$43,'ADR Raw Data'!AA$1,FALSE)</f>
        <v>5.80528341496235</v>
      </c>
      <c r="AP32" s="60">
        <f>VLOOKUP($A32,'ADR Raw Data'!$B$6:$BE$43,'ADR Raw Data'!AB$1,FALSE)</f>
        <v>2.5285938611327201</v>
      </c>
      <c r="AQ32" s="61">
        <f>VLOOKUP($A32,'ADR Raw Data'!$B$6:$BE$43,'ADR Raw Data'!AC$1,FALSE)</f>
        <v>4.0669890788040304</v>
      </c>
      <c r="AR32" s="62">
        <f>VLOOKUP($A32,'ADR Raw Data'!$B$6:$BE$43,'ADR Raw Data'!AE$1,FALSE)</f>
        <v>6.5980351117105496</v>
      </c>
      <c r="AS32" s="50"/>
      <c r="AT32" s="64">
        <f>VLOOKUP($A32,'RevPAR Raw Data'!$B$6:$BE$43,'RevPAR Raw Data'!G$1,FALSE)</f>
        <v>45.081445933660298</v>
      </c>
      <c r="AU32" s="65">
        <f>VLOOKUP($A32,'RevPAR Raw Data'!$B$6:$BE$43,'RevPAR Raw Data'!H$1,FALSE)</f>
        <v>53.784056402178301</v>
      </c>
      <c r="AV32" s="65">
        <f>VLOOKUP($A32,'RevPAR Raw Data'!$B$6:$BE$43,'RevPAR Raw Data'!I$1,FALSE)</f>
        <v>69.169355295017695</v>
      </c>
      <c r="AW32" s="65">
        <f>VLOOKUP($A32,'RevPAR Raw Data'!$B$6:$BE$43,'RevPAR Raw Data'!J$1,FALSE)</f>
        <v>73.658405715828707</v>
      </c>
      <c r="AX32" s="65">
        <f>VLOOKUP($A32,'RevPAR Raw Data'!$B$6:$BE$43,'RevPAR Raw Data'!K$1,FALSE)</f>
        <v>71.351456114136496</v>
      </c>
      <c r="AY32" s="66">
        <f>VLOOKUP($A32,'RevPAR Raw Data'!$B$6:$BE$43,'RevPAR Raw Data'!L$1,FALSE)</f>
        <v>62.608943892164298</v>
      </c>
      <c r="AZ32" s="65">
        <f>VLOOKUP($A32,'RevPAR Raw Data'!$B$6:$BE$43,'RevPAR Raw Data'!N$1,FALSE)</f>
        <v>85.121235388631305</v>
      </c>
      <c r="BA32" s="65">
        <f>VLOOKUP($A32,'RevPAR Raw Data'!$B$6:$BE$43,'RevPAR Raw Data'!O$1,FALSE)</f>
        <v>85.647980593186006</v>
      </c>
      <c r="BB32" s="66">
        <f>VLOOKUP($A32,'RevPAR Raw Data'!$B$6:$BE$43,'RevPAR Raw Data'!P$1,FALSE)</f>
        <v>85.384607990908606</v>
      </c>
      <c r="BC32" s="67">
        <f>VLOOKUP($A32,'RevPAR Raw Data'!$B$6:$BE$43,'RevPAR Raw Data'!R$1,FALSE)</f>
        <v>69.116276491805493</v>
      </c>
      <c r="BD32" s="80"/>
      <c r="BE32" s="59">
        <f>VLOOKUP($A32,'RevPAR Raw Data'!$B$6:$BE$43,'RevPAR Raw Data'!T$1,FALSE)</f>
        <v>-9.9288699356779802</v>
      </c>
      <c r="BF32" s="60">
        <f>VLOOKUP($A32,'RevPAR Raw Data'!$B$6:$BE$43,'RevPAR Raw Data'!U$1,FALSE)</f>
        <v>-11.8260715746364</v>
      </c>
      <c r="BG32" s="60">
        <f>VLOOKUP($A32,'RevPAR Raw Data'!$B$6:$BE$43,'RevPAR Raw Data'!V$1,FALSE)</f>
        <v>2.3771123037864199</v>
      </c>
      <c r="BH32" s="60">
        <f>VLOOKUP($A32,'RevPAR Raw Data'!$B$6:$BE$43,'RevPAR Raw Data'!W$1,FALSE)</f>
        <v>6.5047990942637801</v>
      </c>
      <c r="BI32" s="60">
        <f>VLOOKUP($A32,'RevPAR Raw Data'!$B$6:$BE$43,'RevPAR Raw Data'!X$1,FALSE)</f>
        <v>4.0123814581751498</v>
      </c>
      <c r="BJ32" s="61">
        <f>VLOOKUP($A32,'RevPAR Raw Data'!$B$6:$BE$43,'RevPAR Raw Data'!Y$1,FALSE)</f>
        <v>-1.05127126744892</v>
      </c>
      <c r="BK32" s="60">
        <f>VLOOKUP($A32,'RevPAR Raw Data'!$B$6:$BE$43,'RevPAR Raw Data'!AA$1,FALSE)</f>
        <v>1.2436653836114799</v>
      </c>
      <c r="BL32" s="60">
        <f>VLOOKUP($A32,'RevPAR Raw Data'!$B$6:$BE$43,'RevPAR Raw Data'!AB$1,FALSE)</f>
        <v>-7.7710894947271498</v>
      </c>
      <c r="BM32" s="61">
        <f>VLOOKUP($A32,'RevPAR Raw Data'!$B$6:$BE$43,'RevPAR Raw Data'!AC$1,FALSE)</f>
        <v>-3.48760200950076</v>
      </c>
      <c r="BN32" s="62">
        <f>VLOOKUP($A32,'RevPAR Raw Data'!$B$6:$BE$43,'RevPAR Raw Data'!AE$1,FALSE)</f>
        <v>-1.9251317164078701</v>
      </c>
    </row>
    <row r="33" spans="1:66" x14ac:dyDescent="0.35">
      <c r="A33" s="78" t="s">
        <v>46</v>
      </c>
      <c r="B33" s="59">
        <f>VLOOKUP($A33,'Occupancy Raw Data'!$B$8:$BE$45,'Occupancy Raw Data'!G$3,FALSE)</f>
        <v>61.5676598975137</v>
      </c>
      <c r="C33" s="60">
        <f>VLOOKUP($A33,'Occupancy Raw Data'!$B$8:$BE$45,'Occupancy Raw Data'!H$3,FALSE)</f>
        <v>68.343139115581707</v>
      </c>
      <c r="D33" s="60">
        <f>VLOOKUP($A33,'Occupancy Raw Data'!$B$8:$BE$45,'Occupancy Raw Data'!I$3,FALSE)</f>
        <v>72.803188460808499</v>
      </c>
      <c r="E33" s="60">
        <f>VLOOKUP($A33,'Occupancy Raw Data'!$B$8:$BE$45,'Occupancy Raw Data'!J$3,FALSE)</f>
        <v>73.296640728791004</v>
      </c>
      <c r="F33" s="60">
        <f>VLOOKUP($A33,'Occupancy Raw Data'!$B$8:$BE$45,'Occupancy Raw Data'!K$3,FALSE)</f>
        <v>66.691971911178499</v>
      </c>
      <c r="G33" s="61">
        <f>VLOOKUP($A33,'Occupancy Raw Data'!$B$8:$BE$45,'Occupancy Raw Data'!L$3,FALSE)</f>
        <v>68.5405200227747</v>
      </c>
      <c r="H33" s="60">
        <f>VLOOKUP($A33,'Occupancy Raw Data'!$B$8:$BE$45,'Occupancy Raw Data'!N$3,FALSE)</f>
        <v>68.001518314670705</v>
      </c>
      <c r="I33" s="60">
        <f>VLOOKUP($A33,'Occupancy Raw Data'!$B$8:$BE$45,'Occupancy Raw Data'!O$3,FALSE)</f>
        <v>68.703738849876601</v>
      </c>
      <c r="J33" s="61">
        <f>VLOOKUP($A33,'Occupancy Raw Data'!$B$8:$BE$45,'Occupancy Raw Data'!P$3,FALSE)</f>
        <v>68.352628582273596</v>
      </c>
      <c r="K33" s="62">
        <f>VLOOKUP($A33,'Occupancy Raw Data'!$B$8:$BE$45,'Occupancy Raw Data'!R$3,FALSE)</f>
        <v>68.486836754060107</v>
      </c>
      <c r="L33" s="63"/>
      <c r="M33" s="59">
        <f>VLOOKUP($A33,'Occupancy Raw Data'!$B$8:$BE$45,'Occupancy Raw Data'!T$3,FALSE)</f>
        <v>-19.754685871738801</v>
      </c>
      <c r="N33" s="60">
        <f>VLOOKUP($A33,'Occupancy Raw Data'!$B$8:$BE$45,'Occupancy Raw Data'!U$3,FALSE)</f>
        <v>-18.3088395197633</v>
      </c>
      <c r="O33" s="60">
        <f>VLOOKUP($A33,'Occupancy Raw Data'!$B$8:$BE$45,'Occupancy Raw Data'!V$3,FALSE)</f>
        <v>-13.2195435368732</v>
      </c>
      <c r="P33" s="60">
        <f>VLOOKUP($A33,'Occupancy Raw Data'!$B$8:$BE$45,'Occupancy Raw Data'!W$3,FALSE)</f>
        <v>-13.4332698873135</v>
      </c>
      <c r="Q33" s="60">
        <f>VLOOKUP($A33,'Occupancy Raw Data'!$B$8:$BE$45,'Occupancy Raw Data'!X$3,FALSE)</f>
        <v>-18.445336320542498</v>
      </c>
      <c r="R33" s="61">
        <f>VLOOKUP($A33,'Occupancy Raw Data'!$B$8:$BE$45,'Occupancy Raw Data'!Y$3,FALSE)</f>
        <v>-16.561481419767802</v>
      </c>
      <c r="S33" s="60">
        <f>VLOOKUP($A33,'Occupancy Raw Data'!$B$8:$BE$45,'Occupancy Raw Data'!AA$3,FALSE)</f>
        <v>-17.276337800612101</v>
      </c>
      <c r="T33" s="60">
        <f>VLOOKUP($A33,'Occupancy Raw Data'!$B$8:$BE$45,'Occupancy Raw Data'!AB$3,FALSE)</f>
        <v>-18.671080068924699</v>
      </c>
      <c r="U33" s="61">
        <f>VLOOKUP($A33,'Occupancy Raw Data'!$B$8:$BE$45,'Occupancy Raw Data'!AC$3,FALSE)</f>
        <v>-17.983219649618199</v>
      </c>
      <c r="V33" s="62">
        <f>VLOOKUP($A33,'Occupancy Raw Data'!$B$8:$BE$45,'Occupancy Raw Data'!AE$3,FALSE)</f>
        <v>-16.971895372925299</v>
      </c>
      <c r="W33" s="63"/>
      <c r="X33" s="64">
        <f>VLOOKUP($A33,'ADR Raw Data'!$B$6:$BE$43,'ADR Raw Data'!G$1,FALSE)</f>
        <v>82.244517663378502</v>
      </c>
      <c r="Y33" s="65">
        <f>VLOOKUP($A33,'ADR Raw Data'!$B$6:$BE$43,'ADR Raw Data'!H$1,FALSE)</f>
        <v>84.736724993057393</v>
      </c>
      <c r="Z33" s="65">
        <f>VLOOKUP($A33,'ADR Raw Data'!$B$6:$BE$43,'ADR Raw Data'!I$1,FALSE)</f>
        <v>86.616915198122996</v>
      </c>
      <c r="AA33" s="65">
        <f>VLOOKUP($A33,'ADR Raw Data'!$B$6:$BE$43,'ADR Raw Data'!J$1,FALSE)</f>
        <v>87.996015587778302</v>
      </c>
      <c r="AB33" s="65">
        <f>VLOOKUP($A33,'ADR Raw Data'!$B$6:$BE$43,'ADR Raw Data'!K$1,FALSE)</f>
        <v>83.141915310187798</v>
      </c>
      <c r="AC33" s="66">
        <f>VLOOKUP($A33,'ADR Raw Data'!$B$6:$BE$43,'ADR Raw Data'!L$1,FALSE)</f>
        <v>85.075148213988996</v>
      </c>
      <c r="AD33" s="65">
        <f>VLOOKUP($A33,'ADR Raw Data'!$B$6:$BE$43,'ADR Raw Data'!N$1,FALSE)</f>
        <v>86.486335249790599</v>
      </c>
      <c r="AE33" s="65">
        <f>VLOOKUP($A33,'ADR Raw Data'!$B$6:$BE$43,'ADR Raw Data'!O$1,FALSE)</f>
        <v>90.303893314917104</v>
      </c>
      <c r="AF33" s="66">
        <f>VLOOKUP($A33,'ADR Raw Data'!$B$6:$BE$43,'ADR Raw Data'!P$1,FALSE)</f>
        <v>88.404919200333097</v>
      </c>
      <c r="AG33" s="67">
        <f>VLOOKUP($A33,'ADR Raw Data'!$B$6:$BE$43,'ADR Raw Data'!R$1,FALSE)</f>
        <v>86.024647042755305</v>
      </c>
      <c r="AH33" s="63"/>
      <c r="AI33" s="59">
        <f>VLOOKUP($A33,'ADR Raw Data'!$B$6:$BE$43,'ADR Raw Data'!T$1,FALSE)</f>
        <v>-3.6789261297278699</v>
      </c>
      <c r="AJ33" s="60">
        <f>VLOOKUP($A33,'ADR Raw Data'!$B$6:$BE$43,'ADR Raw Data'!U$1,FALSE)</f>
        <v>-2.3835324920172001</v>
      </c>
      <c r="AK33" s="60">
        <f>VLOOKUP($A33,'ADR Raw Data'!$B$6:$BE$43,'ADR Raw Data'!V$1,FALSE)</f>
        <v>0.35882721550763202</v>
      </c>
      <c r="AL33" s="60">
        <f>VLOOKUP($A33,'ADR Raw Data'!$B$6:$BE$43,'ADR Raw Data'!W$1,FALSE)</f>
        <v>1.16341302085335</v>
      </c>
      <c r="AM33" s="60">
        <f>VLOOKUP($A33,'ADR Raw Data'!$B$6:$BE$43,'ADR Raw Data'!X$1,FALSE)</f>
        <v>-3.2839578413747401</v>
      </c>
      <c r="AN33" s="61">
        <f>VLOOKUP($A33,'ADR Raw Data'!$B$6:$BE$43,'ADR Raw Data'!Y$1,FALSE)</f>
        <v>-1.4284643186121999</v>
      </c>
      <c r="AO33" s="60">
        <f>VLOOKUP($A33,'ADR Raw Data'!$B$6:$BE$43,'ADR Raw Data'!AA$1,FALSE)</f>
        <v>-2.23386360494229</v>
      </c>
      <c r="AP33" s="60">
        <f>VLOOKUP($A33,'ADR Raw Data'!$B$6:$BE$43,'ADR Raw Data'!AB$1,FALSE)</f>
        <v>-1.1354679166963499</v>
      </c>
      <c r="AQ33" s="61">
        <f>VLOOKUP($A33,'ADR Raw Data'!$B$6:$BE$43,'ADR Raw Data'!AC$1,FALSE)</f>
        <v>-1.68643263914108</v>
      </c>
      <c r="AR33" s="62">
        <f>VLOOKUP($A33,'ADR Raw Data'!$B$6:$BE$43,'ADR Raw Data'!AE$1,FALSE)</f>
        <v>-1.5185267377031</v>
      </c>
      <c r="AS33" s="50"/>
      <c r="AT33" s="64">
        <f>VLOOKUP($A33,'RevPAR Raw Data'!$B$6:$BE$43,'RevPAR Raw Data'!G$1,FALSE)</f>
        <v>50.636024919339498</v>
      </c>
      <c r="AU33" s="65">
        <f>VLOOKUP($A33,'RevPAR Raw Data'!$B$6:$BE$43,'RevPAR Raw Data'!H$1,FALSE)</f>
        <v>57.911737843993102</v>
      </c>
      <c r="AV33" s="65">
        <f>VLOOKUP($A33,'RevPAR Raw Data'!$B$6:$BE$43,'RevPAR Raw Data'!I$1,FALSE)</f>
        <v>63.059876010628201</v>
      </c>
      <c r="AW33" s="65">
        <f>VLOOKUP($A33,'RevPAR Raw Data'!$B$6:$BE$43,'RevPAR Raw Data'!J$1,FALSE)</f>
        <v>64.498123401024799</v>
      </c>
      <c r="AX33" s="65">
        <f>VLOOKUP($A33,'RevPAR Raw Data'!$B$6:$BE$43,'RevPAR Raw Data'!K$1,FALSE)</f>
        <v>55.448982805086303</v>
      </c>
      <c r="AY33" s="66">
        <f>VLOOKUP($A33,'RevPAR Raw Data'!$B$6:$BE$43,'RevPAR Raw Data'!L$1,FALSE)</f>
        <v>58.310948996014403</v>
      </c>
      <c r="AZ33" s="65">
        <f>VLOOKUP($A33,'RevPAR Raw Data'!$B$6:$BE$43,'RevPAR Raw Data'!N$1,FALSE)</f>
        <v>58.812021104573901</v>
      </c>
      <c r="BA33" s="65">
        <f>VLOOKUP($A33,'RevPAR Raw Data'!$B$6:$BE$43,'RevPAR Raw Data'!O$1,FALSE)</f>
        <v>62.042151034351797</v>
      </c>
      <c r="BB33" s="66">
        <f>VLOOKUP($A33,'RevPAR Raw Data'!$B$6:$BE$43,'RevPAR Raw Data'!P$1,FALSE)</f>
        <v>60.427086069462803</v>
      </c>
      <c r="BC33" s="67">
        <f>VLOOKUP($A33,'RevPAR Raw Data'!$B$6:$BE$43,'RevPAR Raw Data'!R$1,FALSE)</f>
        <v>58.915559588428202</v>
      </c>
      <c r="BD33" s="63"/>
      <c r="BE33" s="59">
        <f>VLOOKUP($A33,'RevPAR Raw Data'!$B$6:$BE$43,'RevPAR Raw Data'!T$1,FALSE)</f>
        <v>-22.706851701085601</v>
      </c>
      <c r="BF33" s="60">
        <f>VLOOKUP($A33,'RevPAR Raw Data'!$B$6:$BE$43,'RevPAR Raw Data'!U$1,FALSE)</f>
        <v>-20.255974872915701</v>
      </c>
      <c r="BG33" s="60">
        <f>VLOOKUP($A33,'RevPAR Raw Data'!$B$6:$BE$43,'RevPAR Raw Data'!V$1,FALSE)</f>
        <v>-12.9081516413417</v>
      </c>
      <c r="BH33" s="60">
        <f>VLOOKUP($A33,'RevPAR Raw Data'!$B$6:$BE$43,'RevPAR Raw Data'!W$1,FALSE)</f>
        <v>-12.4261412774555</v>
      </c>
      <c r="BI33" s="60">
        <f>VLOOKUP($A33,'RevPAR Raw Data'!$B$6:$BE$43,'RevPAR Raw Data'!X$1,FALSE)</f>
        <v>-21.123557093450898</v>
      </c>
      <c r="BJ33" s="61">
        <f>VLOOKUP($A33,'RevPAR Raw Data'!$B$6:$BE$43,'RevPAR Raw Data'!Y$1,FALSE)</f>
        <v>-17.753370885664999</v>
      </c>
      <c r="BK33" s="60">
        <f>VLOOKUP($A33,'RevPAR Raw Data'!$B$6:$BE$43,'RevPAR Raw Data'!AA$1,FALSE)</f>
        <v>-19.124271583159601</v>
      </c>
      <c r="BL33" s="60">
        <f>VLOOKUP($A33,'RevPAR Raw Data'!$B$6:$BE$43,'RevPAR Raw Data'!AB$1,FALSE)</f>
        <v>-19.594543861737801</v>
      </c>
      <c r="BM33" s="61">
        <f>VLOOKUP($A33,'RevPAR Raw Data'!$B$6:$BE$43,'RevPAR Raw Data'!AC$1,FALSE)</f>
        <v>-19.366377403019701</v>
      </c>
      <c r="BN33" s="62">
        <f>VLOOKUP($A33,'RevPAR Raw Data'!$B$6:$BE$43,'RevPAR Raw Data'!AE$1,FALSE)</f>
        <v>-18.232699341495501</v>
      </c>
    </row>
    <row r="34" spans="1:66" x14ac:dyDescent="0.35">
      <c r="A34" s="78" t="s">
        <v>95</v>
      </c>
      <c r="B34" s="59">
        <f>VLOOKUP($A34,'Occupancy Raw Data'!$B$8:$BE$45,'Occupancy Raw Data'!G$3,FALSE)</f>
        <v>44.3271261278556</v>
      </c>
      <c r="C34" s="60">
        <f>VLOOKUP($A34,'Occupancy Raw Data'!$B$8:$BE$45,'Occupancy Raw Data'!H$3,FALSE)</f>
        <v>50.643117680936797</v>
      </c>
      <c r="D34" s="60">
        <f>VLOOKUP($A34,'Occupancy Raw Data'!$B$8:$BE$45,'Occupancy Raw Data'!I$3,FALSE)</f>
        <v>63.966212324822401</v>
      </c>
      <c r="E34" s="60">
        <f>VLOOKUP($A34,'Occupancy Raw Data'!$B$8:$BE$45,'Occupancy Raw Data'!J$3,FALSE)</f>
        <v>69.149548857746197</v>
      </c>
      <c r="F34" s="60">
        <f>VLOOKUP($A34,'Occupancy Raw Data'!$B$8:$BE$45,'Occupancy Raw Data'!K$3,FALSE)</f>
        <v>70.435784219619805</v>
      </c>
      <c r="G34" s="61">
        <f>VLOOKUP($A34,'Occupancy Raw Data'!$B$8:$BE$45,'Occupancy Raw Data'!L$3,FALSE)</f>
        <v>59.704357842196103</v>
      </c>
      <c r="H34" s="60">
        <f>VLOOKUP($A34,'Occupancy Raw Data'!$B$8:$BE$45,'Occupancy Raw Data'!N$3,FALSE)</f>
        <v>76.233442119408707</v>
      </c>
      <c r="I34" s="60">
        <f>VLOOKUP($A34,'Occupancy Raw Data'!$B$8:$BE$45,'Occupancy Raw Data'!O$3,FALSE)</f>
        <v>74.256095219811797</v>
      </c>
      <c r="J34" s="61">
        <f>VLOOKUP($A34,'Occupancy Raw Data'!$B$8:$BE$45,'Occupancy Raw Data'!P$3,FALSE)</f>
        <v>75.244768669610195</v>
      </c>
      <c r="K34" s="62">
        <f>VLOOKUP($A34,'Occupancy Raw Data'!$B$8:$BE$45,'Occupancy Raw Data'!R$3,FALSE)</f>
        <v>64.144475221457299</v>
      </c>
      <c r="L34" s="63"/>
      <c r="M34" s="59">
        <f>VLOOKUP($A34,'Occupancy Raw Data'!$B$8:$BE$45,'Occupancy Raw Data'!T$3,FALSE)</f>
        <v>-1.4599763607998399</v>
      </c>
      <c r="N34" s="60">
        <f>VLOOKUP($A34,'Occupancy Raw Data'!$B$8:$BE$45,'Occupancy Raw Data'!U$3,FALSE)</f>
        <v>-9.0459265900613204</v>
      </c>
      <c r="O34" s="60">
        <f>VLOOKUP($A34,'Occupancy Raw Data'!$B$8:$BE$45,'Occupancy Raw Data'!V$3,FALSE)</f>
        <v>1.74776397851844</v>
      </c>
      <c r="P34" s="60">
        <f>VLOOKUP($A34,'Occupancy Raw Data'!$B$8:$BE$45,'Occupancy Raw Data'!W$3,FALSE)</f>
        <v>7.9412584745102803</v>
      </c>
      <c r="Q34" s="60">
        <f>VLOOKUP($A34,'Occupancy Raw Data'!$B$8:$BE$45,'Occupancy Raw Data'!X$3,FALSE)</f>
        <v>10.9011317378488</v>
      </c>
      <c r="R34" s="61">
        <f>VLOOKUP($A34,'Occupancy Raw Data'!$B$8:$BE$45,'Occupancy Raw Data'!Y$3,FALSE)</f>
        <v>2.5475827042021302</v>
      </c>
      <c r="S34" s="60">
        <f>VLOOKUP($A34,'Occupancy Raw Data'!$B$8:$BE$45,'Occupancy Raw Data'!AA$3,FALSE)</f>
        <v>4.08569142818284</v>
      </c>
      <c r="T34" s="60">
        <f>VLOOKUP($A34,'Occupancy Raw Data'!$B$8:$BE$45,'Occupancy Raw Data'!AB$3,FALSE)</f>
        <v>-9.4467182946188792</v>
      </c>
      <c r="U34" s="61">
        <f>VLOOKUP($A34,'Occupancy Raw Data'!$B$8:$BE$45,'Occupancy Raw Data'!AC$3,FALSE)</f>
        <v>-3.06238328979842</v>
      </c>
      <c r="V34" s="62">
        <f>VLOOKUP($A34,'Occupancy Raw Data'!$B$8:$BE$45,'Occupancy Raw Data'!AE$3,FALSE)</f>
        <v>0.596393817947522</v>
      </c>
      <c r="W34" s="63"/>
      <c r="X34" s="64">
        <f>VLOOKUP($A34,'ADR Raw Data'!$B$6:$BE$43,'ADR Raw Data'!G$1,FALSE)</f>
        <v>122.394824599393</v>
      </c>
      <c r="Y34" s="65">
        <f>VLOOKUP($A34,'ADR Raw Data'!$B$6:$BE$43,'ADR Raw Data'!H$1,FALSE)</f>
        <v>123.891262319939</v>
      </c>
      <c r="Z34" s="65">
        <f>VLOOKUP($A34,'ADR Raw Data'!$B$6:$BE$43,'ADR Raw Data'!I$1,FALSE)</f>
        <v>131.99019207683</v>
      </c>
      <c r="AA34" s="65">
        <f>VLOOKUP($A34,'ADR Raw Data'!$B$6:$BE$43,'ADR Raw Data'!J$1,FALSE)</f>
        <v>139.76125485841101</v>
      </c>
      <c r="AB34" s="65">
        <f>VLOOKUP($A34,'ADR Raw Data'!$B$6:$BE$43,'ADR Raw Data'!K$1,FALSE)</f>
        <v>136.831297356227</v>
      </c>
      <c r="AC34" s="66">
        <f>VLOOKUP($A34,'ADR Raw Data'!$B$6:$BE$43,'ADR Raw Data'!L$1,FALSE)</f>
        <v>132.13377427652699</v>
      </c>
      <c r="AD34" s="65">
        <f>VLOOKUP($A34,'ADR Raw Data'!$B$6:$BE$43,'ADR Raw Data'!N$1,FALSE)</f>
        <v>141.036555023923</v>
      </c>
      <c r="AE34" s="65">
        <f>VLOOKUP($A34,'ADR Raw Data'!$B$6:$BE$43,'ADR Raw Data'!O$1,FALSE)</f>
        <v>141.90252326783801</v>
      </c>
      <c r="AF34" s="66">
        <f>VLOOKUP($A34,'ADR Raw Data'!$B$6:$BE$43,'ADR Raw Data'!P$1,FALSE)</f>
        <v>141.46384998086401</v>
      </c>
      <c r="AG34" s="67">
        <f>VLOOKUP($A34,'ADR Raw Data'!$B$6:$BE$43,'ADR Raw Data'!R$1,FALSE)</f>
        <v>135.260819616058</v>
      </c>
      <c r="AH34" s="63"/>
      <c r="AI34" s="59">
        <f>VLOOKUP($A34,'ADR Raw Data'!$B$6:$BE$43,'ADR Raw Data'!T$1,FALSE)</f>
        <v>10.7380863796564</v>
      </c>
      <c r="AJ34" s="60">
        <f>VLOOKUP($A34,'ADR Raw Data'!$B$6:$BE$43,'ADR Raw Data'!U$1,FALSE)</f>
        <v>6.7577082662658503</v>
      </c>
      <c r="AK34" s="60">
        <f>VLOOKUP($A34,'ADR Raw Data'!$B$6:$BE$43,'ADR Raw Data'!V$1,FALSE)</f>
        <v>8.7326193580496305</v>
      </c>
      <c r="AL34" s="60">
        <f>VLOOKUP($A34,'ADR Raw Data'!$B$6:$BE$43,'ADR Raw Data'!W$1,FALSE)</f>
        <v>14.8890395932688</v>
      </c>
      <c r="AM34" s="60">
        <f>VLOOKUP($A34,'ADR Raw Data'!$B$6:$BE$43,'ADR Raw Data'!X$1,FALSE)</f>
        <v>11.7434729509778</v>
      </c>
      <c r="AN34" s="61">
        <f>VLOOKUP($A34,'ADR Raw Data'!$B$6:$BE$43,'ADR Raw Data'!Y$1,FALSE)</f>
        <v>11.0571750249131</v>
      </c>
      <c r="AO34" s="60">
        <f>VLOOKUP($A34,'ADR Raw Data'!$B$6:$BE$43,'ADR Raw Data'!AA$1,FALSE)</f>
        <v>-2.3745484499876901</v>
      </c>
      <c r="AP34" s="60">
        <f>VLOOKUP($A34,'ADR Raw Data'!$B$6:$BE$43,'ADR Raw Data'!AB$1,FALSE)</f>
        <v>-6.3745329270299802</v>
      </c>
      <c r="AQ34" s="61">
        <f>VLOOKUP($A34,'ADR Raw Data'!$B$6:$BE$43,'ADR Raw Data'!AC$1,FALSE)</f>
        <v>-4.5554719348270796</v>
      </c>
      <c r="AR34" s="62">
        <f>VLOOKUP($A34,'ADR Raw Data'!$B$6:$BE$43,'ADR Raw Data'!AE$1,FALSE)</f>
        <v>4.7338213881108597</v>
      </c>
      <c r="AS34" s="50"/>
      <c r="AT34" s="64">
        <f>VLOOKUP($A34,'RevPAR Raw Data'!$B$6:$BE$43,'RevPAR Raw Data'!G$1,FALSE)</f>
        <v>54.254108274140897</v>
      </c>
      <c r="AU34" s="65">
        <f>VLOOKUP($A34,'RevPAR Raw Data'!$B$6:$BE$43,'RevPAR Raw Data'!H$1,FALSE)</f>
        <v>62.742397773085003</v>
      </c>
      <c r="AV34" s="65">
        <f>VLOOKUP($A34,'RevPAR Raw Data'!$B$6:$BE$43,'RevPAR Raw Data'!I$1,FALSE)</f>
        <v>84.429126511806402</v>
      </c>
      <c r="AW34" s="65">
        <f>VLOOKUP($A34,'RevPAR Raw Data'!$B$6:$BE$43,'RevPAR Raw Data'!J$1,FALSE)</f>
        <v>96.644277212516698</v>
      </c>
      <c r="AX34" s="65">
        <f>VLOOKUP($A34,'RevPAR Raw Data'!$B$6:$BE$43,'RevPAR Raw Data'!K$1,FALSE)</f>
        <v>96.3781973507391</v>
      </c>
      <c r="AY34" s="66">
        <f>VLOOKUP($A34,'RevPAR Raw Data'!$B$6:$BE$43,'RevPAR Raw Data'!L$1,FALSE)</f>
        <v>78.889621424457602</v>
      </c>
      <c r="AZ34" s="65">
        <f>VLOOKUP($A34,'RevPAR Raw Data'!$B$6:$BE$43,'RevPAR Raw Data'!N$1,FALSE)</f>
        <v>107.51702054137</v>
      </c>
      <c r="BA34" s="65">
        <f>VLOOKUP($A34,'RevPAR Raw Data'!$B$6:$BE$43,'RevPAR Raw Data'!O$1,FALSE)</f>
        <v>105.37127279708101</v>
      </c>
      <c r="BB34" s="66">
        <f>VLOOKUP($A34,'RevPAR Raw Data'!$B$6:$BE$43,'RevPAR Raw Data'!P$1,FALSE)</f>
        <v>106.444146669226</v>
      </c>
      <c r="BC34" s="67">
        <f>VLOOKUP($A34,'RevPAR Raw Data'!$B$6:$BE$43,'RevPAR Raw Data'!R$1,FALSE)</f>
        <v>86.762342922963001</v>
      </c>
      <c r="BD34" s="63"/>
      <c r="BE34" s="59">
        <f>VLOOKUP($A34,'RevPAR Raw Data'!$B$6:$BE$43,'RevPAR Raw Data'!T$1,FALSE)</f>
        <v>9.1213364961113008</v>
      </c>
      <c r="BF34" s="60">
        <f>VLOOKUP($A34,'RevPAR Raw Data'!$B$6:$BE$43,'RevPAR Raw Data'!U$1,FALSE)</f>
        <v>-2.8995156527323802</v>
      </c>
      <c r="BG34" s="60">
        <f>VLOOKUP($A34,'RevPAR Raw Data'!$B$6:$BE$43,'RevPAR Raw Data'!V$1,FALSE)</f>
        <v>10.6330089120891</v>
      </c>
      <c r="BH34" s="60">
        <f>VLOOKUP($A34,'RevPAR Raw Data'!$B$6:$BE$43,'RevPAR Raw Data'!W$1,FALSE)</f>
        <v>24.0126751862527</v>
      </c>
      <c r="BI34" s="60">
        <f>VLOOKUP($A34,'RevPAR Raw Data'!$B$6:$BE$43,'RevPAR Raw Data'!X$1,FALSE)</f>
        <v>23.9247761458113</v>
      </c>
      <c r="BJ34" s="61">
        <f>VLOOKUP($A34,'RevPAR Raw Data'!$B$6:$BE$43,'RevPAR Raw Data'!Y$1,FALSE)</f>
        <v>13.8864484076233</v>
      </c>
      <c r="BK34" s="60">
        <f>VLOOKUP($A34,'RevPAR Raw Data'!$B$6:$BE$43,'RevPAR Raw Data'!AA$1,FALSE)</f>
        <v>1.6141262557159499</v>
      </c>
      <c r="BL34" s="60">
        <f>VLOOKUP($A34,'RevPAR Raw Data'!$B$6:$BE$43,'RevPAR Raw Data'!AB$1,FALSE)</f>
        <v>-15.2190670534346</v>
      </c>
      <c r="BM34" s="61">
        <f>VLOOKUP($A34,'RevPAR Raw Data'!$B$6:$BE$43,'RevPAR Raw Data'!AC$1,FALSE)</f>
        <v>-7.4783492133219003</v>
      </c>
      <c r="BN34" s="62">
        <f>VLOOKUP($A34,'RevPAR Raw Data'!$B$6:$BE$43,'RevPAR Raw Data'!AE$1,FALSE)</f>
        <v>5.35844742416975</v>
      </c>
    </row>
    <row r="35" spans="1:66" x14ac:dyDescent="0.35">
      <c r="A35" s="78" t="s">
        <v>96</v>
      </c>
      <c r="B35" s="59">
        <f>VLOOKUP($A35,'Occupancy Raw Data'!$B$8:$BE$45,'Occupancy Raw Data'!G$3,FALSE)</f>
        <v>42.660343270099297</v>
      </c>
      <c r="C35" s="60">
        <f>VLOOKUP($A35,'Occupancy Raw Data'!$B$8:$BE$45,'Occupancy Raw Data'!H$3,FALSE)</f>
        <v>50.496838301716302</v>
      </c>
      <c r="D35" s="60">
        <f>VLOOKUP($A35,'Occupancy Raw Data'!$B$8:$BE$45,'Occupancy Raw Data'!I$3,FALSE)</f>
        <v>65.210027100271006</v>
      </c>
      <c r="E35" s="60">
        <f>VLOOKUP($A35,'Occupancy Raw Data'!$B$8:$BE$45,'Occupancy Raw Data'!J$3,FALSE)</f>
        <v>66.926377597109294</v>
      </c>
      <c r="F35" s="60">
        <f>VLOOKUP($A35,'Occupancy Raw Data'!$B$8:$BE$45,'Occupancy Raw Data'!K$3,FALSE)</f>
        <v>66.248870822041496</v>
      </c>
      <c r="G35" s="61">
        <f>VLOOKUP($A35,'Occupancy Raw Data'!$B$8:$BE$45,'Occupancy Raw Data'!L$3,FALSE)</f>
        <v>58.308491418247499</v>
      </c>
      <c r="H35" s="60">
        <f>VLOOKUP($A35,'Occupancy Raw Data'!$B$8:$BE$45,'Occupancy Raw Data'!N$3,FALSE)</f>
        <v>74.356368563685606</v>
      </c>
      <c r="I35" s="60">
        <f>VLOOKUP($A35,'Occupancy Raw Data'!$B$8:$BE$45,'Occupancy Raw Data'!O$3,FALSE)</f>
        <v>74.209575429087593</v>
      </c>
      <c r="J35" s="61">
        <f>VLOOKUP($A35,'Occupancy Raw Data'!$B$8:$BE$45,'Occupancy Raw Data'!P$3,FALSE)</f>
        <v>74.282971996386607</v>
      </c>
      <c r="K35" s="62">
        <f>VLOOKUP($A35,'Occupancy Raw Data'!$B$8:$BE$45,'Occupancy Raw Data'!R$3,FALSE)</f>
        <v>62.872628726287203</v>
      </c>
      <c r="L35" s="63"/>
      <c r="M35" s="59">
        <f>VLOOKUP($A35,'Occupancy Raw Data'!$B$8:$BE$45,'Occupancy Raw Data'!T$3,FALSE)</f>
        <v>-14.6599575871741</v>
      </c>
      <c r="N35" s="60">
        <f>VLOOKUP($A35,'Occupancy Raw Data'!$B$8:$BE$45,'Occupancy Raw Data'!U$3,FALSE)</f>
        <v>-15.4422483584248</v>
      </c>
      <c r="O35" s="60">
        <f>VLOOKUP($A35,'Occupancy Raw Data'!$B$8:$BE$45,'Occupancy Raw Data'!V$3,FALSE)</f>
        <v>0.28287739277811302</v>
      </c>
      <c r="P35" s="60">
        <f>VLOOKUP($A35,'Occupancy Raw Data'!$B$8:$BE$45,'Occupancy Raw Data'!W$3,FALSE)</f>
        <v>-1.67330928835224</v>
      </c>
      <c r="Q35" s="60">
        <f>VLOOKUP($A35,'Occupancy Raw Data'!$B$8:$BE$45,'Occupancy Raw Data'!X$3,FALSE)</f>
        <v>-3.53656821189524</v>
      </c>
      <c r="R35" s="61">
        <f>VLOOKUP($A35,'Occupancy Raw Data'!$B$8:$BE$45,'Occupancy Raw Data'!Y$3,FALSE)</f>
        <v>-6.3998621338916104</v>
      </c>
      <c r="S35" s="60">
        <f>VLOOKUP($A35,'Occupancy Raw Data'!$B$8:$BE$45,'Occupancy Raw Data'!AA$3,FALSE)</f>
        <v>-2.81985208321032</v>
      </c>
      <c r="T35" s="60">
        <f>VLOOKUP($A35,'Occupancy Raw Data'!$B$8:$BE$45,'Occupancy Raw Data'!AB$3,FALSE)</f>
        <v>-5.2858537945151696</v>
      </c>
      <c r="U35" s="61">
        <f>VLOOKUP($A35,'Occupancy Raw Data'!$B$8:$BE$45,'Occupancy Raw Data'!AC$3,FALSE)</f>
        <v>-4.0674799261661798</v>
      </c>
      <c r="V35" s="62">
        <f>VLOOKUP($A35,'Occupancy Raw Data'!$B$8:$BE$45,'Occupancy Raw Data'!AE$3,FALSE)</f>
        <v>-5.6253129527063903</v>
      </c>
      <c r="W35" s="63"/>
      <c r="X35" s="64">
        <f>VLOOKUP($A35,'ADR Raw Data'!$B$6:$BE$43,'ADR Raw Data'!G$1,FALSE)</f>
        <v>88.367016940179894</v>
      </c>
      <c r="Y35" s="65">
        <f>VLOOKUP($A35,'ADR Raw Data'!$B$6:$BE$43,'ADR Raw Data'!H$1,FALSE)</f>
        <v>91.978884168157407</v>
      </c>
      <c r="Z35" s="65">
        <f>VLOOKUP($A35,'ADR Raw Data'!$B$6:$BE$43,'ADR Raw Data'!I$1,FALSE)</f>
        <v>100.159198268398</v>
      </c>
      <c r="AA35" s="65">
        <f>VLOOKUP($A35,'ADR Raw Data'!$B$6:$BE$43,'ADR Raw Data'!J$1,FALSE)</f>
        <v>101.120561835667</v>
      </c>
      <c r="AB35" s="65">
        <f>VLOOKUP($A35,'ADR Raw Data'!$B$6:$BE$43,'ADR Raw Data'!K$1,FALSE)</f>
        <v>102.551295380944</v>
      </c>
      <c r="AC35" s="66">
        <f>VLOOKUP($A35,'ADR Raw Data'!$B$6:$BE$43,'ADR Raw Data'!L$1,FALSE)</f>
        <v>97.781074015260003</v>
      </c>
      <c r="AD35" s="65">
        <f>VLOOKUP($A35,'ADR Raw Data'!$B$6:$BE$43,'ADR Raw Data'!N$1,FALSE)</f>
        <v>116.146417615793</v>
      </c>
      <c r="AE35" s="65">
        <f>VLOOKUP($A35,'ADR Raw Data'!$B$6:$BE$43,'ADR Raw Data'!O$1,FALSE)</f>
        <v>116.59739653073601</v>
      </c>
      <c r="AF35" s="66">
        <f>VLOOKUP($A35,'ADR Raw Data'!$B$6:$BE$43,'ADR Raw Data'!P$1,FALSE)</f>
        <v>116.37168427453</v>
      </c>
      <c r="AG35" s="67">
        <f>VLOOKUP($A35,'ADR Raw Data'!$B$6:$BE$43,'ADR Raw Data'!R$1,FALSE)</f>
        <v>104.056645114942</v>
      </c>
      <c r="AH35" s="63"/>
      <c r="AI35" s="59">
        <f>VLOOKUP($A35,'ADR Raw Data'!$B$6:$BE$43,'ADR Raw Data'!T$1,FALSE)</f>
        <v>9.0919957843145092</v>
      </c>
      <c r="AJ35" s="60">
        <f>VLOOKUP($A35,'ADR Raw Data'!$B$6:$BE$43,'ADR Raw Data'!U$1,FALSE)</f>
        <v>7.90610544512427</v>
      </c>
      <c r="AK35" s="60">
        <f>VLOOKUP($A35,'ADR Raw Data'!$B$6:$BE$43,'ADR Raw Data'!V$1,FALSE)</f>
        <v>11.6430047018879</v>
      </c>
      <c r="AL35" s="60">
        <f>VLOOKUP($A35,'ADR Raw Data'!$B$6:$BE$43,'ADR Raw Data'!W$1,FALSE)</f>
        <v>12.356606214243801</v>
      </c>
      <c r="AM35" s="60">
        <f>VLOOKUP($A35,'ADR Raw Data'!$B$6:$BE$43,'ADR Raw Data'!X$1,FALSE)</f>
        <v>15.3303601499429</v>
      </c>
      <c r="AN35" s="61">
        <f>VLOOKUP($A35,'ADR Raw Data'!$B$6:$BE$43,'ADR Raw Data'!Y$1,FALSE)</f>
        <v>11.947786414674299</v>
      </c>
      <c r="AO35" s="60">
        <f>VLOOKUP($A35,'ADR Raw Data'!$B$6:$BE$43,'ADR Raw Data'!AA$1,FALSE)</f>
        <v>13.4640432130864</v>
      </c>
      <c r="AP35" s="60">
        <f>VLOOKUP($A35,'ADR Raw Data'!$B$6:$BE$43,'ADR Raw Data'!AB$1,FALSE)</f>
        <v>11.020009328555499</v>
      </c>
      <c r="AQ35" s="61">
        <f>VLOOKUP($A35,'ADR Raw Data'!$B$6:$BE$43,'ADR Raw Data'!AC$1,FALSE)</f>
        <v>12.209068027583101</v>
      </c>
      <c r="AR35" s="62">
        <f>VLOOKUP($A35,'ADR Raw Data'!$B$6:$BE$43,'ADR Raw Data'!AE$1,FALSE)</f>
        <v>12.1546147006674</v>
      </c>
      <c r="AS35" s="50"/>
      <c r="AT35" s="64">
        <f>VLOOKUP($A35,'RevPAR Raw Data'!$B$6:$BE$43,'RevPAR Raw Data'!G$1,FALSE)</f>
        <v>37.697672764227597</v>
      </c>
      <c r="AU35" s="65">
        <f>VLOOKUP($A35,'RevPAR Raw Data'!$B$6:$BE$43,'RevPAR Raw Data'!H$1,FALSE)</f>
        <v>46.446428410117399</v>
      </c>
      <c r="AV35" s="65">
        <f>VLOOKUP($A35,'RevPAR Raw Data'!$B$6:$BE$43,'RevPAR Raw Data'!I$1,FALSE)</f>
        <v>65.313840334236602</v>
      </c>
      <c r="AW35" s="65">
        <f>VLOOKUP($A35,'RevPAR Raw Data'!$B$6:$BE$43,'RevPAR Raw Data'!J$1,FALSE)</f>
        <v>67.676329042456999</v>
      </c>
      <c r="AX35" s="65">
        <f>VLOOKUP($A35,'RevPAR Raw Data'!$B$6:$BE$43,'RevPAR Raw Data'!K$1,FALSE)</f>
        <v>67.939075203252003</v>
      </c>
      <c r="AY35" s="66">
        <f>VLOOKUP($A35,'RevPAR Raw Data'!$B$6:$BE$43,'RevPAR Raw Data'!L$1,FALSE)</f>
        <v>57.014669150858097</v>
      </c>
      <c r="AZ35" s="65">
        <f>VLOOKUP($A35,'RevPAR Raw Data'!$B$6:$BE$43,'RevPAR Raw Data'!N$1,FALSE)</f>
        <v>86.362258355916794</v>
      </c>
      <c r="BA35" s="65">
        <f>VLOOKUP($A35,'RevPAR Raw Data'!$B$6:$BE$43,'RevPAR Raw Data'!O$1,FALSE)</f>
        <v>86.526432926829202</v>
      </c>
      <c r="BB35" s="66">
        <f>VLOOKUP($A35,'RevPAR Raw Data'!$B$6:$BE$43,'RevPAR Raw Data'!P$1,FALSE)</f>
        <v>86.444345641373005</v>
      </c>
      <c r="BC35" s="67">
        <f>VLOOKUP($A35,'RevPAR Raw Data'!$B$6:$BE$43,'RevPAR Raw Data'!R$1,FALSE)</f>
        <v>65.423148148148101</v>
      </c>
      <c r="BD35" s="63"/>
      <c r="BE35" s="59">
        <f>VLOOKUP($A35,'RevPAR Raw Data'!$B$6:$BE$43,'RevPAR Raw Data'!T$1,FALSE)</f>
        <v>-6.9008445286678297</v>
      </c>
      <c r="BF35" s="60">
        <f>VLOOKUP($A35,'RevPAR Raw Data'!$B$6:$BE$43,'RevPAR Raw Data'!U$1,FALSE)</f>
        <v>-8.7570233516156009</v>
      </c>
      <c r="BG35" s="60">
        <f>VLOOKUP($A35,'RevPAR Raw Data'!$B$6:$BE$43,'RevPAR Raw Data'!V$1,FALSE)</f>
        <v>11.9588175228078</v>
      </c>
      <c r="BH35" s="60">
        <f>VLOOKUP($A35,'RevPAR Raw Data'!$B$6:$BE$43,'RevPAR Raw Data'!W$1,FALSE)</f>
        <v>10.4765326863835</v>
      </c>
      <c r="BI35" s="60">
        <f>VLOOKUP($A35,'RevPAR Raw Data'!$B$6:$BE$43,'RevPAR Raw Data'!X$1,FALSE)</f>
        <v>11.251623294215699</v>
      </c>
      <c r="BJ35" s="61">
        <f>VLOOKUP($A35,'RevPAR Raw Data'!$B$6:$BE$43,'RevPAR Raw Data'!Y$1,FALSE)</f>
        <v>4.78328242219178</v>
      </c>
      <c r="BK35" s="60">
        <f>VLOOKUP($A35,'RevPAR Raw Data'!$B$6:$BE$43,'RevPAR Raw Data'!AA$1,FALSE)</f>
        <v>10.264525026847499</v>
      </c>
      <c r="BL35" s="60">
        <f>VLOOKUP($A35,'RevPAR Raw Data'!$B$6:$BE$43,'RevPAR Raw Data'!AB$1,FALSE)</f>
        <v>5.1516539527909897</v>
      </c>
      <c r="BM35" s="61">
        <f>VLOOKUP($A35,'RevPAR Raw Data'!$B$6:$BE$43,'RevPAR Raw Data'!AC$1,FALSE)</f>
        <v>7.6449867102230602</v>
      </c>
      <c r="BN35" s="62">
        <f>VLOOKUP($A35,'RevPAR Raw Data'!$B$6:$BE$43,'RevPAR Raw Data'!AE$1,FALSE)</f>
        <v>5.8455666328528801</v>
      </c>
    </row>
    <row r="36" spans="1:66" x14ac:dyDescent="0.35">
      <c r="A36" s="78" t="s">
        <v>45</v>
      </c>
      <c r="B36" s="59">
        <f>VLOOKUP($A36,'Occupancy Raw Data'!$B$8:$BE$45,'Occupancy Raw Data'!G$3,FALSE)</f>
        <v>49.774696707105697</v>
      </c>
      <c r="C36" s="60">
        <f>VLOOKUP($A36,'Occupancy Raw Data'!$B$8:$BE$45,'Occupancy Raw Data'!H$3,FALSE)</f>
        <v>60.935875216637697</v>
      </c>
      <c r="D36" s="60">
        <f>VLOOKUP($A36,'Occupancy Raw Data'!$B$8:$BE$45,'Occupancy Raw Data'!I$3,FALSE)</f>
        <v>70.294627383015495</v>
      </c>
      <c r="E36" s="60">
        <f>VLOOKUP($A36,'Occupancy Raw Data'!$B$8:$BE$45,'Occupancy Raw Data'!J$3,FALSE)</f>
        <v>72.409012131715699</v>
      </c>
      <c r="F36" s="60">
        <f>VLOOKUP($A36,'Occupancy Raw Data'!$B$8:$BE$45,'Occupancy Raw Data'!K$3,FALSE)</f>
        <v>71.923743500866493</v>
      </c>
      <c r="G36" s="61">
        <f>VLOOKUP($A36,'Occupancy Raw Data'!$B$8:$BE$45,'Occupancy Raw Data'!L$3,FALSE)</f>
        <v>65.067590987868201</v>
      </c>
      <c r="H36" s="60">
        <f>VLOOKUP($A36,'Occupancy Raw Data'!$B$8:$BE$45,'Occupancy Raw Data'!N$3,FALSE)</f>
        <v>84.471403812824903</v>
      </c>
      <c r="I36" s="60">
        <f>VLOOKUP($A36,'Occupancy Raw Data'!$B$8:$BE$45,'Occupancy Raw Data'!O$3,FALSE)</f>
        <v>84.124783362218295</v>
      </c>
      <c r="J36" s="61">
        <f>VLOOKUP($A36,'Occupancy Raw Data'!$B$8:$BE$45,'Occupancy Raw Data'!P$3,FALSE)</f>
        <v>84.298093587521606</v>
      </c>
      <c r="K36" s="62">
        <f>VLOOKUP($A36,'Occupancy Raw Data'!$B$8:$BE$45,'Occupancy Raw Data'!R$3,FALSE)</f>
        <v>70.562020302054904</v>
      </c>
      <c r="L36" s="63"/>
      <c r="M36" s="59">
        <f>VLOOKUP($A36,'Occupancy Raw Data'!$B$8:$BE$45,'Occupancy Raw Data'!T$3,FALSE)</f>
        <v>-18.362706083001701</v>
      </c>
      <c r="N36" s="60">
        <f>VLOOKUP($A36,'Occupancy Raw Data'!$B$8:$BE$45,'Occupancy Raw Data'!U$3,FALSE)</f>
        <v>-18.232558139534799</v>
      </c>
      <c r="O36" s="60">
        <f>VLOOKUP($A36,'Occupancy Raw Data'!$B$8:$BE$45,'Occupancy Raw Data'!V$3,FALSE)</f>
        <v>-11.6339869281045</v>
      </c>
      <c r="P36" s="60">
        <f>VLOOKUP($A36,'Occupancy Raw Data'!$B$8:$BE$45,'Occupancy Raw Data'!W$3,FALSE)</f>
        <v>-8.5776805251641104</v>
      </c>
      <c r="Q36" s="60">
        <f>VLOOKUP($A36,'Occupancy Raw Data'!$B$8:$BE$45,'Occupancy Raw Data'!X$3,FALSE)</f>
        <v>-10.0953206239168</v>
      </c>
      <c r="R36" s="61">
        <f>VLOOKUP($A36,'Occupancy Raw Data'!$B$8:$BE$45,'Occupancy Raw Data'!Y$3,FALSE)</f>
        <v>-13.068444938408801</v>
      </c>
      <c r="S36" s="60">
        <f>VLOOKUP($A36,'Occupancy Raw Data'!$B$8:$BE$45,'Occupancy Raw Data'!AA$3,FALSE)</f>
        <v>1.2043189368770699</v>
      </c>
      <c r="T36" s="60">
        <f>VLOOKUP($A36,'Occupancy Raw Data'!$B$8:$BE$45,'Occupancy Raw Data'!AB$3,FALSE)</f>
        <v>-9.03298350824587</v>
      </c>
      <c r="U36" s="61">
        <f>VLOOKUP($A36,'Occupancy Raw Data'!$B$8:$BE$45,'Occupancy Raw Data'!AC$3,FALSE)</f>
        <v>-4.1765169424743798</v>
      </c>
      <c r="V36" s="62">
        <f>VLOOKUP($A36,'Occupancy Raw Data'!$B$8:$BE$45,'Occupancy Raw Data'!AE$3,FALSE)</f>
        <v>-10.2249102249102</v>
      </c>
      <c r="W36" s="63"/>
      <c r="X36" s="64">
        <f>VLOOKUP($A36,'ADR Raw Data'!$B$6:$BE$43,'ADR Raw Data'!G$1,FALSE)</f>
        <v>82.453476253481796</v>
      </c>
      <c r="Y36" s="65">
        <f>VLOOKUP($A36,'ADR Raw Data'!$B$6:$BE$43,'ADR Raw Data'!H$1,FALSE)</f>
        <v>86.311878555176307</v>
      </c>
      <c r="Z36" s="65">
        <f>VLOOKUP($A36,'ADR Raw Data'!$B$6:$BE$43,'ADR Raw Data'!I$1,FALSE)</f>
        <v>91.913574260355006</v>
      </c>
      <c r="AA36" s="65">
        <f>VLOOKUP($A36,'ADR Raw Data'!$B$6:$BE$43,'ADR Raw Data'!J$1,FALSE)</f>
        <v>92.874051890856805</v>
      </c>
      <c r="AB36" s="65">
        <f>VLOOKUP($A36,'ADR Raw Data'!$B$6:$BE$43,'ADR Raw Data'!K$1,FALSE)</f>
        <v>91.322811084337303</v>
      </c>
      <c r="AC36" s="66">
        <f>VLOOKUP($A36,'ADR Raw Data'!$B$6:$BE$43,'ADR Raw Data'!L$1,FALSE)</f>
        <v>89.500205668016093</v>
      </c>
      <c r="AD36" s="65">
        <f>VLOOKUP($A36,'ADR Raw Data'!$B$6:$BE$43,'ADR Raw Data'!N$1,FALSE)</f>
        <v>105.27200242100901</v>
      </c>
      <c r="AE36" s="65">
        <f>VLOOKUP($A36,'ADR Raw Data'!$B$6:$BE$43,'ADR Raw Data'!O$1,FALSE)</f>
        <v>107.521770498557</v>
      </c>
      <c r="AF36" s="66">
        <f>VLOOKUP($A36,'ADR Raw Data'!$B$6:$BE$43,'ADR Raw Data'!P$1,FALSE)</f>
        <v>106.394573787006</v>
      </c>
      <c r="AG36" s="67">
        <f>VLOOKUP($A36,'ADR Raw Data'!$B$6:$BE$43,'ADR Raw Data'!R$1,FALSE)</f>
        <v>95.266816652631505</v>
      </c>
      <c r="AH36" s="63"/>
      <c r="AI36" s="59">
        <f>VLOOKUP($A36,'ADR Raw Data'!$B$6:$BE$43,'ADR Raw Data'!T$1,FALSE)</f>
        <v>-3.8618150871117698</v>
      </c>
      <c r="AJ36" s="60">
        <f>VLOOKUP($A36,'ADR Raw Data'!$B$6:$BE$43,'ADR Raw Data'!U$1,FALSE)</f>
        <v>-0.270470999615265</v>
      </c>
      <c r="AK36" s="60">
        <f>VLOOKUP($A36,'ADR Raw Data'!$B$6:$BE$43,'ADR Raw Data'!V$1,FALSE)</f>
        <v>2.7968460692877599</v>
      </c>
      <c r="AL36" s="60">
        <f>VLOOKUP($A36,'ADR Raw Data'!$B$6:$BE$43,'ADR Raw Data'!W$1,FALSE)</f>
        <v>6.1957805077185304</v>
      </c>
      <c r="AM36" s="60">
        <f>VLOOKUP($A36,'ADR Raw Data'!$B$6:$BE$43,'ADR Raw Data'!X$1,FALSE)</f>
        <v>1.7230750658424001</v>
      </c>
      <c r="AN36" s="61">
        <f>VLOOKUP($A36,'ADR Raw Data'!$B$6:$BE$43,'ADR Raw Data'!Y$1,FALSE)</f>
        <v>1.80758560042071</v>
      </c>
      <c r="AO36" s="60">
        <f>VLOOKUP($A36,'ADR Raw Data'!$B$6:$BE$43,'ADR Raw Data'!AA$1,FALSE)</f>
        <v>6.8975645637344796</v>
      </c>
      <c r="AP36" s="60">
        <f>VLOOKUP($A36,'ADR Raw Data'!$B$6:$BE$43,'ADR Raw Data'!AB$1,FALSE)</f>
        <v>3.8173510616758302</v>
      </c>
      <c r="AQ36" s="61">
        <f>VLOOKUP($A36,'ADR Raw Data'!$B$6:$BE$43,'ADR Raw Data'!AC$1,FALSE)</f>
        <v>5.1806858947515799</v>
      </c>
      <c r="AR36" s="62">
        <f>VLOOKUP($A36,'ADR Raw Data'!$B$6:$BE$43,'ADR Raw Data'!AE$1,FALSE)</f>
        <v>3.3867265149260501</v>
      </c>
      <c r="AS36" s="50"/>
      <c r="AT36" s="64">
        <f>VLOOKUP($A36,'RevPAR Raw Data'!$B$6:$BE$43,'RevPAR Raw Data'!G$1,FALSE)</f>
        <v>41.040967729636002</v>
      </c>
      <c r="AU36" s="65">
        <f>VLOOKUP($A36,'RevPAR Raw Data'!$B$6:$BE$43,'RevPAR Raw Data'!H$1,FALSE)</f>
        <v>52.594898613518097</v>
      </c>
      <c r="AV36" s="65">
        <f>VLOOKUP($A36,'RevPAR Raw Data'!$B$6:$BE$43,'RevPAR Raw Data'!I$1,FALSE)</f>
        <v>64.610304540727896</v>
      </c>
      <c r="AW36" s="65">
        <f>VLOOKUP($A36,'RevPAR Raw Data'!$B$6:$BE$43,'RevPAR Raw Data'!J$1,FALSE)</f>
        <v>67.249183500866494</v>
      </c>
      <c r="AX36" s="65">
        <f>VLOOKUP($A36,'RevPAR Raw Data'!$B$6:$BE$43,'RevPAR Raw Data'!K$1,FALSE)</f>
        <v>65.682784402079704</v>
      </c>
      <c r="AY36" s="66">
        <f>VLOOKUP($A36,'RevPAR Raw Data'!$B$6:$BE$43,'RevPAR Raw Data'!L$1,FALSE)</f>
        <v>58.235627757365599</v>
      </c>
      <c r="AZ36" s="65">
        <f>VLOOKUP($A36,'RevPAR Raw Data'!$B$6:$BE$43,'RevPAR Raw Data'!N$1,FALSE)</f>
        <v>88.924738266897705</v>
      </c>
      <c r="BA36" s="65">
        <f>VLOOKUP($A36,'RevPAR Raw Data'!$B$6:$BE$43,'RevPAR Raw Data'!O$1,FALSE)</f>
        <v>90.452456499133405</v>
      </c>
      <c r="BB36" s="66">
        <f>VLOOKUP($A36,'RevPAR Raw Data'!$B$6:$BE$43,'RevPAR Raw Data'!P$1,FALSE)</f>
        <v>89.688597383015505</v>
      </c>
      <c r="BC36" s="67">
        <f>VLOOKUP($A36,'RevPAR Raw Data'!$B$6:$BE$43,'RevPAR Raw Data'!R$1,FALSE)</f>
        <v>67.222190507551304</v>
      </c>
      <c r="BD36" s="63"/>
      <c r="BE36" s="59">
        <f>VLOOKUP($A36,'RevPAR Raw Data'!$B$6:$BE$43,'RevPAR Raw Data'!T$1,FALSE)</f>
        <v>-21.515387416198099</v>
      </c>
      <c r="BF36" s="60">
        <f>VLOOKUP($A36,'RevPAR Raw Data'!$B$6:$BE$43,'RevPAR Raw Data'!U$1,FALSE)</f>
        <v>-18.453715356894701</v>
      </c>
      <c r="BG36" s="60">
        <f>VLOOKUP($A36,'RevPAR Raw Data'!$B$6:$BE$43,'RevPAR Raw Data'!V$1,FALSE)</f>
        <v>-9.1625255649169493</v>
      </c>
      <c r="BH36" s="60">
        <f>VLOOKUP($A36,'RevPAR Raw Data'!$B$6:$BE$43,'RevPAR Raw Data'!W$1,FALSE)</f>
        <v>-2.9133542754380599</v>
      </c>
      <c r="BI36" s="60">
        <f>VLOOKUP($A36,'RevPAR Raw Data'!$B$6:$BE$43,'RevPAR Raw Data'!X$1,FALSE)</f>
        <v>-8.5461955105619598</v>
      </c>
      <c r="BJ36" s="61">
        <f>VLOOKUP($A36,'RevPAR Raw Data'!$B$6:$BE$43,'RevPAR Raw Data'!Y$1,FALSE)</f>
        <v>-11.497082666893601</v>
      </c>
      <c r="BK36" s="60">
        <f>VLOOKUP($A36,'RevPAR Raw Data'!$B$6:$BE$43,'RevPAR Raw Data'!AA$1,FALSE)</f>
        <v>8.1849521768359299</v>
      </c>
      <c r="BL36" s="60">
        <f>VLOOKUP($A36,'RevPAR Raw Data'!$B$6:$BE$43,'RevPAR Raw Data'!AB$1,FALSE)</f>
        <v>-5.5604531384230702</v>
      </c>
      <c r="BM36" s="61">
        <f>VLOOKUP($A36,'RevPAR Raw Data'!$B$6:$BE$43,'RevPAR Raw Data'!AC$1,FALSE)</f>
        <v>0.78779672814651702</v>
      </c>
      <c r="BN36" s="62">
        <f>VLOOKUP($A36,'RevPAR Raw Data'!$B$6:$BE$43,'RevPAR Raw Data'!AE$1,FALSE)</f>
        <v>-7.1844734556985799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46.304105799399402</v>
      </c>
      <c r="C39" s="60">
        <f>VLOOKUP($A39,'Occupancy Raw Data'!$B$8:$BE$45,'Occupancy Raw Data'!H$3,FALSE)</f>
        <v>53.274181033028498</v>
      </c>
      <c r="D39" s="60">
        <f>VLOOKUP($A39,'Occupancy Raw Data'!$B$8:$BE$45,'Occupancy Raw Data'!I$3,FALSE)</f>
        <v>64.792011065753499</v>
      </c>
      <c r="E39" s="60">
        <f>VLOOKUP($A39,'Occupancy Raw Data'!$B$8:$BE$45,'Occupancy Raw Data'!J$3,FALSE)</f>
        <v>66.930940251678393</v>
      </c>
      <c r="F39" s="60">
        <f>VLOOKUP($A39,'Occupancy Raw Data'!$B$8:$BE$45,'Occupancy Raw Data'!K$3,FALSE)</f>
        <v>66.836476502142304</v>
      </c>
      <c r="G39" s="61">
        <f>VLOOKUP($A39,'Occupancy Raw Data'!$B$8:$BE$45,'Occupancy Raw Data'!L$3,FALSE)</f>
        <v>59.627542930400402</v>
      </c>
      <c r="H39" s="60">
        <f>VLOOKUP($A39,'Occupancy Raw Data'!$B$8:$BE$45,'Occupancy Raw Data'!N$3,FALSE)</f>
        <v>75.280860969602898</v>
      </c>
      <c r="I39" s="60">
        <f>VLOOKUP($A39,'Occupancy Raw Data'!$B$8:$BE$45,'Occupancy Raw Data'!O$3,FALSE)</f>
        <v>76.724806855369195</v>
      </c>
      <c r="J39" s="61">
        <f>VLOOKUP($A39,'Occupancy Raw Data'!$B$8:$BE$45,'Occupancy Raw Data'!P$3,FALSE)</f>
        <v>76.002833912485997</v>
      </c>
      <c r="K39" s="62">
        <f>VLOOKUP($A39,'Occupancy Raw Data'!$B$8:$BE$45,'Occupancy Raw Data'!R$3,FALSE)</f>
        <v>64.306197496710595</v>
      </c>
      <c r="L39" s="63"/>
      <c r="M39" s="59">
        <f>VLOOKUP($A39,'Occupancy Raw Data'!$B$8:$BE$45,'Occupancy Raw Data'!T$3,FALSE)</f>
        <v>-14.2803343029821</v>
      </c>
      <c r="N39" s="60">
        <f>VLOOKUP($A39,'Occupancy Raw Data'!$B$8:$BE$45,'Occupancy Raw Data'!U$3,FALSE)</f>
        <v>-16.5164479879823</v>
      </c>
      <c r="O39" s="60">
        <f>VLOOKUP($A39,'Occupancy Raw Data'!$B$8:$BE$45,'Occupancy Raw Data'!V$3,FALSE)</f>
        <v>-4.3826794334268397</v>
      </c>
      <c r="P39" s="60">
        <f>VLOOKUP($A39,'Occupancy Raw Data'!$B$8:$BE$45,'Occupancy Raw Data'!W$3,FALSE)</f>
        <v>-3.63363178599865</v>
      </c>
      <c r="Q39" s="60">
        <f>VLOOKUP($A39,'Occupancy Raw Data'!$B$8:$BE$45,'Occupancy Raw Data'!X$3,FALSE)</f>
        <v>-5.9531926066738796</v>
      </c>
      <c r="R39" s="61">
        <f>VLOOKUP($A39,'Occupancy Raw Data'!$B$8:$BE$45,'Occupancy Raw Data'!Y$3,FALSE)</f>
        <v>-8.5791754796221706</v>
      </c>
      <c r="S39" s="60">
        <f>VLOOKUP($A39,'Occupancy Raw Data'!$B$8:$BE$45,'Occupancy Raw Data'!AA$3,FALSE)</f>
        <v>-4.6306292116033196</v>
      </c>
      <c r="T39" s="60">
        <f>VLOOKUP($A39,'Occupancy Raw Data'!$B$8:$BE$45,'Occupancy Raw Data'!AB$3,FALSE)</f>
        <v>-8.0545073808440808</v>
      </c>
      <c r="U39" s="61">
        <f>VLOOKUP($A39,'Occupancy Raw Data'!$B$8:$BE$45,'Occupancy Raw Data'!AC$3,FALSE)</f>
        <v>-6.3901143215671201</v>
      </c>
      <c r="V39" s="62">
        <f>VLOOKUP($A39,'Occupancy Raw Data'!$B$8:$BE$45,'Occupancy Raw Data'!AE$3,FALSE)</f>
        <v>-7.8515073950307697</v>
      </c>
      <c r="W39" s="63"/>
      <c r="X39" s="64">
        <f>VLOOKUP($A39,'ADR Raw Data'!$B$6:$BE$43,'ADR Raw Data'!G$1,FALSE)</f>
        <v>98.436043715846907</v>
      </c>
      <c r="Y39" s="65">
        <f>VLOOKUP($A39,'ADR Raw Data'!$B$6:$BE$43,'ADR Raw Data'!H$1,FALSE)</f>
        <v>98.105837502374698</v>
      </c>
      <c r="Z39" s="65">
        <f>VLOOKUP($A39,'ADR Raw Data'!$B$6:$BE$43,'ADR Raw Data'!I$1,FALSE)</f>
        <v>104.919197084092</v>
      </c>
      <c r="AA39" s="65">
        <f>VLOOKUP($A39,'ADR Raw Data'!$B$6:$BE$43,'ADR Raw Data'!J$1,FALSE)</f>
        <v>107.845806744291</v>
      </c>
      <c r="AB39" s="65">
        <f>VLOOKUP($A39,'ADR Raw Data'!$B$6:$BE$43,'ADR Raw Data'!K$1,FALSE)</f>
        <v>111.053977083438</v>
      </c>
      <c r="AC39" s="66">
        <f>VLOOKUP($A39,'ADR Raw Data'!$B$6:$BE$43,'ADR Raw Data'!L$1,FALSE)</f>
        <v>104.727121567029</v>
      </c>
      <c r="AD39" s="65">
        <f>VLOOKUP($A39,'ADR Raw Data'!$B$6:$BE$43,'ADR Raw Data'!N$1,FALSE)</f>
        <v>141.453631800663</v>
      </c>
      <c r="AE39" s="65">
        <f>VLOOKUP($A39,'ADR Raw Data'!$B$6:$BE$43,'ADR Raw Data'!O$1,FALSE)</f>
        <v>144.47407527921899</v>
      </c>
      <c r="AF39" s="66">
        <f>VLOOKUP($A39,'ADR Raw Data'!$B$6:$BE$43,'ADR Raw Data'!P$1,FALSE)</f>
        <v>142.97819957386301</v>
      </c>
      <c r="AG39" s="67">
        <f>VLOOKUP($A39,'ADR Raw Data'!$B$6:$BE$43,'ADR Raw Data'!R$1,FALSE)</f>
        <v>117.64385184407899</v>
      </c>
      <c r="AH39" s="63"/>
      <c r="AI39" s="59">
        <f>VLOOKUP($A39,'ADR Raw Data'!$B$6:$BE$43,'ADR Raw Data'!T$1,FALSE)</f>
        <v>4.2924079993855804</v>
      </c>
      <c r="AJ39" s="60">
        <f>VLOOKUP($A39,'ADR Raw Data'!$B$6:$BE$43,'ADR Raw Data'!U$1,FALSE)</f>
        <v>2.20731960701178</v>
      </c>
      <c r="AK39" s="60">
        <f>VLOOKUP($A39,'ADR Raw Data'!$B$6:$BE$43,'ADR Raw Data'!V$1,FALSE)</f>
        <v>6.2930050479336499</v>
      </c>
      <c r="AL39" s="60">
        <f>VLOOKUP($A39,'ADR Raw Data'!$B$6:$BE$43,'ADR Raw Data'!W$1,FALSE)</f>
        <v>8.3392749199910607</v>
      </c>
      <c r="AM39" s="60">
        <f>VLOOKUP($A39,'ADR Raw Data'!$B$6:$BE$43,'ADR Raw Data'!X$1,FALSE)</f>
        <v>7.1525546859590499</v>
      </c>
      <c r="AN39" s="61">
        <f>VLOOKUP($A39,'ADR Raw Data'!$B$6:$BE$43,'ADR Raw Data'!Y$1,FALSE)</f>
        <v>6.0930526407111696</v>
      </c>
      <c r="AO39" s="60">
        <f>VLOOKUP($A39,'ADR Raw Data'!$B$6:$BE$43,'ADR Raw Data'!AA$1,FALSE)</f>
        <v>10.978385710868899</v>
      </c>
      <c r="AP39" s="60">
        <f>VLOOKUP($A39,'ADR Raw Data'!$B$6:$BE$43,'ADR Raw Data'!AB$1,FALSE)</f>
        <v>9.8669753218339409</v>
      </c>
      <c r="AQ39" s="61">
        <f>VLOOKUP($A39,'ADR Raw Data'!$B$6:$BE$43,'ADR Raw Data'!AC$1,FALSE)</f>
        <v>10.3772857904858</v>
      </c>
      <c r="AR39" s="62">
        <f>VLOOKUP($A39,'ADR Raw Data'!$B$6:$BE$43,'ADR Raw Data'!AE$1,FALSE)</f>
        <v>7.9712023718690501</v>
      </c>
      <c r="AS39" s="50"/>
      <c r="AT39" s="64">
        <f>VLOOKUP($A39,'RevPAR Raw Data'!$B$6:$BE$43,'RevPAR Raw Data'!G$1,FALSE)</f>
        <v>45.579929826928897</v>
      </c>
      <c r="AU39" s="65">
        <f>VLOOKUP($A39,'RevPAR Raw Data'!$B$6:$BE$43,'RevPAR Raw Data'!H$1,FALSE)</f>
        <v>52.265081474983901</v>
      </c>
      <c r="AV39" s="65">
        <f>VLOOKUP($A39,'RevPAR Raw Data'!$B$6:$BE$43,'RevPAR Raw Data'!I$1,FALSE)</f>
        <v>67.979257784824995</v>
      </c>
      <c r="AW39" s="65">
        <f>VLOOKUP($A39,'RevPAR Raw Data'!$B$6:$BE$43,'RevPAR Raw Data'!J$1,FALSE)</f>
        <v>72.182212475962302</v>
      </c>
      <c r="AX39" s="65">
        <f>VLOOKUP($A39,'RevPAR Raw Data'!$B$6:$BE$43,'RevPAR Raw Data'!K$1,FALSE)</f>
        <v>74.224565298066807</v>
      </c>
      <c r="AY39" s="66">
        <f>VLOOKUP($A39,'RevPAR Raw Data'!$B$6:$BE$43,'RevPAR Raw Data'!L$1,FALSE)</f>
        <v>62.446209372153398</v>
      </c>
      <c r="AZ39" s="65">
        <f>VLOOKUP($A39,'RevPAR Raw Data'!$B$6:$BE$43,'RevPAR Raw Data'!N$1,FALSE)</f>
        <v>106.48751189231101</v>
      </c>
      <c r="BA39" s="65">
        <f>VLOOKUP($A39,'RevPAR Raw Data'!$B$6:$BE$43,'RevPAR Raw Data'!O$1,FALSE)</f>
        <v>110.847455214061</v>
      </c>
      <c r="BB39" s="66">
        <f>VLOOKUP($A39,'RevPAR Raw Data'!$B$6:$BE$43,'RevPAR Raw Data'!P$1,FALSE)</f>
        <v>108.667483553186</v>
      </c>
      <c r="BC39" s="67">
        <f>VLOOKUP($A39,'RevPAR Raw Data'!$B$6:$BE$43,'RevPAR Raw Data'!R$1,FALSE)</f>
        <v>75.652287709591405</v>
      </c>
      <c r="BD39" s="63"/>
      <c r="BE39" s="59">
        <f>VLOOKUP($A39,'RevPAR Raw Data'!$B$6:$BE$43,'RevPAR Raw Data'!T$1,FALSE)</f>
        <v>-10.6008965155567</v>
      </c>
      <c r="BF39" s="60">
        <f>VLOOKUP($A39,'RevPAR Raw Data'!$B$6:$BE$43,'RevPAR Raw Data'!U$1,FALSE)</f>
        <v>-14.673699175791199</v>
      </c>
      <c r="BG39" s="60">
        <f>VLOOKUP($A39,'RevPAR Raw Data'!$B$6:$BE$43,'RevPAR Raw Data'!V$1,FALSE)</f>
        <v>1.6345233765264999</v>
      </c>
      <c r="BH39" s="60">
        <f>VLOOKUP($A39,'RevPAR Raw Data'!$B$6:$BE$43,'RevPAR Raw Data'!W$1,FALSE)</f>
        <v>4.4026245897778002</v>
      </c>
      <c r="BI39" s="60">
        <f>VLOOKUP($A39,'RevPAR Raw Data'!$B$6:$BE$43,'RevPAR Raw Data'!X$1,FALSE)</f>
        <v>0.77355672253235497</v>
      </c>
      <c r="BJ39" s="61">
        <f>VLOOKUP($A39,'RevPAR Raw Data'!$B$6:$BE$43,'RevPAR Raw Data'!Y$1,FALSE)</f>
        <v>-3.0088565170233599</v>
      </c>
      <c r="BK39" s="60">
        <f>VLOOKUP($A39,'RevPAR Raw Data'!$B$6:$BE$43,'RevPAR Raw Data'!AA$1,FALSE)</f>
        <v>5.8393881635756797</v>
      </c>
      <c r="BL39" s="60">
        <f>VLOOKUP($A39,'RevPAR Raw Data'!$B$6:$BE$43,'RevPAR Raw Data'!AB$1,FALSE)</f>
        <v>1.01773168542668</v>
      </c>
      <c r="BM39" s="61">
        <f>VLOOKUP($A39,'RevPAR Raw Data'!$B$6:$BE$43,'RevPAR Raw Data'!AC$1,FALSE)</f>
        <v>3.3240510434308899</v>
      </c>
      <c r="BN39" s="62">
        <f>VLOOKUP($A39,'RevPAR Raw Data'!$B$6:$BE$43,'RevPAR Raw Data'!AE$1,FALSE)</f>
        <v>-0.50616456686188205</v>
      </c>
    </row>
    <row r="40" spans="1:66" x14ac:dyDescent="0.35">
      <c r="A40" s="81" t="s">
        <v>79</v>
      </c>
      <c r="B40" s="59">
        <f>VLOOKUP($A40,'Occupancy Raw Data'!$B$8:$BE$45,'Occupancy Raw Data'!G$3,FALSE)</f>
        <v>47.910863509749298</v>
      </c>
      <c r="C40" s="60">
        <f>VLOOKUP($A40,'Occupancy Raw Data'!$B$8:$BE$45,'Occupancy Raw Data'!H$3,FALSE)</f>
        <v>58.124419684308201</v>
      </c>
      <c r="D40" s="60">
        <f>VLOOKUP($A40,'Occupancy Raw Data'!$B$8:$BE$45,'Occupancy Raw Data'!I$3,FALSE)</f>
        <v>65.459610027855106</v>
      </c>
      <c r="E40" s="60">
        <f>VLOOKUP($A40,'Occupancy Raw Data'!$B$8:$BE$45,'Occupancy Raw Data'!J$3,FALSE)</f>
        <v>66.852367688022198</v>
      </c>
      <c r="F40" s="60">
        <f>VLOOKUP($A40,'Occupancy Raw Data'!$B$8:$BE$45,'Occupancy Raw Data'!K$3,FALSE)</f>
        <v>68.152274837511598</v>
      </c>
      <c r="G40" s="61">
        <f>VLOOKUP($A40,'Occupancy Raw Data'!$B$8:$BE$45,'Occupancy Raw Data'!L$3,FALSE)</f>
        <v>61.2999071494893</v>
      </c>
      <c r="H40" s="60">
        <f>VLOOKUP($A40,'Occupancy Raw Data'!$B$8:$BE$45,'Occupancy Raw Data'!N$3,FALSE)</f>
        <v>83.286908077994397</v>
      </c>
      <c r="I40" s="60">
        <f>VLOOKUP($A40,'Occupancy Raw Data'!$B$8:$BE$45,'Occupancy Raw Data'!O$3,FALSE)</f>
        <v>81.801299907149399</v>
      </c>
      <c r="J40" s="61">
        <f>VLOOKUP($A40,'Occupancy Raw Data'!$B$8:$BE$45,'Occupancy Raw Data'!P$3,FALSE)</f>
        <v>82.544103992571905</v>
      </c>
      <c r="K40" s="62">
        <f>VLOOKUP($A40,'Occupancy Raw Data'!$B$8:$BE$45,'Occupancy Raw Data'!R$3,FALSE)</f>
        <v>67.369677676084294</v>
      </c>
      <c r="L40" s="63"/>
      <c r="M40" s="59">
        <f>VLOOKUP($A40,'Occupancy Raw Data'!$B$8:$BE$45,'Occupancy Raw Data'!T$3,FALSE)</f>
        <v>1.57480314960629</v>
      </c>
      <c r="N40" s="60">
        <f>VLOOKUP($A40,'Occupancy Raw Data'!$B$8:$BE$45,'Occupancy Raw Data'!U$3,FALSE)</f>
        <v>-6.0060060060060003</v>
      </c>
      <c r="O40" s="60">
        <f>VLOOKUP($A40,'Occupancy Raw Data'!$B$8:$BE$45,'Occupancy Raw Data'!V$3,FALSE)</f>
        <v>3.6764705882352899</v>
      </c>
      <c r="P40" s="60">
        <f>VLOOKUP($A40,'Occupancy Raw Data'!$B$8:$BE$45,'Occupancy Raw Data'!W$3,FALSE)</f>
        <v>1.6949152542372801</v>
      </c>
      <c r="Q40" s="60">
        <f>VLOOKUP($A40,'Occupancy Raw Data'!$B$8:$BE$45,'Occupancy Raw Data'!X$3,FALSE)</f>
        <v>-6.7344345616264203</v>
      </c>
      <c r="R40" s="61">
        <f>VLOOKUP($A40,'Occupancy Raw Data'!$B$8:$BE$45,'Occupancy Raw Data'!Y$3,FALSE)</f>
        <v>-1.4332636607942599</v>
      </c>
      <c r="S40" s="60">
        <f>VLOOKUP($A40,'Occupancy Raw Data'!$B$8:$BE$45,'Occupancy Raw Data'!AA$3,FALSE)</f>
        <v>0</v>
      </c>
      <c r="T40" s="60">
        <f>VLOOKUP($A40,'Occupancy Raw Data'!$B$8:$BE$45,'Occupancy Raw Data'!AB$3,FALSE)</f>
        <v>0.91638029782359598</v>
      </c>
      <c r="U40" s="61">
        <f>VLOOKUP($A40,'Occupancy Raw Data'!$B$8:$BE$45,'Occupancy Raw Data'!AC$3,FALSE)</f>
        <v>0.451977401129943</v>
      </c>
      <c r="V40" s="62">
        <f>VLOOKUP($A40,'Occupancy Raw Data'!$B$8:$BE$45,'Occupancy Raw Data'!AE$3,FALSE)</f>
        <v>-0.78140261769876895</v>
      </c>
      <c r="W40" s="63"/>
      <c r="X40" s="64">
        <f>VLOOKUP($A40,'ADR Raw Data'!$B$6:$BE$43,'ADR Raw Data'!G$1,FALSE)</f>
        <v>101.830813953488</v>
      </c>
      <c r="Y40" s="65">
        <f>VLOOKUP($A40,'ADR Raw Data'!$B$6:$BE$43,'ADR Raw Data'!H$1,FALSE)</f>
        <v>98.639664536741194</v>
      </c>
      <c r="Z40" s="65">
        <f>VLOOKUP($A40,'ADR Raw Data'!$B$6:$BE$43,'ADR Raw Data'!I$1,FALSE)</f>
        <v>98.332156028368701</v>
      </c>
      <c r="AA40" s="65">
        <f>VLOOKUP($A40,'ADR Raw Data'!$B$6:$BE$43,'ADR Raw Data'!J$1,FALSE)</f>
        <v>95.452958333333299</v>
      </c>
      <c r="AB40" s="65">
        <f>VLOOKUP($A40,'ADR Raw Data'!$B$6:$BE$43,'ADR Raw Data'!K$1,FALSE)</f>
        <v>103.28727520435901</v>
      </c>
      <c r="AC40" s="66">
        <f>VLOOKUP($A40,'ADR Raw Data'!$B$6:$BE$43,'ADR Raw Data'!L$1,FALSE)</f>
        <v>99.411175401393507</v>
      </c>
      <c r="AD40" s="65">
        <f>VLOOKUP($A40,'ADR Raw Data'!$B$6:$BE$43,'ADR Raw Data'!N$1,FALSE)</f>
        <v>138.63392419175</v>
      </c>
      <c r="AE40" s="65">
        <f>VLOOKUP($A40,'ADR Raw Data'!$B$6:$BE$43,'ADR Raw Data'!O$1,FALSE)</f>
        <v>141.905073779795</v>
      </c>
      <c r="AF40" s="66">
        <f>VLOOKUP($A40,'ADR Raw Data'!$B$6:$BE$43,'ADR Raw Data'!P$1,FALSE)</f>
        <v>140.25478065241799</v>
      </c>
      <c r="AG40" s="67">
        <f>VLOOKUP($A40,'ADR Raw Data'!$B$6:$BE$43,'ADR Raw Data'!R$1,FALSE)</f>
        <v>113.709251821224</v>
      </c>
      <c r="AH40" s="63"/>
      <c r="AI40" s="59">
        <f>VLOOKUP($A40,'ADR Raw Data'!$B$6:$BE$43,'ADR Raw Data'!T$1,FALSE)</f>
        <v>11.1023009693834</v>
      </c>
      <c r="AJ40" s="60">
        <f>VLOOKUP($A40,'ADR Raw Data'!$B$6:$BE$43,'ADR Raw Data'!U$1,FALSE)</f>
        <v>3.3155462091687902</v>
      </c>
      <c r="AK40" s="60">
        <f>VLOOKUP($A40,'ADR Raw Data'!$B$6:$BE$43,'ADR Raw Data'!V$1,FALSE)</f>
        <v>0.19066336596528299</v>
      </c>
      <c r="AL40" s="60">
        <f>VLOOKUP($A40,'ADR Raw Data'!$B$6:$BE$43,'ADR Raw Data'!W$1,FALSE)</f>
        <v>-4.2419684803733402</v>
      </c>
      <c r="AM40" s="60">
        <f>VLOOKUP($A40,'ADR Raw Data'!$B$6:$BE$43,'ADR Raw Data'!X$1,FALSE)</f>
        <v>0.247916332142741</v>
      </c>
      <c r="AN40" s="61">
        <f>VLOOKUP($A40,'ADR Raw Data'!$B$6:$BE$43,'ADR Raw Data'!Y$1,FALSE)</f>
        <v>1.3338683028918601</v>
      </c>
      <c r="AO40" s="60">
        <f>VLOOKUP($A40,'ADR Raw Data'!$B$6:$BE$43,'ADR Raw Data'!AA$1,FALSE)</f>
        <v>-2.4429693104932002</v>
      </c>
      <c r="AP40" s="60">
        <f>VLOOKUP($A40,'ADR Raw Data'!$B$6:$BE$43,'ADR Raw Data'!AB$1,FALSE)</f>
        <v>1.3600952323598801</v>
      </c>
      <c r="AQ40" s="61">
        <f>VLOOKUP($A40,'ADR Raw Data'!$B$6:$BE$43,'ADR Raw Data'!AC$1,FALSE)</f>
        <v>-0.57611492500298001</v>
      </c>
      <c r="AR40" s="62">
        <f>VLOOKUP($A40,'ADR Raw Data'!$B$6:$BE$43,'ADR Raw Data'!AE$1,FALSE)</f>
        <v>0.66452900212096799</v>
      </c>
      <c r="AS40" s="50"/>
      <c r="AT40" s="64">
        <f>VLOOKUP($A40,'RevPAR Raw Data'!$B$6:$BE$43,'RevPAR Raw Data'!G$1,FALSE)</f>
        <v>48.788022284122498</v>
      </c>
      <c r="AU40" s="65">
        <f>VLOOKUP($A40,'RevPAR Raw Data'!$B$6:$BE$43,'RevPAR Raw Data'!H$1,FALSE)</f>
        <v>57.333732590529202</v>
      </c>
      <c r="AV40" s="65">
        <f>VLOOKUP($A40,'RevPAR Raw Data'!$B$6:$BE$43,'RevPAR Raw Data'!I$1,FALSE)</f>
        <v>64.367845868152202</v>
      </c>
      <c r="AW40" s="65">
        <f>VLOOKUP($A40,'RevPAR Raw Data'!$B$6:$BE$43,'RevPAR Raw Data'!J$1,FALSE)</f>
        <v>63.8125626740947</v>
      </c>
      <c r="AX40" s="65">
        <f>VLOOKUP($A40,'RevPAR Raw Data'!$B$6:$BE$43,'RevPAR Raw Data'!K$1,FALSE)</f>
        <v>70.392627669452096</v>
      </c>
      <c r="AY40" s="66">
        <f>VLOOKUP($A40,'RevPAR Raw Data'!$B$6:$BE$43,'RevPAR Raw Data'!L$1,FALSE)</f>
        <v>60.938958217270098</v>
      </c>
      <c r="AZ40" s="65">
        <f>VLOOKUP($A40,'RevPAR Raw Data'!$B$6:$BE$43,'RevPAR Raw Data'!N$1,FALSE)</f>
        <v>115.46390900649899</v>
      </c>
      <c r="BA40" s="65">
        <f>VLOOKUP($A40,'RevPAR Raw Data'!$B$6:$BE$43,'RevPAR Raw Data'!O$1,FALSE)</f>
        <v>116.080194986072</v>
      </c>
      <c r="BB40" s="66">
        <f>VLOOKUP($A40,'RevPAR Raw Data'!$B$6:$BE$43,'RevPAR Raw Data'!P$1,FALSE)</f>
        <v>115.772051996285</v>
      </c>
      <c r="BC40" s="67">
        <f>VLOOKUP($A40,'RevPAR Raw Data'!$B$6:$BE$43,'RevPAR Raw Data'!R$1,FALSE)</f>
        <v>76.605556439846097</v>
      </c>
      <c r="BD40" s="63"/>
      <c r="BE40" s="59">
        <f>VLOOKUP($A40,'RevPAR Raw Data'!$B$6:$BE$43,'RevPAR Raw Data'!T$1,FALSE)</f>
        <v>12.851943504334301</v>
      </c>
      <c r="BF40" s="60">
        <f>VLOOKUP($A40,'RevPAR Raw Data'!$B$6:$BE$43,'RevPAR Raw Data'!U$1,FALSE)</f>
        <v>-2.8895917012917902</v>
      </c>
      <c r="BG40" s="60">
        <f>VLOOKUP($A40,'RevPAR Raw Data'!$B$6:$BE$43,'RevPAR Raw Data'!V$1,FALSE)</f>
        <v>3.8741436367728301</v>
      </c>
      <c r="BH40" s="60">
        <f>VLOOKUP($A40,'RevPAR Raw Data'!$B$6:$BE$43,'RevPAR Raw Data'!W$1,FALSE)</f>
        <v>-2.6189509969898399</v>
      </c>
      <c r="BI40" s="60">
        <f>VLOOKUP($A40,'RevPAR Raw Data'!$B$6:$BE$43,'RevPAR Raw Data'!X$1,FALSE)</f>
        <v>-6.5032139926394201</v>
      </c>
      <c r="BJ40" s="61">
        <f>VLOOKUP($A40,'RevPAR Raw Data'!$B$6:$BE$43,'RevPAR Raw Data'!Y$1,FALSE)</f>
        <v>-0.11851320757059999</v>
      </c>
      <c r="BK40" s="60">
        <f>VLOOKUP($A40,'RevPAR Raw Data'!$B$6:$BE$43,'RevPAR Raw Data'!AA$1,FALSE)</f>
        <v>-2.4429693104932002</v>
      </c>
      <c r="BL40" s="60">
        <f>VLOOKUP($A40,'RevPAR Raw Data'!$B$6:$BE$43,'RevPAR Raw Data'!AB$1,FALSE)</f>
        <v>2.2889391749244599</v>
      </c>
      <c r="BM40" s="61">
        <f>VLOOKUP($A40,'RevPAR Raw Data'!$B$6:$BE$43,'RevPAR Raw Data'!AC$1,FALSE)</f>
        <v>-0.12674143313858699</v>
      </c>
      <c r="BN40" s="62">
        <f>VLOOKUP($A40,'RevPAR Raw Data'!$B$6:$BE$43,'RevPAR Raw Data'!AE$1,FALSE)</f>
        <v>-0.12206626259574101</v>
      </c>
    </row>
    <row r="41" spans="1:66" x14ac:dyDescent="0.35">
      <c r="A41" s="81" t="s">
        <v>80</v>
      </c>
      <c r="B41" s="59">
        <f>VLOOKUP($A41,'Occupancy Raw Data'!$B$8:$BE$45,'Occupancy Raw Data'!G$3,FALSE)</f>
        <v>40.337315530569199</v>
      </c>
      <c r="C41" s="60">
        <f>VLOOKUP($A41,'Occupancy Raw Data'!$B$8:$BE$45,'Occupancy Raw Data'!H$3,FALSE)</f>
        <v>47.434996486296498</v>
      </c>
      <c r="D41" s="60">
        <f>VLOOKUP($A41,'Occupancy Raw Data'!$B$8:$BE$45,'Occupancy Raw Data'!I$3,FALSE)</f>
        <v>58.443465491923597</v>
      </c>
      <c r="E41" s="60">
        <f>VLOOKUP($A41,'Occupancy Raw Data'!$B$8:$BE$45,'Occupancy Raw Data'!J$3,FALSE)</f>
        <v>59.838472834067503</v>
      </c>
      <c r="F41" s="60">
        <f>VLOOKUP($A41,'Occupancy Raw Data'!$B$8:$BE$45,'Occupancy Raw Data'!K$3,FALSE)</f>
        <v>61.674008810572602</v>
      </c>
      <c r="G41" s="61">
        <f>VLOOKUP($A41,'Occupancy Raw Data'!$B$8:$BE$45,'Occupancy Raw Data'!L$3,FALSE)</f>
        <v>53.375649163300601</v>
      </c>
      <c r="H41" s="60">
        <f>VLOOKUP($A41,'Occupancy Raw Data'!$B$8:$BE$45,'Occupancy Raw Data'!N$3,FALSE)</f>
        <v>72.834067547723905</v>
      </c>
      <c r="I41" s="60">
        <f>VLOOKUP($A41,'Occupancy Raw Data'!$B$8:$BE$45,'Occupancy Raw Data'!O$3,FALSE)</f>
        <v>80.396475770925093</v>
      </c>
      <c r="J41" s="61">
        <f>VLOOKUP($A41,'Occupancy Raw Data'!$B$8:$BE$45,'Occupancy Raw Data'!P$3,FALSE)</f>
        <v>76.615271659324506</v>
      </c>
      <c r="K41" s="62">
        <f>VLOOKUP($A41,'Occupancy Raw Data'!$B$8:$BE$45,'Occupancy Raw Data'!R$3,FALSE)</f>
        <v>59.931648715824302</v>
      </c>
      <c r="L41" s="63"/>
      <c r="M41" s="59">
        <f>VLOOKUP($A41,'Occupancy Raw Data'!$B$8:$BE$45,'Occupancy Raw Data'!T$3,FALSE)</f>
        <v>-10.0666576255583</v>
      </c>
      <c r="N41" s="60">
        <f>VLOOKUP($A41,'Occupancy Raw Data'!$B$8:$BE$45,'Occupancy Raw Data'!U$3,FALSE)</f>
        <v>-11.87203698485</v>
      </c>
      <c r="O41" s="60">
        <f>VLOOKUP($A41,'Occupancy Raw Data'!$B$8:$BE$45,'Occupancy Raw Data'!V$3,FALSE)</f>
        <v>2.2236959141890198</v>
      </c>
      <c r="P41" s="60">
        <f>VLOOKUP($A41,'Occupancy Raw Data'!$B$8:$BE$45,'Occupancy Raw Data'!W$3,FALSE)</f>
        <v>5.8013577645831997</v>
      </c>
      <c r="Q41" s="60">
        <f>VLOOKUP($A41,'Occupancy Raw Data'!$B$8:$BE$45,'Occupancy Raw Data'!X$3,FALSE)</f>
        <v>10.6504275719098</v>
      </c>
      <c r="R41" s="61">
        <f>VLOOKUP($A41,'Occupancy Raw Data'!$B$8:$BE$45,'Occupancy Raw Data'!Y$3,FALSE)</f>
        <v>-0.33754958909132599</v>
      </c>
      <c r="S41" s="60">
        <f>VLOOKUP($A41,'Occupancy Raw Data'!$B$8:$BE$45,'Occupancy Raw Data'!AA$3,FALSE)</f>
        <v>13.3146385652155</v>
      </c>
      <c r="T41" s="60">
        <f>VLOOKUP($A41,'Occupancy Raw Data'!$B$8:$BE$45,'Occupancy Raw Data'!AB$3,FALSE)</f>
        <v>14.2722723578974</v>
      </c>
      <c r="U41" s="61">
        <f>VLOOKUP($A41,'Occupancy Raw Data'!$B$8:$BE$45,'Occupancy Raw Data'!AC$3,FALSE)</f>
        <v>13.8150763158306</v>
      </c>
      <c r="V41" s="62">
        <f>VLOOKUP($A41,'Occupancy Raw Data'!$B$8:$BE$45,'Occupancy Raw Data'!AE$3,FALSE)</f>
        <v>4.2936135400798898</v>
      </c>
      <c r="W41" s="63"/>
      <c r="X41" s="64">
        <f>VLOOKUP($A41,'ADR Raw Data'!$B$6:$BE$43,'ADR Raw Data'!G$1,FALSE)</f>
        <v>113.111324041811</v>
      </c>
      <c r="Y41" s="65">
        <f>VLOOKUP($A41,'ADR Raw Data'!$B$6:$BE$43,'ADR Raw Data'!H$1,FALSE)</f>
        <v>104.00920000000001</v>
      </c>
      <c r="Z41" s="65">
        <f>VLOOKUP($A41,'ADR Raw Data'!$B$6:$BE$43,'ADR Raw Data'!I$1,FALSE)</f>
        <v>106.039572864321</v>
      </c>
      <c r="AA41" s="65">
        <f>VLOOKUP($A41,'ADR Raw Data'!$B$6:$BE$43,'ADR Raw Data'!J$1,FALSE)</f>
        <v>106.928</v>
      </c>
      <c r="AB41" s="65">
        <f>VLOOKUP($A41,'ADR Raw Data'!$B$6:$BE$43,'ADR Raw Data'!K$1,FALSE)</f>
        <v>108.972928571428</v>
      </c>
      <c r="AC41" s="66">
        <f>VLOOKUP($A41,'ADR Raw Data'!$B$6:$BE$43,'ADR Raw Data'!L$1,FALSE)</f>
        <v>107.62788918918901</v>
      </c>
      <c r="AD41" s="65">
        <f>VLOOKUP($A41,'ADR Raw Data'!$B$6:$BE$43,'ADR Raw Data'!N$1,FALSE)</f>
        <v>126.012409274193</v>
      </c>
      <c r="AE41" s="65">
        <f>VLOOKUP($A41,'ADR Raw Data'!$B$6:$BE$43,'ADR Raw Data'!O$1,FALSE)</f>
        <v>129.13678538812701</v>
      </c>
      <c r="AF41" s="66">
        <f>VLOOKUP($A41,'ADR Raw Data'!$B$6:$BE$43,'ADR Raw Data'!P$1,FALSE)</f>
        <v>127.651696214662</v>
      </c>
      <c r="AG41" s="67">
        <f>VLOOKUP($A41,'ADR Raw Data'!$B$6:$BE$43,'ADR Raw Data'!R$1,FALSE)</f>
        <v>114.849193018835</v>
      </c>
      <c r="AH41" s="63"/>
      <c r="AI41" s="59">
        <f>VLOOKUP($A41,'ADR Raw Data'!$B$6:$BE$43,'ADR Raw Data'!T$1,FALSE)</f>
        <v>11.812953335434599</v>
      </c>
      <c r="AJ41" s="60">
        <f>VLOOKUP($A41,'ADR Raw Data'!$B$6:$BE$43,'ADR Raw Data'!U$1,FALSE)</f>
        <v>4.0646395122680801</v>
      </c>
      <c r="AK41" s="60">
        <f>VLOOKUP($A41,'ADR Raw Data'!$B$6:$BE$43,'ADR Raw Data'!V$1,FALSE)</f>
        <v>9.3530486270019306</v>
      </c>
      <c r="AL41" s="60">
        <f>VLOOKUP($A41,'ADR Raw Data'!$B$6:$BE$43,'ADR Raw Data'!W$1,FALSE)</f>
        <v>9.5442826164905092</v>
      </c>
      <c r="AM41" s="60">
        <f>VLOOKUP($A41,'ADR Raw Data'!$B$6:$BE$43,'ADR Raw Data'!X$1,FALSE)</f>
        <v>8.6535590110266707</v>
      </c>
      <c r="AN41" s="61">
        <f>VLOOKUP($A41,'ADR Raw Data'!$B$6:$BE$43,'ADR Raw Data'!Y$1,FALSE)</f>
        <v>8.5953243583107106</v>
      </c>
      <c r="AO41" s="60">
        <f>VLOOKUP($A41,'ADR Raw Data'!$B$6:$BE$43,'ADR Raw Data'!AA$1,FALSE)</f>
        <v>8.1965532518191608</v>
      </c>
      <c r="AP41" s="60">
        <f>VLOOKUP($A41,'ADR Raw Data'!$B$6:$BE$43,'ADR Raw Data'!AB$1,FALSE)</f>
        <v>9.1370590575741808</v>
      </c>
      <c r="AQ41" s="61">
        <f>VLOOKUP($A41,'ADR Raw Data'!$B$6:$BE$43,'ADR Raw Data'!AC$1,FALSE)</f>
        <v>8.6973397732953206</v>
      </c>
      <c r="AR41" s="62">
        <f>VLOOKUP($A41,'ADR Raw Data'!$B$6:$BE$43,'ADR Raw Data'!AE$1,FALSE)</f>
        <v>9.1646344816688501</v>
      </c>
      <c r="AS41" s="50"/>
      <c r="AT41" s="64">
        <f>VLOOKUP($A41,'RevPAR Raw Data'!$B$6:$BE$43,'RevPAR Raw Data'!G$1,FALSE)</f>
        <v>45.626071679550201</v>
      </c>
      <c r="AU41" s="65">
        <f>VLOOKUP($A41,'RevPAR Raw Data'!$B$6:$BE$43,'RevPAR Raw Data'!H$1,FALSE)</f>
        <v>49.3367603654251</v>
      </c>
      <c r="AV41" s="65">
        <f>VLOOKUP($A41,'RevPAR Raw Data'!$B$6:$BE$43,'RevPAR Raw Data'!I$1,FALSE)</f>
        <v>61.973201174742996</v>
      </c>
      <c r="AW41" s="65">
        <f>VLOOKUP($A41,'RevPAR Raw Data'!$B$6:$BE$43,'RevPAR Raw Data'!J$1,FALSE)</f>
        <v>63.984082232011701</v>
      </c>
      <c r="AX41" s="65">
        <f>VLOOKUP($A41,'RevPAR Raw Data'!$B$6:$BE$43,'RevPAR Raw Data'!K$1,FALSE)</f>
        <v>67.207973568281901</v>
      </c>
      <c r="AY41" s="66">
        <f>VLOOKUP($A41,'RevPAR Raw Data'!$B$6:$BE$43,'RevPAR Raw Data'!L$1,FALSE)</f>
        <v>57.447084535487498</v>
      </c>
      <c r="AZ41" s="65">
        <f>VLOOKUP($A41,'RevPAR Raw Data'!$B$6:$BE$43,'RevPAR Raw Data'!N$1,FALSE)</f>
        <v>91.779963289280403</v>
      </c>
      <c r="BA41" s="65">
        <f>VLOOKUP($A41,'RevPAR Raw Data'!$B$6:$BE$43,'RevPAR Raw Data'!O$1,FALSE)</f>
        <v>103.821424375917</v>
      </c>
      <c r="BB41" s="66">
        <f>VLOOKUP($A41,'RevPAR Raw Data'!$B$6:$BE$43,'RevPAR Raw Data'!P$1,FALSE)</f>
        <v>97.800693832599094</v>
      </c>
      <c r="BC41" s="67">
        <f>VLOOKUP($A41,'RevPAR Raw Data'!$B$6:$BE$43,'RevPAR Raw Data'!R$1,FALSE)</f>
        <v>68.831014913007394</v>
      </c>
      <c r="BD41" s="63"/>
      <c r="BE41" s="59">
        <f>VLOOKUP($A41,'RevPAR Raw Data'!$B$6:$BE$43,'RevPAR Raw Data'!T$1,FALSE)</f>
        <v>0.55712614213104505</v>
      </c>
      <c r="BF41" s="60">
        <f>VLOOKUP($A41,'RevPAR Raw Data'!$B$6:$BE$43,'RevPAR Raw Data'!U$1,FALSE)</f>
        <v>-8.2899529787792599</v>
      </c>
      <c r="BG41" s="60">
        <f>VLOOKUP($A41,'RevPAR Raw Data'!$B$6:$BE$43,'RevPAR Raw Data'!V$1,FALSE)</f>
        <v>11.7847279013617</v>
      </c>
      <c r="BH41" s="60">
        <f>VLOOKUP($A41,'RevPAR Raw Data'!$B$6:$BE$43,'RevPAR Raw Data'!W$1,FALSE)</f>
        <v>15.899338361719201</v>
      </c>
      <c r="BI41" s="60">
        <f>VLOOKUP($A41,'RevPAR Raw Data'!$B$6:$BE$43,'RevPAR Raw Data'!X$1,FALSE)</f>
        <v>20.225627617798299</v>
      </c>
      <c r="BJ41" s="61">
        <f>VLOOKUP($A41,'RevPAR Raw Data'!$B$6:$BE$43,'RevPAR Raw Data'!Y$1,FALSE)</f>
        <v>8.2287612871668401</v>
      </c>
      <c r="BK41" s="60">
        <f>VLOOKUP($A41,'RevPAR Raw Data'!$B$6:$BE$43,'RevPAR Raw Data'!AA$1,FALSE)</f>
        <v>22.602533257319799</v>
      </c>
      <c r="BL41" s="60">
        <f>VLOOKUP($A41,'RevPAR Raw Data'!$B$6:$BE$43,'RevPAR Raw Data'!AB$1,FALSE)</f>
        <v>24.713397369670499</v>
      </c>
      <c r="BM41" s="61">
        <f>VLOOKUP($A41,'RevPAR Raw Data'!$B$6:$BE$43,'RevPAR Raw Data'!AC$1,FALSE)</f>
        <v>23.713960216253799</v>
      </c>
      <c r="BN41" s="62">
        <f>VLOOKUP($A41,'RevPAR Raw Data'!$B$6:$BE$43,'RevPAR Raw Data'!AE$1,FALSE)</f>
        <v>13.851742008752501</v>
      </c>
    </row>
    <row r="42" spans="1:66" x14ac:dyDescent="0.35">
      <c r="A42" s="81" t="s">
        <v>81</v>
      </c>
      <c r="B42" s="59">
        <f>VLOOKUP($A42,'Occupancy Raw Data'!$B$8:$BE$45,'Occupancy Raw Data'!G$3,FALSE)</f>
        <v>43.693076489078699</v>
      </c>
      <c r="C42" s="60">
        <f>VLOOKUP($A42,'Occupancy Raw Data'!$B$8:$BE$45,'Occupancy Raw Data'!H$3,FALSE)</f>
        <v>46.471078154804999</v>
      </c>
      <c r="D42" s="60">
        <f>VLOOKUP($A42,'Occupancy Raw Data'!$B$8:$BE$45,'Occupancy Raw Data'!I$3,FALSE)</f>
        <v>55.611241344003403</v>
      </c>
      <c r="E42" s="60">
        <f>VLOOKUP($A42,'Occupancy Raw Data'!$B$8:$BE$45,'Occupancy Raw Data'!J$3,FALSE)</f>
        <v>59.609840217713398</v>
      </c>
      <c r="F42" s="60">
        <f>VLOOKUP($A42,'Occupancy Raw Data'!$B$8:$BE$45,'Occupancy Raw Data'!K$3,FALSE)</f>
        <v>61.064855980384202</v>
      </c>
      <c r="G42" s="61">
        <f>VLOOKUP($A42,'Occupancy Raw Data'!$B$8:$BE$45,'Occupancy Raw Data'!L$3,FALSE)</f>
        <v>53.280475398453</v>
      </c>
      <c r="H42" s="60">
        <f>VLOOKUP($A42,'Occupancy Raw Data'!$B$8:$BE$45,'Occupancy Raw Data'!N$3,FALSE)</f>
        <v>69.609031875623003</v>
      </c>
      <c r="I42" s="60">
        <f>VLOOKUP($A42,'Occupancy Raw Data'!$B$8:$BE$45,'Occupancy Raw Data'!O$3,FALSE)</f>
        <v>74.892894673025594</v>
      </c>
      <c r="J42" s="61">
        <f>VLOOKUP($A42,'Occupancy Raw Data'!$B$8:$BE$45,'Occupancy Raw Data'!P$3,FALSE)</f>
        <v>72.250963274324306</v>
      </c>
      <c r="K42" s="62">
        <f>VLOOKUP($A42,'Occupancy Raw Data'!$B$8:$BE$45,'Occupancy Raw Data'!R$3,FALSE)</f>
        <v>58.696112027753003</v>
      </c>
      <c r="L42" s="63"/>
      <c r="M42" s="59">
        <f>VLOOKUP($A42,'Occupancy Raw Data'!$B$8:$BE$45,'Occupancy Raw Data'!T$3,FALSE)</f>
        <v>-4.4095596126831698</v>
      </c>
      <c r="N42" s="60">
        <f>VLOOKUP($A42,'Occupancy Raw Data'!$B$8:$BE$45,'Occupancy Raw Data'!U$3,FALSE)</f>
        <v>-9.5755851005060695</v>
      </c>
      <c r="O42" s="60">
        <f>VLOOKUP($A42,'Occupancy Raw Data'!$B$8:$BE$45,'Occupancy Raw Data'!V$3,FALSE)</f>
        <v>1.5528647989236799</v>
      </c>
      <c r="P42" s="60">
        <f>VLOOKUP($A42,'Occupancy Raw Data'!$B$8:$BE$45,'Occupancy Raw Data'!W$3,FALSE)</f>
        <v>2.8609742263374098</v>
      </c>
      <c r="Q42" s="60">
        <f>VLOOKUP($A42,'Occupancy Raw Data'!$B$8:$BE$45,'Occupancy Raw Data'!X$3,FALSE)</f>
        <v>1.2413273667372999</v>
      </c>
      <c r="R42" s="61">
        <f>VLOOKUP($A42,'Occupancy Raw Data'!$B$8:$BE$45,'Occupancy Raw Data'!Y$3,FALSE)</f>
        <v>-1.36200950434079</v>
      </c>
      <c r="S42" s="60">
        <f>VLOOKUP($A42,'Occupancy Raw Data'!$B$8:$BE$45,'Occupancy Raw Data'!AA$3,FALSE)</f>
        <v>-1.9718995929791601</v>
      </c>
      <c r="T42" s="60">
        <f>VLOOKUP($A42,'Occupancy Raw Data'!$B$8:$BE$45,'Occupancy Raw Data'!AB$3,FALSE)</f>
        <v>-1.6158146175146</v>
      </c>
      <c r="U42" s="61">
        <f>VLOOKUP($A42,'Occupancy Raw Data'!$B$8:$BE$45,'Occupancy Raw Data'!AC$3,FALSE)</f>
        <v>-1.78766916834826</v>
      </c>
      <c r="V42" s="62">
        <f>VLOOKUP($A42,'Occupancy Raw Data'!$B$8:$BE$45,'Occupancy Raw Data'!AE$3,FALSE)</f>
        <v>-1.5119412187978101</v>
      </c>
      <c r="W42" s="63"/>
      <c r="X42" s="64">
        <f>VLOOKUP($A42,'ADR Raw Data'!$B$6:$BE$43,'ADR Raw Data'!G$1,FALSE)</f>
        <v>90.698784357129597</v>
      </c>
      <c r="Y42" s="65">
        <f>VLOOKUP($A42,'ADR Raw Data'!$B$6:$BE$43,'ADR Raw Data'!H$1,FALSE)</f>
        <v>90.800400647511097</v>
      </c>
      <c r="Z42" s="65">
        <f>VLOOKUP($A42,'ADR Raw Data'!$B$6:$BE$43,'ADR Raw Data'!I$1,FALSE)</f>
        <v>98.246901981685099</v>
      </c>
      <c r="AA42" s="65">
        <f>VLOOKUP($A42,'ADR Raw Data'!$B$6:$BE$43,'ADR Raw Data'!J$1,FALSE)</f>
        <v>100.783254079464</v>
      </c>
      <c r="AB42" s="65">
        <f>VLOOKUP($A42,'ADR Raw Data'!$B$6:$BE$43,'ADR Raw Data'!K$1,FALSE)</f>
        <v>103.166830516701</v>
      </c>
      <c r="AC42" s="66">
        <f>VLOOKUP($A42,'ADR Raw Data'!$B$6:$BE$43,'ADR Raw Data'!L$1,FALSE)</f>
        <v>97.398843057028799</v>
      </c>
      <c r="AD42" s="65">
        <f>VLOOKUP($A42,'ADR Raw Data'!$B$6:$BE$43,'ADR Raw Data'!N$1,FALSE)</f>
        <v>118.374057443678</v>
      </c>
      <c r="AE42" s="65">
        <f>VLOOKUP($A42,'ADR Raw Data'!$B$6:$BE$43,'ADR Raw Data'!O$1,FALSE)</f>
        <v>125.014163698506</v>
      </c>
      <c r="AF42" s="66">
        <f>VLOOKUP($A42,'ADR Raw Data'!$B$6:$BE$43,'ADR Raw Data'!P$1,FALSE)</f>
        <v>121.815511756698</v>
      </c>
      <c r="AG42" s="67">
        <f>VLOOKUP($A42,'ADR Raw Data'!$B$6:$BE$43,'ADR Raw Data'!R$1,FALSE)</f>
        <v>105.978930897558</v>
      </c>
      <c r="AH42" s="63"/>
      <c r="AI42" s="59">
        <f>VLOOKUP($A42,'ADR Raw Data'!$B$6:$BE$43,'ADR Raw Data'!T$1,FALSE)</f>
        <v>5.6048069950606498</v>
      </c>
      <c r="AJ42" s="60">
        <f>VLOOKUP($A42,'ADR Raw Data'!$B$6:$BE$43,'ADR Raw Data'!U$1,FALSE)</f>
        <v>1.6212061158975299</v>
      </c>
      <c r="AK42" s="60">
        <f>VLOOKUP($A42,'ADR Raw Data'!$B$6:$BE$43,'ADR Raw Data'!V$1,FALSE)</f>
        <v>8.9946954615135599</v>
      </c>
      <c r="AL42" s="60">
        <f>VLOOKUP($A42,'ADR Raw Data'!$B$6:$BE$43,'ADR Raw Data'!W$1,FALSE)</f>
        <v>7.4285082488184599</v>
      </c>
      <c r="AM42" s="60">
        <f>VLOOKUP($A42,'ADR Raw Data'!$B$6:$BE$43,'ADR Raw Data'!X$1,FALSE)</f>
        <v>6.7949109625760604</v>
      </c>
      <c r="AN42" s="61">
        <f>VLOOKUP($A42,'ADR Raw Data'!$B$6:$BE$43,'ADR Raw Data'!Y$1,FALSE)</f>
        <v>6.45191158731964</v>
      </c>
      <c r="AO42" s="60">
        <f>VLOOKUP($A42,'ADR Raw Data'!$B$6:$BE$43,'ADR Raw Data'!AA$1,FALSE)</f>
        <v>5.9842728824010099</v>
      </c>
      <c r="AP42" s="60">
        <f>VLOOKUP($A42,'ADR Raw Data'!$B$6:$BE$43,'ADR Raw Data'!AB$1,FALSE)</f>
        <v>6.6608495651607296</v>
      </c>
      <c r="AQ42" s="61">
        <f>VLOOKUP($A42,'ADR Raw Data'!$B$6:$BE$43,'ADR Raw Data'!AC$1,FALSE)</f>
        <v>6.3477035544259603</v>
      </c>
      <c r="AR42" s="62">
        <f>VLOOKUP($A42,'ADR Raw Data'!$B$6:$BE$43,'ADR Raw Data'!AE$1,FALSE)</f>
        <v>6.3855688662259</v>
      </c>
      <c r="AS42" s="50"/>
      <c r="AT42" s="64">
        <f>VLOOKUP($A42,'RevPAR Raw Data'!$B$6:$BE$43,'RevPAR Raw Data'!G$1,FALSE)</f>
        <v>39.629089223825197</v>
      </c>
      <c r="AU42" s="65">
        <f>VLOOKUP($A42,'RevPAR Raw Data'!$B$6:$BE$43,'RevPAR Raw Data'!H$1,FALSE)</f>
        <v>42.195925149780997</v>
      </c>
      <c r="AV42" s="65">
        <f>VLOOKUP($A42,'RevPAR Raw Data'!$B$6:$BE$43,'RevPAR Raw Data'!I$1,FALSE)</f>
        <v>54.636321774041399</v>
      </c>
      <c r="AW42" s="65">
        <f>VLOOKUP($A42,'RevPAR Raw Data'!$B$6:$BE$43,'RevPAR Raw Data'!J$1,FALSE)</f>
        <v>60.076736722981103</v>
      </c>
      <c r="AX42" s="65">
        <f>VLOOKUP($A42,'RevPAR Raw Data'!$B$6:$BE$43,'RevPAR Raw Data'!K$1,FALSE)</f>
        <v>62.998676474550599</v>
      </c>
      <c r="AY42" s="66">
        <f>VLOOKUP($A42,'RevPAR Raw Data'!$B$6:$BE$43,'RevPAR Raw Data'!L$1,FALSE)</f>
        <v>51.894566613378103</v>
      </c>
      <c r="AZ42" s="65">
        <f>VLOOKUP($A42,'RevPAR Raw Data'!$B$6:$BE$43,'RevPAR Raw Data'!N$1,FALSE)</f>
        <v>82.399035378438796</v>
      </c>
      <c r="BA42" s="65">
        <f>VLOOKUP($A42,'RevPAR Raw Data'!$B$6:$BE$43,'RevPAR Raw Data'!O$1,FALSE)</f>
        <v>93.626725945086605</v>
      </c>
      <c r="BB42" s="66">
        <f>VLOOKUP($A42,'RevPAR Raw Data'!$B$6:$BE$43,'RevPAR Raw Data'!P$1,FALSE)</f>
        <v>88.012880661762694</v>
      </c>
      <c r="BC42" s="67">
        <f>VLOOKUP($A42,'RevPAR Raw Data'!$B$6:$BE$43,'RevPAR Raw Data'!R$1,FALSE)</f>
        <v>62.205512005446003</v>
      </c>
      <c r="BD42" s="63"/>
      <c r="BE42" s="59">
        <f>VLOOKUP($A42,'RevPAR Raw Data'!$B$6:$BE$43,'RevPAR Raw Data'!T$1,FALSE)</f>
        <v>0.94810007675444496</v>
      </c>
      <c r="BF42" s="60">
        <f>VLOOKUP($A42,'RevPAR Raw Data'!$B$6:$BE$43,'RevPAR Raw Data'!U$1,FALSE)</f>
        <v>-8.1096189558909195</v>
      </c>
      <c r="BG42" s="60">
        <f>VLOOKUP($A42,'RevPAR Raw Data'!$B$6:$BE$43,'RevPAR Raw Data'!V$1,FALSE)</f>
        <v>10.687235720029401</v>
      </c>
      <c r="BH42" s="60">
        <f>VLOOKUP($A42,'RevPAR Raw Data'!$B$6:$BE$43,'RevPAR Raw Data'!W$1,FALSE)</f>
        <v>10.502010181555899</v>
      </c>
      <c r="BI42" s="60">
        <f>VLOOKUP($A42,'RevPAR Raw Data'!$B$6:$BE$43,'RevPAR Raw Data'!X$1,FALSE)</f>
        <v>8.1205854186372495</v>
      </c>
      <c r="BJ42" s="61">
        <f>VLOOKUP($A42,'RevPAR Raw Data'!$B$6:$BE$43,'RevPAR Raw Data'!Y$1,FALSE)</f>
        <v>5.0020264339478899</v>
      </c>
      <c r="BK42" s="60">
        <f>VLOOKUP($A42,'RevPAR Raw Data'!$B$6:$BE$43,'RevPAR Raw Data'!AA$1,FALSE)</f>
        <v>3.8943694368110102</v>
      </c>
      <c r="BL42" s="60">
        <f>VLOOKUP($A42,'RevPAR Raw Data'!$B$6:$BE$43,'RevPAR Raw Data'!AB$1,FALSE)</f>
        <v>4.9374079667216</v>
      </c>
      <c r="BM42" s="61">
        <f>VLOOKUP($A42,'RevPAR Raw Data'!$B$6:$BE$43,'RevPAR Raw Data'!AC$1,FALSE)</f>
        <v>4.44655844673707</v>
      </c>
      <c r="BN42" s="62">
        <f>VLOOKUP($A42,'RevPAR Raw Data'!$B$6:$BE$43,'RevPAR Raw Data'!AE$1,FALSE)</f>
        <v>4.7770815996848999</v>
      </c>
    </row>
    <row r="43" spans="1:66" x14ac:dyDescent="0.35">
      <c r="A43" s="82" t="s">
        <v>82</v>
      </c>
      <c r="B43" s="59">
        <f>VLOOKUP($A43,'Occupancy Raw Data'!$B$8:$BE$45,'Occupancy Raw Data'!G$3,FALSE)</f>
        <v>49.455121050388598</v>
      </c>
      <c r="C43" s="60">
        <f>VLOOKUP($A43,'Occupancy Raw Data'!$B$8:$BE$45,'Occupancy Raw Data'!H$3,FALSE)</f>
        <v>50.835075187207003</v>
      </c>
      <c r="D43" s="60">
        <f>VLOOKUP($A43,'Occupancy Raw Data'!$B$8:$BE$45,'Occupancy Raw Data'!I$3,FALSE)</f>
        <v>67.355967286969502</v>
      </c>
      <c r="E43" s="60">
        <f>VLOOKUP($A43,'Occupancy Raw Data'!$B$8:$BE$45,'Occupancy Raw Data'!J$3,FALSE)</f>
        <v>72.222334963573203</v>
      </c>
      <c r="F43" s="60">
        <f>VLOOKUP($A43,'Occupancy Raw Data'!$B$8:$BE$45,'Occupancy Raw Data'!K$3,FALSE)</f>
        <v>68.340199281612101</v>
      </c>
      <c r="G43" s="61">
        <f>VLOOKUP($A43,'Occupancy Raw Data'!$B$8:$BE$45,'Occupancy Raw Data'!L$3,FALSE)</f>
        <v>61.641739553950103</v>
      </c>
      <c r="H43" s="60">
        <f>VLOOKUP($A43,'Occupancy Raw Data'!$B$8:$BE$45,'Occupancy Raw Data'!N$3,FALSE)</f>
        <v>71.079814112060305</v>
      </c>
      <c r="I43" s="60">
        <f>VLOOKUP($A43,'Occupancy Raw Data'!$B$8:$BE$45,'Occupancy Raw Data'!O$3,FALSE)</f>
        <v>75.170972258863102</v>
      </c>
      <c r="J43" s="61">
        <f>VLOOKUP($A43,'Occupancy Raw Data'!$B$8:$BE$45,'Occupancy Raw Data'!P$3,FALSE)</f>
        <v>73.125393185461704</v>
      </c>
      <c r="K43" s="62">
        <f>VLOOKUP($A43,'Occupancy Raw Data'!$B$8:$BE$45,'Occupancy Raw Data'!R$3,FALSE)</f>
        <v>64.922783448667701</v>
      </c>
      <c r="L43" s="63"/>
      <c r="M43" s="59">
        <f>VLOOKUP($A43,'Occupancy Raw Data'!$B$8:$BE$45,'Occupancy Raw Data'!T$3,FALSE)</f>
        <v>15.080404873353601</v>
      </c>
      <c r="N43" s="60">
        <f>VLOOKUP($A43,'Occupancy Raw Data'!$B$8:$BE$45,'Occupancy Raw Data'!U$3,FALSE)</f>
        <v>1.6496382995291401</v>
      </c>
      <c r="O43" s="60">
        <f>VLOOKUP($A43,'Occupancy Raw Data'!$B$8:$BE$45,'Occupancy Raw Data'!V$3,FALSE)</f>
        <v>20.9951178045117</v>
      </c>
      <c r="P43" s="60">
        <f>VLOOKUP($A43,'Occupancy Raw Data'!$B$8:$BE$45,'Occupancy Raw Data'!W$3,FALSE)</f>
        <v>26.745875467626401</v>
      </c>
      <c r="Q43" s="60">
        <f>VLOOKUP($A43,'Occupancy Raw Data'!$B$8:$BE$45,'Occupancy Raw Data'!X$3,FALSE)</f>
        <v>21.127870379071901</v>
      </c>
      <c r="R43" s="61">
        <f>VLOOKUP($A43,'Occupancy Raw Data'!$B$8:$BE$45,'Occupancy Raw Data'!Y$3,FALSE)</f>
        <v>17.6146185237093</v>
      </c>
      <c r="S43" s="60">
        <f>VLOOKUP($A43,'Occupancy Raw Data'!$B$8:$BE$45,'Occupancy Raw Data'!AA$3,FALSE)</f>
        <v>8.7494164413379298</v>
      </c>
      <c r="T43" s="60">
        <f>VLOOKUP($A43,'Occupancy Raw Data'!$B$8:$BE$45,'Occupancy Raw Data'!AB$3,FALSE)</f>
        <v>7.3001864229644999</v>
      </c>
      <c r="U43" s="61">
        <f>VLOOKUP($A43,'Occupancy Raw Data'!$B$8:$BE$45,'Occupancy Raw Data'!AC$3,FALSE)</f>
        <v>7.9996754561066101</v>
      </c>
      <c r="V43" s="62">
        <f>VLOOKUP($A43,'Occupancy Raw Data'!$B$8:$BE$45,'Occupancy Raw Data'!AE$3,FALSE)</f>
        <v>14.3393754833043</v>
      </c>
      <c r="W43" s="63"/>
      <c r="X43" s="64">
        <f>VLOOKUP($A43,'ADR Raw Data'!$B$6:$BE$43,'ADR Raw Data'!G$1,FALSE)</f>
        <v>132.50372055806301</v>
      </c>
      <c r="Y43" s="65">
        <f>VLOOKUP($A43,'ADR Raw Data'!$B$6:$BE$43,'ADR Raw Data'!H$1,FALSE)</f>
        <v>134.345481836327</v>
      </c>
      <c r="Z43" s="65">
        <f>VLOOKUP($A43,'ADR Raw Data'!$B$6:$BE$43,'ADR Raw Data'!I$1,FALSE)</f>
        <v>146.606141423879</v>
      </c>
      <c r="AA43" s="65">
        <f>VLOOKUP($A43,'ADR Raw Data'!$B$6:$BE$43,'ADR Raw Data'!J$1,FALSE)</f>
        <v>148.36448706060801</v>
      </c>
      <c r="AB43" s="65">
        <f>VLOOKUP($A43,'ADR Raw Data'!$B$6:$BE$43,'ADR Raw Data'!K$1,FALSE)</f>
        <v>136.22304786791699</v>
      </c>
      <c r="AC43" s="66">
        <f>VLOOKUP($A43,'ADR Raw Data'!$B$6:$BE$43,'ADR Raw Data'!L$1,FALSE)</f>
        <v>140.43078248044401</v>
      </c>
      <c r="AD43" s="65">
        <f>VLOOKUP($A43,'ADR Raw Data'!$B$6:$BE$43,'ADR Raw Data'!N$1,FALSE)</f>
        <v>125.94993947353299</v>
      </c>
      <c r="AE43" s="65">
        <f>VLOOKUP($A43,'ADR Raw Data'!$B$6:$BE$43,'ADR Raw Data'!O$1,FALSE)</f>
        <v>126.92206738297</v>
      </c>
      <c r="AF43" s="66">
        <f>VLOOKUP($A43,'ADR Raw Data'!$B$6:$BE$43,'ADR Raw Data'!P$1,FALSE)</f>
        <v>126.44960037742101</v>
      </c>
      <c r="AG43" s="67">
        <f>VLOOKUP($A43,'ADR Raw Data'!$B$6:$BE$43,'ADR Raw Data'!R$1,FALSE)</f>
        <v>135.93146197263599</v>
      </c>
      <c r="AH43" s="63"/>
      <c r="AI43" s="59">
        <f>VLOOKUP($A43,'ADR Raw Data'!$B$6:$BE$43,'ADR Raw Data'!T$1,FALSE)</f>
        <v>28.961592628605601</v>
      </c>
      <c r="AJ43" s="60">
        <f>VLOOKUP($A43,'ADR Raw Data'!$B$6:$BE$43,'ADR Raw Data'!U$1,FALSE)</f>
        <v>22.1783133601397</v>
      </c>
      <c r="AK43" s="60">
        <f>VLOOKUP($A43,'ADR Raw Data'!$B$6:$BE$43,'ADR Raw Data'!V$1,FALSE)</f>
        <v>23.8664303522071</v>
      </c>
      <c r="AL43" s="60">
        <f>VLOOKUP($A43,'ADR Raw Data'!$B$6:$BE$43,'ADR Raw Data'!W$1,FALSE)</f>
        <v>25.381502610865901</v>
      </c>
      <c r="AM43" s="60">
        <f>VLOOKUP($A43,'ADR Raw Data'!$B$6:$BE$43,'ADR Raw Data'!X$1,FALSE)</f>
        <v>20.064024572867702</v>
      </c>
      <c r="AN43" s="61">
        <f>VLOOKUP($A43,'ADR Raw Data'!$B$6:$BE$43,'ADR Raw Data'!Y$1,FALSE)</f>
        <v>24.128633380963802</v>
      </c>
      <c r="AO43" s="60">
        <f>VLOOKUP($A43,'ADR Raw Data'!$B$6:$BE$43,'ADR Raw Data'!AA$1,FALSE)</f>
        <v>14.2904027873678</v>
      </c>
      <c r="AP43" s="60">
        <f>VLOOKUP($A43,'ADR Raw Data'!$B$6:$BE$43,'ADR Raw Data'!AB$1,FALSE)</f>
        <v>14.8520839669876</v>
      </c>
      <c r="AQ43" s="61">
        <f>VLOOKUP($A43,'ADR Raw Data'!$B$6:$BE$43,'ADR Raw Data'!AC$1,FALSE)</f>
        <v>14.5784207745373</v>
      </c>
      <c r="AR43" s="62">
        <f>VLOOKUP($A43,'ADR Raw Data'!$B$6:$BE$43,'ADR Raw Data'!AE$1,FALSE)</f>
        <v>21.1632115281949</v>
      </c>
      <c r="AS43" s="50"/>
      <c r="AT43" s="64">
        <f>VLOOKUP($A43,'RevPAR Raw Data'!$B$6:$BE$43,'RevPAR Raw Data'!G$1,FALSE)</f>
        <v>65.529875398258795</v>
      </c>
      <c r="AU43" s="65">
        <f>VLOOKUP($A43,'RevPAR Raw Data'!$B$6:$BE$43,'RevPAR Raw Data'!H$1,FALSE)</f>
        <v>68.294626702112495</v>
      </c>
      <c r="AV43" s="65">
        <f>VLOOKUP($A43,'RevPAR Raw Data'!$B$6:$BE$43,'RevPAR Raw Data'!I$1,FALSE)</f>
        <v>98.747984658156895</v>
      </c>
      <c r="AW43" s="65">
        <f>VLOOKUP($A43,'RevPAR Raw Data'!$B$6:$BE$43,'RevPAR Raw Data'!J$1,FALSE)</f>
        <v>107.1522968119</v>
      </c>
      <c r="AX43" s="65">
        <f>VLOOKUP($A43,'RevPAR Raw Data'!$B$6:$BE$43,'RevPAR Raw Data'!K$1,FALSE)</f>
        <v>93.095102380420798</v>
      </c>
      <c r="AY43" s="66">
        <f>VLOOKUP($A43,'RevPAR Raw Data'!$B$6:$BE$43,'RevPAR Raw Data'!L$1,FALSE)</f>
        <v>86.563977190169794</v>
      </c>
      <c r="AZ43" s="65">
        <f>VLOOKUP($A43,'RevPAR Raw Data'!$B$6:$BE$43,'RevPAR Raw Data'!N$1,FALSE)</f>
        <v>89.524982852040495</v>
      </c>
      <c r="BA43" s="65">
        <f>VLOOKUP($A43,'RevPAR Raw Data'!$B$6:$BE$43,'RevPAR Raw Data'!O$1,FALSE)</f>
        <v>95.408552062828505</v>
      </c>
      <c r="BB43" s="66">
        <f>VLOOKUP($A43,'RevPAR Raw Data'!$B$6:$BE$43,'RevPAR Raw Data'!P$1,FALSE)</f>
        <v>92.4667674574345</v>
      </c>
      <c r="BC43" s="67">
        <f>VLOOKUP($A43,'RevPAR Raw Data'!$B$6:$BE$43,'RevPAR Raw Data'!R$1,FALSE)</f>
        <v>88.250488695102604</v>
      </c>
      <c r="BD43" s="63"/>
      <c r="BE43" s="59">
        <f>VLOOKUP($A43,'RevPAR Raw Data'!$B$6:$BE$43,'RevPAR Raw Data'!T$1,FALSE)</f>
        <v>48.409522928124296</v>
      </c>
      <c r="BF43" s="60">
        <f>VLOOKUP($A43,'RevPAR Raw Data'!$B$6:$BE$43,'RevPAR Raw Data'!U$1,FALSE)</f>
        <v>24.1938136110473</v>
      </c>
      <c r="BG43" s="60">
        <f>VLOOKUP($A43,'RevPAR Raw Data'!$B$6:$BE$43,'RevPAR Raw Data'!V$1,FALSE)</f>
        <v>49.872333324896502</v>
      </c>
      <c r="BH43" s="60">
        <f>VLOOKUP($A43,'RevPAR Raw Data'!$B$6:$BE$43,'RevPAR Raw Data'!W$1,FALSE)</f>
        <v>58.915883158606903</v>
      </c>
      <c r="BI43" s="60">
        <f>VLOOKUP($A43,'RevPAR Raw Data'!$B$6:$BE$43,'RevPAR Raw Data'!X$1,FALSE)</f>
        <v>45.4309960565203</v>
      </c>
      <c r="BJ43" s="61">
        <f>VLOOKUP($A43,'RevPAR Raw Data'!$B$6:$BE$43,'RevPAR Raw Data'!Y$1,FALSE)</f>
        <v>45.993418629714299</v>
      </c>
      <c r="BK43" s="60">
        <f>VLOOKUP($A43,'RevPAR Raw Data'!$B$6:$BE$43,'RevPAR Raw Data'!AA$1,FALSE)</f>
        <v>24.2901460797171</v>
      </c>
      <c r="BL43" s="60">
        <f>VLOOKUP($A43,'RevPAR Raw Data'!$B$6:$BE$43,'RevPAR Raw Data'!AB$1,FALSE)</f>
        <v>23.236500207237501</v>
      </c>
      <c r="BM43" s="61">
        <f>VLOOKUP($A43,'RevPAR Raw Data'!$B$6:$BE$43,'RevPAR Raw Data'!AC$1,FALSE)</f>
        <v>23.744322579232499</v>
      </c>
      <c r="BN43" s="62">
        <f>VLOOKUP($A43,'RevPAR Raw Data'!$B$6:$BE$43,'RevPAR Raw Data'!AE$1,FALSE)</f>
        <v>38.5372593768531</v>
      </c>
    </row>
    <row r="44" spans="1:66" x14ac:dyDescent="0.35">
      <c r="A44" s="81" t="s">
        <v>83</v>
      </c>
      <c r="B44" s="59">
        <f>VLOOKUP($A44,'Occupancy Raw Data'!$B$8:$BE$45,'Occupancy Raw Data'!G$3,FALSE)</f>
        <v>42.962341536167003</v>
      </c>
      <c r="C44" s="60">
        <f>VLOOKUP($A44,'Occupancy Raw Data'!$B$8:$BE$45,'Occupancy Raw Data'!H$3,FALSE)</f>
        <v>46.793437733034999</v>
      </c>
      <c r="D44" s="60">
        <f>VLOOKUP($A44,'Occupancy Raw Data'!$B$8:$BE$45,'Occupancy Raw Data'!I$3,FALSE)</f>
        <v>56.869581605729302</v>
      </c>
      <c r="E44" s="60">
        <f>VLOOKUP($A44,'Occupancy Raw Data'!$B$8:$BE$45,'Occupancy Raw Data'!J$3,FALSE)</f>
        <v>57.802487749717301</v>
      </c>
      <c r="F44" s="60">
        <f>VLOOKUP($A44,'Occupancy Raw Data'!$B$8:$BE$45,'Occupancy Raw Data'!K$3,FALSE)</f>
        <v>57.387862796833701</v>
      </c>
      <c r="G44" s="61">
        <f>VLOOKUP($A44,'Occupancy Raw Data'!$B$8:$BE$45,'Occupancy Raw Data'!L$3,FALSE)</f>
        <v>52.330556181040301</v>
      </c>
      <c r="H44" s="60">
        <f>VLOOKUP($A44,'Occupancy Raw Data'!$B$8:$BE$45,'Occupancy Raw Data'!N$3,FALSE)</f>
        <v>67.574444025631294</v>
      </c>
      <c r="I44" s="60">
        <f>VLOOKUP($A44,'Occupancy Raw Data'!$B$8:$BE$45,'Occupancy Raw Data'!O$3,FALSE)</f>
        <v>71.909159442140904</v>
      </c>
      <c r="J44" s="61">
        <f>VLOOKUP($A44,'Occupancy Raw Data'!$B$8:$BE$45,'Occupancy Raw Data'!P$3,FALSE)</f>
        <v>69.741801733886106</v>
      </c>
      <c r="K44" s="62">
        <f>VLOOKUP($A44,'Occupancy Raw Data'!$B$8:$BE$45,'Occupancy Raw Data'!R$3,FALSE)</f>
        <v>57.289709592570702</v>
      </c>
      <c r="L44" s="63"/>
      <c r="M44" s="59">
        <f>VLOOKUP($A44,'Occupancy Raw Data'!$B$8:$BE$45,'Occupancy Raw Data'!T$3,FALSE)</f>
        <v>-1.46998310247988</v>
      </c>
      <c r="N44" s="60">
        <f>VLOOKUP($A44,'Occupancy Raw Data'!$B$8:$BE$45,'Occupancy Raw Data'!U$3,FALSE)</f>
        <v>-9.6089806979433394</v>
      </c>
      <c r="O44" s="60">
        <f>VLOOKUP($A44,'Occupancy Raw Data'!$B$8:$BE$45,'Occupancy Raw Data'!V$3,FALSE)</f>
        <v>7.1568030856851301</v>
      </c>
      <c r="P44" s="60">
        <f>VLOOKUP($A44,'Occupancy Raw Data'!$B$8:$BE$45,'Occupancy Raw Data'!W$3,FALSE)</f>
        <v>4.0952418299671596</v>
      </c>
      <c r="Q44" s="60">
        <f>VLOOKUP($A44,'Occupancy Raw Data'!$B$8:$BE$45,'Occupancy Raw Data'!X$3,FALSE)</f>
        <v>-0.69347922709533805</v>
      </c>
      <c r="R44" s="61">
        <f>VLOOKUP($A44,'Occupancy Raw Data'!$B$8:$BE$45,'Occupancy Raw Data'!Y$3,FALSE)</f>
        <v>-4.50799981529924E-3</v>
      </c>
      <c r="S44" s="60">
        <f>VLOOKUP($A44,'Occupancy Raw Data'!$B$8:$BE$45,'Occupancy Raw Data'!AA$3,FALSE)</f>
        <v>-11.415503240065499</v>
      </c>
      <c r="T44" s="60">
        <f>VLOOKUP($A44,'Occupancy Raw Data'!$B$8:$BE$45,'Occupancy Raw Data'!AB$3,FALSE)</f>
        <v>-13.5062191616977</v>
      </c>
      <c r="U44" s="61">
        <f>VLOOKUP($A44,'Occupancy Raw Data'!$B$8:$BE$45,'Occupancy Raw Data'!AC$3,FALSE)</f>
        <v>-12.505814237493</v>
      </c>
      <c r="V44" s="62">
        <f>VLOOKUP($A44,'Occupancy Raw Data'!$B$8:$BE$45,'Occupancy Raw Data'!AE$3,FALSE)</f>
        <v>-4.7439598760745998</v>
      </c>
      <c r="W44" s="63"/>
      <c r="X44" s="64">
        <f>VLOOKUP($A44,'ADR Raw Data'!$B$6:$BE$43,'ADR Raw Data'!G$1,FALSE)</f>
        <v>93.718518116728106</v>
      </c>
      <c r="Y44" s="65">
        <f>VLOOKUP($A44,'ADR Raw Data'!$B$6:$BE$43,'ADR Raw Data'!H$1,FALSE)</f>
        <v>90.6565079681274</v>
      </c>
      <c r="Z44" s="65">
        <f>VLOOKUP($A44,'ADR Raw Data'!$B$6:$BE$43,'ADR Raw Data'!I$1,FALSE)</f>
        <v>94.454594863297402</v>
      </c>
      <c r="AA44" s="65">
        <f>VLOOKUP($A44,'ADR Raw Data'!$B$6:$BE$43,'ADR Raw Data'!J$1,FALSE)</f>
        <v>95.339166938376195</v>
      </c>
      <c r="AB44" s="65">
        <f>VLOOKUP($A44,'ADR Raw Data'!$B$6:$BE$43,'ADR Raw Data'!K$1,FALSE)</f>
        <v>95.696339901477799</v>
      </c>
      <c r="AC44" s="66">
        <f>VLOOKUP($A44,'ADR Raw Data'!$B$6:$BE$43,'ADR Raw Data'!L$1,FALSE)</f>
        <v>94.114994262765293</v>
      </c>
      <c r="AD44" s="65">
        <f>VLOOKUP($A44,'ADR Raw Data'!$B$6:$BE$43,'ADR Raw Data'!N$1,FALSE)</f>
        <v>121.002773671733</v>
      </c>
      <c r="AE44" s="65">
        <f>VLOOKUP($A44,'ADR Raw Data'!$B$6:$BE$43,'ADR Raw Data'!O$1,FALSE)</f>
        <v>124.655486830035</v>
      </c>
      <c r="AF44" s="66">
        <f>VLOOKUP($A44,'ADR Raw Data'!$B$6:$BE$43,'ADR Raw Data'!P$1,FALSE)</f>
        <v>122.88588771787499</v>
      </c>
      <c r="AG44" s="67">
        <f>VLOOKUP($A44,'ADR Raw Data'!$B$6:$BE$43,'ADR Raw Data'!R$1,FALSE)</f>
        <v>104.09079105176799</v>
      </c>
      <c r="AH44" s="63"/>
      <c r="AI44" s="59">
        <f>VLOOKUP($A44,'ADR Raw Data'!$B$6:$BE$43,'ADR Raw Data'!T$1,FALSE)</f>
        <v>5.5200209461866896</v>
      </c>
      <c r="AJ44" s="60">
        <f>VLOOKUP($A44,'ADR Raw Data'!$B$6:$BE$43,'ADR Raw Data'!U$1,FALSE)</f>
        <v>3.17330449183499</v>
      </c>
      <c r="AK44" s="60">
        <f>VLOOKUP($A44,'ADR Raw Data'!$B$6:$BE$43,'ADR Raw Data'!V$1,FALSE)</f>
        <v>5.0295939015784299</v>
      </c>
      <c r="AL44" s="60">
        <f>VLOOKUP($A44,'ADR Raw Data'!$B$6:$BE$43,'ADR Raw Data'!W$1,FALSE)</f>
        <v>5.0284054066205703</v>
      </c>
      <c r="AM44" s="60">
        <f>VLOOKUP($A44,'ADR Raw Data'!$B$6:$BE$43,'ADR Raw Data'!X$1,FALSE)</f>
        <v>1.3214287250969401</v>
      </c>
      <c r="AN44" s="61">
        <f>VLOOKUP($A44,'ADR Raw Data'!$B$6:$BE$43,'ADR Raw Data'!Y$1,FALSE)</f>
        <v>3.98235774495169</v>
      </c>
      <c r="AO44" s="60">
        <f>VLOOKUP($A44,'ADR Raw Data'!$B$6:$BE$43,'ADR Raw Data'!AA$1,FALSE)</f>
        <v>-5.4720396501462796</v>
      </c>
      <c r="AP44" s="60">
        <f>VLOOKUP($A44,'ADR Raw Data'!$B$6:$BE$43,'ADR Raw Data'!AB$1,FALSE)</f>
        <v>-6.8143397317842096</v>
      </c>
      <c r="AQ44" s="61">
        <f>VLOOKUP($A44,'ADR Raw Data'!$B$6:$BE$43,'ADR Raw Data'!AC$1,FALSE)</f>
        <v>-6.2034112812474902</v>
      </c>
      <c r="AR44" s="62">
        <f>VLOOKUP($A44,'ADR Raw Data'!$B$6:$BE$43,'ADR Raw Data'!AE$1,FALSE)</f>
        <v>-1.63773568741883</v>
      </c>
      <c r="AS44" s="50"/>
      <c r="AT44" s="64">
        <f>VLOOKUP($A44,'RevPAR Raw Data'!$B$6:$BE$43,'RevPAR Raw Data'!G$1,FALSE)</f>
        <v>40.263669835943297</v>
      </c>
      <c r="AU44" s="65">
        <f>VLOOKUP($A44,'RevPAR Raw Data'!$B$6:$BE$43,'RevPAR Raw Data'!H$1,FALSE)</f>
        <v>42.421296607009602</v>
      </c>
      <c r="AV44" s="65">
        <f>VLOOKUP($A44,'RevPAR Raw Data'!$B$6:$BE$43,'RevPAR Raw Data'!I$1,FALSE)</f>
        <v>53.715932906143898</v>
      </c>
      <c r="AW44" s="65">
        <f>VLOOKUP($A44,'RevPAR Raw Data'!$B$6:$BE$43,'RevPAR Raw Data'!J$1,FALSE)</f>
        <v>55.108410290237401</v>
      </c>
      <c r="AX44" s="65">
        <f>VLOOKUP($A44,'RevPAR Raw Data'!$B$6:$BE$43,'RevPAR Raw Data'!K$1,FALSE)</f>
        <v>54.918084244251702</v>
      </c>
      <c r="AY44" s="66">
        <f>VLOOKUP($A44,'RevPAR Raw Data'!$B$6:$BE$43,'RevPAR Raw Data'!L$1,FALSE)</f>
        <v>49.250899947459203</v>
      </c>
      <c r="AZ44" s="65">
        <f>VLOOKUP($A44,'RevPAR Raw Data'!$B$6:$BE$43,'RevPAR Raw Data'!N$1,FALSE)</f>
        <v>81.766951564266805</v>
      </c>
      <c r="BA44" s="65">
        <f>VLOOKUP($A44,'RevPAR Raw Data'!$B$6:$BE$43,'RevPAR Raw Data'!O$1,FALSE)</f>
        <v>89.638712777987095</v>
      </c>
      <c r="BB44" s="66">
        <f>VLOOKUP($A44,'RevPAR Raw Data'!$B$6:$BE$43,'RevPAR Raw Data'!P$1,FALSE)</f>
        <v>85.702832171127</v>
      </c>
      <c r="BC44" s="67">
        <f>VLOOKUP($A44,'RevPAR Raw Data'!$B$6:$BE$43,'RevPAR Raw Data'!R$1,FALSE)</f>
        <v>59.633311906167798</v>
      </c>
      <c r="BD44" s="63"/>
      <c r="BE44" s="59">
        <f>VLOOKUP($A44,'RevPAR Raw Data'!$B$6:$BE$43,'RevPAR Raw Data'!T$1,FALSE)</f>
        <v>3.9688944685444998</v>
      </c>
      <c r="BF44" s="60">
        <f>VLOOKUP($A44,'RevPAR Raw Data'!$B$6:$BE$43,'RevPAR Raw Data'!U$1,FALSE)</f>
        <v>-6.74059842221574</v>
      </c>
      <c r="BG44" s="60">
        <f>VLOOKUP($A44,'RevPAR Raw Data'!$B$6:$BE$43,'RevPAR Raw Data'!V$1,FALSE)</f>
        <v>12.5463551188091</v>
      </c>
      <c r="BH44" s="60">
        <f>VLOOKUP($A44,'RevPAR Raw Data'!$B$6:$BE$43,'RevPAR Raw Data'!W$1,FALSE)</f>
        <v>9.3295725981799897</v>
      </c>
      <c r="BI44" s="60">
        <f>VLOOKUP($A44,'RevPAR Raw Data'!$B$6:$BE$43,'RevPAR Raw Data'!X$1,FALSE)</f>
        <v>0.61878566429218895</v>
      </c>
      <c r="BJ44" s="61">
        <f>VLOOKUP($A44,'RevPAR Raw Data'!$B$6:$BE$43,'RevPAR Raw Data'!Y$1,FALSE)</f>
        <v>3.9776702204566101</v>
      </c>
      <c r="BK44" s="60">
        <f>VLOOKUP($A44,'RevPAR Raw Data'!$B$6:$BE$43,'RevPAR Raw Data'!AA$1,FALSE)</f>
        <v>-16.262882026651599</v>
      </c>
      <c r="BL44" s="60">
        <f>VLOOKUP($A44,'RevPAR Raw Data'!$B$6:$BE$43,'RevPAR Raw Data'!AB$1,FALSE)</f>
        <v>-19.4001992348845</v>
      </c>
      <c r="BM44" s="61">
        <f>VLOOKUP($A44,'RevPAR Raw Data'!$B$6:$BE$43,'RevPAR Raw Data'!AC$1,FALSE)</f>
        <v>-17.933438427519999</v>
      </c>
      <c r="BN44" s="62">
        <f>VLOOKUP($A44,'RevPAR Raw Data'!$B$6:$BE$43,'RevPAR Raw Data'!AE$1,FALSE)</f>
        <v>-6.3040020396061403</v>
      </c>
    </row>
    <row r="45" spans="1:66" x14ac:dyDescent="0.35">
      <c r="A45" s="83" t="s">
        <v>84</v>
      </c>
      <c r="B45" s="59">
        <f>VLOOKUP($A45,'Occupancy Raw Data'!$B$8:$BE$45,'Occupancy Raw Data'!G$3,FALSE)</f>
        <v>51.9454269833249</v>
      </c>
      <c r="C45" s="60">
        <f>VLOOKUP($A45,'Occupancy Raw Data'!$B$8:$BE$45,'Occupancy Raw Data'!H$3,FALSE)</f>
        <v>49.772612430520397</v>
      </c>
      <c r="D45" s="60">
        <f>VLOOKUP($A45,'Occupancy Raw Data'!$B$8:$BE$45,'Occupancy Raw Data'!I$3,FALSE)</f>
        <v>60.560889338049499</v>
      </c>
      <c r="E45" s="60">
        <f>VLOOKUP($A45,'Occupancy Raw Data'!$B$8:$BE$45,'Occupancy Raw Data'!J$3,FALSE)</f>
        <v>61.546235472460801</v>
      </c>
      <c r="F45" s="60">
        <f>VLOOKUP($A45,'Occupancy Raw Data'!$B$8:$BE$45,'Occupancy Raw Data'!K$3,FALSE)</f>
        <v>59.8534613441131</v>
      </c>
      <c r="G45" s="61">
        <f>VLOOKUP($A45,'Occupancy Raw Data'!$B$8:$BE$45,'Occupancy Raw Data'!L$3,FALSE)</f>
        <v>56.735725113693697</v>
      </c>
      <c r="H45" s="60">
        <f>VLOOKUP($A45,'Occupancy Raw Data'!$B$8:$BE$45,'Occupancy Raw Data'!N$3,FALSE)</f>
        <v>65.5634158665992</v>
      </c>
      <c r="I45" s="60">
        <f>VLOOKUP($A45,'Occupancy Raw Data'!$B$8:$BE$45,'Occupancy Raw Data'!O$3,FALSE)</f>
        <v>68.064679130874097</v>
      </c>
      <c r="J45" s="61">
        <f>VLOOKUP($A45,'Occupancy Raw Data'!$B$8:$BE$45,'Occupancy Raw Data'!P$3,FALSE)</f>
        <v>66.814047498736699</v>
      </c>
      <c r="K45" s="62">
        <f>VLOOKUP($A45,'Occupancy Raw Data'!$B$8:$BE$45,'Occupancy Raw Data'!R$3,FALSE)</f>
        <v>59.615245795134598</v>
      </c>
      <c r="L45" s="63"/>
      <c r="M45" s="59">
        <f>VLOOKUP($A45,'Occupancy Raw Data'!$B$8:$BE$45,'Occupancy Raw Data'!T$3,FALSE)</f>
        <v>-7.0709690795375799</v>
      </c>
      <c r="N45" s="60">
        <f>VLOOKUP($A45,'Occupancy Raw Data'!$B$8:$BE$45,'Occupancy Raw Data'!U$3,FALSE)</f>
        <v>-16.680857246329499</v>
      </c>
      <c r="O45" s="60">
        <f>VLOOKUP($A45,'Occupancy Raw Data'!$B$8:$BE$45,'Occupancy Raw Data'!V$3,FALSE)</f>
        <v>-1.7777300740114499</v>
      </c>
      <c r="P45" s="60">
        <f>VLOOKUP($A45,'Occupancy Raw Data'!$B$8:$BE$45,'Occupancy Raw Data'!W$3,FALSE)</f>
        <v>-1.7493765179546501</v>
      </c>
      <c r="Q45" s="60">
        <f>VLOOKUP($A45,'Occupancy Raw Data'!$B$8:$BE$45,'Occupancy Raw Data'!X$3,FALSE)</f>
        <v>-1.26672772443995</v>
      </c>
      <c r="R45" s="61">
        <f>VLOOKUP($A45,'Occupancy Raw Data'!$B$8:$BE$45,'Occupancy Raw Data'!Y$3,FALSE)</f>
        <v>-5.6152887952291302</v>
      </c>
      <c r="S45" s="60">
        <f>VLOOKUP($A45,'Occupancy Raw Data'!$B$8:$BE$45,'Occupancy Raw Data'!AA$3,FALSE)</f>
        <v>-2.8571993204092001</v>
      </c>
      <c r="T45" s="60">
        <f>VLOOKUP($A45,'Occupancy Raw Data'!$B$8:$BE$45,'Occupancy Raw Data'!AB$3,FALSE)</f>
        <v>-1.4020985440428499</v>
      </c>
      <c r="U45" s="61">
        <f>VLOOKUP($A45,'Occupancy Raw Data'!$B$8:$BE$45,'Occupancy Raw Data'!AC$3,FALSE)</f>
        <v>-2.12143791026873</v>
      </c>
      <c r="V45" s="62">
        <f>VLOOKUP($A45,'Occupancy Raw Data'!$B$8:$BE$45,'Occupancy Raw Data'!AE$3,FALSE)</f>
        <v>-4.5239651687144002</v>
      </c>
      <c r="W45" s="63"/>
      <c r="X45" s="64">
        <f>VLOOKUP($A45,'ADR Raw Data'!$B$6:$BE$43,'ADR Raw Data'!G$1,FALSE)</f>
        <v>116.841133268482</v>
      </c>
      <c r="Y45" s="65">
        <f>VLOOKUP($A45,'ADR Raw Data'!$B$6:$BE$43,'ADR Raw Data'!H$1,FALSE)</f>
        <v>87.301116751269006</v>
      </c>
      <c r="Z45" s="65">
        <f>VLOOKUP($A45,'ADR Raw Data'!$B$6:$BE$43,'ADR Raw Data'!I$1,FALSE)</f>
        <v>91.899703796412098</v>
      </c>
      <c r="AA45" s="65">
        <f>VLOOKUP($A45,'ADR Raw Data'!$B$6:$BE$43,'ADR Raw Data'!J$1,FALSE)</f>
        <v>92.926481937602603</v>
      </c>
      <c r="AB45" s="65">
        <f>VLOOKUP($A45,'ADR Raw Data'!$B$6:$BE$43,'ADR Raw Data'!K$1,FALSE)</f>
        <v>88.4829843815956</v>
      </c>
      <c r="AC45" s="66">
        <f>VLOOKUP($A45,'ADR Raw Data'!$B$6:$BE$43,'ADR Raw Data'!L$1,FALSE)</f>
        <v>95.161850730316999</v>
      </c>
      <c r="AD45" s="65">
        <f>VLOOKUP($A45,'ADR Raw Data'!$B$6:$BE$43,'ADR Raw Data'!N$1,FALSE)</f>
        <v>96.929892100192603</v>
      </c>
      <c r="AE45" s="65">
        <f>VLOOKUP($A45,'ADR Raw Data'!$B$6:$BE$43,'ADR Raw Data'!O$1,FALSE)</f>
        <v>98.831417965849994</v>
      </c>
      <c r="AF45" s="66">
        <f>VLOOKUP($A45,'ADR Raw Data'!$B$6:$BE$43,'ADR Raw Data'!P$1,FALSE)</f>
        <v>97.898451503119603</v>
      </c>
      <c r="AG45" s="67">
        <f>VLOOKUP($A45,'ADR Raw Data'!$B$6:$BE$43,'ADR Raw Data'!R$1,FALSE)</f>
        <v>96.038152812253998</v>
      </c>
      <c r="AH45" s="63"/>
      <c r="AI45" s="59">
        <f>VLOOKUP($A45,'ADR Raw Data'!$B$6:$BE$43,'ADR Raw Data'!T$1,FALSE)</f>
        <v>13.2251526894949</v>
      </c>
      <c r="AJ45" s="60">
        <f>VLOOKUP($A45,'ADR Raw Data'!$B$6:$BE$43,'ADR Raw Data'!U$1,FALSE)</f>
        <v>-0.10648885884234099</v>
      </c>
      <c r="AK45" s="60">
        <f>VLOOKUP($A45,'ADR Raw Data'!$B$6:$BE$43,'ADR Raw Data'!V$1,FALSE)</f>
        <v>5.4411856898637998</v>
      </c>
      <c r="AL45" s="60">
        <f>VLOOKUP($A45,'ADR Raw Data'!$B$6:$BE$43,'ADR Raw Data'!W$1,FALSE)</f>
        <v>4.7260933356999102</v>
      </c>
      <c r="AM45" s="60">
        <f>VLOOKUP($A45,'ADR Raw Data'!$B$6:$BE$43,'ADR Raw Data'!X$1,FALSE)</f>
        <v>-8.7584842691683804E-2</v>
      </c>
      <c r="AN45" s="61">
        <f>VLOOKUP($A45,'ADR Raw Data'!$B$6:$BE$43,'ADR Raw Data'!Y$1,FALSE)</f>
        <v>4.8057996132780403</v>
      </c>
      <c r="AO45" s="60">
        <f>VLOOKUP($A45,'ADR Raw Data'!$B$6:$BE$43,'ADR Raw Data'!AA$1,FALSE)</f>
        <v>2.4134946546051901</v>
      </c>
      <c r="AP45" s="60">
        <f>VLOOKUP($A45,'ADR Raw Data'!$B$6:$BE$43,'ADR Raw Data'!AB$1,FALSE)</f>
        <v>1.9683609823769199</v>
      </c>
      <c r="AQ45" s="61">
        <f>VLOOKUP($A45,'ADR Raw Data'!$B$6:$BE$43,'ADR Raw Data'!AC$1,FALSE)</f>
        <v>2.1931463672497702</v>
      </c>
      <c r="AR45" s="62">
        <f>VLOOKUP($A45,'ADR Raw Data'!$B$6:$BE$43,'ADR Raw Data'!AE$1,FALSE)</f>
        <v>3.9826372174523201</v>
      </c>
      <c r="AS45" s="50"/>
      <c r="AT45" s="64">
        <f>VLOOKUP($A45,'RevPAR Raw Data'!$B$6:$BE$43,'RevPAR Raw Data'!G$1,FALSE)</f>
        <v>60.693625568468903</v>
      </c>
      <c r="AU45" s="65">
        <f>VLOOKUP($A45,'RevPAR Raw Data'!$B$6:$BE$43,'RevPAR Raw Data'!H$1,FALSE)</f>
        <v>43.452046488125298</v>
      </c>
      <c r="AV45" s="65">
        <f>VLOOKUP($A45,'RevPAR Raw Data'!$B$6:$BE$43,'RevPAR Raw Data'!I$1,FALSE)</f>
        <v>55.655277918140399</v>
      </c>
      <c r="AW45" s="65">
        <f>VLOOKUP($A45,'RevPAR Raw Data'!$B$6:$BE$43,'RevPAR Raw Data'!J$1,FALSE)</f>
        <v>57.192751389590697</v>
      </c>
      <c r="AX45" s="65">
        <f>VLOOKUP($A45,'RevPAR Raw Data'!$B$6:$BE$43,'RevPAR Raw Data'!K$1,FALSE)</f>
        <v>52.960128852955997</v>
      </c>
      <c r="AY45" s="66">
        <f>VLOOKUP($A45,'RevPAR Raw Data'!$B$6:$BE$43,'RevPAR Raw Data'!L$1,FALSE)</f>
        <v>53.990766043456198</v>
      </c>
      <c r="AZ45" s="65">
        <f>VLOOKUP($A45,'RevPAR Raw Data'!$B$6:$BE$43,'RevPAR Raw Data'!N$1,FALSE)</f>
        <v>63.550548256695301</v>
      </c>
      <c r="BA45" s="65">
        <f>VLOOKUP($A45,'RevPAR Raw Data'!$B$6:$BE$43,'RevPAR Raw Data'!O$1,FALSE)</f>
        <v>67.2692875189489</v>
      </c>
      <c r="BB45" s="66">
        <f>VLOOKUP($A45,'RevPAR Raw Data'!$B$6:$BE$43,'RevPAR Raw Data'!P$1,FALSE)</f>
        <v>65.409917887822104</v>
      </c>
      <c r="BC45" s="67">
        <f>VLOOKUP($A45,'RevPAR Raw Data'!$B$6:$BE$43,'RevPAR Raw Data'!R$1,FALSE)</f>
        <v>57.253380856132203</v>
      </c>
      <c r="BD45" s="63"/>
      <c r="BE45" s="59">
        <f>VLOOKUP($A45,'RevPAR Raw Data'!$B$6:$BE$43,'RevPAR Raw Data'!T$1,FALSE)</f>
        <v>5.2190371525614996</v>
      </c>
      <c r="BF45" s="60">
        <f>VLOOKUP($A45,'RevPAR Raw Data'!$B$6:$BE$43,'RevPAR Raw Data'!U$1,FALSE)</f>
        <v>-16.769582850645101</v>
      </c>
      <c r="BG45" s="60">
        <f>VLOOKUP($A45,'RevPAR Raw Data'!$B$6:$BE$43,'RevPAR Raw Data'!V$1,FALSE)</f>
        <v>3.5667260214608301</v>
      </c>
      <c r="BH45" s="60">
        <f>VLOOKUP($A45,'RevPAR Raw Data'!$B$6:$BE$43,'RevPAR Raw Data'!W$1,FALSE)</f>
        <v>2.8940396507139101</v>
      </c>
      <c r="BI45" s="60">
        <f>VLOOKUP($A45,'RevPAR Raw Data'!$B$6:$BE$43,'RevPAR Raw Data'!X$1,FALSE)</f>
        <v>-1.3532031056468501</v>
      </c>
      <c r="BJ45" s="61">
        <f>VLOOKUP($A45,'RevPAR Raw Data'!$B$6:$BE$43,'RevPAR Raw Data'!Y$1,FALSE)</f>
        <v>-1.07934870915666</v>
      </c>
      <c r="BK45" s="60">
        <f>VLOOKUP($A45,'RevPAR Raw Data'!$B$6:$BE$43,'RevPAR Raw Data'!AA$1,FALSE)</f>
        <v>-0.51266301867350295</v>
      </c>
      <c r="BL45" s="60">
        <f>VLOOKUP($A45,'RevPAR Raw Data'!$B$6:$BE$43,'RevPAR Raw Data'!AB$1,FALSE)</f>
        <v>0.53866407765865698</v>
      </c>
      <c r="BM45" s="61">
        <f>VLOOKUP($A45,'RevPAR Raw Data'!$B$6:$BE$43,'RevPAR Raw Data'!AC$1,FALSE)</f>
        <v>2.51822185185166E-2</v>
      </c>
      <c r="BN45" s="62">
        <f>VLOOKUP($A45,'RevPAR Raw Data'!$B$6:$BE$43,'RevPAR Raw Data'!AE$1,FALSE)</f>
        <v>-0.72150107177588096</v>
      </c>
    </row>
    <row r="46" spans="1:66" x14ac:dyDescent="0.35">
      <c r="A46" s="84" t="s">
        <v>85</v>
      </c>
      <c r="B46" s="59">
        <f>VLOOKUP($A46,'Occupancy Raw Data'!$B$8:$BE$45,'Occupancy Raw Data'!G$3,FALSE)</f>
        <v>37.900985097246704</v>
      </c>
      <c r="C46" s="60">
        <f>VLOOKUP($A46,'Occupancy Raw Data'!$B$8:$BE$45,'Occupancy Raw Data'!H$3,FALSE)</f>
        <v>40.098509724677903</v>
      </c>
      <c r="D46" s="60">
        <f>VLOOKUP($A46,'Occupancy Raw Data'!$B$8:$BE$45,'Occupancy Raw Data'!I$3,FALSE)</f>
        <v>52.500631472594002</v>
      </c>
      <c r="E46" s="60">
        <f>VLOOKUP($A46,'Occupancy Raw Data'!$B$8:$BE$45,'Occupancy Raw Data'!J$3,FALSE)</f>
        <v>54.054054054053999</v>
      </c>
      <c r="F46" s="60">
        <f>VLOOKUP($A46,'Occupancy Raw Data'!$B$8:$BE$45,'Occupancy Raw Data'!K$3,FALSE)</f>
        <v>54.4329376105077</v>
      </c>
      <c r="G46" s="61">
        <f>VLOOKUP($A46,'Occupancy Raw Data'!$B$8:$BE$45,'Occupancy Raw Data'!L$3,FALSE)</f>
        <v>47.797423591816099</v>
      </c>
      <c r="H46" s="60">
        <f>VLOOKUP($A46,'Occupancy Raw Data'!$B$8:$BE$45,'Occupancy Raw Data'!N$3,FALSE)</f>
        <v>66.632988128315205</v>
      </c>
      <c r="I46" s="60">
        <f>VLOOKUP($A46,'Occupancy Raw Data'!$B$8:$BE$45,'Occupancy Raw Data'!O$3,FALSE)</f>
        <v>68.274816872947696</v>
      </c>
      <c r="J46" s="61">
        <f>VLOOKUP($A46,'Occupancy Raw Data'!$B$8:$BE$45,'Occupancy Raw Data'!P$3,FALSE)</f>
        <v>67.453902500631401</v>
      </c>
      <c r="K46" s="62">
        <f>VLOOKUP($A46,'Occupancy Raw Data'!$B$8:$BE$45,'Occupancy Raw Data'!R$3,FALSE)</f>
        <v>53.413560422906201</v>
      </c>
      <c r="L46" s="63"/>
      <c r="M46" s="59">
        <f>VLOOKUP($A46,'Occupancy Raw Data'!$B$8:$BE$45,'Occupancy Raw Data'!T$3,FALSE)</f>
        <v>-1.0224274406332401</v>
      </c>
      <c r="N46" s="60">
        <f>VLOOKUP($A46,'Occupancy Raw Data'!$B$8:$BE$45,'Occupancy Raw Data'!U$3,FALSE)</f>
        <v>-14.8197357629873</v>
      </c>
      <c r="O46" s="60">
        <f>VLOOKUP($A46,'Occupancy Raw Data'!$B$8:$BE$45,'Occupancy Raw Data'!V$3,FALSE)</f>
        <v>7.6605857870417804</v>
      </c>
      <c r="P46" s="60">
        <f>VLOOKUP($A46,'Occupancy Raw Data'!$B$8:$BE$45,'Occupancy Raw Data'!W$3,FALSE)</f>
        <v>4.20646210119894</v>
      </c>
      <c r="Q46" s="60">
        <f>VLOOKUP($A46,'Occupancy Raw Data'!$B$8:$BE$45,'Occupancy Raw Data'!X$3,FALSE)</f>
        <v>11.2375547555858</v>
      </c>
      <c r="R46" s="61">
        <f>VLOOKUP($A46,'Occupancy Raw Data'!$B$8:$BE$45,'Occupancy Raw Data'!Y$3,FALSE)</f>
        <v>1.8334138711861501</v>
      </c>
      <c r="S46" s="60">
        <f>VLOOKUP($A46,'Occupancy Raw Data'!$B$8:$BE$45,'Occupancy Raw Data'!AA$3,FALSE)</f>
        <v>1.3126990873691899</v>
      </c>
      <c r="T46" s="60">
        <f>VLOOKUP($A46,'Occupancy Raw Data'!$B$8:$BE$45,'Occupancy Raw Data'!AB$3,FALSE)</f>
        <v>0.66511239921675602</v>
      </c>
      <c r="U46" s="61">
        <f>VLOOKUP($A46,'Occupancy Raw Data'!$B$8:$BE$45,'Occupancy Raw Data'!AC$3,FALSE)</f>
        <v>0.98392721581496401</v>
      </c>
      <c r="V46" s="62">
        <f>VLOOKUP($A46,'Occupancy Raw Data'!$B$8:$BE$45,'Occupancy Raw Data'!AE$3,FALSE)</f>
        <v>1.57104916883094</v>
      </c>
      <c r="W46" s="63"/>
      <c r="X46" s="64">
        <f>VLOOKUP($A46,'ADR Raw Data'!$B$6:$BE$43,'ADR Raw Data'!G$1,FALSE)</f>
        <v>100.52811062979001</v>
      </c>
      <c r="Y46" s="65">
        <f>VLOOKUP($A46,'ADR Raw Data'!$B$6:$BE$43,'ADR Raw Data'!H$1,FALSE)</f>
        <v>94.603666141732205</v>
      </c>
      <c r="Z46" s="65">
        <f>VLOOKUP($A46,'ADR Raw Data'!$B$6:$BE$43,'ADR Raw Data'!I$1,FALSE)</f>
        <v>101.72079624729299</v>
      </c>
      <c r="AA46" s="65">
        <f>VLOOKUP($A46,'ADR Raw Data'!$B$6:$BE$43,'ADR Raw Data'!J$1,FALSE)</f>
        <v>101.217483644859</v>
      </c>
      <c r="AB46" s="65">
        <f>VLOOKUP($A46,'ADR Raw Data'!$B$6:$BE$43,'ADR Raw Data'!K$1,FALSE)</f>
        <v>103.13191647331701</v>
      </c>
      <c r="AC46" s="66">
        <f>VLOOKUP($A46,'ADR Raw Data'!$B$6:$BE$43,'ADR Raw Data'!L$1,FALSE)</f>
        <v>100.54506367912001</v>
      </c>
      <c r="AD46" s="65">
        <f>VLOOKUP($A46,'ADR Raw Data'!$B$6:$BE$43,'ADR Raw Data'!N$1,FALSE)</f>
        <v>195.286484078847</v>
      </c>
      <c r="AE46" s="65">
        <f>VLOOKUP($A46,'ADR Raw Data'!$B$6:$BE$43,'ADR Raw Data'!O$1,FALSE)</f>
        <v>193.297719200887</v>
      </c>
      <c r="AF46" s="66">
        <f>VLOOKUP($A46,'ADR Raw Data'!$B$6:$BE$43,'ADR Raw Data'!P$1,FALSE)</f>
        <v>194.28</v>
      </c>
      <c r="AG46" s="67">
        <f>VLOOKUP($A46,'ADR Raw Data'!$B$6:$BE$43,'ADR Raw Data'!R$1,FALSE)</f>
        <v>134.366262455666</v>
      </c>
      <c r="AH46" s="63"/>
      <c r="AI46" s="59">
        <f>VLOOKUP($A46,'ADR Raw Data'!$B$6:$BE$43,'ADR Raw Data'!T$1,FALSE)</f>
        <v>5.2792681674992901</v>
      </c>
      <c r="AJ46" s="60">
        <f>VLOOKUP($A46,'ADR Raw Data'!$B$6:$BE$43,'ADR Raw Data'!U$1,FALSE)</f>
        <v>-3.9682534732150501</v>
      </c>
      <c r="AK46" s="60">
        <f>VLOOKUP($A46,'ADR Raw Data'!$B$6:$BE$43,'ADR Raw Data'!V$1,FALSE)</f>
        <v>8.7597188739463796</v>
      </c>
      <c r="AL46" s="60">
        <f>VLOOKUP($A46,'ADR Raw Data'!$B$6:$BE$43,'ADR Raw Data'!W$1,FALSE)</f>
        <v>4.2854653290195897</v>
      </c>
      <c r="AM46" s="60">
        <f>VLOOKUP($A46,'ADR Raw Data'!$B$6:$BE$43,'ADR Raw Data'!X$1,FALSE)</f>
        <v>1.97175745597076</v>
      </c>
      <c r="AN46" s="61">
        <f>VLOOKUP($A46,'ADR Raw Data'!$B$6:$BE$43,'ADR Raw Data'!Y$1,FALSE)</f>
        <v>3.4389479766452902</v>
      </c>
      <c r="AO46" s="60">
        <f>VLOOKUP($A46,'ADR Raw Data'!$B$6:$BE$43,'ADR Raw Data'!AA$1,FALSE)</f>
        <v>48.850258328141102</v>
      </c>
      <c r="AP46" s="60">
        <f>VLOOKUP($A46,'ADR Raw Data'!$B$6:$BE$43,'ADR Raw Data'!AB$1,FALSE)</f>
        <v>47.397122347262503</v>
      </c>
      <c r="AQ46" s="61">
        <f>VLOOKUP($A46,'ADR Raw Data'!$B$6:$BE$43,'ADR Raw Data'!AC$1,FALSE)</f>
        <v>48.1151036763885</v>
      </c>
      <c r="AR46" s="62">
        <f>VLOOKUP($A46,'ADR Raw Data'!$B$6:$BE$43,'ADR Raw Data'!AE$1,FALSE)</f>
        <v>22.734071151536899</v>
      </c>
      <c r="AS46" s="50"/>
      <c r="AT46" s="64">
        <f>VLOOKUP($A46,'RevPAR Raw Data'!$B$6:$BE$43,'RevPAR Raw Data'!G$1,FALSE)</f>
        <v>38.101144228340402</v>
      </c>
      <c r="AU46" s="65">
        <f>VLOOKUP($A46,'RevPAR Raw Data'!$B$6:$BE$43,'RevPAR Raw Data'!H$1,FALSE)</f>
        <v>37.934660267744299</v>
      </c>
      <c r="AV46" s="65">
        <f>VLOOKUP($A46,'RevPAR Raw Data'!$B$6:$BE$43,'RevPAR Raw Data'!I$1,FALSE)</f>
        <v>53.404060368779902</v>
      </c>
      <c r="AW46" s="65">
        <f>VLOOKUP($A46,'RevPAR Raw Data'!$B$6:$BE$43,'RevPAR Raw Data'!J$1,FALSE)</f>
        <v>54.712153321545799</v>
      </c>
      <c r="AX46" s="65">
        <f>VLOOKUP($A46,'RevPAR Raw Data'!$B$6:$BE$43,'RevPAR Raw Data'!K$1,FALSE)</f>
        <v>56.137731750442001</v>
      </c>
      <c r="AY46" s="66">
        <f>VLOOKUP($A46,'RevPAR Raw Data'!$B$6:$BE$43,'RevPAR Raw Data'!L$1,FALSE)</f>
        <v>48.057949987370499</v>
      </c>
      <c r="AZ46" s="65">
        <f>VLOOKUP($A46,'RevPAR Raw Data'!$B$6:$BE$43,'RevPAR Raw Data'!N$1,FALSE)</f>
        <v>130.12521975246199</v>
      </c>
      <c r="BA46" s="65">
        <f>VLOOKUP($A46,'RevPAR Raw Data'!$B$6:$BE$43,'RevPAR Raw Data'!O$1,FALSE)</f>
        <v>131.97366380399001</v>
      </c>
      <c r="BB46" s="66">
        <f>VLOOKUP($A46,'RevPAR Raw Data'!$B$6:$BE$43,'RevPAR Raw Data'!P$1,FALSE)</f>
        <v>131.049441778226</v>
      </c>
      <c r="BC46" s="67">
        <f>VLOOKUP($A46,'RevPAR Raw Data'!$B$6:$BE$43,'RevPAR Raw Data'!R$1,FALSE)</f>
        <v>71.769804784757994</v>
      </c>
      <c r="BD46" s="63"/>
      <c r="BE46" s="59">
        <f>VLOOKUP($A46,'RevPAR Raw Data'!$B$6:$BE$43,'RevPAR Raw Data'!T$1,FALSE)</f>
        <v>4.2028640404569098</v>
      </c>
      <c r="BF46" s="60">
        <f>VLOOKUP($A46,'RevPAR Raw Data'!$B$6:$BE$43,'RevPAR Raw Data'!U$1,FALSE)</f>
        <v>-18.199904557066301</v>
      </c>
      <c r="BG46" s="60">
        <f>VLOOKUP($A46,'RevPAR Raw Data'!$B$6:$BE$43,'RevPAR Raw Data'!V$1,FALSE)</f>
        <v>17.091350440030499</v>
      </c>
      <c r="BH46" s="60">
        <f>VLOOKUP($A46,'RevPAR Raw Data'!$B$6:$BE$43,'RevPAR Raw Data'!W$1,FALSE)</f>
        <v>8.6721939051437609</v>
      </c>
      <c r="BI46" s="60">
        <f>VLOOKUP($A46,'RevPAR Raw Data'!$B$6:$BE$43,'RevPAR Raw Data'!X$1,FALSE)</f>
        <v>13.4308895353187</v>
      </c>
      <c r="BJ46" s="61">
        <f>VLOOKUP($A46,'RevPAR Raw Data'!$B$6:$BE$43,'RevPAR Raw Data'!Y$1,FALSE)</f>
        <v>5.3354119970581397</v>
      </c>
      <c r="BK46" s="60">
        <f>VLOOKUP($A46,'RevPAR Raw Data'!$B$6:$BE$43,'RevPAR Raw Data'!AA$1,FALSE)</f>
        <v>50.804214310761303</v>
      </c>
      <c r="BL46" s="60">
        <f>VLOOKUP($A46,'RevPAR Raw Data'!$B$6:$BE$43,'RevPAR Raw Data'!AB$1,FALSE)</f>
        <v>48.377478884082798</v>
      </c>
      <c r="BM46" s="61">
        <f>VLOOKUP($A46,'RevPAR Raw Data'!$B$6:$BE$43,'RevPAR Raw Data'!AC$1,FALSE)</f>
        <v>49.572448492192997</v>
      </c>
      <c r="BN46" s="62">
        <f>VLOOKUP($A46,'RevPAR Raw Data'!$B$6:$BE$43,'RevPAR Raw Data'!AE$1,FALSE)</f>
        <v>24.6622837562355</v>
      </c>
    </row>
    <row r="47" spans="1:66" x14ac:dyDescent="0.35">
      <c r="A47" s="81" t="s">
        <v>86</v>
      </c>
      <c r="B47" s="59">
        <f>VLOOKUP($A47,'Occupancy Raw Data'!$B$8:$BE$45,'Occupancy Raw Data'!G$3,FALSE)</f>
        <v>40.157998683344303</v>
      </c>
      <c r="C47" s="60">
        <f>VLOOKUP($A47,'Occupancy Raw Data'!$B$8:$BE$45,'Occupancy Raw Data'!H$3,FALSE)</f>
        <v>52.929558920342302</v>
      </c>
      <c r="D47" s="60">
        <f>VLOOKUP($A47,'Occupancy Raw Data'!$B$8:$BE$45,'Occupancy Raw Data'!I$3,FALSE)</f>
        <v>61.8828176431863</v>
      </c>
      <c r="E47" s="60">
        <f>VLOOKUP($A47,'Occupancy Raw Data'!$B$8:$BE$45,'Occupancy Raw Data'!J$3,FALSE)</f>
        <v>61.948650427913101</v>
      </c>
      <c r="F47" s="60">
        <f>VLOOKUP($A47,'Occupancy Raw Data'!$B$8:$BE$45,'Occupancy Raw Data'!K$3,FALSE)</f>
        <v>54.443712969058502</v>
      </c>
      <c r="G47" s="61">
        <f>VLOOKUP($A47,'Occupancy Raw Data'!$B$8:$BE$45,'Occupancy Raw Data'!L$3,FALSE)</f>
        <v>54.272547728768899</v>
      </c>
      <c r="H47" s="60">
        <f>VLOOKUP($A47,'Occupancy Raw Data'!$B$8:$BE$45,'Occupancy Raw Data'!N$3,FALSE)</f>
        <v>54.114549045424603</v>
      </c>
      <c r="I47" s="60">
        <f>VLOOKUP($A47,'Occupancy Raw Data'!$B$8:$BE$45,'Occupancy Raw Data'!O$3,FALSE)</f>
        <v>53.258722843976301</v>
      </c>
      <c r="J47" s="61">
        <f>VLOOKUP($A47,'Occupancy Raw Data'!$B$8:$BE$45,'Occupancy Raw Data'!P$3,FALSE)</f>
        <v>53.686635944700399</v>
      </c>
      <c r="K47" s="62">
        <f>VLOOKUP($A47,'Occupancy Raw Data'!$B$8:$BE$45,'Occupancy Raw Data'!R$3,FALSE)</f>
        <v>54.105144361892201</v>
      </c>
      <c r="L47" s="63"/>
      <c r="M47" s="59">
        <f>VLOOKUP($A47,'Occupancy Raw Data'!$B$8:$BE$45,'Occupancy Raw Data'!T$3,FALSE)</f>
        <v>-5.2795031055900603</v>
      </c>
      <c r="N47" s="60">
        <f>VLOOKUP($A47,'Occupancy Raw Data'!$B$8:$BE$45,'Occupancy Raw Data'!U$3,FALSE)</f>
        <v>-5.4117647058823497</v>
      </c>
      <c r="O47" s="60">
        <f>VLOOKUP($A47,'Occupancy Raw Data'!$B$8:$BE$45,'Occupancy Raw Data'!V$3,FALSE)</f>
        <v>4.4444444444444402</v>
      </c>
      <c r="P47" s="60">
        <f>VLOOKUP($A47,'Occupancy Raw Data'!$B$8:$BE$45,'Occupancy Raw Data'!W$3,FALSE)</f>
        <v>8.7861271676300507</v>
      </c>
      <c r="Q47" s="60">
        <f>VLOOKUP($A47,'Occupancy Raw Data'!$B$8:$BE$45,'Occupancy Raw Data'!X$3,FALSE)</f>
        <v>2.9887920298879198</v>
      </c>
      <c r="R47" s="61">
        <f>VLOOKUP($A47,'Occupancy Raw Data'!$B$8:$BE$45,'Occupancy Raw Data'!Y$3,FALSE)</f>
        <v>1.47710487444608</v>
      </c>
      <c r="S47" s="60">
        <f>VLOOKUP($A47,'Occupancy Raw Data'!$B$8:$BE$45,'Occupancy Raw Data'!AA$3,FALSE)</f>
        <v>-4.5296167247386698</v>
      </c>
      <c r="T47" s="60">
        <f>VLOOKUP($A47,'Occupancy Raw Data'!$B$8:$BE$45,'Occupancy Raw Data'!AB$3,FALSE)</f>
        <v>-7.0114942528735602</v>
      </c>
      <c r="U47" s="61">
        <f>VLOOKUP($A47,'Occupancy Raw Data'!$B$8:$BE$45,'Occupancy Raw Data'!AC$3,FALSE)</f>
        <v>-5.77700751010976</v>
      </c>
      <c r="V47" s="62">
        <f>VLOOKUP($A47,'Occupancy Raw Data'!$B$8:$BE$45,'Occupancy Raw Data'!AE$3,FALSE)</f>
        <v>-0.69048852062834398</v>
      </c>
      <c r="W47" s="63"/>
      <c r="X47" s="64">
        <f>VLOOKUP($A47,'ADR Raw Data'!$B$6:$BE$43,'ADR Raw Data'!G$1,FALSE)</f>
        <v>84.910819672131097</v>
      </c>
      <c r="Y47" s="65">
        <f>VLOOKUP($A47,'ADR Raw Data'!$B$6:$BE$43,'ADR Raw Data'!H$1,FALSE)</f>
        <v>83.693283582089506</v>
      </c>
      <c r="Z47" s="65">
        <f>VLOOKUP($A47,'ADR Raw Data'!$B$6:$BE$43,'ADR Raw Data'!I$1,FALSE)</f>
        <v>87.445446808510596</v>
      </c>
      <c r="AA47" s="65">
        <f>VLOOKUP($A47,'ADR Raw Data'!$B$6:$BE$43,'ADR Raw Data'!J$1,FALSE)</f>
        <v>88.149287991498397</v>
      </c>
      <c r="AB47" s="65">
        <f>VLOOKUP($A47,'ADR Raw Data'!$B$6:$BE$43,'ADR Raw Data'!K$1,FALSE)</f>
        <v>86.980507859733905</v>
      </c>
      <c r="AC47" s="66">
        <f>VLOOKUP($A47,'ADR Raw Data'!$B$6:$BE$43,'ADR Raw Data'!L$1,FALSE)</f>
        <v>86.405890344492903</v>
      </c>
      <c r="AD47" s="65">
        <f>VLOOKUP($A47,'ADR Raw Data'!$B$6:$BE$43,'ADR Raw Data'!N$1,FALSE)</f>
        <v>94.694063260340599</v>
      </c>
      <c r="AE47" s="65">
        <f>VLOOKUP($A47,'ADR Raw Data'!$B$6:$BE$43,'ADR Raw Data'!O$1,FALSE)</f>
        <v>96.203584672435099</v>
      </c>
      <c r="AF47" s="66">
        <f>VLOOKUP($A47,'ADR Raw Data'!$B$6:$BE$43,'ADR Raw Data'!P$1,FALSE)</f>
        <v>95.442808093194301</v>
      </c>
      <c r="AG47" s="67">
        <f>VLOOKUP($A47,'ADR Raw Data'!$B$6:$BE$43,'ADR Raw Data'!R$1,FALSE)</f>
        <v>88.967895011298396</v>
      </c>
      <c r="AH47" s="63"/>
      <c r="AI47" s="59">
        <f>VLOOKUP($A47,'ADR Raw Data'!$B$6:$BE$43,'ADR Raw Data'!T$1,FALSE)</f>
        <v>6.14620947683607</v>
      </c>
      <c r="AJ47" s="60">
        <f>VLOOKUP($A47,'ADR Raw Data'!$B$6:$BE$43,'ADR Raw Data'!U$1,FALSE)</f>
        <v>1.93987328145074</v>
      </c>
      <c r="AK47" s="60">
        <f>VLOOKUP($A47,'ADR Raw Data'!$B$6:$BE$43,'ADR Raw Data'!V$1,FALSE)</f>
        <v>5.3021952749420498</v>
      </c>
      <c r="AL47" s="60">
        <f>VLOOKUP($A47,'ADR Raw Data'!$B$6:$BE$43,'ADR Raw Data'!W$1,FALSE)</f>
        <v>5.9452039800363901</v>
      </c>
      <c r="AM47" s="60">
        <f>VLOOKUP($A47,'ADR Raw Data'!$B$6:$BE$43,'ADR Raw Data'!X$1,FALSE)</f>
        <v>6.7510723372146098</v>
      </c>
      <c r="AN47" s="61">
        <f>VLOOKUP($A47,'ADR Raw Data'!$B$6:$BE$43,'ADR Raw Data'!Y$1,FALSE)</f>
        <v>5.2609954983999199</v>
      </c>
      <c r="AO47" s="60">
        <f>VLOOKUP($A47,'ADR Raw Data'!$B$6:$BE$43,'ADR Raw Data'!AA$1,FALSE)</f>
        <v>6.22299654687958</v>
      </c>
      <c r="AP47" s="60">
        <f>VLOOKUP($A47,'ADR Raw Data'!$B$6:$BE$43,'ADR Raw Data'!AB$1,FALSE)</f>
        <v>7.7452010733935301</v>
      </c>
      <c r="AQ47" s="61">
        <f>VLOOKUP($A47,'ADR Raw Data'!$B$6:$BE$43,'ADR Raw Data'!AC$1,FALSE)</f>
        <v>6.9775184195207096</v>
      </c>
      <c r="AR47" s="62">
        <f>VLOOKUP($A47,'ADR Raw Data'!$B$6:$BE$43,'ADR Raw Data'!AE$1,FALSE)</f>
        <v>5.6401327260946097</v>
      </c>
      <c r="AS47" s="50"/>
      <c r="AT47" s="64">
        <f>VLOOKUP($A47,'RevPAR Raw Data'!$B$6:$BE$43,'RevPAR Raw Data'!G$1,FALSE)</f>
        <v>34.098485845951203</v>
      </c>
      <c r="AU47" s="65">
        <f>VLOOKUP($A47,'RevPAR Raw Data'!$B$6:$BE$43,'RevPAR Raw Data'!H$1,FALSE)</f>
        <v>44.298485845951198</v>
      </c>
      <c r="AV47" s="65">
        <f>VLOOKUP($A47,'RevPAR Raw Data'!$B$6:$BE$43,'RevPAR Raw Data'!I$1,FALSE)</f>
        <v>54.113706385780098</v>
      </c>
      <c r="AW47" s="65">
        <f>VLOOKUP($A47,'RevPAR Raw Data'!$B$6:$BE$43,'RevPAR Raw Data'!J$1,FALSE)</f>
        <v>54.607294272547698</v>
      </c>
      <c r="AX47" s="65">
        <f>VLOOKUP($A47,'RevPAR Raw Data'!$B$6:$BE$43,'RevPAR Raw Data'!K$1,FALSE)</f>
        <v>47.355418038182997</v>
      </c>
      <c r="AY47" s="66">
        <f>VLOOKUP($A47,'RevPAR Raw Data'!$B$6:$BE$43,'RevPAR Raw Data'!L$1,FALSE)</f>
        <v>46.894678077682599</v>
      </c>
      <c r="AZ47" s="65">
        <f>VLOOKUP($A47,'RevPAR Raw Data'!$B$6:$BE$43,'RevPAR Raw Data'!N$1,FALSE)</f>
        <v>51.243265306122403</v>
      </c>
      <c r="BA47" s="65">
        <f>VLOOKUP($A47,'RevPAR Raw Data'!$B$6:$BE$43,'RevPAR Raw Data'!O$1,FALSE)</f>
        <v>51.236800526662201</v>
      </c>
      <c r="BB47" s="66">
        <f>VLOOKUP($A47,'RevPAR Raw Data'!$B$6:$BE$43,'RevPAR Raw Data'!P$1,FALSE)</f>
        <v>51.240032916392302</v>
      </c>
      <c r="BC47" s="67">
        <f>VLOOKUP($A47,'RevPAR Raw Data'!$B$6:$BE$43,'RevPAR Raw Data'!R$1,FALSE)</f>
        <v>48.136208031599701</v>
      </c>
      <c r="BD47" s="63"/>
      <c r="BE47" s="59">
        <f>VLOOKUP($A47,'RevPAR Raw Data'!$B$6:$BE$43,'RevPAR Raw Data'!T$1,FALSE)</f>
        <v>0.54221705104037998</v>
      </c>
      <c r="BF47" s="60">
        <f>VLOOKUP($A47,'RevPAR Raw Data'!$B$6:$BE$43,'RevPAR Raw Data'!U$1,FALSE)</f>
        <v>-3.5768728020160001</v>
      </c>
      <c r="BG47" s="60">
        <f>VLOOKUP($A47,'RevPAR Raw Data'!$B$6:$BE$43,'RevPAR Raw Data'!V$1,FALSE)</f>
        <v>9.9822928427172499</v>
      </c>
      <c r="BH47" s="60">
        <f>VLOOKUP($A47,'RevPAR Raw Data'!$B$6:$BE$43,'RevPAR Raw Data'!W$1,FALSE)</f>
        <v>15.253684329727401</v>
      </c>
      <c r="BI47" s="60">
        <f>VLOOKUP($A47,'RevPAR Raw Data'!$B$6:$BE$43,'RevPAR Raw Data'!X$1,FALSE)</f>
        <v>9.9416398790491591</v>
      </c>
      <c r="BJ47" s="61">
        <f>VLOOKUP($A47,'RevPAR Raw Data'!$B$6:$BE$43,'RevPAR Raw Data'!Y$1,FALSE)</f>
        <v>6.8158107937972598</v>
      </c>
      <c r="BK47" s="60">
        <f>VLOOKUP($A47,'RevPAR Raw Data'!$B$6:$BE$43,'RevPAR Raw Data'!AA$1,FALSE)</f>
        <v>1.4115019297735401</v>
      </c>
      <c r="BL47" s="60">
        <f>VLOOKUP($A47,'RevPAR Raw Data'!$B$6:$BE$43,'RevPAR Raw Data'!AB$1,FALSE)</f>
        <v>0.19065249238548601</v>
      </c>
      <c r="BM47" s="61">
        <f>VLOOKUP($A47,'RevPAR Raw Data'!$B$6:$BE$43,'RevPAR Raw Data'!AC$1,FALSE)</f>
        <v>0.79741914629594701</v>
      </c>
      <c r="BN47" s="62">
        <f>VLOOKUP($A47,'RevPAR Raw Data'!$B$6:$BE$43,'RevPAR Raw Data'!AE$1,FALSE)</f>
        <v>4.9106997364443803</v>
      </c>
    </row>
    <row r="48" spans="1:66" ht="15.6" thickBot="1" x14ac:dyDescent="0.4">
      <c r="A48" s="81" t="s">
        <v>87</v>
      </c>
      <c r="B48" s="85">
        <f>VLOOKUP($A48,'Occupancy Raw Data'!$B$8:$BE$45,'Occupancy Raw Data'!G$3,FALSE)</f>
        <v>47.250566893424001</v>
      </c>
      <c r="C48" s="86">
        <f>VLOOKUP($A48,'Occupancy Raw Data'!$B$8:$BE$45,'Occupancy Raw Data'!H$3,FALSE)</f>
        <v>49.645691609977298</v>
      </c>
      <c r="D48" s="86">
        <f>VLOOKUP($A48,'Occupancy Raw Data'!$B$8:$BE$45,'Occupancy Raw Data'!I$3,FALSE)</f>
        <v>60.807162142958603</v>
      </c>
      <c r="E48" s="86">
        <f>VLOOKUP($A48,'Occupancy Raw Data'!$B$8:$BE$45,'Occupancy Raw Data'!J$3,FALSE)</f>
        <v>57.808725309080501</v>
      </c>
      <c r="F48" s="86">
        <f>VLOOKUP($A48,'Occupancy Raw Data'!$B$8:$BE$45,'Occupancy Raw Data'!K$3,FALSE)</f>
        <v>57.226090663634999</v>
      </c>
      <c r="G48" s="87">
        <f>VLOOKUP($A48,'Occupancy Raw Data'!$B$8:$BE$45,'Occupancy Raw Data'!L$3,FALSE)</f>
        <v>54.541066916503397</v>
      </c>
      <c r="H48" s="86">
        <f>VLOOKUP($A48,'Occupancy Raw Data'!$B$8:$BE$45,'Occupancy Raw Data'!N$3,FALSE)</f>
        <v>74.534602813698996</v>
      </c>
      <c r="I48" s="86">
        <f>VLOOKUP($A48,'Occupancy Raw Data'!$B$8:$BE$45,'Occupancy Raw Data'!O$3,FALSE)</f>
        <v>68.637203353701807</v>
      </c>
      <c r="J48" s="87">
        <f>VLOOKUP($A48,'Occupancy Raw Data'!$B$8:$BE$45,'Occupancy Raw Data'!P$3,FALSE)</f>
        <v>71.585903083700401</v>
      </c>
      <c r="K48" s="88">
        <f>VLOOKUP($A48,'Occupancy Raw Data'!$B$8:$BE$45,'Occupancy Raw Data'!R$3,FALSE)</f>
        <v>59.4072661622411</v>
      </c>
      <c r="L48" s="63"/>
      <c r="M48" s="85">
        <f>VLOOKUP($A48,'Occupancy Raw Data'!$B$8:$BE$45,'Occupancy Raw Data'!T$3,FALSE)</f>
        <v>-6.5071471818032798</v>
      </c>
      <c r="N48" s="86">
        <f>VLOOKUP($A48,'Occupancy Raw Data'!$B$8:$BE$45,'Occupancy Raw Data'!U$3,FALSE)</f>
        <v>-2.5395404027003901</v>
      </c>
      <c r="O48" s="86">
        <f>VLOOKUP($A48,'Occupancy Raw Data'!$B$8:$BE$45,'Occupancy Raw Data'!V$3,FALSE)</f>
        <v>17.932422724967498</v>
      </c>
      <c r="P48" s="86">
        <f>VLOOKUP($A48,'Occupancy Raw Data'!$B$8:$BE$45,'Occupancy Raw Data'!W$3,FALSE)</f>
        <v>11.0690102731464</v>
      </c>
      <c r="Q48" s="86">
        <f>VLOOKUP($A48,'Occupancy Raw Data'!$B$8:$BE$45,'Occupancy Raw Data'!X$3,FALSE)</f>
        <v>9.8070136981939502</v>
      </c>
      <c r="R48" s="87">
        <f>VLOOKUP($A48,'Occupancy Raw Data'!$B$8:$BE$45,'Occupancy Raw Data'!Y$3,FALSE)</f>
        <v>6.0285215781227697</v>
      </c>
      <c r="S48" s="86">
        <f>VLOOKUP($A48,'Occupancy Raw Data'!$B$8:$BE$45,'Occupancy Raw Data'!AA$3,FALSE)</f>
        <v>21.045111110307001</v>
      </c>
      <c r="T48" s="86">
        <f>VLOOKUP($A48,'Occupancy Raw Data'!$B$8:$BE$45,'Occupancy Raw Data'!AB$3,FALSE)</f>
        <v>1.1646748235139499</v>
      </c>
      <c r="U48" s="61">
        <f>VLOOKUP($A48,'Occupancy Raw Data'!$B$8:$BE$45,'Occupancy Raw Data'!AC$3,FALSE)</f>
        <v>10.623244969987301</v>
      </c>
      <c r="V48" s="88">
        <f>VLOOKUP($A48,'Occupancy Raw Data'!$B$8:$BE$45,'Occupancy Raw Data'!AE$3,FALSE)</f>
        <v>7.5625270617149898</v>
      </c>
      <c r="W48" s="63"/>
      <c r="X48" s="89">
        <f>VLOOKUP($A48,'ADR Raw Data'!$B$6:$BE$43,'ADR Raw Data'!G$1,FALSE)</f>
        <v>97.578155368926204</v>
      </c>
      <c r="Y48" s="90">
        <f>VLOOKUP($A48,'ADR Raw Data'!$B$6:$BE$43,'ADR Raw Data'!H$1,FALSE)</f>
        <v>98.985326862689107</v>
      </c>
      <c r="Z48" s="90">
        <f>VLOOKUP($A48,'ADR Raw Data'!$B$6:$BE$43,'ADR Raw Data'!I$1,FALSE)</f>
        <v>103.328144426267</v>
      </c>
      <c r="AA48" s="90">
        <f>VLOOKUP($A48,'ADR Raw Data'!$B$6:$BE$43,'ADR Raw Data'!J$1,FALSE)</f>
        <v>100.006238938053</v>
      </c>
      <c r="AB48" s="90">
        <f>VLOOKUP($A48,'ADR Raw Data'!$B$6:$BE$43,'ADR Raw Data'!K$1,FALSE)</f>
        <v>102.505182518003</v>
      </c>
      <c r="AC48" s="91">
        <f>VLOOKUP($A48,'ADR Raw Data'!$B$6:$BE$43,'ADR Raw Data'!L$1,FALSE)</f>
        <v>100.66243558378</v>
      </c>
      <c r="AD48" s="90">
        <f>VLOOKUP($A48,'ADR Raw Data'!$B$6:$BE$43,'ADR Raw Data'!N$1,FALSE)</f>
        <v>141.65525452812199</v>
      </c>
      <c r="AE48" s="90">
        <f>VLOOKUP($A48,'ADR Raw Data'!$B$6:$BE$43,'ADR Raw Data'!O$1,FALSE)</f>
        <v>140.99062732919199</v>
      </c>
      <c r="AF48" s="91">
        <f>VLOOKUP($A48,'ADR Raw Data'!$B$6:$BE$43,'ADR Raw Data'!P$1,FALSE)</f>
        <v>141.33662928039701</v>
      </c>
      <c r="AG48" s="92">
        <f>VLOOKUP($A48,'ADR Raw Data'!$B$6:$BE$43,'ADR Raw Data'!R$1,FALSE)</f>
        <v>114.655213754012</v>
      </c>
      <c r="AH48" s="63"/>
      <c r="AI48" s="85">
        <f>VLOOKUP($A48,'ADR Raw Data'!$B$6:$BE$43,'ADR Raw Data'!T$1,FALSE)</f>
        <v>8.1308334809346903</v>
      </c>
      <c r="AJ48" s="86">
        <f>VLOOKUP($A48,'ADR Raw Data'!$B$6:$BE$43,'ADR Raw Data'!U$1,FALSE)</f>
        <v>11.5673670196848</v>
      </c>
      <c r="AK48" s="86">
        <f>VLOOKUP($A48,'ADR Raw Data'!$B$6:$BE$43,'ADR Raw Data'!V$1,FALSE)</f>
        <v>16.5181829327563</v>
      </c>
      <c r="AL48" s="86">
        <f>VLOOKUP($A48,'ADR Raw Data'!$B$6:$BE$43,'ADR Raw Data'!W$1,FALSE)</f>
        <v>11.9568393193828</v>
      </c>
      <c r="AM48" s="86">
        <f>VLOOKUP($A48,'ADR Raw Data'!$B$6:$BE$43,'ADR Raw Data'!X$1,FALSE)</f>
        <v>10.456821888163701</v>
      </c>
      <c r="AN48" s="87">
        <f>VLOOKUP($A48,'ADR Raw Data'!$B$6:$BE$43,'ADR Raw Data'!Y$1,FALSE)</f>
        <v>11.895737402454699</v>
      </c>
      <c r="AO48" s="86">
        <f>VLOOKUP($A48,'ADR Raw Data'!$B$6:$BE$43,'ADR Raw Data'!AA$1,FALSE)</f>
        <v>30.096261646209499</v>
      </c>
      <c r="AP48" s="86">
        <f>VLOOKUP($A48,'ADR Raw Data'!$B$6:$BE$43,'ADR Raw Data'!AB$1,FALSE)</f>
        <v>22.571198905494398</v>
      </c>
      <c r="AQ48" s="87">
        <f>VLOOKUP($A48,'ADR Raw Data'!$B$6:$BE$43,'ADR Raw Data'!AC$1,FALSE)</f>
        <v>26.075154188050298</v>
      </c>
      <c r="AR48" s="88">
        <f>VLOOKUP($A48,'ADR Raw Data'!$B$6:$BE$43,'ADR Raw Data'!AE$1,FALSE)</f>
        <v>17.750653601591502</v>
      </c>
      <c r="AS48" s="50"/>
      <c r="AT48" s="89">
        <f>VLOOKUP($A48,'RevPAR Raw Data'!$B$6:$BE$43,'RevPAR Raw Data'!G$1,FALSE)</f>
        <v>46.106231575963697</v>
      </c>
      <c r="AU48" s="90">
        <f>VLOOKUP($A48,'RevPAR Raw Data'!$B$6:$BE$43,'RevPAR Raw Data'!H$1,FALSE)</f>
        <v>49.141950113378599</v>
      </c>
      <c r="AV48" s="90">
        <f>VLOOKUP($A48,'RevPAR Raw Data'!$B$6:$BE$43,'RevPAR Raw Data'!I$1,FALSE)</f>
        <v>62.830912320591104</v>
      </c>
      <c r="AW48" s="90">
        <f>VLOOKUP($A48,'RevPAR Raw Data'!$B$6:$BE$43,'RevPAR Raw Data'!J$1,FALSE)</f>
        <v>57.812331959641803</v>
      </c>
      <c r="AX48" s="90">
        <f>VLOOKUP($A48,'RevPAR Raw Data'!$B$6:$BE$43,'RevPAR Raw Data'!K$1,FALSE)</f>
        <v>58.659708682677199</v>
      </c>
      <c r="AY48" s="91">
        <f>VLOOKUP($A48,'RevPAR Raw Data'!$B$6:$BE$43,'RevPAR Raw Data'!L$1,FALSE)</f>
        <v>54.902366351531597</v>
      </c>
      <c r="AZ48" s="90">
        <f>VLOOKUP($A48,'RevPAR Raw Data'!$B$6:$BE$43,'RevPAR Raw Data'!N$1,FALSE)</f>
        <v>105.58218132727001</v>
      </c>
      <c r="BA48" s="90">
        <f>VLOOKUP($A48,'RevPAR Raw Data'!$B$6:$BE$43,'RevPAR Raw Data'!O$1,FALSE)</f>
        <v>96.772023589597794</v>
      </c>
      <c r="BB48" s="91">
        <f>VLOOKUP($A48,'RevPAR Raw Data'!$B$6:$BE$43,'RevPAR Raw Data'!P$1,FALSE)</f>
        <v>101.177102458433</v>
      </c>
      <c r="BC48" s="92">
        <f>VLOOKUP($A48,'RevPAR Raw Data'!$B$6:$BE$43,'RevPAR Raw Data'!R$1,FALSE)</f>
        <v>68.113528003732398</v>
      </c>
      <c r="BD48" s="63"/>
      <c r="BE48" s="85">
        <f>VLOOKUP($A48,'RevPAR Raw Data'!$B$6:$BE$43,'RevPAR Raw Data'!T$1,FALSE)</f>
        <v>1.09460099741965</v>
      </c>
      <c r="BF48" s="86">
        <f>VLOOKUP($A48,'RevPAR Raw Data'!$B$6:$BE$43,'RevPAR Raw Data'!U$1,FALSE)</f>
        <v>8.7340686579909601</v>
      </c>
      <c r="BG48" s="86">
        <f>VLOOKUP($A48,'RevPAR Raw Data'!$B$6:$BE$43,'RevPAR Raw Data'!V$1,FALSE)</f>
        <v>37.412716047709097</v>
      </c>
      <c r="BH48" s="86">
        <f>VLOOKUP($A48,'RevPAR Raw Data'!$B$6:$BE$43,'RevPAR Raw Data'!W$1,FALSE)</f>
        <v>24.3493533651354</v>
      </c>
      <c r="BI48" s="86">
        <f>VLOOKUP($A48,'RevPAR Raw Data'!$B$6:$BE$43,'RevPAR Raw Data'!X$1,FALSE)</f>
        <v>21.2893375413257</v>
      </c>
      <c r="BJ48" s="87">
        <f>VLOOKUP($A48,'RevPAR Raw Data'!$B$6:$BE$43,'RevPAR Raw Data'!Y$1,FALSE)</f>
        <v>18.6413960767612</v>
      </c>
      <c r="BK48" s="86">
        <f>VLOOKUP($A48,'RevPAR Raw Data'!$B$6:$BE$43,'RevPAR Raw Data'!AA$1,FALSE)</f>
        <v>57.475164460010099</v>
      </c>
      <c r="BL48" s="86">
        <f>VLOOKUP($A48,'RevPAR Raw Data'!$B$6:$BE$43,'RevPAR Raw Data'!AB$1,FALSE)</f>
        <v>23.9987548000259</v>
      </c>
      <c r="BM48" s="87">
        <f>VLOOKUP($A48,'RevPAR Raw Data'!$B$6:$BE$43,'RevPAR Raw Data'!AC$1,FALSE)</f>
        <v>39.468426663736103</v>
      </c>
      <c r="BN48" s="88">
        <f>VLOOKUP($A48,'RevPAR Raw Data'!$B$6:$BE$43,'RevPAR Raw Data'!AE$1,FALSE)</f>
        <v>26.655578645558201</v>
      </c>
    </row>
    <row r="49" spans="1:45" ht="14.25" customHeight="1" x14ac:dyDescent="0.35">
      <c r="A49" s="146" t="s">
        <v>109</v>
      </c>
      <c r="B49" s="146"/>
      <c r="C49" s="146"/>
      <c r="D49" s="146"/>
      <c r="E49" s="146"/>
      <c r="F49" s="146"/>
      <c r="G49" s="146"/>
      <c r="H49" s="146"/>
      <c r="I49" s="146"/>
      <c r="J49" s="146"/>
      <c r="K49" s="146"/>
      <c r="AS49" s="50"/>
    </row>
    <row r="50" spans="1:45" x14ac:dyDescent="0.35">
      <c r="A50" s="146"/>
      <c r="B50" s="146"/>
      <c r="C50" s="146"/>
      <c r="D50" s="146"/>
      <c r="E50" s="146"/>
      <c r="F50" s="146"/>
      <c r="G50" s="146"/>
      <c r="H50" s="146"/>
      <c r="I50" s="146"/>
      <c r="J50" s="146"/>
      <c r="K50" s="146"/>
      <c r="AS50" s="50"/>
    </row>
    <row r="51" spans="1:45" x14ac:dyDescent="0.35">
      <c r="A51" s="146"/>
      <c r="B51" s="146"/>
      <c r="C51" s="146"/>
      <c r="D51" s="146"/>
      <c r="E51" s="146"/>
      <c r="F51" s="146"/>
      <c r="G51" s="146"/>
      <c r="H51" s="146"/>
      <c r="I51" s="146"/>
      <c r="J51" s="146"/>
      <c r="K51" s="146"/>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5ocFD/zD2ffCAFZoCQwZk4QMhDswaDZUBJvGL0bVBWuUj+SodPPSMx2bySUf4dfuTuqtKkxgo+jcRkymGGunWw==" saltValue="0cxb26tS65WJTsv1zCeTZ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8" t="str">
        <f>'Occupancy Raw Data'!B2</f>
        <v>October 09, 2022 - November 05, 2022
Rolling-28 Day Period</v>
      </c>
      <c r="B1" s="143" t="s">
        <v>67</v>
      </c>
      <c r="C1" s="144"/>
      <c r="D1" s="144"/>
      <c r="E1" s="144"/>
      <c r="F1" s="144"/>
      <c r="G1" s="144"/>
      <c r="H1" s="144"/>
      <c r="I1" s="144"/>
      <c r="J1" s="144"/>
      <c r="K1" s="145"/>
      <c r="L1" s="50"/>
      <c r="M1" s="143" t="s">
        <v>74</v>
      </c>
      <c r="N1" s="144"/>
      <c r="O1" s="144"/>
      <c r="P1" s="144"/>
      <c r="Q1" s="144"/>
      <c r="R1" s="144"/>
      <c r="S1" s="144"/>
      <c r="T1" s="144"/>
      <c r="U1" s="144"/>
      <c r="V1" s="145"/>
      <c r="X1" s="143" t="s">
        <v>68</v>
      </c>
      <c r="Y1" s="144"/>
      <c r="Z1" s="144"/>
      <c r="AA1" s="144"/>
      <c r="AB1" s="144"/>
      <c r="AC1" s="144"/>
      <c r="AD1" s="144"/>
      <c r="AE1" s="144"/>
      <c r="AF1" s="144"/>
      <c r="AG1" s="145"/>
      <c r="AI1" s="143" t="s">
        <v>75</v>
      </c>
      <c r="AJ1" s="144"/>
      <c r="AK1" s="144"/>
      <c r="AL1" s="144"/>
      <c r="AM1" s="144"/>
      <c r="AN1" s="144"/>
      <c r="AO1" s="144"/>
      <c r="AP1" s="144"/>
      <c r="AQ1" s="144"/>
      <c r="AR1" s="145"/>
      <c r="AS1" s="50"/>
      <c r="AT1" s="143" t="s">
        <v>69</v>
      </c>
      <c r="AU1" s="144"/>
      <c r="AV1" s="144"/>
      <c r="AW1" s="144"/>
      <c r="AX1" s="144"/>
      <c r="AY1" s="144"/>
      <c r="AZ1" s="144"/>
      <c r="BA1" s="144"/>
      <c r="BB1" s="144"/>
      <c r="BC1" s="145"/>
      <c r="BE1" s="143" t="s">
        <v>76</v>
      </c>
      <c r="BF1" s="144"/>
      <c r="BG1" s="144"/>
      <c r="BH1" s="144"/>
      <c r="BI1" s="144"/>
      <c r="BJ1" s="144"/>
      <c r="BK1" s="144"/>
      <c r="BL1" s="144"/>
      <c r="BM1" s="144"/>
      <c r="BN1" s="145"/>
    </row>
    <row r="2" spans="1:66" x14ac:dyDescent="0.35">
      <c r="A2" s="148"/>
      <c r="B2" s="52"/>
      <c r="C2" s="53"/>
      <c r="D2" s="53"/>
      <c r="E2" s="53"/>
      <c r="F2" s="53"/>
      <c r="G2" s="141" t="s">
        <v>65</v>
      </c>
      <c r="H2" s="53"/>
      <c r="I2" s="53"/>
      <c r="J2" s="141" t="s">
        <v>66</v>
      </c>
      <c r="K2" s="142" t="s">
        <v>57</v>
      </c>
      <c r="L2" s="55"/>
      <c r="M2" s="52"/>
      <c r="N2" s="53"/>
      <c r="O2" s="53"/>
      <c r="P2" s="53"/>
      <c r="Q2" s="53"/>
      <c r="R2" s="141" t="s">
        <v>65</v>
      </c>
      <c r="S2" s="53"/>
      <c r="T2" s="53"/>
      <c r="U2" s="141" t="s">
        <v>66</v>
      </c>
      <c r="V2" s="142" t="s">
        <v>57</v>
      </c>
      <c r="X2" s="52"/>
      <c r="Y2" s="53"/>
      <c r="Z2" s="53"/>
      <c r="AA2" s="53"/>
      <c r="AB2" s="53"/>
      <c r="AC2" s="141" t="s">
        <v>65</v>
      </c>
      <c r="AD2" s="53"/>
      <c r="AE2" s="53"/>
      <c r="AF2" s="141" t="s">
        <v>66</v>
      </c>
      <c r="AG2" s="142" t="s">
        <v>57</v>
      </c>
      <c r="AI2" s="52"/>
      <c r="AJ2" s="53"/>
      <c r="AK2" s="53"/>
      <c r="AL2" s="53"/>
      <c r="AM2" s="53"/>
      <c r="AN2" s="141" t="s">
        <v>65</v>
      </c>
      <c r="AO2" s="53"/>
      <c r="AP2" s="53"/>
      <c r="AQ2" s="141" t="s">
        <v>66</v>
      </c>
      <c r="AR2" s="142" t="s">
        <v>57</v>
      </c>
      <c r="AS2" s="55"/>
      <c r="AT2" s="52"/>
      <c r="AU2" s="53"/>
      <c r="AV2" s="53"/>
      <c r="AW2" s="53"/>
      <c r="AX2" s="53"/>
      <c r="AY2" s="141" t="s">
        <v>65</v>
      </c>
      <c r="AZ2" s="53"/>
      <c r="BA2" s="53"/>
      <c r="BB2" s="141" t="s">
        <v>66</v>
      </c>
      <c r="BC2" s="142" t="s">
        <v>57</v>
      </c>
      <c r="BE2" s="52"/>
      <c r="BF2" s="53"/>
      <c r="BG2" s="53"/>
      <c r="BH2" s="53"/>
      <c r="BI2" s="53"/>
      <c r="BJ2" s="141" t="s">
        <v>65</v>
      </c>
      <c r="BK2" s="53"/>
      <c r="BL2" s="53"/>
      <c r="BM2" s="141" t="s">
        <v>66</v>
      </c>
      <c r="BN2" s="142" t="s">
        <v>57</v>
      </c>
    </row>
    <row r="3" spans="1:66" x14ac:dyDescent="0.35">
      <c r="A3" s="148"/>
      <c r="B3" s="56" t="s">
        <v>58</v>
      </c>
      <c r="C3" s="57" t="s">
        <v>59</v>
      </c>
      <c r="D3" s="57" t="s">
        <v>60</v>
      </c>
      <c r="E3" s="57" t="s">
        <v>61</v>
      </c>
      <c r="F3" s="57" t="s">
        <v>62</v>
      </c>
      <c r="G3" s="141"/>
      <c r="H3" s="57" t="s">
        <v>63</v>
      </c>
      <c r="I3" s="57" t="s">
        <v>64</v>
      </c>
      <c r="J3" s="141"/>
      <c r="K3" s="142"/>
      <c r="L3" s="55"/>
      <c r="M3" s="56" t="s">
        <v>58</v>
      </c>
      <c r="N3" s="57" t="s">
        <v>59</v>
      </c>
      <c r="O3" s="57" t="s">
        <v>60</v>
      </c>
      <c r="P3" s="57" t="s">
        <v>61</v>
      </c>
      <c r="Q3" s="57" t="s">
        <v>62</v>
      </c>
      <c r="R3" s="141"/>
      <c r="S3" s="57" t="s">
        <v>63</v>
      </c>
      <c r="T3" s="57" t="s">
        <v>64</v>
      </c>
      <c r="U3" s="141"/>
      <c r="V3" s="142"/>
      <c r="X3" s="56" t="s">
        <v>58</v>
      </c>
      <c r="Y3" s="57" t="s">
        <v>59</v>
      </c>
      <c r="Z3" s="57" t="s">
        <v>60</v>
      </c>
      <c r="AA3" s="57" t="s">
        <v>61</v>
      </c>
      <c r="AB3" s="57" t="s">
        <v>62</v>
      </c>
      <c r="AC3" s="141"/>
      <c r="AD3" s="57" t="s">
        <v>63</v>
      </c>
      <c r="AE3" s="57" t="s">
        <v>64</v>
      </c>
      <c r="AF3" s="141"/>
      <c r="AG3" s="142"/>
      <c r="AI3" s="56" t="s">
        <v>58</v>
      </c>
      <c r="AJ3" s="57" t="s">
        <v>59</v>
      </c>
      <c r="AK3" s="57" t="s">
        <v>60</v>
      </c>
      <c r="AL3" s="57" t="s">
        <v>61</v>
      </c>
      <c r="AM3" s="57" t="s">
        <v>62</v>
      </c>
      <c r="AN3" s="141"/>
      <c r="AO3" s="57" t="s">
        <v>63</v>
      </c>
      <c r="AP3" s="57" t="s">
        <v>64</v>
      </c>
      <c r="AQ3" s="141"/>
      <c r="AR3" s="142"/>
      <c r="AS3" s="55"/>
      <c r="AT3" s="56" t="s">
        <v>58</v>
      </c>
      <c r="AU3" s="57" t="s">
        <v>59</v>
      </c>
      <c r="AV3" s="57" t="s">
        <v>60</v>
      </c>
      <c r="AW3" s="57" t="s">
        <v>61</v>
      </c>
      <c r="AX3" s="57" t="s">
        <v>62</v>
      </c>
      <c r="AY3" s="141"/>
      <c r="AZ3" s="57" t="s">
        <v>63</v>
      </c>
      <c r="BA3" s="57" t="s">
        <v>64</v>
      </c>
      <c r="BB3" s="141"/>
      <c r="BC3" s="142"/>
      <c r="BE3" s="56" t="s">
        <v>58</v>
      </c>
      <c r="BF3" s="57" t="s">
        <v>59</v>
      </c>
      <c r="BG3" s="57" t="s">
        <v>60</v>
      </c>
      <c r="BH3" s="57" t="s">
        <v>61</v>
      </c>
      <c r="BI3" s="57" t="s">
        <v>62</v>
      </c>
      <c r="BJ3" s="141"/>
      <c r="BK3" s="57" t="s">
        <v>63</v>
      </c>
      <c r="BL3" s="57" t="s">
        <v>64</v>
      </c>
      <c r="BM3" s="141"/>
      <c r="BN3" s="142"/>
    </row>
    <row r="4" spans="1:66" x14ac:dyDescent="0.35">
      <c r="A4" s="58" t="s">
        <v>15</v>
      </c>
      <c r="B4" s="59">
        <f>VLOOKUP($A4,'Occupancy Raw Data'!$B$8:$BE$45,'Occupancy Raw Data'!AG$3,FALSE)</f>
        <v>54.212137629123497</v>
      </c>
      <c r="C4" s="60">
        <f>VLOOKUP($A4,'Occupancy Raw Data'!$B$8:$BE$45,'Occupancy Raw Data'!AH$3,FALSE)</f>
        <v>61.091408734549802</v>
      </c>
      <c r="D4" s="60">
        <f>VLOOKUP($A4,'Occupancy Raw Data'!$B$8:$BE$45,'Occupancy Raw Data'!AI$3,FALSE)</f>
        <v>67.701366824886506</v>
      </c>
      <c r="E4" s="60">
        <f>VLOOKUP($A4,'Occupancy Raw Data'!$B$8:$BE$45,'Occupancy Raw Data'!AJ$3,FALSE)</f>
        <v>69.224701168856598</v>
      </c>
      <c r="F4" s="60">
        <f>VLOOKUP($A4,'Occupancy Raw Data'!$B$8:$BE$45,'Occupancy Raw Data'!AK$3,FALSE)</f>
        <v>67.727751420809696</v>
      </c>
      <c r="G4" s="61">
        <f>VLOOKUP($A4,'Occupancy Raw Data'!$B$8:$BE$45,'Occupancy Raw Data'!AL$3,FALSE)</f>
        <v>63.986767283440798</v>
      </c>
      <c r="H4" s="60">
        <f>VLOOKUP($A4,'Occupancy Raw Data'!$B$8:$BE$45,'Occupancy Raw Data'!AN$3,FALSE)</f>
        <v>73.546735449240003</v>
      </c>
      <c r="I4" s="60">
        <f>VLOOKUP($A4,'Occupancy Raw Data'!$B$8:$BE$45,'Occupancy Raw Data'!AO$3,FALSE)</f>
        <v>76.073906115215905</v>
      </c>
      <c r="J4" s="61">
        <f>VLOOKUP($A4,'Occupancy Raw Data'!$B$8:$BE$45,'Occupancy Raw Data'!AP$3,FALSE)</f>
        <v>74.810325556434293</v>
      </c>
      <c r="K4" s="62">
        <f>VLOOKUP($A4,'Occupancy Raw Data'!$B$8:$BE$45,'Occupancy Raw Data'!AR$3,FALSE)</f>
        <v>67.077620836349297</v>
      </c>
      <c r="M4" s="59">
        <f>VLOOKUP($A4,'Occupancy Raw Data'!$B$8:$BE$45,'Occupancy Raw Data'!AT$3,FALSE)</f>
        <v>5.2149670223218303</v>
      </c>
      <c r="N4" s="60">
        <f>VLOOKUP($A4,'Occupancy Raw Data'!$B$8:$BE$45,'Occupancy Raw Data'!AU$3,FALSE)</f>
        <v>10.262690932244899</v>
      </c>
      <c r="O4" s="60">
        <f>VLOOKUP($A4,'Occupancy Raw Data'!$B$8:$BE$45,'Occupancy Raw Data'!AV$3,FALSE)</f>
        <v>15.814379201872701</v>
      </c>
      <c r="P4" s="60">
        <f>VLOOKUP($A4,'Occupancy Raw Data'!$B$8:$BE$45,'Occupancy Raw Data'!AW$3,FALSE)</f>
        <v>15.709884183284</v>
      </c>
      <c r="Q4" s="60">
        <f>VLOOKUP($A4,'Occupancy Raw Data'!$B$8:$BE$45,'Occupancy Raw Data'!AX$3,FALSE)</f>
        <v>10.456861715064999</v>
      </c>
      <c r="R4" s="61">
        <f>VLOOKUP($A4,'Occupancy Raw Data'!$B$8:$BE$45,'Occupancy Raw Data'!AY$3,FALSE)</f>
        <v>11.661895576491901</v>
      </c>
      <c r="S4" s="60">
        <f>VLOOKUP($A4,'Occupancy Raw Data'!$B$8:$BE$45,'Occupancy Raw Data'!BA$3,FALSE)</f>
        <v>3.1862275968496201</v>
      </c>
      <c r="T4" s="60">
        <f>VLOOKUP($A4,'Occupancy Raw Data'!$B$8:$BE$45,'Occupancy Raw Data'!BB$3,FALSE)</f>
        <v>1.83038096737694</v>
      </c>
      <c r="U4" s="61">
        <f>VLOOKUP($A4,'Occupancy Raw Data'!$B$8:$BE$45,'Occupancy Raw Data'!BC$3,FALSE)</f>
        <v>2.4923583275555301</v>
      </c>
      <c r="V4" s="62">
        <f>VLOOKUP($A4,'Occupancy Raw Data'!$B$8:$BE$45,'Occupancy Raw Data'!BE$3,FALSE)</f>
        <v>8.5661206177130005</v>
      </c>
      <c r="X4" s="64">
        <f>VLOOKUP($A4,'ADR Raw Data'!$B$6:$BE$43,'ADR Raw Data'!AG$1,FALSE)</f>
        <v>143.51037355918899</v>
      </c>
      <c r="Y4" s="65">
        <f>VLOOKUP($A4,'ADR Raw Data'!$B$6:$BE$43,'ADR Raw Data'!AH$1,FALSE)</f>
        <v>144.284214783685</v>
      </c>
      <c r="Z4" s="65">
        <f>VLOOKUP($A4,'ADR Raw Data'!$B$6:$BE$43,'ADR Raw Data'!AI$1,FALSE)</f>
        <v>151.24719227672799</v>
      </c>
      <c r="AA4" s="65">
        <f>VLOOKUP($A4,'ADR Raw Data'!$B$6:$BE$43,'ADR Raw Data'!AJ$1,FALSE)</f>
        <v>151.772765177868</v>
      </c>
      <c r="AB4" s="65">
        <f>VLOOKUP($A4,'ADR Raw Data'!$B$6:$BE$43,'ADR Raw Data'!AK$1,FALSE)</f>
        <v>150.03309856835099</v>
      </c>
      <c r="AC4" s="66">
        <f>VLOOKUP($A4,'ADR Raw Data'!$B$6:$BE$43,'ADR Raw Data'!AL$1,FALSE)</f>
        <v>148.46048867668799</v>
      </c>
      <c r="AD4" s="65">
        <f>VLOOKUP($A4,'ADR Raw Data'!$B$6:$BE$43,'ADR Raw Data'!AN$1,FALSE)</f>
        <v>164.35017107137</v>
      </c>
      <c r="AE4" s="65">
        <f>VLOOKUP($A4,'ADR Raw Data'!$B$6:$BE$43,'ADR Raw Data'!AO$1,FALSE)</f>
        <v>168.51647082550201</v>
      </c>
      <c r="AF4" s="66">
        <f>VLOOKUP($A4,'ADR Raw Data'!$B$6:$BE$43,'ADR Raw Data'!AP$1,FALSE)</f>
        <v>166.46851430478401</v>
      </c>
      <c r="AG4" s="67">
        <f>VLOOKUP($A4,'ADR Raw Data'!$B$6:$BE$43,'ADR Raw Data'!AR$1,FALSE)</f>
        <v>154.19581803835399</v>
      </c>
      <c r="AI4" s="59">
        <f>VLOOKUP($A4,'ADR Raw Data'!$B$6:$BE$43,'ADR Raw Data'!AT$1,FALSE)</f>
        <v>15.198090350046501</v>
      </c>
      <c r="AJ4" s="60">
        <f>VLOOKUP($A4,'ADR Raw Data'!$B$6:$BE$43,'ADR Raw Data'!AU$1,FALSE)</f>
        <v>19.516874416708301</v>
      </c>
      <c r="AK4" s="60">
        <f>VLOOKUP($A4,'ADR Raw Data'!$B$6:$BE$43,'ADR Raw Data'!AV$1,FALSE)</f>
        <v>23.436569389652199</v>
      </c>
      <c r="AL4" s="60">
        <f>VLOOKUP($A4,'ADR Raw Data'!$B$6:$BE$43,'ADR Raw Data'!AW$1,FALSE)</f>
        <v>23.214360095753701</v>
      </c>
      <c r="AM4" s="60">
        <f>VLOOKUP($A4,'ADR Raw Data'!$B$6:$BE$43,'ADR Raw Data'!AX$1,FALSE)</f>
        <v>18.594114400406902</v>
      </c>
      <c r="AN4" s="61">
        <f>VLOOKUP($A4,'ADR Raw Data'!$B$6:$BE$43,'ADR Raw Data'!AY$1,FALSE)</f>
        <v>20.175948523830101</v>
      </c>
      <c r="AO4" s="60">
        <f>VLOOKUP($A4,'ADR Raw Data'!$B$6:$BE$43,'ADR Raw Data'!BA$1,FALSE)</f>
        <v>12.991367359262799</v>
      </c>
      <c r="AP4" s="60">
        <f>VLOOKUP($A4,'ADR Raw Data'!$B$6:$BE$43,'ADR Raw Data'!BB$1,FALSE)</f>
        <v>12.159241263337799</v>
      </c>
      <c r="AQ4" s="61">
        <f>VLOOKUP($A4,'ADR Raw Data'!$B$6:$BE$43,'ADR Raw Data'!BC$1,FALSE)</f>
        <v>12.5494667520055</v>
      </c>
      <c r="AR4" s="62">
        <f>VLOOKUP($A4,'ADR Raw Data'!$B$6:$BE$43,'ADR Raw Data'!BE$1,FALSE)</f>
        <v>17.027660374244299</v>
      </c>
      <c r="AT4" s="64">
        <f>VLOOKUP($A4,'RevPAR Raw Data'!$B$6:$BE$43,'RevPAR Raw Data'!AG$1,FALSE)</f>
        <v>77.800041225977097</v>
      </c>
      <c r="AU4" s="65">
        <f>VLOOKUP($A4,'RevPAR Raw Data'!$B$6:$BE$43,'RevPAR Raw Data'!AH$1,FALSE)</f>
        <v>88.145259392936794</v>
      </c>
      <c r="AV4" s="65">
        <f>VLOOKUP($A4,'RevPAR Raw Data'!$B$6:$BE$43,'RevPAR Raw Data'!AI$1,FALSE)</f>
        <v>102.396416455609</v>
      </c>
      <c r="AW4" s="65">
        <f>VLOOKUP($A4,'RevPAR Raw Data'!$B$6:$BE$43,'RevPAR Raw Data'!AJ$1,FALSE)</f>
        <v>105.064243150089</v>
      </c>
      <c r="AX4" s="65">
        <f>VLOOKUP($A4,'RevPAR Raw Data'!$B$6:$BE$43,'RevPAR Raw Data'!AK$1,FALSE)</f>
        <v>101.614044047311</v>
      </c>
      <c r="AY4" s="66">
        <f>VLOOKUP($A4,'RevPAR Raw Data'!$B$6:$BE$43,'RevPAR Raw Data'!AL$1,FALSE)</f>
        <v>94.995067397412001</v>
      </c>
      <c r="AZ4" s="65">
        <f>VLOOKUP($A4,'RevPAR Raw Data'!$B$6:$BE$43,'RevPAR Raw Data'!AN$1,FALSE)</f>
        <v>120.87418552823399</v>
      </c>
      <c r="BA4" s="65">
        <f>VLOOKUP($A4,'RevPAR Raw Data'!$B$6:$BE$43,'RevPAR Raw Data'!AO$1,FALSE)</f>
        <v>128.19706180446801</v>
      </c>
      <c r="BB4" s="66">
        <f>VLOOKUP($A4,'RevPAR Raw Data'!$B$6:$BE$43,'RevPAR Raw Data'!AP$1,FALSE)</f>
        <v>124.535637500368</v>
      </c>
      <c r="BC4" s="67">
        <f>VLOOKUP($A4,'RevPAR Raw Data'!$B$6:$BE$43,'RevPAR Raw Data'!AR$1,FALSE)</f>
        <v>103.430886169274</v>
      </c>
      <c r="BE4" s="59">
        <f>VLOOKUP($A4,'RevPAR Raw Data'!$B$6:$BE$43,'RevPAR Raw Data'!AT$1,FALSE)</f>
        <v>21.205632772145901</v>
      </c>
      <c r="BF4" s="60">
        <f>VLOOKUP($A4,'RevPAR Raw Data'!$B$6:$BE$43,'RevPAR Raw Data'!AU$1,FALSE)</f>
        <v>31.782521849974401</v>
      </c>
      <c r="BG4" s="60">
        <f>VLOOKUP($A4,'RevPAR Raw Data'!$B$6:$BE$43,'RevPAR Raw Data'!AV$1,FALSE)</f>
        <v>42.957296546714701</v>
      </c>
      <c r="BH4" s="60">
        <f>VLOOKUP($A4,'RevPAR Raw Data'!$B$6:$BE$43,'RevPAR Raw Data'!AW$1,FALSE)</f>
        <v>42.571193363971197</v>
      </c>
      <c r="BI4" s="60">
        <f>VLOOKUP($A4,'RevPAR Raw Data'!$B$6:$BE$43,'RevPAR Raw Data'!AX$1,FALSE)</f>
        <v>30.995336945463499</v>
      </c>
      <c r="BJ4" s="61">
        <f>VLOOKUP($A4,'RevPAR Raw Data'!$B$6:$BE$43,'RevPAR Raw Data'!AY$1,FALSE)</f>
        <v>34.190742148737897</v>
      </c>
      <c r="BK4" s="60">
        <f>VLOOKUP($A4,'RevPAR Raw Data'!$B$6:$BE$43,'RevPAR Raw Data'!BA$1,FALSE)</f>
        <v>16.591529488121399</v>
      </c>
      <c r="BL4" s="60">
        <f>VLOOKUP($A4,'RevPAR Raw Data'!$B$6:$BE$43,'RevPAR Raw Data'!BB$1,FALSE)</f>
        <v>14.2121826685763</v>
      </c>
      <c r="BM4" s="61">
        <f>VLOOKUP($A4,'RevPAR Raw Data'!$B$6:$BE$43,'RevPAR Raw Data'!BC$1,FALSE)</f>
        <v>15.3546027592184</v>
      </c>
      <c r="BN4" s="62">
        <f>VLOOKUP($A4,'RevPAR Raw Data'!$B$6:$BE$43,'RevPAR Raw Data'!BE$1,FALSE)</f>
        <v>27.052390917989602</v>
      </c>
    </row>
    <row r="5" spans="1:66" x14ac:dyDescent="0.35">
      <c r="A5" s="58" t="s">
        <v>70</v>
      </c>
      <c r="B5" s="59">
        <f>VLOOKUP($A5,'Occupancy Raw Data'!$B$8:$BE$45,'Occupancy Raw Data'!AG$3,FALSE)</f>
        <v>53.685460981599</v>
      </c>
      <c r="C5" s="60">
        <f>VLOOKUP($A5,'Occupancy Raw Data'!$B$8:$BE$45,'Occupancy Raw Data'!AH$3,FALSE)</f>
        <v>60.0228019262046</v>
      </c>
      <c r="D5" s="60">
        <f>VLOOKUP($A5,'Occupancy Raw Data'!$B$8:$BE$45,'Occupancy Raw Data'!AI$3,FALSE)</f>
        <v>67.376953461511405</v>
      </c>
      <c r="E5" s="60">
        <f>VLOOKUP($A5,'Occupancy Raw Data'!$B$8:$BE$45,'Occupancy Raw Data'!AJ$3,FALSE)</f>
        <v>69.041025084711094</v>
      </c>
      <c r="F5" s="60">
        <f>VLOOKUP($A5,'Occupancy Raw Data'!$B$8:$BE$45,'Occupancy Raw Data'!AK$3,FALSE)</f>
        <v>67.342208695430202</v>
      </c>
      <c r="G5" s="61">
        <f>VLOOKUP($A5,'Occupancy Raw Data'!$B$8:$BE$45,'Occupancy Raw Data'!AL$3,FALSE)</f>
        <v>63.492485779251098</v>
      </c>
      <c r="H5" s="60">
        <f>VLOOKUP($A5,'Occupancy Raw Data'!$B$8:$BE$45,'Occupancy Raw Data'!AN$3,FALSE)</f>
        <v>74.203951691622507</v>
      </c>
      <c r="I5" s="60">
        <f>VLOOKUP($A5,'Occupancy Raw Data'!$B$8:$BE$45,'Occupancy Raw Data'!AO$3,FALSE)</f>
        <v>77.678588517509496</v>
      </c>
      <c r="J5" s="61">
        <f>VLOOKUP($A5,'Occupancy Raw Data'!$B$8:$BE$45,'Occupancy Raw Data'!AP$3,FALSE)</f>
        <v>75.941270104566001</v>
      </c>
      <c r="K5" s="62">
        <f>VLOOKUP($A5,'Occupancy Raw Data'!$B$8:$BE$45,'Occupancy Raw Data'!AR$3,FALSE)</f>
        <v>67.049284542471696</v>
      </c>
      <c r="M5" s="59">
        <f>VLOOKUP($A5,'Occupancy Raw Data'!$B$8:$BE$45,'Occupancy Raw Data'!AT$3,FALSE)</f>
        <v>2.1764998088899001</v>
      </c>
      <c r="N5" s="60">
        <f>VLOOKUP($A5,'Occupancy Raw Data'!$B$8:$BE$45,'Occupancy Raw Data'!AU$3,FALSE)</f>
        <v>6.2825992238526904</v>
      </c>
      <c r="O5" s="60">
        <f>VLOOKUP($A5,'Occupancy Raw Data'!$B$8:$BE$45,'Occupancy Raw Data'!AV$3,FALSE)</f>
        <v>13.424009982488499</v>
      </c>
      <c r="P5" s="60">
        <f>VLOOKUP($A5,'Occupancy Raw Data'!$B$8:$BE$45,'Occupancy Raw Data'!AW$3,FALSE)</f>
        <v>13.185617387445101</v>
      </c>
      <c r="Q5" s="60">
        <f>VLOOKUP($A5,'Occupancy Raw Data'!$B$8:$BE$45,'Occupancy Raw Data'!AX$3,FALSE)</f>
        <v>9.3199301799121201</v>
      </c>
      <c r="R5" s="61">
        <f>VLOOKUP($A5,'Occupancy Raw Data'!$B$8:$BE$45,'Occupancy Raw Data'!AY$3,FALSE)</f>
        <v>9.0889789109521999</v>
      </c>
      <c r="S5" s="60">
        <f>VLOOKUP($A5,'Occupancy Raw Data'!$B$8:$BE$45,'Occupancy Raw Data'!BA$3,FALSE)</f>
        <v>2.1822813412295599</v>
      </c>
      <c r="T5" s="60">
        <f>VLOOKUP($A5,'Occupancy Raw Data'!$B$8:$BE$45,'Occupancy Raw Data'!BB$3,FALSE)</f>
        <v>1.08994416093369</v>
      </c>
      <c r="U5" s="61">
        <f>VLOOKUP($A5,'Occupancy Raw Data'!$B$8:$BE$45,'Occupancy Raw Data'!BC$3,FALSE)</f>
        <v>1.62068489545687</v>
      </c>
      <c r="V5" s="62">
        <f>VLOOKUP($A5,'Occupancy Raw Data'!$B$8:$BE$45,'Occupancy Raw Data'!BE$3,FALSE)</f>
        <v>6.5560723257405202</v>
      </c>
      <c r="X5" s="64">
        <f>VLOOKUP($A5,'ADR Raw Data'!$B$6:$BE$43,'ADR Raw Data'!AG$1,FALSE)</f>
        <v>114.467041105134</v>
      </c>
      <c r="Y5" s="65">
        <f>VLOOKUP($A5,'ADR Raw Data'!$B$6:$BE$43,'ADR Raw Data'!AH$1,FALSE)</f>
        <v>120.06319064812</v>
      </c>
      <c r="Z5" s="65">
        <f>VLOOKUP($A5,'ADR Raw Data'!$B$6:$BE$43,'ADR Raw Data'!AI$1,FALSE)</f>
        <v>126.527567164603</v>
      </c>
      <c r="AA5" s="65">
        <f>VLOOKUP($A5,'ADR Raw Data'!$B$6:$BE$43,'ADR Raw Data'!AJ$1,FALSE)</f>
        <v>126.38731427049601</v>
      </c>
      <c r="AB5" s="65">
        <f>VLOOKUP($A5,'ADR Raw Data'!$B$6:$BE$43,'ADR Raw Data'!AK$1,FALSE)</f>
        <v>122.07055048096601</v>
      </c>
      <c r="AC5" s="66">
        <f>VLOOKUP($A5,'ADR Raw Data'!$B$6:$BE$43,'ADR Raw Data'!AL$1,FALSE)</f>
        <v>122.289087749636</v>
      </c>
      <c r="AD5" s="65">
        <f>VLOOKUP($A5,'ADR Raw Data'!$B$6:$BE$43,'ADR Raw Data'!AN$1,FALSE)</f>
        <v>137.88819159784799</v>
      </c>
      <c r="AE5" s="65">
        <f>VLOOKUP($A5,'ADR Raw Data'!$B$6:$BE$43,'ADR Raw Data'!AO$1,FALSE)</f>
        <v>140.386088519228</v>
      </c>
      <c r="AF5" s="66">
        <f>VLOOKUP($A5,'ADR Raw Data'!$B$6:$BE$43,'ADR Raw Data'!AP$1,FALSE)</f>
        <v>139.16571241655299</v>
      </c>
      <c r="AG5" s="67">
        <f>VLOOKUP($A5,'ADR Raw Data'!$B$6:$BE$43,'ADR Raw Data'!AR$1,FALSE)</f>
        <v>127.75045839500901</v>
      </c>
      <c r="AI5" s="59">
        <f>VLOOKUP($A5,'ADR Raw Data'!$B$6:$BE$43,'ADR Raw Data'!AT$1,FALSE)</f>
        <v>13.2125337028953</v>
      </c>
      <c r="AJ5" s="60">
        <f>VLOOKUP($A5,'ADR Raw Data'!$B$6:$BE$43,'ADR Raw Data'!AU$1,FALSE)</f>
        <v>17.853886423862999</v>
      </c>
      <c r="AK5" s="60">
        <f>VLOOKUP($A5,'ADR Raw Data'!$B$6:$BE$43,'ADR Raw Data'!AV$1,FALSE)</f>
        <v>21.1169837075361</v>
      </c>
      <c r="AL5" s="60">
        <f>VLOOKUP($A5,'ADR Raw Data'!$B$6:$BE$43,'ADR Raw Data'!AW$1,FALSE)</f>
        <v>19.751929149146001</v>
      </c>
      <c r="AM5" s="60">
        <f>VLOOKUP($A5,'ADR Raw Data'!$B$6:$BE$43,'ADR Raw Data'!AX$1,FALSE)</f>
        <v>14.8099900378723</v>
      </c>
      <c r="AN5" s="61">
        <f>VLOOKUP($A5,'ADR Raw Data'!$B$6:$BE$43,'ADR Raw Data'!AY$1,FALSE)</f>
        <v>17.613750271305101</v>
      </c>
      <c r="AO5" s="60">
        <f>VLOOKUP($A5,'ADR Raw Data'!$B$6:$BE$43,'ADR Raw Data'!BA$1,FALSE)</f>
        <v>11.6232522343619</v>
      </c>
      <c r="AP5" s="60">
        <f>VLOOKUP($A5,'ADR Raw Data'!$B$6:$BE$43,'ADR Raw Data'!BB$1,FALSE)</f>
        <v>10.801975920037099</v>
      </c>
      <c r="AQ5" s="61">
        <f>VLOOKUP($A5,'ADR Raw Data'!$B$6:$BE$43,'ADR Raw Data'!BC$1,FALSE)</f>
        <v>11.1904595900908</v>
      </c>
      <c r="AR5" s="62">
        <f>VLOOKUP($A5,'ADR Raw Data'!$B$6:$BE$43,'ADR Raw Data'!BE$1,FALSE)</f>
        <v>14.922295762991199</v>
      </c>
      <c r="AT5" s="64">
        <f>VLOOKUP($A5,'RevPAR Raw Data'!$B$6:$BE$43,'RevPAR Raw Data'!AG$1,FALSE)</f>
        <v>61.452158689287799</v>
      </c>
      <c r="AU5" s="65">
        <f>VLOOKUP($A5,'RevPAR Raw Data'!$B$6:$BE$43,'RevPAR Raw Data'!AH$1,FALSE)</f>
        <v>72.0652911090027</v>
      </c>
      <c r="AV5" s="65">
        <f>VLOOKUP($A5,'RevPAR Raw Data'!$B$6:$BE$43,'RevPAR Raw Data'!AI$1,FALSE)</f>
        <v>85.250420044477295</v>
      </c>
      <c r="AW5" s="65">
        <f>VLOOKUP($A5,'RevPAR Raw Data'!$B$6:$BE$43,'RevPAR Raw Data'!AJ$1,FALSE)</f>
        <v>87.259097349386394</v>
      </c>
      <c r="AX5" s="65">
        <f>VLOOKUP($A5,'RevPAR Raw Data'!$B$6:$BE$43,'RevPAR Raw Data'!AK$1,FALSE)</f>
        <v>82.205004860552805</v>
      </c>
      <c r="AY5" s="66">
        <f>VLOOKUP($A5,'RevPAR Raw Data'!$B$6:$BE$43,'RevPAR Raw Data'!AL$1,FALSE)</f>
        <v>77.644381649013496</v>
      </c>
      <c r="AZ5" s="65">
        <f>VLOOKUP($A5,'RevPAR Raw Data'!$B$6:$BE$43,'RevPAR Raw Data'!AN$1,FALSE)</f>
        <v>102.318487081719</v>
      </c>
      <c r="BA5" s="65">
        <f>VLOOKUP($A5,'RevPAR Raw Data'!$B$6:$BE$43,'RevPAR Raw Data'!AO$1,FALSE)</f>
        <v>109.04993203667701</v>
      </c>
      <c r="BB5" s="66">
        <f>VLOOKUP($A5,'RevPAR Raw Data'!$B$6:$BE$43,'RevPAR Raw Data'!AP$1,FALSE)</f>
        <v>105.684209559198</v>
      </c>
      <c r="BC5" s="67">
        <f>VLOOKUP($A5,'RevPAR Raw Data'!$B$6:$BE$43,'RevPAR Raw Data'!AR$1,FALSE)</f>
        <v>85.655768353581806</v>
      </c>
      <c r="BE5" s="59">
        <f>VLOOKUP($A5,'RevPAR Raw Data'!$B$6:$BE$43,'RevPAR Raw Data'!AT$1,FALSE)</f>
        <v>15.6766042825783</v>
      </c>
      <c r="BF5" s="60">
        <f>VLOOKUP($A5,'RevPAR Raw Data'!$B$6:$BE$43,'RevPAR Raw Data'!AU$1,FALSE)</f>
        <v>25.2581737776088</v>
      </c>
      <c r="BG5" s="60">
        <f>VLOOKUP($A5,'RevPAR Raw Data'!$B$6:$BE$43,'RevPAR Raw Data'!AV$1,FALSE)</f>
        <v>37.375739690924803</v>
      </c>
      <c r="BH5" s="60">
        <f>VLOOKUP($A5,'RevPAR Raw Data'!$B$6:$BE$43,'RevPAR Raw Data'!AW$1,FALSE)</f>
        <v>35.541960340836802</v>
      </c>
      <c r="BI5" s="60">
        <f>VLOOKUP($A5,'RevPAR Raw Data'!$B$6:$BE$43,'RevPAR Raw Data'!AX$1,FALSE)</f>
        <v>25.510200948965998</v>
      </c>
      <c r="BJ5" s="61">
        <f>VLOOKUP($A5,'RevPAR Raw Data'!$B$6:$BE$43,'RevPAR Raw Data'!AY$1,FALSE)</f>
        <v>28.303639229843998</v>
      </c>
      <c r="BK5" s="60">
        <f>VLOOKUP($A5,'RevPAR Raw Data'!$B$6:$BE$43,'RevPAR Raw Data'!BA$1,FALSE)</f>
        <v>14.059185640346</v>
      </c>
      <c r="BL5" s="60">
        <f>VLOOKUP($A5,'RevPAR Raw Data'!$B$6:$BE$43,'RevPAR Raw Data'!BB$1,FALSE)</f>
        <v>12.009655586776701</v>
      </c>
      <c r="BM5" s="61">
        <f>VLOOKUP($A5,'RevPAR Raw Data'!$B$6:$BE$43,'RevPAR Raw Data'!BC$1,FALSE)</f>
        <v>12.992506573856501</v>
      </c>
      <c r="BN5" s="62">
        <f>VLOOKUP($A5,'RevPAR Raw Data'!$B$6:$BE$43,'RevPAR Raw Data'!BE$1,FALSE)</f>
        <v>22.456684591614401</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58.081992399126698</v>
      </c>
      <c r="C7" s="60">
        <f>VLOOKUP($A7,'Occupancy Raw Data'!$B$8:$BE$45,'Occupancy Raw Data'!AH$3,FALSE)</f>
        <v>64.6332533714275</v>
      </c>
      <c r="D7" s="60">
        <f>VLOOKUP($A7,'Occupancy Raw Data'!$B$8:$BE$45,'Occupancy Raw Data'!AI$3,FALSE)</f>
        <v>75.750878233291104</v>
      </c>
      <c r="E7" s="60">
        <f>VLOOKUP($A7,'Occupancy Raw Data'!$B$8:$BE$45,'Occupancy Raw Data'!AJ$3,FALSE)</f>
        <v>77.924674087850207</v>
      </c>
      <c r="F7" s="60">
        <f>VLOOKUP($A7,'Occupancy Raw Data'!$B$8:$BE$45,'Occupancy Raw Data'!AK$3,FALSE)</f>
        <v>73.389306667385398</v>
      </c>
      <c r="G7" s="61">
        <f>VLOOKUP($A7,'Occupancy Raw Data'!$B$8:$BE$45,'Occupancy Raw Data'!AL$3,FALSE)</f>
        <v>69.9560209518162</v>
      </c>
      <c r="H7" s="60">
        <f>VLOOKUP($A7,'Occupancy Raw Data'!$B$8:$BE$45,'Occupancy Raw Data'!AN$3,FALSE)</f>
        <v>75.230227397284807</v>
      </c>
      <c r="I7" s="60">
        <f>VLOOKUP($A7,'Occupancy Raw Data'!$B$8:$BE$45,'Occupancy Raw Data'!AO$3,FALSE)</f>
        <v>78.2362110634933</v>
      </c>
      <c r="J7" s="61">
        <f>VLOOKUP($A7,'Occupancy Raw Data'!$B$8:$BE$45,'Occupancy Raw Data'!AP$3,FALSE)</f>
        <v>76.733219230389096</v>
      </c>
      <c r="K7" s="62">
        <f>VLOOKUP($A7,'Occupancy Raw Data'!$B$8:$BE$45,'Occupancy Raw Data'!AR$3,FALSE)</f>
        <v>71.892363317122701</v>
      </c>
      <c r="M7" s="59">
        <f>VLOOKUP($A7,'Occupancy Raw Data'!$B$8:$BE$45,'Occupancy Raw Data'!AT$3,FALSE)</f>
        <v>21.379002610868799</v>
      </c>
      <c r="N7" s="60">
        <f>VLOOKUP($A7,'Occupancy Raw Data'!$B$8:$BE$45,'Occupancy Raw Data'!AU$3,FALSE)</f>
        <v>31.8245092236936</v>
      </c>
      <c r="O7" s="60">
        <f>VLOOKUP($A7,'Occupancy Raw Data'!$B$8:$BE$45,'Occupancy Raw Data'!AV$3,FALSE)</f>
        <v>43.3630306368334</v>
      </c>
      <c r="P7" s="60">
        <f>VLOOKUP($A7,'Occupancy Raw Data'!$B$8:$BE$45,'Occupancy Raw Data'!AW$3,FALSE)</f>
        <v>44.794682992729101</v>
      </c>
      <c r="Q7" s="60">
        <f>VLOOKUP($A7,'Occupancy Raw Data'!$B$8:$BE$45,'Occupancy Raw Data'!AX$3,FALSE)</f>
        <v>36.111597078900097</v>
      </c>
      <c r="R7" s="61">
        <f>VLOOKUP($A7,'Occupancy Raw Data'!$B$8:$BE$45,'Occupancy Raw Data'!AY$3,FALSE)</f>
        <v>35.861371210789002</v>
      </c>
      <c r="S7" s="60">
        <f>VLOOKUP($A7,'Occupancy Raw Data'!$B$8:$BE$45,'Occupancy Raw Data'!BA$3,FALSE)</f>
        <v>17.216530628401902</v>
      </c>
      <c r="T7" s="60">
        <f>VLOOKUP($A7,'Occupancy Raw Data'!$B$8:$BE$45,'Occupancy Raw Data'!BB$3,FALSE)</f>
        <v>12.7265441304496</v>
      </c>
      <c r="U7" s="61">
        <f>VLOOKUP($A7,'Occupancy Raw Data'!$B$8:$BE$45,'Occupancy Raw Data'!BC$3,FALSE)</f>
        <v>14.8837608436791</v>
      </c>
      <c r="V7" s="62">
        <f>VLOOKUP($A7,'Occupancy Raw Data'!$B$8:$BE$45,'Occupancy Raw Data'!BE$3,FALSE)</f>
        <v>28.695975123967301</v>
      </c>
      <c r="X7" s="64">
        <f>VLOOKUP($A7,'ADR Raw Data'!$B$6:$BE$43,'ADR Raw Data'!AG$1,FALSE)</f>
        <v>181.228073383142</v>
      </c>
      <c r="Y7" s="65">
        <f>VLOOKUP($A7,'ADR Raw Data'!$B$6:$BE$43,'ADR Raw Data'!AH$1,FALSE)</f>
        <v>198.25226956959901</v>
      </c>
      <c r="Z7" s="65">
        <f>VLOOKUP($A7,'ADR Raw Data'!$B$6:$BE$43,'ADR Raw Data'!AI$1,FALSE)</f>
        <v>213.21212135139299</v>
      </c>
      <c r="AA7" s="65">
        <f>VLOOKUP($A7,'ADR Raw Data'!$B$6:$BE$43,'ADR Raw Data'!AJ$1,FALSE)</f>
        <v>214.55473827573201</v>
      </c>
      <c r="AB7" s="65">
        <f>VLOOKUP($A7,'ADR Raw Data'!$B$6:$BE$43,'ADR Raw Data'!AK$1,FALSE)</f>
        <v>201.09926864949799</v>
      </c>
      <c r="AC7" s="66">
        <f>VLOOKUP($A7,'ADR Raw Data'!$B$6:$BE$43,'ADR Raw Data'!AL$1,FALSE)</f>
        <v>202.89440474088099</v>
      </c>
      <c r="AD7" s="65">
        <f>VLOOKUP($A7,'ADR Raw Data'!$B$6:$BE$43,'ADR Raw Data'!AN$1,FALSE)</f>
        <v>183.59774343602001</v>
      </c>
      <c r="AE7" s="65">
        <f>VLOOKUP($A7,'ADR Raw Data'!$B$6:$BE$43,'ADR Raw Data'!AO$1,FALSE)</f>
        <v>180.45823379277999</v>
      </c>
      <c r="AF7" s="66">
        <f>VLOOKUP($A7,'ADR Raw Data'!$B$6:$BE$43,'ADR Raw Data'!AP$1,FALSE)</f>
        <v>181.99724145299399</v>
      </c>
      <c r="AG7" s="67">
        <f>VLOOKUP($A7,'ADR Raw Data'!$B$6:$BE$43,'ADR Raw Data'!AR$1,FALSE)</f>
        <v>196.521756449636</v>
      </c>
      <c r="AI7" s="59">
        <f>VLOOKUP($A7,'ADR Raw Data'!$B$6:$BE$43,'ADR Raw Data'!AT$1,FALSE)</f>
        <v>29.621021119200201</v>
      </c>
      <c r="AJ7" s="60">
        <f>VLOOKUP($A7,'ADR Raw Data'!$B$6:$BE$43,'ADR Raw Data'!AU$1,FALSE)</f>
        <v>34.253211533804297</v>
      </c>
      <c r="AK7" s="60">
        <f>VLOOKUP($A7,'ADR Raw Data'!$B$6:$BE$43,'ADR Raw Data'!AV$1,FALSE)</f>
        <v>40.489768619930103</v>
      </c>
      <c r="AL7" s="60">
        <f>VLOOKUP($A7,'ADR Raw Data'!$B$6:$BE$43,'ADR Raw Data'!AW$1,FALSE)</f>
        <v>43.896327178915399</v>
      </c>
      <c r="AM7" s="60">
        <f>VLOOKUP($A7,'ADR Raw Data'!$B$6:$BE$43,'ADR Raw Data'!AX$1,FALSE)</f>
        <v>40.154752677465403</v>
      </c>
      <c r="AN7" s="61">
        <f>VLOOKUP($A7,'ADR Raw Data'!$B$6:$BE$43,'ADR Raw Data'!AY$1,FALSE)</f>
        <v>38.520733925601803</v>
      </c>
      <c r="AO7" s="60">
        <f>VLOOKUP($A7,'ADR Raw Data'!$B$6:$BE$43,'ADR Raw Data'!BA$1,FALSE)</f>
        <v>31.046022166168299</v>
      </c>
      <c r="AP7" s="60">
        <f>VLOOKUP($A7,'ADR Raw Data'!$B$6:$BE$43,'ADR Raw Data'!BB$1,FALSE)</f>
        <v>27.631738804555599</v>
      </c>
      <c r="AQ7" s="61">
        <f>VLOOKUP($A7,'ADR Raw Data'!$B$6:$BE$43,'ADR Raw Data'!BC$1,FALSE)</f>
        <v>29.286092681736001</v>
      </c>
      <c r="AR7" s="62">
        <f>VLOOKUP($A7,'ADR Raw Data'!$B$6:$BE$43,'ADR Raw Data'!BE$1,FALSE)</f>
        <v>35.977937392916502</v>
      </c>
      <c r="AT7" s="64">
        <f>VLOOKUP($A7,'RevPAR Raw Data'!$B$6:$BE$43,'RevPAR Raw Data'!AG$1,FALSE)</f>
        <v>105.26087580748001</v>
      </c>
      <c r="AU7" s="65">
        <f>VLOOKUP($A7,'RevPAR Raw Data'!$B$6:$BE$43,'RevPAR Raw Data'!AH$1,FALSE)</f>
        <v>128.13689170552399</v>
      </c>
      <c r="AV7" s="65">
        <f>VLOOKUP($A7,'RevPAR Raw Data'!$B$6:$BE$43,'RevPAR Raw Data'!AI$1,FALSE)</f>
        <v>161.51005442351001</v>
      </c>
      <c r="AW7" s="65">
        <f>VLOOKUP($A7,'RevPAR Raw Data'!$B$6:$BE$43,'RevPAR Raw Data'!AJ$1,FALSE)</f>
        <v>167.19108054140401</v>
      </c>
      <c r="AX7" s="65">
        <f>VLOOKUP($A7,'RevPAR Raw Data'!$B$6:$BE$43,'RevPAR Raw Data'!AK$1,FALSE)</f>
        <v>147.58535897505001</v>
      </c>
      <c r="AY7" s="66">
        <f>VLOOKUP($A7,'RevPAR Raw Data'!$B$6:$BE$43,'RevPAR Raw Data'!AL$1,FALSE)</f>
        <v>141.936852290594</v>
      </c>
      <c r="AZ7" s="65">
        <f>VLOOKUP($A7,'RevPAR Raw Data'!$B$6:$BE$43,'RevPAR Raw Data'!AN$1,FALSE)</f>
        <v>138.12099988320099</v>
      </c>
      <c r="BA7" s="65">
        <f>VLOOKUP($A7,'RevPAR Raw Data'!$B$6:$BE$43,'RevPAR Raw Data'!AO$1,FALSE)</f>
        <v>141.183684671572</v>
      </c>
      <c r="BB7" s="66">
        <f>VLOOKUP($A7,'RevPAR Raw Data'!$B$6:$BE$43,'RevPAR Raw Data'!AP$1,FALSE)</f>
        <v>139.652342277386</v>
      </c>
      <c r="BC7" s="67">
        <f>VLOOKUP($A7,'RevPAR Raw Data'!$B$6:$BE$43,'RevPAR Raw Data'!AR$1,FALSE)</f>
        <v>141.284135143963</v>
      </c>
      <c r="BE7" s="59">
        <f>VLOOKUP($A7,'RevPAR Raw Data'!$B$6:$BE$43,'RevPAR Raw Data'!AT$1,FALSE)</f>
        <v>57.332702608508903</v>
      </c>
      <c r="BF7" s="60">
        <f>VLOOKUP($A7,'RevPAR Raw Data'!$B$6:$BE$43,'RevPAR Raw Data'!AU$1,FALSE)</f>
        <v>76.978637221484803</v>
      </c>
      <c r="BG7" s="60">
        <f>VLOOKUP($A7,'RevPAR Raw Data'!$B$6:$BE$43,'RevPAR Raw Data'!AV$1,FALSE)</f>
        <v>101.410390028206</v>
      </c>
      <c r="BH7" s="60">
        <f>VLOOKUP($A7,'RevPAR Raw Data'!$B$6:$BE$43,'RevPAR Raw Data'!AW$1,FALSE)</f>
        <v>108.35423077689001</v>
      </c>
      <c r="BI7" s="60">
        <f>VLOOKUP($A7,'RevPAR Raw Data'!$B$6:$BE$43,'RevPAR Raw Data'!AX$1,FALSE)</f>
        <v>90.766872251280802</v>
      </c>
      <c r="BJ7" s="61">
        <f>VLOOKUP($A7,'RevPAR Raw Data'!$B$6:$BE$43,'RevPAR Raw Data'!AY$1,FALSE)</f>
        <v>88.196168522571298</v>
      </c>
      <c r="BK7" s="60">
        <f>VLOOKUP($A7,'RevPAR Raw Data'!$B$6:$BE$43,'RevPAR Raw Data'!BA$1,FALSE)</f>
        <v>53.607600709709097</v>
      </c>
      <c r="BL7" s="60">
        <f>VLOOKUP($A7,'RevPAR Raw Data'!$B$6:$BE$43,'RevPAR Raw Data'!BB$1,FALSE)</f>
        <v>43.874848367977599</v>
      </c>
      <c r="BM7" s="61">
        <f>VLOOKUP($A7,'RevPAR Raw Data'!$B$6:$BE$43,'RevPAR Raw Data'!BC$1,FALSE)</f>
        <v>48.528725520622999</v>
      </c>
      <c r="BN7" s="62">
        <f>VLOOKUP($A7,'RevPAR Raw Data'!$B$6:$BE$43,'RevPAR Raw Data'!BE$1,FALSE)</f>
        <v>74.998132481271696</v>
      </c>
    </row>
    <row r="8" spans="1:66" x14ac:dyDescent="0.35">
      <c r="A8" s="76" t="s">
        <v>89</v>
      </c>
      <c r="B8" s="59">
        <f>VLOOKUP($A8,'Occupancy Raw Data'!$B$8:$BE$45,'Occupancy Raw Data'!AG$3,FALSE)</f>
        <v>66.733786610878596</v>
      </c>
      <c r="C8" s="60">
        <f>VLOOKUP($A8,'Occupancy Raw Data'!$B$8:$BE$45,'Occupancy Raw Data'!AH$3,FALSE)</f>
        <v>73.778765690376503</v>
      </c>
      <c r="D8" s="60">
        <f>VLOOKUP($A8,'Occupancy Raw Data'!$B$8:$BE$45,'Occupancy Raw Data'!AI$3,FALSE)</f>
        <v>87.081589958158901</v>
      </c>
      <c r="E8" s="60">
        <f>VLOOKUP($A8,'Occupancy Raw Data'!$B$8:$BE$45,'Occupancy Raw Data'!AJ$3,FALSE)</f>
        <v>88.522489539748904</v>
      </c>
      <c r="F8" s="60">
        <f>VLOOKUP($A8,'Occupancy Raw Data'!$B$8:$BE$45,'Occupancy Raw Data'!AK$3,FALSE)</f>
        <v>82.078974895397394</v>
      </c>
      <c r="G8" s="61">
        <f>VLOOKUP($A8,'Occupancy Raw Data'!$B$8:$BE$45,'Occupancy Raw Data'!AL$3,FALSE)</f>
        <v>79.639121338912105</v>
      </c>
      <c r="H8" s="60">
        <f>VLOOKUP($A8,'Occupancy Raw Data'!$B$8:$BE$45,'Occupancy Raw Data'!AN$3,FALSE)</f>
        <v>80.410564853556394</v>
      </c>
      <c r="I8" s="60">
        <f>VLOOKUP($A8,'Occupancy Raw Data'!$B$8:$BE$45,'Occupancy Raw Data'!AO$3,FALSE)</f>
        <v>81.877615062761507</v>
      </c>
      <c r="J8" s="61">
        <f>VLOOKUP($A8,'Occupancy Raw Data'!$B$8:$BE$45,'Occupancy Raw Data'!AP$3,FALSE)</f>
        <v>81.144089958158901</v>
      </c>
      <c r="K8" s="62">
        <f>VLOOKUP($A8,'Occupancy Raw Data'!$B$8:$BE$45,'Occupancy Raw Data'!AR$3,FALSE)</f>
        <v>80.069112372982602</v>
      </c>
      <c r="M8" s="59">
        <f>VLOOKUP($A8,'Occupancy Raw Data'!$B$8:$BE$45,'Occupancy Raw Data'!AT$3,FALSE)</f>
        <v>56.335349083366502</v>
      </c>
      <c r="N8" s="60">
        <f>VLOOKUP($A8,'Occupancy Raw Data'!$B$8:$BE$45,'Occupancy Raw Data'!AU$3,FALSE)</f>
        <v>61.969721205826602</v>
      </c>
      <c r="O8" s="60">
        <f>VLOOKUP($A8,'Occupancy Raw Data'!$B$8:$BE$45,'Occupancy Raw Data'!AV$3,FALSE)</f>
        <v>69.374366643058195</v>
      </c>
      <c r="P8" s="60">
        <f>VLOOKUP($A8,'Occupancy Raw Data'!$B$8:$BE$45,'Occupancy Raw Data'!AW$3,FALSE)</f>
        <v>60.064741138900601</v>
      </c>
      <c r="Q8" s="60">
        <f>VLOOKUP($A8,'Occupancy Raw Data'!$B$8:$BE$45,'Occupancy Raw Data'!AX$3,FALSE)</f>
        <v>47.041328674687101</v>
      </c>
      <c r="R8" s="61">
        <f>VLOOKUP($A8,'Occupancy Raw Data'!$B$8:$BE$45,'Occupancy Raw Data'!AY$3,FALSE)</f>
        <v>58.788988763428797</v>
      </c>
      <c r="S8" s="60">
        <f>VLOOKUP($A8,'Occupancy Raw Data'!$B$8:$BE$45,'Occupancy Raw Data'!BA$3,FALSE)</f>
        <v>30.236152142508899</v>
      </c>
      <c r="T8" s="60">
        <f>VLOOKUP($A8,'Occupancy Raw Data'!$B$8:$BE$45,'Occupancy Raw Data'!BB$3,FALSE)</f>
        <v>27.699303434756299</v>
      </c>
      <c r="U8" s="61">
        <f>VLOOKUP($A8,'Occupancy Raw Data'!$B$8:$BE$45,'Occupancy Raw Data'!BC$3,FALSE)</f>
        <v>28.943788417321301</v>
      </c>
      <c r="V8" s="62">
        <f>VLOOKUP($A8,'Occupancy Raw Data'!$B$8:$BE$45,'Occupancy Raw Data'!BE$3,FALSE)</f>
        <v>48.8165220208232</v>
      </c>
      <c r="X8" s="64">
        <f>VLOOKUP($A8,'ADR Raw Data'!$B$6:$BE$43,'ADR Raw Data'!AG$1,FALSE)</f>
        <v>193.48408127277699</v>
      </c>
      <c r="Y8" s="65">
        <f>VLOOKUP($A8,'ADR Raw Data'!$B$6:$BE$43,'ADR Raw Data'!AH$1,FALSE)</f>
        <v>219.81670506504</v>
      </c>
      <c r="Z8" s="65">
        <f>VLOOKUP($A8,'ADR Raw Data'!$B$6:$BE$43,'ADR Raw Data'!AI$1,FALSE)</f>
        <v>228.75959399399301</v>
      </c>
      <c r="AA8" s="65">
        <f>VLOOKUP($A8,'ADR Raw Data'!$B$6:$BE$43,'ADR Raw Data'!AJ$1,FALSE)</f>
        <v>226.44047856784101</v>
      </c>
      <c r="AB8" s="65">
        <f>VLOOKUP($A8,'ADR Raw Data'!$B$6:$BE$43,'ADR Raw Data'!AK$1,FALSE)</f>
        <v>199.834829387963</v>
      </c>
      <c r="AC8" s="66">
        <f>VLOOKUP($A8,'ADR Raw Data'!$B$6:$BE$43,'ADR Raw Data'!AL$1,FALSE)</f>
        <v>214.713048400866</v>
      </c>
      <c r="AD8" s="65">
        <f>VLOOKUP($A8,'ADR Raw Data'!$B$6:$BE$43,'ADR Raw Data'!AN$1,FALSE)</f>
        <v>169.03872256008299</v>
      </c>
      <c r="AE8" s="65">
        <f>VLOOKUP($A8,'ADR Raw Data'!$B$6:$BE$43,'ADR Raw Data'!AO$1,FALSE)</f>
        <v>170.51714819546399</v>
      </c>
      <c r="AF8" s="66">
        <f>VLOOKUP($A8,'ADR Raw Data'!$B$6:$BE$43,'ADR Raw Data'!AP$1,FALSE)</f>
        <v>169.784617702508</v>
      </c>
      <c r="AG8" s="67">
        <f>VLOOKUP($A8,'ADR Raw Data'!$B$6:$BE$43,'ADR Raw Data'!AR$1,FALSE)</f>
        <v>201.704013315976</v>
      </c>
      <c r="AI8" s="59">
        <f>VLOOKUP($A8,'ADR Raw Data'!$B$6:$BE$43,'ADR Raw Data'!AT$1,FALSE)</f>
        <v>34.848631629148002</v>
      </c>
      <c r="AJ8" s="60">
        <f>VLOOKUP($A8,'ADR Raw Data'!$B$6:$BE$43,'ADR Raw Data'!AU$1,FALSE)</f>
        <v>34.665456847274001</v>
      </c>
      <c r="AK8" s="60">
        <f>VLOOKUP($A8,'ADR Raw Data'!$B$6:$BE$43,'ADR Raw Data'!AV$1,FALSE)</f>
        <v>32.640639783317802</v>
      </c>
      <c r="AL8" s="60">
        <f>VLOOKUP($A8,'ADR Raw Data'!$B$6:$BE$43,'ADR Raw Data'!AW$1,FALSE)</f>
        <v>31.803082149889299</v>
      </c>
      <c r="AM8" s="60">
        <f>VLOOKUP($A8,'ADR Raw Data'!$B$6:$BE$43,'ADR Raw Data'!AX$1,FALSE)</f>
        <v>26.667092050528701</v>
      </c>
      <c r="AN8" s="61">
        <f>VLOOKUP($A8,'ADR Raw Data'!$B$6:$BE$43,'ADR Raw Data'!AY$1,FALSE)</f>
        <v>32.184885008742299</v>
      </c>
      <c r="AO8" s="60">
        <f>VLOOKUP($A8,'ADR Raw Data'!$B$6:$BE$43,'ADR Raw Data'!BA$1,FALSE)</f>
        <v>26.246562923433199</v>
      </c>
      <c r="AP8" s="60">
        <f>VLOOKUP($A8,'ADR Raw Data'!$B$6:$BE$43,'ADR Raw Data'!BB$1,FALSE)</f>
        <v>30.979529383715601</v>
      </c>
      <c r="AQ8" s="61">
        <f>VLOOKUP($A8,'ADR Raw Data'!$B$6:$BE$43,'ADR Raw Data'!BC$1,FALSE)</f>
        <v>28.618963588284</v>
      </c>
      <c r="AR8" s="62">
        <f>VLOOKUP($A8,'ADR Raw Data'!$B$6:$BE$43,'ADR Raw Data'!BE$1,FALSE)</f>
        <v>32.467660908791501</v>
      </c>
      <c r="AT8" s="64">
        <f>VLOOKUP($A8,'RevPAR Raw Data'!$B$6:$BE$43,'RevPAR Raw Data'!AG$1,FALSE)</f>
        <v>129.119253922594</v>
      </c>
      <c r="AU8" s="65">
        <f>VLOOKUP($A8,'RevPAR Raw Data'!$B$6:$BE$43,'RevPAR Raw Data'!AH$1,FALSE)</f>
        <v>162.17805177824201</v>
      </c>
      <c r="AV8" s="65">
        <f>VLOOKUP($A8,'RevPAR Raw Data'!$B$6:$BE$43,'RevPAR Raw Data'!AI$1,FALSE)</f>
        <v>199.207491631799</v>
      </c>
      <c r="AW8" s="65">
        <f>VLOOKUP($A8,'RevPAR Raw Data'!$B$6:$BE$43,'RevPAR Raw Data'!AJ$1,FALSE)</f>
        <v>200.450748953974</v>
      </c>
      <c r="AX8" s="65">
        <f>VLOOKUP($A8,'RevPAR Raw Data'!$B$6:$BE$43,'RevPAR Raw Data'!AK$1,FALSE)</f>
        <v>164.02237944560599</v>
      </c>
      <c r="AY8" s="66">
        <f>VLOOKUP($A8,'RevPAR Raw Data'!$B$6:$BE$43,'RevPAR Raw Data'!AL$1,FALSE)</f>
        <v>170.99558514644301</v>
      </c>
      <c r="AZ8" s="65">
        <f>VLOOKUP($A8,'RevPAR Raw Data'!$B$6:$BE$43,'RevPAR Raw Data'!AN$1,FALSE)</f>
        <v>135.924991631799</v>
      </c>
      <c r="BA8" s="65">
        <f>VLOOKUP($A8,'RevPAR Raw Data'!$B$6:$BE$43,'RevPAR Raw Data'!AO$1,FALSE)</f>
        <v>139.61537421548101</v>
      </c>
      <c r="BB8" s="66">
        <f>VLOOKUP($A8,'RevPAR Raw Data'!$B$6:$BE$43,'RevPAR Raw Data'!AP$1,FALSE)</f>
        <v>137.77018292363999</v>
      </c>
      <c r="BC8" s="67">
        <f>VLOOKUP($A8,'RevPAR Raw Data'!$B$6:$BE$43,'RevPAR Raw Data'!AR$1,FALSE)</f>
        <v>161.50261308278499</v>
      </c>
      <c r="BE8" s="59">
        <f>VLOOKUP($A8,'RevPAR Raw Data'!$B$6:$BE$43,'RevPAR Raw Data'!AT$1,FALSE)</f>
        <v>110.816078991571</v>
      </c>
      <c r="BF8" s="60">
        <f>VLOOKUP($A8,'RevPAR Raw Data'!$B$6:$BE$43,'RevPAR Raw Data'!AU$1,FALSE)</f>
        <v>118.117265016082</v>
      </c>
      <c r="BG8" s="60">
        <f>VLOOKUP($A8,'RevPAR Raw Data'!$B$6:$BE$43,'RevPAR Raw Data'!AV$1,FALSE)</f>
        <v>124.65924354429499</v>
      </c>
      <c r="BH8" s="60">
        <f>VLOOKUP($A8,'RevPAR Raw Data'!$B$6:$BE$43,'RevPAR Raw Data'!AW$1,FALSE)</f>
        <v>110.97026225631301</v>
      </c>
      <c r="BI8" s="60">
        <f>VLOOKUP($A8,'RevPAR Raw Data'!$B$6:$BE$43,'RevPAR Raw Data'!AX$1,FALSE)</f>
        <v>86.252975144686403</v>
      </c>
      <c r="BJ8" s="61">
        <f>VLOOKUP($A8,'RevPAR Raw Data'!$B$6:$BE$43,'RevPAR Raw Data'!AY$1,FALSE)</f>
        <v>109.895042203483</v>
      </c>
      <c r="BK8" s="60">
        <f>VLOOKUP($A8,'RevPAR Raw Data'!$B$6:$BE$43,'RevPAR Raw Data'!BA$1,FALSE)</f>
        <v>64.418665763650793</v>
      </c>
      <c r="BL8" s="60">
        <f>VLOOKUP($A8,'RevPAR Raw Data'!$B$6:$BE$43,'RevPAR Raw Data'!BB$1,FALSE)</f>
        <v>67.259946665126805</v>
      </c>
      <c r="BM8" s="61">
        <f>VLOOKUP($A8,'RevPAR Raw Data'!$B$6:$BE$43,'RevPAR Raw Data'!BC$1,FALSE)</f>
        <v>65.846164273828606</v>
      </c>
      <c r="BN8" s="62">
        <f>VLOOKUP($A8,'RevPAR Raw Data'!$B$6:$BE$43,'RevPAR Raw Data'!BE$1,FALSE)</f>
        <v>97.133765766801204</v>
      </c>
    </row>
    <row r="9" spans="1:66" x14ac:dyDescent="0.35">
      <c r="A9" s="76" t="s">
        <v>90</v>
      </c>
      <c r="B9" s="59">
        <f>VLOOKUP($A9,'Occupancy Raw Data'!$B$8:$BE$45,'Occupancy Raw Data'!AG$3,FALSE)</f>
        <v>58.568187246238303</v>
      </c>
      <c r="C9" s="60">
        <f>VLOOKUP($A9,'Occupancy Raw Data'!$B$8:$BE$45,'Occupancy Raw Data'!AH$3,FALSE)</f>
        <v>63.422498208741303</v>
      </c>
      <c r="D9" s="60">
        <f>VLOOKUP($A9,'Occupancy Raw Data'!$B$8:$BE$45,'Occupancy Raw Data'!AI$3,FALSE)</f>
        <v>75.45378552663</v>
      </c>
      <c r="E9" s="60">
        <f>VLOOKUP($A9,'Occupancy Raw Data'!$B$8:$BE$45,'Occupancy Raw Data'!AJ$3,FALSE)</f>
        <v>76.994267972295106</v>
      </c>
      <c r="F9" s="60">
        <f>VLOOKUP($A9,'Occupancy Raw Data'!$B$8:$BE$45,'Occupancy Raw Data'!AK$3,FALSE)</f>
        <v>71.229400525435807</v>
      </c>
      <c r="G9" s="61">
        <f>VLOOKUP($A9,'Occupancy Raw Data'!$B$8:$BE$45,'Occupancy Raw Data'!AL$3,FALSE)</f>
        <v>69.133627895868102</v>
      </c>
      <c r="H9" s="60">
        <f>VLOOKUP($A9,'Occupancy Raw Data'!$B$8:$BE$45,'Occupancy Raw Data'!AN$3,FALSE)</f>
        <v>73.584905660377302</v>
      </c>
      <c r="I9" s="60">
        <f>VLOOKUP($A9,'Occupancy Raw Data'!$B$8:$BE$45,'Occupancy Raw Data'!AO$3,FALSE)</f>
        <v>78.098877477907806</v>
      </c>
      <c r="J9" s="61">
        <f>VLOOKUP($A9,'Occupancy Raw Data'!$B$8:$BE$45,'Occupancy Raw Data'!AP$3,FALSE)</f>
        <v>75.841891569142504</v>
      </c>
      <c r="K9" s="62">
        <f>VLOOKUP($A9,'Occupancy Raw Data'!$B$8:$BE$45,'Occupancy Raw Data'!AR$3,FALSE)</f>
        <v>71.050274659660801</v>
      </c>
      <c r="M9" s="59">
        <f>VLOOKUP($A9,'Occupancy Raw Data'!$B$8:$BE$45,'Occupancy Raw Data'!AT$3,FALSE)</f>
        <v>18.972367823079701</v>
      </c>
      <c r="N9" s="60">
        <f>VLOOKUP($A9,'Occupancy Raw Data'!$B$8:$BE$45,'Occupancy Raw Data'!AU$3,FALSE)</f>
        <v>25.523219595309801</v>
      </c>
      <c r="O9" s="60">
        <f>VLOOKUP($A9,'Occupancy Raw Data'!$B$8:$BE$45,'Occupancy Raw Data'!AV$3,FALSE)</f>
        <v>38.448542784080203</v>
      </c>
      <c r="P9" s="60">
        <f>VLOOKUP($A9,'Occupancy Raw Data'!$B$8:$BE$45,'Occupancy Raw Data'!AW$3,FALSE)</f>
        <v>36.303115917527897</v>
      </c>
      <c r="Q9" s="60">
        <f>VLOOKUP($A9,'Occupancy Raw Data'!$B$8:$BE$45,'Occupancy Raw Data'!AX$3,FALSE)</f>
        <v>29.056427004638401</v>
      </c>
      <c r="R9" s="61">
        <f>VLOOKUP($A9,'Occupancy Raw Data'!$B$8:$BE$45,'Occupancy Raw Data'!AY$3,FALSE)</f>
        <v>29.982484963626199</v>
      </c>
      <c r="S9" s="60">
        <f>VLOOKUP($A9,'Occupancy Raw Data'!$B$8:$BE$45,'Occupancy Raw Data'!BA$3,FALSE)</f>
        <v>12.035103762284599</v>
      </c>
      <c r="T9" s="60">
        <f>VLOOKUP($A9,'Occupancy Raw Data'!$B$8:$BE$45,'Occupancy Raw Data'!BB$3,FALSE)</f>
        <v>8.7336943543791197</v>
      </c>
      <c r="U9" s="61">
        <f>VLOOKUP($A9,'Occupancy Raw Data'!$B$8:$BE$45,'Occupancy Raw Data'!BC$3,FALSE)</f>
        <v>10.310623531766099</v>
      </c>
      <c r="V9" s="62">
        <f>VLOOKUP($A9,'Occupancy Raw Data'!$B$8:$BE$45,'Occupancy Raw Data'!BE$3,FALSE)</f>
        <v>23.277654063761801</v>
      </c>
      <c r="X9" s="64">
        <f>VLOOKUP($A9,'ADR Raw Data'!$B$6:$BE$43,'ADR Raw Data'!AG$1,FALSE)</f>
        <v>138.46634927107701</v>
      </c>
      <c r="Y9" s="65">
        <f>VLOOKUP($A9,'ADR Raw Data'!$B$6:$BE$43,'ADR Raw Data'!AH$1,FALSE)</f>
        <v>155.80997646394201</v>
      </c>
      <c r="Z9" s="65">
        <f>VLOOKUP($A9,'ADR Raw Data'!$B$6:$BE$43,'ADR Raw Data'!AI$1,FALSE)</f>
        <v>164.940554324602</v>
      </c>
      <c r="AA9" s="65">
        <f>VLOOKUP($A9,'ADR Raw Data'!$B$6:$BE$43,'ADR Raw Data'!AJ$1,FALSE)</f>
        <v>163.14579875920799</v>
      </c>
      <c r="AB9" s="65">
        <f>VLOOKUP($A9,'ADR Raw Data'!$B$6:$BE$43,'ADR Raw Data'!AK$1,FALSE)</f>
        <v>149.13834318286601</v>
      </c>
      <c r="AC9" s="66">
        <f>VLOOKUP($A9,'ADR Raw Data'!$B$6:$BE$43,'ADR Raw Data'!AL$1,FALSE)</f>
        <v>155.123629399317</v>
      </c>
      <c r="AD9" s="65">
        <f>VLOOKUP($A9,'ADR Raw Data'!$B$6:$BE$43,'ADR Raw Data'!AN$1,FALSE)</f>
        <v>139.38985313209901</v>
      </c>
      <c r="AE9" s="65">
        <f>VLOOKUP($A9,'ADR Raw Data'!$B$6:$BE$43,'ADR Raw Data'!AO$1,FALSE)</f>
        <v>140.68197706422001</v>
      </c>
      <c r="AF9" s="66">
        <f>VLOOKUP($A9,'ADR Raw Data'!$B$6:$BE$43,'ADR Raw Data'!AP$1,FALSE)</f>
        <v>140.05514131632799</v>
      </c>
      <c r="AG9" s="67">
        <f>VLOOKUP($A9,'ADR Raw Data'!$B$6:$BE$43,'ADR Raw Data'!AR$1,FALSE)</f>
        <v>150.52799967585599</v>
      </c>
      <c r="AI9" s="59">
        <f>VLOOKUP($A9,'ADR Raw Data'!$B$6:$BE$43,'ADR Raw Data'!AT$1,FALSE)</f>
        <v>17.488205202685599</v>
      </c>
      <c r="AJ9" s="60">
        <f>VLOOKUP($A9,'ADR Raw Data'!$B$6:$BE$43,'ADR Raw Data'!AU$1,FALSE)</f>
        <v>24.9275285495555</v>
      </c>
      <c r="AK9" s="60">
        <f>VLOOKUP($A9,'ADR Raw Data'!$B$6:$BE$43,'ADR Raw Data'!AV$1,FALSE)</f>
        <v>27.911290382516999</v>
      </c>
      <c r="AL9" s="60">
        <f>VLOOKUP($A9,'ADR Raw Data'!$B$6:$BE$43,'ADR Raw Data'!AW$1,FALSE)</f>
        <v>26.1161161435015</v>
      </c>
      <c r="AM9" s="60">
        <f>VLOOKUP($A9,'ADR Raw Data'!$B$6:$BE$43,'ADR Raw Data'!AX$1,FALSE)</f>
        <v>20.287317347667798</v>
      </c>
      <c r="AN9" s="61">
        <f>VLOOKUP($A9,'ADR Raw Data'!$B$6:$BE$43,'ADR Raw Data'!AY$1,FALSE)</f>
        <v>23.950706280231199</v>
      </c>
      <c r="AO9" s="60">
        <f>VLOOKUP($A9,'ADR Raw Data'!$B$6:$BE$43,'ADR Raw Data'!BA$1,FALSE)</f>
        <v>16.7840136780964</v>
      </c>
      <c r="AP9" s="60">
        <f>VLOOKUP($A9,'ADR Raw Data'!$B$6:$BE$43,'ADR Raw Data'!BB$1,FALSE)</f>
        <v>16.544667188675898</v>
      </c>
      <c r="AQ9" s="61">
        <f>VLOOKUP($A9,'ADR Raw Data'!$B$6:$BE$43,'ADR Raw Data'!BC$1,FALSE)</f>
        <v>16.650282391931601</v>
      </c>
      <c r="AR9" s="62">
        <f>VLOOKUP($A9,'ADR Raw Data'!$B$6:$BE$43,'ADR Raw Data'!BE$1,FALSE)</f>
        <v>21.967778523837001</v>
      </c>
      <c r="AT9" s="64">
        <f>VLOOKUP($A9,'RevPAR Raw Data'!$B$6:$BE$43,'RevPAR Raw Data'!AG$1,FALSE)</f>
        <v>81.097230714115099</v>
      </c>
      <c r="AU9" s="65">
        <f>VLOOKUP($A9,'RevPAR Raw Data'!$B$6:$BE$43,'RevPAR Raw Data'!AH$1,FALSE)</f>
        <v>98.818579531884396</v>
      </c>
      <c r="AV9" s="65">
        <f>VLOOKUP($A9,'RevPAR Raw Data'!$B$6:$BE$43,'RevPAR Raw Data'!AI$1,FALSE)</f>
        <v>124.45389210652</v>
      </c>
      <c r="AW9" s="65">
        <f>VLOOKUP($A9,'RevPAR Raw Data'!$B$6:$BE$43,'RevPAR Raw Data'!AJ$1,FALSE)</f>
        <v>125.612913482206</v>
      </c>
      <c r="AX9" s="65">
        <f>VLOOKUP($A9,'RevPAR Raw Data'!$B$6:$BE$43,'RevPAR Raw Data'!AK$1,FALSE)</f>
        <v>106.23034780272199</v>
      </c>
      <c r="AY9" s="66">
        <f>VLOOKUP($A9,'RevPAR Raw Data'!$B$6:$BE$43,'RevPAR Raw Data'!AL$1,FALSE)</f>
        <v>107.242592727489</v>
      </c>
      <c r="AZ9" s="65">
        <f>VLOOKUP($A9,'RevPAR Raw Data'!$B$6:$BE$43,'RevPAR Raw Data'!AN$1,FALSE)</f>
        <v>102.569891927394</v>
      </c>
      <c r="BA9" s="65">
        <f>VLOOKUP($A9,'RevPAR Raw Data'!$B$6:$BE$43,'RevPAR Raw Data'!AO$1,FALSE)</f>
        <v>109.87104490088301</v>
      </c>
      <c r="BB9" s="66">
        <f>VLOOKUP($A9,'RevPAR Raw Data'!$B$6:$BE$43,'RevPAR Raw Data'!AP$1,FALSE)</f>
        <v>106.22046841413901</v>
      </c>
      <c r="BC9" s="67">
        <f>VLOOKUP($A9,'RevPAR Raw Data'!$B$6:$BE$43,'RevPAR Raw Data'!AR$1,FALSE)</f>
        <v>106.950557209389</v>
      </c>
      <c r="BE9" s="59">
        <f>VLOOKUP($A9,'RevPAR Raw Data'!$B$6:$BE$43,'RevPAR Raw Data'!AT$1,FALSE)</f>
        <v>39.778499642474003</v>
      </c>
      <c r="BF9" s="60">
        <f>VLOOKUP($A9,'RevPAR Raw Data'!$B$6:$BE$43,'RevPAR Raw Data'!AU$1,FALSE)</f>
        <v>56.813055996251997</v>
      </c>
      <c r="BG9" s="60">
        <f>VLOOKUP($A9,'RevPAR Raw Data'!$B$6:$BE$43,'RevPAR Raw Data'!AV$1,FALSE)</f>
        <v>77.091317590908304</v>
      </c>
      <c r="BH9" s="60">
        <f>VLOOKUP($A9,'RevPAR Raw Data'!$B$6:$BE$43,'RevPAR Raw Data'!AW$1,FALSE)</f>
        <v>71.900195977761101</v>
      </c>
      <c r="BI9" s="60">
        <f>VLOOKUP($A9,'RevPAR Raw Data'!$B$6:$BE$43,'RevPAR Raw Data'!AX$1,FALSE)</f>
        <v>55.238513908630701</v>
      </c>
      <c r="BJ9" s="61">
        <f>VLOOKUP($A9,'RevPAR Raw Data'!$B$6:$BE$43,'RevPAR Raw Data'!AY$1,FALSE)</f>
        <v>61.114208153010097</v>
      </c>
      <c r="BK9" s="60">
        <f>VLOOKUP($A9,'RevPAR Raw Data'!$B$6:$BE$43,'RevPAR Raw Data'!BA$1,FALSE)</f>
        <v>30.8390909020161</v>
      </c>
      <c r="BL9" s="60">
        <f>VLOOKUP($A9,'RevPAR Raw Data'!$B$6:$BE$43,'RevPAR Raw Data'!BB$1,FALSE)</f>
        <v>26.723322207263301</v>
      </c>
      <c r="BM9" s="61">
        <f>VLOOKUP($A9,'RevPAR Raw Data'!$B$6:$BE$43,'RevPAR Raw Data'!BC$1,FALSE)</f>
        <v>28.6776538581057</v>
      </c>
      <c r="BN9" s="62">
        <f>VLOOKUP($A9,'RevPAR Raw Data'!$B$6:$BE$43,'RevPAR Raw Data'!BE$1,FALSE)</f>
        <v>50.359016077870997</v>
      </c>
    </row>
    <row r="10" spans="1:66" x14ac:dyDescent="0.35">
      <c r="A10" s="76" t="s">
        <v>26</v>
      </c>
      <c r="B10" s="59">
        <f>VLOOKUP($A10,'Occupancy Raw Data'!$B$8:$BE$45,'Occupancy Raw Data'!AG$3,FALSE)</f>
        <v>53.262378528459003</v>
      </c>
      <c r="C10" s="60">
        <f>VLOOKUP($A10,'Occupancy Raw Data'!$B$8:$BE$45,'Occupancy Raw Data'!AH$3,FALSE)</f>
        <v>61.970731142989301</v>
      </c>
      <c r="D10" s="60">
        <f>VLOOKUP($A10,'Occupancy Raw Data'!$B$8:$BE$45,'Occupancy Raw Data'!AI$3,FALSE)</f>
        <v>75.263188338731993</v>
      </c>
      <c r="E10" s="60">
        <f>VLOOKUP($A10,'Occupancy Raw Data'!$B$8:$BE$45,'Occupancy Raw Data'!AJ$3,FALSE)</f>
        <v>76.336186950485796</v>
      </c>
      <c r="F10" s="60">
        <f>VLOOKUP($A10,'Occupancy Raw Data'!$B$8:$BE$45,'Occupancy Raw Data'!AK$3,FALSE)</f>
        <v>66.320569180934697</v>
      </c>
      <c r="G10" s="61">
        <f>VLOOKUP($A10,'Occupancy Raw Data'!$B$8:$BE$45,'Occupancy Raw Data'!AL$3,FALSE)</f>
        <v>66.630610828320201</v>
      </c>
      <c r="H10" s="60">
        <f>VLOOKUP($A10,'Occupancy Raw Data'!$B$8:$BE$45,'Occupancy Raw Data'!AN$3,FALSE)</f>
        <v>67.786904211013393</v>
      </c>
      <c r="I10" s="60">
        <f>VLOOKUP($A10,'Occupancy Raw Data'!$B$8:$BE$45,'Occupancy Raw Data'!AO$3,FALSE)</f>
        <v>71.480217491901797</v>
      </c>
      <c r="J10" s="61">
        <f>VLOOKUP($A10,'Occupancy Raw Data'!$B$8:$BE$45,'Occupancy Raw Data'!AP$3,FALSE)</f>
        <v>69.633560851457602</v>
      </c>
      <c r="K10" s="62">
        <f>VLOOKUP($A10,'Occupancy Raw Data'!$B$8:$BE$45,'Occupancy Raw Data'!AR$3,FALSE)</f>
        <v>67.488596549216595</v>
      </c>
      <c r="M10" s="59">
        <f>VLOOKUP($A10,'Occupancy Raw Data'!$B$8:$BE$45,'Occupancy Raw Data'!AT$3,FALSE)</f>
        <v>19.876346901000701</v>
      </c>
      <c r="N10" s="60">
        <f>VLOOKUP($A10,'Occupancy Raw Data'!$B$8:$BE$45,'Occupancy Raw Data'!AU$3,FALSE)</f>
        <v>26.9158194322704</v>
      </c>
      <c r="O10" s="60">
        <f>VLOOKUP($A10,'Occupancy Raw Data'!$B$8:$BE$45,'Occupancy Raw Data'!AV$3,FALSE)</f>
        <v>39.6599367868535</v>
      </c>
      <c r="P10" s="60">
        <f>VLOOKUP($A10,'Occupancy Raw Data'!$B$8:$BE$45,'Occupancy Raw Data'!AW$3,FALSE)</f>
        <v>42.807698676044602</v>
      </c>
      <c r="Q10" s="60">
        <f>VLOOKUP($A10,'Occupancy Raw Data'!$B$8:$BE$45,'Occupancy Raw Data'!AX$3,FALSE)</f>
        <v>28.6683119954753</v>
      </c>
      <c r="R10" s="61">
        <f>VLOOKUP($A10,'Occupancy Raw Data'!$B$8:$BE$45,'Occupancy Raw Data'!AY$3,FALSE)</f>
        <v>32.126365482528698</v>
      </c>
      <c r="S10" s="60">
        <f>VLOOKUP($A10,'Occupancy Raw Data'!$B$8:$BE$45,'Occupancy Raw Data'!BA$3,FALSE)</f>
        <v>16.0177368837881</v>
      </c>
      <c r="T10" s="60">
        <f>VLOOKUP($A10,'Occupancy Raw Data'!$B$8:$BE$45,'Occupancy Raw Data'!BB$3,FALSE)</f>
        <v>14.604701719203501</v>
      </c>
      <c r="U10" s="61">
        <f>VLOOKUP($A10,'Occupancy Raw Data'!$B$8:$BE$45,'Occupancy Raw Data'!BC$3,FALSE)</f>
        <v>15.288157591684801</v>
      </c>
      <c r="V10" s="62">
        <f>VLOOKUP($A10,'Occupancy Raw Data'!$B$8:$BE$45,'Occupancy Raw Data'!BE$3,FALSE)</f>
        <v>26.672388618466901</v>
      </c>
      <c r="X10" s="64">
        <f>VLOOKUP($A10,'ADR Raw Data'!$B$6:$BE$43,'ADR Raw Data'!AG$1,FALSE)</f>
        <v>144.17105668983399</v>
      </c>
      <c r="Y10" s="65">
        <f>VLOOKUP($A10,'ADR Raw Data'!$B$6:$BE$43,'ADR Raw Data'!AH$1,FALSE)</f>
        <v>168.704530732253</v>
      </c>
      <c r="Z10" s="65">
        <f>VLOOKUP($A10,'ADR Raw Data'!$B$6:$BE$43,'ADR Raw Data'!AI$1,FALSE)</f>
        <v>185.17400453445001</v>
      </c>
      <c r="AA10" s="65">
        <f>VLOOKUP($A10,'ADR Raw Data'!$B$6:$BE$43,'ADR Raw Data'!AJ$1,FALSE)</f>
        <v>183.21771879972701</v>
      </c>
      <c r="AB10" s="65">
        <f>VLOOKUP($A10,'ADR Raw Data'!$B$6:$BE$43,'ADR Raw Data'!AK$1,FALSE)</f>
        <v>160.810196240896</v>
      </c>
      <c r="AC10" s="66">
        <f>VLOOKUP($A10,'ADR Raw Data'!$B$6:$BE$43,'ADR Raw Data'!AL$1,FALSE)</f>
        <v>170.25684610776801</v>
      </c>
      <c r="AD10" s="65">
        <f>VLOOKUP($A10,'ADR Raw Data'!$B$6:$BE$43,'ADR Raw Data'!AN$1,FALSE)</f>
        <v>131.602958016895</v>
      </c>
      <c r="AE10" s="65">
        <f>VLOOKUP($A10,'ADR Raw Data'!$B$6:$BE$43,'ADR Raw Data'!AO$1,FALSE)</f>
        <v>132.367419785555</v>
      </c>
      <c r="AF10" s="66">
        <f>VLOOKUP($A10,'ADR Raw Data'!$B$6:$BE$43,'ADR Raw Data'!AP$1,FALSE)</f>
        <v>131.99532552488901</v>
      </c>
      <c r="AG10" s="67">
        <f>VLOOKUP($A10,'ADR Raw Data'!$B$6:$BE$43,'ADR Raw Data'!AR$1,FALSE)</f>
        <v>158.97753985454</v>
      </c>
      <c r="AI10" s="59">
        <f>VLOOKUP($A10,'ADR Raw Data'!$B$6:$BE$43,'ADR Raw Data'!AT$1,FALSE)</f>
        <v>22.327852010333601</v>
      </c>
      <c r="AJ10" s="60">
        <f>VLOOKUP($A10,'ADR Raw Data'!$B$6:$BE$43,'ADR Raw Data'!AU$1,FALSE)</f>
        <v>28.394271742448801</v>
      </c>
      <c r="AK10" s="60">
        <f>VLOOKUP($A10,'ADR Raw Data'!$B$6:$BE$43,'ADR Raw Data'!AV$1,FALSE)</f>
        <v>35.023283227993197</v>
      </c>
      <c r="AL10" s="60">
        <f>VLOOKUP($A10,'ADR Raw Data'!$B$6:$BE$43,'ADR Raw Data'!AW$1,FALSE)</f>
        <v>32.633785184336702</v>
      </c>
      <c r="AM10" s="60">
        <f>VLOOKUP($A10,'ADR Raw Data'!$B$6:$BE$43,'ADR Raw Data'!AX$1,FALSE)</f>
        <v>28.9591177000218</v>
      </c>
      <c r="AN10" s="61">
        <f>VLOOKUP($A10,'ADR Raw Data'!$B$6:$BE$43,'ADR Raw Data'!AY$1,FALSE)</f>
        <v>30.666860721299699</v>
      </c>
      <c r="AO10" s="60">
        <f>VLOOKUP($A10,'ADR Raw Data'!$B$6:$BE$43,'ADR Raw Data'!BA$1,FALSE)</f>
        <v>13.4485937987693</v>
      </c>
      <c r="AP10" s="60">
        <f>VLOOKUP($A10,'ADR Raw Data'!$B$6:$BE$43,'ADR Raw Data'!BB$1,FALSE)</f>
        <v>13.556882934388501</v>
      </c>
      <c r="AQ10" s="61">
        <f>VLOOKUP($A10,'ADR Raw Data'!$B$6:$BE$43,'ADR Raw Data'!BC$1,FALSE)</f>
        <v>13.5026244502377</v>
      </c>
      <c r="AR10" s="62">
        <f>VLOOKUP($A10,'ADR Raw Data'!$B$6:$BE$43,'ADR Raw Data'!BE$1,FALSE)</f>
        <v>26.4115163910486</v>
      </c>
      <c r="AT10" s="64">
        <f>VLOOKUP($A10,'RevPAR Raw Data'!$B$6:$BE$43,'RevPAR Raw Data'!AG$1,FALSE)</f>
        <v>76.788933942619096</v>
      </c>
      <c r="AU10" s="65">
        <f>VLOOKUP($A10,'RevPAR Raw Data'!$B$6:$BE$43,'RevPAR Raw Data'!AH$1,FALSE)</f>
        <v>104.547431166126</v>
      </c>
      <c r="AV10" s="65">
        <f>VLOOKUP($A10,'RevPAR Raw Data'!$B$6:$BE$43,'RevPAR Raw Data'!AI$1,FALSE)</f>
        <v>139.36785978713499</v>
      </c>
      <c r="AW10" s="65">
        <f>VLOOKUP($A10,'RevPAR Raw Data'!$B$6:$BE$43,'RevPAR Raw Data'!AJ$1,FALSE)</f>
        <v>139.86142034937501</v>
      </c>
      <c r="AX10" s="65">
        <f>VLOOKUP($A10,'RevPAR Raw Data'!$B$6:$BE$43,'RevPAR Raw Data'!AK$1,FALSE)</f>
        <v>106.65023744794</v>
      </c>
      <c r="AY10" s="66">
        <f>VLOOKUP($A10,'RevPAR Raw Data'!$B$6:$BE$43,'RevPAR Raw Data'!AL$1,FALSE)</f>
        <v>113.44317653863899</v>
      </c>
      <c r="AZ10" s="65">
        <f>VLOOKUP($A10,'RevPAR Raw Data'!$B$6:$BE$43,'RevPAR Raw Data'!AN$1,FALSE)</f>
        <v>89.209571089773206</v>
      </c>
      <c r="BA10" s="65">
        <f>VLOOKUP($A10,'RevPAR Raw Data'!$B$6:$BE$43,'RevPAR Raw Data'!AO$1,FALSE)</f>
        <v>94.616519551133706</v>
      </c>
      <c r="BB10" s="66">
        <f>VLOOKUP($A10,'RevPAR Raw Data'!$B$6:$BE$43,'RevPAR Raw Data'!AP$1,FALSE)</f>
        <v>91.913045320453406</v>
      </c>
      <c r="BC10" s="67">
        <f>VLOOKUP($A10,'RevPAR Raw Data'!$B$6:$BE$43,'RevPAR Raw Data'!AR$1,FALSE)</f>
        <v>107.2917104763</v>
      </c>
      <c r="BE10" s="59">
        <f>VLOOKUP($A10,'RevPAR Raw Data'!$B$6:$BE$43,'RevPAR Raw Data'!AT$1,FALSE)</f>
        <v>46.642160232450301</v>
      </c>
      <c r="BF10" s="60">
        <f>VLOOKUP($A10,'RevPAR Raw Data'!$B$6:$BE$43,'RevPAR Raw Data'!AU$1,FALSE)</f>
        <v>62.952642086025101</v>
      </c>
      <c r="BG10" s="60">
        <f>VLOOKUP($A10,'RevPAR Raw Data'!$B$6:$BE$43,'RevPAR Raw Data'!AV$1,FALSE)</f>
        <v>88.573432003749602</v>
      </c>
      <c r="BH10" s="60">
        <f>VLOOKUP($A10,'RevPAR Raw Data'!$B$6:$BE$43,'RevPAR Raw Data'!AW$1,FALSE)</f>
        <v>89.411256288679795</v>
      </c>
      <c r="BI10" s="60">
        <f>VLOOKUP($A10,'RevPAR Raw Data'!$B$6:$BE$43,'RevPAR Raw Data'!AX$1,FALSE)</f>
        <v>65.929519908876301</v>
      </c>
      <c r="BJ10" s="61">
        <f>VLOOKUP($A10,'RevPAR Raw Data'!$B$6:$BE$43,'RevPAR Raw Data'!AY$1,FALSE)</f>
        <v>72.645373961171302</v>
      </c>
      <c r="BK10" s="60">
        <f>VLOOKUP($A10,'RevPAR Raw Data'!$B$6:$BE$43,'RevPAR Raw Data'!BA$1,FALSE)</f>
        <v>31.620491051813701</v>
      </c>
      <c r="BL10" s="60">
        <f>VLOOKUP($A10,'RevPAR Raw Data'!$B$6:$BE$43,'RevPAR Raw Data'!BB$1,FALSE)</f>
        <v>30.1415269685811</v>
      </c>
      <c r="BM10" s="61">
        <f>VLOOKUP($A10,'RevPAR Raw Data'!$B$6:$BE$43,'RevPAR Raw Data'!BC$1,FALSE)</f>
        <v>30.8550845468883</v>
      </c>
      <c r="BN10" s="62">
        <f>VLOOKUP($A10,'RevPAR Raw Data'!$B$6:$BE$43,'RevPAR Raw Data'!BE$1,FALSE)</f>
        <v>60.128487301366199</v>
      </c>
    </row>
    <row r="11" spans="1:66" x14ac:dyDescent="0.35">
      <c r="A11" s="76" t="s">
        <v>24</v>
      </c>
      <c r="B11" s="59">
        <f>VLOOKUP($A11,'Occupancy Raw Data'!$B$8:$BE$45,'Occupancy Raw Data'!AG$3,FALSE)</f>
        <v>56.433384809771098</v>
      </c>
      <c r="C11" s="60">
        <f>VLOOKUP($A11,'Occupancy Raw Data'!$B$8:$BE$45,'Occupancy Raw Data'!AH$3,FALSE)</f>
        <v>64.955075108802404</v>
      </c>
      <c r="D11" s="60">
        <f>VLOOKUP($A11,'Occupancy Raw Data'!$B$8:$BE$45,'Occupancy Raw Data'!AI$3,FALSE)</f>
        <v>70.079320511020597</v>
      </c>
      <c r="E11" s="60">
        <f>VLOOKUP($A11,'Occupancy Raw Data'!$B$8:$BE$45,'Occupancy Raw Data'!AJ$3,FALSE)</f>
        <v>70.226730310262496</v>
      </c>
      <c r="F11" s="60">
        <f>VLOOKUP($A11,'Occupancy Raw Data'!$B$8:$BE$45,'Occupancy Raw Data'!AK$3,FALSE)</f>
        <v>71.026954934718503</v>
      </c>
      <c r="G11" s="61">
        <f>VLOOKUP($A11,'Occupancy Raw Data'!$B$8:$BE$45,'Occupancy Raw Data'!AL$3,FALSE)</f>
        <v>66.544293134914994</v>
      </c>
      <c r="H11" s="60">
        <f>VLOOKUP($A11,'Occupancy Raw Data'!$B$8:$BE$45,'Occupancy Raw Data'!AN$3,FALSE)</f>
        <v>79.938228274603304</v>
      </c>
      <c r="I11" s="60">
        <f>VLOOKUP($A11,'Occupancy Raw Data'!$B$8:$BE$45,'Occupancy Raw Data'!AO$3,FALSE)</f>
        <v>84.704478450091202</v>
      </c>
      <c r="J11" s="61">
        <f>VLOOKUP($A11,'Occupancy Raw Data'!$B$8:$BE$45,'Occupancy Raw Data'!AP$3,FALSE)</f>
        <v>82.321353362347296</v>
      </c>
      <c r="K11" s="62">
        <f>VLOOKUP($A11,'Occupancy Raw Data'!$B$8:$BE$45,'Occupancy Raw Data'!AR$3,FALSE)</f>
        <v>71.052024628467095</v>
      </c>
      <c r="M11" s="59">
        <f>VLOOKUP($A11,'Occupancy Raw Data'!$B$8:$BE$45,'Occupancy Raw Data'!AT$3,FALSE)</f>
        <v>0.29897967332061998</v>
      </c>
      <c r="N11" s="60">
        <f>VLOOKUP($A11,'Occupancy Raw Data'!$B$8:$BE$45,'Occupancy Raw Data'!AU$3,FALSE)</f>
        <v>11.0368897993117</v>
      </c>
      <c r="O11" s="60">
        <f>VLOOKUP($A11,'Occupancy Raw Data'!$B$8:$BE$45,'Occupancy Raw Data'!AV$3,FALSE)</f>
        <v>14.2631294521748</v>
      </c>
      <c r="P11" s="60">
        <f>VLOOKUP($A11,'Occupancy Raw Data'!$B$8:$BE$45,'Occupancy Raw Data'!AW$3,FALSE)</f>
        <v>10.6789696995073</v>
      </c>
      <c r="Q11" s="60">
        <f>VLOOKUP($A11,'Occupancy Raw Data'!$B$8:$BE$45,'Occupancy Raw Data'!AX$3,FALSE)</f>
        <v>9.6465902682468894</v>
      </c>
      <c r="R11" s="61">
        <f>VLOOKUP($A11,'Occupancy Raw Data'!$B$8:$BE$45,'Occupancy Raw Data'!AY$3,FALSE)</f>
        <v>9.3312375718321707</v>
      </c>
      <c r="S11" s="60">
        <f>VLOOKUP($A11,'Occupancy Raw Data'!$B$8:$BE$45,'Occupancy Raw Data'!BA$3,FALSE)</f>
        <v>1.98965140570757</v>
      </c>
      <c r="T11" s="60">
        <f>VLOOKUP($A11,'Occupancy Raw Data'!$B$8:$BE$45,'Occupancy Raw Data'!BB$3,FALSE)</f>
        <v>-2.1177377277955899E-2</v>
      </c>
      <c r="U11" s="61">
        <f>VLOOKUP($A11,'Occupancy Raw Data'!$B$8:$BE$45,'Occupancy Raw Data'!BC$3,FALSE)</f>
        <v>0.94513243382206003</v>
      </c>
      <c r="V11" s="62">
        <f>VLOOKUP($A11,'Occupancy Raw Data'!$B$8:$BE$45,'Occupancy Raw Data'!BE$3,FALSE)</f>
        <v>6.4050303336137597</v>
      </c>
      <c r="X11" s="64">
        <f>VLOOKUP($A11,'ADR Raw Data'!$B$6:$BE$43,'ADR Raw Data'!AG$1,FALSE)</f>
        <v>124.936916474905</v>
      </c>
      <c r="Y11" s="65">
        <f>VLOOKUP($A11,'ADR Raw Data'!$B$6:$BE$43,'ADR Raw Data'!AH$1,FALSE)</f>
        <v>122.498507051385</v>
      </c>
      <c r="Z11" s="65">
        <f>VLOOKUP($A11,'ADR Raw Data'!$B$6:$BE$43,'ADR Raw Data'!AI$1,FALSE)</f>
        <v>127.52880502829601</v>
      </c>
      <c r="AA11" s="65">
        <f>VLOOKUP($A11,'ADR Raw Data'!$B$6:$BE$43,'ADR Raw Data'!AJ$1,FALSE)</f>
        <v>124.49258633614799</v>
      </c>
      <c r="AB11" s="65">
        <f>VLOOKUP($A11,'ADR Raw Data'!$B$6:$BE$43,'ADR Raw Data'!AK$1,FALSE)</f>
        <v>132.82819093739101</v>
      </c>
      <c r="AC11" s="66">
        <f>VLOOKUP($A11,'ADR Raw Data'!$B$6:$BE$43,'ADR Raw Data'!AL$1,FALSE)</f>
        <v>126.597584995622</v>
      </c>
      <c r="AD11" s="65">
        <f>VLOOKUP($A11,'ADR Raw Data'!$B$6:$BE$43,'ADR Raw Data'!AN$1,FALSE)</f>
        <v>162.59152528977799</v>
      </c>
      <c r="AE11" s="65">
        <f>VLOOKUP($A11,'ADR Raw Data'!$B$6:$BE$43,'ADR Raw Data'!AO$1,FALSE)</f>
        <v>167.43658614402901</v>
      </c>
      <c r="AF11" s="66">
        <f>VLOOKUP($A11,'ADR Raw Data'!$B$6:$BE$43,'ADR Raw Data'!AP$1,FALSE)</f>
        <v>165.08418567469599</v>
      </c>
      <c r="AG11" s="67">
        <f>VLOOKUP($A11,'ADR Raw Data'!$B$6:$BE$43,'ADR Raw Data'!AR$1,FALSE)</f>
        <v>139.337823356314</v>
      </c>
      <c r="AI11" s="59">
        <f>VLOOKUP($A11,'ADR Raw Data'!$B$6:$BE$43,'ADR Raw Data'!AT$1,FALSE)</f>
        <v>7.23621100571797</v>
      </c>
      <c r="AJ11" s="60">
        <f>VLOOKUP($A11,'ADR Raw Data'!$B$6:$BE$43,'ADR Raw Data'!AU$1,FALSE)</f>
        <v>15.274297878734099</v>
      </c>
      <c r="AK11" s="60">
        <f>VLOOKUP($A11,'ADR Raw Data'!$B$6:$BE$43,'ADR Raw Data'!AV$1,FALSE)</f>
        <v>17.3635951688326</v>
      </c>
      <c r="AL11" s="60">
        <f>VLOOKUP($A11,'ADR Raw Data'!$B$6:$BE$43,'ADR Raw Data'!AW$1,FALSE)</f>
        <v>10.890768006329999</v>
      </c>
      <c r="AM11" s="60">
        <f>VLOOKUP($A11,'ADR Raw Data'!$B$6:$BE$43,'ADR Raw Data'!AX$1,FALSE)</f>
        <v>6.7248786226599799</v>
      </c>
      <c r="AN11" s="61">
        <f>VLOOKUP($A11,'ADR Raw Data'!$B$6:$BE$43,'ADR Raw Data'!AY$1,FALSE)</f>
        <v>11.2793091624663</v>
      </c>
      <c r="AO11" s="60">
        <f>VLOOKUP($A11,'ADR Raw Data'!$B$6:$BE$43,'ADR Raw Data'!BA$1,FALSE)</f>
        <v>8.3030465705492293</v>
      </c>
      <c r="AP11" s="60">
        <f>VLOOKUP($A11,'ADR Raw Data'!$B$6:$BE$43,'ADR Raw Data'!BB$1,FALSE)</f>
        <v>8.4453878513263998</v>
      </c>
      <c r="AQ11" s="61">
        <f>VLOOKUP($A11,'ADR Raw Data'!$B$6:$BE$43,'ADR Raw Data'!BC$1,FALSE)</f>
        <v>8.36216730635015</v>
      </c>
      <c r="AR11" s="62">
        <f>VLOOKUP($A11,'ADR Raw Data'!$B$6:$BE$43,'ADR Raw Data'!BE$1,FALSE)</f>
        <v>9.51883787074485</v>
      </c>
      <c r="AT11" s="64">
        <f>VLOOKUP($A11,'RevPAR Raw Data'!$B$6:$BE$43,'RevPAR Raw Data'!AG$1,FALSE)</f>
        <v>70.506130843745595</v>
      </c>
      <c r="AU11" s="65">
        <f>VLOOKUP($A11,'RevPAR Raw Data'!$B$6:$BE$43,'RevPAR Raw Data'!AH$1,FALSE)</f>
        <v>79.568997262389402</v>
      </c>
      <c r="AV11" s="65">
        <f>VLOOKUP($A11,'RevPAR Raw Data'!$B$6:$BE$43,'RevPAR Raw Data'!AI$1,FALSE)</f>
        <v>89.371320019654604</v>
      </c>
      <c r="AW11" s="65">
        <f>VLOOKUP($A11,'RevPAR Raw Data'!$B$6:$BE$43,'RevPAR Raw Data'!AJ$1,FALSE)</f>
        <v>87.427072862557907</v>
      </c>
      <c r="AX11" s="65">
        <f>VLOOKUP($A11,'RevPAR Raw Data'!$B$6:$BE$43,'RevPAR Raw Data'!AK$1,FALSE)</f>
        <v>94.343819317703193</v>
      </c>
      <c r="AY11" s="66">
        <f>VLOOKUP($A11,'RevPAR Raw Data'!$B$6:$BE$43,'RevPAR Raw Data'!AL$1,FALSE)</f>
        <v>84.243468061210095</v>
      </c>
      <c r="AZ11" s="65">
        <f>VLOOKUP($A11,'RevPAR Raw Data'!$B$6:$BE$43,'RevPAR Raw Data'!AN$1,FALSE)</f>
        <v>129.97278464130201</v>
      </c>
      <c r="BA11" s="65">
        <f>VLOOKUP($A11,'RevPAR Raw Data'!$B$6:$BE$43,'RevPAR Raw Data'!AO$1,FALSE)</f>
        <v>141.82628702793701</v>
      </c>
      <c r="BB11" s="66">
        <f>VLOOKUP($A11,'RevPAR Raw Data'!$B$6:$BE$43,'RevPAR Raw Data'!AP$1,FALSE)</f>
        <v>135.89953583462</v>
      </c>
      <c r="BC11" s="67">
        <f>VLOOKUP($A11,'RevPAR Raw Data'!$B$6:$BE$43,'RevPAR Raw Data'!AR$1,FALSE)</f>
        <v>99.002344567898703</v>
      </c>
      <c r="BE11" s="59">
        <f>VLOOKUP($A11,'RevPAR Raw Data'!$B$6:$BE$43,'RevPAR Raw Data'!AT$1,FALSE)</f>
        <v>7.5568254790642699</v>
      </c>
      <c r="BF11" s="60">
        <f>VLOOKUP($A11,'RevPAR Raw Data'!$B$6:$BE$43,'RevPAR Raw Data'!AU$1,FALSE)</f>
        <v>27.9969951025403</v>
      </c>
      <c r="BG11" s="60">
        <f>VLOOKUP($A11,'RevPAR Raw Data'!$B$6:$BE$43,'RevPAR Raw Data'!AV$1,FALSE)</f>
        <v>34.103316677489701</v>
      </c>
      <c r="BH11" s="60">
        <f>VLOOKUP($A11,'RevPAR Raw Data'!$B$6:$BE$43,'RevPAR Raw Data'!AW$1,FALSE)</f>
        <v>22.7327595212769</v>
      </c>
      <c r="BI11" s="60">
        <f>VLOOKUP($A11,'RevPAR Raw Data'!$B$6:$BE$43,'RevPAR Raw Data'!AX$1,FALSE)</f>
        <v>17.020190377671799</v>
      </c>
      <c r="BJ11" s="61">
        <f>VLOOKUP($A11,'RevPAR Raw Data'!$B$6:$BE$43,'RevPAR Raw Data'!AY$1,FALSE)</f>
        <v>21.663045868709599</v>
      </c>
      <c r="BK11" s="60">
        <f>VLOOKUP($A11,'RevPAR Raw Data'!$B$6:$BE$43,'RevPAR Raw Data'!BA$1,FALSE)</f>
        <v>10.4578996590642</v>
      </c>
      <c r="BL11" s="60">
        <f>VLOOKUP($A11,'RevPAR Raw Data'!$B$6:$BE$43,'RevPAR Raw Data'!BB$1,FALSE)</f>
        <v>8.4224219624005894</v>
      </c>
      <c r="BM11" s="61">
        <f>VLOOKUP($A11,'RevPAR Raw Data'!$B$6:$BE$43,'RevPAR Raw Data'!BC$1,FALSE)</f>
        <v>9.3863332955549907</v>
      </c>
      <c r="BN11" s="62">
        <f>VLOOKUP($A11,'RevPAR Raw Data'!$B$6:$BE$43,'RevPAR Raw Data'!BE$1,FALSE)</f>
        <v>16.5335526573873</v>
      </c>
    </row>
    <row r="12" spans="1:66" x14ac:dyDescent="0.35">
      <c r="A12" s="76" t="s">
        <v>27</v>
      </c>
      <c r="B12" s="59">
        <f>VLOOKUP($A12,'Occupancy Raw Data'!$B$8:$BE$45,'Occupancy Raw Data'!AG$3,FALSE)</f>
        <v>59.415469743348197</v>
      </c>
      <c r="C12" s="60">
        <f>VLOOKUP($A12,'Occupancy Raw Data'!$B$8:$BE$45,'Occupancy Raw Data'!AH$3,FALSE)</f>
        <v>59.450788792088503</v>
      </c>
      <c r="D12" s="60">
        <f>VLOOKUP($A12,'Occupancy Raw Data'!$B$8:$BE$45,'Occupancy Raw Data'!AI$3,FALSE)</f>
        <v>63.862726630562697</v>
      </c>
      <c r="E12" s="60">
        <f>VLOOKUP($A12,'Occupancy Raw Data'!$B$8:$BE$45,'Occupancy Raw Data'!AJ$3,FALSE)</f>
        <v>65.499175888862695</v>
      </c>
      <c r="F12" s="60">
        <f>VLOOKUP($A12,'Occupancy Raw Data'!$B$8:$BE$45,'Occupancy Raw Data'!AK$3,FALSE)</f>
        <v>64.651518719095804</v>
      </c>
      <c r="G12" s="61">
        <f>VLOOKUP($A12,'Occupancy Raw Data'!$B$8:$BE$45,'Occupancy Raw Data'!AL$3,FALSE)</f>
        <v>62.575935954791603</v>
      </c>
      <c r="H12" s="60">
        <f>VLOOKUP($A12,'Occupancy Raw Data'!$B$8:$BE$45,'Occupancy Raw Data'!AN$3,FALSE)</f>
        <v>71.582882034377207</v>
      </c>
      <c r="I12" s="60">
        <f>VLOOKUP($A12,'Occupancy Raw Data'!$B$8:$BE$45,'Occupancy Raw Data'!AO$3,FALSE)</f>
        <v>76.827760772309801</v>
      </c>
      <c r="J12" s="61">
        <f>VLOOKUP($A12,'Occupancy Raw Data'!$B$8:$BE$45,'Occupancy Raw Data'!AP$3,FALSE)</f>
        <v>74.205321403343504</v>
      </c>
      <c r="K12" s="62">
        <f>VLOOKUP($A12,'Occupancy Raw Data'!$B$8:$BE$45,'Occupancy Raw Data'!AR$3,FALSE)</f>
        <v>65.898617511520698</v>
      </c>
      <c r="M12" s="59">
        <f>VLOOKUP($A12,'Occupancy Raw Data'!$B$8:$BE$45,'Occupancy Raw Data'!AT$3,FALSE)</f>
        <v>-3.4565637207584801</v>
      </c>
      <c r="N12" s="60">
        <f>VLOOKUP($A12,'Occupancy Raw Data'!$B$8:$BE$45,'Occupancy Raw Data'!AU$3,FALSE)</f>
        <v>-2.8268890088895402</v>
      </c>
      <c r="O12" s="60">
        <f>VLOOKUP($A12,'Occupancy Raw Data'!$B$8:$BE$45,'Occupancy Raw Data'!AV$3,FALSE)</f>
        <v>1.3297283872002901</v>
      </c>
      <c r="P12" s="60">
        <f>VLOOKUP($A12,'Occupancy Raw Data'!$B$8:$BE$45,'Occupancy Raw Data'!AW$3,FALSE)</f>
        <v>1.9730514452683301</v>
      </c>
      <c r="Q12" s="60">
        <f>VLOOKUP($A12,'Occupancy Raw Data'!$B$8:$BE$45,'Occupancy Raw Data'!AX$3,FALSE)</f>
        <v>0.95197436867670504</v>
      </c>
      <c r="R12" s="61">
        <f>VLOOKUP($A12,'Occupancy Raw Data'!$B$8:$BE$45,'Occupancy Raw Data'!AY$3,FALSE)</f>
        <v>-0.36357911976158003</v>
      </c>
      <c r="S12" s="60">
        <f>VLOOKUP($A12,'Occupancy Raw Data'!$B$8:$BE$45,'Occupancy Raw Data'!BA$3,FALSE)</f>
        <v>-2.8292838090658599</v>
      </c>
      <c r="T12" s="60">
        <f>VLOOKUP($A12,'Occupancy Raw Data'!$B$8:$BE$45,'Occupancy Raw Data'!BB$3,FALSE)</f>
        <v>-2.8162629763267999</v>
      </c>
      <c r="U12" s="61">
        <f>VLOOKUP($A12,'Occupancy Raw Data'!$B$8:$BE$45,'Occupancy Raw Data'!BC$3,FALSE)</f>
        <v>-2.8225437481601898</v>
      </c>
      <c r="V12" s="62">
        <f>VLOOKUP($A12,'Occupancy Raw Data'!$B$8:$BE$45,'Occupancy Raw Data'!BE$3,FALSE)</f>
        <v>-1.1681685091053899</v>
      </c>
      <c r="X12" s="64">
        <f>VLOOKUP($A12,'ADR Raw Data'!$B$6:$BE$43,'ADR Raw Data'!AG$1,FALSE)</f>
        <v>89.880525585773</v>
      </c>
      <c r="Y12" s="65">
        <f>VLOOKUP($A12,'ADR Raw Data'!$B$6:$BE$43,'ADR Raw Data'!AH$1,FALSE)</f>
        <v>88.053323926927007</v>
      </c>
      <c r="Z12" s="65">
        <f>VLOOKUP($A12,'ADR Raw Data'!$B$6:$BE$43,'ADR Raw Data'!AI$1,FALSE)</f>
        <v>89.912679048760197</v>
      </c>
      <c r="AA12" s="65">
        <f>VLOOKUP($A12,'ADR Raw Data'!$B$6:$BE$43,'ADR Raw Data'!AJ$1,FALSE)</f>
        <v>91.012515952188295</v>
      </c>
      <c r="AB12" s="65">
        <f>VLOOKUP($A12,'ADR Raw Data'!$B$6:$BE$43,'ADR Raw Data'!AK$1,FALSE)</f>
        <v>90.702164253846803</v>
      </c>
      <c r="AC12" s="66">
        <f>VLOOKUP($A12,'ADR Raw Data'!$B$6:$BE$43,'ADR Raw Data'!AL$1,FALSE)</f>
        <v>89.946651490066202</v>
      </c>
      <c r="AD12" s="65">
        <f>VLOOKUP($A12,'ADR Raw Data'!$B$6:$BE$43,'ADR Raw Data'!AN$1,FALSE)</f>
        <v>100.00323670901599</v>
      </c>
      <c r="AE12" s="65">
        <f>VLOOKUP($A12,'ADR Raw Data'!$B$6:$BE$43,'ADR Raw Data'!AO$1,FALSE)</f>
        <v>102.643289660192</v>
      </c>
      <c r="AF12" s="66">
        <f>VLOOKUP($A12,'ADR Raw Data'!$B$6:$BE$43,'ADR Raw Data'!AP$1,FALSE)</f>
        <v>101.369913334919</v>
      </c>
      <c r="AG12" s="67">
        <f>VLOOKUP($A12,'ADR Raw Data'!$B$6:$BE$43,'ADR Raw Data'!AR$1,FALSE)</f>
        <v>93.621850275636703</v>
      </c>
      <c r="AI12" s="59">
        <f>VLOOKUP($A12,'ADR Raw Data'!$B$6:$BE$43,'ADR Raw Data'!AT$1,FALSE)</f>
        <v>4.0979782762109496</v>
      </c>
      <c r="AJ12" s="60">
        <f>VLOOKUP($A12,'ADR Raw Data'!$B$6:$BE$43,'ADR Raw Data'!AU$1,FALSE)</f>
        <v>4.5263572192579504</v>
      </c>
      <c r="AK12" s="60">
        <f>VLOOKUP($A12,'ADR Raw Data'!$B$6:$BE$43,'ADR Raw Data'!AV$1,FALSE)</f>
        <v>5.0229701798779196</v>
      </c>
      <c r="AL12" s="60">
        <f>VLOOKUP($A12,'ADR Raw Data'!$B$6:$BE$43,'ADR Raw Data'!AW$1,FALSE)</f>
        <v>6.0301788629064799</v>
      </c>
      <c r="AM12" s="60">
        <f>VLOOKUP($A12,'ADR Raw Data'!$B$6:$BE$43,'ADR Raw Data'!AX$1,FALSE)</f>
        <v>5.8744447848899002</v>
      </c>
      <c r="AN12" s="61">
        <f>VLOOKUP($A12,'ADR Raw Data'!$B$6:$BE$43,'ADR Raw Data'!AY$1,FALSE)</f>
        <v>5.1446952773905004</v>
      </c>
      <c r="AO12" s="60">
        <f>VLOOKUP($A12,'ADR Raw Data'!$B$6:$BE$43,'ADR Raw Data'!BA$1,FALSE)</f>
        <v>6.7023419115753704</v>
      </c>
      <c r="AP12" s="60">
        <f>VLOOKUP($A12,'ADR Raw Data'!$B$6:$BE$43,'ADR Raw Data'!BB$1,FALSE)</f>
        <v>6.81580217332532</v>
      </c>
      <c r="AQ12" s="61">
        <f>VLOOKUP($A12,'ADR Raw Data'!$B$6:$BE$43,'ADR Raw Data'!BC$1,FALSE)</f>
        <v>6.7618738688269202</v>
      </c>
      <c r="AR12" s="62">
        <f>VLOOKUP($A12,'ADR Raw Data'!$B$6:$BE$43,'ADR Raw Data'!BE$1,FALSE)</f>
        <v>5.6410237517286896</v>
      </c>
      <c r="AT12" s="64">
        <f>VLOOKUP($A12,'RevPAR Raw Data'!$B$6:$BE$43,'RevPAR Raw Data'!AG$1,FALSE)</f>
        <v>53.402936484577303</v>
      </c>
      <c r="AU12" s="65">
        <f>VLOOKUP($A12,'RevPAR Raw Data'!$B$6:$BE$43,'RevPAR Raw Data'!AH$1,FALSE)</f>
        <v>52.348395632210902</v>
      </c>
      <c r="AV12" s="65">
        <f>VLOOKUP($A12,'RevPAR Raw Data'!$B$6:$BE$43,'RevPAR Raw Data'!AI$1,FALSE)</f>
        <v>57.420688427125</v>
      </c>
      <c r="AW12" s="65">
        <f>VLOOKUP($A12,'RevPAR Raw Data'!$B$6:$BE$43,'RevPAR Raw Data'!AJ$1,FALSE)</f>
        <v>59.612447904403098</v>
      </c>
      <c r="AX12" s="65">
        <f>VLOOKUP($A12,'RevPAR Raw Data'!$B$6:$BE$43,'RevPAR Raw Data'!AK$1,FALSE)</f>
        <v>58.640326701200799</v>
      </c>
      <c r="AY12" s="66">
        <f>VLOOKUP($A12,'RevPAR Raw Data'!$B$6:$BE$43,'RevPAR Raw Data'!AL$1,FALSE)</f>
        <v>56.284959029903398</v>
      </c>
      <c r="AZ12" s="65">
        <f>VLOOKUP($A12,'RevPAR Raw Data'!$B$6:$BE$43,'RevPAR Raw Data'!AN$1,FALSE)</f>
        <v>71.585198963974506</v>
      </c>
      <c r="BA12" s="65">
        <f>VLOOKUP($A12,'RevPAR Raw Data'!$B$6:$BE$43,'RevPAR Raw Data'!AO$1,FALSE)</f>
        <v>78.858541028961596</v>
      </c>
      <c r="BB12" s="66">
        <f>VLOOKUP($A12,'RevPAR Raw Data'!$B$6:$BE$43,'RevPAR Raw Data'!AP$1,FALSE)</f>
        <v>75.221869996468001</v>
      </c>
      <c r="BC12" s="67">
        <f>VLOOKUP($A12,'RevPAR Raw Data'!$B$6:$BE$43,'RevPAR Raw Data'!AR$1,FALSE)</f>
        <v>61.695505020350403</v>
      </c>
      <c r="BE12" s="59">
        <f>VLOOKUP($A12,'RevPAR Raw Data'!$B$6:$BE$43,'RevPAR Raw Data'!AT$1,FALSE)</f>
        <v>0.49976532507240301</v>
      </c>
      <c r="BF12" s="60">
        <f>VLOOKUP($A12,'RevPAR Raw Data'!$B$6:$BE$43,'RevPAR Raw Data'!AU$1,FALSE)</f>
        <v>1.57151311563412</v>
      </c>
      <c r="BG12" s="60">
        <f>VLOOKUP($A12,'RevPAR Raw Data'!$B$6:$BE$43,'RevPAR Raw Data'!AV$1,FALSE)</f>
        <v>6.4194904274406603</v>
      </c>
      <c r="BH12" s="60">
        <f>VLOOKUP($A12,'RevPAR Raw Data'!$B$6:$BE$43,'RevPAR Raw Data'!AW$1,FALSE)</f>
        <v>8.1222088393816492</v>
      </c>
      <c r="BI12" s="60">
        <f>VLOOKUP($A12,'RevPAR Raw Data'!$B$6:$BE$43,'RevPAR Raw Data'!AX$1,FALSE)</f>
        <v>6.88234236222082</v>
      </c>
      <c r="BJ12" s="61">
        <f>VLOOKUP($A12,'RevPAR Raw Data'!$B$6:$BE$43,'RevPAR Raw Data'!AY$1,FALSE)</f>
        <v>4.7624111198249697</v>
      </c>
      <c r="BK12" s="60">
        <f>VLOOKUP($A12,'RevPAR Raw Data'!$B$6:$BE$43,'RevPAR Raw Data'!BA$1,FALSE)</f>
        <v>3.6834298279770699</v>
      </c>
      <c r="BL12" s="60">
        <f>VLOOKUP($A12,'RevPAR Raw Data'!$B$6:$BE$43,'RevPAR Raw Data'!BB$1,FALSE)</f>
        <v>3.8075882838514699</v>
      </c>
      <c r="BM12" s="61">
        <f>VLOOKUP($A12,'RevPAR Raw Data'!$B$6:$BE$43,'RevPAR Raw Data'!BC$1,FALSE)</f>
        <v>3.74847327252367</v>
      </c>
      <c r="BN12" s="62">
        <f>VLOOKUP($A12,'RevPAR Raw Data'!$B$6:$BE$43,'RevPAR Raw Data'!BE$1,FALSE)</f>
        <v>4.4069585795644404</v>
      </c>
    </row>
    <row r="13" spans="1:66" x14ac:dyDescent="0.35">
      <c r="A13" s="76" t="s">
        <v>91</v>
      </c>
      <c r="B13" s="59">
        <f>VLOOKUP($A13,'Occupancy Raw Data'!$B$8:$BE$45,'Occupancy Raw Data'!AG$3,FALSE)</f>
        <v>56.341301460823303</v>
      </c>
      <c r="C13" s="60">
        <f>VLOOKUP($A13,'Occupancy Raw Data'!$B$8:$BE$45,'Occupancy Raw Data'!AH$3,FALSE)</f>
        <v>67.069815974198406</v>
      </c>
      <c r="D13" s="60">
        <f>VLOOKUP($A13,'Occupancy Raw Data'!$B$8:$BE$45,'Occupancy Raw Data'!AI$3,FALSE)</f>
        <v>80.629861506355496</v>
      </c>
      <c r="E13" s="60">
        <f>VLOOKUP($A13,'Occupancy Raw Data'!$B$8:$BE$45,'Occupancy Raw Data'!AJ$3,FALSE)</f>
        <v>82.130999810282603</v>
      </c>
      <c r="F13" s="60">
        <f>VLOOKUP($A13,'Occupancy Raw Data'!$B$8:$BE$45,'Occupancy Raw Data'!AK$3,FALSE)</f>
        <v>76.024473534433596</v>
      </c>
      <c r="G13" s="61">
        <f>VLOOKUP($A13,'Occupancy Raw Data'!$B$8:$BE$45,'Occupancy Raw Data'!AL$3,FALSE)</f>
        <v>72.439290457218704</v>
      </c>
      <c r="H13" s="60">
        <f>VLOOKUP($A13,'Occupancy Raw Data'!$B$8:$BE$45,'Occupancy Raw Data'!AN$3,FALSE)</f>
        <v>71.665718080060699</v>
      </c>
      <c r="I13" s="60">
        <f>VLOOKUP($A13,'Occupancy Raw Data'!$B$8:$BE$45,'Occupancy Raw Data'!AO$3,FALSE)</f>
        <v>74.110700056915107</v>
      </c>
      <c r="J13" s="61">
        <f>VLOOKUP($A13,'Occupancy Raw Data'!$B$8:$BE$45,'Occupancy Raw Data'!AP$3,FALSE)</f>
        <v>72.888209068487896</v>
      </c>
      <c r="K13" s="62">
        <f>VLOOKUP($A13,'Occupancy Raw Data'!$B$8:$BE$45,'Occupancy Raw Data'!AR$3,FALSE)</f>
        <v>72.567552917581295</v>
      </c>
      <c r="M13" s="59">
        <f>VLOOKUP($A13,'Occupancy Raw Data'!$B$8:$BE$45,'Occupancy Raw Data'!AT$3,FALSE)</f>
        <v>2.8619318920789301</v>
      </c>
      <c r="N13" s="60">
        <f>VLOOKUP($A13,'Occupancy Raw Data'!$B$8:$BE$45,'Occupancy Raw Data'!AU$3,FALSE)</f>
        <v>13.5741661966987</v>
      </c>
      <c r="O13" s="60">
        <f>VLOOKUP($A13,'Occupancy Raw Data'!$B$8:$BE$45,'Occupancy Raw Data'!AV$3,FALSE)</f>
        <v>29.183538326258901</v>
      </c>
      <c r="P13" s="60">
        <f>VLOOKUP($A13,'Occupancy Raw Data'!$B$8:$BE$45,'Occupancy Raw Data'!AW$3,FALSE)</f>
        <v>33.109945944725801</v>
      </c>
      <c r="Q13" s="60">
        <f>VLOOKUP($A13,'Occupancy Raw Data'!$B$8:$BE$45,'Occupancy Raw Data'!AX$3,FALSE)</f>
        <v>27.663340315219699</v>
      </c>
      <c r="R13" s="61">
        <f>VLOOKUP($A13,'Occupancy Raw Data'!$B$8:$BE$45,'Occupancy Raw Data'!AY$3,FALSE)</f>
        <v>21.748828431372601</v>
      </c>
      <c r="S13" s="60">
        <f>VLOOKUP($A13,'Occupancy Raw Data'!$B$8:$BE$45,'Occupancy Raw Data'!BA$3,FALSE)</f>
        <v>10.2671720582762</v>
      </c>
      <c r="T13" s="60">
        <f>VLOOKUP($A13,'Occupancy Raw Data'!$B$8:$BE$45,'Occupancy Raw Data'!BB$3,FALSE)</f>
        <v>8.7640289902114006</v>
      </c>
      <c r="U13" s="61">
        <f>VLOOKUP($A13,'Occupancy Raw Data'!$B$8:$BE$45,'Occupancy Raw Data'!BC$3,FALSE)</f>
        <v>9.4978393063861404</v>
      </c>
      <c r="V13" s="62">
        <f>VLOOKUP($A13,'Occupancy Raw Data'!$B$8:$BE$45,'Occupancy Raw Data'!BE$3,FALSE)</f>
        <v>17.961281456458298</v>
      </c>
      <c r="X13" s="64">
        <f>VLOOKUP($A13,'ADR Raw Data'!$B$6:$BE$43,'ADR Raw Data'!AG$1,FALSE)</f>
        <v>115.533030137216</v>
      </c>
      <c r="Y13" s="65">
        <f>VLOOKUP($A13,'ADR Raw Data'!$B$6:$BE$43,'ADR Raw Data'!AH$1,FALSE)</f>
        <v>131.869905947245</v>
      </c>
      <c r="Z13" s="65">
        <f>VLOOKUP($A13,'ADR Raw Data'!$B$6:$BE$43,'ADR Raw Data'!AI$1,FALSE)</f>
        <v>143.065450882352</v>
      </c>
      <c r="AA13" s="65">
        <f>VLOOKUP($A13,'ADR Raw Data'!$B$6:$BE$43,'ADR Raw Data'!AJ$1,FALSE)</f>
        <v>141.33630121560299</v>
      </c>
      <c r="AB13" s="65">
        <f>VLOOKUP($A13,'ADR Raw Data'!$B$6:$BE$43,'ADR Raw Data'!AK$1,FALSE)</f>
        <v>128.68069686193701</v>
      </c>
      <c r="AC13" s="66">
        <f>VLOOKUP($A13,'ADR Raw Data'!$B$6:$BE$43,'ADR Raw Data'!AL$1,FALSE)</f>
        <v>133.298083820573</v>
      </c>
      <c r="AD13" s="65">
        <f>VLOOKUP($A13,'ADR Raw Data'!$B$6:$BE$43,'ADR Raw Data'!AN$1,FALSE)</f>
        <v>111.312583057577</v>
      </c>
      <c r="AE13" s="65">
        <f>VLOOKUP($A13,'ADR Raw Data'!$B$6:$BE$43,'ADR Raw Data'!AO$1,FALSE)</f>
        <v>111.719693449809</v>
      </c>
      <c r="AF13" s="66">
        <f>VLOOKUP($A13,'ADR Raw Data'!$B$6:$BE$43,'ADR Raw Data'!AP$1,FALSE)</f>
        <v>111.519552309218</v>
      </c>
      <c r="AG13" s="67">
        <f>VLOOKUP($A13,'ADR Raw Data'!$B$6:$BE$43,'ADR Raw Data'!AR$1,FALSE)</f>
        <v>127.04815099765599</v>
      </c>
      <c r="AI13" s="59">
        <f>VLOOKUP($A13,'ADR Raw Data'!$B$6:$BE$43,'ADR Raw Data'!AT$1,FALSE)</f>
        <v>16.574095780762999</v>
      </c>
      <c r="AJ13" s="60">
        <f>VLOOKUP($A13,'ADR Raw Data'!$B$6:$BE$43,'ADR Raw Data'!AU$1,FALSE)</f>
        <v>24.304961360729699</v>
      </c>
      <c r="AK13" s="60">
        <f>VLOOKUP($A13,'ADR Raw Data'!$B$6:$BE$43,'ADR Raw Data'!AV$1,FALSE)</f>
        <v>30.5884842621895</v>
      </c>
      <c r="AL13" s="60">
        <f>VLOOKUP($A13,'ADR Raw Data'!$B$6:$BE$43,'ADR Raw Data'!AW$1,FALSE)</f>
        <v>29.405981715844</v>
      </c>
      <c r="AM13" s="60">
        <f>VLOOKUP($A13,'ADR Raw Data'!$B$6:$BE$43,'ADR Raw Data'!AX$1,FALSE)</f>
        <v>24.153909031333299</v>
      </c>
      <c r="AN13" s="61">
        <f>VLOOKUP($A13,'ADR Raw Data'!$B$6:$BE$43,'ADR Raw Data'!AY$1,FALSE)</f>
        <v>26.121605167255101</v>
      </c>
      <c r="AO13" s="60">
        <f>VLOOKUP($A13,'ADR Raw Data'!$B$6:$BE$43,'ADR Raw Data'!BA$1,FALSE)</f>
        <v>13.5642994699166</v>
      </c>
      <c r="AP13" s="60">
        <f>VLOOKUP($A13,'ADR Raw Data'!$B$6:$BE$43,'ADR Raw Data'!BB$1,FALSE)</f>
        <v>12.981650073855199</v>
      </c>
      <c r="AQ13" s="61">
        <f>VLOOKUP($A13,'ADR Raw Data'!$B$6:$BE$43,'ADR Raw Data'!BC$1,FALSE)</f>
        <v>13.263391772458499</v>
      </c>
      <c r="AR13" s="62">
        <f>VLOOKUP($A13,'ADR Raw Data'!$B$6:$BE$43,'ADR Raw Data'!BE$1,FALSE)</f>
        <v>22.805280751651701</v>
      </c>
      <c r="AT13" s="64">
        <f>VLOOKUP($A13,'RevPAR Raw Data'!$B$6:$BE$43,'RevPAR Raw Data'!AG$1,FALSE)</f>
        <v>65.092812796433293</v>
      </c>
      <c r="AU13" s="65">
        <f>VLOOKUP($A13,'RevPAR Raw Data'!$B$6:$BE$43,'RevPAR Raw Data'!AH$1,FALSE)</f>
        <v>88.444903244166099</v>
      </c>
      <c r="AV13" s="65">
        <f>VLOOKUP($A13,'RevPAR Raw Data'!$B$6:$BE$43,'RevPAR Raw Data'!AI$1,FALSE)</f>
        <v>115.353474909884</v>
      </c>
      <c r="AW13" s="65">
        <f>VLOOKUP($A13,'RevPAR Raw Data'!$B$6:$BE$43,'RevPAR Raw Data'!AJ$1,FALSE)</f>
        <v>116.080917283247</v>
      </c>
      <c r="AX13" s="65">
        <f>VLOOKUP($A13,'RevPAR Raw Data'!$B$6:$BE$43,'RevPAR Raw Data'!AK$1,FALSE)</f>
        <v>97.828822329728695</v>
      </c>
      <c r="AY13" s="66">
        <f>VLOOKUP($A13,'RevPAR Raw Data'!$B$6:$BE$43,'RevPAR Raw Data'!AL$1,FALSE)</f>
        <v>96.560186112691994</v>
      </c>
      <c r="AZ13" s="65">
        <f>VLOOKUP($A13,'RevPAR Raw Data'!$B$6:$BE$43,'RevPAR Raw Data'!AN$1,FALSE)</f>
        <v>79.772961961677098</v>
      </c>
      <c r="BA13" s="65">
        <f>VLOOKUP($A13,'RevPAR Raw Data'!$B$6:$BE$43,'RevPAR Raw Data'!AO$1,FALSE)</f>
        <v>82.796246917093498</v>
      </c>
      <c r="BB13" s="66">
        <f>VLOOKUP($A13,'RevPAR Raw Data'!$B$6:$BE$43,'RevPAR Raw Data'!AP$1,FALSE)</f>
        <v>81.284604439385305</v>
      </c>
      <c r="BC13" s="67">
        <f>VLOOKUP($A13,'RevPAR Raw Data'!$B$6:$BE$43,'RevPAR Raw Data'!AR$1,FALSE)</f>
        <v>92.195734206032995</v>
      </c>
      <c r="BE13" s="59">
        <f>VLOOKUP($A13,'RevPAR Raw Data'!$B$6:$BE$43,'RevPAR Raw Data'!AT$1,FALSE)</f>
        <v>19.910367005815299</v>
      </c>
      <c r="BF13" s="60">
        <f>VLOOKUP($A13,'RevPAR Raw Data'!$B$6:$BE$43,'RevPAR Raw Data'!AU$1,FALSE)</f>
        <v>41.178323406577299</v>
      </c>
      <c r="BG13" s="60">
        <f>VLOOKUP($A13,'RevPAR Raw Data'!$B$6:$BE$43,'RevPAR Raw Data'!AV$1,FALSE)</f>
        <v>68.698824616526196</v>
      </c>
      <c r="BH13" s="60">
        <f>VLOOKUP($A13,'RevPAR Raw Data'!$B$6:$BE$43,'RevPAR Raw Data'!AW$1,FALSE)</f>
        <v>72.252232311201695</v>
      </c>
      <c r="BI13" s="60">
        <f>VLOOKUP($A13,'RevPAR Raw Data'!$B$6:$BE$43,'RevPAR Raw Data'!AX$1,FALSE)</f>
        <v>58.499027401319303</v>
      </c>
      <c r="BJ13" s="61">
        <f>VLOOKUP($A13,'RevPAR Raw Data'!$B$6:$BE$43,'RevPAR Raw Data'!AY$1,FALSE)</f>
        <v>53.551576689974603</v>
      </c>
      <c r="BK13" s="60">
        <f>VLOOKUP($A13,'RevPAR Raw Data'!$B$6:$BE$43,'RevPAR Raw Data'!BA$1,FALSE)</f>
        <v>25.224141493269101</v>
      </c>
      <c r="BL13" s="60">
        <f>VLOOKUP($A13,'RevPAR Raw Data'!$B$6:$BE$43,'RevPAR Raw Data'!BB$1,FALSE)</f>
        <v>22.883394639946999</v>
      </c>
      <c r="BM13" s="61">
        <f>VLOOKUP($A13,'RevPAR Raw Data'!$B$6:$BE$43,'RevPAR Raw Data'!BC$1,FALSE)</f>
        <v>24.020966715969202</v>
      </c>
      <c r="BN13" s="62">
        <f>VLOOKUP($A13,'RevPAR Raw Data'!$B$6:$BE$43,'RevPAR Raw Data'!BE$1,FALSE)</f>
        <v>44.862682870849802</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51.4680438315944</v>
      </c>
      <c r="C15" s="60">
        <f>VLOOKUP($A15,'Occupancy Raw Data'!$B$8:$BE$45,'Occupancy Raw Data'!AH$3,FALSE)</f>
        <v>54.921879096104398</v>
      </c>
      <c r="D15" s="60">
        <f>VLOOKUP($A15,'Occupancy Raw Data'!$B$8:$BE$45,'Occupancy Raw Data'!AI$3,FALSE)</f>
        <v>59.911723812272001</v>
      </c>
      <c r="E15" s="60">
        <f>VLOOKUP($A15,'Occupancy Raw Data'!$B$8:$BE$45,'Occupancy Raw Data'!AJ$3,FALSE)</f>
        <v>62.658385581993201</v>
      </c>
      <c r="F15" s="60">
        <f>VLOOKUP($A15,'Occupancy Raw Data'!$B$8:$BE$45,'Occupancy Raw Data'!AK$3,FALSE)</f>
        <v>63.668843087895901</v>
      </c>
      <c r="G15" s="61">
        <f>VLOOKUP($A15,'Occupancy Raw Data'!$B$8:$BE$45,'Occupancy Raw Data'!AL$3,FALSE)</f>
        <v>58.524723862670797</v>
      </c>
      <c r="H15" s="60">
        <f>VLOOKUP($A15,'Occupancy Raw Data'!$B$8:$BE$45,'Occupancy Raw Data'!AN$3,FALSE)</f>
        <v>73.230807538070394</v>
      </c>
      <c r="I15" s="60">
        <f>VLOOKUP($A15,'Occupancy Raw Data'!$B$8:$BE$45,'Occupancy Raw Data'!AO$3,FALSE)</f>
        <v>77.645270358818394</v>
      </c>
      <c r="J15" s="61">
        <f>VLOOKUP($A15,'Occupancy Raw Data'!$B$8:$BE$45,'Occupancy Raw Data'!AP$3,FALSE)</f>
        <v>75.438038948444401</v>
      </c>
      <c r="K15" s="62">
        <f>VLOOKUP($A15,'Occupancy Raw Data'!$B$8:$BE$45,'Occupancy Raw Data'!AR$3,FALSE)</f>
        <v>63.3588915691533</v>
      </c>
      <c r="M15" s="59">
        <f>VLOOKUP($A15,'Occupancy Raw Data'!$B$8:$BE$45,'Occupancy Raw Data'!AT$3,FALSE)</f>
        <v>1.70650080983895</v>
      </c>
      <c r="N15" s="60">
        <f>VLOOKUP($A15,'Occupancy Raw Data'!$B$8:$BE$45,'Occupancy Raw Data'!AU$3,FALSE)</f>
        <v>3.6628019978864299</v>
      </c>
      <c r="O15" s="60">
        <f>VLOOKUP($A15,'Occupancy Raw Data'!$B$8:$BE$45,'Occupancy Raw Data'!AV$3,FALSE)</f>
        <v>8.22105346940657</v>
      </c>
      <c r="P15" s="60">
        <f>VLOOKUP($A15,'Occupancy Raw Data'!$B$8:$BE$45,'Occupancy Raw Data'!AW$3,FALSE)</f>
        <v>10.434895383402001</v>
      </c>
      <c r="Q15" s="60">
        <f>VLOOKUP($A15,'Occupancy Raw Data'!$B$8:$BE$45,'Occupancy Raw Data'!AX$3,FALSE)</f>
        <v>9.0409023120102407</v>
      </c>
      <c r="R15" s="61">
        <f>VLOOKUP($A15,'Occupancy Raw Data'!$B$8:$BE$45,'Occupancy Raw Data'!AY$3,FALSE)</f>
        <v>6.7704659430591603</v>
      </c>
      <c r="S15" s="60">
        <f>VLOOKUP($A15,'Occupancy Raw Data'!$B$8:$BE$45,'Occupancy Raw Data'!BA$3,FALSE)</f>
        <v>1.7206966126651</v>
      </c>
      <c r="T15" s="60">
        <f>VLOOKUP($A15,'Occupancy Raw Data'!$B$8:$BE$45,'Occupancy Raw Data'!BB$3,FALSE)</f>
        <v>0.620910756845238</v>
      </c>
      <c r="U15" s="61">
        <f>VLOOKUP($A15,'Occupancy Raw Data'!$B$8:$BE$45,'Occupancy Raw Data'!BC$3,FALSE)</f>
        <v>1.1517286462301</v>
      </c>
      <c r="V15" s="62">
        <f>VLOOKUP($A15,'Occupancy Raw Data'!$B$8:$BE$45,'Occupancy Raw Data'!BE$3,FALSE)</f>
        <v>4.7952178077763596</v>
      </c>
      <c r="X15" s="64">
        <f>VLOOKUP($A15,'ADR Raw Data'!$B$6:$BE$43,'ADR Raw Data'!AG$1,FALSE)</f>
        <v>99.324802707176602</v>
      </c>
      <c r="Y15" s="65">
        <f>VLOOKUP($A15,'ADR Raw Data'!$B$6:$BE$43,'ADR Raw Data'!AH$1,FALSE)</f>
        <v>98.979656333977701</v>
      </c>
      <c r="Z15" s="65">
        <f>VLOOKUP($A15,'ADR Raw Data'!$B$6:$BE$43,'ADR Raw Data'!AI$1,FALSE)</f>
        <v>102.12578996179499</v>
      </c>
      <c r="AA15" s="65">
        <f>VLOOKUP($A15,'ADR Raw Data'!$B$6:$BE$43,'ADR Raw Data'!AJ$1,FALSE)</f>
        <v>103.48137005202</v>
      </c>
      <c r="AB15" s="65">
        <f>VLOOKUP($A15,'ADR Raw Data'!$B$6:$BE$43,'ADR Raw Data'!AK$1,FALSE)</f>
        <v>105.136352023722</v>
      </c>
      <c r="AC15" s="66">
        <f>VLOOKUP($A15,'ADR Raw Data'!$B$6:$BE$43,'ADR Raw Data'!AL$1,FALSE)</f>
        <v>101.98752570556</v>
      </c>
      <c r="AD15" s="65">
        <f>VLOOKUP($A15,'ADR Raw Data'!$B$6:$BE$43,'ADR Raw Data'!AN$1,FALSE)</f>
        <v>127.153516027344</v>
      </c>
      <c r="AE15" s="65">
        <f>VLOOKUP($A15,'ADR Raw Data'!$B$6:$BE$43,'ADR Raw Data'!AO$1,FALSE)</f>
        <v>131.40904894933101</v>
      </c>
      <c r="AF15" s="66">
        <f>VLOOKUP($A15,'ADR Raw Data'!$B$6:$BE$43,'ADR Raw Data'!AP$1,FALSE)</f>
        <v>129.34353852033601</v>
      </c>
      <c r="AG15" s="67">
        <f>VLOOKUP($A15,'ADR Raw Data'!$B$6:$BE$43,'ADR Raw Data'!AR$1,FALSE)</f>
        <v>111.29707360915199</v>
      </c>
      <c r="AI15" s="59">
        <f>VLOOKUP($A15,'ADR Raw Data'!$B$6:$BE$43,'ADR Raw Data'!AT$1,FALSE)</f>
        <v>7.1158285325432598</v>
      </c>
      <c r="AJ15" s="60">
        <f>VLOOKUP($A15,'ADR Raw Data'!$B$6:$BE$43,'ADR Raw Data'!AU$1,FALSE)</f>
        <v>8.7262629626999093</v>
      </c>
      <c r="AK15" s="60">
        <f>VLOOKUP($A15,'ADR Raw Data'!$B$6:$BE$43,'ADR Raw Data'!AV$1,FALSE)</f>
        <v>10.5131024250395</v>
      </c>
      <c r="AL15" s="60">
        <f>VLOOKUP($A15,'ADR Raw Data'!$B$6:$BE$43,'ADR Raw Data'!AW$1,FALSE)</f>
        <v>10.3057416825587</v>
      </c>
      <c r="AM15" s="60">
        <f>VLOOKUP($A15,'ADR Raw Data'!$B$6:$BE$43,'ADR Raw Data'!AX$1,FALSE)</f>
        <v>9.7699989073370404</v>
      </c>
      <c r="AN15" s="61">
        <f>VLOOKUP($A15,'ADR Raw Data'!$B$6:$BE$43,'ADR Raw Data'!AY$1,FALSE)</f>
        <v>9.4158291519562596</v>
      </c>
      <c r="AO15" s="60">
        <f>VLOOKUP($A15,'ADR Raw Data'!$B$6:$BE$43,'ADR Raw Data'!BA$1,FALSE)</f>
        <v>8.6311867044433903</v>
      </c>
      <c r="AP15" s="60">
        <f>VLOOKUP($A15,'ADR Raw Data'!$B$6:$BE$43,'ADR Raw Data'!BB$1,FALSE)</f>
        <v>7.3281585908518396</v>
      </c>
      <c r="AQ15" s="61">
        <f>VLOOKUP($A15,'ADR Raw Data'!$B$6:$BE$43,'ADR Raw Data'!BC$1,FALSE)</f>
        <v>7.9328082516390896</v>
      </c>
      <c r="AR15" s="62">
        <f>VLOOKUP($A15,'ADR Raw Data'!$B$6:$BE$43,'ADR Raw Data'!BE$1,FALSE)</f>
        <v>8.4839871500658894</v>
      </c>
      <c r="AT15" s="64">
        <f>VLOOKUP($A15,'RevPAR Raw Data'!$B$6:$BE$43,'RevPAR Raw Data'!AG$1,FALSE)</f>
        <v>51.120532992974297</v>
      </c>
      <c r="AU15" s="65">
        <f>VLOOKUP($A15,'RevPAR Raw Data'!$B$6:$BE$43,'RevPAR Raw Data'!AH$1,FALSE)</f>
        <v>54.361487181486901</v>
      </c>
      <c r="AV15" s="65">
        <f>VLOOKUP($A15,'RevPAR Raw Data'!$B$6:$BE$43,'RevPAR Raw Data'!AI$1,FALSE)</f>
        <v>61.185321223012103</v>
      </c>
      <c r="AW15" s="65">
        <f>VLOOKUP($A15,'RevPAR Raw Data'!$B$6:$BE$43,'RevPAR Raw Data'!AJ$1,FALSE)</f>
        <v>64.839755852724295</v>
      </c>
      <c r="AX15" s="65">
        <f>VLOOKUP($A15,'RevPAR Raw Data'!$B$6:$BE$43,'RevPAR Raw Data'!AK$1,FALSE)</f>
        <v>66.939098998321697</v>
      </c>
      <c r="AY15" s="66">
        <f>VLOOKUP($A15,'RevPAR Raw Data'!$B$6:$BE$43,'RevPAR Raw Data'!AL$1,FALSE)</f>
        <v>59.6879177935499</v>
      </c>
      <c r="AZ15" s="65">
        <f>VLOOKUP($A15,'RevPAR Raw Data'!$B$6:$BE$43,'RevPAR Raw Data'!AN$1,FALSE)</f>
        <v>93.115546599874094</v>
      </c>
      <c r="BA15" s="65">
        <f>VLOOKUP($A15,'RevPAR Raw Data'!$B$6:$BE$43,'RevPAR Raw Data'!AO$1,FALSE)</f>
        <v>102.03291133266001</v>
      </c>
      <c r="BB15" s="66">
        <f>VLOOKUP($A15,'RevPAR Raw Data'!$B$6:$BE$43,'RevPAR Raw Data'!AP$1,FALSE)</f>
        <v>97.574228966267299</v>
      </c>
      <c r="BC15" s="67">
        <f>VLOOKUP($A15,'RevPAR Raw Data'!$B$6:$BE$43,'RevPAR Raw Data'!AR$1,FALSE)</f>
        <v>70.516592187663804</v>
      </c>
      <c r="BE15" s="59">
        <f>VLOOKUP($A15,'RevPAR Raw Data'!$B$6:$BE$43,'RevPAR Raw Data'!AT$1,FALSE)</f>
        <v>8.9437610139168093</v>
      </c>
      <c r="BF15" s="60">
        <f>VLOOKUP($A15,'RevPAR Raw Data'!$B$6:$BE$43,'RevPAR Raw Data'!AU$1,FALSE)</f>
        <v>12.708690694724901</v>
      </c>
      <c r="BG15" s="60">
        <f>VLOOKUP($A15,'RevPAR Raw Data'!$B$6:$BE$43,'RevPAR Raw Data'!AV$1,FALSE)</f>
        <v>19.598443666102</v>
      </c>
      <c r="BH15" s="60">
        <f>VLOOKUP($A15,'RevPAR Raw Data'!$B$6:$BE$43,'RevPAR Raw Data'!AW$1,FALSE)</f>
        <v>21.816030429019399</v>
      </c>
      <c r="BI15" s="60">
        <f>VLOOKUP($A15,'RevPAR Raw Data'!$B$6:$BE$43,'RevPAR Raw Data'!AX$1,FALSE)</f>
        <v>19.694197276444001</v>
      </c>
      <c r="BJ15" s="61">
        <f>VLOOKUP($A15,'RevPAR Raw Data'!$B$6:$BE$43,'RevPAR Raw Data'!AY$1,FALSE)</f>
        <v>16.8237906010052</v>
      </c>
      <c r="BK15" s="60">
        <f>VLOOKUP($A15,'RevPAR Raw Data'!$B$6:$BE$43,'RevPAR Raw Data'!BA$1,FALSE)</f>
        <v>10.5003998543646</v>
      </c>
      <c r="BL15" s="60">
        <f>VLOOKUP($A15,'RevPAR Raw Data'!$B$6:$BE$43,'RevPAR Raw Data'!BB$1,FALSE)</f>
        <v>7.9945706726663497</v>
      </c>
      <c r="BM15" s="61">
        <f>VLOOKUP($A15,'RevPAR Raw Data'!$B$6:$BE$43,'RevPAR Raw Data'!BC$1,FALSE)</f>
        <v>9.1759013229538198</v>
      </c>
      <c r="BN15" s="62">
        <f>VLOOKUP($A15,'RevPAR Raw Data'!$B$6:$BE$43,'RevPAR Raw Data'!BE$1,FALSE)</f>
        <v>13.6860306204716</v>
      </c>
    </row>
    <row r="16" spans="1:66" x14ac:dyDescent="0.35">
      <c r="A16" s="76" t="s">
        <v>92</v>
      </c>
      <c r="B16" s="59">
        <f>VLOOKUP($A16,'Occupancy Raw Data'!$B$8:$BE$45,'Occupancy Raw Data'!AG$3,FALSE)</f>
        <v>63.231441048034903</v>
      </c>
      <c r="C16" s="60">
        <f>VLOOKUP($A16,'Occupancy Raw Data'!$B$8:$BE$45,'Occupancy Raw Data'!AH$3,FALSE)</f>
        <v>74.384279475982495</v>
      </c>
      <c r="D16" s="60">
        <f>VLOOKUP($A16,'Occupancy Raw Data'!$B$8:$BE$45,'Occupancy Raw Data'!AI$3,FALSE)</f>
        <v>80.205240174672397</v>
      </c>
      <c r="E16" s="60">
        <f>VLOOKUP($A16,'Occupancy Raw Data'!$B$8:$BE$45,'Occupancy Raw Data'!AJ$3,FALSE)</f>
        <v>81.331877729257599</v>
      </c>
      <c r="F16" s="60">
        <f>VLOOKUP($A16,'Occupancy Raw Data'!$B$8:$BE$45,'Occupancy Raw Data'!AK$3,FALSE)</f>
        <v>78.283842794759806</v>
      </c>
      <c r="G16" s="61">
        <f>VLOOKUP($A16,'Occupancy Raw Data'!$B$8:$BE$45,'Occupancy Raw Data'!AL$3,FALSE)</f>
        <v>75.487336244541396</v>
      </c>
      <c r="H16" s="60">
        <f>VLOOKUP($A16,'Occupancy Raw Data'!$B$8:$BE$45,'Occupancy Raw Data'!AN$3,FALSE)</f>
        <v>80.615720524017405</v>
      </c>
      <c r="I16" s="60">
        <f>VLOOKUP($A16,'Occupancy Raw Data'!$B$8:$BE$45,'Occupancy Raw Data'!AO$3,FALSE)</f>
        <v>81.965065502183407</v>
      </c>
      <c r="J16" s="61">
        <f>VLOOKUP($A16,'Occupancy Raw Data'!$B$8:$BE$45,'Occupancy Raw Data'!AP$3,FALSE)</f>
        <v>81.290393013100399</v>
      </c>
      <c r="K16" s="62">
        <f>VLOOKUP($A16,'Occupancy Raw Data'!$B$8:$BE$45,'Occupancy Raw Data'!AR$3,FALSE)</f>
        <v>77.145352464129701</v>
      </c>
      <c r="M16" s="59">
        <f>VLOOKUP($A16,'Occupancy Raw Data'!$B$8:$BE$45,'Occupancy Raw Data'!AT$3,FALSE)</f>
        <v>-2.0713940481944301E-2</v>
      </c>
      <c r="N16" s="60">
        <f>VLOOKUP($A16,'Occupancy Raw Data'!$B$8:$BE$45,'Occupancy Raw Data'!AU$3,FALSE)</f>
        <v>0.43039915099345499</v>
      </c>
      <c r="O16" s="60">
        <f>VLOOKUP($A16,'Occupancy Raw Data'!$B$8:$BE$45,'Occupancy Raw Data'!AV$3,FALSE)</f>
        <v>2.7064810154895702</v>
      </c>
      <c r="P16" s="60">
        <f>VLOOKUP($A16,'Occupancy Raw Data'!$B$8:$BE$45,'Occupancy Raw Data'!AW$3,FALSE)</f>
        <v>3.9051603905160301</v>
      </c>
      <c r="Q16" s="60">
        <f>VLOOKUP($A16,'Occupancy Raw Data'!$B$8:$BE$45,'Occupancy Raw Data'!AX$3,FALSE)</f>
        <v>5.0143518247319996</v>
      </c>
      <c r="R16" s="61">
        <f>VLOOKUP($A16,'Occupancy Raw Data'!$B$8:$BE$45,'Occupancy Raw Data'!AY$3,FALSE)</f>
        <v>2.5022828884171502</v>
      </c>
      <c r="S16" s="60">
        <f>VLOOKUP($A16,'Occupancy Raw Data'!$B$8:$BE$45,'Occupancy Raw Data'!BA$3,FALSE)</f>
        <v>3.7134831460674098</v>
      </c>
      <c r="T16" s="60">
        <f>VLOOKUP($A16,'Occupancy Raw Data'!$B$8:$BE$45,'Occupancy Raw Data'!BB$3,FALSE)</f>
        <v>0.75147611379495405</v>
      </c>
      <c r="U16" s="61">
        <f>VLOOKUP($A16,'Occupancy Raw Data'!$B$8:$BE$45,'Occupancy Raw Data'!BC$3,FALSE)</f>
        <v>2.19873730441943</v>
      </c>
      <c r="V16" s="62">
        <f>VLOOKUP($A16,'Occupancy Raw Data'!$B$8:$BE$45,'Occupancy Raw Data'!BE$3,FALSE)</f>
        <v>2.4107061522281001</v>
      </c>
      <c r="X16" s="64">
        <f>VLOOKUP($A16,'ADR Raw Data'!$B$6:$BE$43,'ADR Raw Data'!AG$1,FALSE)</f>
        <v>85.493730220994394</v>
      </c>
      <c r="Y16" s="65">
        <f>VLOOKUP($A16,'ADR Raw Data'!$B$6:$BE$43,'ADR Raw Data'!AH$1,FALSE)</f>
        <v>90.131598825877603</v>
      </c>
      <c r="Z16" s="65">
        <f>VLOOKUP($A16,'ADR Raw Data'!$B$6:$BE$43,'ADR Raw Data'!AI$1,FALSE)</f>
        <v>92.407340191648004</v>
      </c>
      <c r="AA16" s="65">
        <f>VLOOKUP($A16,'ADR Raw Data'!$B$6:$BE$43,'ADR Raw Data'!AJ$1,FALSE)</f>
        <v>92.986007608053598</v>
      </c>
      <c r="AB16" s="65">
        <f>VLOOKUP($A16,'ADR Raw Data'!$B$6:$BE$43,'ADR Raw Data'!AK$1,FALSE)</f>
        <v>90.747931405143007</v>
      </c>
      <c r="AC16" s="66">
        <f>VLOOKUP($A16,'ADR Raw Data'!$B$6:$BE$43,'ADR Raw Data'!AL$1,FALSE)</f>
        <v>90.581132707414895</v>
      </c>
      <c r="AD16" s="65">
        <f>VLOOKUP($A16,'ADR Raw Data'!$B$6:$BE$43,'ADR Raw Data'!AN$1,FALSE)</f>
        <v>100.411107123124</v>
      </c>
      <c r="AE16" s="65">
        <f>VLOOKUP($A16,'ADR Raw Data'!$B$6:$BE$43,'ADR Raw Data'!AO$1,FALSE)</f>
        <v>101.86802361747399</v>
      </c>
      <c r="AF16" s="66">
        <f>VLOOKUP($A16,'ADR Raw Data'!$B$6:$BE$43,'ADR Raw Data'!AP$1,FALSE)</f>
        <v>101.14561123526001</v>
      </c>
      <c r="AG16" s="67">
        <f>VLOOKUP($A16,'ADR Raw Data'!$B$6:$BE$43,'ADR Raw Data'!AR$1,FALSE)</f>
        <v>93.761735793763705</v>
      </c>
      <c r="AI16" s="59">
        <f>VLOOKUP($A16,'ADR Raw Data'!$B$6:$BE$43,'ADR Raw Data'!AT$1,FALSE)</f>
        <v>9.06338714354907</v>
      </c>
      <c r="AJ16" s="60">
        <f>VLOOKUP($A16,'ADR Raw Data'!$B$6:$BE$43,'ADR Raw Data'!AU$1,FALSE)</f>
        <v>10.305597342730699</v>
      </c>
      <c r="AK16" s="60">
        <f>VLOOKUP($A16,'ADR Raw Data'!$B$6:$BE$43,'ADR Raw Data'!AV$1,FALSE)</f>
        <v>11.584015876444299</v>
      </c>
      <c r="AL16" s="60">
        <f>VLOOKUP($A16,'ADR Raw Data'!$B$6:$BE$43,'ADR Raw Data'!AW$1,FALSE)</f>
        <v>11.6179346179948</v>
      </c>
      <c r="AM16" s="60">
        <f>VLOOKUP($A16,'ADR Raw Data'!$B$6:$BE$43,'ADR Raw Data'!AX$1,FALSE)</f>
        <v>13.091002322264201</v>
      </c>
      <c r="AN16" s="61">
        <f>VLOOKUP($A16,'ADR Raw Data'!$B$6:$BE$43,'ADR Raw Data'!AY$1,FALSE)</f>
        <v>11.2563931384379</v>
      </c>
      <c r="AO16" s="60">
        <f>VLOOKUP($A16,'ADR Raw Data'!$B$6:$BE$43,'ADR Raw Data'!BA$1,FALSE)</f>
        <v>15.4594047840858</v>
      </c>
      <c r="AP16" s="60">
        <f>VLOOKUP($A16,'ADR Raw Data'!$B$6:$BE$43,'ADR Raw Data'!BB$1,FALSE)</f>
        <v>12.560953009772099</v>
      </c>
      <c r="AQ16" s="61">
        <f>VLOOKUP($A16,'ADR Raw Data'!$B$6:$BE$43,'ADR Raw Data'!BC$1,FALSE)</f>
        <v>13.9364463980052</v>
      </c>
      <c r="AR16" s="62">
        <f>VLOOKUP($A16,'ADR Raw Data'!$B$6:$BE$43,'ADR Raw Data'!BE$1,FALSE)</f>
        <v>12.1067184976314</v>
      </c>
      <c r="AT16" s="64">
        <f>VLOOKUP($A16,'RevPAR Raw Data'!$B$6:$BE$43,'RevPAR Raw Data'!AG$1,FALSE)</f>
        <v>54.058917624454097</v>
      </c>
      <c r="AU16" s="65">
        <f>VLOOKUP($A16,'RevPAR Raw Data'!$B$6:$BE$43,'RevPAR Raw Data'!AH$1,FALSE)</f>
        <v>67.043740366812202</v>
      </c>
      <c r="AV16" s="65">
        <f>VLOOKUP($A16,'RevPAR Raw Data'!$B$6:$BE$43,'RevPAR Raw Data'!AI$1,FALSE)</f>
        <v>74.115529139737902</v>
      </c>
      <c r="AW16" s="65">
        <f>VLOOKUP($A16,'RevPAR Raw Data'!$B$6:$BE$43,'RevPAR Raw Data'!AJ$1,FALSE)</f>
        <v>75.627266013100396</v>
      </c>
      <c r="AX16" s="65">
        <f>VLOOKUP($A16,'RevPAR Raw Data'!$B$6:$BE$43,'RevPAR Raw Data'!AK$1,FALSE)</f>
        <v>71.040967960698595</v>
      </c>
      <c r="AY16" s="66">
        <f>VLOOKUP($A16,'RevPAR Raw Data'!$B$6:$BE$43,'RevPAR Raw Data'!AL$1,FALSE)</f>
        <v>68.377284220960604</v>
      </c>
      <c r="AZ16" s="65">
        <f>VLOOKUP($A16,'RevPAR Raw Data'!$B$6:$BE$43,'RevPAR Raw Data'!AN$1,FALSE)</f>
        <v>80.947137493449702</v>
      </c>
      <c r="BA16" s="65">
        <f>VLOOKUP($A16,'RevPAR Raw Data'!$B$6:$BE$43,'RevPAR Raw Data'!AO$1,FALSE)</f>
        <v>83.496192283842703</v>
      </c>
      <c r="BB16" s="66">
        <f>VLOOKUP($A16,'RevPAR Raw Data'!$B$6:$BE$43,'RevPAR Raw Data'!AP$1,FALSE)</f>
        <v>82.221664888646202</v>
      </c>
      <c r="BC16" s="67">
        <f>VLOOKUP($A16,'RevPAR Raw Data'!$B$6:$BE$43,'RevPAR Raw Data'!AR$1,FALSE)</f>
        <v>72.332821554585095</v>
      </c>
      <c r="BE16" s="59">
        <f>VLOOKUP($A16,'RevPAR Raw Data'!$B$6:$BE$43,'RevPAR Raw Data'!AT$1,FALSE)</f>
        <v>9.0407958184485597</v>
      </c>
      <c r="BF16" s="60">
        <f>VLOOKUP($A16,'RevPAR Raw Data'!$B$6:$BE$43,'RevPAR Raw Data'!AU$1,FALSE)</f>
        <v>10.780351697192099</v>
      </c>
      <c r="BG16" s="60">
        <f>VLOOKUP($A16,'RevPAR Raw Data'!$B$6:$BE$43,'RevPAR Raw Data'!AV$1,FALSE)</f>
        <v>14.604016082461101</v>
      </c>
      <c r="BH16" s="60">
        <f>VLOOKUP($A16,'RevPAR Raw Data'!$B$6:$BE$43,'RevPAR Raw Data'!AW$1,FALSE)</f>
        <v>15.9767939894089</v>
      </c>
      <c r="BI16" s="60">
        <f>VLOOKUP($A16,'RevPAR Raw Data'!$B$6:$BE$43,'RevPAR Raw Data'!AX$1,FALSE)</f>
        <v>18.761783060818399</v>
      </c>
      <c r="BJ16" s="61">
        <f>VLOOKUP($A16,'RevPAR Raw Data'!$B$6:$BE$43,'RevPAR Raw Data'!AY$1,FALSE)</f>
        <v>14.0403428262111</v>
      </c>
      <c r="BK16" s="60">
        <f>VLOOKUP($A16,'RevPAR Raw Data'!$B$6:$BE$43,'RevPAR Raw Data'!BA$1,FALSE)</f>
        <v>19.746970321292501</v>
      </c>
      <c r="BL16" s="60">
        <f>VLOOKUP($A16,'RevPAR Raw Data'!$B$6:$BE$43,'RevPAR Raw Data'!BB$1,FALSE)</f>
        <v>13.4068216851005</v>
      </c>
      <c r="BM16" s="61">
        <f>VLOOKUP($A16,'RevPAR Raw Data'!$B$6:$BE$43,'RevPAR Raw Data'!BC$1,FALSE)</f>
        <v>16.441609548288</v>
      </c>
      <c r="BN16" s="62">
        <f>VLOOKUP($A16,'RevPAR Raw Data'!$B$6:$BE$43,'RevPAR Raw Data'!BE$1,FALSE)</f>
        <v>14.8092820575148</v>
      </c>
    </row>
    <row r="17" spans="1:66" x14ac:dyDescent="0.35">
      <c r="A17" s="78" t="s">
        <v>32</v>
      </c>
      <c r="B17" s="59">
        <f>VLOOKUP($A17,'Occupancy Raw Data'!$B$8:$BE$45,'Occupancy Raw Data'!AG$3,FALSE)</f>
        <v>54.656615207040801</v>
      </c>
      <c r="C17" s="60">
        <f>VLOOKUP($A17,'Occupancy Raw Data'!$B$8:$BE$45,'Occupancy Raw Data'!AH$3,FALSE)</f>
        <v>62.198816909536802</v>
      </c>
      <c r="D17" s="60">
        <f>VLOOKUP($A17,'Occupancy Raw Data'!$B$8:$BE$45,'Occupancy Raw Data'!AI$3,FALSE)</f>
        <v>68.056557495310898</v>
      </c>
      <c r="E17" s="60">
        <f>VLOOKUP($A17,'Occupancy Raw Data'!$B$8:$BE$45,'Occupancy Raw Data'!AJ$3,FALSE)</f>
        <v>70.851969412783106</v>
      </c>
      <c r="F17" s="60">
        <f>VLOOKUP($A17,'Occupancy Raw Data'!$B$8:$BE$45,'Occupancy Raw Data'!AK$3,FALSE)</f>
        <v>70.613908526908006</v>
      </c>
      <c r="G17" s="61">
        <f>VLOOKUP($A17,'Occupancy Raw Data'!$B$8:$BE$45,'Occupancy Raw Data'!AL$3,FALSE)</f>
        <v>65.275573510315894</v>
      </c>
      <c r="H17" s="60">
        <f>VLOOKUP($A17,'Occupancy Raw Data'!$B$8:$BE$45,'Occupancy Raw Data'!AN$3,FALSE)</f>
        <v>80.186841725580706</v>
      </c>
      <c r="I17" s="60">
        <f>VLOOKUP($A17,'Occupancy Raw Data'!$B$8:$BE$45,'Occupancy Raw Data'!AO$3,FALSE)</f>
        <v>83.220314528928</v>
      </c>
      <c r="J17" s="61">
        <f>VLOOKUP($A17,'Occupancy Raw Data'!$B$8:$BE$45,'Occupancy Raw Data'!AP$3,FALSE)</f>
        <v>81.703578127254303</v>
      </c>
      <c r="K17" s="62">
        <f>VLOOKUP($A17,'Occupancy Raw Data'!$B$8:$BE$45,'Occupancy Raw Data'!AR$3,FALSE)</f>
        <v>69.969289115155505</v>
      </c>
      <c r="M17" s="59">
        <f>VLOOKUP($A17,'Occupancy Raw Data'!$B$8:$BE$45,'Occupancy Raw Data'!AT$3,FALSE)</f>
        <v>1.5931862483393899</v>
      </c>
      <c r="N17" s="60">
        <f>VLOOKUP($A17,'Occupancy Raw Data'!$B$8:$BE$45,'Occupancy Raw Data'!AU$3,FALSE)</f>
        <v>6.1359798441809401</v>
      </c>
      <c r="O17" s="60">
        <f>VLOOKUP($A17,'Occupancy Raw Data'!$B$8:$BE$45,'Occupancy Raw Data'!AV$3,FALSE)</f>
        <v>12.429129852770499</v>
      </c>
      <c r="P17" s="60">
        <f>VLOOKUP($A17,'Occupancy Raw Data'!$B$8:$BE$45,'Occupancy Raw Data'!AW$3,FALSE)</f>
        <v>16.229722039663098</v>
      </c>
      <c r="Q17" s="60">
        <f>VLOOKUP($A17,'Occupancy Raw Data'!$B$8:$BE$45,'Occupancy Raw Data'!AX$3,FALSE)</f>
        <v>13.9948945396303</v>
      </c>
      <c r="R17" s="61">
        <f>VLOOKUP($A17,'Occupancy Raw Data'!$B$8:$BE$45,'Occupancy Raw Data'!AY$3,FALSE)</f>
        <v>10.3229285000051</v>
      </c>
      <c r="S17" s="60">
        <f>VLOOKUP($A17,'Occupancy Raw Data'!$B$8:$BE$45,'Occupancy Raw Data'!BA$3,FALSE)</f>
        <v>6.0927807820074804</v>
      </c>
      <c r="T17" s="60">
        <f>VLOOKUP($A17,'Occupancy Raw Data'!$B$8:$BE$45,'Occupancy Raw Data'!BB$3,FALSE)</f>
        <v>3.6365904988479101</v>
      </c>
      <c r="U17" s="61">
        <f>VLOOKUP($A17,'Occupancy Raw Data'!$B$8:$BE$45,'Occupancy Raw Data'!BC$3,FALSE)</f>
        <v>4.82751298366163</v>
      </c>
      <c r="V17" s="62">
        <f>VLOOKUP($A17,'Occupancy Raw Data'!$B$8:$BE$45,'Occupancy Raw Data'!BE$3,FALSE)</f>
        <v>8.4265438192272502</v>
      </c>
      <c r="X17" s="64">
        <f>VLOOKUP($A17,'ADR Raw Data'!$B$6:$BE$43,'ADR Raw Data'!AG$1,FALSE)</f>
        <v>74.386285883983305</v>
      </c>
      <c r="Y17" s="65">
        <f>VLOOKUP($A17,'ADR Raw Data'!$B$6:$BE$43,'ADR Raw Data'!AH$1,FALSE)</f>
        <v>79.092819850382696</v>
      </c>
      <c r="Z17" s="65">
        <f>VLOOKUP($A17,'ADR Raw Data'!$B$6:$BE$43,'ADR Raw Data'!AI$1,FALSE)</f>
        <v>82.338255882976398</v>
      </c>
      <c r="AA17" s="65">
        <f>VLOOKUP($A17,'ADR Raw Data'!$B$6:$BE$43,'ADR Raw Data'!AJ$1,FALSE)</f>
        <v>83.629397938196803</v>
      </c>
      <c r="AB17" s="65">
        <f>VLOOKUP($A17,'ADR Raw Data'!$B$6:$BE$43,'ADR Raw Data'!AK$1,FALSE)</f>
        <v>86.255435694948105</v>
      </c>
      <c r="AC17" s="66">
        <f>VLOOKUP($A17,'ADR Raw Data'!$B$6:$BE$43,'ADR Raw Data'!AL$1,FALSE)</f>
        <v>81.515887890810603</v>
      </c>
      <c r="AD17" s="65">
        <f>VLOOKUP($A17,'ADR Raw Data'!$B$6:$BE$43,'ADR Raw Data'!AN$1,FALSE)</f>
        <v>108.319324483828</v>
      </c>
      <c r="AE17" s="65">
        <f>VLOOKUP($A17,'ADR Raw Data'!$B$6:$BE$43,'ADR Raw Data'!AO$1,FALSE)</f>
        <v>111.759109327323</v>
      </c>
      <c r="AF17" s="66">
        <f>VLOOKUP($A17,'ADR Raw Data'!$B$6:$BE$43,'ADR Raw Data'!AP$1,FALSE)</f>
        <v>110.071144802772</v>
      </c>
      <c r="AG17" s="67">
        <f>VLOOKUP($A17,'ADR Raw Data'!$B$6:$BE$43,'ADR Raw Data'!AR$1,FALSE)</f>
        <v>91.042788676466202</v>
      </c>
      <c r="AI17" s="59">
        <f>VLOOKUP($A17,'ADR Raw Data'!$B$6:$BE$43,'ADR Raw Data'!AT$1,FALSE)</f>
        <v>3.0489940876359198</v>
      </c>
      <c r="AJ17" s="60">
        <f>VLOOKUP($A17,'ADR Raw Data'!$B$6:$BE$43,'ADR Raw Data'!AU$1,FALSE)</f>
        <v>8.6223762066140193</v>
      </c>
      <c r="AK17" s="60">
        <f>VLOOKUP($A17,'ADR Raw Data'!$B$6:$BE$43,'ADR Raw Data'!AV$1,FALSE)</f>
        <v>10.4682980103396</v>
      </c>
      <c r="AL17" s="60">
        <f>VLOOKUP($A17,'ADR Raw Data'!$B$6:$BE$43,'ADR Raw Data'!AW$1,FALSE)</f>
        <v>12.161347539405099</v>
      </c>
      <c r="AM17" s="60">
        <f>VLOOKUP($A17,'ADR Raw Data'!$B$6:$BE$43,'ADR Raw Data'!AX$1,FALSE)</f>
        <v>13.2143948622463</v>
      </c>
      <c r="AN17" s="61">
        <f>VLOOKUP($A17,'ADR Raw Data'!$B$6:$BE$43,'ADR Raw Data'!AY$1,FALSE)</f>
        <v>9.9803798162119701</v>
      </c>
      <c r="AO17" s="60">
        <f>VLOOKUP($A17,'ADR Raw Data'!$B$6:$BE$43,'ADR Raw Data'!BA$1,FALSE)</f>
        <v>15.162123264465</v>
      </c>
      <c r="AP17" s="60">
        <f>VLOOKUP($A17,'ADR Raw Data'!$B$6:$BE$43,'ADR Raw Data'!BB$1,FALSE)</f>
        <v>15.4467387402836</v>
      </c>
      <c r="AQ17" s="61">
        <f>VLOOKUP($A17,'ADR Raw Data'!$B$6:$BE$43,'ADR Raw Data'!BC$1,FALSE)</f>
        <v>15.289699167605001</v>
      </c>
      <c r="AR17" s="62">
        <f>VLOOKUP($A17,'ADR Raw Data'!$B$6:$BE$43,'ADR Raw Data'!BE$1,FALSE)</f>
        <v>11.7256061028937</v>
      </c>
      <c r="AT17" s="64">
        <f>VLOOKUP($A17,'RevPAR Raw Data'!$B$6:$BE$43,'RevPAR Raw Data'!AG$1,FALSE)</f>
        <v>40.657026042418103</v>
      </c>
      <c r="AU17" s="65">
        <f>VLOOKUP($A17,'RevPAR Raw Data'!$B$6:$BE$43,'RevPAR Raw Data'!AH$1,FALSE)</f>
        <v>49.194798207329299</v>
      </c>
      <c r="AV17" s="65">
        <f>VLOOKUP($A17,'RevPAR Raw Data'!$B$6:$BE$43,'RevPAR Raw Data'!AI$1,FALSE)</f>
        <v>56.036582455634097</v>
      </c>
      <c r="AW17" s="65">
        <f>VLOOKUP($A17,'RevPAR Raw Data'!$B$6:$BE$43,'RevPAR Raw Data'!AJ$1,FALSE)</f>
        <v>59.2530754472659</v>
      </c>
      <c r="AX17" s="65">
        <f>VLOOKUP($A17,'RevPAR Raw Data'!$B$6:$BE$43,'RevPAR Raw Data'!AK$1,FALSE)</f>
        <v>60.908334461116702</v>
      </c>
      <c r="AY17" s="66">
        <f>VLOOKUP($A17,'RevPAR Raw Data'!$B$6:$BE$43,'RevPAR Raw Data'!AL$1,FALSE)</f>
        <v>53.209963322752799</v>
      </c>
      <c r="AZ17" s="65">
        <f>VLOOKUP($A17,'RevPAR Raw Data'!$B$6:$BE$43,'RevPAR Raw Data'!AN$1,FALSE)</f>
        <v>86.857845282065995</v>
      </c>
      <c r="BA17" s="65">
        <f>VLOOKUP($A17,'RevPAR Raw Data'!$B$6:$BE$43,'RevPAR Raw Data'!AO$1,FALSE)</f>
        <v>93.006282296926798</v>
      </c>
      <c r="BB17" s="66">
        <f>VLOOKUP($A17,'RevPAR Raw Data'!$B$6:$BE$43,'RevPAR Raw Data'!AP$1,FALSE)</f>
        <v>89.932063789496397</v>
      </c>
      <c r="BC17" s="67">
        <f>VLOOKUP($A17,'RevPAR Raw Data'!$B$6:$BE$43,'RevPAR Raw Data'!AR$1,FALSE)</f>
        <v>63.701992027536697</v>
      </c>
      <c r="BE17" s="59">
        <f>VLOOKUP($A17,'RevPAR Raw Data'!$B$6:$BE$43,'RevPAR Raw Data'!AT$1,FALSE)</f>
        <v>4.6907564904922099</v>
      </c>
      <c r="BF17" s="60">
        <f>VLOOKUP($A17,'RevPAR Raw Data'!$B$6:$BE$43,'RevPAR Raw Data'!AU$1,FALSE)</f>
        <v>15.287423316922199</v>
      </c>
      <c r="BG17" s="60">
        <f>VLOOKUP($A17,'RevPAR Raw Data'!$B$6:$BE$43,'RevPAR Raw Data'!AV$1,FALSE)</f>
        <v>24.198546216190302</v>
      </c>
      <c r="BH17" s="60">
        <f>VLOOKUP($A17,'RevPAR Raw Data'!$B$6:$BE$43,'RevPAR Raw Data'!AW$1,FALSE)</f>
        <v>30.364822480990998</v>
      </c>
      <c r="BI17" s="60">
        <f>VLOOKUP($A17,'RevPAR Raw Data'!$B$6:$BE$43,'RevPAR Raw Data'!AX$1,FALSE)</f>
        <v>29.0586300268983</v>
      </c>
      <c r="BJ17" s="61">
        <f>VLOOKUP($A17,'RevPAR Raw Data'!$B$6:$BE$43,'RevPAR Raw Data'!AY$1,FALSE)</f>
        <v>21.333575788673599</v>
      </c>
      <c r="BK17" s="60">
        <f>VLOOKUP($A17,'RevPAR Raw Data'!$B$6:$BE$43,'RevPAR Raw Data'!BA$1,FALSE)</f>
        <v>22.178698978874099</v>
      </c>
      <c r="BL17" s="60">
        <f>VLOOKUP($A17,'RevPAR Raw Data'!$B$6:$BE$43,'RevPAR Raw Data'!BB$1,FALSE)</f>
        <v>19.6450638725426</v>
      </c>
      <c r="BM17" s="61">
        <f>VLOOKUP($A17,'RevPAR Raw Data'!$B$6:$BE$43,'RevPAR Raw Data'!BC$1,FALSE)</f>
        <v>20.855324363745599</v>
      </c>
      <c r="BN17" s="62">
        <f>VLOOKUP($A17,'RevPAR Raw Data'!$B$6:$BE$43,'RevPAR Raw Data'!BE$1,FALSE)</f>
        <v>21.140213258451301</v>
      </c>
    </row>
    <row r="18" spans="1:66" x14ac:dyDescent="0.35">
      <c r="A18" s="78" t="s">
        <v>93</v>
      </c>
      <c r="B18" s="59">
        <f>VLOOKUP($A18,'Occupancy Raw Data'!$B$8:$BE$45,'Occupancy Raw Data'!AG$3,FALSE)</f>
        <v>56.683951485322503</v>
      </c>
      <c r="C18" s="60">
        <f>VLOOKUP($A18,'Occupancy Raw Data'!$B$8:$BE$45,'Occupancy Raw Data'!AH$3,FALSE)</f>
        <v>63.350325188961101</v>
      </c>
      <c r="D18" s="60">
        <f>VLOOKUP($A18,'Occupancy Raw Data'!$B$8:$BE$45,'Occupancy Raw Data'!AI$3,FALSE)</f>
        <v>70.381437862541702</v>
      </c>
      <c r="E18" s="60">
        <f>VLOOKUP($A18,'Occupancy Raw Data'!$B$8:$BE$45,'Occupancy Raw Data'!AJ$3,FALSE)</f>
        <v>72.249077166461504</v>
      </c>
      <c r="F18" s="60">
        <f>VLOOKUP($A18,'Occupancy Raw Data'!$B$8:$BE$45,'Occupancy Raw Data'!AK$3,FALSE)</f>
        <v>72.662155036034406</v>
      </c>
      <c r="G18" s="61">
        <f>VLOOKUP($A18,'Occupancy Raw Data'!$B$8:$BE$45,'Occupancy Raw Data'!AL$3,FALSE)</f>
        <v>67.065389347864198</v>
      </c>
      <c r="H18" s="60">
        <f>VLOOKUP($A18,'Occupancy Raw Data'!$B$8:$BE$45,'Occupancy Raw Data'!AN$3,FALSE)</f>
        <v>76.727017050448197</v>
      </c>
      <c r="I18" s="60">
        <f>VLOOKUP($A18,'Occupancy Raw Data'!$B$8:$BE$45,'Occupancy Raw Data'!AO$3,FALSE)</f>
        <v>76.718228159606198</v>
      </c>
      <c r="J18" s="61">
        <f>VLOOKUP($A18,'Occupancy Raw Data'!$B$8:$BE$45,'Occupancy Raw Data'!AP$3,FALSE)</f>
        <v>76.722622605027198</v>
      </c>
      <c r="K18" s="62">
        <f>VLOOKUP($A18,'Occupancy Raw Data'!$B$8:$BE$45,'Occupancy Raw Data'!AR$3,FALSE)</f>
        <v>69.824598849910799</v>
      </c>
      <c r="M18" s="59">
        <f>VLOOKUP($A18,'Occupancy Raw Data'!$B$8:$BE$45,'Occupancy Raw Data'!AT$3,FALSE)</f>
        <v>11.084541867604001</v>
      </c>
      <c r="N18" s="60">
        <f>VLOOKUP($A18,'Occupancy Raw Data'!$B$8:$BE$45,'Occupancy Raw Data'!AU$3,FALSE)</f>
        <v>15.1217338895576</v>
      </c>
      <c r="O18" s="60">
        <f>VLOOKUP($A18,'Occupancy Raw Data'!$B$8:$BE$45,'Occupancy Raw Data'!AV$3,FALSE)</f>
        <v>13.4715038418319</v>
      </c>
      <c r="P18" s="60">
        <f>VLOOKUP($A18,'Occupancy Raw Data'!$B$8:$BE$45,'Occupancy Raw Data'!AW$3,FALSE)</f>
        <v>14.9201473331002</v>
      </c>
      <c r="Q18" s="60">
        <f>VLOOKUP($A18,'Occupancy Raw Data'!$B$8:$BE$45,'Occupancy Raw Data'!AX$3,FALSE)</f>
        <v>14.0710160560182</v>
      </c>
      <c r="R18" s="61">
        <f>VLOOKUP($A18,'Occupancy Raw Data'!$B$8:$BE$45,'Occupancy Raw Data'!AY$3,FALSE)</f>
        <v>13.805025241643101</v>
      </c>
      <c r="S18" s="60">
        <f>VLOOKUP($A18,'Occupancy Raw Data'!$B$8:$BE$45,'Occupancy Raw Data'!BA$3,FALSE)</f>
        <v>3.81035917545789</v>
      </c>
      <c r="T18" s="60">
        <f>VLOOKUP($A18,'Occupancy Raw Data'!$B$8:$BE$45,'Occupancy Raw Data'!BB$3,FALSE)</f>
        <v>2.50707856443164</v>
      </c>
      <c r="U18" s="61">
        <f>VLOOKUP($A18,'Occupancy Raw Data'!$B$8:$BE$45,'Occupancy Raw Data'!BC$3,FALSE)</f>
        <v>3.1546398648435199</v>
      </c>
      <c r="V18" s="62">
        <f>VLOOKUP($A18,'Occupancy Raw Data'!$B$8:$BE$45,'Occupancy Raw Data'!BE$3,FALSE)</f>
        <v>10.232039010870199</v>
      </c>
      <c r="X18" s="64">
        <f>VLOOKUP($A18,'ADR Raw Data'!$B$6:$BE$43,'ADR Raw Data'!AG$1,FALSE)</f>
        <v>96.622128405302703</v>
      </c>
      <c r="Y18" s="65">
        <f>VLOOKUP($A18,'ADR Raw Data'!$B$6:$BE$43,'ADR Raw Data'!AH$1,FALSE)</f>
        <v>103.98539669117601</v>
      </c>
      <c r="Z18" s="65">
        <f>VLOOKUP($A18,'ADR Raw Data'!$B$6:$BE$43,'ADR Raw Data'!AI$1,FALSE)</f>
        <v>109.17683141233699</v>
      </c>
      <c r="AA18" s="65">
        <f>VLOOKUP($A18,'ADR Raw Data'!$B$6:$BE$43,'ADR Raw Data'!AJ$1,FALSE)</f>
        <v>111.594412645216</v>
      </c>
      <c r="AB18" s="65">
        <f>VLOOKUP($A18,'ADR Raw Data'!$B$6:$BE$43,'ADR Raw Data'!AK$1,FALSE)</f>
        <v>111.49365438161399</v>
      </c>
      <c r="AC18" s="66">
        <f>VLOOKUP($A18,'ADR Raw Data'!$B$6:$BE$43,'ADR Raw Data'!AL$1,FALSE)</f>
        <v>107.096724525928</v>
      </c>
      <c r="AD18" s="65">
        <f>VLOOKUP($A18,'ADR Raw Data'!$B$6:$BE$43,'ADR Raw Data'!AN$1,FALSE)</f>
        <v>125.432890040091</v>
      </c>
      <c r="AE18" s="65">
        <f>VLOOKUP($A18,'ADR Raw Data'!$B$6:$BE$43,'ADR Raw Data'!AO$1,FALSE)</f>
        <v>127.484023605223</v>
      </c>
      <c r="AF18" s="66">
        <f>VLOOKUP($A18,'ADR Raw Data'!$B$6:$BE$43,'ADR Raw Data'!AP$1,FALSE)</f>
        <v>126.45839808121799</v>
      </c>
      <c r="AG18" s="67">
        <f>VLOOKUP($A18,'ADR Raw Data'!$B$6:$BE$43,'ADR Raw Data'!AR$1,FALSE)</f>
        <v>113.175132412677</v>
      </c>
      <c r="AI18" s="59">
        <f>VLOOKUP($A18,'ADR Raw Data'!$B$6:$BE$43,'ADR Raw Data'!AT$1,FALSE)</f>
        <v>8.7224803698014597</v>
      </c>
      <c r="AJ18" s="60">
        <f>VLOOKUP($A18,'ADR Raw Data'!$B$6:$BE$43,'ADR Raw Data'!AU$1,FALSE)</f>
        <v>13.915346402975899</v>
      </c>
      <c r="AK18" s="60">
        <f>VLOOKUP($A18,'ADR Raw Data'!$B$6:$BE$43,'ADR Raw Data'!AV$1,FALSE)</f>
        <v>13.295378489565501</v>
      </c>
      <c r="AL18" s="60">
        <f>VLOOKUP($A18,'ADR Raw Data'!$B$6:$BE$43,'ADR Raw Data'!AW$1,FALSE)</f>
        <v>13.248114920426501</v>
      </c>
      <c r="AM18" s="60">
        <f>VLOOKUP($A18,'ADR Raw Data'!$B$6:$BE$43,'ADR Raw Data'!AX$1,FALSE)</f>
        <v>13.641870508693</v>
      </c>
      <c r="AN18" s="61">
        <f>VLOOKUP($A18,'ADR Raw Data'!$B$6:$BE$43,'ADR Raw Data'!AY$1,FALSE)</f>
        <v>12.7819251628966</v>
      </c>
      <c r="AO18" s="60">
        <f>VLOOKUP($A18,'ADR Raw Data'!$B$6:$BE$43,'ADR Raw Data'!BA$1,FALSE)</f>
        <v>14.512356055649001</v>
      </c>
      <c r="AP18" s="60">
        <f>VLOOKUP($A18,'ADR Raw Data'!$B$6:$BE$43,'ADR Raw Data'!BB$1,FALSE)</f>
        <v>14.909694461180999</v>
      </c>
      <c r="AQ18" s="61">
        <f>VLOOKUP($A18,'ADR Raw Data'!$B$6:$BE$43,'ADR Raw Data'!BC$1,FALSE)</f>
        <v>14.707659484052799</v>
      </c>
      <c r="AR18" s="62">
        <f>VLOOKUP($A18,'ADR Raw Data'!$B$6:$BE$43,'ADR Raw Data'!BE$1,FALSE)</f>
        <v>13.076857382458799</v>
      </c>
      <c r="AT18" s="64">
        <f>VLOOKUP($A18,'RevPAR Raw Data'!$B$6:$BE$43,'RevPAR Raw Data'!AG$1,FALSE)</f>
        <v>54.7692403893478</v>
      </c>
      <c r="AU18" s="65">
        <f>VLOOKUP($A18,'RevPAR Raw Data'!$B$6:$BE$43,'RevPAR Raw Data'!AH$1,FALSE)</f>
        <v>65.875086952891493</v>
      </c>
      <c r="AV18" s="65">
        <f>VLOOKUP($A18,'RevPAR Raw Data'!$B$6:$BE$43,'RevPAR Raw Data'!AI$1,FALSE)</f>
        <v>76.840223760766307</v>
      </c>
      <c r="AW18" s="65">
        <f>VLOOKUP($A18,'RevPAR Raw Data'!$B$6:$BE$43,'RevPAR Raw Data'!AJ$1,FALSE)</f>
        <v>80.625933305501803</v>
      </c>
      <c r="AX18" s="65">
        <f>VLOOKUP($A18,'RevPAR Raw Data'!$B$6:$BE$43,'RevPAR Raw Data'!AK$1,FALSE)</f>
        <v>81.013692002109295</v>
      </c>
      <c r="AY18" s="66">
        <f>VLOOKUP($A18,'RevPAR Raw Data'!$B$6:$BE$43,'RevPAR Raw Data'!AL$1,FALSE)</f>
        <v>71.824835282123303</v>
      </c>
      <c r="AZ18" s="65">
        <f>VLOOKUP($A18,'RevPAR Raw Data'!$B$6:$BE$43,'RevPAR Raw Data'!AN$1,FALSE)</f>
        <v>96.240914927931001</v>
      </c>
      <c r="BA18" s="65">
        <f>VLOOKUP($A18,'RevPAR Raw Data'!$B$6:$BE$43,'RevPAR Raw Data'!AO$1,FALSE)</f>
        <v>97.803484096502004</v>
      </c>
      <c r="BB18" s="66">
        <f>VLOOKUP($A18,'RevPAR Raw Data'!$B$6:$BE$43,'RevPAR Raw Data'!AP$1,FALSE)</f>
        <v>97.022199512216503</v>
      </c>
      <c r="BC18" s="67">
        <f>VLOOKUP($A18,'RevPAR Raw Data'!$B$6:$BE$43,'RevPAR Raw Data'!AR$1,FALSE)</f>
        <v>79.024082205007105</v>
      </c>
      <c r="BE18" s="59">
        <f>VLOOKUP($A18,'RevPAR Raw Data'!$B$6:$BE$43,'RevPAR Raw Data'!AT$1,FALSE)</f>
        <v>20.773869225889701</v>
      </c>
      <c r="BF18" s="60">
        <f>VLOOKUP($A18,'RevPAR Raw Data'!$B$6:$BE$43,'RevPAR Raw Data'!AU$1,FALSE)</f>
        <v>31.1413219454017</v>
      </c>
      <c r="BG18" s="60">
        <f>VLOOKUP($A18,'RevPAR Raw Data'!$B$6:$BE$43,'RevPAR Raw Data'!AV$1,FALSE)</f>
        <v>28.557969755405299</v>
      </c>
      <c r="BH18" s="60">
        <f>VLOOKUP($A18,'RevPAR Raw Data'!$B$6:$BE$43,'RevPAR Raw Data'!AW$1,FALSE)</f>
        <v>30.144900518512902</v>
      </c>
      <c r="BI18" s="60">
        <f>VLOOKUP($A18,'RevPAR Raw Data'!$B$6:$BE$43,'RevPAR Raw Data'!AX$1,FALSE)</f>
        <v>29.632436354330601</v>
      </c>
      <c r="BJ18" s="61">
        <f>VLOOKUP($A18,'RevPAR Raw Data'!$B$6:$BE$43,'RevPAR Raw Data'!AY$1,FALSE)</f>
        <v>28.3514983996456</v>
      </c>
      <c r="BK18" s="60">
        <f>VLOOKUP($A18,'RevPAR Raw Data'!$B$6:$BE$43,'RevPAR Raw Data'!BA$1,FALSE)</f>
        <v>18.875688121648398</v>
      </c>
      <c r="BL18" s="60">
        <f>VLOOKUP($A18,'RevPAR Raw Data'!$B$6:$BE$43,'RevPAR Raw Data'!BB$1,FALSE)</f>
        <v>17.790570779471199</v>
      </c>
      <c r="BM18" s="61">
        <f>VLOOKUP($A18,'RevPAR Raw Data'!$B$6:$BE$43,'RevPAR Raw Data'!BC$1,FALSE)</f>
        <v>18.326273038165699</v>
      </c>
      <c r="BN18" s="62">
        <f>VLOOKUP($A18,'RevPAR Raw Data'!$B$6:$BE$43,'RevPAR Raw Data'!BE$1,FALSE)</f>
        <v>24.646925542098099</v>
      </c>
    </row>
    <row r="19" spans="1:66" x14ac:dyDescent="0.35">
      <c r="A19" s="78" t="s">
        <v>94</v>
      </c>
      <c r="B19" s="59">
        <f>VLOOKUP($A19,'Occupancy Raw Data'!$B$8:$BE$45,'Occupancy Raw Data'!AG$3,FALSE)</f>
        <v>46.440739839376903</v>
      </c>
      <c r="C19" s="60">
        <f>VLOOKUP($A19,'Occupancy Raw Data'!$B$8:$BE$45,'Occupancy Raw Data'!AH$3,FALSE)</f>
        <v>48.284254076417596</v>
      </c>
      <c r="D19" s="60">
        <f>VLOOKUP($A19,'Occupancy Raw Data'!$B$8:$BE$45,'Occupancy Raw Data'!AI$3,FALSE)</f>
        <v>53.7584819796026</v>
      </c>
      <c r="E19" s="60">
        <f>VLOOKUP($A19,'Occupancy Raw Data'!$B$8:$BE$45,'Occupancy Raw Data'!AJ$3,FALSE)</f>
        <v>56.2147007435699</v>
      </c>
      <c r="F19" s="60">
        <f>VLOOKUP($A19,'Occupancy Raw Data'!$B$8:$BE$45,'Occupancy Raw Data'!AK$3,FALSE)</f>
        <v>57.0298234936092</v>
      </c>
      <c r="G19" s="61">
        <f>VLOOKUP($A19,'Occupancy Raw Data'!$B$8:$BE$45,'Occupancy Raw Data'!AL$3,FALSE)</f>
        <v>52.343413842094499</v>
      </c>
      <c r="H19" s="60">
        <f>VLOOKUP($A19,'Occupancy Raw Data'!$B$8:$BE$45,'Occupancy Raw Data'!AN$3,FALSE)</f>
        <v>67.164390777584103</v>
      </c>
      <c r="I19" s="60">
        <f>VLOOKUP($A19,'Occupancy Raw Data'!$B$8:$BE$45,'Occupancy Raw Data'!AO$3,FALSE)</f>
        <v>74.154139146642805</v>
      </c>
      <c r="J19" s="61">
        <f>VLOOKUP($A19,'Occupancy Raw Data'!$B$8:$BE$45,'Occupancy Raw Data'!AP$3,FALSE)</f>
        <v>70.659264962113497</v>
      </c>
      <c r="K19" s="62">
        <f>VLOOKUP($A19,'Occupancy Raw Data'!$B$8:$BE$45,'Occupancy Raw Data'!AR$3,FALSE)</f>
        <v>57.583186984518903</v>
      </c>
      <c r="M19" s="59">
        <f>VLOOKUP($A19,'Occupancy Raw Data'!$B$8:$BE$45,'Occupancy Raw Data'!AT$3,FALSE)</f>
        <v>-1.14551406503603</v>
      </c>
      <c r="N19" s="60">
        <f>VLOOKUP($A19,'Occupancy Raw Data'!$B$8:$BE$45,'Occupancy Raw Data'!AU$3,FALSE)</f>
        <v>3.6807125880677898</v>
      </c>
      <c r="O19" s="60">
        <f>VLOOKUP($A19,'Occupancy Raw Data'!$B$8:$BE$45,'Occupancy Raw Data'!AV$3,FALSE)</f>
        <v>11.5911635808892</v>
      </c>
      <c r="P19" s="60">
        <f>VLOOKUP($A19,'Occupancy Raw Data'!$B$8:$BE$45,'Occupancy Raw Data'!AW$3,FALSE)</f>
        <v>14.5370047201187</v>
      </c>
      <c r="Q19" s="60">
        <f>VLOOKUP($A19,'Occupancy Raw Data'!$B$8:$BE$45,'Occupancy Raw Data'!AX$3,FALSE)</f>
        <v>11.264795656776201</v>
      </c>
      <c r="R19" s="61">
        <f>VLOOKUP($A19,'Occupancy Raw Data'!$B$8:$BE$45,'Occupancy Raw Data'!AY$3,FALSE)</f>
        <v>8.1236166463660204</v>
      </c>
      <c r="S19" s="60">
        <f>VLOOKUP($A19,'Occupancy Raw Data'!$B$8:$BE$45,'Occupancy Raw Data'!BA$3,FALSE)</f>
        <v>-2.62179132634104</v>
      </c>
      <c r="T19" s="60">
        <f>VLOOKUP($A19,'Occupancy Raw Data'!$B$8:$BE$45,'Occupancy Raw Data'!BB$3,FALSE)</f>
        <v>-1.7319270783276901</v>
      </c>
      <c r="U19" s="61">
        <f>VLOOKUP($A19,'Occupancy Raw Data'!$B$8:$BE$45,'Occupancy Raw Data'!BC$3,FALSE)</f>
        <v>-2.1568716405019099</v>
      </c>
      <c r="V19" s="62">
        <f>VLOOKUP($A19,'Occupancy Raw Data'!$B$8:$BE$45,'Occupancy Raw Data'!BE$3,FALSE)</f>
        <v>4.3012934427648002</v>
      </c>
      <c r="X19" s="64">
        <f>VLOOKUP($A19,'ADR Raw Data'!$B$6:$BE$43,'ADR Raw Data'!AG$1,FALSE)</f>
        <v>110.77341928905101</v>
      </c>
      <c r="Y19" s="65">
        <f>VLOOKUP($A19,'ADR Raw Data'!$B$6:$BE$43,'ADR Raw Data'!AH$1,FALSE)</f>
        <v>110.379808530745</v>
      </c>
      <c r="Z19" s="65">
        <f>VLOOKUP($A19,'ADR Raw Data'!$B$6:$BE$43,'ADR Raw Data'!AI$1,FALSE)</f>
        <v>113.667622070216</v>
      </c>
      <c r="AA19" s="65">
        <f>VLOOKUP($A19,'ADR Raw Data'!$B$6:$BE$43,'ADR Raw Data'!AJ$1,FALSE)</f>
        <v>113.132741586555</v>
      </c>
      <c r="AB19" s="65">
        <f>VLOOKUP($A19,'ADR Raw Data'!$B$6:$BE$43,'ADR Raw Data'!AK$1,FALSE)</f>
        <v>113.593055549626</v>
      </c>
      <c r="AC19" s="66">
        <f>VLOOKUP($A19,'ADR Raw Data'!$B$6:$BE$43,'ADR Raw Data'!AL$1,FALSE)</f>
        <v>112.41559162297899</v>
      </c>
      <c r="AD19" s="65">
        <f>VLOOKUP($A19,'ADR Raw Data'!$B$6:$BE$43,'ADR Raw Data'!AN$1,FALSE)</f>
        <v>133.92359465476099</v>
      </c>
      <c r="AE19" s="65">
        <f>VLOOKUP($A19,'ADR Raw Data'!$B$6:$BE$43,'ADR Raw Data'!AO$1,FALSE)</f>
        <v>135.82991739296699</v>
      </c>
      <c r="AF19" s="66">
        <f>VLOOKUP($A19,'ADR Raw Data'!$B$6:$BE$43,'ADR Raw Data'!AP$1,FALSE)</f>
        <v>134.923900288163</v>
      </c>
      <c r="AG19" s="67">
        <f>VLOOKUP($A19,'ADR Raw Data'!$B$6:$BE$43,'ADR Raw Data'!AR$1,FALSE)</f>
        <v>120.316948170608</v>
      </c>
      <c r="AI19" s="59">
        <f>VLOOKUP($A19,'ADR Raw Data'!$B$6:$BE$43,'ADR Raw Data'!AT$1,FALSE)</f>
        <v>6.0260995918966103</v>
      </c>
      <c r="AJ19" s="60">
        <f>VLOOKUP($A19,'ADR Raw Data'!$B$6:$BE$43,'ADR Raw Data'!AU$1,FALSE)</f>
        <v>8.2710173502106006</v>
      </c>
      <c r="AK19" s="60">
        <f>VLOOKUP($A19,'ADR Raw Data'!$B$6:$BE$43,'ADR Raw Data'!AV$1,FALSE)</f>
        <v>10.8281864483682</v>
      </c>
      <c r="AL19" s="60">
        <f>VLOOKUP($A19,'ADR Raw Data'!$B$6:$BE$43,'ADR Raw Data'!AW$1,FALSE)</f>
        <v>10.545145398259301</v>
      </c>
      <c r="AM19" s="60">
        <f>VLOOKUP($A19,'ADR Raw Data'!$B$6:$BE$43,'ADR Raw Data'!AX$1,FALSE)</f>
        <v>7.5153260632098799</v>
      </c>
      <c r="AN19" s="61">
        <f>VLOOKUP($A19,'ADR Raw Data'!$B$6:$BE$43,'ADR Raw Data'!AY$1,FALSE)</f>
        <v>8.6917595602942601</v>
      </c>
      <c r="AO19" s="60">
        <f>VLOOKUP($A19,'ADR Raw Data'!$B$6:$BE$43,'ADR Raw Data'!BA$1,FALSE)</f>
        <v>5.6951641231748003</v>
      </c>
      <c r="AP19" s="60">
        <f>VLOOKUP($A19,'ADR Raw Data'!$B$6:$BE$43,'ADR Raw Data'!BB$1,FALSE)</f>
        <v>3.8889999438954899</v>
      </c>
      <c r="AQ19" s="61">
        <f>VLOOKUP($A19,'ADR Raw Data'!$B$6:$BE$43,'ADR Raw Data'!BC$1,FALSE)</f>
        <v>4.7407458964707603</v>
      </c>
      <c r="AR19" s="62">
        <f>VLOOKUP($A19,'ADR Raw Data'!$B$6:$BE$43,'ADR Raw Data'!BE$1,FALSE)</f>
        <v>6.5600260222626199</v>
      </c>
      <c r="AT19" s="64">
        <f>VLOOKUP($A19,'RevPAR Raw Data'!$B$6:$BE$43,'RevPAR Raw Data'!AG$1,FALSE)</f>
        <v>51.443995463210797</v>
      </c>
      <c r="AU19" s="65">
        <f>VLOOKUP($A19,'RevPAR Raw Data'!$B$6:$BE$43,'RevPAR Raw Data'!AH$1,FALSE)</f>
        <v>53.296067200048597</v>
      </c>
      <c r="AV19" s="65">
        <f>VLOOKUP($A19,'RevPAR Raw Data'!$B$6:$BE$43,'RevPAR Raw Data'!AI$1,FALSE)</f>
        <v>61.105988127260098</v>
      </c>
      <c r="AW19" s="65">
        <f>VLOOKUP($A19,'RevPAR Raw Data'!$B$6:$BE$43,'RevPAR Raw Data'!AJ$1,FALSE)</f>
        <v>63.597232125878598</v>
      </c>
      <c r="AX19" s="65">
        <f>VLOOKUP($A19,'RevPAR Raw Data'!$B$6:$BE$43,'RevPAR Raw Data'!AK$1,FALSE)</f>
        <v>64.781919080949393</v>
      </c>
      <c r="AY19" s="66">
        <f>VLOOKUP($A19,'RevPAR Raw Data'!$B$6:$BE$43,'RevPAR Raw Data'!AL$1,FALSE)</f>
        <v>58.842158346255303</v>
      </c>
      <c r="AZ19" s="65">
        <f>VLOOKUP($A19,'RevPAR Raw Data'!$B$6:$BE$43,'RevPAR Raw Data'!AN$1,FALSE)</f>
        <v>89.948966457311798</v>
      </c>
      <c r="BA19" s="65">
        <f>VLOOKUP($A19,'RevPAR Raw Data'!$B$6:$BE$43,'RevPAR Raw Data'!AO$1,FALSE)</f>
        <v>100.723505946351</v>
      </c>
      <c r="BB19" s="66">
        <f>VLOOKUP($A19,'RevPAR Raw Data'!$B$6:$BE$43,'RevPAR Raw Data'!AP$1,FALSE)</f>
        <v>95.336236201831497</v>
      </c>
      <c r="BC19" s="67">
        <f>VLOOKUP($A19,'RevPAR Raw Data'!$B$6:$BE$43,'RevPAR Raw Data'!AR$1,FALSE)</f>
        <v>69.2823332391484</v>
      </c>
      <c r="BE19" s="59">
        <f>VLOOKUP($A19,'RevPAR Raw Data'!$B$6:$BE$43,'RevPAR Raw Data'!AT$1,FALSE)</f>
        <v>4.8115557084623202</v>
      </c>
      <c r="BF19" s="60">
        <f>VLOOKUP($A19,'RevPAR Raw Data'!$B$6:$BE$43,'RevPAR Raw Data'!AU$1,FALSE)</f>
        <v>12.256162315048799</v>
      </c>
      <c r="BG19" s="60">
        <f>VLOOKUP($A19,'RevPAR Raw Data'!$B$6:$BE$43,'RevPAR Raw Data'!AV$1,FALSE)</f>
        <v>23.6744628333315</v>
      </c>
      <c r="BH19" s="60">
        <f>VLOOKUP($A19,'RevPAR Raw Data'!$B$6:$BE$43,'RevPAR Raw Data'!AW$1,FALSE)</f>
        <v>26.615098402666401</v>
      </c>
      <c r="BI19" s="60">
        <f>VLOOKUP($A19,'RevPAR Raw Data'!$B$6:$BE$43,'RevPAR Raw Data'!AX$1,FALSE)</f>
        <v>19.626707843947099</v>
      </c>
      <c r="BJ19" s="61">
        <f>VLOOKUP($A19,'RevPAR Raw Data'!$B$6:$BE$43,'RevPAR Raw Data'!AY$1,FALSE)</f>
        <v>17.521461433162401</v>
      </c>
      <c r="BK19" s="60">
        <f>VLOOKUP($A19,'RevPAR Raw Data'!$B$6:$BE$43,'RevPAR Raw Data'!BA$1,FALSE)</f>
        <v>2.9240574778314699</v>
      </c>
      <c r="BL19" s="60">
        <f>VLOOKUP($A19,'RevPAR Raw Data'!$B$6:$BE$43,'RevPAR Raw Data'!BB$1,FALSE)</f>
        <v>2.0897182224633202</v>
      </c>
      <c r="BM19" s="61">
        <f>VLOOKUP($A19,'RevPAR Raw Data'!$B$6:$BE$43,'RevPAR Raw Data'!BC$1,FALSE)</f>
        <v>2.48162245217961</v>
      </c>
      <c r="BN19" s="62">
        <f>VLOOKUP($A19,'RevPAR Raw Data'!$B$6:$BE$43,'RevPAR Raw Data'!BE$1,FALSE)</f>
        <v>11.1434854341666</v>
      </c>
    </row>
    <row r="20" spans="1:66" x14ac:dyDescent="0.35">
      <c r="A20" s="78" t="s">
        <v>29</v>
      </c>
      <c r="B20" s="59">
        <f>VLOOKUP($A20,'Occupancy Raw Data'!$B$8:$BE$45,'Occupancy Raw Data'!AG$3,FALSE)</f>
        <v>43.821915975381302</v>
      </c>
      <c r="C20" s="60">
        <f>VLOOKUP($A20,'Occupancy Raw Data'!$B$8:$BE$45,'Occupancy Raw Data'!AH$3,FALSE)</f>
        <v>37.797698688787698</v>
      </c>
      <c r="D20" s="60">
        <f>VLOOKUP($A20,'Occupancy Raw Data'!$B$8:$BE$45,'Occupancy Raw Data'!AI$3,FALSE)</f>
        <v>38.960299926357301</v>
      </c>
      <c r="E20" s="60">
        <f>VLOOKUP($A20,'Occupancy Raw Data'!$B$8:$BE$45,'Occupancy Raw Data'!AJ$3,FALSE)</f>
        <v>44.051683738367799</v>
      </c>
      <c r="F20" s="60">
        <f>VLOOKUP($A20,'Occupancy Raw Data'!$B$8:$BE$45,'Occupancy Raw Data'!AK$3,FALSE)</f>
        <v>50.1238535181093</v>
      </c>
      <c r="G20" s="61">
        <f>VLOOKUP($A20,'Occupancy Raw Data'!$B$8:$BE$45,'Occupancy Raw Data'!AL$3,FALSE)</f>
        <v>42.9504597962707</v>
      </c>
      <c r="H20" s="60">
        <f>VLOOKUP($A20,'Occupancy Raw Data'!$B$8:$BE$45,'Occupancy Raw Data'!AN$3,FALSE)</f>
        <v>68.4742585525875</v>
      </c>
      <c r="I20" s="60">
        <f>VLOOKUP($A20,'Occupancy Raw Data'!$B$8:$BE$45,'Occupancy Raw Data'!AO$3,FALSE)</f>
        <v>75.634330856262906</v>
      </c>
      <c r="J20" s="61">
        <f>VLOOKUP($A20,'Occupancy Raw Data'!$B$8:$BE$45,'Occupancy Raw Data'!AP$3,FALSE)</f>
        <v>72.054294704425203</v>
      </c>
      <c r="K20" s="62">
        <f>VLOOKUP($A20,'Occupancy Raw Data'!$B$8:$BE$45,'Occupancy Raw Data'!AR$3,FALSE)</f>
        <v>51.264091947868103</v>
      </c>
      <c r="M20" s="59">
        <f>VLOOKUP($A20,'Occupancy Raw Data'!$B$8:$BE$45,'Occupancy Raw Data'!AT$3,FALSE)</f>
        <v>0.83168169295183003</v>
      </c>
      <c r="N20" s="60">
        <f>VLOOKUP($A20,'Occupancy Raw Data'!$B$8:$BE$45,'Occupancy Raw Data'!AU$3,FALSE)</f>
        <v>-6.22097993475934</v>
      </c>
      <c r="O20" s="60">
        <f>VLOOKUP($A20,'Occupancy Raw Data'!$B$8:$BE$45,'Occupancy Raw Data'!AV$3,FALSE)</f>
        <v>-1.57984472582817</v>
      </c>
      <c r="P20" s="60">
        <f>VLOOKUP($A20,'Occupancy Raw Data'!$B$8:$BE$45,'Occupancy Raw Data'!AW$3,FALSE)</f>
        <v>0.28780468028143902</v>
      </c>
      <c r="Q20" s="60">
        <f>VLOOKUP($A20,'Occupancy Raw Data'!$B$8:$BE$45,'Occupancy Raw Data'!AX$3,FALSE)</f>
        <v>6.1088074912082103E-2</v>
      </c>
      <c r="R20" s="61">
        <f>VLOOKUP($A20,'Occupancy Raw Data'!$B$8:$BE$45,'Occupancy Raw Data'!AY$3,FALSE)</f>
        <v>-1.2041386808577601</v>
      </c>
      <c r="S20" s="60">
        <f>VLOOKUP($A20,'Occupancy Raw Data'!$B$8:$BE$45,'Occupancy Raw Data'!BA$3,FALSE)</f>
        <v>1.2761975912513299</v>
      </c>
      <c r="T20" s="60">
        <f>VLOOKUP($A20,'Occupancy Raw Data'!$B$8:$BE$45,'Occupancy Raw Data'!BB$3,FALSE)</f>
        <v>0.158614196443149</v>
      </c>
      <c r="U20" s="61">
        <f>VLOOKUP($A20,'Occupancy Raw Data'!$B$8:$BE$45,'Occupancy Raw Data'!BC$3,FALSE)</f>
        <v>0.68655045003246695</v>
      </c>
      <c r="V20" s="62">
        <f>VLOOKUP($A20,'Occupancy Raw Data'!$B$8:$BE$45,'Occupancy Raw Data'!BE$3,FALSE)</f>
        <v>-0.45526009856927702</v>
      </c>
      <c r="X20" s="64">
        <f>VLOOKUP($A20,'ADR Raw Data'!$B$6:$BE$43,'ADR Raw Data'!AG$1,FALSE)</f>
        <v>126.106514006564</v>
      </c>
      <c r="Y20" s="65">
        <f>VLOOKUP($A20,'ADR Raw Data'!$B$6:$BE$43,'ADR Raw Data'!AH$1,FALSE)</f>
        <v>112.26008495575201</v>
      </c>
      <c r="Z20" s="65">
        <f>VLOOKUP($A20,'ADR Raw Data'!$B$6:$BE$43,'ADR Raw Data'!AI$1,FALSE)</f>
        <v>113.596883752899</v>
      </c>
      <c r="AA20" s="65">
        <f>VLOOKUP($A20,'ADR Raw Data'!$B$6:$BE$43,'ADR Raw Data'!AJ$1,FALSE)</f>
        <v>117.538241641337</v>
      </c>
      <c r="AB20" s="65">
        <f>VLOOKUP($A20,'ADR Raw Data'!$B$6:$BE$43,'ADR Raw Data'!AK$1,FALSE)</f>
        <v>124.15177774809599</v>
      </c>
      <c r="AC20" s="66">
        <f>VLOOKUP($A20,'ADR Raw Data'!$B$6:$BE$43,'ADR Raw Data'!AL$1,FALSE)</f>
        <v>119.186376258297</v>
      </c>
      <c r="AD20" s="65">
        <f>VLOOKUP($A20,'ADR Raw Data'!$B$6:$BE$43,'ADR Raw Data'!AN$1,FALSE)</f>
        <v>162.25332909659701</v>
      </c>
      <c r="AE20" s="65">
        <f>VLOOKUP($A20,'ADR Raw Data'!$B$6:$BE$43,'ADR Raw Data'!AO$1,FALSE)</f>
        <v>171.885408276167</v>
      </c>
      <c r="AF20" s="66">
        <f>VLOOKUP($A20,'ADR Raw Data'!$B$6:$BE$43,'ADR Raw Data'!AP$1,FALSE)</f>
        <v>167.308654851222</v>
      </c>
      <c r="AG20" s="67">
        <f>VLOOKUP($A20,'ADR Raw Data'!$B$6:$BE$43,'ADR Raw Data'!AR$1,FALSE)</f>
        <v>138.50754404290001</v>
      </c>
      <c r="AI20" s="59">
        <f>VLOOKUP($A20,'ADR Raw Data'!$B$6:$BE$43,'ADR Raw Data'!AT$1,FALSE)</f>
        <v>9.1202033657350192</v>
      </c>
      <c r="AJ20" s="60">
        <f>VLOOKUP($A20,'ADR Raw Data'!$B$6:$BE$43,'ADR Raw Data'!AU$1,FALSE)</f>
        <v>3.3771893929794401</v>
      </c>
      <c r="AK20" s="60">
        <f>VLOOKUP($A20,'ADR Raw Data'!$B$6:$BE$43,'ADR Raw Data'!AV$1,FALSE)</f>
        <v>5.0947952763143602</v>
      </c>
      <c r="AL20" s="60">
        <f>VLOOKUP($A20,'ADR Raw Data'!$B$6:$BE$43,'ADR Raw Data'!AW$1,FALSE)</f>
        <v>4.1702326268789696</v>
      </c>
      <c r="AM20" s="60">
        <f>VLOOKUP($A20,'ADR Raw Data'!$B$6:$BE$43,'ADR Raw Data'!AX$1,FALSE)</f>
        <v>5.41150746074109</v>
      </c>
      <c r="AN20" s="61">
        <f>VLOOKUP($A20,'ADR Raw Data'!$B$6:$BE$43,'ADR Raw Data'!AY$1,FALSE)</f>
        <v>5.5965899736819402</v>
      </c>
      <c r="AO20" s="60">
        <f>VLOOKUP($A20,'ADR Raw Data'!$B$6:$BE$43,'ADR Raw Data'!BA$1,FALSE)</f>
        <v>2.6524547598988102</v>
      </c>
      <c r="AP20" s="60">
        <f>VLOOKUP($A20,'ADR Raw Data'!$B$6:$BE$43,'ADR Raw Data'!BB$1,FALSE)</f>
        <v>1.3189197467137601</v>
      </c>
      <c r="AQ20" s="61">
        <f>VLOOKUP($A20,'ADR Raw Data'!$B$6:$BE$43,'ADR Raw Data'!BC$1,FALSE)</f>
        <v>1.9091811505446299</v>
      </c>
      <c r="AR20" s="62">
        <f>VLOOKUP($A20,'ADR Raw Data'!$B$6:$BE$43,'ADR Raw Data'!BE$1,FALSE)</f>
        <v>3.95575197519259</v>
      </c>
      <c r="AT20" s="64">
        <f>VLOOKUP($A20,'RevPAR Raw Data'!$B$6:$BE$43,'RevPAR Raw Data'!AG$1,FALSE)</f>
        <v>55.262290607439098</v>
      </c>
      <c r="AU20" s="65">
        <f>VLOOKUP($A20,'RevPAR Raw Data'!$B$6:$BE$43,'RevPAR Raw Data'!AH$1,FALSE)</f>
        <v>42.431728659352402</v>
      </c>
      <c r="AV20" s="65">
        <f>VLOOKUP($A20,'RevPAR Raw Data'!$B$6:$BE$43,'RevPAR Raw Data'!AI$1,FALSE)</f>
        <v>44.257686617125202</v>
      </c>
      <c r="AW20" s="65">
        <f>VLOOKUP($A20,'RevPAR Raw Data'!$B$6:$BE$43,'RevPAR Raw Data'!AJ$1,FALSE)</f>
        <v>51.7775744794804</v>
      </c>
      <c r="AX20" s="65">
        <f>VLOOKUP($A20,'RevPAR Raw Data'!$B$6:$BE$43,'RevPAR Raw Data'!AK$1,FALSE)</f>
        <v>62.229655218584703</v>
      </c>
      <c r="AY20" s="66">
        <f>VLOOKUP($A20,'RevPAR Raw Data'!$B$6:$BE$43,'RevPAR Raw Data'!AL$1,FALSE)</f>
        <v>51.191096617452096</v>
      </c>
      <c r="AZ20" s="65">
        <f>VLOOKUP($A20,'RevPAR Raw Data'!$B$6:$BE$43,'RevPAR Raw Data'!AN$1,FALSE)</f>
        <v>111.101764075784</v>
      </c>
      <c r="BA20" s="65">
        <f>VLOOKUP($A20,'RevPAR Raw Data'!$B$6:$BE$43,'RevPAR Raw Data'!AO$1,FALSE)</f>
        <v>130.00437838923401</v>
      </c>
      <c r="BB20" s="66">
        <f>VLOOKUP($A20,'RevPAR Raw Data'!$B$6:$BE$43,'RevPAR Raw Data'!AP$1,FALSE)</f>
        <v>120.553071232509</v>
      </c>
      <c r="BC20" s="67">
        <f>VLOOKUP($A20,'RevPAR Raw Data'!$B$6:$BE$43,'RevPAR Raw Data'!AR$1,FALSE)</f>
        <v>71.004634732886402</v>
      </c>
      <c r="BE20" s="59">
        <f>VLOOKUP($A20,'RevPAR Raw Data'!$B$6:$BE$43,'RevPAR Raw Data'!AT$1,FALSE)</f>
        <v>10.0277361204396</v>
      </c>
      <c r="BF20" s="60">
        <f>VLOOKUP($A20,'RevPAR Raw Data'!$B$6:$BE$43,'RevPAR Raw Data'!AU$1,FALSE)</f>
        <v>-3.0538848162759602</v>
      </c>
      <c r="BG20" s="60">
        <f>VLOOKUP($A20,'RevPAR Raw Data'!$B$6:$BE$43,'RevPAR Raw Data'!AV$1,FALSE)</f>
        <v>3.4344606960215902</v>
      </c>
      <c r="BH20" s="60">
        <f>VLOOKUP($A20,'RevPAR Raw Data'!$B$6:$BE$43,'RevPAR Raw Data'!AW$1,FALSE)</f>
        <v>4.4700394318391901</v>
      </c>
      <c r="BI20" s="60">
        <f>VLOOKUP($A20,'RevPAR Raw Data'!$B$6:$BE$43,'RevPAR Raw Data'!AX$1,FALSE)</f>
        <v>5.4759013213846597</v>
      </c>
      <c r="BJ20" s="61">
        <f>VLOOKUP($A20,'RevPAR Raw Data'!$B$6:$BE$43,'RevPAR Raw Data'!AY$1,FALSE)</f>
        <v>4.3250605881420698</v>
      </c>
      <c r="BK20" s="60">
        <f>VLOOKUP($A20,'RevPAR Raw Data'!$B$6:$BE$43,'RevPAR Raw Data'!BA$1,FALSE)</f>
        <v>3.962502914905</v>
      </c>
      <c r="BL20" s="60">
        <f>VLOOKUP($A20,'RevPAR Raw Data'!$B$6:$BE$43,'RevPAR Raw Data'!BB$1,FALSE)</f>
        <v>1.4796259371148901</v>
      </c>
      <c r="BM20" s="61">
        <f>VLOOKUP($A20,'RevPAR Raw Data'!$B$6:$BE$43,'RevPAR Raw Data'!BC$1,FALSE)</f>
        <v>2.6088390923581</v>
      </c>
      <c r="BN20" s="62">
        <f>VLOOKUP($A20,'RevPAR Raw Data'!$B$6:$BE$43,'RevPAR Raw Data'!BE$1,FALSE)</f>
        <v>3.4824829162819002</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49.746653248455303</v>
      </c>
      <c r="C22" s="60">
        <f>VLOOKUP($A22,'Occupancy Raw Data'!$B$8:$BE$45,'Occupancy Raw Data'!AH$3,FALSE)</f>
        <v>56.696428571428498</v>
      </c>
      <c r="D22" s="60">
        <f>VLOOKUP($A22,'Occupancy Raw Data'!$B$8:$BE$45,'Occupancy Raw Data'!AI$3,FALSE)</f>
        <v>61.947913493755699</v>
      </c>
      <c r="E22" s="60">
        <f>VLOOKUP($A22,'Occupancy Raw Data'!$B$8:$BE$45,'Occupancy Raw Data'!AJ$3,FALSE)</f>
        <v>63.234260409100401</v>
      </c>
      <c r="F22" s="60">
        <f>VLOOKUP($A22,'Occupancy Raw Data'!$B$8:$BE$45,'Occupancy Raw Data'!AK$3,FALSE)</f>
        <v>63.925466857236501</v>
      </c>
      <c r="G22" s="61">
        <f>VLOOKUP($A22,'Occupancy Raw Data'!$B$8:$BE$45,'Occupancy Raw Data'!AL$3,FALSE)</f>
        <v>59.107441461780901</v>
      </c>
      <c r="H22" s="60">
        <f>VLOOKUP($A22,'Occupancy Raw Data'!$B$8:$BE$45,'Occupancy Raw Data'!AN$3,FALSE)</f>
        <v>75.718151784249798</v>
      </c>
      <c r="I22" s="60">
        <f>VLOOKUP($A22,'Occupancy Raw Data'!$B$8:$BE$45,'Occupancy Raw Data'!AO$3,FALSE)</f>
        <v>78.7272429063473</v>
      </c>
      <c r="J22" s="61">
        <f>VLOOKUP($A22,'Occupancy Raw Data'!$B$8:$BE$45,'Occupancy Raw Data'!AP$3,FALSE)</f>
        <v>77.222697345298599</v>
      </c>
      <c r="K22" s="62">
        <f>VLOOKUP($A22,'Occupancy Raw Data'!$B$8:$BE$45,'Occupancy Raw Data'!AR$3,FALSE)</f>
        <v>64.2815315993588</v>
      </c>
      <c r="M22" s="59">
        <f>VLOOKUP($A22,'Occupancy Raw Data'!$B$8:$BE$45,'Occupancy Raw Data'!AT$3,FALSE)</f>
        <v>-3.1951457086996302</v>
      </c>
      <c r="N22" s="60">
        <f>VLOOKUP($A22,'Occupancy Raw Data'!$B$8:$BE$45,'Occupancy Raw Data'!AU$3,FALSE)</f>
        <v>-1.14163217771417</v>
      </c>
      <c r="O22" s="60">
        <f>VLOOKUP($A22,'Occupancy Raw Data'!$B$8:$BE$45,'Occupancy Raw Data'!AV$3,FALSE)</f>
        <v>4.6500294214377202</v>
      </c>
      <c r="P22" s="60">
        <f>VLOOKUP($A22,'Occupancy Raw Data'!$B$8:$BE$45,'Occupancy Raw Data'!AW$3,FALSE)</f>
        <v>2.6730626894561</v>
      </c>
      <c r="Q22" s="60">
        <f>VLOOKUP($A22,'Occupancy Raw Data'!$B$8:$BE$45,'Occupancy Raw Data'!AX$3,FALSE)</f>
        <v>1.5251174329016399</v>
      </c>
      <c r="R22" s="61">
        <f>VLOOKUP($A22,'Occupancy Raw Data'!$B$8:$BE$45,'Occupancy Raw Data'!AY$3,FALSE)</f>
        <v>1.04527368727825</v>
      </c>
      <c r="S22" s="60">
        <f>VLOOKUP($A22,'Occupancy Raw Data'!$B$8:$BE$45,'Occupancy Raw Data'!BA$3,FALSE)</f>
        <v>-1.1794943265047999</v>
      </c>
      <c r="T22" s="60">
        <f>VLOOKUP($A22,'Occupancy Raw Data'!$B$8:$BE$45,'Occupancy Raw Data'!BB$3,FALSE)</f>
        <v>-1.37365057225543</v>
      </c>
      <c r="U22" s="61">
        <f>VLOOKUP($A22,'Occupancy Raw Data'!$B$8:$BE$45,'Occupancy Raw Data'!BC$3,FALSE)</f>
        <v>-1.27855926442016</v>
      </c>
      <c r="V22" s="62">
        <f>VLOOKUP($A22,'Occupancy Raw Data'!$B$8:$BE$45,'Occupancy Raw Data'!BE$3,FALSE)</f>
        <v>0.234254632134278</v>
      </c>
      <c r="X22" s="64">
        <f>VLOOKUP($A22,'ADR Raw Data'!$B$6:$BE$43,'ADR Raw Data'!AG$1,FALSE)</f>
        <v>106.220523152558</v>
      </c>
      <c r="Y22" s="65">
        <f>VLOOKUP($A22,'ADR Raw Data'!$B$6:$BE$43,'ADR Raw Data'!AH$1,FALSE)</f>
        <v>103.96063941548501</v>
      </c>
      <c r="Z22" s="65">
        <f>VLOOKUP($A22,'ADR Raw Data'!$B$6:$BE$43,'ADR Raw Data'!AI$1,FALSE)</f>
        <v>105.67274332182799</v>
      </c>
      <c r="AA22" s="65">
        <f>VLOOKUP($A22,'ADR Raw Data'!$B$6:$BE$43,'ADR Raw Data'!AJ$1,FALSE)</f>
        <v>105.963822289742</v>
      </c>
      <c r="AB22" s="65">
        <f>VLOOKUP($A22,'ADR Raw Data'!$B$6:$BE$43,'ADR Raw Data'!AK$1,FALSE)</f>
        <v>112.08594954687401</v>
      </c>
      <c r="AC22" s="66">
        <f>VLOOKUP($A22,'ADR Raw Data'!$B$6:$BE$43,'ADR Raw Data'!AL$1,FALSE)</f>
        <v>106.88514122525299</v>
      </c>
      <c r="AD22" s="65">
        <f>VLOOKUP($A22,'ADR Raw Data'!$B$6:$BE$43,'ADR Raw Data'!AN$1,FALSE)</f>
        <v>161.10989068797701</v>
      </c>
      <c r="AE22" s="65">
        <f>VLOOKUP($A22,'ADR Raw Data'!$B$6:$BE$43,'ADR Raw Data'!AO$1,FALSE)</f>
        <v>163.798228348214</v>
      </c>
      <c r="AF22" s="66">
        <f>VLOOKUP($A22,'ADR Raw Data'!$B$6:$BE$43,'ADR Raw Data'!AP$1,FALSE)</f>
        <v>162.48024823354001</v>
      </c>
      <c r="AG22" s="67">
        <f>VLOOKUP($A22,'ADR Raw Data'!$B$6:$BE$43,'ADR Raw Data'!AR$1,FALSE)</f>
        <v>125.96103252891599</v>
      </c>
      <c r="AH22" s="94"/>
      <c r="AI22" s="59">
        <f>VLOOKUP($A22,'ADR Raw Data'!$B$6:$BE$43,'ADR Raw Data'!AT$1,FALSE)</f>
        <v>4.1275661666157104</v>
      </c>
      <c r="AJ22" s="60">
        <f>VLOOKUP($A22,'ADR Raw Data'!$B$6:$BE$43,'ADR Raw Data'!AU$1,FALSE)</f>
        <v>5.5078354830119496</v>
      </c>
      <c r="AK22" s="60">
        <f>VLOOKUP($A22,'ADR Raw Data'!$B$6:$BE$43,'ADR Raw Data'!AV$1,FALSE)</f>
        <v>6.9567487688082901</v>
      </c>
      <c r="AL22" s="60">
        <f>VLOOKUP($A22,'ADR Raw Data'!$B$6:$BE$43,'ADR Raw Data'!AW$1,FALSE)</f>
        <v>6.0118279335442599</v>
      </c>
      <c r="AM22" s="60">
        <f>VLOOKUP($A22,'ADR Raw Data'!$B$6:$BE$43,'ADR Raw Data'!AX$1,FALSE)</f>
        <v>5.3594418582438799</v>
      </c>
      <c r="AN22" s="61">
        <f>VLOOKUP($A22,'ADR Raw Data'!$B$6:$BE$43,'ADR Raw Data'!AY$1,FALSE)</f>
        <v>5.6306062129605303</v>
      </c>
      <c r="AO22" s="60">
        <f>VLOOKUP($A22,'ADR Raw Data'!$B$6:$BE$43,'ADR Raw Data'!BA$1,FALSE)</f>
        <v>12.306411035361</v>
      </c>
      <c r="AP22" s="60">
        <f>VLOOKUP($A22,'ADR Raw Data'!$B$6:$BE$43,'ADR Raw Data'!BB$1,FALSE)</f>
        <v>11.245097410721501</v>
      </c>
      <c r="AQ22" s="61">
        <f>VLOOKUP($A22,'ADR Raw Data'!$B$6:$BE$43,'ADR Raw Data'!BC$1,FALSE)</f>
        <v>11.7570799217059</v>
      </c>
      <c r="AR22" s="62">
        <f>VLOOKUP($A22,'ADR Raw Data'!$B$6:$BE$43,'ADR Raw Data'!BE$1,FALSE)</f>
        <v>8.03915686956074</v>
      </c>
      <c r="AT22" s="64">
        <f>VLOOKUP($A22,'RevPAR Raw Data'!$B$6:$BE$43,'RevPAR Raw Data'!AG$1,FALSE)</f>
        <v>52.841155331398603</v>
      </c>
      <c r="AU22" s="65">
        <f>VLOOKUP($A22,'RevPAR Raw Data'!$B$6:$BE$43,'RevPAR Raw Data'!AH$1,FALSE)</f>
        <v>58.941969668601303</v>
      </c>
      <c r="AV22" s="65">
        <f>VLOOKUP($A22,'RevPAR Raw Data'!$B$6:$BE$43,'RevPAR Raw Data'!AI$1,FALSE)</f>
        <v>65.462059619484904</v>
      </c>
      <c r="AW22" s="65">
        <f>VLOOKUP($A22,'RevPAR Raw Data'!$B$6:$BE$43,'RevPAR Raw Data'!AJ$1,FALSE)</f>
        <v>67.005439326132205</v>
      </c>
      <c r="AX22" s="65">
        <f>VLOOKUP($A22,'RevPAR Raw Data'!$B$6:$BE$43,'RevPAR Raw Data'!AK$1,FALSE)</f>
        <v>71.651466529206402</v>
      </c>
      <c r="AY22" s="66">
        <f>VLOOKUP($A22,'RevPAR Raw Data'!$B$6:$BE$43,'RevPAR Raw Data'!AL$1,FALSE)</f>
        <v>63.177072281058301</v>
      </c>
      <c r="AZ22" s="65">
        <f>VLOOKUP($A22,'RevPAR Raw Data'!$B$6:$BE$43,'RevPAR Raw Data'!AN$1,FALSE)</f>
        <v>121.989431570561</v>
      </c>
      <c r="BA22" s="65">
        <f>VLOOKUP($A22,'RevPAR Raw Data'!$B$6:$BE$43,'RevPAR Raw Data'!AO$1,FALSE)</f>
        <v>128.95382910799199</v>
      </c>
      <c r="BB22" s="66">
        <f>VLOOKUP($A22,'RevPAR Raw Data'!$B$6:$BE$43,'RevPAR Raw Data'!AP$1,FALSE)</f>
        <v>125.471630339276</v>
      </c>
      <c r="BC22" s="67">
        <f>VLOOKUP($A22,'RevPAR Raw Data'!$B$6:$BE$43,'RevPAR Raw Data'!AR$1,FALSE)</f>
        <v>80.969680927954002</v>
      </c>
      <c r="BE22" s="59">
        <f>VLOOKUP($A22,'RevPAR Raw Data'!$B$6:$BE$43,'RevPAR Raw Data'!AT$1,FALSE)</f>
        <v>0.80053870466971599</v>
      </c>
      <c r="BF22" s="60">
        <f>VLOOKUP($A22,'RevPAR Raw Data'!$B$6:$BE$43,'RevPAR Raw Data'!AU$1,FALSE)</f>
        <v>4.3033240831281603</v>
      </c>
      <c r="BG22" s="60">
        <f>VLOOKUP($A22,'RevPAR Raw Data'!$B$6:$BE$43,'RevPAR Raw Data'!AV$1,FALSE)</f>
        <v>11.930269054771101</v>
      </c>
      <c r="BH22" s="60">
        <f>VLOOKUP($A22,'RevPAR Raw Data'!$B$6:$BE$43,'RevPAR Raw Data'!AW$1,FALSE)</f>
        <v>8.8455905524462395</v>
      </c>
      <c r="BI22" s="60">
        <f>VLOOKUP($A22,'RevPAR Raw Data'!$B$6:$BE$43,'RevPAR Raw Data'!AX$1,FALSE)</f>
        <v>6.9662970732318401</v>
      </c>
      <c r="BJ22" s="61">
        <f>VLOOKUP($A22,'RevPAR Raw Data'!$B$6:$BE$43,'RevPAR Raw Data'!AY$1,FALSE)</f>
        <v>6.7347351454171198</v>
      </c>
      <c r="BK22" s="60">
        <f>VLOOKUP($A22,'RevPAR Raw Data'!$B$6:$BE$43,'RevPAR Raw Data'!BA$1,FALSE)</f>
        <v>10.981763288897801</v>
      </c>
      <c r="BL22" s="60">
        <f>VLOOKUP($A22,'RevPAR Raw Data'!$B$6:$BE$43,'RevPAR Raw Data'!BB$1,FALSE)</f>
        <v>9.7169784935330394</v>
      </c>
      <c r="BM22" s="61">
        <f>VLOOKUP($A22,'RevPAR Raw Data'!$B$6:$BE$43,'RevPAR Raw Data'!BC$1,FALSE)</f>
        <v>10.3281994227215</v>
      </c>
      <c r="BN22" s="62">
        <f>VLOOKUP($A22,'RevPAR Raw Data'!$B$6:$BE$43,'RevPAR Raw Data'!BE$1,FALSE)</f>
        <v>8.2922435990465093</v>
      </c>
    </row>
    <row r="23" spans="1:66" x14ac:dyDescent="0.35">
      <c r="A23" s="78" t="s">
        <v>71</v>
      </c>
      <c r="B23" s="59">
        <f>VLOOKUP($A23,'Occupancy Raw Data'!$B$8:$BE$45,'Occupancy Raw Data'!AG$3,FALSE)</f>
        <v>47.837515237708203</v>
      </c>
      <c r="C23" s="60">
        <f>VLOOKUP($A23,'Occupancy Raw Data'!$B$8:$BE$45,'Occupancy Raw Data'!AH$3,FALSE)</f>
        <v>55.301452661519697</v>
      </c>
      <c r="D23" s="60">
        <f>VLOOKUP($A23,'Occupancy Raw Data'!$B$8:$BE$45,'Occupancy Raw Data'!AI$3,FALSE)</f>
        <v>59.347471867202998</v>
      </c>
      <c r="E23" s="60">
        <f>VLOOKUP($A23,'Occupancy Raw Data'!$B$8:$BE$45,'Occupancy Raw Data'!AJ$3,FALSE)</f>
        <v>60.017057895004797</v>
      </c>
      <c r="F23" s="60">
        <f>VLOOKUP($A23,'Occupancy Raw Data'!$B$8:$BE$45,'Occupancy Raw Data'!AK$3,FALSE)</f>
        <v>59.394572025052099</v>
      </c>
      <c r="G23" s="61">
        <f>VLOOKUP($A23,'Occupancy Raw Data'!$B$8:$BE$45,'Occupancy Raw Data'!AL$3,FALSE)</f>
        <v>56.374818145747902</v>
      </c>
      <c r="H23" s="60">
        <f>VLOOKUP($A23,'Occupancy Raw Data'!$B$8:$BE$45,'Occupancy Raw Data'!AN$3,FALSE)</f>
        <v>69.695503844391197</v>
      </c>
      <c r="I23" s="60">
        <f>VLOOKUP($A23,'Occupancy Raw Data'!$B$8:$BE$45,'Occupancy Raw Data'!AO$3,FALSE)</f>
        <v>73.618819695503802</v>
      </c>
      <c r="J23" s="61">
        <f>VLOOKUP($A23,'Occupancy Raw Data'!$B$8:$BE$45,'Occupancy Raw Data'!AP$3,FALSE)</f>
        <v>71.657161769947507</v>
      </c>
      <c r="K23" s="62">
        <f>VLOOKUP($A23,'Occupancy Raw Data'!$B$8:$BE$45,'Occupancy Raw Data'!AR$3,FALSE)</f>
        <v>60.738091603608297</v>
      </c>
      <c r="M23" s="59">
        <f>VLOOKUP($A23,'Occupancy Raw Data'!$B$8:$BE$45,'Occupancy Raw Data'!AT$3,FALSE)</f>
        <v>-7.1886957932463096</v>
      </c>
      <c r="N23" s="60">
        <f>VLOOKUP($A23,'Occupancy Raw Data'!$B$8:$BE$45,'Occupancy Raw Data'!AU$3,FALSE)</f>
        <v>-4.8708231598960001</v>
      </c>
      <c r="O23" s="60">
        <f>VLOOKUP($A23,'Occupancy Raw Data'!$B$8:$BE$45,'Occupancy Raw Data'!AV$3,FALSE)</f>
        <v>-0.76753788021932901</v>
      </c>
      <c r="P23" s="60">
        <f>VLOOKUP($A23,'Occupancy Raw Data'!$B$8:$BE$45,'Occupancy Raw Data'!AW$3,FALSE)</f>
        <v>-2.4750926971603402</v>
      </c>
      <c r="Q23" s="60">
        <f>VLOOKUP($A23,'Occupancy Raw Data'!$B$8:$BE$45,'Occupancy Raw Data'!AX$3,FALSE)</f>
        <v>-3.8170529593684899</v>
      </c>
      <c r="R23" s="61">
        <f>VLOOKUP($A23,'Occupancy Raw Data'!$B$8:$BE$45,'Occupancy Raw Data'!AY$3,FALSE)</f>
        <v>-3.7172502435563399</v>
      </c>
      <c r="S23" s="60">
        <f>VLOOKUP($A23,'Occupancy Raw Data'!$B$8:$BE$45,'Occupancy Raw Data'!BA$3,FALSE)</f>
        <v>-4.3383027592680898</v>
      </c>
      <c r="T23" s="60">
        <f>VLOOKUP($A23,'Occupancy Raw Data'!$B$8:$BE$45,'Occupancy Raw Data'!BB$3,FALSE)</f>
        <v>-3.0916304455238199</v>
      </c>
      <c r="U23" s="61">
        <f>VLOOKUP($A23,'Occupancy Raw Data'!$B$8:$BE$45,'Occupancy Raw Data'!BC$3,FALSE)</f>
        <v>-3.7019354836888101</v>
      </c>
      <c r="V23" s="62">
        <f>VLOOKUP($A23,'Occupancy Raw Data'!$B$8:$BE$45,'Occupancy Raw Data'!BE$3,FALSE)</f>
        <v>-3.7145387406346502</v>
      </c>
      <c r="X23" s="64">
        <f>VLOOKUP($A23,'ADR Raw Data'!$B$6:$BE$43,'ADR Raw Data'!AG$1,FALSE)</f>
        <v>105.244938019271</v>
      </c>
      <c r="Y23" s="65">
        <f>VLOOKUP($A23,'ADR Raw Data'!$B$6:$BE$43,'ADR Raw Data'!AH$1,FALSE)</f>
        <v>102.76270556359199</v>
      </c>
      <c r="Z23" s="65">
        <f>VLOOKUP($A23,'ADR Raw Data'!$B$6:$BE$43,'ADR Raw Data'!AI$1,FALSE)</f>
        <v>104.084360052336</v>
      </c>
      <c r="AA23" s="65">
        <f>VLOOKUP($A23,'ADR Raw Data'!$B$6:$BE$43,'ADR Raw Data'!AJ$1,FALSE)</f>
        <v>103.360429507709</v>
      </c>
      <c r="AB23" s="65">
        <f>VLOOKUP($A23,'ADR Raw Data'!$B$6:$BE$43,'ADR Raw Data'!AK$1,FALSE)</f>
        <v>106.908941660594</v>
      </c>
      <c r="AC23" s="66">
        <f>VLOOKUP($A23,'ADR Raw Data'!$B$6:$BE$43,'ADR Raw Data'!AL$1,FALSE)</f>
        <v>104.462529483419</v>
      </c>
      <c r="AD23" s="65">
        <f>VLOOKUP($A23,'ADR Raw Data'!$B$6:$BE$43,'ADR Raw Data'!AN$1,FALSE)</f>
        <v>132.540049863013</v>
      </c>
      <c r="AE23" s="65">
        <f>VLOOKUP($A23,'ADR Raw Data'!$B$6:$BE$43,'ADR Raw Data'!AO$1,FALSE)</f>
        <v>134.330306231843</v>
      </c>
      <c r="AF23" s="66">
        <f>VLOOKUP($A23,'ADR Raw Data'!$B$6:$BE$43,'ADR Raw Data'!AP$1,FALSE)</f>
        <v>133.45968272015</v>
      </c>
      <c r="AG23" s="67">
        <f>VLOOKUP($A23,'ADR Raw Data'!$B$6:$BE$43,'ADR Raw Data'!AR$1,FALSE)</f>
        <v>114.22986925249501</v>
      </c>
      <c r="AH23" s="94"/>
      <c r="AI23" s="59">
        <f>VLOOKUP($A23,'ADR Raw Data'!$B$6:$BE$43,'ADR Raw Data'!AT$1,FALSE)</f>
        <v>2.70109493195655</v>
      </c>
      <c r="AJ23" s="60">
        <f>VLOOKUP($A23,'ADR Raw Data'!$B$6:$BE$43,'ADR Raw Data'!AU$1,FALSE)</f>
        <v>3.9102916305945001</v>
      </c>
      <c r="AK23" s="60">
        <f>VLOOKUP($A23,'ADR Raw Data'!$B$6:$BE$43,'ADR Raw Data'!AV$1,FALSE)</f>
        <v>5.2642778139763902</v>
      </c>
      <c r="AL23" s="60">
        <f>VLOOKUP($A23,'ADR Raw Data'!$B$6:$BE$43,'ADR Raw Data'!AW$1,FALSE)</f>
        <v>3.80304468737067</v>
      </c>
      <c r="AM23" s="60">
        <f>VLOOKUP($A23,'ADR Raw Data'!$B$6:$BE$43,'ADR Raw Data'!AX$1,FALSE)</f>
        <v>3.1463894921542201</v>
      </c>
      <c r="AN23" s="61">
        <f>VLOOKUP($A23,'ADR Raw Data'!$B$6:$BE$43,'ADR Raw Data'!AY$1,FALSE)</f>
        <v>3.7689801514687402</v>
      </c>
      <c r="AO23" s="60">
        <f>VLOOKUP($A23,'ADR Raw Data'!$B$6:$BE$43,'ADR Raw Data'!BA$1,FALSE)</f>
        <v>6.06774694626142</v>
      </c>
      <c r="AP23" s="60">
        <f>VLOOKUP($A23,'ADR Raw Data'!$B$6:$BE$43,'ADR Raw Data'!BB$1,FALSE)</f>
        <v>4.9546454856431996</v>
      </c>
      <c r="AQ23" s="61">
        <f>VLOOKUP($A23,'ADR Raw Data'!$B$6:$BE$43,'ADR Raw Data'!BC$1,FALSE)</f>
        <v>5.4974750431900201</v>
      </c>
      <c r="AR23" s="62">
        <f>VLOOKUP($A23,'ADR Raw Data'!$B$6:$BE$43,'ADR Raw Data'!BE$1,FALSE)</f>
        <v>4.4405595136860301</v>
      </c>
      <c r="AT23" s="64">
        <f>VLOOKUP($A23,'RevPAR Raw Data'!$B$6:$BE$43,'RevPAR Raw Data'!AG$1,FALSE)</f>
        <v>50.3465632618854</v>
      </c>
      <c r="AU23" s="65">
        <f>VLOOKUP($A23,'RevPAR Raw Data'!$B$6:$BE$43,'RevPAR Raw Data'!AH$1,FALSE)</f>
        <v>56.8292689709467</v>
      </c>
      <c r="AV23" s="65">
        <f>VLOOKUP($A23,'RevPAR Raw Data'!$B$6:$BE$43,'RevPAR Raw Data'!AI$1,FALSE)</f>
        <v>61.771436300218902</v>
      </c>
      <c r="AW23" s="65">
        <f>VLOOKUP($A23,'RevPAR Raw Data'!$B$6:$BE$43,'RevPAR Raw Data'!AJ$1,FALSE)</f>
        <v>62.033888818167902</v>
      </c>
      <c r="AX23" s="65">
        <f>VLOOKUP($A23,'RevPAR Raw Data'!$B$6:$BE$43,'RevPAR Raw Data'!AK$1,FALSE)</f>
        <v>63.498108355822502</v>
      </c>
      <c r="AY23" s="66">
        <f>VLOOKUP($A23,'RevPAR Raw Data'!$B$6:$BE$43,'RevPAR Raw Data'!AL$1,FALSE)</f>
        <v>58.890561026726203</v>
      </c>
      <c r="AZ23" s="65">
        <f>VLOOKUP($A23,'RevPAR Raw Data'!$B$6:$BE$43,'RevPAR Raw Data'!AN$1,FALSE)</f>
        <v>92.374455547634795</v>
      </c>
      <c r="BA23" s="65">
        <f>VLOOKUP($A23,'RevPAR Raw Data'!$B$6:$BE$43,'RevPAR Raw Data'!AO$1,FALSE)</f>
        <v>98.892385941239297</v>
      </c>
      <c r="BB23" s="66">
        <f>VLOOKUP($A23,'RevPAR Raw Data'!$B$6:$BE$43,'RevPAR Raw Data'!AP$1,FALSE)</f>
        <v>95.633420744437004</v>
      </c>
      <c r="BC23" s="67">
        <f>VLOOKUP($A23,'RevPAR Raw Data'!$B$6:$BE$43,'RevPAR Raw Data'!AR$1,FALSE)</f>
        <v>69.381042625262495</v>
      </c>
      <c r="BE23" s="59">
        <f>VLOOKUP($A23,'RevPAR Raw Data'!$B$6:$BE$43,'RevPAR Raw Data'!AT$1,FALSE)</f>
        <v>-4.6817743590349004</v>
      </c>
      <c r="BF23" s="60">
        <f>VLOOKUP($A23,'RevPAR Raw Data'!$B$6:$BE$43,'RevPAR Raw Data'!AU$1,FALSE)</f>
        <v>-1.1509949196639699</v>
      </c>
      <c r="BG23" s="60">
        <f>VLOOKUP($A23,'RevPAR Raw Data'!$B$6:$BE$43,'RevPAR Raw Data'!AV$1,FALSE)</f>
        <v>4.45633460741481</v>
      </c>
      <c r="BH23" s="60">
        <f>VLOOKUP($A23,'RevPAR Raw Data'!$B$6:$BE$43,'RevPAR Raw Data'!AW$1,FALSE)</f>
        <v>1.2338231088834699</v>
      </c>
      <c r="BI23" s="60">
        <f>VLOOKUP($A23,'RevPAR Raw Data'!$B$6:$BE$43,'RevPAR Raw Data'!AX$1,FALSE)</f>
        <v>-0.790762820437794</v>
      </c>
      <c r="BJ23" s="61">
        <f>VLOOKUP($A23,'RevPAR Raw Data'!$B$6:$BE$43,'RevPAR Raw Data'!AY$1,FALSE)</f>
        <v>-8.8372515947664099E-2</v>
      </c>
      <c r="BK23" s="60">
        <f>VLOOKUP($A23,'RevPAR Raw Data'!$B$6:$BE$43,'RevPAR Raw Data'!BA$1,FALSE)</f>
        <v>1.46620695379826</v>
      </c>
      <c r="BL23" s="60">
        <f>VLOOKUP($A23,'RevPAR Raw Data'!$B$6:$BE$43,'RevPAR Raw Data'!BB$1,FALSE)</f>
        <v>1.7098357118174601</v>
      </c>
      <c r="BM23" s="61">
        <f>VLOOKUP($A23,'RevPAR Raw Data'!$B$6:$BE$43,'RevPAR Raw Data'!BC$1,FALSE)</f>
        <v>1.5920265801704301</v>
      </c>
      <c r="BN23" s="62">
        <f>VLOOKUP($A23,'RevPAR Raw Data'!$B$6:$BE$43,'RevPAR Raw Data'!BE$1,FALSE)</f>
        <v>0.56107446961457197</v>
      </c>
    </row>
    <row r="24" spans="1:66" x14ac:dyDescent="0.35">
      <c r="A24" s="78" t="s">
        <v>53</v>
      </c>
      <c r="B24" s="59">
        <f>VLOOKUP($A24,'Occupancy Raw Data'!$B$8:$BE$45,'Occupancy Raw Data'!AG$3,FALSE)</f>
        <v>42.962902700943701</v>
      </c>
      <c r="C24" s="60">
        <f>VLOOKUP($A24,'Occupancy Raw Data'!$B$8:$BE$45,'Occupancy Raw Data'!AH$3,FALSE)</f>
        <v>50.8623494956068</v>
      </c>
      <c r="D24" s="60">
        <f>VLOOKUP($A24,'Occupancy Raw Data'!$B$8:$BE$45,'Occupancy Raw Data'!AI$3,FALSE)</f>
        <v>59.274324764074102</v>
      </c>
      <c r="E24" s="60">
        <f>VLOOKUP($A24,'Occupancy Raw Data'!$B$8:$BE$45,'Occupancy Raw Data'!AJ$3,FALSE)</f>
        <v>61.267491051090097</v>
      </c>
      <c r="F24" s="60">
        <f>VLOOKUP($A24,'Occupancy Raw Data'!$B$8:$BE$45,'Occupancy Raw Data'!AK$3,FALSE)</f>
        <v>60.999023755287901</v>
      </c>
      <c r="G24" s="61">
        <f>VLOOKUP($A24,'Occupancy Raw Data'!$B$8:$BE$45,'Occupancy Raw Data'!AL$3,FALSE)</f>
        <v>55.073218353400499</v>
      </c>
      <c r="H24" s="60">
        <f>VLOOKUP($A24,'Occupancy Raw Data'!$B$8:$BE$45,'Occupancy Raw Data'!AN$3,FALSE)</f>
        <v>81.060852587048402</v>
      </c>
      <c r="I24" s="60">
        <f>VLOOKUP($A24,'Occupancy Raw Data'!$B$8:$BE$45,'Occupancy Raw Data'!AO$3,FALSE)</f>
        <v>85.641067360885103</v>
      </c>
      <c r="J24" s="61">
        <f>VLOOKUP($A24,'Occupancy Raw Data'!$B$8:$BE$45,'Occupancy Raw Data'!AP$3,FALSE)</f>
        <v>83.350959973966795</v>
      </c>
      <c r="K24" s="62">
        <f>VLOOKUP($A24,'Occupancy Raw Data'!$B$8:$BE$45,'Occupancy Raw Data'!AR$3,FALSE)</f>
        <v>63.152573102133701</v>
      </c>
      <c r="M24" s="59">
        <f>VLOOKUP($A24,'Occupancy Raw Data'!$B$8:$BE$45,'Occupancy Raw Data'!AT$3,FALSE)</f>
        <v>-3.6416295873191098</v>
      </c>
      <c r="N24" s="60">
        <f>VLOOKUP($A24,'Occupancy Raw Data'!$B$8:$BE$45,'Occupancy Raw Data'!AU$3,FALSE)</f>
        <v>-4.6108717117661504</v>
      </c>
      <c r="O24" s="60">
        <f>VLOOKUP($A24,'Occupancy Raw Data'!$B$8:$BE$45,'Occupancy Raw Data'!AV$3,FALSE)</f>
        <v>4.1336701168524703</v>
      </c>
      <c r="P24" s="60">
        <f>VLOOKUP($A24,'Occupancy Raw Data'!$B$8:$BE$45,'Occupancy Raw Data'!AW$3,FALSE)</f>
        <v>6.6511523915452004</v>
      </c>
      <c r="Q24" s="60">
        <f>VLOOKUP($A24,'Occupancy Raw Data'!$B$8:$BE$45,'Occupancy Raw Data'!AX$3,FALSE)</f>
        <v>-1.0808522589065099</v>
      </c>
      <c r="R24" s="61">
        <f>VLOOKUP($A24,'Occupancy Raw Data'!$B$8:$BE$45,'Occupancy Raw Data'!AY$3,FALSE)</f>
        <v>0.52020494859297906</v>
      </c>
      <c r="S24" s="60">
        <f>VLOOKUP($A24,'Occupancy Raw Data'!$B$8:$BE$45,'Occupancy Raw Data'!BA$3,FALSE)</f>
        <v>2.0196507023691499</v>
      </c>
      <c r="T24" s="60">
        <f>VLOOKUP($A24,'Occupancy Raw Data'!$B$8:$BE$45,'Occupancy Raw Data'!BB$3,FALSE)</f>
        <v>3.6827855515782599</v>
      </c>
      <c r="U24" s="61">
        <f>VLOOKUP($A24,'Occupancy Raw Data'!$B$8:$BE$45,'Occupancy Raw Data'!BC$3,FALSE)</f>
        <v>2.8673460748292299</v>
      </c>
      <c r="V24" s="62">
        <f>VLOOKUP($A24,'Occupancy Raw Data'!$B$8:$BE$45,'Occupancy Raw Data'!BE$3,FALSE)</f>
        <v>1.39261265487439</v>
      </c>
      <c r="X24" s="64">
        <f>VLOOKUP($A24,'ADR Raw Data'!$B$6:$BE$43,'ADR Raw Data'!AG$1,FALSE)</f>
        <v>100.96671842454001</v>
      </c>
      <c r="Y24" s="65">
        <f>VLOOKUP($A24,'ADR Raw Data'!$B$6:$BE$43,'ADR Raw Data'!AH$1,FALSE)</f>
        <v>103.945033589251</v>
      </c>
      <c r="Z24" s="65">
        <f>VLOOKUP($A24,'ADR Raw Data'!$B$6:$BE$43,'ADR Raw Data'!AI$1,FALSE)</f>
        <v>106.883130661542</v>
      </c>
      <c r="AA24" s="65">
        <f>VLOOKUP($A24,'ADR Raw Data'!$B$6:$BE$43,'ADR Raw Data'!AJ$1,FALSE)</f>
        <v>107.487766564865</v>
      </c>
      <c r="AB24" s="65">
        <f>VLOOKUP($A24,'ADR Raw Data'!$B$6:$BE$43,'ADR Raw Data'!AK$1,FALSE)</f>
        <v>109.663351560416</v>
      </c>
      <c r="AC24" s="66">
        <f>VLOOKUP($A24,'ADR Raw Data'!$B$6:$BE$43,'ADR Raw Data'!AL$1,FALSE)</f>
        <v>106.167757622311</v>
      </c>
      <c r="AD24" s="65">
        <f>VLOOKUP($A24,'ADR Raw Data'!$B$6:$BE$43,'ADR Raw Data'!AN$1,FALSE)</f>
        <v>153.81266760337201</v>
      </c>
      <c r="AE24" s="65">
        <f>VLOOKUP($A24,'ADR Raw Data'!$B$6:$BE$43,'ADR Raw Data'!AO$1,FALSE)</f>
        <v>156.8541892277</v>
      </c>
      <c r="AF24" s="66">
        <f>VLOOKUP($A24,'ADR Raw Data'!$B$6:$BE$43,'ADR Raw Data'!AP$1,FALSE)</f>
        <v>155.37521204431201</v>
      </c>
      <c r="AG24" s="67">
        <f>VLOOKUP($A24,'ADR Raw Data'!$B$6:$BE$43,'ADR Raw Data'!AR$1,FALSE)</f>
        <v>124.723674156683</v>
      </c>
      <c r="AH24" s="94"/>
      <c r="AI24" s="59">
        <f>VLOOKUP($A24,'ADR Raw Data'!$B$6:$BE$43,'ADR Raw Data'!AT$1,FALSE)</f>
        <v>-0.98683410242804204</v>
      </c>
      <c r="AJ24" s="60">
        <f>VLOOKUP($A24,'ADR Raw Data'!$B$6:$BE$43,'ADR Raw Data'!AU$1,FALSE)</f>
        <v>2.6131929271338001</v>
      </c>
      <c r="AK24" s="60">
        <f>VLOOKUP($A24,'ADR Raw Data'!$B$6:$BE$43,'ADR Raw Data'!AV$1,FALSE)</f>
        <v>4.4848647878700003</v>
      </c>
      <c r="AL24" s="60">
        <f>VLOOKUP($A24,'ADR Raw Data'!$B$6:$BE$43,'ADR Raw Data'!AW$1,FALSE)</f>
        <v>5.3362309409734303</v>
      </c>
      <c r="AM24" s="60">
        <f>VLOOKUP($A24,'ADR Raw Data'!$B$6:$BE$43,'ADR Raw Data'!AX$1,FALSE)</f>
        <v>-1.9349569552677199</v>
      </c>
      <c r="AN24" s="61">
        <f>VLOOKUP($A24,'ADR Raw Data'!$B$6:$BE$43,'ADR Raw Data'!AY$1,FALSE)</f>
        <v>1.9457910388911599</v>
      </c>
      <c r="AO24" s="60">
        <f>VLOOKUP($A24,'ADR Raw Data'!$B$6:$BE$43,'ADR Raw Data'!BA$1,FALSE)</f>
        <v>12.4029227267088</v>
      </c>
      <c r="AP24" s="60">
        <f>VLOOKUP($A24,'ADR Raw Data'!$B$6:$BE$43,'ADR Raw Data'!BB$1,FALSE)</f>
        <v>15.733105725584901</v>
      </c>
      <c r="AQ24" s="61">
        <f>VLOOKUP($A24,'ADR Raw Data'!$B$6:$BE$43,'ADR Raw Data'!BC$1,FALSE)</f>
        <v>14.1013295694432</v>
      </c>
      <c r="AR24" s="62">
        <f>VLOOKUP($A24,'ADR Raw Data'!$B$6:$BE$43,'ADR Raw Data'!BE$1,FALSE)</f>
        <v>7.4766750309969998</v>
      </c>
      <c r="AT24" s="64">
        <f>VLOOKUP($A24,'RevPAR Raw Data'!$B$6:$BE$43,'RevPAR Raw Data'!AG$1,FALSE)</f>
        <v>43.378232997071201</v>
      </c>
      <c r="AU24" s="65">
        <f>VLOOKUP($A24,'RevPAR Raw Data'!$B$6:$BE$43,'RevPAR Raw Data'!AH$1,FALSE)</f>
        <v>52.868886267491</v>
      </c>
      <c r="AV24" s="65">
        <f>VLOOKUP($A24,'RevPAR Raw Data'!$B$6:$BE$43,'RevPAR Raw Data'!AI$1,FALSE)</f>
        <v>63.354253986332502</v>
      </c>
      <c r="AW24" s="65">
        <f>VLOOKUP($A24,'RevPAR Raw Data'!$B$6:$BE$43,'RevPAR Raw Data'!AJ$1,FALSE)</f>
        <v>65.855057761145403</v>
      </c>
      <c r="AX24" s="65">
        <f>VLOOKUP($A24,'RevPAR Raw Data'!$B$6:$BE$43,'RevPAR Raw Data'!AK$1,FALSE)</f>
        <v>66.8935738691832</v>
      </c>
      <c r="AY24" s="66">
        <f>VLOOKUP($A24,'RevPAR Raw Data'!$B$6:$BE$43,'RevPAR Raw Data'!AL$1,FALSE)</f>
        <v>58.470000976244698</v>
      </c>
      <c r="AZ24" s="65">
        <f>VLOOKUP($A24,'RevPAR Raw Data'!$B$6:$BE$43,'RevPAR Raw Data'!AN$1,FALSE)</f>
        <v>124.681859746176</v>
      </c>
      <c r="BA24" s="65">
        <f>VLOOKUP($A24,'RevPAR Raw Data'!$B$6:$BE$43,'RevPAR Raw Data'!AO$1,FALSE)</f>
        <v>134.331601854864</v>
      </c>
      <c r="BB24" s="66">
        <f>VLOOKUP($A24,'RevPAR Raw Data'!$B$6:$BE$43,'RevPAR Raw Data'!AP$1,FALSE)</f>
        <v>129.50673080051999</v>
      </c>
      <c r="BC24" s="67">
        <f>VLOOKUP($A24,'RevPAR Raw Data'!$B$6:$BE$43,'RevPAR Raw Data'!AR$1,FALSE)</f>
        <v>78.766209497466406</v>
      </c>
      <c r="BE24" s="59">
        <f>VLOOKUP($A24,'RevPAR Raw Data'!$B$6:$BE$43,'RevPAR Raw Data'!AT$1,FALSE)</f>
        <v>-4.5925268470953799</v>
      </c>
      <c r="BF24" s="60">
        <f>VLOOKUP($A24,'RevPAR Raw Data'!$B$6:$BE$43,'RevPAR Raw Data'!AU$1,FALSE)</f>
        <v>-2.1181697580834302</v>
      </c>
      <c r="BG24" s="60">
        <f>VLOOKUP($A24,'RevPAR Raw Data'!$B$6:$BE$43,'RevPAR Raw Data'!AV$1,FALSE)</f>
        <v>8.8039244202399001</v>
      </c>
      <c r="BH24" s="60">
        <f>VLOOKUP($A24,'RevPAR Raw Data'!$B$6:$BE$43,'RevPAR Raw Data'!AW$1,FALSE)</f>
        <v>12.342304184367499</v>
      </c>
      <c r="BI24" s="60">
        <f>VLOOKUP($A24,'RevPAR Raw Data'!$B$6:$BE$43,'RevPAR Raw Data'!AX$1,FALSE)</f>
        <v>-2.9948951882143602</v>
      </c>
      <c r="BJ24" s="61">
        <f>VLOOKUP($A24,'RevPAR Raw Data'!$B$6:$BE$43,'RevPAR Raw Data'!AY$1,FALSE)</f>
        <v>2.4761180887577301</v>
      </c>
      <c r="BK24" s="60">
        <f>VLOOKUP($A24,'RevPAR Raw Data'!$B$6:$BE$43,'RevPAR Raw Data'!BA$1,FALSE)</f>
        <v>14.6730691450423</v>
      </c>
      <c r="BL24" s="60">
        <f>VLOOKUP($A24,'RevPAR Raw Data'!$B$6:$BE$43,'RevPAR Raw Data'!BB$1,FALSE)</f>
        <v>19.9953078216395</v>
      </c>
      <c r="BM24" s="61">
        <f>VLOOKUP($A24,'RevPAR Raw Data'!$B$6:$BE$43,'RevPAR Raw Data'!BC$1,FALSE)</f>
        <v>17.373009564180599</v>
      </c>
      <c r="BN24" s="62">
        <f>VLOOKUP($A24,'RevPAR Raw Data'!$B$6:$BE$43,'RevPAR Raw Data'!BE$1,FALSE)</f>
        <v>8.9734088085169006</v>
      </c>
    </row>
    <row r="25" spans="1:66" x14ac:dyDescent="0.35">
      <c r="A25" s="78" t="s">
        <v>52</v>
      </c>
      <c r="B25" s="59">
        <f>VLOOKUP($A25,'Occupancy Raw Data'!$B$8:$BE$45,'Occupancy Raw Data'!AG$3,FALSE)</f>
        <v>44.534294621979697</v>
      </c>
      <c r="C25" s="60">
        <f>VLOOKUP($A25,'Occupancy Raw Data'!$B$8:$BE$45,'Occupancy Raw Data'!AH$3,FALSE)</f>
        <v>51.719602494154302</v>
      </c>
      <c r="D25" s="60">
        <f>VLOOKUP($A25,'Occupancy Raw Data'!$B$8:$BE$45,'Occupancy Raw Data'!AI$3,FALSE)</f>
        <v>55.670303975058403</v>
      </c>
      <c r="E25" s="60">
        <f>VLOOKUP($A25,'Occupancy Raw Data'!$B$8:$BE$45,'Occupancy Raw Data'!AJ$3,FALSE)</f>
        <v>57.492205767731797</v>
      </c>
      <c r="F25" s="60">
        <f>VLOOKUP($A25,'Occupancy Raw Data'!$B$8:$BE$45,'Occupancy Raw Data'!AK$3,FALSE)</f>
        <v>60.015588464536201</v>
      </c>
      <c r="G25" s="61">
        <f>VLOOKUP($A25,'Occupancy Raw Data'!$B$8:$BE$45,'Occupancy Raw Data'!AL$3,FALSE)</f>
        <v>53.8863990646921</v>
      </c>
      <c r="H25" s="60">
        <f>VLOOKUP($A25,'Occupancy Raw Data'!$B$8:$BE$45,'Occupancy Raw Data'!AN$3,FALSE)</f>
        <v>73.148869836321097</v>
      </c>
      <c r="I25" s="60">
        <f>VLOOKUP($A25,'Occupancy Raw Data'!$B$8:$BE$45,'Occupancy Raw Data'!AO$3,FALSE)</f>
        <v>74.011106780982004</v>
      </c>
      <c r="J25" s="61">
        <f>VLOOKUP($A25,'Occupancy Raw Data'!$B$8:$BE$45,'Occupancy Raw Data'!AP$3,FALSE)</f>
        <v>73.579988308651494</v>
      </c>
      <c r="K25" s="62">
        <f>VLOOKUP($A25,'Occupancy Raw Data'!$B$8:$BE$45,'Occupancy Raw Data'!AR$3,FALSE)</f>
        <v>59.513138848680498</v>
      </c>
      <c r="M25" s="59">
        <f>VLOOKUP($A25,'Occupancy Raw Data'!$B$8:$BE$45,'Occupancy Raw Data'!AT$3,FALSE)</f>
        <v>7.1746776084407902</v>
      </c>
      <c r="N25" s="60">
        <f>VLOOKUP($A25,'Occupancy Raw Data'!$B$8:$BE$45,'Occupancy Raw Data'!AU$3,FALSE)</f>
        <v>5.3064868081729797</v>
      </c>
      <c r="O25" s="60">
        <f>VLOOKUP($A25,'Occupancy Raw Data'!$B$8:$BE$45,'Occupancy Raw Data'!AV$3,FALSE)</f>
        <v>12.8357030015797</v>
      </c>
      <c r="P25" s="60">
        <f>VLOOKUP($A25,'Occupancy Raw Data'!$B$8:$BE$45,'Occupancy Raw Data'!AW$3,FALSE)</f>
        <v>5.8665231431646898</v>
      </c>
      <c r="Q25" s="60">
        <f>VLOOKUP($A25,'Occupancy Raw Data'!$B$8:$BE$45,'Occupancy Raw Data'!AX$3,FALSE)</f>
        <v>9.8430813124108401</v>
      </c>
      <c r="R25" s="61">
        <f>VLOOKUP($A25,'Occupancy Raw Data'!$B$8:$BE$45,'Occupancy Raw Data'!AY$3,FALSE)</f>
        <v>8.2283187226048806</v>
      </c>
      <c r="S25" s="60">
        <f>VLOOKUP($A25,'Occupancy Raw Data'!$B$8:$BE$45,'Occupancy Raw Data'!BA$3,FALSE)</f>
        <v>0.56255022769890095</v>
      </c>
      <c r="T25" s="60">
        <f>VLOOKUP($A25,'Occupancy Raw Data'!$B$8:$BE$45,'Occupancy Raw Data'!BB$3,FALSE)</f>
        <v>-0.49774052000785901</v>
      </c>
      <c r="U25" s="61">
        <f>VLOOKUP($A25,'Occupancy Raw Data'!$B$8:$BE$45,'Occupancy Raw Data'!BC$3,FALSE)</f>
        <v>2.64891890996986E-2</v>
      </c>
      <c r="V25" s="62">
        <f>VLOOKUP($A25,'Occupancy Raw Data'!$B$8:$BE$45,'Occupancy Raw Data'!BE$3,FALSE)</f>
        <v>5.1817231412582201</v>
      </c>
      <c r="X25" s="64">
        <f>VLOOKUP($A25,'ADR Raw Data'!$B$6:$BE$43,'ADR Raw Data'!AG$1,FALSE)</f>
        <v>93.632251148545095</v>
      </c>
      <c r="Y25" s="65">
        <f>VLOOKUP($A25,'ADR Raw Data'!$B$6:$BE$43,'ADR Raw Data'!AH$1,FALSE)</f>
        <v>93.481647358010704</v>
      </c>
      <c r="Z25" s="65">
        <f>VLOOKUP($A25,'ADR Raw Data'!$B$6:$BE$43,'ADR Raw Data'!AI$1,FALSE)</f>
        <v>94.671054427721302</v>
      </c>
      <c r="AA25" s="65">
        <f>VLOOKUP($A25,'ADR Raw Data'!$B$6:$BE$43,'ADR Raw Data'!AJ$1,FALSE)</f>
        <v>92.8019479749195</v>
      </c>
      <c r="AB25" s="65">
        <f>VLOOKUP($A25,'ADR Raw Data'!$B$6:$BE$43,'ADR Raw Data'!AK$1,FALSE)</f>
        <v>100.519296266233</v>
      </c>
      <c r="AC25" s="66">
        <f>VLOOKUP($A25,'ADR Raw Data'!$B$6:$BE$43,'ADR Raw Data'!AL$1,FALSE)</f>
        <v>95.174886908098102</v>
      </c>
      <c r="AD25" s="65">
        <f>VLOOKUP($A25,'ADR Raw Data'!$B$6:$BE$43,'ADR Raw Data'!AN$1,FALSE)</f>
        <v>186.08762653169899</v>
      </c>
      <c r="AE25" s="65">
        <f>VLOOKUP($A25,'ADR Raw Data'!$B$6:$BE$43,'ADR Raw Data'!AO$1,FALSE)</f>
        <v>187.34641347989199</v>
      </c>
      <c r="AF25" s="66">
        <f>VLOOKUP($A25,'ADR Raw Data'!$B$6:$BE$43,'ADR Raw Data'!AP$1,FALSE)</f>
        <v>186.720707736105</v>
      </c>
      <c r="AG25" s="67">
        <f>VLOOKUP($A25,'ADR Raw Data'!$B$6:$BE$43,'ADR Raw Data'!AR$1,FALSE)</f>
        <v>127.513198157113</v>
      </c>
      <c r="AI25" s="59">
        <f>VLOOKUP($A25,'ADR Raw Data'!$B$6:$BE$43,'ADR Raw Data'!AT$1,FALSE)</f>
        <v>7.8482663287833301</v>
      </c>
      <c r="AJ25" s="60">
        <f>VLOOKUP($A25,'ADR Raw Data'!$B$6:$BE$43,'ADR Raw Data'!AU$1,FALSE)</f>
        <v>7.6390572486833497</v>
      </c>
      <c r="AK25" s="60">
        <f>VLOOKUP($A25,'ADR Raw Data'!$B$6:$BE$43,'ADR Raw Data'!AV$1,FALSE)</f>
        <v>8.7955862104674907</v>
      </c>
      <c r="AL25" s="60">
        <f>VLOOKUP($A25,'ADR Raw Data'!$B$6:$BE$43,'ADR Raw Data'!AW$1,FALSE)</f>
        <v>4.8820561261478597</v>
      </c>
      <c r="AM25" s="60">
        <f>VLOOKUP($A25,'ADR Raw Data'!$B$6:$BE$43,'ADR Raw Data'!AX$1,FALSE)</f>
        <v>8.0509949127597995</v>
      </c>
      <c r="AN25" s="61">
        <f>VLOOKUP($A25,'ADR Raw Data'!$B$6:$BE$43,'ADR Raw Data'!AY$1,FALSE)</f>
        <v>7.4333823241198003</v>
      </c>
      <c r="AO25" s="60">
        <f>VLOOKUP($A25,'ADR Raw Data'!$B$6:$BE$43,'ADR Raw Data'!BA$1,FALSE)</f>
        <v>17.322056037784701</v>
      </c>
      <c r="AP25" s="60">
        <f>VLOOKUP($A25,'ADR Raw Data'!$B$6:$BE$43,'ADR Raw Data'!BB$1,FALSE)</f>
        <v>15.936234673648601</v>
      </c>
      <c r="AQ25" s="61">
        <f>VLOOKUP($A25,'ADR Raw Data'!$B$6:$BE$43,'ADR Raw Data'!BC$1,FALSE)</f>
        <v>16.6128796288811</v>
      </c>
      <c r="AR25" s="62">
        <f>VLOOKUP($A25,'ADR Raw Data'!$B$6:$BE$43,'ADR Raw Data'!BE$1,FALSE)</f>
        <v>10.7270878361594</v>
      </c>
      <c r="AT25" s="64">
        <f>VLOOKUP($A25,'RevPAR Raw Data'!$B$6:$BE$43,'RevPAR Raw Data'!AG$1,FALSE)</f>
        <v>41.6984625876851</v>
      </c>
      <c r="AU25" s="65">
        <f>VLOOKUP($A25,'RevPAR Raw Data'!$B$6:$BE$43,'RevPAR Raw Data'!AH$1,FALSE)</f>
        <v>48.348336418550197</v>
      </c>
      <c r="AV25" s="65">
        <f>VLOOKUP($A25,'RevPAR Raw Data'!$B$6:$BE$43,'RevPAR Raw Data'!AI$1,FALSE)</f>
        <v>52.703663776305497</v>
      </c>
      <c r="AW25" s="65">
        <f>VLOOKUP($A25,'RevPAR Raw Data'!$B$6:$BE$43,'RevPAR Raw Data'!AJ$1,FALSE)</f>
        <v>53.353886886204201</v>
      </c>
      <c r="AX25" s="65">
        <f>VLOOKUP($A25,'RevPAR Raw Data'!$B$6:$BE$43,'RevPAR Raw Data'!AK$1,FALSE)</f>
        <v>60.327247174590802</v>
      </c>
      <c r="AY25" s="66">
        <f>VLOOKUP($A25,'RevPAR Raw Data'!$B$6:$BE$43,'RevPAR Raw Data'!AL$1,FALSE)</f>
        <v>51.286319368667101</v>
      </c>
      <c r="AZ25" s="65">
        <f>VLOOKUP($A25,'RevPAR Raw Data'!$B$6:$BE$43,'RevPAR Raw Data'!AN$1,FALSE)</f>
        <v>136.12099571317199</v>
      </c>
      <c r="BA25" s="65">
        <f>VLOOKUP($A25,'RevPAR Raw Data'!$B$6:$BE$43,'RevPAR Raw Data'!AO$1,FALSE)</f>
        <v>138.65715413094301</v>
      </c>
      <c r="BB25" s="66">
        <f>VLOOKUP($A25,'RevPAR Raw Data'!$B$6:$BE$43,'RevPAR Raw Data'!AP$1,FALSE)</f>
        <v>137.38907492205701</v>
      </c>
      <c r="BC25" s="67">
        <f>VLOOKUP($A25,'RevPAR Raw Data'!$B$6:$BE$43,'RevPAR Raw Data'!AR$1,FALSE)</f>
        <v>75.887106669635799</v>
      </c>
      <c r="BE25" s="59">
        <f>VLOOKUP($A25,'RevPAR Raw Data'!$B$6:$BE$43,'RevPAR Raw Data'!AT$1,FALSE)</f>
        <v>15.5860317441661</v>
      </c>
      <c r="BF25" s="60">
        <f>VLOOKUP($A25,'RevPAR Raw Data'!$B$6:$BE$43,'RevPAR Raw Data'!AU$1,FALSE)</f>
        <v>13.350909622026499</v>
      </c>
      <c r="BG25" s="60">
        <f>VLOOKUP($A25,'RevPAR Raw Data'!$B$6:$BE$43,'RevPAR Raw Data'!AV$1,FALSE)</f>
        <v>22.7602645352707</v>
      </c>
      <c r="BH25" s="60">
        <f>VLOOKUP($A25,'RevPAR Raw Data'!$B$6:$BE$43,'RevPAR Raw Data'!AW$1,FALSE)</f>
        <v>11.0349862218153</v>
      </c>
      <c r="BI25" s="60">
        <f>VLOOKUP($A25,'RevPAR Raw Data'!$B$6:$BE$43,'RevPAR Raw Data'!AX$1,FALSE)</f>
        <v>18.686542200891601</v>
      </c>
      <c r="BJ25" s="61">
        <f>VLOOKUP($A25,'RevPAR Raw Data'!$B$6:$BE$43,'RevPAR Raw Data'!AY$1,FALSE)</f>
        <v>16.273343436223001</v>
      </c>
      <c r="BK25" s="60">
        <f>VLOOKUP($A25,'RevPAR Raw Data'!$B$6:$BE$43,'RevPAR Raw Data'!BA$1,FALSE)</f>
        <v>17.982051531166299</v>
      </c>
      <c r="BL25" s="60">
        <f>VLOOKUP($A25,'RevPAR Raw Data'!$B$6:$BE$43,'RevPAR Raw Data'!BB$1,FALSE)</f>
        <v>15.359173056306499</v>
      </c>
      <c r="BM25" s="61">
        <f>VLOOKUP($A25,'RevPAR Raw Data'!$B$6:$BE$43,'RevPAR Raw Data'!BC$1,FALSE)</f>
        <v>16.6437694350806</v>
      </c>
      <c r="BN25" s="62">
        <f>VLOOKUP($A25,'RevPAR Raw Data'!$B$6:$BE$43,'RevPAR Raw Data'!BE$1,FALSE)</f>
        <v>16.464658970207001</v>
      </c>
    </row>
    <row r="26" spans="1:66" x14ac:dyDescent="0.35">
      <c r="A26" s="78" t="s">
        <v>51</v>
      </c>
      <c r="B26" s="59">
        <f>VLOOKUP($A26,'Occupancy Raw Data'!$B$8:$BE$45,'Occupancy Raw Data'!AG$3,FALSE)</f>
        <v>55.001961553550402</v>
      </c>
      <c r="C26" s="60">
        <f>VLOOKUP($A26,'Occupancy Raw Data'!$B$8:$BE$45,'Occupancy Raw Data'!AH$3,FALSE)</f>
        <v>60.974892114554699</v>
      </c>
      <c r="D26" s="60">
        <f>VLOOKUP($A26,'Occupancy Raw Data'!$B$8:$BE$45,'Occupancy Raw Data'!AI$3,FALSE)</f>
        <v>65.927814829344797</v>
      </c>
      <c r="E26" s="60">
        <f>VLOOKUP($A26,'Occupancy Raw Data'!$B$8:$BE$45,'Occupancy Raw Data'!AJ$3,FALSE)</f>
        <v>67.732444095723807</v>
      </c>
      <c r="F26" s="60">
        <f>VLOOKUP($A26,'Occupancy Raw Data'!$B$8:$BE$45,'Occupancy Raw Data'!AK$3,FALSE)</f>
        <v>68.894664574342798</v>
      </c>
      <c r="G26" s="61">
        <f>VLOOKUP($A26,'Occupancy Raw Data'!$B$8:$BE$45,'Occupancy Raw Data'!AL$3,FALSE)</f>
        <v>63.706355433503298</v>
      </c>
      <c r="H26" s="60">
        <f>VLOOKUP($A26,'Occupancy Raw Data'!$B$8:$BE$45,'Occupancy Raw Data'!AN$3,FALSE)</f>
        <v>79.923499411533896</v>
      </c>
      <c r="I26" s="60">
        <f>VLOOKUP($A26,'Occupancy Raw Data'!$B$8:$BE$45,'Occupancy Raw Data'!AO$3,FALSE)</f>
        <v>85.484503726951701</v>
      </c>
      <c r="J26" s="61">
        <f>VLOOKUP($A26,'Occupancy Raw Data'!$B$8:$BE$45,'Occupancy Raw Data'!AP$3,FALSE)</f>
        <v>82.704001569242806</v>
      </c>
      <c r="K26" s="62">
        <f>VLOOKUP($A26,'Occupancy Raw Data'!$B$8:$BE$45,'Occupancy Raw Data'!AR$3,FALSE)</f>
        <v>69.134254329428899</v>
      </c>
      <c r="M26" s="59">
        <f>VLOOKUP($A26,'Occupancy Raw Data'!$B$8:$BE$45,'Occupancy Raw Data'!AT$3,FALSE)</f>
        <v>9.3116438277595304E-2</v>
      </c>
      <c r="N26" s="60">
        <f>VLOOKUP($A26,'Occupancy Raw Data'!$B$8:$BE$45,'Occupancy Raw Data'!AU$3,FALSE)</f>
        <v>-0.94812794833018299</v>
      </c>
      <c r="O26" s="60">
        <f>VLOOKUP($A26,'Occupancy Raw Data'!$B$8:$BE$45,'Occupancy Raw Data'!AV$3,FALSE)</f>
        <v>6.18830247806161</v>
      </c>
      <c r="P26" s="60">
        <f>VLOOKUP($A26,'Occupancy Raw Data'!$B$8:$BE$45,'Occupancy Raw Data'!AW$3,FALSE)</f>
        <v>5.2476676765573398</v>
      </c>
      <c r="Q26" s="60">
        <f>VLOOKUP($A26,'Occupancy Raw Data'!$B$8:$BE$45,'Occupancy Raw Data'!AX$3,FALSE)</f>
        <v>9.0444361171908696</v>
      </c>
      <c r="R26" s="61">
        <f>VLOOKUP($A26,'Occupancy Raw Data'!$B$8:$BE$45,'Occupancy Raw Data'!AY$3,FALSE)</f>
        <v>4.0508926514829096</v>
      </c>
      <c r="S26" s="60">
        <f>VLOOKUP($A26,'Occupancy Raw Data'!$B$8:$BE$45,'Occupancy Raw Data'!BA$3,FALSE)</f>
        <v>-4.0416919290987501</v>
      </c>
      <c r="T26" s="60">
        <f>VLOOKUP($A26,'Occupancy Raw Data'!$B$8:$BE$45,'Occupancy Raw Data'!BB$3,FALSE)</f>
        <v>-2.8802409454665701</v>
      </c>
      <c r="U26" s="61">
        <f>VLOOKUP($A26,'Occupancy Raw Data'!$B$8:$BE$45,'Occupancy Raw Data'!BC$3,FALSE)</f>
        <v>-3.44493257207102</v>
      </c>
      <c r="V26" s="62">
        <f>VLOOKUP($A26,'Occupancy Raw Data'!$B$8:$BE$45,'Occupancy Raw Data'!BE$3,FALSE)</f>
        <v>1.36132872605448</v>
      </c>
      <c r="X26" s="64">
        <f>VLOOKUP($A26,'ADR Raw Data'!$B$6:$BE$43,'ADR Raw Data'!AG$1,FALSE)</f>
        <v>94.821571861626197</v>
      </c>
      <c r="Y26" s="65">
        <f>VLOOKUP($A26,'ADR Raw Data'!$B$6:$BE$43,'ADR Raw Data'!AH$1,FALSE)</f>
        <v>94.658412417564705</v>
      </c>
      <c r="Z26" s="65">
        <f>VLOOKUP($A26,'ADR Raw Data'!$B$6:$BE$43,'ADR Raw Data'!AI$1,FALSE)</f>
        <v>95.553340523653603</v>
      </c>
      <c r="AA26" s="65">
        <f>VLOOKUP($A26,'ADR Raw Data'!$B$6:$BE$43,'ADR Raw Data'!AJ$1,FALSE)</f>
        <v>95.882655661743399</v>
      </c>
      <c r="AB26" s="65">
        <f>VLOOKUP($A26,'ADR Raw Data'!$B$6:$BE$43,'ADR Raw Data'!AK$1,FALSE)</f>
        <v>99.746217524378906</v>
      </c>
      <c r="AC26" s="66">
        <f>VLOOKUP($A26,'ADR Raw Data'!$B$6:$BE$43,'ADR Raw Data'!AL$1,FALSE)</f>
        <v>96.232567315834004</v>
      </c>
      <c r="AD26" s="65">
        <f>VLOOKUP($A26,'ADR Raw Data'!$B$6:$BE$43,'ADR Raw Data'!AN$1,FALSE)</f>
        <v>145.966028347036</v>
      </c>
      <c r="AE26" s="65">
        <f>VLOOKUP($A26,'ADR Raw Data'!$B$6:$BE$43,'ADR Raw Data'!AO$1,FALSE)</f>
        <v>155.565482446076</v>
      </c>
      <c r="AF26" s="66">
        <f>VLOOKUP($A26,'ADR Raw Data'!$B$6:$BE$43,'ADR Raw Data'!AP$1,FALSE)</f>
        <v>150.92712184998501</v>
      </c>
      <c r="AG26" s="67">
        <f>VLOOKUP($A26,'ADR Raw Data'!$B$6:$BE$43,'ADR Raw Data'!AR$1,FALSE)</f>
        <v>114.926870649034</v>
      </c>
      <c r="AI26" s="59">
        <f>VLOOKUP($A26,'ADR Raw Data'!$B$6:$BE$43,'ADR Raw Data'!AT$1,FALSE)</f>
        <v>-1.4242634463347099</v>
      </c>
      <c r="AJ26" s="60">
        <f>VLOOKUP($A26,'ADR Raw Data'!$B$6:$BE$43,'ADR Raw Data'!AU$1,FALSE)</f>
        <v>1.03811122395293</v>
      </c>
      <c r="AK26" s="60">
        <f>VLOOKUP($A26,'ADR Raw Data'!$B$6:$BE$43,'ADR Raw Data'!AV$1,FALSE)</f>
        <v>1.1968216943888801</v>
      </c>
      <c r="AL26" s="60">
        <f>VLOOKUP($A26,'ADR Raw Data'!$B$6:$BE$43,'ADR Raw Data'!AW$1,FALSE)</f>
        <v>1.08359221241298</v>
      </c>
      <c r="AM26" s="60">
        <f>VLOOKUP($A26,'ADR Raw Data'!$B$6:$BE$43,'ADR Raw Data'!AX$1,FALSE)</f>
        <v>2.8233545187638902</v>
      </c>
      <c r="AN26" s="61">
        <f>VLOOKUP($A26,'ADR Raw Data'!$B$6:$BE$43,'ADR Raw Data'!AY$1,FALSE)</f>
        <v>1.0671840026788799</v>
      </c>
      <c r="AO26" s="60">
        <f>VLOOKUP($A26,'ADR Raw Data'!$B$6:$BE$43,'ADR Raw Data'!BA$1,FALSE)</f>
        <v>4.0326689603715202</v>
      </c>
      <c r="AP26" s="60">
        <f>VLOOKUP($A26,'ADR Raw Data'!$B$6:$BE$43,'ADR Raw Data'!BB$1,FALSE)</f>
        <v>5.1712581981299204</v>
      </c>
      <c r="AQ26" s="61">
        <f>VLOOKUP($A26,'ADR Raw Data'!$B$6:$BE$43,'ADR Raw Data'!BC$1,FALSE)</f>
        <v>4.6526891179916099</v>
      </c>
      <c r="AR26" s="62">
        <f>VLOOKUP($A26,'ADR Raw Data'!$B$6:$BE$43,'ADR Raw Data'!BE$1,FALSE)</f>
        <v>1.8870654464916199</v>
      </c>
      <c r="AT26" s="64">
        <f>VLOOKUP($A26,'RevPAR Raw Data'!$B$6:$BE$43,'RevPAR Raw Data'!AG$1,FALSE)</f>
        <v>52.153724499803801</v>
      </c>
      <c r="AU26" s="65">
        <f>VLOOKUP($A26,'RevPAR Raw Data'!$B$6:$BE$43,'RevPAR Raw Data'!AH$1,FALSE)</f>
        <v>57.717864848960303</v>
      </c>
      <c r="AV26" s="65">
        <f>VLOOKUP($A26,'RevPAR Raw Data'!$B$6:$BE$43,'RevPAR Raw Data'!AI$1,FALSE)</f>
        <v>62.9962294036877</v>
      </c>
      <c r="AW26" s="65">
        <f>VLOOKUP($A26,'RevPAR Raw Data'!$B$6:$BE$43,'RevPAR Raw Data'!AJ$1,FALSE)</f>
        <v>64.943666143585702</v>
      </c>
      <c r="AX26" s="65">
        <f>VLOOKUP($A26,'RevPAR Raw Data'!$B$6:$BE$43,'RevPAR Raw Data'!AK$1,FALSE)</f>
        <v>68.719821989015301</v>
      </c>
      <c r="AY26" s="66">
        <f>VLOOKUP($A26,'RevPAR Raw Data'!$B$6:$BE$43,'RevPAR Raw Data'!AL$1,FALSE)</f>
        <v>61.3062613770105</v>
      </c>
      <c r="AZ26" s="65">
        <f>VLOOKUP($A26,'RevPAR Raw Data'!$B$6:$BE$43,'RevPAR Raw Data'!AN$1,FALSE)</f>
        <v>116.661157806983</v>
      </c>
      <c r="BA26" s="65">
        <f>VLOOKUP($A26,'RevPAR Raw Data'!$B$6:$BE$43,'RevPAR Raw Data'!AO$1,FALSE)</f>
        <v>132.984380639466</v>
      </c>
      <c r="BB26" s="66">
        <f>VLOOKUP($A26,'RevPAR Raw Data'!$B$6:$BE$43,'RevPAR Raw Data'!AP$1,FALSE)</f>
        <v>124.822769223224</v>
      </c>
      <c r="BC26" s="67">
        <f>VLOOKUP($A26,'RevPAR Raw Data'!$B$6:$BE$43,'RevPAR Raw Data'!AR$1,FALSE)</f>
        <v>79.453835047357501</v>
      </c>
      <c r="BE26" s="59">
        <f>VLOOKUP($A26,'RevPAR Raw Data'!$B$6:$BE$43,'RevPAR Raw Data'!AT$1,FALSE)</f>
        <v>-1.33247323145003</v>
      </c>
      <c r="BF26" s="60">
        <f>VLOOKUP($A26,'RevPAR Raw Data'!$B$6:$BE$43,'RevPAR Raw Data'!AU$1,FALSE)</f>
        <v>8.0140652973697296E-2</v>
      </c>
      <c r="BG26" s="60">
        <f>VLOOKUP($A26,'RevPAR Raw Data'!$B$6:$BE$43,'RevPAR Raw Data'!AV$1,FALSE)</f>
        <v>7.4591871190223404</v>
      </c>
      <c r="BH26" s="60">
        <f>VLOOKUP($A26,'RevPAR Raw Data'!$B$6:$BE$43,'RevPAR Raw Data'!AW$1,FALSE)</f>
        <v>6.3881232072468102</v>
      </c>
      <c r="BI26" s="60">
        <f>VLOOKUP($A26,'RevPAR Raw Data'!$B$6:$BE$43,'RevPAR Raw Data'!AX$1,FALSE)</f>
        <v>12.1231471317661</v>
      </c>
      <c r="BJ26" s="61">
        <f>VLOOKUP($A26,'RevPAR Raw Data'!$B$6:$BE$43,'RevPAR Raw Data'!AY$1,FALSE)</f>
        <v>5.1613071325041204</v>
      </c>
      <c r="BK26" s="60">
        <f>VLOOKUP($A26,'RevPAR Raw Data'!$B$6:$BE$43,'RevPAR Raw Data'!BA$1,FALSE)</f>
        <v>-0.17201102462584</v>
      </c>
      <c r="BL26" s="60">
        <f>VLOOKUP($A26,'RevPAR Raw Data'!$B$6:$BE$43,'RevPAR Raw Data'!BB$1,FALSE)</f>
        <v>2.1420725566450098</v>
      </c>
      <c r="BM26" s="61">
        <f>VLOOKUP($A26,'RevPAR Raw Data'!$B$6:$BE$43,'RevPAR Raw Data'!BC$1,FALSE)</f>
        <v>1.0474745430176899</v>
      </c>
      <c r="BN26" s="62">
        <f>VLOOKUP($A26,'RevPAR Raw Data'!$B$6:$BE$43,'RevPAR Raw Data'!BE$1,FALSE)</f>
        <v>3.2740833365486401</v>
      </c>
    </row>
    <row r="27" spans="1:66" x14ac:dyDescent="0.35">
      <c r="A27" s="78" t="s">
        <v>48</v>
      </c>
      <c r="B27" s="59">
        <f>VLOOKUP($A27,'Occupancy Raw Data'!$B$8:$BE$45,'Occupancy Raw Data'!AG$3,FALSE)</f>
        <v>52.9339963833634</v>
      </c>
      <c r="C27" s="60">
        <f>VLOOKUP($A27,'Occupancy Raw Data'!$B$8:$BE$45,'Occupancy Raw Data'!AH$3,FALSE)</f>
        <v>58.815551537070498</v>
      </c>
      <c r="D27" s="60">
        <f>VLOOKUP($A27,'Occupancy Raw Data'!$B$8:$BE$45,'Occupancy Raw Data'!AI$3,FALSE)</f>
        <v>67.138336347197097</v>
      </c>
      <c r="E27" s="60">
        <f>VLOOKUP($A27,'Occupancy Raw Data'!$B$8:$BE$45,'Occupancy Raw Data'!AJ$3,FALSE)</f>
        <v>67.775768535262202</v>
      </c>
      <c r="F27" s="60">
        <f>VLOOKUP($A27,'Occupancy Raw Data'!$B$8:$BE$45,'Occupancy Raw Data'!AK$3,FALSE)</f>
        <v>67.296564195298302</v>
      </c>
      <c r="G27" s="61">
        <f>VLOOKUP($A27,'Occupancy Raw Data'!$B$8:$BE$45,'Occupancy Raw Data'!AL$3,FALSE)</f>
        <v>62.792043399638303</v>
      </c>
      <c r="H27" s="60">
        <f>VLOOKUP($A27,'Occupancy Raw Data'!$B$8:$BE$45,'Occupancy Raw Data'!AN$3,FALSE)</f>
        <v>81.469258589511696</v>
      </c>
      <c r="I27" s="60">
        <f>VLOOKUP($A27,'Occupancy Raw Data'!$B$8:$BE$45,'Occupancy Raw Data'!AO$3,FALSE)</f>
        <v>81.668173598553295</v>
      </c>
      <c r="J27" s="61">
        <f>VLOOKUP($A27,'Occupancy Raw Data'!$B$8:$BE$45,'Occupancy Raw Data'!AP$3,FALSE)</f>
        <v>81.568716094032496</v>
      </c>
      <c r="K27" s="62">
        <f>VLOOKUP($A27,'Occupancy Raw Data'!$B$8:$BE$45,'Occupancy Raw Data'!AR$3,FALSE)</f>
        <v>68.156807026608107</v>
      </c>
      <c r="M27" s="59">
        <f>VLOOKUP($A27,'Occupancy Raw Data'!$B$8:$BE$45,'Occupancy Raw Data'!AT$3,FALSE)</f>
        <v>2.4471637935679098</v>
      </c>
      <c r="N27" s="60">
        <f>VLOOKUP($A27,'Occupancy Raw Data'!$B$8:$BE$45,'Occupancy Raw Data'!AU$3,FALSE)</f>
        <v>6.3503974315726701</v>
      </c>
      <c r="O27" s="60">
        <f>VLOOKUP($A27,'Occupancy Raw Data'!$B$8:$BE$45,'Occupancy Raw Data'!AV$3,FALSE)</f>
        <v>13.7887723185627</v>
      </c>
      <c r="P27" s="60">
        <f>VLOOKUP($A27,'Occupancy Raw Data'!$B$8:$BE$45,'Occupancy Raw Data'!AW$3,FALSE)</f>
        <v>11.4453239035329</v>
      </c>
      <c r="Q27" s="60">
        <f>VLOOKUP($A27,'Occupancy Raw Data'!$B$8:$BE$45,'Occupancy Raw Data'!AX$3,FALSE)</f>
        <v>7.3950706120124803</v>
      </c>
      <c r="R27" s="61">
        <f>VLOOKUP($A27,'Occupancy Raw Data'!$B$8:$BE$45,'Occupancy Raw Data'!AY$3,FALSE)</f>
        <v>8.4665099175750598</v>
      </c>
      <c r="S27" s="60">
        <f>VLOOKUP($A27,'Occupancy Raw Data'!$B$8:$BE$45,'Occupancy Raw Data'!BA$3,FALSE)</f>
        <v>8.0695526388714303</v>
      </c>
      <c r="T27" s="60">
        <f>VLOOKUP($A27,'Occupancy Raw Data'!$B$8:$BE$45,'Occupancy Raw Data'!BB$3,FALSE)</f>
        <v>1.32178851792328</v>
      </c>
      <c r="U27" s="61">
        <f>VLOOKUP($A27,'Occupancy Raw Data'!$B$8:$BE$45,'Occupancy Raw Data'!BC$3,FALSE)</f>
        <v>4.5828357915204201</v>
      </c>
      <c r="V27" s="62">
        <f>VLOOKUP($A27,'Occupancy Raw Data'!$B$8:$BE$45,'Occupancy Raw Data'!BE$3,FALSE)</f>
        <v>7.1064923746831701</v>
      </c>
      <c r="X27" s="64">
        <f>VLOOKUP($A27,'ADR Raw Data'!$B$6:$BE$43,'ADR Raw Data'!AG$1,FALSE)</f>
        <v>96.318703561362994</v>
      </c>
      <c r="Y27" s="65">
        <f>VLOOKUP($A27,'ADR Raw Data'!$B$6:$BE$43,'ADR Raw Data'!AH$1,FALSE)</f>
        <v>98.135745580322805</v>
      </c>
      <c r="Z27" s="65">
        <f>VLOOKUP($A27,'ADR Raw Data'!$B$6:$BE$43,'ADR Raw Data'!AI$1,FALSE)</f>
        <v>102.973109554912</v>
      </c>
      <c r="AA27" s="65">
        <f>VLOOKUP($A27,'ADR Raw Data'!$B$6:$BE$43,'ADR Raw Data'!AJ$1,FALSE)</f>
        <v>103.15371731590101</v>
      </c>
      <c r="AB27" s="65">
        <f>VLOOKUP($A27,'ADR Raw Data'!$B$6:$BE$43,'ADR Raw Data'!AK$1,FALSE)</f>
        <v>103.186891710331</v>
      </c>
      <c r="AC27" s="66">
        <f>VLOOKUP($A27,'ADR Raw Data'!$B$6:$BE$43,'ADR Raw Data'!AL$1,FALSE)</f>
        <v>101.029777675383</v>
      </c>
      <c r="AD27" s="65">
        <f>VLOOKUP($A27,'ADR Raw Data'!$B$6:$BE$43,'ADR Raw Data'!AN$1,FALSE)</f>
        <v>134.912368348038</v>
      </c>
      <c r="AE27" s="65">
        <f>VLOOKUP($A27,'ADR Raw Data'!$B$6:$BE$43,'ADR Raw Data'!AO$1,FALSE)</f>
        <v>137.63039690008301</v>
      </c>
      <c r="AF27" s="66">
        <f>VLOOKUP($A27,'ADR Raw Data'!$B$6:$BE$43,'ADR Raw Data'!AP$1,FALSE)</f>
        <v>136.273039682979</v>
      </c>
      <c r="AG27" s="67">
        <f>VLOOKUP($A27,'ADR Raw Data'!$B$6:$BE$43,'ADR Raw Data'!AR$1,FALSE)</f>
        <v>113.080759849906</v>
      </c>
      <c r="AI27" s="59">
        <f>VLOOKUP($A27,'ADR Raw Data'!$B$6:$BE$43,'ADR Raw Data'!AT$1,FALSE)</f>
        <v>13.032537984200999</v>
      </c>
      <c r="AJ27" s="60">
        <f>VLOOKUP($A27,'ADR Raw Data'!$B$6:$BE$43,'ADR Raw Data'!AU$1,FALSE)</f>
        <v>12.5853895228943</v>
      </c>
      <c r="AK27" s="60">
        <f>VLOOKUP($A27,'ADR Raw Data'!$B$6:$BE$43,'ADR Raw Data'!AV$1,FALSE)</f>
        <v>15.2224576353341</v>
      </c>
      <c r="AL27" s="60">
        <f>VLOOKUP($A27,'ADR Raw Data'!$B$6:$BE$43,'ADR Raw Data'!AW$1,FALSE)</f>
        <v>15.4032930039189</v>
      </c>
      <c r="AM27" s="60">
        <f>VLOOKUP($A27,'ADR Raw Data'!$B$6:$BE$43,'ADR Raw Data'!AX$1,FALSE)</f>
        <v>13.9179082085906</v>
      </c>
      <c r="AN27" s="61">
        <f>VLOOKUP($A27,'ADR Raw Data'!$B$6:$BE$43,'ADR Raw Data'!AY$1,FALSE)</f>
        <v>14.194326604783701</v>
      </c>
      <c r="AO27" s="60">
        <f>VLOOKUP($A27,'ADR Raw Data'!$B$6:$BE$43,'ADR Raw Data'!BA$1,FALSE)</f>
        <v>17.098532480253098</v>
      </c>
      <c r="AP27" s="60">
        <f>VLOOKUP($A27,'ADR Raw Data'!$B$6:$BE$43,'ADR Raw Data'!BB$1,FALSE)</f>
        <v>13.2843468171186</v>
      </c>
      <c r="AQ27" s="61">
        <f>VLOOKUP($A27,'ADR Raw Data'!$B$6:$BE$43,'ADR Raw Data'!BC$1,FALSE)</f>
        <v>15.040206781007999</v>
      </c>
      <c r="AR27" s="62">
        <f>VLOOKUP($A27,'ADR Raw Data'!$B$6:$BE$43,'ADR Raw Data'!BE$1,FALSE)</f>
        <v>14.2550419351158</v>
      </c>
      <c r="AT27" s="64">
        <f>VLOOKUP($A27,'RevPAR Raw Data'!$B$6:$BE$43,'RevPAR Raw Data'!AG$1,FALSE)</f>
        <v>50.985339059674502</v>
      </c>
      <c r="AU27" s="65">
        <f>VLOOKUP($A27,'RevPAR Raw Data'!$B$6:$BE$43,'RevPAR Raw Data'!AH$1,FALSE)</f>
        <v>57.719080018083098</v>
      </c>
      <c r="AV27" s="65">
        <f>VLOOKUP($A27,'RevPAR Raw Data'!$B$6:$BE$43,'RevPAR Raw Data'!AI$1,FALSE)</f>
        <v>69.134432640144595</v>
      </c>
      <c r="AW27" s="65">
        <f>VLOOKUP($A27,'RevPAR Raw Data'!$B$6:$BE$43,'RevPAR Raw Data'!AJ$1,FALSE)</f>
        <v>69.9132246835443</v>
      </c>
      <c r="AX27" s="65">
        <f>VLOOKUP($A27,'RevPAR Raw Data'!$B$6:$BE$43,'RevPAR Raw Data'!AK$1,FALSE)</f>
        <v>69.441232820976396</v>
      </c>
      <c r="AY27" s="66">
        <f>VLOOKUP($A27,'RevPAR Raw Data'!$B$6:$BE$43,'RevPAR Raw Data'!AL$1,FALSE)</f>
        <v>63.438661844484599</v>
      </c>
      <c r="AZ27" s="65">
        <f>VLOOKUP($A27,'RevPAR Raw Data'!$B$6:$BE$43,'RevPAR Raw Data'!AN$1,FALSE)</f>
        <v>109.912106238698</v>
      </c>
      <c r="BA27" s="65">
        <f>VLOOKUP($A27,'RevPAR Raw Data'!$B$6:$BE$43,'RevPAR Raw Data'!AO$1,FALSE)</f>
        <v>112.400231464737</v>
      </c>
      <c r="BB27" s="66">
        <f>VLOOKUP($A27,'RevPAR Raw Data'!$B$6:$BE$43,'RevPAR Raw Data'!AP$1,FALSE)</f>
        <v>111.156168851717</v>
      </c>
      <c r="BC27" s="67">
        <f>VLOOKUP($A27,'RevPAR Raw Data'!$B$6:$BE$43,'RevPAR Raw Data'!AR$1,FALSE)</f>
        <v>77.072235275122694</v>
      </c>
      <c r="BE27" s="59">
        <f>VLOOKUP($A27,'RevPAR Raw Data'!$B$6:$BE$43,'RevPAR Raw Data'!AT$1,FALSE)</f>
        <v>15.798629328701301</v>
      </c>
      <c r="BF27" s="60">
        <f>VLOOKUP($A27,'RevPAR Raw Data'!$B$6:$BE$43,'RevPAR Raw Data'!AU$1,FALSE)</f>
        <v>19.7350092074823</v>
      </c>
      <c r="BG27" s="60">
        <f>VLOOKUP($A27,'RevPAR Raw Data'!$B$6:$BE$43,'RevPAR Raw Data'!AV$1,FALSE)</f>
        <v>31.1102199785228</v>
      </c>
      <c r="BH27" s="60">
        <f>VLOOKUP($A27,'RevPAR Raw Data'!$B$6:$BE$43,'RevPAR Raw Data'!AW$1,FALSE)</f>
        <v>28.6115736835606</v>
      </c>
      <c r="BI27" s="60">
        <f>VLOOKUP($A27,'RevPAR Raw Data'!$B$6:$BE$43,'RevPAR Raw Data'!AX$1,FALSE)</f>
        <v>22.342217960343401</v>
      </c>
      <c r="BJ27" s="61">
        <f>VLOOKUP($A27,'RevPAR Raw Data'!$B$6:$BE$43,'RevPAR Raw Data'!AY$1,FALSE)</f>
        <v>23.862600592085801</v>
      </c>
      <c r="BK27" s="60">
        <f>VLOOKUP($A27,'RevPAR Raw Data'!$B$6:$BE$43,'RevPAR Raw Data'!BA$1,FALSE)</f>
        <v>26.547860198093002</v>
      </c>
      <c r="BL27" s="60">
        <f>VLOOKUP($A27,'RevPAR Raw Data'!$B$6:$BE$43,'RevPAR Raw Data'!BB$1,FALSE)</f>
        <v>14.781726305951601</v>
      </c>
      <c r="BM27" s="61">
        <f>VLOOKUP($A27,'RevPAR Raw Data'!$B$6:$BE$43,'RevPAR Raw Data'!BC$1,FALSE)</f>
        <v>20.312310552007201</v>
      </c>
      <c r="BN27" s="62">
        <f>VLOOKUP($A27,'RevPAR Raw Data'!$B$6:$BE$43,'RevPAR Raw Data'!BE$1,FALSE)</f>
        <v>22.374567777925801</v>
      </c>
    </row>
    <row r="28" spans="1:66" x14ac:dyDescent="0.35">
      <c r="A28" s="78" t="s">
        <v>49</v>
      </c>
      <c r="B28" s="59">
        <f>VLOOKUP($A28,'Occupancy Raw Data'!$B$8:$BE$45,'Occupancy Raw Data'!AG$3,FALSE)</f>
        <v>59.4366531970525</v>
      </c>
      <c r="C28" s="60">
        <f>VLOOKUP($A28,'Occupancy Raw Data'!$B$8:$BE$45,'Occupancy Raw Data'!AH$3,FALSE)</f>
        <v>65.5871167102448</v>
      </c>
      <c r="D28" s="60">
        <f>VLOOKUP($A28,'Occupancy Raw Data'!$B$8:$BE$45,'Occupancy Raw Data'!AI$3,FALSE)</f>
        <v>72.052531495127099</v>
      </c>
      <c r="E28" s="60">
        <f>VLOOKUP($A28,'Occupancy Raw Data'!$B$8:$BE$45,'Occupancy Raw Data'!AJ$3,FALSE)</f>
        <v>75.273353933919594</v>
      </c>
      <c r="F28" s="60">
        <f>VLOOKUP($A28,'Occupancy Raw Data'!$B$8:$BE$45,'Occupancy Raw Data'!AK$3,FALSE)</f>
        <v>81.530782029950004</v>
      </c>
      <c r="G28" s="61">
        <f>VLOOKUP($A28,'Occupancy Raw Data'!$B$8:$BE$45,'Occupancy Raw Data'!AL$3,FALSE)</f>
        <v>70.776087473258798</v>
      </c>
      <c r="H28" s="60">
        <f>VLOOKUP($A28,'Occupancy Raw Data'!$B$8:$BE$45,'Occupancy Raw Data'!AN$3,FALSE)</f>
        <v>90.408842405514605</v>
      </c>
      <c r="I28" s="60">
        <f>VLOOKUP($A28,'Occupancy Raw Data'!$B$8:$BE$45,'Occupancy Raw Data'!AO$3,FALSE)</f>
        <v>91.2229617304492</v>
      </c>
      <c r="J28" s="61">
        <f>VLOOKUP($A28,'Occupancy Raw Data'!$B$8:$BE$45,'Occupancy Raw Data'!AP$3,FALSE)</f>
        <v>90.815902067981895</v>
      </c>
      <c r="K28" s="62">
        <f>VLOOKUP($A28,'Occupancy Raw Data'!$B$8:$BE$45,'Occupancy Raw Data'!AR$3,FALSE)</f>
        <v>76.501748786036799</v>
      </c>
      <c r="M28" s="59">
        <f>VLOOKUP($A28,'Occupancy Raw Data'!$B$8:$BE$45,'Occupancy Raw Data'!AT$3,FALSE)</f>
        <v>-6.4839701909067102</v>
      </c>
      <c r="N28" s="60">
        <f>VLOOKUP($A28,'Occupancy Raw Data'!$B$8:$BE$45,'Occupancy Raw Data'!AU$3,FALSE)</f>
        <v>1.10362895195533</v>
      </c>
      <c r="O28" s="60">
        <f>VLOOKUP($A28,'Occupancy Raw Data'!$B$8:$BE$45,'Occupancy Raw Data'!AV$3,FALSE)</f>
        <v>7.0579741749703304</v>
      </c>
      <c r="P28" s="60">
        <f>VLOOKUP($A28,'Occupancy Raw Data'!$B$8:$BE$45,'Occupancy Raw Data'!AW$3,FALSE)</f>
        <v>4.5547612400273296</v>
      </c>
      <c r="Q28" s="60">
        <f>VLOOKUP($A28,'Occupancy Raw Data'!$B$8:$BE$45,'Occupancy Raw Data'!AX$3,FALSE)</f>
        <v>0.80586072972279099</v>
      </c>
      <c r="R28" s="61">
        <f>VLOOKUP($A28,'Occupancy Raw Data'!$B$8:$BE$45,'Occupancy Raw Data'!AY$3,FALSE)</f>
        <v>1.5134608483404699</v>
      </c>
      <c r="S28" s="60">
        <f>VLOOKUP($A28,'Occupancy Raw Data'!$B$8:$BE$45,'Occupancy Raw Data'!BA$3,FALSE)</f>
        <v>-1.2065671864663601</v>
      </c>
      <c r="T28" s="60">
        <f>VLOOKUP($A28,'Occupancy Raw Data'!$B$8:$BE$45,'Occupancy Raw Data'!BB$3,FALSE)</f>
        <v>-1.24372286277041</v>
      </c>
      <c r="U28" s="61">
        <f>VLOOKUP($A28,'Occupancy Raw Data'!$B$8:$BE$45,'Occupancy Raw Data'!BC$3,FALSE)</f>
        <v>-1.2252317892471201</v>
      </c>
      <c r="V28" s="62">
        <f>VLOOKUP($A28,'Occupancy Raw Data'!$B$8:$BE$45,'Occupancy Raw Data'!BE$3,FALSE)</f>
        <v>0.56770656898618299</v>
      </c>
      <c r="X28" s="64">
        <f>VLOOKUP($A28,'ADR Raw Data'!$B$6:$BE$43,'ADR Raw Data'!AG$1,FALSE)</f>
        <v>148.54921615676801</v>
      </c>
      <c r="Y28" s="65">
        <f>VLOOKUP($A28,'ADR Raw Data'!$B$6:$BE$43,'ADR Raw Data'!AH$1,FALSE)</f>
        <v>136.12245900153999</v>
      </c>
      <c r="Z28" s="65">
        <f>VLOOKUP($A28,'ADR Raw Data'!$B$6:$BE$43,'ADR Raw Data'!AI$1,FALSE)</f>
        <v>135.94886268041199</v>
      </c>
      <c r="AA28" s="65">
        <f>VLOOKUP($A28,'ADR Raw Data'!$B$6:$BE$43,'ADR Raw Data'!AJ$1,FALSE)</f>
        <v>141.32909765532401</v>
      </c>
      <c r="AB28" s="65">
        <f>VLOOKUP($A28,'ADR Raw Data'!$B$6:$BE$43,'ADR Raw Data'!AK$1,FALSE)</f>
        <v>163.69286734693799</v>
      </c>
      <c r="AC28" s="66">
        <f>VLOOKUP($A28,'ADR Raw Data'!$B$6:$BE$43,'ADR Raw Data'!AL$1,FALSE)</f>
        <v>145.63373612533701</v>
      </c>
      <c r="AD28" s="65">
        <f>VLOOKUP($A28,'ADR Raw Data'!$B$6:$BE$43,'ADR Raw Data'!AN$1,FALSE)</f>
        <v>291.30332128302803</v>
      </c>
      <c r="AE28" s="65">
        <f>VLOOKUP($A28,'ADR Raw Data'!$B$6:$BE$43,'ADR Raw Data'!AO$1,FALSE)</f>
        <v>296.41214904566402</v>
      </c>
      <c r="AF28" s="66">
        <f>VLOOKUP($A28,'ADR Raw Data'!$B$6:$BE$43,'ADR Raw Data'!AP$1,FALSE)</f>
        <v>293.86918468836899</v>
      </c>
      <c r="AG28" s="67">
        <f>VLOOKUP($A28,'ADR Raw Data'!$B$6:$BE$43,'ADR Raw Data'!AR$1,FALSE)</f>
        <v>195.91133927382401</v>
      </c>
      <c r="AI28" s="59">
        <f>VLOOKUP($A28,'ADR Raw Data'!$B$6:$BE$43,'ADR Raw Data'!AT$1,FALSE)</f>
        <v>6.6828338050728702</v>
      </c>
      <c r="AJ28" s="60">
        <f>VLOOKUP($A28,'ADR Raw Data'!$B$6:$BE$43,'ADR Raw Data'!AU$1,FALSE)</f>
        <v>7.5150719871748803</v>
      </c>
      <c r="AK28" s="60">
        <f>VLOOKUP($A28,'ADR Raw Data'!$B$6:$BE$43,'ADR Raw Data'!AV$1,FALSE)</f>
        <v>9.1436041472371397</v>
      </c>
      <c r="AL28" s="60">
        <f>VLOOKUP($A28,'ADR Raw Data'!$B$6:$BE$43,'ADR Raw Data'!AW$1,FALSE)</f>
        <v>8.4889077048402601</v>
      </c>
      <c r="AM28" s="60">
        <f>VLOOKUP($A28,'ADR Raw Data'!$B$6:$BE$43,'ADR Raw Data'!AX$1,FALSE)</f>
        <v>7.4627803995179098</v>
      </c>
      <c r="AN28" s="61">
        <f>VLOOKUP($A28,'ADR Raw Data'!$B$6:$BE$43,'ADR Raw Data'!AY$1,FALSE)</f>
        <v>7.6860037709578801</v>
      </c>
      <c r="AO28" s="60">
        <f>VLOOKUP($A28,'ADR Raw Data'!$B$6:$BE$43,'ADR Raw Data'!BA$1,FALSE)</f>
        <v>20.2864621092113</v>
      </c>
      <c r="AP28" s="60">
        <f>VLOOKUP($A28,'ADR Raw Data'!$B$6:$BE$43,'ADR Raw Data'!BB$1,FALSE)</f>
        <v>18.565912672912699</v>
      </c>
      <c r="AQ28" s="61">
        <f>VLOOKUP($A28,'ADR Raw Data'!$B$6:$BE$43,'ADR Raw Data'!BC$1,FALSE)</f>
        <v>19.408301575527499</v>
      </c>
      <c r="AR28" s="62">
        <f>VLOOKUP($A28,'ADR Raw Data'!$B$6:$BE$43,'ADR Raw Data'!BE$1,FALSE)</f>
        <v>12.9013210495275</v>
      </c>
      <c r="AT28" s="64">
        <f>VLOOKUP($A28,'RevPAR Raw Data'!$B$6:$BE$43,'RevPAR Raw Data'!AG$1,FALSE)</f>
        <v>88.292682434038497</v>
      </c>
      <c r="AU28" s="65">
        <f>VLOOKUP($A28,'RevPAR Raw Data'!$B$6:$BE$43,'RevPAR Raw Data'!AH$1,FALSE)</f>
        <v>89.278796054195297</v>
      </c>
      <c r="AV28" s="65">
        <f>VLOOKUP($A28,'RevPAR Raw Data'!$B$6:$BE$43,'RevPAR Raw Data'!AI$1,FALSE)</f>
        <v>97.954597100071297</v>
      </c>
      <c r="AW28" s="65">
        <f>VLOOKUP($A28,'RevPAR Raw Data'!$B$6:$BE$43,'RevPAR Raw Data'!AJ$1,FALSE)</f>
        <v>106.38315188970699</v>
      </c>
      <c r="AX28" s="65">
        <f>VLOOKUP($A28,'RevPAR Raw Data'!$B$6:$BE$43,'RevPAR Raw Data'!AK$1,FALSE)</f>
        <v>133.460074875207</v>
      </c>
      <c r="AY28" s="66">
        <f>VLOOKUP($A28,'RevPAR Raw Data'!$B$6:$BE$43,'RevPAR Raw Data'!AL$1,FALSE)</f>
        <v>103.07386047064399</v>
      </c>
      <c r="AZ28" s="65">
        <f>VLOOKUP($A28,'RevPAR Raw Data'!$B$6:$BE$43,'RevPAR Raw Data'!AN$1,FALSE)</f>
        <v>263.363960660803</v>
      </c>
      <c r="BA28" s="65">
        <f>VLOOKUP($A28,'RevPAR Raw Data'!$B$6:$BE$43,'RevPAR Raw Data'!AO$1,FALSE)</f>
        <v>270.395941288328</v>
      </c>
      <c r="BB28" s="66">
        <f>VLOOKUP($A28,'RevPAR Raw Data'!$B$6:$BE$43,'RevPAR Raw Data'!AP$1,FALSE)</f>
        <v>266.87995097456599</v>
      </c>
      <c r="BC28" s="67">
        <f>VLOOKUP($A28,'RevPAR Raw Data'!$B$6:$BE$43,'RevPAR Raw Data'!AR$1,FALSE)</f>
        <v>149.87560061462099</v>
      </c>
      <c r="BE28" s="59">
        <f>VLOOKUP($A28,'RevPAR Raw Data'!$B$6:$BE$43,'RevPAR Raw Data'!AT$1,FALSE)</f>
        <v>-0.23444933766260101</v>
      </c>
      <c r="BF28" s="60">
        <f>VLOOKUP($A28,'RevPAR Raw Data'!$B$6:$BE$43,'RevPAR Raw Data'!AU$1,FALSE)</f>
        <v>8.7016394493409592</v>
      </c>
      <c r="BG28" s="60">
        <f>VLOOKUP($A28,'RevPAR Raw Data'!$B$6:$BE$43,'RevPAR Raw Data'!AV$1,FALSE)</f>
        <v>16.846931541580901</v>
      </c>
      <c r="BH28" s="60">
        <f>VLOOKUP($A28,'RevPAR Raw Data'!$B$6:$BE$43,'RevPAR Raw Data'!AW$1,FALSE)</f>
        <v>13.4303184227093</v>
      </c>
      <c r="BI28" s="60">
        <f>VLOOKUP($A28,'RevPAR Raw Data'!$B$6:$BE$43,'RevPAR Raw Data'!AX$1,FALSE)</f>
        <v>8.3287807458258598</v>
      </c>
      <c r="BJ28" s="61">
        <f>VLOOKUP($A28,'RevPAR Raw Data'!$B$6:$BE$43,'RevPAR Raw Data'!AY$1,FALSE)</f>
        <v>9.3157892771737796</v>
      </c>
      <c r="BK28" s="60">
        <f>VLOOKUP($A28,'RevPAR Raw Data'!$B$6:$BE$43,'RevPAR Raw Data'!BA$1,FALSE)</f>
        <v>18.8351251276403</v>
      </c>
      <c r="BL28" s="60">
        <f>VLOOKUP($A28,'RevPAR Raw Data'!$B$6:$BE$43,'RevPAR Raw Data'!BB$1,FALSE)</f>
        <v>17.091281309547298</v>
      </c>
      <c r="BM28" s="61">
        <f>VLOOKUP($A28,'RevPAR Raw Data'!$B$6:$BE$43,'RevPAR Raw Data'!BC$1,FALSE)</f>
        <v>17.9452731056241</v>
      </c>
      <c r="BN28" s="62">
        <f>VLOOKUP($A28,'RevPAR Raw Data'!$B$6:$BE$43,'RevPAR Raw Data'!BE$1,FALSE)</f>
        <v>13.5422692655979</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47.907685446707198</v>
      </c>
      <c r="C30" s="60">
        <f>VLOOKUP($A30,'Occupancy Raw Data'!$B$8:$BE$45,'Occupancy Raw Data'!AH$3,FALSE)</f>
        <v>59.599375650364202</v>
      </c>
      <c r="D30" s="60">
        <f>VLOOKUP($A30,'Occupancy Raw Data'!$B$8:$BE$45,'Occupancy Raw Data'!AI$3,FALSE)</f>
        <v>64.423219860264595</v>
      </c>
      <c r="E30" s="60">
        <f>VLOOKUP($A30,'Occupancy Raw Data'!$B$8:$BE$45,'Occupancy Raw Data'!AJ$3,FALSE)</f>
        <v>65.404340716515506</v>
      </c>
      <c r="F30" s="60">
        <f>VLOOKUP($A30,'Occupancy Raw Data'!$B$8:$BE$45,'Occupancy Raw Data'!AK$3,FALSE)</f>
        <v>63.408651702096002</v>
      </c>
      <c r="G30" s="61">
        <f>VLOOKUP($A30,'Occupancy Raw Data'!$B$8:$BE$45,'Occupancy Raw Data'!AL$3,FALSE)</f>
        <v>60.148654675189498</v>
      </c>
      <c r="H30" s="60">
        <f>VLOOKUP($A30,'Occupancy Raw Data'!$B$8:$BE$45,'Occupancy Raw Data'!AN$3,FALSE)</f>
        <v>73.019176453099405</v>
      </c>
      <c r="I30" s="60">
        <f>VLOOKUP($A30,'Occupancy Raw Data'!$B$8:$BE$45,'Occupancy Raw Data'!AO$3,FALSE)</f>
        <v>73.966850007432697</v>
      </c>
      <c r="J30" s="61">
        <f>VLOOKUP($A30,'Occupancy Raw Data'!$B$8:$BE$45,'Occupancy Raw Data'!AP$3,FALSE)</f>
        <v>73.493013230266001</v>
      </c>
      <c r="K30" s="62">
        <f>VLOOKUP($A30,'Occupancy Raw Data'!$B$8:$BE$45,'Occupancy Raw Data'!AR$3,FALSE)</f>
        <v>63.961328548068501</v>
      </c>
      <c r="M30" s="59">
        <f>VLOOKUP($A30,'Occupancy Raw Data'!$B$8:$BE$45,'Occupancy Raw Data'!AT$3,FALSE)</f>
        <v>-10.6414772665899</v>
      </c>
      <c r="N30" s="60">
        <f>VLOOKUP($A30,'Occupancy Raw Data'!$B$8:$BE$45,'Occupancy Raw Data'!AU$3,FALSE)</f>
        <v>-0.61798516567350503</v>
      </c>
      <c r="O30" s="60">
        <f>VLOOKUP($A30,'Occupancy Raw Data'!$B$8:$BE$45,'Occupancy Raw Data'!AV$3,FALSE)</f>
        <v>1.2728608078836601</v>
      </c>
      <c r="P30" s="60">
        <f>VLOOKUP($A30,'Occupancy Raw Data'!$B$8:$BE$45,'Occupancy Raw Data'!AW$3,FALSE)</f>
        <v>1.8241430129184999</v>
      </c>
      <c r="Q30" s="60">
        <f>VLOOKUP($A30,'Occupancy Raw Data'!$B$8:$BE$45,'Occupancy Raw Data'!AX$3,FALSE)</f>
        <v>-0.93559808530547395</v>
      </c>
      <c r="R30" s="61">
        <f>VLOOKUP($A30,'Occupancy Raw Data'!$B$8:$BE$45,'Occupancy Raw Data'!AY$3,FALSE)</f>
        <v>-1.51616987947008</v>
      </c>
      <c r="S30" s="60">
        <f>VLOOKUP($A30,'Occupancy Raw Data'!$B$8:$BE$45,'Occupancy Raw Data'!BA$3,FALSE)</f>
        <v>-4.4973963253287996</v>
      </c>
      <c r="T30" s="60">
        <f>VLOOKUP($A30,'Occupancy Raw Data'!$B$8:$BE$45,'Occupancy Raw Data'!BB$3,FALSE)</f>
        <v>-10.1337336358293</v>
      </c>
      <c r="U30" s="61">
        <f>VLOOKUP($A30,'Occupancy Raw Data'!$B$8:$BE$45,'Occupancy Raw Data'!BC$3,FALSE)</f>
        <v>-7.41940381524467</v>
      </c>
      <c r="V30" s="62">
        <f>VLOOKUP($A30,'Occupancy Raw Data'!$B$8:$BE$45,'Occupancy Raw Data'!BE$3,FALSE)</f>
        <v>-3.52624867041329</v>
      </c>
      <c r="X30" s="64">
        <f>VLOOKUP($A30,'ADR Raw Data'!$B$6:$BE$43,'ADR Raw Data'!AG$1,FALSE)</f>
        <v>94.379591187650206</v>
      </c>
      <c r="Y30" s="65">
        <f>VLOOKUP($A30,'ADR Raw Data'!$B$6:$BE$43,'ADR Raw Data'!AH$1,FALSE)</f>
        <v>100.38307663528001</v>
      </c>
      <c r="Z30" s="65">
        <f>VLOOKUP($A30,'ADR Raw Data'!$B$6:$BE$43,'ADR Raw Data'!AI$1,FALSE)</f>
        <v>102.998032881453</v>
      </c>
      <c r="AA30" s="65">
        <f>VLOOKUP($A30,'ADR Raw Data'!$B$6:$BE$43,'ADR Raw Data'!AJ$1,FALSE)</f>
        <v>102.58778851071</v>
      </c>
      <c r="AB30" s="65">
        <f>VLOOKUP($A30,'ADR Raw Data'!$B$6:$BE$43,'ADR Raw Data'!AK$1,FALSE)</f>
        <v>100.596195639432</v>
      </c>
      <c r="AC30" s="66">
        <f>VLOOKUP($A30,'ADR Raw Data'!$B$6:$BE$43,'ADR Raw Data'!AL$1,FALSE)</f>
        <v>100.511299367307</v>
      </c>
      <c r="AD30" s="65">
        <f>VLOOKUP($A30,'ADR Raw Data'!$B$6:$BE$43,'ADR Raw Data'!AN$1,FALSE)</f>
        <v>114.308945948697</v>
      </c>
      <c r="AE30" s="65">
        <f>VLOOKUP($A30,'ADR Raw Data'!$B$6:$BE$43,'ADR Raw Data'!AO$1,FALSE)</f>
        <v>117.045109782444</v>
      </c>
      <c r="AF30" s="66">
        <f>VLOOKUP($A30,'ADR Raw Data'!$B$6:$BE$43,'ADR Raw Data'!AP$1,FALSE)</f>
        <v>115.68584839827</v>
      </c>
      <c r="AG30" s="67">
        <f>VLOOKUP($A30,'ADR Raw Data'!$B$6:$BE$43,'ADR Raw Data'!AR$1,FALSE)</f>
        <v>105.492985100643</v>
      </c>
      <c r="AI30" s="59">
        <f>VLOOKUP($A30,'ADR Raw Data'!$B$6:$BE$43,'ADR Raw Data'!AT$1,FALSE)</f>
        <v>5.00617613059147</v>
      </c>
      <c r="AJ30" s="60">
        <f>VLOOKUP($A30,'ADR Raw Data'!$B$6:$BE$43,'ADR Raw Data'!AU$1,FALSE)</f>
        <v>12.619296366919601</v>
      </c>
      <c r="AK30" s="60">
        <f>VLOOKUP($A30,'ADR Raw Data'!$B$6:$BE$43,'ADR Raw Data'!AV$1,FALSE)</f>
        <v>12.5033987910353</v>
      </c>
      <c r="AL30" s="60">
        <f>VLOOKUP($A30,'ADR Raw Data'!$B$6:$BE$43,'ADR Raw Data'!AW$1,FALSE)</f>
        <v>11.186516427751</v>
      </c>
      <c r="AM30" s="60">
        <f>VLOOKUP($A30,'ADR Raw Data'!$B$6:$BE$43,'ADR Raw Data'!AX$1,FALSE)</f>
        <v>8.1122814887845305</v>
      </c>
      <c r="AN30" s="61">
        <f>VLOOKUP($A30,'ADR Raw Data'!$B$6:$BE$43,'ADR Raw Data'!AY$1,FALSE)</f>
        <v>10.1548932775457</v>
      </c>
      <c r="AO30" s="60">
        <f>VLOOKUP($A30,'ADR Raw Data'!$B$6:$BE$43,'ADR Raw Data'!BA$1,FALSE)</f>
        <v>0.52498089446497598</v>
      </c>
      <c r="AP30" s="60">
        <f>VLOOKUP($A30,'ADR Raw Data'!$B$6:$BE$43,'ADR Raw Data'!BB$1,FALSE)</f>
        <v>-0.64980147145800704</v>
      </c>
      <c r="AQ30" s="61">
        <f>VLOOKUP($A30,'ADR Raw Data'!$B$6:$BE$43,'ADR Raw Data'!BC$1,FALSE)</f>
        <v>-0.13033349332445701</v>
      </c>
      <c r="AR30" s="62">
        <f>VLOOKUP($A30,'ADR Raw Data'!$B$6:$BE$43,'ADR Raw Data'!BE$1,FALSE)</f>
        <v>5.8657413244698002</v>
      </c>
      <c r="AT30" s="64">
        <f>VLOOKUP($A30,'RevPAR Raw Data'!$B$6:$BE$43,'RevPAR Raw Data'!AG$1,FALSE)</f>
        <v>45.2150776720677</v>
      </c>
      <c r="AU30" s="65">
        <f>VLOOKUP($A30,'RevPAR Raw Data'!$B$6:$BE$43,'RevPAR Raw Data'!AH$1,FALSE)</f>
        <v>59.827686933254</v>
      </c>
      <c r="AV30" s="65">
        <f>VLOOKUP($A30,'RevPAR Raw Data'!$B$6:$BE$43,'RevPAR Raw Data'!AI$1,FALSE)</f>
        <v>66.354649174966497</v>
      </c>
      <c r="AW30" s="65">
        <f>VLOOKUP($A30,'RevPAR Raw Data'!$B$6:$BE$43,'RevPAR Raw Data'!AJ$1,FALSE)</f>
        <v>67.096866731083594</v>
      </c>
      <c r="AX30" s="65">
        <f>VLOOKUP($A30,'RevPAR Raw Data'!$B$6:$BE$43,'RevPAR Raw Data'!AK$1,FALSE)</f>
        <v>63.786691318566902</v>
      </c>
      <c r="AY30" s="66">
        <f>VLOOKUP($A30,'RevPAR Raw Data'!$B$6:$BE$43,'RevPAR Raw Data'!AL$1,FALSE)</f>
        <v>60.456194365987798</v>
      </c>
      <c r="AZ30" s="65">
        <f>VLOOKUP($A30,'RevPAR Raw Data'!$B$6:$BE$43,'RevPAR Raw Data'!AN$1,FALSE)</f>
        <v>83.467450943957104</v>
      </c>
      <c r="BA30" s="65">
        <f>VLOOKUP($A30,'RevPAR Raw Data'!$B$6:$BE$43,'RevPAR Raw Data'!AO$1,FALSE)</f>
        <v>86.574580793815898</v>
      </c>
      <c r="BB30" s="66">
        <f>VLOOKUP($A30,'RevPAR Raw Data'!$B$6:$BE$43,'RevPAR Raw Data'!AP$1,FALSE)</f>
        <v>85.021015868886494</v>
      </c>
      <c r="BC30" s="67">
        <f>VLOOKUP($A30,'RevPAR Raw Data'!$B$6:$BE$43,'RevPAR Raw Data'!AR$1,FALSE)</f>
        <v>67.474714795387399</v>
      </c>
      <c r="BE30" s="59">
        <f>VLOOKUP($A30,'RevPAR Raw Data'!$B$6:$BE$43,'RevPAR Raw Data'!AT$1,FALSE)</f>
        <v>-6.1680322308608204</v>
      </c>
      <c r="BF30" s="60">
        <f>VLOOKUP($A30,'RevPAR Raw Data'!$B$6:$BE$43,'RevPAR Raw Data'!AU$1,FALSE)</f>
        <v>11.923325821686101</v>
      </c>
      <c r="BG30" s="60">
        <f>VLOOKUP($A30,'RevPAR Raw Data'!$B$6:$BE$43,'RevPAR Raw Data'!AV$1,FALSE)</f>
        <v>13.9354104617834</v>
      </c>
      <c r="BH30" s="60">
        <f>VLOOKUP($A30,'RevPAR Raw Data'!$B$6:$BE$43,'RevPAR Raw Data'!AW$1,FALSE)</f>
        <v>13.2147174984753</v>
      </c>
      <c r="BI30" s="60">
        <f>VLOOKUP($A30,'RevPAR Raw Data'!$B$6:$BE$43,'RevPAR Raw Data'!AX$1,FALSE)</f>
        <v>7.1007850531954002</v>
      </c>
      <c r="BJ30" s="61">
        <f>VLOOKUP($A30,'RevPAR Raw Data'!$B$6:$BE$43,'RevPAR Raw Data'!AY$1,FALSE)</f>
        <v>8.4847579649091998</v>
      </c>
      <c r="BK30" s="60">
        <f>VLOOKUP($A30,'RevPAR Raw Data'!$B$6:$BE$43,'RevPAR Raw Data'!BA$1,FALSE)</f>
        <v>-3.9960259023201701</v>
      </c>
      <c r="BL30" s="60">
        <f>VLOOKUP($A30,'RevPAR Raw Data'!$B$6:$BE$43,'RevPAR Raw Data'!BB$1,FALSE)</f>
        <v>-10.717685957008101</v>
      </c>
      <c r="BM30" s="61">
        <f>VLOOKUP($A30,'RevPAR Raw Data'!$B$6:$BE$43,'RevPAR Raw Data'!BC$1,FALSE)</f>
        <v>-7.54006734039287</v>
      </c>
      <c r="BN30" s="62">
        <f>VLOOKUP($A30,'RevPAR Raw Data'!$B$6:$BE$43,'RevPAR Raw Data'!BE$1,FALSE)</f>
        <v>2.1326520285925099</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54.742562671587301</v>
      </c>
      <c r="C32" s="60">
        <f>VLOOKUP($A32,'Occupancy Raw Data'!$B$8:$BE$45,'Occupancy Raw Data'!AH$3,FALSE)</f>
        <v>63.521085557405797</v>
      </c>
      <c r="D32" s="60">
        <f>VLOOKUP($A32,'Occupancy Raw Data'!$B$8:$BE$45,'Occupancy Raw Data'!AI$3,FALSE)</f>
        <v>71.254331878122301</v>
      </c>
      <c r="E32" s="60">
        <f>VLOOKUP($A32,'Occupancy Raw Data'!$B$8:$BE$45,'Occupancy Raw Data'!AJ$3,FALSE)</f>
        <v>72.589900535577598</v>
      </c>
      <c r="F32" s="60">
        <f>VLOOKUP($A32,'Occupancy Raw Data'!$B$8:$BE$45,'Occupancy Raw Data'!AK$3,FALSE)</f>
        <v>69.497952203069403</v>
      </c>
      <c r="G32" s="61">
        <f>VLOOKUP($A32,'Occupancy Raw Data'!$B$8:$BE$45,'Occupancy Raw Data'!AL$3,FALSE)</f>
        <v>66.321166569152496</v>
      </c>
      <c r="H32" s="60">
        <f>VLOOKUP($A32,'Occupancy Raw Data'!$B$8:$BE$45,'Occupancy Raw Data'!AN$3,FALSE)</f>
        <v>74.636572302983893</v>
      </c>
      <c r="I32" s="60">
        <f>VLOOKUP($A32,'Occupancy Raw Data'!$B$8:$BE$45,'Occupancy Raw Data'!AO$3,FALSE)</f>
        <v>77.460731806111795</v>
      </c>
      <c r="J32" s="61">
        <f>VLOOKUP($A32,'Occupancy Raw Data'!$B$8:$BE$45,'Occupancy Raw Data'!AP$3,FALSE)</f>
        <v>76.048652054547901</v>
      </c>
      <c r="K32" s="62">
        <f>VLOOKUP($A32,'Occupancy Raw Data'!$B$8:$BE$45,'Occupancy Raw Data'!AR$3,FALSE)</f>
        <v>69.100448136408303</v>
      </c>
      <c r="M32" s="59">
        <f>VLOOKUP($A32,'Occupancy Raw Data'!$B$8:$BE$45,'Occupancy Raw Data'!AT$3,FALSE)</f>
        <v>-10.9491193600229</v>
      </c>
      <c r="N32" s="60">
        <f>VLOOKUP($A32,'Occupancy Raw Data'!$B$8:$BE$45,'Occupancy Raw Data'!AU$3,FALSE)</f>
        <v>-5.84881993960175</v>
      </c>
      <c r="O32" s="60">
        <f>VLOOKUP($A32,'Occupancy Raw Data'!$B$8:$BE$45,'Occupancy Raw Data'!AV$3,FALSE)</f>
        <v>0.22791461841015101</v>
      </c>
      <c r="P32" s="60">
        <f>VLOOKUP($A32,'Occupancy Raw Data'!$B$8:$BE$45,'Occupancy Raw Data'!AW$3,FALSE)</f>
        <v>0.48376238826064299</v>
      </c>
      <c r="Q32" s="60">
        <f>VLOOKUP($A32,'Occupancy Raw Data'!$B$8:$BE$45,'Occupancy Raw Data'!AX$3,FALSE)</f>
        <v>-4.2620756195083596</v>
      </c>
      <c r="R32" s="61">
        <f>VLOOKUP($A32,'Occupancy Raw Data'!$B$8:$BE$45,'Occupancy Raw Data'!AY$3,FALSE)</f>
        <v>-3.8447615483841302</v>
      </c>
      <c r="S32" s="60">
        <f>VLOOKUP($A32,'Occupancy Raw Data'!$B$8:$BE$45,'Occupancy Raw Data'!BA$3,FALSE)</f>
        <v>-7.6466866682189396</v>
      </c>
      <c r="T32" s="60">
        <f>VLOOKUP($A32,'Occupancy Raw Data'!$B$8:$BE$45,'Occupancy Raw Data'!BB$3,FALSE)</f>
        <v>-8.7117105398139092</v>
      </c>
      <c r="U32" s="61">
        <f>VLOOKUP($A32,'Occupancy Raw Data'!$B$8:$BE$45,'Occupancy Raw Data'!BC$3,FALSE)</f>
        <v>-8.1921732338673703</v>
      </c>
      <c r="V32" s="62">
        <f>VLOOKUP($A32,'Occupancy Raw Data'!$B$8:$BE$45,'Occupancy Raw Data'!BE$3,FALSE)</f>
        <v>-5.2555037708245598</v>
      </c>
      <c r="X32" s="64">
        <f>VLOOKUP($A32,'ADR Raw Data'!$B$6:$BE$43,'ADR Raw Data'!AG$1,FALSE)</f>
        <v>97.505599741023104</v>
      </c>
      <c r="Y32" s="65">
        <f>VLOOKUP($A32,'ADR Raw Data'!$B$6:$BE$43,'ADR Raw Data'!AH$1,FALSE)</f>
        <v>102.294018705163</v>
      </c>
      <c r="Z32" s="65">
        <f>VLOOKUP($A32,'ADR Raw Data'!$B$6:$BE$43,'ADR Raw Data'!AI$1,FALSE)</f>
        <v>107.211843737367</v>
      </c>
      <c r="AA32" s="65">
        <f>VLOOKUP($A32,'ADR Raw Data'!$B$6:$BE$43,'ADR Raw Data'!AJ$1,FALSE)</f>
        <v>109.17824975121999</v>
      </c>
      <c r="AB32" s="65">
        <f>VLOOKUP($A32,'ADR Raw Data'!$B$6:$BE$43,'ADR Raw Data'!AK$1,FALSE)</f>
        <v>106.65663978337901</v>
      </c>
      <c r="AC32" s="66">
        <f>VLOOKUP($A32,'ADR Raw Data'!$B$6:$BE$43,'ADR Raw Data'!AL$1,FALSE)</f>
        <v>104.981561569364</v>
      </c>
      <c r="AD32" s="65">
        <f>VLOOKUP($A32,'ADR Raw Data'!$B$6:$BE$43,'ADR Raw Data'!AN$1,FALSE)</f>
        <v>116.865267659119</v>
      </c>
      <c r="AE32" s="65">
        <f>VLOOKUP($A32,'ADR Raw Data'!$B$6:$BE$43,'ADR Raw Data'!AO$1,FALSE)</f>
        <v>118.72963576491701</v>
      </c>
      <c r="AF32" s="66">
        <f>VLOOKUP($A32,'ADR Raw Data'!$B$6:$BE$43,'ADR Raw Data'!AP$1,FALSE)</f>
        <v>117.81476060823501</v>
      </c>
      <c r="AG32" s="67">
        <f>VLOOKUP($A32,'ADR Raw Data'!$B$6:$BE$43,'ADR Raw Data'!AR$1,FALSE)</f>
        <v>109.01687750548901</v>
      </c>
      <c r="AI32" s="59">
        <f>VLOOKUP($A32,'ADR Raw Data'!$B$6:$BE$43,'ADR Raw Data'!AT$1,FALSE)</f>
        <v>6.7672264434833203</v>
      </c>
      <c r="AJ32" s="60">
        <f>VLOOKUP($A32,'ADR Raw Data'!$B$6:$BE$43,'ADR Raw Data'!AU$1,FALSE)</f>
        <v>10.3329051013149</v>
      </c>
      <c r="AK32" s="60">
        <f>VLOOKUP($A32,'ADR Raw Data'!$B$6:$BE$43,'ADR Raw Data'!AV$1,FALSE)</f>
        <v>12.8887087218397</v>
      </c>
      <c r="AL32" s="60">
        <f>VLOOKUP($A32,'ADR Raw Data'!$B$6:$BE$43,'ADR Raw Data'!AW$1,FALSE)</f>
        <v>14.146208677547101</v>
      </c>
      <c r="AM32" s="60">
        <f>VLOOKUP($A32,'ADR Raw Data'!$B$6:$BE$43,'ADR Raw Data'!AX$1,FALSE)</f>
        <v>10.3867234798185</v>
      </c>
      <c r="AN32" s="61">
        <f>VLOOKUP($A32,'ADR Raw Data'!$B$6:$BE$43,'ADR Raw Data'!AY$1,FALSE)</f>
        <v>11.246149506547299</v>
      </c>
      <c r="AO32" s="60">
        <f>VLOOKUP($A32,'ADR Raw Data'!$B$6:$BE$43,'ADR Raw Data'!BA$1,FALSE)</f>
        <v>6.3497575602151404</v>
      </c>
      <c r="AP32" s="60">
        <f>VLOOKUP($A32,'ADR Raw Data'!$B$6:$BE$43,'ADR Raw Data'!BB$1,FALSE)</f>
        <v>4.49323732235111</v>
      </c>
      <c r="AQ32" s="61">
        <f>VLOOKUP($A32,'ADR Raw Data'!$B$6:$BE$43,'ADR Raw Data'!BC$1,FALSE)</f>
        <v>5.37854442998084</v>
      </c>
      <c r="AR32" s="62">
        <f>VLOOKUP($A32,'ADR Raw Data'!$B$6:$BE$43,'ADR Raw Data'!BE$1,FALSE)</f>
        <v>8.9888977482934997</v>
      </c>
      <c r="AT32" s="64">
        <f>VLOOKUP($A32,'RevPAR Raw Data'!$B$6:$BE$43,'RevPAR Raw Data'!AG$1,FALSE)</f>
        <v>53.377064046536702</v>
      </c>
      <c r="AU32" s="65">
        <f>VLOOKUP($A32,'RevPAR Raw Data'!$B$6:$BE$43,'RevPAR Raw Data'!AH$1,FALSE)</f>
        <v>64.978271141815497</v>
      </c>
      <c r="AV32" s="65">
        <f>VLOOKUP($A32,'RevPAR Raw Data'!$B$6:$BE$43,'RevPAR Raw Data'!AI$1,FALSE)</f>
        <v>76.393082949277598</v>
      </c>
      <c r="AW32" s="65">
        <f>VLOOKUP($A32,'RevPAR Raw Data'!$B$6:$BE$43,'RevPAR Raw Data'!AJ$1,FALSE)</f>
        <v>79.252382900895597</v>
      </c>
      <c r="AX32" s="65">
        <f>VLOOKUP($A32,'RevPAR Raw Data'!$B$6:$BE$43,'RevPAR Raw Data'!AK$1,FALSE)</f>
        <v>74.124180538052997</v>
      </c>
      <c r="AY32" s="66">
        <f>VLOOKUP($A32,'RevPAR Raw Data'!$B$6:$BE$43,'RevPAR Raw Data'!AL$1,FALSE)</f>
        <v>69.624996315315698</v>
      </c>
      <c r="AZ32" s="65">
        <f>VLOOKUP($A32,'RevPAR Raw Data'!$B$6:$BE$43,'RevPAR Raw Data'!AN$1,FALSE)</f>
        <v>87.224229993473998</v>
      </c>
      <c r="BA32" s="65">
        <f>VLOOKUP($A32,'RevPAR Raw Data'!$B$6:$BE$43,'RevPAR Raw Data'!AO$1,FALSE)</f>
        <v>91.968844734236399</v>
      </c>
      <c r="BB32" s="66">
        <f>VLOOKUP($A32,'RevPAR Raw Data'!$B$6:$BE$43,'RevPAR Raw Data'!AP$1,FALSE)</f>
        <v>89.596537363855205</v>
      </c>
      <c r="BC32" s="67">
        <f>VLOOKUP($A32,'RevPAR Raw Data'!$B$6:$BE$43,'RevPAR Raw Data'!AR$1,FALSE)</f>
        <v>75.331150900612698</v>
      </c>
      <c r="BE32" s="59">
        <f>VLOOKUP($A32,'RevPAR Raw Data'!$B$6:$BE$43,'RevPAR Raw Data'!AT$1,FALSE)</f>
        <v>-4.9228446171996696</v>
      </c>
      <c r="BF32" s="60">
        <f>VLOOKUP($A32,'RevPAR Raw Data'!$B$6:$BE$43,'RevPAR Raw Data'!AU$1,FALSE)</f>
        <v>3.8797321478073101</v>
      </c>
      <c r="BG32" s="60">
        <f>VLOOKUP($A32,'RevPAR Raw Data'!$B$6:$BE$43,'RevPAR Raw Data'!AV$1,FALSE)</f>
        <v>13.145998591551299</v>
      </c>
      <c r="BH32" s="60">
        <f>VLOOKUP($A32,'RevPAR Raw Data'!$B$6:$BE$43,'RevPAR Raw Data'!AW$1,FALSE)</f>
        <v>14.698405102754499</v>
      </c>
      <c r="BI32" s="60">
        <f>VLOOKUP($A32,'RevPAR Raw Data'!$B$6:$BE$43,'RevPAR Raw Data'!AX$1,FALSE)</f>
        <v>5.6819578512110898</v>
      </c>
      <c r="BJ32" s="61">
        <f>VLOOKUP($A32,'RevPAR Raw Data'!$B$6:$BE$43,'RevPAR Raw Data'!AY$1,FALSE)</f>
        <v>6.96900032626169</v>
      </c>
      <c r="BK32" s="60">
        <f>VLOOKUP($A32,'RevPAR Raw Data'!$B$6:$BE$43,'RevPAR Raw Data'!BA$1,FALSE)</f>
        <v>-1.7824751728249899</v>
      </c>
      <c r="BL32" s="60">
        <f>VLOOKUP($A32,'RevPAR Raw Data'!$B$6:$BE$43,'RevPAR Raw Data'!BB$1,FALSE)</f>
        <v>-4.6099110468529103</v>
      </c>
      <c r="BM32" s="61">
        <f>VLOOKUP($A32,'RevPAR Raw Data'!$B$6:$BE$43,'RevPAR Raw Data'!BC$1,FALSE)</f>
        <v>-3.2542484810510799</v>
      </c>
      <c r="BN32" s="62">
        <f>VLOOKUP($A32,'RevPAR Raw Data'!$B$6:$BE$43,'RevPAR Raw Data'!BE$1,FALSE)</f>
        <v>3.2609821173518001</v>
      </c>
    </row>
    <row r="33" spans="1:66" x14ac:dyDescent="0.35">
      <c r="A33" s="78" t="s">
        <v>46</v>
      </c>
      <c r="B33" s="59">
        <f>VLOOKUP($A33,'Occupancy Raw Data'!$B$8:$BE$45,'Occupancy Raw Data'!AG$3,FALSE)</f>
        <v>64.134560637692104</v>
      </c>
      <c r="C33" s="60">
        <f>VLOOKUP($A33,'Occupancy Raw Data'!$B$8:$BE$45,'Occupancy Raw Data'!AH$3,FALSE)</f>
        <v>70.943252989182</v>
      </c>
      <c r="D33" s="60">
        <f>VLOOKUP($A33,'Occupancy Raw Data'!$B$8:$BE$45,'Occupancy Raw Data'!AI$3,FALSE)</f>
        <v>74.444866198519605</v>
      </c>
      <c r="E33" s="60">
        <f>VLOOKUP($A33,'Occupancy Raw Data'!$B$8:$BE$45,'Occupancy Raw Data'!AJ$3,FALSE)</f>
        <v>74.217118997912294</v>
      </c>
      <c r="F33" s="60">
        <f>VLOOKUP($A33,'Occupancy Raw Data'!$B$8:$BE$45,'Occupancy Raw Data'!AK$3,FALSE)</f>
        <v>71.6597077244258</v>
      </c>
      <c r="G33" s="61">
        <f>VLOOKUP($A33,'Occupancy Raw Data'!$B$8:$BE$45,'Occupancy Raw Data'!AL$3,FALSE)</f>
        <v>71.079901309546401</v>
      </c>
      <c r="H33" s="60">
        <f>VLOOKUP($A33,'Occupancy Raw Data'!$B$8:$BE$45,'Occupancy Raw Data'!AN$3,FALSE)</f>
        <v>72.784209527424494</v>
      </c>
      <c r="I33" s="60">
        <f>VLOOKUP($A33,'Occupancy Raw Data'!$B$8:$BE$45,'Occupancy Raw Data'!AO$3,FALSE)</f>
        <v>75.578857468210202</v>
      </c>
      <c r="J33" s="61">
        <f>VLOOKUP($A33,'Occupancy Raw Data'!$B$8:$BE$45,'Occupancy Raw Data'!AP$3,FALSE)</f>
        <v>74.181533497817398</v>
      </c>
      <c r="K33" s="62">
        <f>VLOOKUP($A33,'Occupancy Raw Data'!$B$8:$BE$45,'Occupancy Raw Data'!AR$3,FALSE)</f>
        <v>71.966081934766606</v>
      </c>
      <c r="M33" s="59">
        <f>VLOOKUP($A33,'Occupancy Raw Data'!$B$8:$BE$45,'Occupancy Raw Data'!AT$3,FALSE)</f>
        <v>-19.595522201388</v>
      </c>
      <c r="N33" s="60">
        <f>VLOOKUP($A33,'Occupancy Raw Data'!$B$8:$BE$45,'Occupancy Raw Data'!AU$3,FALSE)</f>
        <v>-17.144333302627601</v>
      </c>
      <c r="O33" s="60">
        <f>VLOOKUP($A33,'Occupancy Raw Data'!$B$8:$BE$45,'Occupancy Raw Data'!AV$3,FALSE)</f>
        <v>-13.6036693745703</v>
      </c>
      <c r="P33" s="60">
        <f>VLOOKUP($A33,'Occupancy Raw Data'!$B$8:$BE$45,'Occupancy Raw Data'!AW$3,FALSE)</f>
        <v>-14.0859125145336</v>
      </c>
      <c r="Q33" s="60">
        <f>VLOOKUP($A33,'Occupancy Raw Data'!$B$8:$BE$45,'Occupancy Raw Data'!AX$3,FALSE)</f>
        <v>-15.444173393484601</v>
      </c>
      <c r="R33" s="61">
        <f>VLOOKUP($A33,'Occupancy Raw Data'!$B$8:$BE$45,'Occupancy Raw Data'!AY$3,FALSE)</f>
        <v>-15.919181816247301</v>
      </c>
      <c r="S33" s="60">
        <f>VLOOKUP($A33,'Occupancy Raw Data'!$B$8:$BE$45,'Occupancy Raw Data'!BA$3,FALSE)</f>
        <v>-14.318639959367699</v>
      </c>
      <c r="T33" s="60">
        <f>VLOOKUP($A33,'Occupancy Raw Data'!$B$8:$BE$45,'Occupancy Raw Data'!BB$3,FALSE)</f>
        <v>-12.588196306077499</v>
      </c>
      <c r="U33" s="61">
        <f>VLOOKUP($A33,'Occupancy Raw Data'!$B$8:$BE$45,'Occupancy Raw Data'!BC$3,FALSE)</f>
        <v>-13.445768679338901</v>
      </c>
      <c r="V33" s="62">
        <f>VLOOKUP($A33,'Occupancy Raw Data'!$B$8:$BE$45,'Occupancy Raw Data'!BE$3,FALSE)</f>
        <v>-15.205547536967901</v>
      </c>
      <c r="X33" s="64">
        <f>VLOOKUP($A33,'ADR Raw Data'!$B$6:$BE$43,'ADR Raw Data'!AG$1,FALSE)</f>
        <v>83.424241362728395</v>
      </c>
      <c r="Y33" s="65">
        <f>VLOOKUP($A33,'ADR Raw Data'!$B$6:$BE$43,'ADR Raw Data'!AH$1,FALSE)</f>
        <v>86.3524680310326</v>
      </c>
      <c r="Z33" s="65">
        <f>VLOOKUP($A33,'ADR Raw Data'!$B$6:$BE$43,'ADR Raw Data'!AI$1,FALSE)</f>
        <v>87.752754467813801</v>
      </c>
      <c r="AA33" s="65">
        <f>VLOOKUP($A33,'ADR Raw Data'!$B$6:$BE$43,'ADR Raw Data'!AJ$1,FALSE)</f>
        <v>88.771715432809103</v>
      </c>
      <c r="AB33" s="65">
        <f>VLOOKUP($A33,'ADR Raw Data'!$B$6:$BE$43,'ADR Raw Data'!AK$1,FALSE)</f>
        <v>86.480309786135194</v>
      </c>
      <c r="AC33" s="66">
        <f>VLOOKUP($A33,'ADR Raw Data'!$B$6:$BE$43,'ADR Raw Data'!AL$1,FALSE)</f>
        <v>86.648344302039902</v>
      </c>
      <c r="AD33" s="65">
        <f>VLOOKUP($A33,'ADR Raw Data'!$B$6:$BE$43,'ADR Raw Data'!AN$1,FALSE)</f>
        <v>90.340308389830497</v>
      </c>
      <c r="AE33" s="65">
        <f>VLOOKUP($A33,'ADR Raw Data'!$B$6:$BE$43,'ADR Raw Data'!AO$1,FALSE)</f>
        <v>92.667421997614397</v>
      </c>
      <c r="AF33" s="66">
        <f>VLOOKUP($A33,'ADR Raw Data'!$B$6:$BE$43,'ADR Raw Data'!AP$1,FALSE)</f>
        <v>91.525782586587297</v>
      </c>
      <c r="AG33" s="67">
        <f>VLOOKUP($A33,'ADR Raw Data'!$B$6:$BE$43,'ADR Raw Data'!AR$1,FALSE)</f>
        <v>88.084798181270102</v>
      </c>
      <c r="AI33" s="59">
        <f>VLOOKUP($A33,'ADR Raw Data'!$B$6:$BE$43,'ADR Raw Data'!AT$1,FALSE)</f>
        <v>-2.7949416012641</v>
      </c>
      <c r="AJ33" s="60">
        <f>VLOOKUP($A33,'ADR Raw Data'!$B$6:$BE$43,'ADR Raw Data'!AU$1,FALSE)</f>
        <v>-4.4299484329321202E-2</v>
      </c>
      <c r="AK33" s="60">
        <f>VLOOKUP($A33,'ADR Raw Data'!$B$6:$BE$43,'ADR Raw Data'!AV$1,FALSE)</f>
        <v>1.3415149395920001</v>
      </c>
      <c r="AL33" s="60">
        <f>VLOOKUP($A33,'ADR Raw Data'!$B$6:$BE$43,'ADR Raw Data'!AW$1,FALSE)</f>
        <v>1.5672500398746001</v>
      </c>
      <c r="AM33" s="60">
        <f>VLOOKUP($A33,'ADR Raw Data'!$B$6:$BE$43,'ADR Raw Data'!AX$1,FALSE)</f>
        <v>-0.78072051539193399</v>
      </c>
      <c r="AN33" s="61">
        <f>VLOOKUP($A33,'ADR Raw Data'!$B$6:$BE$43,'ADR Raw Data'!AY$1,FALSE)</f>
        <v>-4.2849179610275401E-2</v>
      </c>
      <c r="AO33" s="60">
        <f>VLOOKUP($A33,'ADR Raw Data'!$B$6:$BE$43,'ADR Raw Data'!BA$1,FALSE)</f>
        <v>0.252302637320094</v>
      </c>
      <c r="AP33" s="60">
        <f>VLOOKUP($A33,'ADR Raw Data'!$B$6:$BE$43,'ADR Raw Data'!BB$1,FALSE)</f>
        <v>1.3553967380998</v>
      </c>
      <c r="AQ33" s="61">
        <f>VLOOKUP($A33,'ADR Raw Data'!$B$6:$BE$43,'ADR Raw Data'!BC$1,FALSE)</f>
        <v>0.82553338039666102</v>
      </c>
      <c r="AR33" s="62">
        <f>VLOOKUP($A33,'ADR Raw Data'!$B$6:$BE$43,'ADR Raw Data'!BE$1,FALSE)</f>
        <v>0.24923635086492901</v>
      </c>
      <c r="AT33" s="64">
        <f>VLOOKUP($A33,'RevPAR Raw Data'!$B$6:$BE$43,'RevPAR Raw Data'!AG$1,FALSE)</f>
        <v>53.503770663313702</v>
      </c>
      <c r="AU33" s="65">
        <f>VLOOKUP($A33,'RevPAR Raw Data'!$B$6:$BE$43,'RevPAR Raw Data'!AH$1,FALSE)</f>
        <v>61.261249857657901</v>
      </c>
      <c r="AV33" s="65">
        <f>VLOOKUP($A33,'RevPAR Raw Data'!$B$6:$BE$43,'RevPAR Raw Data'!AI$1,FALSE)</f>
        <v>65.3274206490795</v>
      </c>
      <c r="AW33" s="65">
        <f>VLOOKUP($A33,'RevPAR Raw Data'!$B$6:$BE$43,'RevPAR Raw Data'!AJ$1,FALSE)</f>
        <v>65.883809679256004</v>
      </c>
      <c r="AX33" s="65">
        <f>VLOOKUP($A33,'RevPAR Raw Data'!$B$6:$BE$43,'RevPAR Raw Data'!AK$1,FALSE)</f>
        <v>61.971537231922497</v>
      </c>
      <c r="AY33" s="66">
        <f>VLOOKUP($A33,'RevPAR Raw Data'!$B$6:$BE$43,'RevPAR Raw Data'!AL$1,FALSE)</f>
        <v>61.589557616245898</v>
      </c>
      <c r="AZ33" s="65">
        <f>VLOOKUP($A33,'RevPAR Raw Data'!$B$6:$BE$43,'RevPAR Raw Data'!AN$1,FALSE)</f>
        <v>65.753479346175695</v>
      </c>
      <c r="BA33" s="65">
        <f>VLOOKUP($A33,'RevPAR Raw Data'!$B$6:$BE$43,'RevPAR Raw Data'!AO$1,FALSE)</f>
        <v>70.036978791041903</v>
      </c>
      <c r="BB33" s="66">
        <f>VLOOKUP($A33,'RevPAR Raw Data'!$B$6:$BE$43,'RevPAR Raw Data'!AP$1,FALSE)</f>
        <v>67.895229068608799</v>
      </c>
      <c r="BC33" s="67">
        <f>VLOOKUP($A33,'RevPAR Raw Data'!$B$6:$BE$43,'RevPAR Raw Data'!AR$1,FALSE)</f>
        <v>63.391178031206699</v>
      </c>
      <c r="BE33" s="59">
        <f>VLOOKUP($A33,'RevPAR Raw Data'!$B$6:$BE$43,'RevPAR Raw Data'!AT$1,FALSE)</f>
        <v>-21.842780400660502</v>
      </c>
      <c r="BF33" s="60">
        <f>VLOOKUP($A33,'RevPAR Raw Data'!$B$6:$BE$43,'RevPAR Raw Data'!AU$1,FALSE)</f>
        <v>-17.181037935712201</v>
      </c>
      <c r="BG33" s="60">
        <f>VLOOKUP($A33,'RevPAR Raw Data'!$B$6:$BE$43,'RevPAR Raw Data'!AV$1,FALSE)</f>
        <v>-12.444649691970801</v>
      </c>
      <c r="BH33" s="60">
        <f>VLOOKUP($A33,'RevPAR Raw Data'!$B$6:$BE$43,'RevPAR Raw Data'!AW$1,FALSE)</f>
        <v>-12.7394239441597</v>
      </c>
      <c r="BI33" s="60">
        <f>VLOOKUP($A33,'RevPAR Raw Data'!$B$6:$BE$43,'RevPAR Raw Data'!AX$1,FALSE)</f>
        <v>-16.104318078760901</v>
      </c>
      <c r="BJ33" s="61">
        <f>VLOOKUP($A33,'RevPAR Raw Data'!$B$6:$BE$43,'RevPAR Raw Data'!AY$1,FALSE)</f>
        <v>-15.9552097570486</v>
      </c>
      <c r="BK33" s="60">
        <f>VLOOKUP($A33,'RevPAR Raw Data'!$B$6:$BE$43,'RevPAR Raw Data'!BA$1,FALSE)</f>
        <v>-14.102463628293499</v>
      </c>
      <c r="BL33" s="60">
        <f>VLOOKUP($A33,'RevPAR Raw Data'!$B$6:$BE$43,'RevPAR Raw Data'!BB$1,FALSE)</f>
        <v>-11.403419570095901</v>
      </c>
      <c r="BM33" s="61">
        <f>VLOOKUP($A33,'RevPAR Raw Data'!$B$6:$BE$43,'RevPAR Raw Data'!BC$1,FALSE)</f>
        <v>-12.731234607641101</v>
      </c>
      <c r="BN33" s="62">
        <f>VLOOKUP($A33,'RevPAR Raw Data'!$B$6:$BE$43,'RevPAR Raw Data'!BE$1,FALSE)</f>
        <v>-14.9942089379132</v>
      </c>
    </row>
    <row r="34" spans="1:66" x14ac:dyDescent="0.35">
      <c r="A34" s="78" t="s">
        <v>95</v>
      </c>
      <c r="B34" s="59">
        <f>VLOOKUP($A34,'Occupancy Raw Data'!$B$8:$BE$45,'Occupancy Raw Data'!AG$3,FALSE)</f>
        <v>51.703781915914703</v>
      </c>
      <c r="C34" s="60">
        <f>VLOOKUP($A34,'Occupancy Raw Data'!$B$8:$BE$45,'Occupancy Raw Data'!AH$3,FALSE)</f>
        <v>61.2737569591092</v>
      </c>
      <c r="D34" s="60">
        <f>VLOOKUP($A34,'Occupancy Raw Data'!$B$8:$BE$45,'Occupancy Raw Data'!AI$3,FALSE)</f>
        <v>71.952390094067894</v>
      </c>
      <c r="E34" s="60">
        <f>VLOOKUP($A34,'Occupancy Raw Data'!$B$8:$BE$45,'Occupancy Raw Data'!AJ$3,FALSE)</f>
        <v>77.423689767709703</v>
      </c>
      <c r="F34" s="60">
        <f>VLOOKUP($A34,'Occupancy Raw Data'!$B$8:$BE$45,'Occupancy Raw Data'!AK$3,FALSE)</f>
        <v>74.606450374351994</v>
      </c>
      <c r="G34" s="61">
        <f>VLOOKUP($A34,'Occupancy Raw Data'!$B$8:$BE$45,'Occupancy Raw Data'!AL$3,FALSE)</f>
        <v>67.392013822230695</v>
      </c>
      <c r="H34" s="60">
        <f>VLOOKUP($A34,'Occupancy Raw Data'!$B$8:$BE$45,'Occupancy Raw Data'!AN$3,FALSE)</f>
        <v>75.743904780188103</v>
      </c>
      <c r="I34" s="60">
        <f>VLOOKUP($A34,'Occupancy Raw Data'!$B$8:$BE$45,'Occupancy Raw Data'!AO$3,FALSE)</f>
        <v>76.718180072950602</v>
      </c>
      <c r="J34" s="61">
        <f>VLOOKUP($A34,'Occupancy Raw Data'!$B$8:$BE$45,'Occupancy Raw Data'!AP$3,FALSE)</f>
        <v>76.231042426569303</v>
      </c>
      <c r="K34" s="62">
        <f>VLOOKUP($A34,'Occupancy Raw Data'!$B$8:$BE$45,'Occupancy Raw Data'!AR$3,FALSE)</f>
        <v>69.917450566327503</v>
      </c>
      <c r="M34" s="59">
        <f>VLOOKUP($A34,'Occupancy Raw Data'!$B$8:$BE$45,'Occupancy Raw Data'!AT$3,FALSE)</f>
        <v>-5.3436187682949203</v>
      </c>
      <c r="N34" s="60">
        <f>VLOOKUP($A34,'Occupancy Raw Data'!$B$8:$BE$45,'Occupancy Raw Data'!AU$3,FALSE)</f>
        <v>4.3172234870878903</v>
      </c>
      <c r="O34" s="60">
        <f>VLOOKUP($A34,'Occupancy Raw Data'!$B$8:$BE$45,'Occupancy Raw Data'!AV$3,FALSE)</f>
        <v>12.9601646344682</v>
      </c>
      <c r="P34" s="60">
        <f>VLOOKUP($A34,'Occupancy Raw Data'!$B$8:$BE$45,'Occupancy Raw Data'!AW$3,FALSE)</f>
        <v>17.5003931918645</v>
      </c>
      <c r="Q34" s="60">
        <f>VLOOKUP($A34,'Occupancy Raw Data'!$B$8:$BE$45,'Occupancy Raw Data'!AX$3,FALSE)</f>
        <v>8.4418200879218599</v>
      </c>
      <c r="R34" s="61">
        <f>VLOOKUP($A34,'Occupancy Raw Data'!$B$8:$BE$45,'Occupancy Raw Data'!AY$3,FALSE)</f>
        <v>8.0871396066012</v>
      </c>
      <c r="S34" s="60">
        <f>VLOOKUP($A34,'Occupancy Raw Data'!$B$8:$BE$45,'Occupancy Raw Data'!BA$3,FALSE)</f>
        <v>-4.9958111546308102</v>
      </c>
      <c r="T34" s="60">
        <f>VLOOKUP($A34,'Occupancy Raw Data'!$B$8:$BE$45,'Occupancy Raw Data'!BB$3,FALSE)</f>
        <v>-9.8679967638458503</v>
      </c>
      <c r="U34" s="61">
        <f>VLOOKUP($A34,'Occupancy Raw Data'!$B$8:$BE$45,'Occupancy Raw Data'!BC$3,FALSE)</f>
        <v>-7.5115679564438498</v>
      </c>
      <c r="V34" s="62">
        <f>VLOOKUP($A34,'Occupancy Raw Data'!$B$8:$BE$45,'Occupancy Raw Data'!BE$3,FALSE)</f>
        <v>2.69184237850898</v>
      </c>
      <c r="X34" s="64">
        <f>VLOOKUP($A34,'ADR Raw Data'!$B$6:$BE$43,'ADR Raw Data'!AG$1,FALSE)</f>
        <v>129.10037593984899</v>
      </c>
      <c r="Y34" s="65">
        <f>VLOOKUP($A34,'ADR Raw Data'!$B$6:$BE$43,'ADR Raw Data'!AH$1,FALSE)</f>
        <v>135.88573274849199</v>
      </c>
      <c r="Z34" s="65">
        <f>VLOOKUP($A34,'ADR Raw Data'!$B$6:$BE$43,'ADR Raw Data'!AI$1,FALSE)</f>
        <v>141.61563700640301</v>
      </c>
      <c r="AA34" s="65">
        <f>VLOOKUP($A34,'ADR Raw Data'!$B$6:$BE$43,'ADR Raw Data'!AJ$1,FALSE)</f>
        <v>146.51666563352299</v>
      </c>
      <c r="AB34" s="65">
        <f>VLOOKUP($A34,'ADR Raw Data'!$B$6:$BE$43,'ADR Raw Data'!AK$1,FALSE)</f>
        <v>142.89789128337</v>
      </c>
      <c r="AC34" s="66">
        <f>VLOOKUP($A34,'ADR Raw Data'!$B$6:$BE$43,'ADR Raw Data'!AL$1,FALSE)</f>
        <v>140.06334942813501</v>
      </c>
      <c r="AD34" s="65">
        <f>VLOOKUP($A34,'ADR Raw Data'!$B$6:$BE$43,'ADR Raw Data'!AN$1,FALSE)</f>
        <v>154.37280446077801</v>
      </c>
      <c r="AE34" s="65">
        <f>VLOOKUP($A34,'ADR Raw Data'!$B$6:$BE$43,'ADR Raw Data'!AO$1,FALSE)</f>
        <v>155.097440100093</v>
      </c>
      <c r="AF34" s="66">
        <f>VLOOKUP($A34,'ADR Raw Data'!$B$6:$BE$43,'ADR Raw Data'!AP$1,FALSE)</f>
        <v>154.73743759247</v>
      </c>
      <c r="AG34" s="67">
        <f>VLOOKUP($A34,'ADR Raw Data'!$B$6:$BE$43,'ADR Raw Data'!AR$1,FALSE)</f>
        <v>144.634540283988</v>
      </c>
      <c r="AI34" s="59">
        <f>VLOOKUP($A34,'ADR Raw Data'!$B$6:$BE$43,'ADR Raw Data'!AT$1,FALSE)</f>
        <v>11.1661422366109</v>
      </c>
      <c r="AJ34" s="60">
        <f>VLOOKUP($A34,'ADR Raw Data'!$B$6:$BE$43,'ADR Raw Data'!AU$1,FALSE)</f>
        <v>16.8811737229077</v>
      </c>
      <c r="AK34" s="60">
        <f>VLOOKUP($A34,'ADR Raw Data'!$B$6:$BE$43,'ADR Raw Data'!AV$1,FALSE)</f>
        <v>18.357099669916199</v>
      </c>
      <c r="AL34" s="60">
        <f>VLOOKUP($A34,'ADR Raw Data'!$B$6:$BE$43,'ADR Raw Data'!AW$1,FALSE)</f>
        <v>21.224339391060401</v>
      </c>
      <c r="AM34" s="60">
        <f>VLOOKUP($A34,'ADR Raw Data'!$B$6:$BE$43,'ADR Raw Data'!AX$1,FALSE)</f>
        <v>14.3026328259518</v>
      </c>
      <c r="AN34" s="61">
        <f>VLOOKUP($A34,'ADR Raw Data'!$B$6:$BE$43,'ADR Raw Data'!AY$1,FALSE)</f>
        <v>16.8789329400554</v>
      </c>
      <c r="AO34" s="60">
        <f>VLOOKUP($A34,'ADR Raw Data'!$B$6:$BE$43,'ADR Raw Data'!BA$1,FALSE)</f>
        <v>5.1873958446716397</v>
      </c>
      <c r="AP34" s="60">
        <f>VLOOKUP($A34,'ADR Raw Data'!$B$6:$BE$43,'ADR Raw Data'!BB$1,FALSE)</f>
        <v>3.10042373935502</v>
      </c>
      <c r="AQ34" s="61">
        <f>VLOOKUP($A34,'ADR Raw Data'!$B$6:$BE$43,'ADR Raw Data'!BC$1,FALSE)</f>
        <v>4.09049396731195</v>
      </c>
      <c r="AR34" s="62">
        <f>VLOOKUP($A34,'ADR Raw Data'!$B$6:$BE$43,'ADR Raw Data'!BE$1,FALSE)</f>
        <v>11.4247419488664</v>
      </c>
      <c r="AT34" s="64">
        <f>VLOOKUP($A34,'RevPAR Raw Data'!$B$6:$BE$43,'RevPAR Raw Data'!AG$1,FALSE)</f>
        <v>66.749776828565899</v>
      </c>
      <c r="AU34" s="65">
        <f>VLOOKUP($A34,'RevPAR Raw Data'!$B$6:$BE$43,'RevPAR Raw Data'!AH$1,FALSE)</f>
        <v>83.262293626415797</v>
      </c>
      <c r="AV34" s="65">
        <f>VLOOKUP($A34,'RevPAR Raw Data'!$B$6:$BE$43,'RevPAR Raw Data'!AI$1,FALSE)</f>
        <v>101.895835573046</v>
      </c>
      <c r="AW34" s="65">
        <f>VLOOKUP($A34,'RevPAR Raw Data'!$B$6:$BE$43,'RevPAR Raw Data'!AJ$1,FALSE)</f>
        <v>113.438608658091</v>
      </c>
      <c r="AX34" s="65">
        <f>VLOOKUP($A34,'RevPAR Raw Data'!$B$6:$BE$43,'RevPAR Raw Data'!AK$1,FALSE)</f>
        <v>106.611044346323</v>
      </c>
      <c r="AY34" s="66">
        <f>VLOOKUP($A34,'RevPAR Raw Data'!$B$6:$BE$43,'RevPAR Raw Data'!AL$1,FALSE)</f>
        <v>94.391511806488694</v>
      </c>
      <c r="AZ34" s="65">
        <f>VLOOKUP($A34,'RevPAR Raw Data'!$B$6:$BE$43,'RevPAR Raw Data'!AN$1,FALSE)</f>
        <v>116.927990017277</v>
      </c>
      <c r="BA34" s="65">
        <f>VLOOKUP($A34,'RevPAR Raw Data'!$B$6:$BE$43,'RevPAR Raw Data'!AO$1,FALSE)</f>
        <v>118.987933384526</v>
      </c>
      <c r="BB34" s="66">
        <f>VLOOKUP($A34,'RevPAR Raw Data'!$B$6:$BE$43,'RevPAR Raw Data'!AP$1,FALSE)</f>
        <v>117.957961700902</v>
      </c>
      <c r="BC34" s="67">
        <f>VLOOKUP($A34,'RevPAR Raw Data'!$B$6:$BE$43,'RevPAR Raw Data'!AR$1,FALSE)</f>
        <v>101.124783204892</v>
      </c>
      <c r="BE34" s="59">
        <f>VLOOKUP($A34,'RevPAR Raw Data'!$B$6:$BE$43,'RevPAR Raw Data'!AT$1,FALSE)</f>
        <v>5.2258473960660101</v>
      </c>
      <c r="BF34" s="60">
        <f>VLOOKUP($A34,'RevPAR Raw Data'!$B$6:$BE$43,'RevPAR Raw Data'!AU$1,FALSE)</f>
        <v>21.9271952068571</v>
      </c>
      <c r="BG34" s="60">
        <f>VLOOKUP($A34,'RevPAR Raw Data'!$B$6:$BE$43,'RevPAR Raw Data'!AV$1,FALSE)</f>
        <v>33.696374643719103</v>
      </c>
      <c r="BH34" s="60">
        <f>VLOOKUP($A34,'RevPAR Raw Data'!$B$6:$BE$43,'RevPAR Raw Data'!AW$1,FALSE)</f>
        <v>42.439075428736302</v>
      </c>
      <c r="BI34" s="60">
        <f>VLOOKUP($A34,'RevPAR Raw Data'!$B$6:$BE$43,'RevPAR Raw Data'!AX$1,FALSE)</f>
        <v>23.9518554448765</v>
      </c>
      <c r="BJ34" s="61">
        <f>VLOOKUP($A34,'RevPAR Raw Data'!$B$6:$BE$43,'RevPAR Raw Data'!AY$1,FALSE)</f>
        <v>26.331095417623501</v>
      </c>
      <c r="BK34" s="60">
        <f>VLOOKUP($A34,'RevPAR Raw Data'!$B$6:$BE$43,'RevPAR Raw Data'!BA$1,FALSE)</f>
        <v>-6.7567810202137493E-2</v>
      </c>
      <c r="BL34" s="60">
        <f>VLOOKUP($A34,'RevPAR Raw Data'!$B$6:$BE$43,'RevPAR Raw Data'!BB$1,FALSE)</f>
        <v>-7.0735227387558899</v>
      </c>
      <c r="BM34" s="61">
        <f>VLOOKUP($A34,'RevPAR Raw Data'!$B$6:$BE$43,'RevPAR Raw Data'!BC$1,FALSE)</f>
        <v>-3.7283342232407701</v>
      </c>
      <c r="BN34" s="62">
        <f>VLOOKUP($A34,'RevPAR Raw Data'!$B$6:$BE$43,'RevPAR Raw Data'!BE$1,FALSE)</f>
        <v>14.424120372790201</v>
      </c>
    </row>
    <row r="35" spans="1:66" x14ac:dyDescent="0.35">
      <c r="A35" s="78" t="s">
        <v>96</v>
      </c>
      <c r="B35" s="59">
        <f>VLOOKUP($A35,'Occupancy Raw Data'!$B$8:$BE$45,'Occupancy Raw Data'!AG$3,FALSE)</f>
        <v>50.465785907859001</v>
      </c>
      <c r="C35" s="60">
        <f>VLOOKUP($A35,'Occupancy Raw Data'!$B$8:$BE$45,'Occupancy Raw Data'!AH$3,FALSE)</f>
        <v>59.767389340560001</v>
      </c>
      <c r="D35" s="60">
        <f>VLOOKUP($A35,'Occupancy Raw Data'!$B$8:$BE$45,'Occupancy Raw Data'!AI$3,FALSE)</f>
        <v>69.131097560975604</v>
      </c>
      <c r="E35" s="60">
        <f>VLOOKUP($A35,'Occupancy Raw Data'!$B$8:$BE$45,'Occupancy Raw Data'!AJ$3,FALSE)</f>
        <v>69.339995483288106</v>
      </c>
      <c r="F35" s="60">
        <f>VLOOKUP($A35,'Occupancy Raw Data'!$B$8:$BE$45,'Occupancy Raw Data'!AK$3,FALSE)</f>
        <v>64.354674796747901</v>
      </c>
      <c r="G35" s="61">
        <f>VLOOKUP($A35,'Occupancy Raw Data'!$B$8:$BE$45,'Occupancy Raw Data'!AL$3,FALSE)</f>
        <v>62.611788617886099</v>
      </c>
      <c r="H35" s="60">
        <f>VLOOKUP($A35,'Occupancy Raw Data'!$B$8:$BE$45,'Occupancy Raw Data'!AN$3,FALSE)</f>
        <v>72.857384823848193</v>
      </c>
      <c r="I35" s="60">
        <f>VLOOKUP($A35,'Occupancy Raw Data'!$B$8:$BE$45,'Occupancy Raw Data'!AO$3,FALSE)</f>
        <v>76.868789521228507</v>
      </c>
      <c r="J35" s="61">
        <f>VLOOKUP($A35,'Occupancy Raw Data'!$B$8:$BE$45,'Occupancy Raw Data'!AP$3,FALSE)</f>
        <v>74.8630871725383</v>
      </c>
      <c r="K35" s="62">
        <f>VLOOKUP($A35,'Occupancy Raw Data'!$B$8:$BE$45,'Occupancy Raw Data'!AR$3,FALSE)</f>
        <v>66.112159633500994</v>
      </c>
      <c r="M35" s="59">
        <f>VLOOKUP($A35,'Occupancy Raw Data'!$B$8:$BE$45,'Occupancy Raw Data'!AT$3,FALSE)</f>
        <v>-5.7836658793200897</v>
      </c>
      <c r="N35" s="60">
        <f>VLOOKUP($A35,'Occupancy Raw Data'!$B$8:$BE$45,'Occupancy Raw Data'!AU$3,FALSE)</f>
        <v>0.46777662013224303</v>
      </c>
      <c r="O35" s="60">
        <f>VLOOKUP($A35,'Occupancy Raw Data'!$B$8:$BE$45,'Occupancy Raw Data'!AV$3,FALSE)</f>
        <v>7.73614073126548</v>
      </c>
      <c r="P35" s="60">
        <f>VLOOKUP($A35,'Occupancy Raw Data'!$B$8:$BE$45,'Occupancy Raw Data'!AW$3,FALSE)</f>
        <v>5.4479745057575304</v>
      </c>
      <c r="Q35" s="60">
        <f>VLOOKUP($A35,'Occupancy Raw Data'!$B$8:$BE$45,'Occupancy Raw Data'!AX$3,FALSE)</f>
        <v>-2.4949274299444002</v>
      </c>
      <c r="R35" s="61">
        <f>VLOOKUP($A35,'Occupancy Raw Data'!$B$8:$BE$45,'Occupancy Raw Data'!AY$3,FALSE)</f>
        <v>1.32052742767593</v>
      </c>
      <c r="S35" s="60">
        <f>VLOOKUP($A35,'Occupancy Raw Data'!$B$8:$BE$45,'Occupancy Raw Data'!BA$3,FALSE)</f>
        <v>-6.3235636821792998</v>
      </c>
      <c r="T35" s="60">
        <f>VLOOKUP($A35,'Occupancy Raw Data'!$B$8:$BE$45,'Occupancy Raw Data'!BB$3,FALSE)</f>
        <v>-6.6319107409768403</v>
      </c>
      <c r="U35" s="61">
        <f>VLOOKUP($A35,'Occupancy Raw Data'!$B$8:$BE$45,'Occupancy Raw Data'!BC$3,FALSE)</f>
        <v>-6.4821217329021703</v>
      </c>
      <c r="V35" s="62">
        <f>VLOOKUP($A35,'Occupancy Raw Data'!$B$8:$BE$45,'Occupancy Raw Data'!BE$3,FALSE)</f>
        <v>-1.34262088090444</v>
      </c>
      <c r="X35" s="64">
        <f>VLOOKUP($A35,'ADR Raw Data'!$B$6:$BE$43,'ADR Raw Data'!AG$1,FALSE)</f>
        <v>92.891041002405302</v>
      </c>
      <c r="Y35" s="65">
        <f>VLOOKUP($A35,'ADR Raw Data'!$B$6:$BE$43,'ADR Raw Data'!AH$1,FALSE)</f>
        <v>98.056522293595293</v>
      </c>
      <c r="Z35" s="65">
        <f>VLOOKUP($A35,'ADR Raw Data'!$B$6:$BE$43,'ADR Raw Data'!AI$1,FALSE)</f>
        <v>103.733727796153</v>
      </c>
      <c r="AA35" s="65">
        <f>VLOOKUP($A35,'ADR Raw Data'!$B$6:$BE$43,'ADR Raw Data'!AJ$1,FALSE)</f>
        <v>103.473806945405</v>
      </c>
      <c r="AB35" s="65">
        <f>VLOOKUP($A35,'ADR Raw Data'!$B$6:$BE$43,'ADR Raw Data'!AK$1,FALSE)</f>
        <v>101.112937667236</v>
      </c>
      <c r="AC35" s="66">
        <f>VLOOKUP($A35,'ADR Raw Data'!$B$6:$BE$43,'ADR Raw Data'!AL$1,FALSE)</f>
        <v>100.30568495374099</v>
      </c>
      <c r="AD35" s="65">
        <f>VLOOKUP($A35,'ADR Raw Data'!$B$6:$BE$43,'ADR Raw Data'!AN$1,FALSE)</f>
        <v>114.375419039869</v>
      </c>
      <c r="AE35" s="65">
        <f>VLOOKUP($A35,'ADR Raw Data'!$B$6:$BE$43,'ADR Raw Data'!AO$1,FALSE)</f>
        <v>117.282925449871</v>
      </c>
      <c r="AF35" s="66">
        <f>VLOOKUP($A35,'ADR Raw Data'!$B$6:$BE$43,'ADR Raw Data'!AP$1,FALSE)</f>
        <v>115.868120628216</v>
      </c>
      <c r="AG35" s="67">
        <f>VLOOKUP($A35,'ADR Raw Data'!$B$6:$BE$43,'ADR Raw Data'!AR$1,FALSE)</f>
        <v>105.34064366189401</v>
      </c>
      <c r="AI35" s="59">
        <f>VLOOKUP($A35,'ADR Raw Data'!$B$6:$BE$43,'ADR Raw Data'!AT$1,FALSE)</f>
        <v>11.003078762649301</v>
      </c>
      <c r="AJ35" s="60">
        <f>VLOOKUP($A35,'ADR Raw Data'!$B$6:$BE$43,'ADR Raw Data'!AU$1,FALSE)</f>
        <v>13.7668052160278</v>
      </c>
      <c r="AK35" s="60">
        <f>VLOOKUP($A35,'ADR Raw Data'!$B$6:$BE$43,'ADR Raw Data'!AV$1,FALSE)</f>
        <v>15.992084121900801</v>
      </c>
      <c r="AL35" s="60">
        <f>VLOOKUP($A35,'ADR Raw Data'!$B$6:$BE$43,'ADR Raw Data'!AW$1,FALSE)</f>
        <v>15.150102946122599</v>
      </c>
      <c r="AM35" s="60">
        <f>VLOOKUP($A35,'ADR Raw Data'!$B$6:$BE$43,'ADR Raw Data'!AX$1,FALSE)</f>
        <v>13.3899585273365</v>
      </c>
      <c r="AN35" s="61">
        <f>VLOOKUP($A35,'ADR Raw Data'!$B$6:$BE$43,'ADR Raw Data'!AY$1,FALSE)</f>
        <v>14.1822331638213</v>
      </c>
      <c r="AO35" s="60">
        <f>VLOOKUP($A35,'ADR Raw Data'!$B$6:$BE$43,'ADR Raw Data'!BA$1,FALSE)</f>
        <v>10.032233250789901</v>
      </c>
      <c r="AP35" s="60">
        <f>VLOOKUP($A35,'ADR Raw Data'!$B$6:$BE$43,'ADR Raw Data'!BB$1,FALSE)</f>
        <v>8.0576976789491592</v>
      </c>
      <c r="AQ35" s="61">
        <f>VLOOKUP($A35,'ADR Raw Data'!$B$6:$BE$43,'ADR Raw Data'!BC$1,FALSE)</f>
        <v>8.9933392733710402</v>
      </c>
      <c r="AR35" s="62">
        <f>VLOOKUP($A35,'ADR Raw Data'!$B$6:$BE$43,'ADR Raw Data'!BE$1,FALSE)</f>
        <v>11.8885470877223</v>
      </c>
      <c r="AT35" s="64">
        <f>VLOOKUP($A35,'RevPAR Raw Data'!$B$6:$BE$43,'RevPAR Raw Data'!AG$1,FALSE)</f>
        <v>46.878193879855402</v>
      </c>
      <c r="AU35" s="65">
        <f>VLOOKUP($A35,'RevPAR Raw Data'!$B$6:$BE$43,'RevPAR Raw Data'!AH$1,FALSE)</f>
        <v>58.605823453026098</v>
      </c>
      <c r="AV35" s="65">
        <f>VLOOKUP($A35,'RevPAR Raw Data'!$B$6:$BE$43,'RevPAR Raw Data'!AI$1,FALSE)</f>
        <v>71.712264566395604</v>
      </c>
      <c r="AW35" s="65">
        <f>VLOOKUP($A35,'RevPAR Raw Data'!$B$6:$BE$43,'RevPAR Raw Data'!AJ$1,FALSE)</f>
        <v>71.748733062330601</v>
      </c>
      <c r="AX35" s="65">
        <f>VLOOKUP($A35,'RevPAR Raw Data'!$B$6:$BE$43,'RevPAR Raw Data'!AK$1,FALSE)</f>
        <v>65.070902213188702</v>
      </c>
      <c r="AY35" s="66">
        <f>VLOOKUP($A35,'RevPAR Raw Data'!$B$6:$BE$43,'RevPAR Raw Data'!AL$1,FALSE)</f>
        <v>62.803183434959301</v>
      </c>
      <c r="AZ35" s="65">
        <f>VLOOKUP($A35,'RevPAR Raw Data'!$B$6:$BE$43,'RevPAR Raw Data'!AN$1,FALSE)</f>
        <v>83.330939193766895</v>
      </c>
      <c r="BA35" s="65">
        <f>VLOOKUP($A35,'RevPAR Raw Data'!$B$6:$BE$43,'RevPAR Raw Data'!AO$1,FALSE)</f>
        <v>90.153965108400996</v>
      </c>
      <c r="BB35" s="66">
        <f>VLOOKUP($A35,'RevPAR Raw Data'!$B$6:$BE$43,'RevPAR Raw Data'!AP$1,FALSE)</f>
        <v>86.742452151083995</v>
      </c>
      <c r="BC35" s="67">
        <f>VLOOKUP($A35,'RevPAR Raw Data'!$B$6:$BE$43,'RevPAR Raw Data'!AR$1,FALSE)</f>
        <v>69.642974496709201</v>
      </c>
      <c r="BE35" s="59">
        <f>VLOOKUP($A35,'RevPAR Raw Data'!$B$6:$BE$43,'RevPAR Raw Data'!AT$1,FALSE)</f>
        <v>4.5830315712592098</v>
      </c>
      <c r="BF35" s="60">
        <f>VLOOKUP($A35,'RevPAR Raw Data'!$B$6:$BE$43,'RevPAR Raw Data'!AU$1,FALSE)</f>
        <v>14.2989797322998</v>
      </c>
      <c r="BG35" s="60">
        <f>VLOOKUP($A35,'RevPAR Raw Data'!$B$6:$BE$43,'RevPAR Raw Data'!AV$1,FALSE)</f>
        <v>24.9653949866989</v>
      </c>
      <c r="BH35" s="60">
        <f>VLOOKUP($A35,'RevPAR Raw Data'!$B$6:$BE$43,'RevPAR Raw Data'!AW$1,FALSE)</f>
        <v>21.423451197980899</v>
      </c>
      <c r="BI35" s="60">
        <f>VLOOKUP($A35,'RevPAR Raw Data'!$B$6:$BE$43,'RevPAR Raw Data'!AX$1,FALSE)</f>
        <v>10.5609613492354</v>
      </c>
      <c r="BJ35" s="61">
        <f>VLOOKUP($A35,'RevPAR Raw Data'!$B$6:$BE$43,'RevPAR Raw Data'!AY$1,FALSE)</f>
        <v>15.6900408702825</v>
      </c>
      <c r="BK35" s="60">
        <f>VLOOKUP($A35,'RevPAR Raw Data'!$B$6:$BE$43,'RevPAR Raw Data'!BA$1,FALSE)</f>
        <v>3.0742749102521798</v>
      </c>
      <c r="BL35" s="60">
        <f>VLOOKUP($A35,'RevPAR Raw Data'!$B$6:$BE$43,'RevPAR Raw Data'!BB$1,FALSE)</f>
        <v>0.89140762012664398</v>
      </c>
      <c r="BM35" s="61">
        <f>VLOOKUP($A35,'RevPAR Raw Data'!$B$6:$BE$43,'RevPAR Raw Data'!BC$1,FALSE)</f>
        <v>1.9282583409160501</v>
      </c>
      <c r="BN35" s="62">
        <f>VLOOKUP($A35,'RevPAR Raw Data'!$B$6:$BE$43,'RevPAR Raw Data'!BE$1,FALSE)</f>
        <v>10.386308091181901</v>
      </c>
    </row>
    <row r="36" spans="1:66" x14ac:dyDescent="0.35">
      <c r="A36" s="78" t="s">
        <v>45</v>
      </c>
      <c r="B36" s="59">
        <f>VLOOKUP($A36,'Occupancy Raw Data'!$B$8:$BE$45,'Occupancy Raw Data'!AG$3,FALSE)</f>
        <v>56.2045060658578</v>
      </c>
      <c r="C36" s="60">
        <f>VLOOKUP($A36,'Occupancy Raw Data'!$B$8:$BE$45,'Occupancy Raw Data'!AH$3,FALSE)</f>
        <v>65.545927209705297</v>
      </c>
      <c r="D36" s="60">
        <f>VLOOKUP($A36,'Occupancy Raw Data'!$B$8:$BE$45,'Occupancy Raw Data'!AI$3,FALSE)</f>
        <v>70.684575389947994</v>
      </c>
      <c r="E36" s="60">
        <f>VLOOKUP($A36,'Occupancy Raw Data'!$B$8:$BE$45,'Occupancy Raw Data'!AJ$3,FALSE)</f>
        <v>70.866551126516399</v>
      </c>
      <c r="F36" s="60">
        <f>VLOOKUP($A36,'Occupancy Raw Data'!$B$8:$BE$45,'Occupancy Raw Data'!AK$3,FALSE)</f>
        <v>72.114384748700104</v>
      </c>
      <c r="G36" s="61">
        <f>VLOOKUP($A36,'Occupancy Raw Data'!$B$8:$BE$45,'Occupancy Raw Data'!AL$3,FALSE)</f>
        <v>67.083188908145502</v>
      </c>
      <c r="H36" s="60">
        <f>VLOOKUP($A36,'Occupancy Raw Data'!$B$8:$BE$45,'Occupancy Raw Data'!AN$3,FALSE)</f>
        <v>81.481802426343094</v>
      </c>
      <c r="I36" s="60">
        <f>VLOOKUP($A36,'Occupancy Raw Data'!$B$8:$BE$45,'Occupancy Raw Data'!AO$3,FALSE)</f>
        <v>84.055459272096996</v>
      </c>
      <c r="J36" s="61">
        <f>VLOOKUP($A36,'Occupancy Raw Data'!$B$8:$BE$45,'Occupancy Raw Data'!AP$3,FALSE)</f>
        <v>82.768630849220102</v>
      </c>
      <c r="K36" s="62">
        <f>VLOOKUP($A36,'Occupancy Raw Data'!$B$8:$BE$45,'Occupancy Raw Data'!AR$3,FALSE)</f>
        <v>71.5647437484525</v>
      </c>
      <c r="M36" s="59">
        <f>VLOOKUP($A36,'Occupancy Raw Data'!$B$8:$BE$45,'Occupancy Raw Data'!AT$3,FALSE)</f>
        <v>-14.2403808012693</v>
      </c>
      <c r="N36" s="60">
        <f>VLOOKUP($A36,'Occupancy Raw Data'!$B$8:$BE$45,'Occupancy Raw Data'!AU$3,FALSE)</f>
        <v>-13.0874411122601</v>
      </c>
      <c r="O36" s="60">
        <f>VLOOKUP($A36,'Occupancy Raw Data'!$B$8:$BE$45,'Occupancy Raw Data'!AV$3,FALSE)</f>
        <v>-10.3921784027243</v>
      </c>
      <c r="P36" s="60">
        <f>VLOOKUP($A36,'Occupancy Raw Data'!$B$8:$BE$45,'Occupancy Raw Data'!AW$3,FALSE)</f>
        <v>-9.6353591160220908</v>
      </c>
      <c r="Q36" s="60">
        <f>VLOOKUP($A36,'Occupancy Raw Data'!$B$8:$BE$45,'Occupancy Raw Data'!AX$3,FALSE)</f>
        <v>-7.5230581175686098</v>
      </c>
      <c r="R36" s="61">
        <f>VLOOKUP($A36,'Occupancy Raw Data'!$B$8:$BE$45,'Occupancy Raw Data'!AY$3,FALSE)</f>
        <v>-10.8503385692569</v>
      </c>
      <c r="S36" s="60">
        <f>VLOOKUP($A36,'Occupancy Raw Data'!$B$8:$BE$45,'Occupancy Raw Data'!BA$3,FALSE)</f>
        <v>-3.8351401104520302</v>
      </c>
      <c r="T36" s="60">
        <f>VLOOKUP($A36,'Occupancy Raw Data'!$B$8:$BE$45,'Occupancy Raw Data'!BB$3,FALSE)</f>
        <v>-5.7795046138902304</v>
      </c>
      <c r="U36" s="61">
        <f>VLOOKUP($A36,'Occupancy Raw Data'!$B$8:$BE$45,'Occupancy Raw Data'!BC$3,FALSE)</f>
        <v>-4.8323618791411302</v>
      </c>
      <c r="V36" s="62">
        <f>VLOOKUP($A36,'Occupancy Raw Data'!$B$8:$BE$45,'Occupancy Raw Data'!BE$3,FALSE)</f>
        <v>-8.9477248743916409</v>
      </c>
      <c r="X36" s="64">
        <f>VLOOKUP($A36,'ADR Raw Data'!$B$6:$BE$43,'ADR Raw Data'!AG$1,FALSE)</f>
        <v>87.092658603145196</v>
      </c>
      <c r="Y36" s="65">
        <f>VLOOKUP($A36,'ADR Raw Data'!$B$6:$BE$43,'ADR Raw Data'!AH$1,FALSE)</f>
        <v>88.968916446324599</v>
      </c>
      <c r="Z36" s="65">
        <f>VLOOKUP($A36,'ADR Raw Data'!$B$6:$BE$43,'ADR Raw Data'!AI$1,FALSE)</f>
        <v>91.851665146499897</v>
      </c>
      <c r="AA36" s="65">
        <f>VLOOKUP($A36,'ADR Raw Data'!$B$6:$BE$43,'ADR Raw Data'!AJ$1,FALSE)</f>
        <v>91.689122022499305</v>
      </c>
      <c r="AB36" s="65">
        <f>VLOOKUP($A36,'ADR Raw Data'!$B$6:$BE$43,'ADR Raw Data'!AK$1,FALSE)</f>
        <v>90.762940495073195</v>
      </c>
      <c r="AC36" s="66">
        <f>VLOOKUP($A36,'ADR Raw Data'!$B$6:$BE$43,'ADR Raw Data'!AL$1,FALSE)</f>
        <v>90.222459270932902</v>
      </c>
      <c r="AD36" s="65">
        <f>VLOOKUP($A36,'ADR Raw Data'!$B$6:$BE$43,'ADR Raw Data'!AN$1,FALSE)</f>
        <v>104.01930705094099</v>
      </c>
      <c r="AE36" s="65">
        <f>VLOOKUP($A36,'ADR Raw Data'!$B$6:$BE$43,'ADR Raw Data'!AO$1,FALSE)</f>
        <v>105.657426762886</v>
      </c>
      <c r="AF36" s="66">
        <f>VLOOKUP($A36,'ADR Raw Data'!$B$6:$BE$43,'ADR Raw Data'!AP$1,FALSE)</f>
        <v>104.851101073129</v>
      </c>
      <c r="AG36" s="67">
        <f>VLOOKUP($A36,'ADR Raw Data'!$B$6:$BE$43,'ADR Raw Data'!AR$1,FALSE)</f>
        <v>95.056414371215993</v>
      </c>
      <c r="AI36" s="59">
        <f>VLOOKUP($A36,'ADR Raw Data'!$B$6:$BE$43,'ADR Raw Data'!AT$1,FALSE)</f>
        <v>2.9783370342977902</v>
      </c>
      <c r="AJ36" s="60">
        <f>VLOOKUP($A36,'ADR Raw Data'!$B$6:$BE$43,'ADR Raw Data'!AU$1,FALSE)</f>
        <v>1.4110263159713201</v>
      </c>
      <c r="AK36" s="60">
        <f>VLOOKUP($A36,'ADR Raw Data'!$B$6:$BE$43,'ADR Raw Data'!AV$1,FALSE)</f>
        <v>3.61046413911405</v>
      </c>
      <c r="AL36" s="60">
        <f>VLOOKUP($A36,'ADR Raw Data'!$B$6:$BE$43,'ADR Raw Data'!AW$1,FALSE)</f>
        <v>4.23813271468544</v>
      </c>
      <c r="AM36" s="60">
        <f>VLOOKUP($A36,'ADR Raw Data'!$B$6:$BE$43,'ADR Raw Data'!AX$1,FALSE)</f>
        <v>2.62468238423609</v>
      </c>
      <c r="AN36" s="61">
        <f>VLOOKUP($A36,'ADR Raw Data'!$B$6:$BE$43,'ADR Raw Data'!AY$1,FALSE)</f>
        <v>3.0299098848354502</v>
      </c>
      <c r="AO36" s="60">
        <f>VLOOKUP($A36,'ADR Raw Data'!$B$6:$BE$43,'ADR Raw Data'!BA$1,FALSE)</f>
        <v>5.5910837873877499</v>
      </c>
      <c r="AP36" s="60">
        <f>VLOOKUP($A36,'ADR Raw Data'!$B$6:$BE$43,'ADR Raw Data'!BB$1,FALSE)</f>
        <v>3.42150975740326</v>
      </c>
      <c r="AQ36" s="61">
        <f>VLOOKUP($A36,'ADR Raw Data'!$B$6:$BE$43,'ADR Raw Data'!BC$1,FALSE)</f>
        <v>4.4503161507260804</v>
      </c>
      <c r="AR36" s="62">
        <f>VLOOKUP($A36,'ADR Raw Data'!$B$6:$BE$43,'ADR Raw Data'!BE$1,FALSE)</f>
        <v>3.7500843357275602</v>
      </c>
      <c r="AT36" s="64">
        <f>VLOOKUP($A36,'RevPAR Raw Data'!$B$6:$BE$43,'RevPAR Raw Data'!AG$1,FALSE)</f>
        <v>48.949998587521598</v>
      </c>
      <c r="AU36" s="65">
        <f>VLOOKUP($A36,'RevPAR Raw Data'!$B$6:$BE$43,'RevPAR Raw Data'!AH$1,FALSE)</f>
        <v>58.315501213171501</v>
      </c>
      <c r="AV36" s="65">
        <f>VLOOKUP($A36,'RevPAR Raw Data'!$B$6:$BE$43,'RevPAR Raw Data'!AI$1,FALSE)</f>
        <v>64.924959497400295</v>
      </c>
      <c r="AW36" s="65">
        <f>VLOOKUP($A36,'RevPAR Raw Data'!$B$6:$BE$43,'RevPAR Raw Data'!AJ$1,FALSE)</f>
        <v>64.976918535528498</v>
      </c>
      <c r="AX36" s="65">
        <f>VLOOKUP($A36,'RevPAR Raw Data'!$B$6:$BE$43,'RevPAR Raw Data'!AK$1,FALSE)</f>
        <v>65.453136117850903</v>
      </c>
      <c r="AY36" s="66">
        <f>VLOOKUP($A36,'RevPAR Raw Data'!$B$6:$BE$43,'RevPAR Raw Data'!AL$1,FALSE)</f>
        <v>60.524102790294599</v>
      </c>
      <c r="AZ36" s="65">
        <f>VLOOKUP($A36,'RevPAR Raw Data'!$B$6:$BE$43,'RevPAR Raw Data'!AN$1,FALSE)</f>
        <v>84.756806256499104</v>
      </c>
      <c r="BA36" s="65">
        <f>VLOOKUP($A36,'RevPAR Raw Data'!$B$6:$BE$43,'RevPAR Raw Data'!AO$1,FALSE)</f>
        <v>88.810835320623895</v>
      </c>
      <c r="BB36" s="66">
        <f>VLOOKUP($A36,'RevPAR Raw Data'!$B$6:$BE$43,'RevPAR Raw Data'!AP$1,FALSE)</f>
        <v>86.783820788561499</v>
      </c>
      <c r="BC36" s="67">
        <f>VLOOKUP($A36,'RevPAR Raw Data'!$B$6:$BE$43,'RevPAR Raw Data'!AR$1,FALSE)</f>
        <v>68.026879361227998</v>
      </c>
      <c r="BE36" s="59">
        <f>VLOOKUP($A36,'RevPAR Raw Data'!$B$6:$BE$43,'RevPAR Raw Data'!AT$1,FALSE)</f>
        <v>-11.686170302200701</v>
      </c>
      <c r="BF36" s="60">
        <f>VLOOKUP($A36,'RevPAR Raw Data'!$B$6:$BE$43,'RevPAR Raw Data'!AU$1,FALSE)</f>
        <v>-11.86108203447</v>
      </c>
      <c r="BG36" s="60">
        <f>VLOOKUP($A36,'RevPAR Raw Data'!$B$6:$BE$43,'RevPAR Raw Data'!AV$1,FALSE)</f>
        <v>-7.1569201381134304</v>
      </c>
      <c r="BH36" s="60">
        <f>VLOOKUP($A36,'RevPAR Raw Data'!$B$6:$BE$43,'RevPAR Raw Data'!AW$1,FALSE)</f>
        <v>-5.8055857082102102</v>
      </c>
      <c r="BI36" s="60">
        <f>VLOOKUP($A36,'RevPAR Raw Data'!$B$6:$BE$43,'RevPAR Raw Data'!AX$1,FALSE)</f>
        <v>-5.0958321145001797</v>
      </c>
      <c r="BJ36" s="61">
        <f>VLOOKUP($A36,'RevPAR Raw Data'!$B$6:$BE$43,'RevPAR Raw Data'!AY$1,FALSE)</f>
        <v>-8.1491841652695598</v>
      </c>
      <c r="BK36" s="60">
        <f>VLOOKUP($A36,'RevPAR Raw Data'!$B$6:$BE$43,'RevPAR Raw Data'!BA$1,FALSE)</f>
        <v>1.54151777999662</v>
      </c>
      <c r="BL36" s="60">
        <f>VLOOKUP($A36,'RevPAR Raw Data'!$B$6:$BE$43,'RevPAR Raw Data'!BB$1,FALSE)</f>
        <v>-2.5557411707807902</v>
      </c>
      <c r="BM36" s="61">
        <f>VLOOKUP($A36,'RevPAR Raw Data'!$B$6:$BE$43,'RevPAR Raw Data'!BC$1,FALSE)</f>
        <v>-0.59710110958399798</v>
      </c>
      <c r="BN36" s="62">
        <f>VLOOKUP($A36,'RevPAR Raw Data'!$B$6:$BE$43,'RevPAR Raw Data'!BE$1,FALSE)</f>
        <v>-5.5331877675826302</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53.853614925272403</v>
      </c>
      <c r="C39" s="60">
        <f>VLOOKUP($A39,'Occupancy Raw Data'!$B$8:$BE$45,'Occupancy Raw Data'!AH$3,FALSE)</f>
        <v>62.227995006915997</v>
      </c>
      <c r="D39" s="60">
        <f>VLOOKUP($A39,'Occupancy Raw Data'!$B$8:$BE$45,'Occupancy Raw Data'!AI$3,FALSE)</f>
        <v>69.516041968894399</v>
      </c>
      <c r="E39" s="60">
        <f>VLOOKUP($A39,'Occupancy Raw Data'!$B$8:$BE$45,'Occupancy Raw Data'!AJ$3,FALSE)</f>
        <v>71.227354002901293</v>
      </c>
      <c r="F39" s="60">
        <f>VLOOKUP($A39,'Occupancy Raw Data'!$B$8:$BE$45,'Occupancy Raw Data'!AK$3,FALSE)</f>
        <v>69.943659120812299</v>
      </c>
      <c r="G39" s="61">
        <f>VLOOKUP($A39,'Occupancy Raw Data'!$B$8:$BE$45,'Occupancy Raw Data'!AL$3,FALSE)</f>
        <v>65.353733004959295</v>
      </c>
      <c r="H39" s="60">
        <f>VLOOKUP($A39,'Occupancy Raw Data'!$B$8:$BE$45,'Occupancy Raw Data'!AN$3,FALSE)</f>
        <v>77.461118045949803</v>
      </c>
      <c r="I39" s="60">
        <f>VLOOKUP($A39,'Occupancy Raw Data'!$B$8:$BE$45,'Occupancy Raw Data'!AO$3,FALSE)</f>
        <v>80.1516480550588</v>
      </c>
      <c r="J39" s="61">
        <f>VLOOKUP($A39,'Occupancy Raw Data'!$B$8:$BE$45,'Occupancy Raw Data'!AP$3,FALSE)</f>
        <v>78.806383050504294</v>
      </c>
      <c r="K39" s="62">
        <f>VLOOKUP($A39,'Occupancy Raw Data'!$B$8:$BE$45,'Occupancy Raw Data'!AR$3,FALSE)</f>
        <v>69.197347303686399</v>
      </c>
      <c r="M39" s="59">
        <f>VLOOKUP($A39,'Occupancy Raw Data'!$B$8:$BE$45,'Occupancy Raw Data'!AT$3,FALSE)</f>
        <v>-10.437492864676001</v>
      </c>
      <c r="N39" s="60">
        <f>VLOOKUP($A39,'Occupancy Raw Data'!$B$8:$BE$45,'Occupancy Raw Data'!AU$3,FALSE)</f>
        <v>-5.7156370165138899</v>
      </c>
      <c r="O39" s="60">
        <f>VLOOKUP($A39,'Occupancy Raw Data'!$B$8:$BE$45,'Occupancy Raw Data'!AV$3,FALSE)</f>
        <v>0.21870903633119701</v>
      </c>
      <c r="P39" s="60">
        <f>VLOOKUP($A39,'Occupancy Raw Data'!$B$8:$BE$45,'Occupancy Raw Data'!AW$3,FALSE)</f>
        <v>0.30792768483226601</v>
      </c>
      <c r="Q39" s="60">
        <f>VLOOKUP($A39,'Occupancy Raw Data'!$B$8:$BE$45,'Occupancy Raw Data'!AX$3,FALSE)</f>
        <v>-4.0165294926274102</v>
      </c>
      <c r="R39" s="61">
        <f>VLOOKUP($A39,'Occupancy Raw Data'!$B$8:$BE$45,'Occupancy Raw Data'!AY$3,FALSE)</f>
        <v>-3.71415856769553</v>
      </c>
      <c r="S39" s="60">
        <f>VLOOKUP($A39,'Occupancy Raw Data'!$B$8:$BE$45,'Occupancy Raw Data'!BA$3,FALSE)</f>
        <v>-5.9131462662545404</v>
      </c>
      <c r="T39" s="60">
        <f>VLOOKUP($A39,'Occupancy Raw Data'!$B$8:$BE$45,'Occupancy Raw Data'!BB$3,FALSE)</f>
        <v>-6.5143742235862998</v>
      </c>
      <c r="U39" s="61">
        <f>VLOOKUP($A39,'Occupancy Raw Data'!$B$8:$BE$45,'Occupancy Raw Data'!BC$3,FALSE)</f>
        <v>-6.2198551058196196</v>
      </c>
      <c r="V39" s="62">
        <f>VLOOKUP($A39,'Occupancy Raw Data'!$B$8:$BE$45,'Occupancy Raw Data'!BE$3,FALSE)</f>
        <v>-4.5440560654013904</v>
      </c>
      <c r="X39" s="64">
        <f>VLOOKUP($A39,'ADR Raw Data'!$B$6:$BE$43,'ADR Raw Data'!AG$1,FALSE)</f>
        <v>105.827416955098</v>
      </c>
      <c r="Y39" s="65">
        <f>VLOOKUP($A39,'ADR Raw Data'!$B$6:$BE$43,'ADR Raw Data'!AH$1,FALSE)</f>
        <v>107.11541040932499</v>
      </c>
      <c r="Z39" s="65">
        <f>VLOOKUP($A39,'ADR Raw Data'!$B$6:$BE$43,'ADR Raw Data'!AI$1,FALSE)</f>
        <v>110.650393467684</v>
      </c>
      <c r="AA39" s="65">
        <f>VLOOKUP($A39,'ADR Raw Data'!$B$6:$BE$43,'ADR Raw Data'!AJ$1,FALSE)</f>
        <v>113.04859727649399</v>
      </c>
      <c r="AB39" s="65">
        <f>VLOOKUP($A39,'ADR Raw Data'!$B$6:$BE$43,'ADR Raw Data'!AK$1,FALSE)</f>
        <v>115.930946121937</v>
      </c>
      <c r="AC39" s="66">
        <f>VLOOKUP($A39,'ADR Raw Data'!$B$6:$BE$43,'ADR Raw Data'!AL$1,FALSE)</f>
        <v>110.835384456546</v>
      </c>
      <c r="AD39" s="65">
        <f>VLOOKUP($A39,'ADR Raw Data'!$B$6:$BE$43,'ADR Raw Data'!AN$1,FALSE)</f>
        <v>149.983987870341</v>
      </c>
      <c r="AE39" s="65">
        <f>VLOOKUP($A39,'ADR Raw Data'!$B$6:$BE$43,'ADR Raw Data'!AO$1,FALSE)</f>
        <v>151.670348202165</v>
      </c>
      <c r="AF39" s="66">
        <f>VLOOKUP($A39,'ADR Raw Data'!$B$6:$BE$43,'ADR Raw Data'!AP$1,FALSE)</f>
        <v>150.841561550151</v>
      </c>
      <c r="AG39" s="67">
        <f>VLOOKUP($A39,'ADR Raw Data'!$B$6:$BE$43,'ADR Raw Data'!AR$1,FALSE)</f>
        <v>123.852985519813</v>
      </c>
      <c r="AI39" s="59">
        <f>VLOOKUP($A39,'ADR Raw Data'!$B$6:$BE$43,'ADR Raw Data'!AT$1,FALSE)</f>
        <v>6.4528238524808597</v>
      </c>
      <c r="AJ39" s="60">
        <f>VLOOKUP($A39,'ADR Raw Data'!$B$6:$BE$43,'ADR Raw Data'!AU$1,FALSE)</f>
        <v>9.0532037494663697</v>
      </c>
      <c r="AK39" s="60">
        <f>VLOOKUP($A39,'ADR Raw Data'!$B$6:$BE$43,'ADR Raw Data'!AV$1,FALSE)</f>
        <v>10.986586924618599</v>
      </c>
      <c r="AL39" s="60">
        <f>VLOOKUP($A39,'ADR Raw Data'!$B$6:$BE$43,'ADR Raw Data'!AW$1,FALSE)</f>
        <v>11.7767550708888</v>
      </c>
      <c r="AM39" s="60">
        <f>VLOOKUP($A39,'ADR Raw Data'!$B$6:$BE$43,'ADR Raw Data'!AX$1,FALSE)</f>
        <v>8.7699289588253109</v>
      </c>
      <c r="AN39" s="61">
        <f>VLOOKUP($A39,'ADR Raw Data'!$B$6:$BE$43,'ADR Raw Data'!AY$1,FALSE)</f>
        <v>9.5859468017705698</v>
      </c>
      <c r="AO39" s="60">
        <f>VLOOKUP($A39,'ADR Raw Data'!$B$6:$BE$43,'ADR Raw Data'!BA$1,FALSE)</f>
        <v>12.403354030847501</v>
      </c>
      <c r="AP39" s="60">
        <f>VLOOKUP($A39,'ADR Raw Data'!$B$6:$BE$43,'ADR Raw Data'!BB$1,FALSE)</f>
        <v>10.988350062183899</v>
      </c>
      <c r="AQ39" s="61">
        <f>VLOOKUP($A39,'ADR Raw Data'!$B$6:$BE$43,'ADR Raw Data'!BC$1,FALSE)</f>
        <v>11.6710766701196</v>
      </c>
      <c r="AR39" s="62">
        <f>VLOOKUP($A39,'ADR Raw Data'!$B$6:$BE$43,'ADR Raw Data'!BE$1,FALSE)</f>
        <v>10.2090355469459</v>
      </c>
      <c r="AT39" s="64">
        <f>VLOOKUP($A39,'RevPAR Raw Data'!$B$6:$BE$43,'RevPAR Raw Data'!AG$1,FALSE)</f>
        <v>56.991889612361199</v>
      </c>
      <c r="AU39" s="65">
        <f>VLOOKUP($A39,'RevPAR Raw Data'!$B$6:$BE$43,'RevPAR Raw Data'!AH$1,FALSE)</f>
        <v>66.655772241152405</v>
      </c>
      <c r="AV39" s="65">
        <f>VLOOKUP($A39,'RevPAR Raw Data'!$B$6:$BE$43,'RevPAR Raw Data'!AI$1,FALSE)</f>
        <v>76.919773961742095</v>
      </c>
      <c r="AW39" s="65">
        <f>VLOOKUP($A39,'RevPAR Raw Data'!$B$6:$BE$43,'RevPAR Raw Data'!AJ$1,FALSE)</f>
        <v>80.521524577443401</v>
      </c>
      <c r="AX39" s="65">
        <f>VLOOKUP($A39,'RevPAR Raw Data'!$B$6:$BE$43,'RevPAR Raw Data'!AK$1,FALSE)</f>
        <v>81.086345771060294</v>
      </c>
      <c r="AY39" s="66">
        <f>VLOOKUP($A39,'RevPAR Raw Data'!$B$6:$BE$43,'RevPAR Raw Data'!AL$1,FALSE)</f>
        <v>72.435061232751906</v>
      </c>
      <c r="AZ39" s="65">
        <f>VLOOKUP($A39,'RevPAR Raw Data'!$B$6:$BE$43,'RevPAR Raw Data'!AN$1,FALSE)</f>
        <v>116.17927389426799</v>
      </c>
      <c r="BA39" s="65">
        <f>VLOOKUP($A39,'RevPAR Raw Data'!$B$6:$BE$43,'RevPAR Raw Data'!AO$1,FALSE)</f>
        <v>121.566283694882</v>
      </c>
      <c r="BB39" s="66">
        <f>VLOOKUP($A39,'RevPAR Raw Data'!$B$6:$BE$43,'RevPAR Raw Data'!AP$1,FALSE)</f>
        <v>118.872778794575</v>
      </c>
      <c r="BC39" s="67">
        <f>VLOOKUP($A39,'RevPAR Raw Data'!$B$6:$BE$43,'RevPAR Raw Data'!AR$1,FALSE)</f>
        <v>85.7029805361299</v>
      </c>
      <c r="BE39" s="59">
        <f>VLOOKUP($A39,'RevPAR Raw Data'!$B$6:$BE$43,'RevPAR Raw Data'!AT$1,FALSE)</f>
        <v>-4.6581820413680202</v>
      </c>
      <c r="BF39" s="60">
        <f>VLOOKUP($A39,'RevPAR Raw Data'!$B$6:$BE$43,'RevPAR Raw Data'!AU$1,FALSE)</f>
        <v>2.82011846826755</v>
      </c>
      <c r="BG39" s="60">
        <f>VLOOKUP($A39,'RevPAR Raw Data'!$B$6:$BE$43,'RevPAR Raw Data'!AV$1,FALSE)</f>
        <v>11.2293246193383</v>
      </c>
      <c r="BH39" s="60">
        <f>VLOOKUP($A39,'RevPAR Raw Data'!$B$6:$BE$43,'RevPAR Raw Data'!AW$1,FALSE)</f>
        <v>12.120946644959201</v>
      </c>
      <c r="BI39" s="60">
        <f>VLOOKUP($A39,'RevPAR Raw Data'!$B$6:$BE$43,'RevPAR Raw Data'!AX$1,FALSE)</f>
        <v>4.4011526830842103</v>
      </c>
      <c r="BJ39" s="61">
        <f>VLOOKUP($A39,'RevPAR Raw Data'!$B$6:$BE$43,'RevPAR Raw Data'!AY$1,FALSE)</f>
        <v>5.5157509696423404</v>
      </c>
      <c r="BK39" s="60">
        <f>VLOOKUP($A39,'RevPAR Raw Data'!$B$6:$BE$43,'RevPAR Raw Data'!BA$1,FALSE)</f>
        <v>5.7567792988276096</v>
      </c>
      <c r="BL39" s="60">
        <f>VLOOKUP($A39,'RevPAR Raw Data'!$B$6:$BE$43,'RevPAR Raw Data'!BB$1,FALSE)</f>
        <v>3.7581535945492899</v>
      </c>
      <c r="BM39" s="61">
        <f>VLOOKUP($A39,'RevPAR Raw Data'!$B$6:$BE$43,'RevPAR Raw Data'!BC$1,FALSE)</f>
        <v>4.7252975061294702</v>
      </c>
      <c r="BN39" s="62">
        <f>VLOOKUP($A39,'RevPAR Raw Data'!$B$6:$BE$43,'RevPAR Raw Data'!BE$1,FALSE)</f>
        <v>5.2010751825545301</v>
      </c>
    </row>
    <row r="40" spans="1:66" x14ac:dyDescent="0.35">
      <c r="A40" s="81" t="s">
        <v>79</v>
      </c>
      <c r="B40" s="59">
        <f>VLOOKUP($A40,'Occupancy Raw Data'!$B$8:$BE$45,'Occupancy Raw Data'!AG$3,FALSE)</f>
        <v>47.957288765088201</v>
      </c>
      <c r="C40" s="60">
        <f>VLOOKUP($A40,'Occupancy Raw Data'!$B$8:$BE$45,'Occupancy Raw Data'!AH$3,FALSE)</f>
        <v>61.327762302692598</v>
      </c>
      <c r="D40" s="60">
        <f>VLOOKUP($A40,'Occupancy Raw Data'!$B$8:$BE$45,'Occupancy Raw Data'!AI$3,FALSE)</f>
        <v>65.691736304549593</v>
      </c>
      <c r="E40" s="60">
        <f>VLOOKUP($A40,'Occupancy Raw Data'!$B$8:$BE$45,'Occupancy Raw Data'!AJ$3,FALSE)</f>
        <v>65.181058495821702</v>
      </c>
      <c r="F40" s="60">
        <f>VLOOKUP($A40,'Occupancy Raw Data'!$B$8:$BE$45,'Occupancy Raw Data'!AK$3,FALSE)</f>
        <v>62.859795728876499</v>
      </c>
      <c r="G40" s="61">
        <f>VLOOKUP($A40,'Occupancy Raw Data'!$B$8:$BE$45,'Occupancy Raw Data'!AL$3,FALSE)</f>
        <v>60.603528319405697</v>
      </c>
      <c r="H40" s="60">
        <f>VLOOKUP($A40,'Occupancy Raw Data'!$B$8:$BE$45,'Occupancy Raw Data'!AN$3,FALSE)</f>
        <v>70.612813370473503</v>
      </c>
      <c r="I40" s="60">
        <f>VLOOKUP($A40,'Occupancy Raw Data'!$B$8:$BE$45,'Occupancy Raw Data'!AO$3,FALSE)</f>
        <v>72.910863509749305</v>
      </c>
      <c r="J40" s="61">
        <f>VLOOKUP($A40,'Occupancy Raw Data'!$B$8:$BE$45,'Occupancy Raw Data'!AP$3,FALSE)</f>
        <v>71.761838440111404</v>
      </c>
      <c r="K40" s="62">
        <f>VLOOKUP($A40,'Occupancy Raw Data'!$B$8:$BE$45,'Occupancy Raw Data'!AR$3,FALSE)</f>
        <v>63.791616925321598</v>
      </c>
      <c r="M40" s="59">
        <f>VLOOKUP($A40,'Occupancy Raw Data'!$B$8:$BE$45,'Occupancy Raw Data'!AT$3,FALSE)</f>
        <v>-5.27281063732232</v>
      </c>
      <c r="N40" s="60">
        <f>VLOOKUP($A40,'Occupancy Raw Data'!$B$8:$BE$45,'Occupancy Raw Data'!AU$3,FALSE)</f>
        <v>-0.97451274362818496</v>
      </c>
      <c r="O40" s="60">
        <f>VLOOKUP($A40,'Occupancy Raw Data'!$B$8:$BE$45,'Occupancy Raw Data'!AV$3,FALSE)</f>
        <v>-0.70175438596491202</v>
      </c>
      <c r="P40" s="60">
        <f>VLOOKUP($A40,'Occupancy Raw Data'!$B$8:$BE$45,'Occupancy Raw Data'!AW$3,FALSE)</f>
        <v>-2.6014568158168498</v>
      </c>
      <c r="Q40" s="60">
        <f>VLOOKUP($A40,'Occupancy Raw Data'!$B$8:$BE$45,'Occupancy Raw Data'!AX$3,FALSE)</f>
        <v>-3.8693645722399701</v>
      </c>
      <c r="R40" s="61">
        <f>VLOOKUP($A40,'Occupancy Raw Data'!$B$8:$BE$45,'Occupancy Raw Data'!AY$3,FALSE)</f>
        <v>-2.5748190163445002</v>
      </c>
      <c r="S40" s="60">
        <f>VLOOKUP($A40,'Occupancy Raw Data'!$B$8:$BE$45,'Occupancy Raw Data'!BA$3,FALSE)</f>
        <v>-4.7589229805885997</v>
      </c>
      <c r="T40" s="60">
        <f>VLOOKUP($A40,'Occupancy Raw Data'!$B$8:$BE$45,'Occupancy Raw Data'!BB$3,FALSE)</f>
        <v>-5.0483675937122099</v>
      </c>
      <c r="U40" s="61">
        <f>VLOOKUP($A40,'Occupancy Raw Data'!$B$8:$BE$45,'Occupancy Raw Data'!BC$3,FALSE)</f>
        <v>-4.90618271301138</v>
      </c>
      <c r="V40" s="62">
        <f>VLOOKUP($A40,'Occupancy Raw Data'!$B$8:$BE$45,'Occupancy Raw Data'!BE$3,FALSE)</f>
        <v>-3.3365157529772298</v>
      </c>
      <c r="X40" s="64">
        <f>VLOOKUP($A40,'ADR Raw Data'!$B$6:$BE$43,'ADR Raw Data'!AG$1,FALSE)</f>
        <v>104.410217812197</v>
      </c>
      <c r="Y40" s="65">
        <f>VLOOKUP($A40,'ADR Raw Data'!$B$6:$BE$43,'ADR Raw Data'!AH$1,FALSE)</f>
        <v>107.30754731264101</v>
      </c>
      <c r="Z40" s="65">
        <f>VLOOKUP($A40,'ADR Raw Data'!$B$6:$BE$43,'ADR Raw Data'!AI$1,FALSE)</f>
        <v>108.664356890459</v>
      </c>
      <c r="AA40" s="65">
        <f>VLOOKUP($A40,'ADR Raw Data'!$B$6:$BE$43,'ADR Raw Data'!AJ$1,FALSE)</f>
        <v>104.30631054131</v>
      </c>
      <c r="AB40" s="65">
        <f>VLOOKUP($A40,'ADR Raw Data'!$B$6:$BE$43,'ADR Raw Data'!AK$1,FALSE)</f>
        <v>110.426181683899</v>
      </c>
      <c r="AC40" s="66">
        <f>VLOOKUP($A40,'ADR Raw Data'!$B$6:$BE$43,'ADR Raw Data'!AL$1,FALSE)</f>
        <v>107.14450743067199</v>
      </c>
      <c r="AD40" s="65">
        <f>VLOOKUP($A40,'ADR Raw Data'!$B$6:$BE$43,'ADR Raw Data'!AN$1,FALSE)</f>
        <v>132.98247863247801</v>
      </c>
      <c r="AE40" s="65">
        <f>VLOOKUP($A40,'ADR Raw Data'!$B$6:$BE$43,'ADR Raw Data'!AO$1,FALSE)</f>
        <v>135.90474052849399</v>
      </c>
      <c r="AF40" s="66">
        <f>VLOOKUP($A40,'ADR Raw Data'!$B$6:$BE$43,'ADR Raw Data'!AP$1,FALSE)</f>
        <v>134.467004690279</v>
      </c>
      <c r="AG40" s="67">
        <f>VLOOKUP($A40,'ADR Raw Data'!$B$6:$BE$43,'ADR Raw Data'!AR$1,FALSE)</f>
        <v>115.926282164578</v>
      </c>
      <c r="AI40" s="59">
        <f>VLOOKUP($A40,'ADR Raw Data'!$B$6:$BE$43,'ADR Raw Data'!AT$1,FALSE)</f>
        <v>-4.8445823973066204</v>
      </c>
      <c r="AJ40" s="60">
        <f>VLOOKUP($A40,'ADR Raw Data'!$B$6:$BE$43,'ADR Raw Data'!AU$1,FALSE)</f>
        <v>0.46620540907354102</v>
      </c>
      <c r="AK40" s="60">
        <f>VLOOKUP($A40,'ADR Raw Data'!$B$6:$BE$43,'ADR Raw Data'!AV$1,FALSE)</f>
        <v>7.0320653172169099</v>
      </c>
      <c r="AL40" s="60">
        <f>VLOOKUP($A40,'ADR Raw Data'!$B$6:$BE$43,'ADR Raw Data'!AW$1,FALSE)</f>
        <v>2.1411484805384302</v>
      </c>
      <c r="AM40" s="60">
        <f>VLOOKUP($A40,'ADR Raw Data'!$B$6:$BE$43,'ADR Raw Data'!AX$1,FALSE)</f>
        <v>7.6485211975694201</v>
      </c>
      <c r="AN40" s="61">
        <f>VLOOKUP($A40,'ADR Raw Data'!$B$6:$BE$43,'ADR Raw Data'!AY$1,FALSE)</f>
        <v>2.76465836387109</v>
      </c>
      <c r="AO40" s="60">
        <f>VLOOKUP($A40,'ADR Raw Data'!$B$6:$BE$43,'ADR Raw Data'!BA$1,FALSE)</f>
        <v>0.391894081258643</v>
      </c>
      <c r="AP40" s="60">
        <f>VLOOKUP($A40,'ADR Raw Data'!$B$6:$BE$43,'ADR Raw Data'!BB$1,FALSE)</f>
        <v>1.60831795347114</v>
      </c>
      <c r="AQ40" s="61">
        <f>VLOOKUP($A40,'ADR Raw Data'!$B$6:$BE$43,'ADR Raw Data'!BC$1,FALSE)</f>
        <v>1.0120464015522299</v>
      </c>
      <c r="AR40" s="62">
        <f>VLOOKUP($A40,'ADR Raw Data'!$B$6:$BE$43,'ADR Raw Data'!BE$1,FALSE)</f>
        <v>1.96669117015032</v>
      </c>
      <c r="AT40" s="64">
        <f>VLOOKUP($A40,'RevPAR Raw Data'!$B$6:$BE$43,'RevPAR Raw Data'!AG$1,FALSE)</f>
        <v>50.072309656453101</v>
      </c>
      <c r="AU40" s="65">
        <f>VLOOKUP($A40,'RevPAR Raw Data'!$B$6:$BE$43,'RevPAR Raw Data'!AH$1,FALSE)</f>
        <v>65.809317548746506</v>
      </c>
      <c r="AV40" s="65">
        <f>VLOOKUP($A40,'RevPAR Raw Data'!$B$6:$BE$43,'RevPAR Raw Data'!AI$1,FALSE)</f>
        <v>71.383502785515304</v>
      </c>
      <c r="AW40" s="65">
        <f>VLOOKUP($A40,'RevPAR Raw Data'!$B$6:$BE$43,'RevPAR Raw Data'!AJ$1,FALSE)</f>
        <v>67.987957288765003</v>
      </c>
      <c r="AX40" s="65">
        <f>VLOOKUP($A40,'RevPAR Raw Data'!$B$6:$BE$43,'RevPAR Raw Data'!AK$1,FALSE)</f>
        <v>69.413672237697298</v>
      </c>
      <c r="AY40" s="66">
        <f>VLOOKUP($A40,'RevPAR Raw Data'!$B$6:$BE$43,'RevPAR Raw Data'!AL$1,FALSE)</f>
        <v>64.933351903435394</v>
      </c>
      <c r="AZ40" s="65">
        <f>VLOOKUP($A40,'RevPAR Raw Data'!$B$6:$BE$43,'RevPAR Raw Data'!AN$1,FALSE)</f>
        <v>93.902669452181897</v>
      </c>
      <c r="BA40" s="65">
        <f>VLOOKUP($A40,'RevPAR Raw Data'!$B$6:$BE$43,'RevPAR Raw Data'!AO$1,FALSE)</f>
        <v>99.089319870009206</v>
      </c>
      <c r="BB40" s="66">
        <f>VLOOKUP($A40,'RevPAR Raw Data'!$B$6:$BE$43,'RevPAR Raw Data'!AP$1,FALSE)</f>
        <v>96.495994661095594</v>
      </c>
      <c r="BC40" s="67">
        <f>VLOOKUP($A40,'RevPAR Raw Data'!$B$6:$BE$43,'RevPAR Raw Data'!AR$1,FALSE)</f>
        <v>73.951249834195494</v>
      </c>
      <c r="BE40" s="59">
        <f>VLOOKUP($A40,'RevPAR Raw Data'!$B$6:$BE$43,'RevPAR Raw Data'!AT$1,FALSE)</f>
        <v>-9.8619473786499192</v>
      </c>
      <c r="BF40" s="60">
        <f>VLOOKUP($A40,'RevPAR Raw Data'!$B$6:$BE$43,'RevPAR Raw Data'!AU$1,FALSE)</f>
        <v>-0.51285056567754905</v>
      </c>
      <c r="BG40" s="60">
        <f>VLOOKUP($A40,'RevPAR Raw Data'!$B$6:$BE$43,'RevPAR Raw Data'!AV$1,FALSE)</f>
        <v>6.2809631044645098</v>
      </c>
      <c r="BH40" s="60">
        <f>VLOOKUP($A40,'RevPAR Raw Data'!$B$6:$BE$43,'RevPAR Raw Data'!AW$1,FALSE)</f>
        <v>-0.51600938836215204</v>
      </c>
      <c r="BI40" s="60">
        <f>VLOOKUP($A40,'RevPAR Raw Data'!$B$6:$BE$43,'RevPAR Raw Data'!AX$1,FALSE)</f>
        <v>3.4832074558104402</v>
      </c>
      <c r="BJ40" s="61">
        <f>VLOOKUP($A40,'RevPAR Raw Data'!$B$6:$BE$43,'RevPAR Raw Data'!AY$1,FALSE)</f>
        <v>0.11865439823667499</v>
      </c>
      <c r="BK40" s="60">
        <f>VLOOKUP($A40,'RevPAR Raw Data'!$B$6:$BE$43,'RevPAR Raw Data'!BA$1,FALSE)</f>
        <v>-4.3856788368225397</v>
      </c>
      <c r="BL40" s="60">
        <f>VLOOKUP($A40,'RevPAR Raw Data'!$B$6:$BE$43,'RevPAR Raw Data'!BB$1,FALSE)</f>
        <v>-3.5212434426079602</v>
      </c>
      <c r="BM40" s="61">
        <f>VLOOKUP($A40,'RevPAR Raw Data'!$B$6:$BE$43,'RevPAR Raw Data'!BC$1,FALSE)</f>
        <v>-3.9437891570597499</v>
      </c>
      <c r="BN40" s="62">
        <f>VLOOKUP($A40,'RevPAR Raw Data'!$B$6:$BE$43,'RevPAR Raw Data'!BE$1,FALSE)</f>
        <v>-1.4354435435313799</v>
      </c>
    </row>
    <row r="41" spans="1:66" x14ac:dyDescent="0.35">
      <c r="A41" s="81" t="s">
        <v>80</v>
      </c>
      <c r="B41" s="59">
        <f>VLOOKUP($A41,'Occupancy Raw Data'!$B$8:$BE$45,'Occupancy Raw Data'!AG$3,FALSE)</f>
        <v>47.1890372452565</v>
      </c>
      <c r="C41" s="60">
        <f>VLOOKUP($A41,'Occupancy Raw Data'!$B$8:$BE$45,'Occupancy Raw Data'!AH$3,FALSE)</f>
        <v>58.801827125790503</v>
      </c>
      <c r="D41" s="60">
        <f>VLOOKUP($A41,'Occupancy Raw Data'!$B$8:$BE$45,'Occupancy Raw Data'!AI$3,FALSE)</f>
        <v>63.452317527970102</v>
      </c>
      <c r="E41" s="60">
        <f>VLOOKUP($A41,'Occupancy Raw Data'!$B$8:$BE$45,'Occupancy Raw Data'!AJ$3,FALSE)</f>
        <v>64.215947433848299</v>
      </c>
      <c r="F41" s="60">
        <f>VLOOKUP($A41,'Occupancy Raw Data'!$B$8:$BE$45,'Occupancy Raw Data'!AK$3,FALSE)</f>
        <v>62.297993251642602</v>
      </c>
      <c r="G41" s="61">
        <f>VLOOKUP($A41,'Occupancy Raw Data'!$B$8:$BE$45,'Occupancy Raw Data'!AL$3,FALSE)</f>
        <v>59.164692152632803</v>
      </c>
      <c r="H41" s="60">
        <f>VLOOKUP($A41,'Occupancy Raw Data'!$B$8:$BE$45,'Occupancy Raw Data'!AN$3,FALSE)</f>
        <v>71.710175812466701</v>
      </c>
      <c r="I41" s="60">
        <f>VLOOKUP($A41,'Occupancy Raw Data'!$B$8:$BE$45,'Occupancy Raw Data'!AO$3,FALSE)</f>
        <v>74.498312910672993</v>
      </c>
      <c r="J41" s="61">
        <f>VLOOKUP($A41,'Occupancy Raw Data'!$B$8:$BE$45,'Occupancy Raw Data'!AP$3,FALSE)</f>
        <v>73.104244361569798</v>
      </c>
      <c r="K41" s="62">
        <f>VLOOKUP($A41,'Occupancy Raw Data'!$B$8:$BE$45,'Occupancy Raw Data'!AR$3,FALSE)</f>
        <v>63.135132400920597</v>
      </c>
      <c r="M41" s="59">
        <f>VLOOKUP($A41,'Occupancy Raw Data'!$B$8:$BE$45,'Occupancy Raw Data'!AT$3,FALSE)</f>
        <v>-9.9333143942225703</v>
      </c>
      <c r="N41" s="60">
        <f>VLOOKUP($A41,'Occupancy Raw Data'!$B$8:$BE$45,'Occupancy Raw Data'!AU$3,FALSE)</f>
        <v>-1.00244382139689</v>
      </c>
      <c r="O41" s="60">
        <f>VLOOKUP($A41,'Occupancy Raw Data'!$B$8:$BE$45,'Occupancy Raw Data'!AV$3,FALSE)</f>
        <v>3.0353712157601</v>
      </c>
      <c r="P41" s="60">
        <f>VLOOKUP($A41,'Occupancy Raw Data'!$B$8:$BE$45,'Occupancy Raw Data'!AW$3,FALSE)</f>
        <v>2.9740059885847301</v>
      </c>
      <c r="Q41" s="60">
        <f>VLOOKUP($A41,'Occupancy Raw Data'!$B$8:$BE$45,'Occupancy Raw Data'!AX$3,FALSE)</f>
        <v>3.2430244914023598</v>
      </c>
      <c r="R41" s="61">
        <f>VLOOKUP($A41,'Occupancy Raw Data'!$B$8:$BE$45,'Occupancy Raw Data'!AY$3,FALSE)</f>
        <v>-6.2141258929182999E-2</v>
      </c>
      <c r="S41" s="60">
        <f>VLOOKUP($A41,'Occupancy Raw Data'!$B$8:$BE$45,'Occupancy Raw Data'!BA$3,FALSE)</f>
        <v>3.4291262793136799</v>
      </c>
      <c r="T41" s="60">
        <f>VLOOKUP($A41,'Occupancy Raw Data'!$B$8:$BE$45,'Occupancy Raw Data'!BB$3,FALSE)</f>
        <v>1.0546522164318499</v>
      </c>
      <c r="U41" s="61">
        <f>VLOOKUP($A41,'Occupancy Raw Data'!$B$8:$BE$45,'Occupancy Raw Data'!BC$3,FALSE)</f>
        <v>2.2054709340248801</v>
      </c>
      <c r="V41" s="62">
        <f>VLOOKUP($A41,'Occupancy Raw Data'!$B$8:$BE$45,'Occupancy Raw Data'!BE$3,FALSE)</f>
        <v>0.66523652821261303</v>
      </c>
      <c r="X41" s="64">
        <f>VLOOKUP($A41,'ADR Raw Data'!$B$6:$BE$43,'ADR Raw Data'!AG$1,FALSE)</f>
        <v>119.998603871928</v>
      </c>
      <c r="Y41" s="65">
        <f>VLOOKUP($A41,'ADR Raw Data'!$B$6:$BE$43,'ADR Raw Data'!AH$1,FALSE)</f>
        <v>113.155835076187</v>
      </c>
      <c r="Z41" s="65">
        <f>VLOOKUP($A41,'ADR Raw Data'!$B$6:$BE$43,'ADR Raw Data'!AI$1,FALSE)</f>
        <v>114.562488105233</v>
      </c>
      <c r="AA41" s="65">
        <f>VLOOKUP($A41,'ADR Raw Data'!$B$6:$BE$43,'ADR Raw Data'!AJ$1,FALSE)</f>
        <v>112.930680309734</v>
      </c>
      <c r="AB41" s="65">
        <f>VLOOKUP($A41,'ADR Raw Data'!$B$6:$BE$43,'ADR Raw Data'!AK$1,FALSE)</f>
        <v>115.408409350057</v>
      </c>
      <c r="AC41" s="66">
        <f>VLOOKUP($A41,'ADR Raw Data'!$B$6:$BE$43,'ADR Raw Data'!AL$1,FALSE)</f>
        <v>114.978520023909</v>
      </c>
      <c r="AD41" s="65">
        <f>VLOOKUP($A41,'ADR Raw Data'!$B$6:$BE$43,'ADR Raw Data'!AN$1,FALSE)</f>
        <v>137.45689450222801</v>
      </c>
      <c r="AE41" s="65">
        <f>VLOOKUP($A41,'ADR Raw Data'!$B$6:$BE$43,'ADR Raw Data'!AO$1,FALSE)</f>
        <v>140.39395947556599</v>
      </c>
      <c r="AF41" s="66">
        <f>VLOOKUP($A41,'ADR Raw Data'!$B$6:$BE$43,'ADR Raw Data'!AP$1,FALSE)</f>
        <v>138.953431313008</v>
      </c>
      <c r="AG41" s="67">
        <f>VLOOKUP($A41,'ADR Raw Data'!$B$6:$BE$43,'ADR Raw Data'!AR$1,FALSE)</f>
        <v>122.885640347714</v>
      </c>
      <c r="AI41" s="59">
        <f>VLOOKUP($A41,'ADR Raw Data'!$B$6:$BE$43,'ADR Raw Data'!AT$1,FALSE)</f>
        <v>11.5290831999377</v>
      </c>
      <c r="AJ41" s="60">
        <f>VLOOKUP($A41,'ADR Raw Data'!$B$6:$BE$43,'ADR Raw Data'!AU$1,FALSE)</f>
        <v>8.5265092952308699</v>
      </c>
      <c r="AK41" s="60">
        <f>VLOOKUP($A41,'ADR Raw Data'!$B$6:$BE$43,'ADR Raw Data'!AV$1,FALSE)</f>
        <v>10.975418811039599</v>
      </c>
      <c r="AL41" s="60">
        <f>VLOOKUP($A41,'ADR Raw Data'!$B$6:$BE$43,'ADR Raw Data'!AW$1,FALSE)</f>
        <v>9.1968974010002</v>
      </c>
      <c r="AM41" s="60">
        <f>VLOOKUP($A41,'ADR Raw Data'!$B$6:$BE$43,'ADR Raw Data'!AX$1,FALSE)</f>
        <v>8.7293312373880596</v>
      </c>
      <c r="AN41" s="61">
        <f>VLOOKUP($A41,'ADR Raw Data'!$B$6:$BE$43,'ADR Raw Data'!AY$1,FALSE)</f>
        <v>9.6611405791419998</v>
      </c>
      <c r="AO41" s="60">
        <f>VLOOKUP($A41,'ADR Raw Data'!$B$6:$BE$43,'ADR Raw Data'!BA$1,FALSE)</f>
        <v>9.4269624559451799</v>
      </c>
      <c r="AP41" s="60">
        <f>VLOOKUP($A41,'ADR Raw Data'!$B$6:$BE$43,'ADR Raw Data'!BB$1,FALSE)</f>
        <v>8.9427445924706106</v>
      </c>
      <c r="AQ41" s="61">
        <f>VLOOKUP($A41,'ADR Raw Data'!$B$6:$BE$43,'ADR Raw Data'!BC$1,FALSE)</f>
        <v>9.1609463347429099</v>
      </c>
      <c r="AR41" s="62">
        <f>VLOOKUP($A41,'ADR Raw Data'!$B$6:$BE$43,'ADR Raw Data'!BE$1,FALSE)</f>
        <v>9.5712119924041197</v>
      </c>
      <c r="AT41" s="64">
        <f>VLOOKUP($A41,'RevPAR Raw Data'!$B$6:$BE$43,'RevPAR Raw Data'!AG$1,FALSE)</f>
        <v>56.626185874912103</v>
      </c>
      <c r="AU41" s="65">
        <f>VLOOKUP($A41,'RevPAR Raw Data'!$B$6:$BE$43,'RevPAR Raw Data'!AH$1,FALSE)</f>
        <v>66.537698524244504</v>
      </c>
      <c r="AV41" s="65">
        <f>VLOOKUP($A41,'RevPAR Raw Data'!$B$6:$BE$43,'RevPAR Raw Data'!AI$1,FALSE)</f>
        <v>72.6925537204759</v>
      </c>
      <c r="AW41" s="65">
        <f>VLOOKUP($A41,'RevPAR Raw Data'!$B$6:$BE$43,'RevPAR Raw Data'!AJ$1,FALSE)</f>
        <v>72.519506304386397</v>
      </c>
      <c r="AX41" s="65">
        <f>VLOOKUP($A41,'RevPAR Raw Data'!$B$6:$BE$43,'RevPAR Raw Data'!AK$1,FALSE)</f>
        <v>71.8971230687266</v>
      </c>
      <c r="AY41" s="66">
        <f>VLOOKUP($A41,'RevPAR Raw Data'!$B$6:$BE$43,'RevPAR Raw Data'!AL$1,FALSE)</f>
        <v>68.026687413799195</v>
      </c>
      <c r="AZ41" s="65">
        <f>VLOOKUP($A41,'RevPAR Raw Data'!$B$6:$BE$43,'RevPAR Raw Data'!AN$1,FALSE)</f>
        <v>98.570580713905102</v>
      </c>
      <c r="BA41" s="65">
        <f>VLOOKUP($A41,'RevPAR Raw Data'!$B$6:$BE$43,'RevPAR Raw Data'!AO$1,FALSE)</f>
        <v>104.59113123778999</v>
      </c>
      <c r="BB41" s="66">
        <f>VLOOKUP($A41,'RevPAR Raw Data'!$B$6:$BE$43,'RevPAR Raw Data'!AP$1,FALSE)</f>
        <v>101.580855975847</v>
      </c>
      <c r="BC41" s="67">
        <f>VLOOKUP($A41,'RevPAR Raw Data'!$B$6:$BE$43,'RevPAR Raw Data'!AR$1,FALSE)</f>
        <v>77.584011735248694</v>
      </c>
      <c r="BE41" s="59">
        <f>VLOOKUP($A41,'RevPAR Raw Data'!$B$6:$BE$43,'RevPAR Raw Data'!AT$1,FALSE)</f>
        <v>0.45054872469382101</v>
      </c>
      <c r="BF41" s="60">
        <f>VLOOKUP($A41,'RevPAR Raw Data'!$B$6:$BE$43,'RevPAR Raw Data'!AU$1,FALSE)</f>
        <v>7.4385920082231003</v>
      </c>
      <c r="BG41" s="60">
        <f>VLOOKUP($A41,'RevPAR Raw Data'!$B$6:$BE$43,'RevPAR Raw Data'!AV$1,FALSE)</f>
        <v>14.3439347301992</v>
      </c>
      <c r="BH41" s="60">
        <f>VLOOKUP($A41,'RevPAR Raw Data'!$B$6:$BE$43,'RevPAR Raw Data'!AW$1,FALSE)</f>
        <v>12.4444196690546</v>
      </c>
      <c r="BI41" s="60">
        <f>VLOOKUP($A41,'RevPAR Raw Data'!$B$6:$BE$43,'RevPAR Raw Data'!AX$1,FALSE)</f>
        <v>12.2554500787545</v>
      </c>
      <c r="BJ41" s="61">
        <f>VLOOKUP($A41,'RevPAR Raw Data'!$B$6:$BE$43,'RevPAR Raw Data'!AY$1,FALSE)</f>
        <v>9.59299576583002</v>
      </c>
      <c r="BK41" s="60">
        <f>VLOOKUP($A41,'RevPAR Raw Data'!$B$6:$BE$43,'RevPAR Raw Data'!BA$1,FALSE)</f>
        <v>13.179351182176701</v>
      </c>
      <c r="BL41" s="60">
        <f>VLOOKUP($A41,'RevPAR Raw Data'!$B$6:$BE$43,'RevPAR Raw Data'!BB$1,FALSE)</f>
        <v>10.091711662956699</v>
      </c>
      <c r="BM41" s="61">
        <f>VLOOKUP($A41,'RevPAR Raw Data'!$B$6:$BE$43,'RevPAR Raw Data'!BC$1,FALSE)</f>
        <v>11.5684592774621</v>
      </c>
      <c r="BN41" s="62">
        <f>VLOOKUP($A41,'RevPAR Raw Data'!$B$6:$BE$43,'RevPAR Raw Data'!BE$1,FALSE)</f>
        <v>10.300119718982801</v>
      </c>
    </row>
    <row r="42" spans="1:66" x14ac:dyDescent="0.35">
      <c r="A42" s="81" t="s">
        <v>81</v>
      </c>
      <c r="B42" s="59">
        <f>VLOOKUP($A42,'Occupancy Raw Data'!$B$8:$BE$45,'Occupancy Raw Data'!AG$3,FALSE)</f>
        <v>51.2544706483448</v>
      </c>
      <c r="C42" s="60">
        <f>VLOOKUP($A42,'Occupancy Raw Data'!$B$8:$BE$45,'Occupancy Raw Data'!AH$3,FALSE)</f>
        <v>54.695861456960699</v>
      </c>
      <c r="D42" s="60">
        <f>VLOOKUP($A42,'Occupancy Raw Data'!$B$8:$BE$45,'Occupancy Raw Data'!AI$3,FALSE)</f>
        <v>59.6770721205597</v>
      </c>
      <c r="E42" s="60">
        <f>VLOOKUP($A42,'Occupancy Raw Data'!$B$8:$BE$45,'Occupancy Raw Data'!AJ$3,FALSE)</f>
        <v>62.445505920344402</v>
      </c>
      <c r="F42" s="60">
        <f>VLOOKUP($A42,'Occupancy Raw Data'!$B$8:$BE$45,'Occupancy Raw Data'!AK$3,FALSE)</f>
        <v>63.500954891465099</v>
      </c>
      <c r="G42" s="61">
        <f>VLOOKUP($A42,'Occupancy Raw Data'!$B$8:$BE$45,'Occupancy Raw Data'!AL$3,FALSE)</f>
        <v>58.313696058018699</v>
      </c>
      <c r="H42" s="60">
        <f>VLOOKUP($A42,'Occupancy Raw Data'!$B$8:$BE$45,'Occupancy Raw Data'!AN$3,FALSE)</f>
        <v>73.154944345862205</v>
      </c>
      <c r="I42" s="60">
        <f>VLOOKUP($A42,'Occupancy Raw Data'!$B$8:$BE$45,'Occupancy Raw Data'!AO$3,FALSE)</f>
        <v>77.605931064150099</v>
      </c>
      <c r="J42" s="61">
        <f>VLOOKUP($A42,'Occupancy Raw Data'!$B$8:$BE$45,'Occupancy Raw Data'!AP$3,FALSE)</f>
        <v>75.380437705006102</v>
      </c>
      <c r="K42" s="62">
        <f>VLOOKUP($A42,'Occupancy Raw Data'!$B$8:$BE$45,'Occupancy Raw Data'!AR$3,FALSE)</f>
        <v>63.191762820882197</v>
      </c>
      <c r="M42" s="59">
        <f>VLOOKUP($A42,'Occupancy Raw Data'!$B$8:$BE$45,'Occupancy Raw Data'!AT$3,FALSE)</f>
        <v>1.4430210270236199</v>
      </c>
      <c r="N42" s="60">
        <f>VLOOKUP($A42,'Occupancy Raw Data'!$B$8:$BE$45,'Occupancy Raw Data'!AU$3,FALSE)</f>
        <v>3.55981139156893</v>
      </c>
      <c r="O42" s="60">
        <f>VLOOKUP($A42,'Occupancy Raw Data'!$B$8:$BE$45,'Occupancy Raw Data'!AV$3,FALSE)</f>
        <v>8.1688166661799695</v>
      </c>
      <c r="P42" s="60">
        <f>VLOOKUP($A42,'Occupancy Raw Data'!$B$8:$BE$45,'Occupancy Raw Data'!AW$3,FALSE)</f>
        <v>10.381429918885701</v>
      </c>
      <c r="Q42" s="60">
        <f>VLOOKUP($A42,'Occupancy Raw Data'!$B$8:$BE$45,'Occupancy Raw Data'!AX$3,FALSE)</f>
        <v>8.9942417272193804</v>
      </c>
      <c r="R42" s="61">
        <f>VLOOKUP($A42,'Occupancy Raw Data'!$B$8:$BE$45,'Occupancy Raw Data'!AY$3,FALSE)</f>
        <v>6.6693137584714304</v>
      </c>
      <c r="S42" s="60">
        <f>VLOOKUP($A42,'Occupancy Raw Data'!$B$8:$BE$45,'Occupancy Raw Data'!BA$3,FALSE)</f>
        <v>1.6576140166715101</v>
      </c>
      <c r="T42" s="60">
        <f>VLOOKUP($A42,'Occupancy Raw Data'!$B$8:$BE$45,'Occupancy Raw Data'!BB$3,FALSE)</f>
        <v>0.54751556939344304</v>
      </c>
      <c r="U42" s="61">
        <f>VLOOKUP($A42,'Occupancy Raw Data'!$B$8:$BE$45,'Occupancy Raw Data'!BC$3,FALSE)</f>
        <v>1.0831337549681599</v>
      </c>
      <c r="V42" s="62">
        <f>VLOOKUP($A42,'Occupancy Raw Data'!$B$8:$BE$45,'Occupancy Raw Data'!BE$3,FALSE)</f>
        <v>4.7024114408197599</v>
      </c>
      <c r="X42" s="64">
        <f>VLOOKUP($A42,'ADR Raw Data'!$B$6:$BE$43,'ADR Raw Data'!AG$1,FALSE)</f>
        <v>99.229989506820502</v>
      </c>
      <c r="Y42" s="65">
        <f>VLOOKUP($A42,'ADR Raw Data'!$B$6:$BE$43,'ADR Raw Data'!AH$1,FALSE)</f>
        <v>98.950448997652302</v>
      </c>
      <c r="Z42" s="65">
        <f>VLOOKUP($A42,'ADR Raw Data'!$B$6:$BE$43,'ADR Raw Data'!AI$1,FALSE)</f>
        <v>102.090009356962</v>
      </c>
      <c r="AA42" s="65">
        <f>VLOOKUP($A42,'ADR Raw Data'!$B$6:$BE$43,'ADR Raw Data'!AJ$1,FALSE)</f>
        <v>103.48038548142</v>
      </c>
      <c r="AB42" s="65">
        <f>VLOOKUP($A42,'ADR Raw Data'!$B$6:$BE$43,'ADR Raw Data'!AK$1,FALSE)</f>
        <v>105.160631784053</v>
      </c>
      <c r="AC42" s="66">
        <f>VLOOKUP($A42,'ADR Raw Data'!$B$6:$BE$43,'ADR Raw Data'!AL$1,FALSE)</f>
        <v>101.96438656865401</v>
      </c>
      <c r="AD42" s="65">
        <f>VLOOKUP($A42,'ADR Raw Data'!$B$6:$BE$43,'ADR Raw Data'!AN$1,FALSE)</f>
        <v>127.2835259149</v>
      </c>
      <c r="AE42" s="65">
        <f>VLOOKUP($A42,'ADR Raw Data'!$B$6:$BE$43,'ADR Raw Data'!AO$1,FALSE)</f>
        <v>131.57079707948199</v>
      </c>
      <c r="AF42" s="66">
        <f>VLOOKUP($A42,'ADR Raw Data'!$B$6:$BE$43,'ADR Raw Data'!AP$1,FALSE)</f>
        <v>129.49044909405399</v>
      </c>
      <c r="AG42" s="67">
        <f>VLOOKUP($A42,'ADR Raw Data'!$B$6:$BE$43,'ADR Raw Data'!AR$1,FALSE)</f>
        <v>111.34949731625299</v>
      </c>
      <c r="AI42" s="59">
        <f>VLOOKUP($A42,'ADR Raw Data'!$B$6:$BE$43,'ADR Raw Data'!AT$1,FALSE)</f>
        <v>6.91130178623939</v>
      </c>
      <c r="AJ42" s="60">
        <f>VLOOKUP($A42,'ADR Raw Data'!$B$6:$BE$43,'ADR Raw Data'!AU$1,FALSE)</f>
        <v>8.6820885704811293</v>
      </c>
      <c r="AK42" s="60">
        <f>VLOOKUP($A42,'ADR Raw Data'!$B$6:$BE$43,'ADR Raw Data'!AV$1,FALSE)</f>
        <v>10.4591486565872</v>
      </c>
      <c r="AL42" s="60">
        <f>VLOOKUP($A42,'ADR Raw Data'!$B$6:$BE$43,'ADR Raw Data'!AW$1,FALSE)</f>
        <v>10.271971051313299</v>
      </c>
      <c r="AM42" s="60">
        <f>VLOOKUP($A42,'ADR Raw Data'!$B$6:$BE$43,'ADR Raw Data'!AX$1,FALSE)</f>
        <v>9.7337790737663905</v>
      </c>
      <c r="AN42" s="61">
        <f>VLOOKUP($A42,'ADR Raw Data'!$B$6:$BE$43,'ADR Raw Data'!AY$1,FALSE)</f>
        <v>9.3457336570521594</v>
      </c>
      <c r="AO42" s="60">
        <f>VLOOKUP($A42,'ADR Raw Data'!$B$6:$BE$43,'ADR Raw Data'!BA$1,FALSE)</f>
        <v>8.4952301845311204</v>
      </c>
      <c r="AP42" s="60">
        <f>VLOOKUP($A42,'ADR Raw Data'!$B$6:$BE$43,'ADR Raw Data'!BB$1,FALSE)</f>
        <v>7.2058141624090704</v>
      </c>
      <c r="AQ42" s="61">
        <f>VLOOKUP($A42,'ADR Raw Data'!$B$6:$BE$43,'ADR Raw Data'!BC$1,FALSE)</f>
        <v>7.8036637788900904</v>
      </c>
      <c r="AR42" s="62">
        <f>VLOOKUP($A42,'ADR Raw Data'!$B$6:$BE$43,'ADR Raw Data'!BE$1,FALSE)</f>
        <v>8.3878278778924198</v>
      </c>
      <c r="AT42" s="64">
        <f>VLOOKUP($A42,'RevPAR Raw Data'!$B$6:$BE$43,'RevPAR Raw Data'!AG$1,FALSE)</f>
        <v>50.859805846128999</v>
      </c>
      <c r="AU42" s="65">
        <f>VLOOKUP($A42,'RevPAR Raw Data'!$B$6:$BE$43,'RevPAR Raw Data'!AH$1,FALSE)</f>
        <v>54.121800494796503</v>
      </c>
      <c r="AV42" s="65">
        <f>VLOOKUP($A42,'RevPAR Raw Data'!$B$6:$BE$43,'RevPAR Raw Data'!AI$1,FALSE)</f>
        <v>60.924328511840599</v>
      </c>
      <c r="AW42" s="65">
        <f>VLOOKUP($A42,'RevPAR Raw Data'!$B$6:$BE$43,'RevPAR Raw Data'!AJ$1,FALSE)</f>
        <v>64.618850242195904</v>
      </c>
      <c r="AX42" s="65">
        <f>VLOOKUP($A42,'RevPAR Raw Data'!$B$6:$BE$43,'RevPAR Raw Data'!AK$1,FALSE)</f>
        <v>66.7780053527718</v>
      </c>
      <c r="AY42" s="66">
        <f>VLOOKUP($A42,'RevPAR Raw Data'!$B$6:$BE$43,'RevPAR Raw Data'!AL$1,FALSE)</f>
        <v>59.4592024710686</v>
      </c>
      <c r="AZ42" s="65">
        <f>VLOOKUP($A42,'RevPAR Raw Data'!$B$6:$BE$43,'RevPAR Raw Data'!AN$1,FALSE)</f>
        <v>93.114192544496404</v>
      </c>
      <c r="BA42" s="65">
        <f>VLOOKUP($A42,'RevPAR Raw Data'!$B$6:$BE$43,'RevPAR Raw Data'!AO$1,FALSE)</f>
        <v>102.106742082056</v>
      </c>
      <c r="BB42" s="66">
        <f>VLOOKUP($A42,'RevPAR Raw Data'!$B$6:$BE$43,'RevPAR Raw Data'!AP$1,FALSE)</f>
        <v>97.610467313276303</v>
      </c>
      <c r="BC42" s="67">
        <f>VLOOKUP($A42,'RevPAR Raw Data'!$B$6:$BE$43,'RevPAR Raw Data'!AR$1,FALSE)</f>
        <v>70.363710246331493</v>
      </c>
      <c r="BE42" s="59">
        <f>VLOOKUP($A42,'RevPAR Raw Data'!$B$6:$BE$43,'RevPAR Raw Data'!AT$1,FALSE)</f>
        <v>8.4540543512795097</v>
      </c>
      <c r="BF42" s="60">
        <f>VLOOKUP($A42,'RevPAR Raw Data'!$B$6:$BE$43,'RevPAR Raw Data'!AU$1,FALSE)</f>
        <v>12.5509659400081</v>
      </c>
      <c r="BG42" s="60">
        <f>VLOOKUP($A42,'RevPAR Raw Data'!$B$6:$BE$43,'RevPAR Raw Data'!AV$1,FALSE)</f>
        <v>19.482354001367</v>
      </c>
      <c r="BH42" s="60">
        <f>VLOOKUP($A42,'RevPAR Raw Data'!$B$6:$BE$43,'RevPAR Raw Data'!AW$1,FALSE)</f>
        <v>21.719778446179401</v>
      </c>
      <c r="BI42" s="60">
        <f>VLOOKUP($A42,'RevPAR Raw Data'!$B$6:$BE$43,'RevPAR Raw Data'!AX$1,FALSE)</f>
        <v>19.6035004200738</v>
      </c>
      <c r="BJ42" s="61">
        <f>VLOOKUP($A42,'RevPAR Raw Data'!$B$6:$BE$43,'RevPAR Raw Data'!AY$1,FALSE)</f>
        <v>16.6383437161434</v>
      </c>
      <c r="BK42" s="60">
        <f>VLOOKUP($A42,'RevPAR Raw Data'!$B$6:$BE$43,'RevPAR Raw Data'!BA$1,FALSE)</f>
        <v>10.2936623274899</v>
      </c>
      <c r="BL42" s="60">
        <f>VLOOKUP($A42,'RevPAR Raw Data'!$B$6:$BE$43,'RevPAR Raw Data'!BB$1,FALSE)</f>
        <v>7.7927826862432603</v>
      </c>
      <c r="BM42" s="61">
        <f>VLOOKUP($A42,'RevPAR Raw Data'!$B$6:$BE$43,'RevPAR Raw Data'!BC$1,FALSE)</f>
        <v>8.9713216503716406</v>
      </c>
      <c r="BN42" s="62">
        <f>VLOOKUP($A42,'RevPAR Raw Data'!$B$6:$BE$43,'RevPAR Raw Data'!BE$1,FALSE)</f>
        <v>13.4846694964784</v>
      </c>
    </row>
    <row r="43" spans="1:66" x14ac:dyDescent="0.35">
      <c r="A43" s="82" t="s">
        <v>82</v>
      </c>
      <c r="B43" s="59">
        <f>VLOOKUP($A43,'Occupancy Raw Data'!$B$8:$BE$45,'Occupancy Raw Data'!AG$3,FALSE)</f>
        <v>58.668344257970197</v>
      </c>
      <c r="C43" s="60">
        <f>VLOOKUP($A43,'Occupancy Raw Data'!$B$8:$BE$45,'Occupancy Raw Data'!AH$3,FALSE)</f>
        <v>65.420987478945506</v>
      </c>
      <c r="D43" s="60">
        <f>VLOOKUP($A43,'Occupancy Raw Data'!$B$8:$BE$45,'Occupancy Raw Data'!AI$3,FALSE)</f>
        <v>76.172453680215895</v>
      </c>
      <c r="E43" s="60">
        <f>VLOOKUP($A43,'Occupancy Raw Data'!$B$8:$BE$45,'Occupancy Raw Data'!AJ$3,FALSE)</f>
        <v>77.418978428069806</v>
      </c>
      <c r="F43" s="60">
        <f>VLOOKUP($A43,'Occupancy Raw Data'!$B$8:$BE$45,'Occupancy Raw Data'!AK$3,FALSE)</f>
        <v>72.209144225500694</v>
      </c>
      <c r="G43" s="61">
        <f>VLOOKUP($A43,'Occupancy Raw Data'!$B$8:$BE$45,'Occupancy Raw Data'!AL$3,FALSE)</f>
        <v>69.977981614140404</v>
      </c>
      <c r="H43" s="60">
        <f>VLOOKUP($A43,'Occupancy Raw Data'!$B$8:$BE$45,'Occupancy Raw Data'!AN$3,FALSE)</f>
        <v>73.716947054406702</v>
      </c>
      <c r="I43" s="60">
        <f>VLOOKUP($A43,'Occupancy Raw Data'!$B$8:$BE$45,'Occupancy Raw Data'!AO$3,FALSE)</f>
        <v>77.202345922032507</v>
      </c>
      <c r="J43" s="61">
        <f>VLOOKUP($A43,'Occupancy Raw Data'!$B$8:$BE$45,'Occupancy Raw Data'!AP$3,FALSE)</f>
        <v>75.459646488219605</v>
      </c>
      <c r="K43" s="62">
        <f>VLOOKUP($A43,'Occupancy Raw Data'!$B$8:$BE$45,'Occupancy Raw Data'!AR$3,FALSE)</f>
        <v>71.544171578163002</v>
      </c>
      <c r="M43" s="59">
        <f>VLOOKUP($A43,'Occupancy Raw Data'!$B$8:$BE$45,'Occupancy Raw Data'!AT$3,FALSE)</f>
        <v>14.936338032258501</v>
      </c>
      <c r="N43" s="60">
        <f>VLOOKUP($A43,'Occupancy Raw Data'!$B$8:$BE$45,'Occupancy Raw Data'!AU$3,FALSE)</f>
        <v>22.006422484198598</v>
      </c>
      <c r="O43" s="60">
        <f>VLOOKUP($A43,'Occupancy Raw Data'!$B$8:$BE$45,'Occupancy Raw Data'!AV$3,FALSE)</f>
        <v>32.354710737550903</v>
      </c>
      <c r="P43" s="60">
        <f>VLOOKUP($A43,'Occupancy Raw Data'!$B$8:$BE$45,'Occupancy Raw Data'!AW$3,FALSE)</f>
        <v>31.449993297415901</v>
      </c>
      <c r="Q43" s="60">
        <f>VLOOKUP($A43,'Occupancy Raw Data'!$B$8:$BE$45,'Occupancy Raw Data'!AX$3,FALSE)</f>
        <v>24.2980352489271</v>
      </c>
      <c r="R43" s="61">
        <f>VLOOKUP($A43,'Occupancy Raw Data'!$B$8:$BE$45,'Occupancy Raw Data'!AY$3,FALSE)</f>
        <v>25.316063181798299</v>
      </c>
      <c r="S43" s="60">
        <f>VLOOKUP($A43,'Occupancy Raw Data'!$B$8:$BE$45,'Occupancy Raw Data'!BA$3,FALSE)</f>
        <v>11.521893948605999</v>
      </c>
      <c r="T43" s="60">
        <f>VLOOKUP($A43,'Occupancy Raw Data'!$B$8:$BE$45,'Occupancy Raw Data'!BB$3,FALSE)</f>
        <v>9.6627562401211602</v>
      </c>
      <c r="U43" s="61">
        <f>VLOOKUP($A43,'Occupancy Raw Data'!$B$8:$BE$45,'Occupancy Raw Data'!BC$3,FALSE)</f>
        <v>10.5630495254176</v>
      </c>
      <c r="V43" s="62">
        <f>VLOOKUP($A43,'Occupancy Raw Data'!$B$8:$BE$45,'Occupancy Raw Data'!BE$3,FALSE)</f>
        <v>20.471909860939501</v>
      </c>
      <c r="X43" s="64">
        <f>VLOOKUP($A43,'ADR Raw Data'!$B$6:$BE$43,'ADR Raw Data'!AG$1,FALSE)</f>
        <v>137.21006727775799</v>
      </c>
      <c r="Y43" s="65">
        <f>VLOOKUP($A43,'ADR Raw Data'!$B$6:$BE$43,'ADR Raw Data'!AH$1,FALSE)</f>
        <v>152.8479171772</v>
      </c>
      <c r="Z43" s="65">
        <f>VLOOKUP($A43,'ADR Raw Data'!$B$6:$BE$43,'ADR Raw Data'!AI$1,FALSE)</f>
        <v>163.357657084626</v>
      </c>
      <c r="AA43" s="65">
        <f>VLOOKUP($A43,'ADR Raw Data'!$B$6:$BE$43,'ADR Raw Data'!AJ$1,FALSE)</f>
        <v>161.63892627081401</v>
      </c>
      <c r="AB43" s="65">
        <f>VLOOKUP($A43,'ADR Raw Data'!$B$6:$BE$43,'ADR Raw Data'!AK$1,FALSE)</f>
        <v>147.20381500737699</v>
      </c>
      <c r="AC43" s="66">
        <f>VLOOKUP($A43,'ADR Raw Data'!$B$6:$BE$43,'ADR Raw Data'!AL$1,FALSE)</f>
        <v>153.29417489172201</v>
      </c>
      <c r="AD43" s="65">
        <f>VLOOKUP($A43,'ADR Raw Data'!$B$6:$BE$43,'ADR Raw Data'!AN$1,FALSE)</f>
        <v>134.45408239391</v>
      </c>
      <c r="AE43" s="65">
        <f>VLOOKUP($A43,'ADR Raw Data'!$B$6:$BE$43,'ADR Raw Data'!AO$1,FALSE)</f>
        <v>135.612121875246</v>
      </c>
      <c r="AF43" s="66">
        <f>VLOOKUP($A43,'ADR Raw Data'!$B$6:$BE$43,'ADR Raw Data'!AP$1,FALSE)</f>
        <v>135.046474280105</v>
      </c>
      <c r="AG43" s="67">
        <f>VLOOKUP($A43,'ADR Raw Data'!$B$6:$BE$43,'ADR Raw Data'!AR$1,FALSE)</f>
        <v>147.79521427160401</v>
      </c>
      <c r="AI43" s="59">
        <f>VLOOKUP($A43,'ADR Raw Data'!$B$6:$BE$43,'ADR Raw Data'!AT$1,FALSE)</f>
        <v>23.173435074072099</v>
      </c>
      <c r="AJ43" s="60">
        <f>VLOOKUP($A43,'ADR Raw Data'!$B$6:$BE$43,'ADR Raw Data'!AU$1,FALSE)</f>
        <v>29.604427577519999</v>
      </c>
      <c r="AK43" s="60">
        <f>VLOOKUP($A43,'ADR Raw Data'!$B$6:$BE$43,'ADR Raw Data'!AV$1,FALSE)</f>
        <v>32.586272929005197</v>
      </c>
      <c r="AL43" s="60">
        <f>VLOOKUP($A43,'ADR Raw Data'!$B$6:$BE$43,'ADR Raw Data'!AW$1,FALSE)</f>
        <v>30.082413517368501</v>
      </c>
      <c r="AM43" s="60">
        <f>VLOOKUP($A43,'ADR Raw Data'!$B$6:$BE$43,'ADR Raw Data'!AX$1,FALSE)</f>
        <v>23.4488559701261</v>
      </c>
      <c r="AN43" s="61">
        <f>VLOOKUP($A43,'ADR Raw Data'!$B$6:$BE$43,'ADR Raw Data'!AY$1,FALSE)</f>
        <v>28.3524220719856</v>
      </c>
      <c r="AO43" s="60">
        <f>VLOOKUP($A43,'ADR Raw Data'!$B$6:$BE$43,'ADR Raw Data'!BA$1,FALSE)</f>
        <v>15.9988071315813</v>
      </c>
      <c r="AP43" s="60">
        <f>VLOOKUP($A43,'ADR Raw Data'!$B$6:$BE$43,'ADR Raw Data'!BB$1,FALSE)</f>
        <v>16.4005481262393</v>
      </c>
      <c r="AQ43" s="61">
        <f>VLOOKUP($A43,'ADR Raw Data'!$B$6:$BE$43,'ADR Raw Data'!BC$1,FALSE)</f>
        <v>16.202332617498499</v>
      </c>
      <c r="AR43" s="62">
        <f>VLOOKUP($A43,'ADR Raw Data'!$B$6:$BE$43,'ADR Raw Data'!BE$1,FALSE)</f>
        <v>24.8519284040967</v>
      </c>
      <c r="AT43" s="64">
        <f>VLOOKUP($A43,'RevPAR Raw Data'!$B$6:$BE$43,'RevPAR Raw Data'!AG$1,FALSE)</f>
        <v>80.498874627107895</v>
      </c>
      <c r="AU43" s="65">
        <f>VLOOKUP($A43,'RevPAR Raw Data'!$B$6:$BE$43,'RevPAR Raw Data'!AH$1,FALSE)</f>
        <v>99.994616758325293</v>
      </c>
      <c r="AV43" s="65">
        <f>VLOOKUP($A43,'RevPAR Raw Data'!$B$6:$BE$43,'RevPAR Raw Data'!AI$1,FALSE)</f>
        <v>124.433535675873</v>
      </c>
      <c r="AW43" s="65">
        <f>VLOOKUP($A43,'RevPAR Raw Data'!$B$6:$BE$43,'RevPAR Raw Data'!AJ$1,FALSE)</f>
        <v>125.139205460965</v>
      </c>
      <c r="AX43" s="65">
        <f>VLOOKUP($A43,'RevPAR Raw Data'!$B$6:$BE$43,'RevPAR Raw Data'!AK$1,FALSE)</f>
        <v>106.294615084116</v>
      </c>
      <c r="AY43" s="66">
        <f>VLOOKUP($A43,'RevPAR Raw Data'!$B$6:$BE$43,'RevPAR Raw Data'!AL$1,FALSE)</f>
        <v>107.27216952127699</v>
      </c>
      <c r="AZ43" s="65">
        <f>VLOOKUP($A43,'RevPAR Raw Data'!$B$6:$BE$43,'RevPAR Raw Data'!AN$1,FALSE)</f>
        <v>99.115444730807397</v>
      </c>
      <c r="BA43" s="65">
        <f>VLOOKUP($A43,'RevPAR Raw Data'!$B$6:$BE$43,'RevPAR Raw Data'!AO$1,FALSE)</f>
        <v>104.69573944233601</v>
      </c>
      <c r="BB43" s="66">
        <f>VLOOKUP($A43,'RevPAR Raw Data'!$B$6:$BE$43,'RevPAR Raw Data'!AP$1,FALSE)</f>
        <v>101.905592086571</v>
      </c>
      <c r="BC43" s="67">
        <f>VLOOKUP($A43,'RevPAR Raw Data'!$B$6:$BE$43,'RevPAR Raw Data'!AR$1,FALSE)</f>
        <v>105.73886168279</v>
      </c>
      <c r="BE43" s="59">
        <f>VLOOKUP($A43,'RevPAR Raw Data'!$B$6:$BE$43,'RevPAR Raw Data'!AT$1,FALSE)</f>
        <v>41.57103570268</v>
      </c>
      <c r="BF43" s="60">
        <f>VLOOKUP($A43,'RevPAR Raw Data'!$B$6:$BE$43,'RevPAR Raw Data'!AU$1,FALSE)</f>
        <v>58.125725468456402</v>
      </c>
      <c r="BG43" s="60">
        <f>VLOOKUP($A43,'RevPAR Raw Data'!$B$6:$BE$43,'RevPAR Raw Data'!AV$1,FALSE)</f>
        <v>75.484178012884797</v>
      </c>
      <c r="BH43" s="60">
        <f>VLOOKUP($A43,'RevPAR Raw Data'!$B$6:$BE$43,'RevPAR Raw Data'!AW$1,FALSE)</f>
        <v>70.993323849697902</v>
      </c>
      <c r="BI43" s="60">
        <f>VLOOKUP($A43,'RevPAR Raw Data'!$B$6:$BE$43,'RevPAR Raw Data'!AX$1,FALSE)</f>
        <v>53.444502508144701</v>
      </c>
      <c r="BJ43" s="61">
        <f>VLOOKUP($A43,'RevPAR Raw Data'!$B$6:$BE$43,'RevPAR Raw Data'!AY$1,FALSE)</f>
        <v>60.846202339097999</v>
      </c>
      <c r="BK43" s="60">
        <f>VLOOKUP($A43,'RevPAR Raw Data'!$B$6:$BE$43,'RevPAR Raw Data'!BA$1,FALSE)</f>
        <v>29.3640666709302</v>
      </c>
      <c r="BL43" s="60">
        <f>VLOOKUP($A43,'RevPAR Raw Data'!$B$6:$BE$43,'RevPAR Raw Data'!BB$1,FALSE)</f>
        <v>27.648049353842701</v>
      </c>
      <c r="BM43" s="61">
        <f>VLOOKUP($A43,'RevPAR Raw Data'!$B$6:$BE$43,'RevPAR Raw Data'!BC$1,FALSE)</f>
        <v>28.476842561575399</v>
      </c>
      <c r="BN43" s="62">
        <f>VLOOKUP($A43,'RevPAR Raw Data'!$B$6:$BE$43,'RevPAR Raw Data'!BE$1,FALSE)</f>
        <v>50.4115026466282</v>
      </c>
    </row>
    <row r="44" spans="1:66" x14ac:dyDescent="0.35">
      <c r="A44" s="81" t="s">
        <v>83</v>
      </c>
      <c r="B44" s="59">
        <f>VLOOKUP($A44,'Occupancy Raw Data'!$B$8:$BE$45,'Occupancy Raw Data'!AG$3,FALSE)</f>
        <v>53.129660700969403</v>
      </c>
      <c r="C44" s="60">
        <f>VLOOKUP($A44,'Occupancy Raw Data'!$B$8:$BE$45,'Occupancy Raw Data'!AH$3,FALSE)</f>
        <v>57.554996271439201</v>
      </c>
      <c r="D44" s="60">
        <f>VLOOKUP($A44,'Occupancy Raw Data'!$B$8:$BE$45,'Occupancy Raw Data'!AI$3,FALSE)</f>
        <v>61.636601551546804</v>
      </c>
      <c r="E44" s="60">
        <f>VLOOKUP($A44,'Occupancy Raw Data'!$B$8:$BE$45,'Occupancy Raw Data'!AJ$3,FALSE)</f>
        <v>62.526871670249498</v>
      </c>
      <c r="F44" s="60">
        <f>VLOOKUP($A44,'Occupancy Raw Data'!$B$8:$BE$45,'Occupancy Raw Data'!AK$3,FALSE)</f>
        <v>64.671931956257495</v>
      </c>
      <c r="G44" s="61">
        <f>VLOOKUP($A44,'Occupancy Raw Data'!$B$8:$BE$45,'Occupancy Raw Data'!AL$3,FALSE)</f>
        <v>59.899071947416502</v>
      </c>
      <c r="H44" s="60">
        <f>VLOOKUP($A44,'Occupancy Raw Data'!$B$8:$BE$45,'Occupancy Raw Data'!AN$3,FALSE)</f>
        <v>77.785307038040898</v>
      </c>
      <c r="I44" s="60">
        <f>VLOOKUP($A44,'Occupancy Raw Data'!$B$8:$BE$45,'Occupancy Raw Data'!AO$3,FALSE)</f>
        <v>82.3838676511823</v>
      </c>
      <c r="J44" s="61">
        <f>VLOOKUP($A44,'Occupancy Raw Data'!$B$8:$BE$45,'Occupancy Raw Data'!AP$3,FALSE)</f>
        <v>80.084587344611606</v>
      </c>
      <c r="K44" s="62">
        <f>VLOOKUP($A44,'Occupancy Raw Data'!$B$8:$BE$45,'Occupancy Raw Data'!AR$3,FALSE)</f>
        <v>65.661899107416801</v>
      </c>
      <c r="M44" s="59">
        <f>VLOOKUP($A44,'Occupancy Raw Data'!$B$8:$BE$45,'Occupancy Raw Data'!AT$3,FALSE)</f>
        <v>-1.50750491086947</v>
      </c>
      <c r="N44" s="60">
        <f>VLOOKUP($A44,'Occupancy Raw Data'!$B$8:$BE$45,'Occupancy Raw Data'!AU$3,FALSE)</f>
        <v>-1.5292706930375699</v>
      </c>
      <c r="O44" s="60">
        <f>VLOOKUP($A44,'Occupancy Raw Data'!$B$8:$BE$45,'Occupancy Raw Data'!AV$3,FALSE)</f>
        <v>4.4358841010527001</v>
      </c>
      <c r="P44" s="60">
        <f>VLOOKUP($A44,'Occupancy Raw Data'!$B$8:$BE$45,'Occupancy Raw Data'!AW$3,FALSE)</f>
        <v>2.0788747416656199</v>
      </c>
      <c r="Q44" s="60">
        <f>VLOOKUP($A44,'Occupancy Raw Data'!$B$8:$BE$45,'Occupancy Raw Data'!AX$3,FALSE)</f>
        <v>1.81200388515327</v>
      </c>
      <c r="R44" s="61">
        <f>VLOOKUP($A44,'Occupancy Raw Data'!$B$8:$BE$45,'Occupancy Raw Data'!AY$3,FALSE)</f>
        <v>1.1226378572025499</v>
      </c>
      <c r="S44" s="60">
        <f>VLOOKUP($A44,'Occupancy Raw Data'!$B$8:$BE$45,'Occupancy Raw Data'!BA$3,FALSE)</f>
        <v>-4.1091653726739299</v>
      </c>
      <c r="T44" s="60">
        <f>VLOOKUP($A44,'Occupancy Raw Data'!$B$8:$BE$45,'Occupancy Raw Data'!BB$3,FALSE)</f>
        <v>-3.0565839581620802</v>
      </c>
      <c r="U44" s="61">
        <f>VLOOKUP($A44,'Occupancy Raw Data'!$B$8:$BE$45,'Occupancy Raw Data'!BC$3,FALSE)</f>
        <v>-3.5706353466446101</v>
      </c>
      <c r="V44" s="62">
        <f>VLOOKUP($A44,'Occupancy Raw Data'!$B$8:$BE$45,'Occupancy Raw Data'!BE$3,FALSE)</f>
        <v>-0.56652965058748805</v>
      </c>
      <c r="X44" s="64">
        <f>VLOOKUP($A44,'ADR Raw Data'!$B$6:$BE$43,'ADR Raw Data'!AG$1,FALSE)</f>
        <v>97.214327821395599</v>
      </c>
      <c r="Y44" s="65">
        <f>VLOOKUP($A44,'ADR Raw Data'!$B$6:$BE$43,'ADR Raw Data'!AH$1,FALSE)</f>
        <v>96.673591788808807</v>
      </c>
      <c r="Z44" s="65">
        <f>VLOOKUP($A44,'ADR Raw Data'!$B$6:$BE$43,'ADR Raw Data'!AI$1,FALSE)</f>
        <v>97.8108465387823</v>
      </c>
      <c r="AA44" s="65">
        <f>VLOOKUP($A44,'ADR Raw Data'!$B$6:$BE$43,'ADR Raw Data'!AJ$1,FALSE)</f>
        <v>97.353843566650397</v>
      </c>
      <c r="AB44" s="65">
        <f>VLOOKUP($A44,'ADR Raw Data'!$B$6:$BE$43,'ADR Raw Data'!AK$1,FALSE)</f>
        <v>101.405633919861</v>
      </c>
      <c r="AC44" s="66">
        <f>VLOOKUP($A44,'ADR Raw Data'!$B$6:$BE$43,'ADR Raw Data'!AL$1,FALSE)</f>
        <v>98.166046324944801</v>
      </c>
      <c r="AD44" s="65">
        <f>VLOOKUP($A44,'ADR Raw Data'!$B$6:$BE$43,'ADR Raw Data'!AN$1,FALSE)</f>
        <v>139.02240740184399</v>
      </c>
      <c r="AE44" s="65">
        <f>VLOOKUP($A44,'ADR Raw Data'!$B$6:$BE$43,'ADR Raw Data'!AO$1,FALSE)</f>
        <v>144.90592081005099</v>
      </c>
      <c r="AF44" s="66">
        <f>VLOOKUP($A44,'ADR Raw Data'!$B$6:$BE$43,'ADR Raw Data'!AP$1,FALSE)</f>
        <v>142.04862384384199</v>
      </c>
      <c r="AG44" s="67">
        <f>VLOOKUP($A44,'ADR Raw Data'!$B$6:$BE$43,'ADR Raw Data'!AR$1,FALSE)</f>
        <v>113.446047333851</v>
      </c>
      <c r="AI44" s="59">
        <f>VLOOKUP($A44,'ADR Raw Data'!$B$6:$BE$43,'ADR Raw Data'!AT$1,FALSE)</f>
        <v>1.32812827753394</v>
      </c>
      <c r="AJ44" s="60">
        <f>VLOOKUP($A44,'ADR Raw Data'!$B$6:$BE$43,'ADR Raw Data'!AU$1,FALSE)</f>
        <v>3.5688403188815299</v>
      </c>
      <c r="AK44" s="60">
        <f>VLOOKUP($A44,'ADR Raw Data'!$B$6:$BE$43,'ADR Raw Data'!AV$1,FALSE)</f>
        <v>4.1807537212409898</v>
      </c>
      <c r="AL44" s="60">
        <f>VLOOKUP($A44,'ADR Raw Data'!$B$6:$BE$43,'ADR Raw Data'!AW$1,FALSE)</f>
        <v>2.5802432850833799</v>
      </c>
      <c r="AM44" s="60">
        <f>VLOOKUP($A44,'ADR Raw Data'!$B$6:$BE$43,'ADR Raw Data'!AX$1,FALSE)</f>
        <v>1.9218415162671201</v>
      </c>
      <c r="AN44" s="61">
        <f>VLOOKUP($A44,'ADR Raw Data'!$B$6:$BE$43,'ADR Raw Data'!AY$1,FALSE)</f>
        <v>2.72034309038464</v>
      </c>
      <c r="AO44" s="60">
        <f>VLOOKUP($A44,'ADR Raw Data'!$B$6:$BE$43,'ADR Raw Data'!BA$1,FALSE)</f>
        <v>5.5282833166289498</v>
      </c>
      <c r="AP44" s="60">
        <f>VLOOKUP($A44,'ADR Raw Data'!$B$6:$BE$43,'ADR Raw Data'!BB$1,FALSE)</f>
        <v>6.4586106252338302</v>
      </c>
      <c r="AQ44" s="61">
        <f>VLOOKUP($A44,'ADR Raw Data'!$B$6:$BE$43,'ADR Raw Data'!BC$1,FALSE)</f>
        <v>6.0238332303808999</v>
      </c>
      <c r="AR44" s="62">
        <f>VLOOKUP($A44,'ADR Raw Data'!$B$6:$BE$43,'ADR Raw Data'!BE$1,FALSE)</f>
        <v>3.7331153312330199</v>
      </c>
      <c r="AT44" s="64">
        <f>VLOOKUP($A44,'RevPAR Raw Data'!$B$6:$BE$43,'RevPAR Raw Data'!AG$1,FALSE)</f>
        <v>51.649642524235603</v>
      </c>
      <c r="AU44" s="65">
        <f>VLOOKUP($A44,'RevPAR Raw Data'!$B$6:$BE$43,'RevPAR Raw Data'!AH$1,FALSE)</f>
        <v>55.640482149515201</v>
      </c>
      <c r="AV44" s="65">
        <f>VLOOKUP($A44,'RevPAR Raw Data'!$B$6:$BE$43,'RevPAR Raw Data'!AI$1,FALSE)</f>
        <v>60.2872817553042</v>
      </c>
      <c r="AW44" s="65">
        <f>VLOOKUP($A44,'RevPAR Raw Data'!$B$6:$BE$43,'RevPAR Raw Data'!AJ$1,FALSE)</f>
        <v>60.872312832974998</v>
      </c>
      <c r="AX44" s="65">
        <f>VLOOKUP($A44,'RevPAR Raw Data'!$B$6:$BE$43,'RevPAR Raw Data'!AK$1,FALSE)</f>
        <v>65.580982568464293</v>
      </c>
      <c r="AY44" s="66">
        <f>VLOOKUP($A44,'RevPAR Raw Data'!$B$6:$BE$43,'RevPAR Raw Data'!AL$1,FALSE)</f>
        <v>58.800550716113001</v>
      </c>
      <c r="AZ44" s="65">
        <f>VLOOKUP($A44,'RevPAR Raw Data'!$B$6:$BE$43,'RevPAR Raw Data'!AN$1,FALSE)</f>
        <v>108.1390064492</v>
      </c>
      <c r="BA44" s="65">
        <f>VLOOKUP($A44,'RevPAR Raw Data'!$B$6:$BE$43,'RevPAR Raw Data'!AO$1,FALSE)</f>
        <v>119.37910201888</v>
      </c>
      <c r="BB44" s="66">
        <f>VLOOKUP($A44,'RevPAR Raw Data'!$B$6:$BE$43,'RevPAR Raw Data'!AP$1,FALSE)</f>
        <v>113.75905423403999</v>
      </c>
      <c r="BC44" s="67">
        <f>VLOOKUP($A44,'RevPAR Raw Data'!$B$6:$BE$43,'RevPAR Raw Data'!AR$1,FALSE)</f>
        <v>74.490829141705902</v>
      </c>
      <c r="BE44" s="59">
        <f>VLOOKUP($A44,'RevPAR Raw Data'!$B$6:$BE$43,'RevPAR Raw Data'!AT$1,FALSE)</f>
        <v>-0.19939823234200399</v>
      </c>
      <c r="BF44" s="60">
        <f>VLOOKUP($A44,'RevPAR Raw Data'!$B$6:$BE$43,'RevPAR Raw Data'!AU$1,FALSE)</f>
        <v>1.9849923967659899</v>
      </c>
      <c r="BG44" s="60">
        <f>VLOOKUP($A44,'RevPAR Raw Data'!$B$6:$BE$43,'RevPAR Raw Data'!AV$1,FALSE)</f>
        <v>8.8020912119184</v>
      </c>
      <c r="BH44" s="60">
        <f>VLOOKUP($A44,'RevPAR Raw Data'!$B$6:$BE$43,'RevPAR Raw Data'!AW$1,FALSE)</f>
        <v>4.7127580526761204</v>
      </c>
      <c r="BI44" s="60">
        <f>VLOOKUP($A44,'RevPAR Raw Data'!$B$6:$BE$43,'RevPAR Raw Data'!AX$1,FALSE)</f>
        <v>3.7686692443616399</v>
      </c>
      <c r="BJ44" s="61">
        <f>VLOOKUP($A44,'RevPAR Raw Data'!$B$6:$BE$43,'RevPAR Raw Data'!AY$1,FALSE)</f>
        <v>3.8735205489656601</v>
      </c>
      <c r="BK44" s="60">
        <f>VLOOKUP($A44,'RevPAR Raw Data'!$B$6:$BE$43,'RevPAR Raw Data'!BA$1,FALSE)</f>
        <v>1.1919516402047901</v>
      </c>
      <c r="BL44" s="60">
        <f>VLOOKUP($A44,'RevPAR Raw Data'!$B$6:$BE$43,'RevPAR Raw Data'!BB$1,FALSE)</f>
        <v>3.2046138107807001</v>
      </c>
      <c r="BM44" s="61">
        <f>VLOOKUP($A44,'RevPAR Raw Data'!$B$6:$BE$43,'RevPAR Raw Data'!BC$1,FALSE)</f>
        <v>2.2381087651893798</v>
      </c>
      <c r="BN44" s="62">
        <f>VLOOKUP($A44,'RevPAR Raw Data'!$B$6:$BE$43,'RevPAR Raw Data'!BE$1,FALSE)</f>
        <v>3.1454364754034598</v>
      </c>
    </row>
    <row r="45" spans="1:66" x14ac:dyDescent="0.35">
      <c r="A45" s="83" t="s">
        <v>84</v>
      </c>
      <c r="B45" s="59">
        <f>VLOOKUP($A45,'Occupancy Raw Data'!$B$8:$BE$45,'Occupancy Raw Data'!AG$3,FALSE)</f>
        <v>48.4272359777665</v>
      </c>
      <c r="C45" s="60">
        <f>VLOOKUP($A45,'Occupancy Raw Data'!$B$8:$BE$45,'Occupancy Raw Data'!AH$3,FALSE)</f>
        <v>56.638453764527497</v>
      </c>
      <c r="D45" s="60">
        <f>VLOOKUP($A45,'Occupancy Raw Data'!$B$8:$BE$45,'Occupancy Raw Data'!AI$3,FALSE)</f>
        <v>61.912582112177802</v>
      </c>
      <c r="E45" s="60">
        <f>VLOOKUP($A45,'Occupancy Raw Data'!$B$8:$BE$45,'Occupancy Raw Data'!AJ$3,FALSE)</f>
        <v>62.607377463365303</v>
      </c>
      <c r="F45" s="60">
        <f>VLOOKUP($A45,'Occupancy Raw Data'!$B$8:$BE$45,'Occupancy Raw Data'!AK$3,FALSE)</f>
        <v>58.8175846387064</v>
      </c>
      <c r="G45" s="61">
        <f>VLOOKUP($A45,'Occupancy Raw Data'!$B$8:$BE$45,'Occupancy Raw Data'!AL$3,FALSE)</f>
        <v>57.680646791308703</v>
      </c>
      <c r="H45" s="60">
        <f>VLOOKUP($A45,'Occupancy Raw Data'!$B$8:$BE$45,'Occupancy Raw Data'!AN$3,FALSE)</f>
        <v>66.296109146033302</v>
      </c>
      <c r="I45" s="60">
        <f>VLOOKUP($A45,'Occupancy Raw Data'!$B$8:$BE$45,'Occupancy Raw Data'!AO$3,FALSE)</f>
        <v>71.443911066195</v>
      </c>
      <c r="J45" s="61">
        <f>VLOOKUP($A45,'Occupancy Raw Data'!$B$8:$BE$45,'Occupancy Raw Data'!AP$3,FALSE)</f>
        <v>68.870010106114094</v>
      </c>
      <c r="K45" s="62">
        <f>VLOOKUP($A45,'Occupancy Raw Data'!$B$8:$BE$45,'Occupancy Raw Data'!AR$3,FALSE)</f>
        <v>60.877607738396001</v>
      </c>
      <c r="M45" s="59">
        <f>VLOOKUP($A45,'Occupancy Raw Data'!$B$8:$BE$45,'Occupancy Raw Data'!AT$3,FALSE)</f>
        <v>-8.6052068950171492</v>
      </c>
      <c r="N45" s="60">
        <f>VLOOKUP($A45,'Occupancy Raw Data'!$B$8:$BE$45,'Occupancy Raw Data'!AU$3,FALSE)</f>
        <v>-8.0169670992659103</v>
      </c>
      <c r="O45" s="60">
        <f>VLOOKUP($A45,'Occupancy Raw Data'!$B$8:$BE$45,'Occupancy Raw Data'!AV$3,FALSE)</f>
        <v>-2.1118559975590299</v>
      </c>
      <c r="P45" s="60">
        <f>VLOOKUP($A45,'Occupancy Raw Data'!$B$8:$BE$45,'Occupancy Raw Data'!AW$3,FALSE)</f>
        <v>-3.3956514167540202</v>
      </c>
      <c r="Q45" s="60">
        <f>VLOOKUP($A45,'Occupancy Raw Data'!$B$8:$BE$45,'Occupancy Raw Data'!AX$3,FALSE)</f>
        <v>-5.4188393238673003</v>
      </c>
      <c r="R45" s="61">
        <f>VLOOKUP($A45,'Occupancy Raw Data'!$B$8:$BE$45,'Occupancy Raw Data'!AY$3,FALSE)</f>
        <v>-5.3812257777077104</v>
      </c>
      <c r="S45" s="60">
        <f>VLOOKUP($A45,'Occupancy Raw Data'!$B$8:$BE$45,'Occupancy Raw Data'!BA$3,FALSE)</f>
        <v>-5.7487041532826799</v>
      </c>
      <c r="T45" s="60">
        <f>VLOOKUP($A45,'Occupancy Raw Data'!$B$8:$BE$45,'Occupancy Raw Data'!BB$3,FALSE)</f>
        <v>-3.78554505959139</v>
      </c>
      <c r="U45" s="61">
        <f>VLOOKUP($A45,'Occupancy Raw Data'!$B$8:$BE$45,'Occupancy Raw Data'!BC$3,FALSE)</f>
        <v>-4.7405467691130703</v>
      </c>
      <c r="V45" s="62">
        <f>VLOOKUP($A45,'Occupancy Raw Data'!$B$8:$BE$45,'Occupancy Raw Data'!BE$3,FALSE)</f>
        <v>-5.1750871468984903</v>
      </c>
      <c r="X45" s="64">
        <f>VLOOKUP($A45,'ADR Raw Data'!$B$6:$BE$43,'ADR Raw Data'!AG$1,FALSE)</f>
        <v>95.707094039389503</v>
      </c>
      <c r="Y45" s="65">
        <f>VLOOKUP($A45,'ADR Raw Data'!$B$6:$BE$43,'ADR Raw Data'!AH$1,FALSE)</f>
        <v>92.144800936768107</v>
      </c>
      <c r="Z45" s="65">
        <f>VLOOKUP($A45,'ADR Raw Data'!$B$6:$BE$43,'ADR Raw Data'!AI$1,FALSE)</f>
        <v>94.041404815343796</v>
      </c>
      <c r="AA45" s="65">
        <f>VLOOKUP($A45,'ADR Raw Data'!$B$6:$BE$43,'ADR Raw Data'!AJ$1,FALSE)</f>
        <v>94.987875302663397</v>
      </c>
      <c r="AB45" s="65">
        <f>VLOOKUP($A45,'ADR Raw Data'!$B$6:$BE$43,'ADR Raw Data'!AK$1,FALSE)</f>
        <v>95.583635094501702</v>
      </c>
      <c r="AC45" s="66">
        <f>VLOOKUP($A45,'ADR Raw Data'!$B$6:$BE$43,'ADR Raw Data'!AL$1,FALSE)</f>
        <v>94.468620236530796</v>
      </c>
      <c r="AD45" s="65">
        <f>VLOOKUP($A45,'ADR Raw Data'!$B$6:$BE$43,'ADR Raw Data'!AN$1,FALSE)</f>
        <v>112.225675495426</v>
      </c>
      <c r="AE45" s="65">
        <f>VLOOKUP($A45,'ADR Raw Data'!$B$6:$BE$43,'ADR Raw Data'!AO$1,FALSE)</f>
        <v>116.47637609406701</v>
      </c>
      <c r="AF45" s="66">
        <f>VLOOKUP($A45,'ADR Raw Data'!$B$6:$BE$43,'ADR Raw Data'!AP$1,FALSE)</f>
        <v>114.430457192644</v>
      </c>
      <c r="AG45" s="67">
        <f>VLOOKUP($A45,'ADR Raw Data'!$B$6:$BE$43,'ADR Raw Data'!AR$1,FALSE)</f>
        <v>100.920778751093</v>
      </c>
      <c r="AI45" s="59">
        <f>VLOOKUP($A45,'ADR Raw Data'!$B$6:$BE$43,'ADR Raw Data'!AT$1,FALSE)</f>
        <v>4.1094324529343904</v>
      </c>
      <c r="AJ45" s="60">
        <f>VLOOKUP($A45,'ADR Raw Data'!$B$6:$BE$43,'ADR Raw Data'!AU$1,FALSE)</f>
        <v>5.6121005256833802</v>
      </c>
      <c r="AK45" s="60">
        <f>VLOOKUP($A45,'ADR Raw Data'!$B$6:$BE$43,'ADR Raw Data'!AV$1,FALSE)</f>
        <v>5.3754072971678397</v>
      </c>
      <c r="AL45" s="60">
        <f>VLOOKUP($A45,'ADR Raw Data'!$B$6:$BE$43,'ADR Raw Data'!AW$1,FALSE)</f>
        <v>7.2803795992020301</v>
      </c>
      <c r="AM45" s="60">
        <f>VLOOKUP($A45,'ADR Raw Data'!$B$6:$BE$43,'ADR Raw Data'!AX$1,FALSE)</f>
        <v>6.75119305773954</v>
      </c>
      <c r="AN45" s="61">
        <f>VLOOKUP($A45,'ADR Raw Data'!$B$6:$BE$43,'ADR Raw Data'!AY$1,FALSE)</f>
        <v>5.8845664460415996</v>
      </c>
      <c r="AO45" s="60">
        <f>VLOOKUP($A45,'ADR Raw Data'!$B$6:$BE$43,'ADR Raw Data'!BA$1,FALSE)</f>
        <v>9.0491308025779098</v>
      </c>
      <c r="AP45" s="60">
        <f>VLOOKUP($A45,'ADR Raw Data'!$B$6:$BE$43,'ADR Raw Data'!BB$1,FALSE)</f>
        <v>5.2678034295547196</v>
      </c>
      <c r="AQ45" s="61">
        <f>VLOOKUP($A45,'ADR Raw Data'!$B$6:$BE$43,'ADR Raw Data'!BC$1,FALSE)</f>
        <v>7.0593901292971797</v>
      </c>
      <c r="AR45" s="62">
        <f>VLOOKUP($A45,'ADR Raw Data'!$B$6:$BE$43,'ADR Raw Data'!BE$1,FALSE)</f>
        <v>6.3413054611619</v>
      </c>
      <c r="AT45" s="64">
        <f>VLOOKUP($A45,'RevPAR Raw Data'!$B$6:$BE$43,'RevPAR Raw Data'!AG$1,FALSE)</f>
        <v>46.348300277918099</v>
      </c>
      <c r="AU45" s="65">
        <f>VLOOKUP($A45,'RevPAR Raw Data'!$B$6:$BE$43,'RevPAR Raw Data'!AH$1,FALSE)</f>
        <v>52.189390474987299</v>
      </c>
      <c r="AV45" s="65">
        <f>VLOOKUP($A45,'RevPAR Raw Data'!$B$6:$BE$43,'RevPAR Raw Data'!AI$1,FALSE)</f>
        <v>58.223461975745302</v>
      </c>
      <c r="AW45" s="65">
        <f>VLOOKUP($A45,'RevPAR Raw Data'!$B$6:$BE$43,'RevPAR Raw Data'!AJ$1,FALSE)</f>
        <v>59.469417635169201</v>
      </c>
      <c r="AX45" s="65">
        <f>VLOOKUP($A45,'RevPAR Raw Data'!$B$6:$BE$43,'RevPAR Raw Data'!AK$1,FALSE)</f>
        <v>56.219985472460799</v>
      </c>
      <c r="AY45" s="66">
        <f>VLOOKUP($A45,'RevPAR Raw Data'!$B$6:$BE$43,'RevPAR Raw Data'!AL$1,FALSE)</f>
        <v>54.490111167256103</v>
      </c>
      <c r="AZ45" s="65">
        <f>VLOOKUP($A45,'RevPAR Raw Data'!$B$6:$BE$43,'RevPAR Raw Data'!AN$1,FALSE)</f>
        <v>74.401256316321295</v>
      </c>
      <c r="BA45" s="65">
        <f>VLOOKUP($A45,'RevPAR Raw Data'!$B$6:$BE$43,'RevPAR Raw Data'!AO$1,FALSE)</f>
        <v>83.215278549772606</v>
      </c>
      <c r="BB45" s="66">
        <f>VLOOKUP($A45,'RevPAR Raw Data'!$B$6:$BE$43,'RevPAR Raw Data'!AP$1,FALSE)</f>
        <v>78.808267433046893</v>
      </c>
      <c r="BC45" s="67">
        <f>VLOOKUP($A45,'RevPAR Raw Data'!$B$6:$BE$43,'RevPAR Raw Data'!AR$1,FALSE)</f>
        <v>61.438155814624899</v>
      </c>
      <c r="BE45" s="59">
        <f>VLOOKUP($A45,'RevPAR Raw Data'!$B$6:$BE$43,'RevPAR Raw Data'!AT$1,FALSE)</f>
        <v>-4.8493996068687402</v>
      </c>
      <c r="BF45" s="60">
        <f>VLOOKUP($A45,'RevPAR Raw Data'!$B$6:$BE$43,'RevPAR Raw Data'!AU$1,FALSE)</f>
        <v>-2.8547868263042901</v>
      </c>
      <c r="BG45" s="60">
        <f>VLOOKUP($A45,'RevPAR Raw Data'!$B$6:$BE$43,'RevPAR Raw Data'!AV$1,FALSE)</f>
        <v>3.1500304382103401</v>
      </c>
      <c r="BH45" s="60">
        <f>VLOOKUP($A45,'RevPAR Raw Data'!$B$6:$BE$43,'RevPAR Raw Data'!AW$1,FALSE)</f>
        <v>3.6375118694426298</v>
      </c>
      <c r="BI45" s="60">
        <f>VLOOKUP($A45,'RevPAR Raw Data'!$B$6:$BE$43,'RevPAR Raw Data'!AX$1,FALSE)</f>
        <v>0.96651742962925502</v>
      </c>
      <c r="BJ45" s="61">
        <f>VLOOKUP($A45,'RevPAR Raw Data'!$B$6:$BE$43,'RevPAR Raw Data'!AY$1,FALSE)</f>
        <v>0.18667886183316201</v>
      </c>
      <c r="BK45" s="60">
        <f>VLOOKUP($A45,'RevPAR Raw Data'!$B$6:$BE$43,'RevPAR Raw Data'!BA$1,FALSE)</f>
        <v>2.7802188910114398</v>
      </c>
      <c r="BL45" s="60">
        <f>VLOOKUP($A45,'RevPAR Raw Data'!$B$6:$BE$43,'RevPAR Raw Data'!BB$1,FALSE)</f>
        <v>1.28284329748683</v>
      </c>
      <c r="BM45" s="61">
        <f>VLOOKUP($A45,'RevPAR Raw Data'!$B$6:$BE$43,'RevPAR Raw Data'!BC$1,FALSE)</f>
        <v>1.98418966949062</v>
      </c>
      <c r="BN45" s="62">
        <f>VLOOKUP($A45,'RevPAR Raw Data'!$B$6:$BE$43,'RevPAR Raw Data'!BE$1,FALSE)</f>
        <v>0.83805023039725102</v>
      </c>
    </row>
    <row r="46" spans="1:66" x14ac:dyDescent="0.35">
      <c r="A46" s="84" t="s">
        <v>85</v>
      </c>
      <c r="B46" s="59">
        <f>VLOOKUP($A46,'Occupancy Raw Data'!$B$8:$BE$45,'Occupancy Raw Data'!AG$3,FALSE)</f>
        <v>45.333417529679203</v>
      </c>
      <c r="C46" s="60">
        <f>VLOOKUP($A46,'Occupancy Raw Data'!$B$8:$BE$45,'Occupancy Raw Data'!AH$3,FALSE)</f>
        <v>52.342763324071697</v>
      </c>
      <c r="D46" s="60">
        <f>VLOOKUP($A46,'Occupancy Raw Data'!$B$8:$BE$45,'Occupancy Raw Data'!AI$3,FALSE)</f>
        <v>55.692725435716</v>
      </c>
      <c r="E46" s="60">
        <f>VLOOKUP($A46,'Occupancy Raw Data'!$B$8:$BE$45,'Occupancy Raw Data'!AJ$3,FALSE)</f>
        <v>57.855519070472297</v>
      </c>
      <c r="F46" s="60">
        <f>VLOOKUP($A46,'Occupancy Raw Data'!$B$8:$BE$45,'Occupancy Raw Data'!AK$3,FALSE)</f>
        <v>60.580323313968101</v>
      </c>
      <c r="G46" s="61">
        <f>VLOOKUP($A46,'Occupancy Raw Data'!$B$8:$BE$45,'Occupancy Raw Data'!AL$3,FALSE)</f>
        <v>54.360949734781499</v>
      </c>
      <c r="H46" s="60">
        <f>VLOOKUP($A46,'Occupancy Raw Data'!$B$8:$BE$45,'Occupancy Raw Data'!AN$3,FALSE)</f>
        <v>70.933316494064101</v>
      </c>
      <c r="I46" s="60">
        <f>VLOOKUP($A46,'Occupancy Raw Data'!$B$8:$BE$45,'Occupancy Raw Data'!AO$3,FALSE)</f>
        <v>72.590932053548798</v>
      </c>
      <c r="J46" s="61">
        <f>VLOOKUP($A46,'Occupancy Raw Data'!$B$8:$BE$45,'Occupancy Raw Data'!AP$3,FALSE)</f>
        <v>71.762124273806506</v>
      </c>
      <c r="K46" s="62">
        <f>VLOOKUP($A46,'Occupancy Raw Data'!$B$8:$BE$45,'Occupancy Raw Data'!AR$3,FALSE)</f>
        <v>59.332713888788597</v>
      </c>
      <c r="M46" s="59">
        <f>VLOOKUP($A46,'Occupancy Raw Data'!$B$8:$BE$45,'Occupancy Raw Data'!AT$3,FALSE)</f>
        <v>0.86406743940990505</v>
      </c>
      <c r="N46" s="60">
        <f>VLOOKUP($A46,'Occupancy Raw Data'!$B$8:$BE$45,'Occupancy Raw Data'!AU$3,FALSE)</f>
        <v>3.0986868455220602</v>
      </c>
      <c r="O46" s="60">
        <f>VLOOKUP($A46,'Occupancy Raw Data'!$B$8:$BE$45,'Occupancy Raw Data'!AV$3,FALSE)</f>
        <v>8.0324128092978899</v>
      </c>
      <c r="P46" s="60">
        <f>VLOOKUP($A46,'Occupancy Raw Data'!$B$8:$BE$45,'Occupancy Raw Data'!AW$3,FALSE)</f>
        <v>4.34899069056915</v>
      </c>
      <c r="Q46" s="60">
        <f>VLOOKUP($A46,'Occupancy Raw Data'!$B$8:$BE$45,'Occupancy Raw Data'!AX$3,FALSE)</f>
        <v>7.9141702221176597</v>
      </c>
      <c r="R46" s="61">
        <f>VLOOKUP($A46,'Occupancy Raw Data'!$B$8:$BE$45,'Occupancy Raw Data'!AY$3,FALSE)</f>
        <v>5.0253095306661102</v>
      </c>
      <c r="S46" s="60">
        <f>VLOOKUP($A46,'Occupancy Raw Data'!$B$8:$BE$45,'Occupancy Raw Data'!BA$3,FALSE)</f>
        <v>-0.46990002800671499</v>
      </c>
      <c r="T46" s="60">
        <f>VLOOKUP($A46,'Occupancy Raw Data'!$B$8:$BE$45,'Occupancy Raw Data'!BB$3,FALSE)</f>
        <v>-2.81443931556973</v>
      </c>
      <c r="U46" s="61">
        <f>VLOOKUP($A46,'Occupancy Raw Data'!$B$8:$BE$45,'Occupancy Raw Data'!BC$3,FALSE)</f>
        <v>-1.66967646728165</v>
      </c>
      <c r="V46" s="62">
        <f>VLOOKUP($A46,'Occupancy Raw Data'!$B$8:$BE$45,'Occupancy Raw Data'!BE$3,FALSE)</f>
        <v>2.6220571748913</v>
      </c>
      <c r="X46" s="64">
        <f>VLOOKUP($A46,'ADR Raw Data'!$B$6:$BE$43,'ADR Raw Data'!AG$1,FALSE)</f>
        <v>106.19606282212</v>
      </c>
      <c r="Y46" s="65">
        <f>VLOOKUP($A46,'ADR Raw Data'!$B$6:$BE$43,'ADR Raw Data'!AH$1,FALSE)</f>
        <v>104.048346000723</v>
      </c>
      <c r="Z46" s="65">
        <f>VLOOKUP($A46,'ADR Raw Data'!$B$6:$BE$43,'ADR Raw Data'!AI$1,FALSE)</f>
        <v>106.057055955553</v>
      </c>
      <c r="AA46" s="65">
        <f>VLOOKUP($A46,'ADR Raw Data'!$B$6:$BE$43,'ADR Raw Data'!AJ$1,FALSE)</f>
        <v>103.74748253656399</v>
      </c>
      <c r="AB46" s="65">
        <f>VLOOKUP($A46,'ADR Raw Data'!$B$6:$BE$43,'ADR Raw Data'!AK$1,FALSE)</f>
        <v>109.275512586647</v>
      </c>
      <c r="AC46" s="66">
        <f>VLOOKUP($A46,'ADR Raw Data'!$B$6:$BE$43,'ADR Raw Data'!AL$1,FALSE)</f>
        <v>105.919140046</v>
      </c>
      <c r="AD46" s="65">
        <f>VLOOKUP($A46,'ADR Raw Data'!$B$6:$BE$43,'ADR Raw Data'!AN$1,FALSE)</f>
        <v>167.43810380129901</v>
      </c>
      <c r="AE46" s="65">
        <f>VLOOKUP($A46,'ADR Raw Data'!$B$6:$BE$43,'ADR Raw Data'!AO$1,FALSE)</f>
        <v>167.38251228741601</v>
      </c>
      <c r="AF46" s="66">
        <f>VLOOKUP($A46,'ADR Raw Data'!$B$6:$BE$43,'ADR Raw Data'!AP$1,FALSE)</f>
        <v>167.40998702069999</v>
      </c>
      <c r="AG46" s="67">
        <f>VLOOKUP($A46,'ADR Raw Data'!$B$6:$BE$43,'ADR Raw Data'!AR$1,FALSE)</f>
        <v>127.168385014786</v>
      </c>
      <c r="AI46" s="59">
        <f>VLOOKUP($A46,'ADR Raw Data'!$B$6:$BE$43,'ADR Raw Data'!AT$1,FALSE)</f>
        <v>5.9263580182428504</v>
      </c>
      <c r="AJ46" s="60">
        <f>VLOOKUP($A46,'ADR Raw Data'!$B$6:$BE$43,'ADR Raw Data'!AU$1,FALSE)</f>
        <v>5.2476810679889798</v>
      </c>
      <c r="AK46" s="60">
        <f>VLOOKUP($A46,'ADR Raw Data'!$B$6:$BE$43,'ADR Raw Data'!AV$1,FALSE)</f>
        <v>7.1533181478173802</v>
      </c>
      <c r="AL46" s="60">
        <f>VLOOKUP($A46,'ADR Raw Data'!$B$6:$BE$43,'ADR Raw Data'!AW$1,FALSE)</f>
        <v>4.7002203119068202</v>
      </c>
      <c r="AM46" s="60">
        <f>VLOOKUP($A46,'ADR Raw Data'!$B$6:$BE$43,'ADR Raw Data'!AX$1,FALSE)</f>
        <v>4.3236309654356004</v>
      </c>
      <c r="AN46" s="61">
        <f>VLOOKUP($A46,'ADR Raw Data'!$B$6:$BE$43,'ADR Raw Data'!AY$1,FALSE)</f>
        <v>5.4433577351639002</v>
      </c>
      <c r="AO46" s="60">
        <f>VLOOKUP($A46,'ADR Raw Data'!$B$6:$BE$43,'ADR Raw Data'!BA$1,FALSE)</f>
        <v>11.913984911463</v>
      </c>
      <c r="AP46" s="60">
        <f>VLOOKUP($A46,'ADR Raw Data'!$B$6:$BE$43,'ADR Raw Data'!BB$1,FALSE)</f>
        <v>9.9945150082238801</v>
      </c>
      <c r="AQ46" s="61">
        <f>VLOOKUP($A46,'ADR Raw Data'!$B$6:$BE$43,'ADR Raw Data'!BC$1,FALSE)</f>
        <v>10.9238135406721</v>
      </c>
      <c r="AR46" s="62">
        <f>VLOOKUP($A46,'ADR Raw Data'!$B$6:$BE$43,'ADR Raw Data'!BE$1,FALSE)</f>
        <v>7.1926530491102003</v>
      </c>
      <c r="AT46" s="64">
        <f>VLOOKUP($A46,'RevPAR Raw Data'!$B$6:$BE$43,'RevPAR Raw Data'!AG$1,FALSE)</f>
        <v>48.142304559232102</v>
      </c>
      <c r="AU46" s="65">
        <f>VLOOKUP($A46,'RevPAR Raw Data'!$B$6:$BE$43,'RevPAR Raw Data'!AH$1,FALSE)</f>
        <v>54.461779489770102</v>
      </c>
      <c r="AV46" s="65">
        <f>VLOOKUP($A46,'RevPAR Raw Data'!$B$6:$BE$43,'RevPAR Raw Data'!AI$1,FALSE)</f>
        <v>59.066064978529901</v>
      </c>
      <c r="AW46" s="65">
        <f>VLOOKUP($A46,'RevPAR Raw Data'!$B$6:$BE$43,'RevPAR Raw Data'!AJ$1,FALSE)</f>
        <v>60.023644544076703</v>
      </c>
      <c r="AX46" s="65">
        <f>VLOOKUP($A46,'RevPAR Raw Data'!$B$6:$BE$43,'RevPAR Raw Data'!AK$1,FALSE)</f>
        <v>66.199458827986803</v>
      </c>
      <c r="AY46" s="66">
        <f>VLOOKUP($A46,'RevPAR Raw Data'!$B$6:$BE$43,'RevPAR Raw Data'!AL$1,FALSE)</f>
        <v>57.578650479919098</v>
      </c>
      <c r="AZ46" s="65">
        <f>VLOOKUP($A46,'RevPAR Raw Data'!$B$6:$BE$43,'RevPAR Raw Data'!AN$1,FALSE)</f>
        <v>118.769400101035</v>
      </c>
      <c r="BA46" s="65">
        <f>VLOOKUP($A46,'RevPAR Raw Data'!$B$6:$BE$43,'RevPAR Raw Data'!AO$1,FALSE)</f>
        <v>121.504525764081</v>
      </c>
      <c r="BB46" s="66">
        <f>VLOOKUP($A46,'RevPAR Raw Data'!$B$6:$BE$43,'RevPAR Raw Data'!AP$1,FALSE)</f>
        <v>120.13696293255801</v>
      </c>
      <c r="BC46" s="67">
        <f>VLOOKUP($A46,'RevPAR Raw Data'!$B$6:$BE$43,'RevPAR Raw Data'!AR$1,FALSE)</f>
        <v>75.452454037816096</v>
      </c>
      <c r="BE46" s="59">
        <f>VLOOKUP($A46,'RevPAR Raw Data'!$B$6:$BE$43,'RevPAR Raw Data'!AT$1,FALSE)</f>
        <v>6.8416331876312499</v>
      </c>
      <c r="BF46" s="60">
        <f>VLOOKUP($A46,'RevPAR Raw Data'!$B$6:$BE$43,'RevPAR Raw Data'!AU$1,FALSE)</f>
        <v>8.5089771164597803</v>
      </c>
      <c r="BG46" s="60">
        <f>VLOOKUP($A46,'RevPAR Raw Data'!$B$6:$BE$43,'RevPAR Raw Data'!AV$1,FALSE)</f>
        <v>15.7603150003103</v>
      </c>
      <c r="BH46" s="60">
        <f>VLOOKUP($A46,'RevPAR Raw Data'!$B$6:$BE$43,'RevPAR Raw Data'!AW$1,FALSE)</f>
        <v>9.2536231462770395</v>
      </c>
      <c r="BI46" s="60">
        <f>VLOOKUP($A46,'RevPAR Raw Data'!$B$6:$BE$43,'RevPAR Raw Data'!AX$1,FALSE)</f>
        <v>12.579980701934</v>
      </c>
      <c r="BJ46" s="61">
        <f>VLOOKUP($A46,'RevPAR Raw Data'!$B$6:$BE$43,'RevPAR Raw Data'!AY$1,FALSE)</f>
        <v>10.742212840883401</v>
      </c>
      <c r="BK46" s="60">
        <f>VLOOKUP($A46,'RevPAR Raw Data'!$B$6:$BE$43,'RevPAR Raw Data'!BA$1,FALSE)</f>
        <v>11.388101065020599</v>
      </c>
      <c r="BL46" s="60">
        <f>VLOOKUP($A46,'RevPAR Raw Data'!$B$6:$BE$43,'RevPAR Raw Data'!BB$1,FALSE)</f>
        <v>6.8987861328621598</v>
      </c>
      <c r="BM46" s="61">
        <f>VLOOKUP($A46,'RevPAR Raw Data'!$B$6:$BE$43,'RevPAR Raw Data'!BC$1,FALSE)</f>
        <v>9.0717447293722007</v>
      </c>
      <c r="BN46" s="62">
        <f>VLOOKUP($A46,'RevPAR Raw Data'!$B$6:$BE$43,'RevPAR Raw Data'!BE$1,FALSE)</f>
        <v>10.0033056993407</v>
      </c>
    </row>
    <row r="47" spans="1:66" x14ac:dyDescent="0.35">
      <c r="A47" s="81" t="s">
        <v>86</v>
      </c>
      <c r="B47" s="59">
        <f>VLOOKUP($A47,'Occupancy Raw Data'!$B$8:$BE$45,'Occupancy Raw Data'!AG$3,FALSE)</f>
        <v>48.271889400921602</v>
      </c>
      <c r="C47" s="60">
        <f>VLOOKUP($A47,'Occupancy Raw Data'!$B$8:$BE$45,'Occupancy Raw Data'!AH$3,FALSE)</f>
        <v>61.981566820276399</v>
      </c>
      <c r="D47" s="60">
        <f>VLOOKUP($A47,'Occupancy Raw Data'!$B$8:$BE$45,'Occupancy Raw Data'!AI$3,FALSE)</f>
        <v>66.935483870967701</v>
      </c>
      <c r="E47" s="60">
        <f>VLOOKUP($A47,'Occupancy Raw Data'!$B$8:$BE$45,'Occupancy Raw Data'!AJ$3,FALSE)</f>
        <v>67.001316655694495</v>
      </c>
      <c r="F47" s="60">
        <f>VLOOKUP($A47,'Occupancy Raw Data'!$B$8:$BE$45,'Occupancy Raw Data'!AK$3,FALSE)</f>
        <v>61.7676102699144</v>
      </c>
      <c r="G47" s="61">
        <f>VLOOKUP($A47,'Occupancy Raw Data'!$B$8:$BE$45,'Occupancy Raw Data'!AL$3,FALSE)</f>
        <v>61.191573403554898</v>
      </c>
      <c r="H47" s="60">
        <f>VLOOKUP($A47,'Occupancy Raw Data'!$B$8:$BE$45,'Occupancy Raw Data'!AN$3,FALSE)</f>
        <v>67.330480579328494</v>
      </c>
      <c r="I47" s="60">
        <f>VLOOKUP($A47,'Occupancy Raw Data'!$B$8:$BE$45,'Occupancy Raw Data'!AO$3,FALSE)</f>
        <v>66.507570770243504</v>
      </c>
      <c r="J47" s="61">
        <f>VLOOKUP($A47,'Occupancy Raw Data'!$B$8:$BE$45,'Occupancy Raw Data'!AP$3,FALSE)</f>
        <v>66.919025674785999</v>
      </c>
      <c r="K47" s="62">
        <f>VLOOKUP($A47,'Occupancy Raw Data'!$B$8:$BE$45,'Occupancy Raw Data'!AR$3,FALSE)</f>
        <v>62.827988338192398</v>
      </c>
      <c r="M47" s="59">
        <f>VLOOKUP($A47,'Occupancy Raw Data'!$B$8:$BE$45,'Occupancy Raw Data'!AT$3,FALSE)</f>
        <v>-0.91216216216216195</v>
      </c>
      <c r="N47" s="60">
        <f>VLOOKUP($A47,'Occupancy Raw Data'!$B$8:$BE$45,'Occupancy Raw Data'!AU$3,FALSE)</f>
        <v>4.3791574279379102</v>
      </c>
      <c r="O47" s="60">
        <f>VLOOKUP($A47,'Occupancy Raw Data'!$B$8:$BE$45,'Occupancy Raw Data'!AV$3,FALSE)</f>
        <v>6.6614214529242002</v>
      </c>
      <c r="P47" s="60">
        <f>VLOOKUP($A47,'Occupancy Raw Data'!$B$8:$BE$45,'Occupancy Raw Data'!AW$3,FALSE)</f>
        <v>7.6130055511498798</v>
      </c>
      <c r="Q47" s="60">
        <f>VLOOKUP($A47,'Occupancy Raw Data'!$B$8:$BE$45,'Occupancy Raw Data'!AX$3,FALSE)</f>
        <v>6.6496163682864404</v>
      </c>
      <c r="R47" s="61">
        <f>VLOOKUP($A47,'Occupancy Raw Data'!$B$8:$BE$45,'Occupancy Raw Data'!AY$3,FALSE)</f>
        <v>5.1292201549510796</v>
      </c>
      <c r="S47" s="60">
        <f>VLOOKUP($A47,'Occupancy Raw Data'!$B$8:$BE$45,'Occupancy Raw Data'!BA$3,FALSE)</f>
        <v>0.68914595126753597</v>
      </c>
      <c r="T47" s="60">
        <f>VLOOKUP($A47,'Occupancy Raw Data'!$B$8:$BE$45,'Occupancy Raw Data'!BB$3,FALSE)</f>
        <v>-3.7398761314911799</v>
      </c>
      <c r="U47" s="61">
        <f>VLOOKUP($A47,'Occupancy Raw Data'!$B$8:$BE$45,'Occupancy Raw Data'!BC$3,FALSE)</f>
        <v>-1.56155429124803</v>
      </c>
      <c r="V47" s="62">
        <f>VLOOKUP($A47,'Occupancy Raw Data'!$B$8:$BE$45,'Occupancy Raw Data'!BE$3,FALSE)</f>
        <v>2.99876657415972</v>
      </c>
      <c r="X47" s="64">
        <f>VLOOKUP($A47,'ADR Raw Data'!$B$6:$BE$43,'ADR Raw Data'!AG$1,FALSE)</f>
        <v>86.257354244800496</v>
      </c>
      <c r="Y47" s="65">
        <f>VLOOKUP($A47,'ADR Raw Data'!$B$6:$BE$43,'ADR Raw Data'!AH$1,FALSE)</f>
        <v>87.225427509293596</v>
      </c>
      <c r="Z47" s="65">
        <f>VLOOKUP($A47,'ADR Raw Data'!$B$6:$BE$43,'ADR Raw Data'!AI$1,FALSE)</f>
        <v>88.937519055815002</v>
      </c>
      <c r="AA47" s="65">
        <f>VLOOKUP($A47,'ADR Raw Data'!$B$6:$BE$43,'ADR Raw Data'!AJ$1,FALSE)</f>
        <v>88.807708179808401</v>
      </c>
      <c r="AB47" s="65">
        <f>VLOOKUP($A47,'ADR Raw Data'!$B$6:$BE$43,'ADR Raw Data'!AK$1,FALSE)</f>
        <v>89.965158539834704</v>
      </c>
      <c r="AC47" s="66">
        <f>VLOOKUP($A47,'ADR Raw Data'!$B$6:$BE$43,'ADR Raw Data'!AL$1,FALSE)</f>
        <v>88.346857988165596</v>
      </c>
      <c r="AD47" s="65">
        <f>VLOOKUP($A47,'ADR Raw Data'!$B$6:$BE$43,'ADR Raw Data'!AN$1,FALSE)</f>
        <v>101.662248838914</v>
      </c>
      <c r="AE47" s="65">
        <f>VLOOKUP($A47,'ADR Raw Data'!$B$6:$BE$43,'ADR Raw Data'!AO$1,FALSE)</f>
        <v>102.769532293986</v>
      </c>
      <c r="AF47" s="66">
        <f>VLOOKUP($A47,'ADR Raw Data'!$B$6:$BE$43,'ADR Raw Data'!AP$1,FALSE)</f>
        <v>102.212486473192</v>
      </c>
      <c r="AG47" s="67">
        <f>VLOOKUP($A47,'ADR Raw Data'!$B$6:$BE$43,'ADR Raw Data'!AR$1,FALSE)</f>
        <v>92.566425791482601</v>
      </c>
      <c r="AI47" s="59">
        <f>VLOOKUP($A47,'ADR Raw Data'!$B$6:$BE$43,'ADR Raw Data'!AT$1,FALSE)</f>
        <v>5.9033528534536597</v>
      </c>
      <c r="AJ47" s="60">
        <f>VLOOKUP($A47,'ADR Raw Data'!$B$6:$BE$43,'ADR Raw Data'!AU$1,FALSE)</f>
        <v>6.1419463398175003</v>
      </c>
      <c r="AK47" s="60">
        <f>VLOOKUP($A47,'ADR Raw Data'!$B$6:$BE$43,'ADR Raw Data'!AV$1,FALSE)</f>
        <v>6.6835145022325202</v>
      </c>
      <c r="AL47" s="60">
        <f>VLOOKUP($A47,'ADR Raw Data'!$B$6:$BE$43,'ADR Raw Data'!AW$1,FALSE)</f>
        <v>7.60514690101677</v>
      </c>
      <c r="AM47" s="60">
        <f>VLOOKUP($A47,'ADR Raw Data'!$B$6:$BE$43,'ADR Raw Data'!AX$1,FALSE)</f>
        <v>7.7566806617553796</v>
      </c>
      <c r="AN47" s="61">
        <f>VLOOKUP($A47,'ADR Raw Data'!$B$6:$BE$43,'ADR Raw Data'!AY$1,FALSE)</f>
        <v>6.8945654795188798</v>
      </c>
      <c r="AO47" s="60">
        <f>VLOOKUP($A47,'ADR Raw Data'!$B$6:$BE$43,'ADR Raw Data'!BA$1,FALSE)</f>
        <v>5.4929866075324796</v>
      </c>
      <c r="AP47" s="60">
        <f>VLOOKUP($A47,'ADR Raw Data'!$B$6:$BE$43,'ADR Raw Data'!BB$1,FALSE)</f>
        <v>3.6996499763243</v>
      </c>
      <c r="AQ47" s="61">
        <f>VLOOKUP($A47,'ADR Raw Data'!$B$6:$BE$43,'ADR Raw Data'!BC$1,FALSE)</f>
        <v>4.5563911746543102</v>
      </c>
      <c r="AR47" s="62">
        <f>VLOOKUP($A47,'ADR Raw Data'!$B$6:$BE$43,'ADR Raw Data'!BE$1,FALSE)</f>
        <v>5.8388781166067796</v>
      </c>
      <c r="AT47" s="64">
        <f>VLOOKUP($A47,'RevPAR Raw Data'!$B$6:$BE$43,'RevPAR Raw Data'!AG$1,FALSE)</f>
        <v>41.638054641211298</v>
      </c>
      <c r="AU47" s="65">
        <f>VLOOKUP($A47,'RevPAR Raw Data'!$B$6:$BE$43,'RevPAR Raw Data'!AH$1,FALSE)</f>
        <v>54.063686635944698</v>
      </c>
      <c r="AV47" s="65">
        <f>VLOOKUP($A47,'RevPAR Raw Data'!$B$6:$BE$43,'RevPAR Raw Data'!AI$1,FALSE)</f>
        <v>59.530758722843899</v>
      </c>
      <c r="AW47" s="65">
        <f>VLOOKUP($A47,'RevPAR Raw Data'!$B$6:$BE$43,'RevPAR Raw Data'!AJ$1,FALSE)</f>
        <v>59.502333772218499</v>
      </c>
      <c r="AX47" s="65">
        <f>VLOOKUP($A47,'RevPAR Raw Data'!$B$6:$BE$43,'RevPAR Raw Data'!AK$1,FALSE)</f>
        <v>55.569328505595699</v>
      </c>
      <c r="AY47" s="66">
        <f>VLOOKUP($A47,'RevPAR Raw Data'!$B$6:$BE$43,'RevPAR Raw Data'!AL$1,FALSE)</f>
        <v>54.060832455562803</v>
      </c>
      <c r="AZ47" s="65">
        <f>VLOOKUP($A47,'RevPAR Raw Data'!$B$6:$BE$43,'RevPAR Raw Data'!AN$1,FALSE)</f>
        <v>68.449680710994002</v>
      </c>
      <c r="BA47" s="65">
        <f>VLOOKUP($A47,'RevPAR Raw Data'!$B$6:$BE$43,'RevPAR Raw Data'!AO$1,FALSE)</f>
        <v>68.349519420671399</v>
      </c>
      <c r="BB47" s="66">
        <f>VLOOKUP($A47,'RevPAR Raw Data'!$B$6:$BE$43,'RevPAR Raw Data'!AP$1,FALSE)</f>
        <v>68.399600065832701</v>
      </c>
      <c r="BC47" s="67">
        <f>VLOOKUP($A47,'RevPAR Raw Data'!$B$6:$BE$43,'RevPAR Raw Data'!AR$1,FALSE)</f>
        <v>58.157623201354198</v>
      </c>
      <c r="BE47" s="59">
        <f>VLOOKUP($A47,'RevPAR Raw Data'!$B$6:$BE$43,'RevPAR Raw Data'!AT$1,FALSE)</f>
        <v>4.9373425402633799</v>
      </c>
      <c r="BF47" s="60">
        <f>VLOOKUP($A47,'RevPAR Raw Data'!$B$6:$BE$43,'RevPAR Raw Data'!AU$1,FALSE)</f>
        <v>10.790069267115401</v>
      </c>
      <c r="BG47" s="60">
        <f>VLOOKUP($A47,'RevPAR Raw Data'!$B$6:$BE$43,'RevPAR Raw Data'!AV$1,FALSE)</f>
        <v>13.7901530240177</v>
      </c>
      <c r="BH47" s="60">
        <f>VLOOKUP($A47,'RevPAR Raw Data'!$B$6:$BE$43,'RevPAR Raw Data'!AW$1,FALSE)</f>
        <v>15.7971327079141</v>
      </c>
      <c r="BI47" s="60">
        <f>VLOOKUP($A47,'RevPAR Raw Data'!$B$6:$BE$43,'RevPAR Raw Data'!AX$1,FALSE)</f>
        <v>14.922086536961601</v>
      </c>
      <c r="BJ47" s="61">
        <f>VLOOKUP($A47,'RevPAR Raw Data'!$B$6:$BE$43,'RevPAR Raw Data'!AY$1,FALSE)</f>
        <v>12.377423076641699</v>
      </c>
      <c r="BK47" s="60">
        <f>VLOOKUP($A47,'RevPAR Raw Data'!$B$6:$BE$43,'RevPAR Raw Data'!BA$1,FALSE)</f>
        <v>6.2199872536094896</v>
      </c>
      <c r="BL47" s="60">
        <f>VLOOKUP($A47,'RevPAR Raw Data'!$B$6:$BE$43,'RevPAR Raw Data'!BB$1,FALSE)</f>
        <v>-0.178588481580152</v>
      </c>
      <c r="BM47" s="61">
        <f>VLOOKUP($A47,'RevPAR Raw Data'!$B$6:$BE$43,'RevPAR Raw Data'!BC$1,FALSE)</f>
        <v>2.9236863614924098</v>
      </c>
      <c r="BN47" s="62">
        <f>VLOOKUP($A47,'RevPAR Raw Data'!$B$6:$BE$43,'RevPAR Raw Data'!BE$1,FALSE)</f>
        <v>9.0127390160332403</v>
      </c>
    </row>
    <row r="48" spans="1:66" ht="15.6" thickBot="1" x14ac:dyDescent="0.4">
      <c r="A48" s="81" t="s">
        <v>87</v>
      </c>
      <c r="B48" s="85">
        <f>VLOOKUP($A48,'Occupancy Raw Data'!$B$8:$BE$45,'Occupancy Raw Data'!AG$3,FALSE)</f>
        <v>49.057539682539598</v>
      </c>
      <c r="C48" s="86">
        <f>VLOOKUP($A48,'Occupancy Raw Data'!$B$8:$BE$45,'Occupancy Raw Data'!AH$3,FALSE)</f>
        <v>55.335884353741399</v>
      </c>
      <c r="D48" s="86">
        <f>VLOOKUP($A48,'Occupancy Raw Data'!$B$8:$BE$45,'Occupancy Raw Data'!AI$3,FALSE)</f>
        <v>62.247828399219898</v>
      </c>
      <c r="E48" s="86">
        <f>VLOOKUP($A48,'Occupancy Raw Data'!$B$8:$BE$45,'Occupancy Raw Data'!AJ$3,FALSE)</f>
        <v>62.435738344265197</v>
      </c>
      <c r="F48" s="86">
        <f>VLOOKUP($A48,'Occupancy Raw Data'!$B$8:$BE$45,'Occupancy Raw Data'!AK$3,FALSE)</f>
        <v>62.676830349228801</v>
      </c>
      <c r="G48" s="87">
        <f>VLOOKUP($A48,'Occupancy Raw Data'!$B$8:$BE$45,'Occupancy Raw Data'!AL$3,FALSE)</f>
        <v>58.349106427624498</v>
      </c>
      <c r="H48" s="86">
        <f>VLOOKUP($A48,'Occupancy Raw Data'!$B$8:$BE$45,'Occupancy Raw Data'!AN$3,FALSE)</f>
        <v>75.458252082963995</v>
      </c>
      <c r="I48" s="86">
        <f>VLOOKUP($A48,'Occupancy Raw Data'!$B$8:$BE$45,'Occupancy Raw Data'!AO$3,FALSE)</f>
        <v>76.507711398688102</v>
      </c>
      <c r="J48" s="87">
        <f>VLOOKUP($A48,'Occupancy Raw Data'!$B$8:$BE$45,'Occupancy Raw Data'!AP$3,FALSE)</f>
        <v>75.982981740826006</v>
      </c>
      <c r="K48" s="88">
        <f>VLOOKUP($A48,'Occupancy Raw Data'!$B$8:$BE$45,'Occupancy Raw Data'!AR$3,FALSE)</f>
        <v>63.386386999741703</v>
      </c>
      <c r="M48" s="85">
        <f>VLOOKUP($A48,'Occupancy Raw Data'!$B$8:$BE$45,'Occupancy Raw Data'!AT$3,FALSE)</f>
        <v>0.51341786081462903</v>
      </c>
      <c r="N48" s="86">
        <f>VLOOKUP($A48,'Occupancy Raw Data'!$B$8:$BE$45,'Occupancy Raw Data'!AU$3,FALSE)</f>
        <v>3.0765110083231701</v>
      </c>
      <c r="O48" s="86">
        <f>VLOOKUP($A48,'Occupancy Raw Data'!$B$8:$BE$45,'Occupancy Raw Data'!AV$3,FALSE)</f>
        <v>9.7078665986371799</v>
      </c>
      <c r="P48" s="86">
        <f>VLOOKUP($A48,'Occupancy Raw Data'!$B$8:$BE$45,'Occupancy Raw Data'!AW$3,FALSE)</f>
        <v>6.9559184935006302</v>
      </c>
      <c r="Q48" s="86">
        <f>VLOOKUP($A48,'Occupancy Raw Data'!$B$8:$BE$45,'Occupancy Raw Data'!AX$3,FALSE)</f>
        <v>4.7723124384510598</v>
      </c>
      <c r="R48" s="87">
        <f>VLOOKUP($A48,'Occupancy Raw Data'!$B$8:$BE$45,'Occupancy Raw Data'!AY$3,FALSE)</f>
        <v>5.1624296264220799</v>
      </c>
      <c r="S48" s="86">
        <f>VLOOKUP($A48,'Occupancy Raw Data'!$B$8:$BE$45,'Occupancy Raw Data'!BA$3,FALSE)</f>
        <v>5.3963047110754498</v>
      </c>
      <c r="T48" s="86">
        <f>VLOOKUP($A48,'Occupancy Raw Data'!$B$8:$BE$45,'Occupancy Raw Data'!BB$3,FALSE)</f>
        <v>1.2985875203295401</v>
      </c>
      <c r="U48" s="87">
        <f>VLOOKUP($A48,'Occupancy Raw Data'!$B$8:$BE$45,'Occupancy Raw Data'!BC$3,FALSE)</f>
        <v>3.2926859011010001</v>
      </c>
      <c r="V48" s="88">
        <f>VLOOKUP($A48,'Occupancy Raw Data'!$B$8:$BE$45,'Occupancy Raw Data'!BE$3,FALSE)</f>
        <v>4.5137058266128696</v>
      </c>
      <c r="X48" s="89">
        <f>VLOOKUP($A48,'ADR Raw Data'!$B$6:$BE$43,'ADR Raw Data'!AG$1,FALSE)</f>
        <v>103.25835114834599</v>
      </c>
      <c r="Y48" s="90">
        <f>VLOOKUP($A48,'ADR Raw Data'!$B$6:$BE$43,'ADR Raw Data'!AH$1,FALSE)</f>
        <v>103.188916634652</v>
      </c>
      <c r="Z48" s="90">
        <f>VLOOKUP($A48,'ADR Raw Data'!$B$6:$BE$43,'ADR Raw Data'!AI$1,FALSE)</f>
        <v>106.928803326308</v>
      </c>
      <c r="AA48" s="90">
        <f>VLOOKUP($A48,'ADR Raw Data'!$B$6:$BE$43,'ADR Raw Data'!AJ$1,FALSE)</f>
        <v>106.545704145371</v>
      </c>
      <c r="AB48" s="90">
        <f>VLOOKUP($A48,'ADR Raw Data'!$B$6:$BE$43,'ADR Raw Data'!AK$1,FALSE)</f>
        <v>108.747847607195</v>
      </c>
      <c r="AC48" s="91">
        <f>VLOOKUP($A48,'ADR Raw Data'!$B$6:$BE$43,'ADR Raw Data'!AL$1,FALSE)</f>
        <v>105.910446366739</v>
      </c>
      <c r="AD48" s="90">
        <f>VLOOKUP($A48,'ADR Raw Data'!$B$6:$BE$43,'ADR Raw Data'!AN$1,FALSE)</f>
        <v>139.26244138514301</v>
      </c>
      <c r="AE48" s="90">
        <f>VLOOKUP($A48,'ADR Raw Data'!$B$6:$BE$43,'ADR Raw Data'!AO$1,FALSE)</f>
        <v>141.66228648222801</v>
      </c>
      <c r="AF48" s="91">
        <f>VLOOKUP($A48,'ADR Raw Data'!$B$6:$BE$43,'ADR Raw Data'!AP$1,FALSE)</f>
        <v>140.47065045961401</v>
      </c>
      <c r="AG48" s="92">
        <f>VLOOKUP($A48,'ADR Raw Data'!$B$6:$BE$43,'ADR Raw Data'!AR$1,FALSE)</f>
        <v>117.74481269623099</v>
      </c>
      <c r="AI48" s="85">
        <f>VLOOKUP($A48,'ADR Raw Data'!$B$6:$BE$43,'ADR Raw Data'!AT$1,FALSE)</f>
        <v>5.8917927287167604</v>
      </c>
      <c r="AJ48" s="86">
        <f>VLOOKUP($A48,'ADR Raw Data'!$B$6:$BE$43,'ADR Raw Data'!AU$1,FALSE)</f>
        <v>7.5785809199795802</v>
      </c>
      <c r="AK48" s="86">
        <f>VLOOKUP($A48,'ADR Raw Data'!$B$6:$BE$43,'ADR Raw Data'!AV$1,FALSE)</f>
        <v>9.8688620780476501</v>
      </c>
      <c r="AL48" s="86">
        <f>VLOOKUP($A48,'ADR Raw Data'!$B$6:$BE$43,'ADR Raw Data'!AW$1,FALSE)</f>
        <v>8.0388813760924602</v>
      </c>
      <c r="AM48" s="86">
        <f>VLOOKUP($A48,'ADR Raw Data'!$B$6:$BE$43,'ADR Raw Data'!AX$1,FALSE)</f>
        <v>7.7151670773611896</v>
      </c>
      <c r="AN48" s="87">
        <f>VLOOKUP($A48,'ADR Raw Data'!$B$6:$BE$43,'ADR Raw Data'!AY$1,FALSE)</f>
        <v>7.9161203558977196</v>
      </c>
      <c r="AO48" s="86">
        <f>VLOOKUP($A48,'ADR Raw Data'!$B$6:$BE$43,'ADR Raw Data'!BA$1,FALSE)</f>
        <v>10.706596295779301</v>
      </c>
      <c r="AP48" s="86">
        <f>VLOOKUP($A48,'ADR Raw Data'!$B$6:$BE$43,'ADR Raw Data'!BB$1,FALSE)</f>
        <v>8.6580064890976995</v>
      </c>
      <c r="AQ48" s="87">
        <f>VLOOKUP($A48,'ADR Raw Data'!$B$6:$BE$43,'ADR Raw Data'!BC$1,FALSE)</f>
        <v>9.6180721637184892</v>
      </c>
      <c r="AR48" s="88">
        <f>VLOOKUP($A48,'ADR Raw Data'!$B$6:$BE$43,'ADR Raw Data'!BE$1,FALSE)</f>
        <v>8.4823987541544899</v>
      </c>
      <c r="AT48" s="89">
        <f>VLOOKUP($A48,'RevPAR Raw Data'!$B$6:$BE$43,'RevPAR Raw Data'!AG$1,FALSE)</f>
        <v>50.656006590136002</v>
      </c>
      <c r="AU48" s="90">
        <f>VLOOKUP($A48,'RevPAR Raw Data'!$B$6:$BE$43,'RevPAR Raw Data'!AH$1,FALSE)</f>
        <v>57.100499574829897</v>
      </c>
      <c r="AV48" s="90">
        <f>VLOOKUP($A48,'RevPAR Raw Data'!$B$6:$BE$43,'RevPAR Raw Data'!AI$1,FALSE)</f>
        <v>66.560858003899995</v>
      </c>
      <c r="AW48" s="90">
        <f>VLOOKUP($A48,'RevPAR Raw Data'!$B$6:$BE$43,'RevPAR Raw Data'!AJ$1,FALSE)</f>
        <v>66.522597057259304</v>
      </c>
      <c r="AX48" s="90">
        <f>VLOOKUP($A48,'RevPAR Raw Data'!$B$6:$BE$43,'RevPAR Raw Data'!AK$1,FALSE)</f>
        <v>68.159703953199696</v>
      </c>
      <c r="AY48" s="91">
        <f>VLOOKUP($A48,'RevPAR Raw Data'!$B$6:$BE$43,'RevPAR Raw Data'!AL$1,FALSE)</f>
        <v>61.797799068501298</v>
      </c>
      <c r="AZ48" s="90">
        <f>VLOOKUP($A48,'RevPAR Raw Data'!$B$6:$BE$43,'RevPAR Raw Data'!AN$1,FALSE)</f>
        <v>105.085004077291</v>
      </c>
      <c r="BA48" s="90">
        <f>VLOOKUP($A48,'RevPAR Raw Data'!$B$6:$BE$43,'RevPAR Raw Data'!AO$1,FALSE)</f>
        <v>108.382573302605</v>
      </c>
      <c r="BB48" s="91">
        <f>VLOOKUP($A48,'RevPAR Raw Data'!$B$6:$BE$43,'RevPAR Raw Data'!AP$1,FALSE)</f>
        <v>106.733788689948</v>
      </c>
      <c r="BC48" s="92">
        <f>VLOOKUP($A48,'RevPAR Raw Data'!$B$6:$BE$43,'RevPAR Raw Data'!AR$1,FALSE)</f>
        <v>74.634182647754301</v>
      </c>
      <c r="BE48" s="85">
        <f>VLOOKUP($A48,'RevPAR Raw Data'!$B$6:$BE$43,'RevPAR Raw Data'!AT$1,FALSE)</f>
        <v>6.4354601057228003</v>
      </c>
      <c r="BF48" s="86">
        <f>VLOOKUP($A48,'RevPAR Raw Data'!$B$6:$BE$43,'RevPAR Raw Data'!AU$1,FALSE)</f>
        <v>10.888247804580599</v>
      </c>
      <c r="BG48" s="86">
        <f>VLOOKUP($A48,'RevPAR Raw Data'!$B$6:$BE$43,'RevPAR Raw Data'!AV$1,FALSE)</f>
        <v>20.534784642025102</v>
      </c>
      <c r="BH48" s="86">
        <f>VLOOKUP($A48,'RevPAR Raw Data'!$B$6:$BE$43,'RevPAR Raw Data'!AW$1,FALSE)</f>
        <v>15.553977905903301</v>
      </c>
      <c r="BI48" s="86">
        <f>VLOOKUP($A48,'RevPAR Raw Data'!$B$6:$BE$43,'RevPAR Raw Data'!AX$1,FALSE)</f>
        <v>12.855671393892401</v>
      </c>
      <c r="BJ48" s="87">
        <f>VLOOKUP($A48,'RevPAR Raw Data'!$B$6:$BE$43,'RevPAR Raw Data'!AY$1,FALSE)</f>
        <v>13.4872141248359</v>
      </c>
      <c r="BK48" s="86">
        <f>VLOOKUP($A48,'RevPAR Raw Data'!$B$6:$BE$43,'RevPAR Raw Data'!BA$1,FALSE)</f>
        <v>16.680661567159799</v>
      </c>
      <c r="BL48" s="86">
        <f>VLOOKUP($A48,'RevPAR Raw Data'!$B$6:$BE$43,'RevPAR Raw Data'!BB$1,FALSE)</f>
        <v>10.0690258012039</v>
      </c>
      <c r="BM48" s="87">
        <f>VLOOKUP($A48,'RevPAR Raw Data'!$B$6:$BE$43,'RevPAR Raw Data'!BC$1,FALSE)</f>
        <v>13.227450970911899</v>
      </c>
      <c r="BN48" s="88">
        <f>VLOOKUP($A48,'RevPAR Raw Data'!$B$6:$BE$43,'RevPAR Raw Data'!BE$1,FALSE)</f>
        <v>13.378975107570101</v>
      </c>
    </row>
    <row r="49" spans="1:11" ht="14.25" customHeight="1" x14ac:dyDescent="0.35">
      <c r="A49" s="146" t="s">
        <v>109</v>
      </c>
      <c r="B49" s="146"/>
      <c r="C49" s="146"/>
      <c r="D49" s="146"/>
      <c r="E49" s="146"/>
      <c r="F49" s="146"/>
      <c r="G49" s="146"/>
      <c r="H49" s="146"/>
      <c r="I49" s="146"/>
      <c r="J49" s="146"/>
      <c r="K49" s="146"/>
    </row>
    <row r="50" spans="1:11" x14ac:dyDescent="0.35">
      <c r="A50" s="146"/>
      <c r="B50" s="146"/>
      <c r="C50" s="146"/>
      <c r="D50" s="146"/>
      <c r="E50" s="146"/>
      <c r="F50" s="146"/>
      <c r="G50" s="146"/>
      <c r="H50" s="146"/>
      <c r="I50" s="146"/>
      <c r="J50" s="146"/>
      <c r="K50" s="146"/>
    </row>
    <row r="51" spans="1:11" x14ac:dyDescent="0.35">
      <c r="A51" s="146"/>
      <c r="B51" s="146"/>
      <c r="C51" s="146"/>
      <c r="D51" s="146"/>
      <c r="E51" s="146"/>
      <c r="F51" s="146"/>
      <c r="G51" s="146"/>
      <c r="H51" s="146"/>
      <c r="I51" s="146"/>
      <c r="J51" s="146"/>
      <c r="K51" s="146"/>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85" zoomScaleNormal="85" workbookViewId="0">
      <selection activeCell="A8" sqref="A8:XFD45"/>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39" t="s">
        <v>112</v>
      </c>
      <c r="B1" s="139" t="s">
        <v>127</v>
      </c>
    </row>
    <row r="2" spans="1:57" s="97" customFormat="1" ht="34.799999999999997" x14ac:dyDescent="0.3">
      <c r="A2" s="139" t="s">
        <v>111</v>
      </c>
      <c r="B2" s="140" t="s">
        <v>128</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49" t="s">
        <v>5</v>
      </c>
      <c r="E4" s="150"/>
      <c r="G4" s="151" t="s">
        <v>6</v>
      </c>
      <c r="H4" s="152"/>
      <c r="I4" s="152"/>
      <c r="J4" s="152"/>
      <c r="K4" s="152"/>
      <c r="L4" s="152"/>
      <c r="M4" s="152"/>
      <c r="N4" s="152"/>
      <c r="O4" s="152"/>
      <c r="P4" s="152"/>
      <c r="Q4" s="152"/>
      <c r="R4" s="152"/>
      <c r="T4" s="151" t="s">
        <v>7</v>
      </c>
      <c r="U4" s="152"/>
      <c r="V4" s="152"/>
      <c r="W4" s="152"/>
      <c r="X4" s="152"/>
      <c r="Y4" s="152"/>
      <c r="Z4" s="152"/>
      <c r="AA4" s="152"/>
      <c r="AB4" s="152"/>
      <c r="AC4" s="152"/>
      <c r="AD4" s="152"/>
      <c r="AE4" s="152"/>
      <c r="AF4" s="4"/>
      <c r="AG4" s="151" t="s">
        <v>34</v>
      </c>
      <c r="AH4" s="152"/>
      <c r="AI4" s="152"/>
      <c r="AJ4" s="152"/>
      <c r="AK4" s="152"/>
      <c r="AL4" s="152"/>
      <c r="AM4" s="152"/>
      <c r="AN4" s="152"/>
      <c r="AO4" s="152"/>
      <c r="AP4" s="152"/>
      <c r="AQ4" s="152"/>
      <c r="AR4" s="152"/>
      <c r="AT4" s="151" t="s">
        <v>35</v>
      </c>
      <c r="AU4" s="152"/>
      <c r="AV4" s="152"/>
      <c r="AW4" s="152"/>
      <c r="AX4" s="152"/>
      <c r="AY4" s="152"/>
      <c r="AZ4" s="152"/>
      <c r="BA4" s="152"/>
      <c r="BB4" s="152"/>
      <c r="BC4" s="152"/>
      <c r="BD4" s="152"/>
      <c r="BE4" s="152"/>
    </row>
    <row r="5" spans="1:57" x14ac:dyDescent="0.25">
      <c r="A5" s="37"/>
      <c r="B5" s="37"/>
      <c r="C5" s="3"/>
      <c r="D5" s="153" t="s">
        <v>8</v>
      </c>
      <c r="E5" s="155" t="s">
        <v>9</v>
      </c>
      <c r="F5" s="5"/>
      <c r="G5" s="157" t="s">
        <v>0</v>
      </c>
      <c r="H5" s="159" t="s">
        <v>1</v>
      </c>
      <c r="I5" s="159" t="s">
        <v>10</v>
      </c>
      <c r="J5" s="159" t="s">
        <v>2</v>
      </c>
      <c r="K5" s="159" t="s">
        <v>11</v>
      </c>
      <c r="L5" s="161" t="s">
        <v>12</v>
      </c>
      <c r="M5" s="5"/>
      <c r="N5" s="157" t="s">
        <v>3</v>
      </c>
      <c r="O5" s="159" t="s">
        <v>4</v>
      </c>
      <c r="P5" s="161" t="s">
        <v>13</v>
      </c>
      <c r="Q5" s="2"/>
      <c r="R5" s="163" t="s">
        <v>14</v>
      </c>
      <c r="S5" s="2"/>
      <c r="T5" s="157" t="s">
        <v>0</v>
      </c>
      <c r="U5" s="159" t="s">
        <v>1</v>
      </c>
      <c r="V5" s="159" t="s">
        <v>10</v>
      </c>
      <c r="W5" s="159" t="s">
        <v>2</v>
      </c>
      <c r="X5" s="159" t="s">
        <v>11</v>
      </c>
      <c r="Y5" s="161" t="s">
        <v>12</v>
      </c>
      <c r="Z5" s="2"/>
      <c r="AA5" s="157" t="s">
        <v>3</v>
      </c>
      <c r="AB5" s="159" t="s">
        <v>4</v>
      </c>
      <c r="AC5" s="161" t="s">
        <v>13</v>
      </c>
      <c r="AD5" s="1"/>
      <c r="AE5" s="165" t="s">
        <v>14</v>
      </c>
      <c r="AF5" s="47"/>
      <c r="AG5" s="157" t="s">
        <v>0</v>
      </c>
      <c r="AH5" s="159" t="s">
        <v>1</v>
      </c>
      <c r="AI5" s="159" t="s">
        <v>10</v>
      </c>
      <c r="AJ5" s="159" t="s">
        <v>2</v>
      </c>
      <c r="AK5" s="159" t="s">
        <v>11</v>
      </c>
      <c r="AL5" s="161" t="s">
        <v>12</v>
      </c>
      <c r="AM5" s="5"/>
      <c r="AN5" s="157" t="s">
        <v>3</v>
      </c>
      <c r="AO5" s="159" t="s">
        <v>4</v>
      </c>
      <c r="AP5" s="161" t="s">
        <v>13</v>
      </c>
      <c r="AQ5" s="2"/>
      <c r="AR5" s="163" t="s">
        <v>14</v>
      </c>
      <c r="AS5" s="2"/>
      <c r="AT5" s="157" t="s">
        <v>0</v>
      </c>
      <c r="AU5" s="159" t="s">
        <v>1</v>
      </c>
      <c r="AV5" s="159" t="s">
        <v>10</v>
      </c>
      <c r="AW5" s="159" t="s">
        <v>2</v>
      </c>
      <c r="AX5" s="159" t="s">
        <v>11</v>
      </c>
      <c r="AY5" s="161" t="s">
        <v>12</v>
      </c>
      <c r="AZ5" s="2"/>
      <c r="BA5" s="157" t="s">
        <v>3</v>
      </c>
      <c r="BB5" s="159" t="s">
        <v>4</v>
      </c>
      <c r="BC5" s="161" t="s">
        <v>13</v>
      </c>
      <c r="BD5" s="1"/>
      <c r="BE5" s="165" t="s">
        <v>14</v>
      </c>
    </row>
    <row r="6" spans="1:57" x14ac:dyDescent="0.25">
      <c r="A6" s="37"/>
      <c r="B6" s="37"/>
      <c r="C6" s="3"/>
      <c r="D6" s="154"/>
      <c r="E6" s="156"/>
      <c r="F6" s="5"/>
      <c r="G6" s="158"/>
      <c r="H6" s="160"/>
      <c r="I6" s="160"/>
      <c r="J6" s="160"/>
      <c r="K6" s="160"/>
      <c r="L6" s="162"/>
      <c r="M6" s="5"/>
      <c r="N6" s="158"/>
      <c r="O6" s="160"/>
      <c r="P6" s="162"/>
      <c r="Q6" s="2"/>
      <c r="R6" s="164"/>
      <c r="S6" s="2"/>
      <c r="T6" s="158"/>
      <c r="U6" s="160"/>
      <c r="V6" s="160"/>
      <c r="W6" s="160"/>
      <c r="X6" s="160"/>
      <c r="Y6" s="162"/>
      <c r="Z6" s="2"/>
      <c r="AA6" s="158"/>
      <c r="AB6" s="160"/>
      <c r="AC6" s="162"/>
      <c r="AD6" s="1"/>
      <c r="AE6" s="166"/>
      <c r="AF6" s="48"/>
      <c r="AG6" s="158"/>
      <c r="AH6" s="160"/>
      <c r="AI6" s="160"/>
      <c r="AJ6" s="160"/>
      <c r="AK6" s="160"/>
      <c r="AL6" s="162"/>
      <c r="AM6" s="5"/>
      <c r="AN6" s="158"/>
      <c r="AO6" s="160"/>
      <c r="AP6" s="162"/>
      <c r="AQ6" s="2"/>
      <c r="AR6" s="164"/>
      <c r="AS6" s="2"/>
      <c r="AT6" s="158"/>
      <c r="AU6" s="160"/>
      <c r="AV6" s="160"/>
      <c r="AW6" s="160"/>
      <c r="AX6" s="160"/>
      <c r="AY6" s="162"/>
      <c r="AZ6" s="2"/>
      <c r="BA6" s="158"/>
      <c r="BB6" s="160"/>
      <c r="BC6" s="162"/>
      <c r="BD6" s="1"/>
      <c r="BE6" s="166"/>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85">
        <v>45.467240555789303</v>
      </c>
      <c r="H8" s="186">
        <v>50.274726212323998</v>
      </c>
      <c r="I8" s="186">
        <v>62.423167168480099</v>
      </c>
      <c r="J8" s="186">
        <v>66.613014045043897</v>
      </c>
      <c r="K8" s="186">
        <v>65.947379458985594</v>
      </c>
      <c r="L8" s="187">
        <v>58.114707429244802</v>
      </c>
      <c r="M8" s="188"/>
      <c r="N8" s="189">
        <v>72.191870081700102</v>
      </c>
      <c r="O8" s="190">
        <v>73.9447523649239</v>
      </c>
      <c r="P8" s="191">
        <v>73.068316932135801</v>
      </c>
      <c r="Q8" s="188"/>
      <c r="R8" s="192">
        <v>62.378203242247601</v>
      </c>
      <c r="S8" s="193"/>
      <c r="T8" s="185">
        <v>0.96518548283991701</v>
      </c>
      <c r="U8" s="186">
        <v>-3.8962418485664099</v>
      </c>
      <c r="V8" s="186">
        <v>11.128224254057001</v>
      </c>
      <c r="W8" s="186">
        <v>14.638747968774</v>
      </c>
      <c r="X8" s="186">
        <v>10.075458236105</v>
      </c>
      <c r="Y8" s="187">
        <v>7.0343946124240597</v>
      </c>
      <c r="Z8" s="188"/>
      <c r="AA8" s="189">
        <v>1.5223904306093099</v>
      </c>
      <c r="AB8" s="190">
        <v>-0.49199515712583203</v>
      </c>
      <c r="AC8" s="191">
        <v>0.492959189520154</v>
      </c>
      <c r="AD8" s="188"/>
      <c r="AE8" s="192">
        <v>4.7458279382035897</v>
      </c>
      <c r="AF8" s="33"/>
      <c r="AG8" s="185">
        <v>54.212137629123497</v>
      </c>
      <c r="AH8" s="186">
        <v>61.091408734549802</v>
      </c>
      <c r="AI8" s="186">
        <v>67.701366824886506</v>
      </c>
      <c r="AJ8" s="186">
        <v>69.224701168856598</v>
      </c>
      <c r="AK8" s="186">
        <v>67.727751420809696</v>
      </c>
      <c r="AL8" s="187">
        <v>63.986767283440798</v>
      </c>
      <c r="AM8" s="188"/>
      <c r="AN8" s="189">
        <v>73.546735449240003</v>
      </c>
      <c r="AO8" s="190">
        <v>76.073906115215905</v>
      </c>
      <c r="AP8" s="191">
        <v>74.810325556434293</v>
      </c>
      <c r="AQ8" s="188"/>
      <c r="AR8" s="192">
        <v>67.077620836349297</v>
      </c>
      <c r="AS8" s="193"/>
      <c r="AT8" s="185">
        <v>5.2149670223218303</v>
      </c>
      <c r="AU8" s="186">
        <v>10.262690932244899</v>
      </c>
      <c r="AV8" s="186">
        <v>15.814379201872701</v>
      </c>
      <c r="AW8" s="186">
        <v>15.709884183284</v>
      </c>
      <c r="AX8" s="186">
        <v>10.456861715064999</v>
      </c>
      <c r="AY8" s="187">
        <v>11.661895576491901</v>
      </c>
      <c r="AZ8" s="188"/>
      <c r="BA8" s="189">
        <v>3.1862275968496201</v>
      </c>
      <c r="BB8" s="190">
        <v>1.83038096737694</v>
      </c>
      <c r="BC8" s="191">
        <v>2.4923583275555301</v>
      </c>
      <c r="BD8" s="188"/>
      <c r="BE8" s="192">
        <v>8.5661206177130005</v>
      </c>
    </row>
    <row r="9" spans="1:57" x14ac:dyDescent="0.25">
      <c r="A9" s="23" t="s">
        <v>18</v>
      </c>
      <c r="B9" s="44" t="str">
        <f>TRIM(A9)</f>
        <v>Virginia</v>
      </c>
      <c r="C9" s="11"/>
      <c r="D9" s="28" t="s">
        <v>16</v>
      </c>
      <c r="E9" s="31" t="s">
        <v>17</v>
      </c>
      <c r="F9" s="12"/>
      <c r="G9" s="194">
        <v>46.0626582238121</v>
      </c>
      <c r="H9" s="188">
        <v>49.458292681371503</v>
      </c>
      <c r="I9" s="188">
        <v>61.965306839599997</v>
      </c>
      <c r="J9" s="188">
        <v>65.072357282049595</v>
      </c>
      <c r="K9" s="188">
        <v>63.878222534581298</v>
      </c>
      <c r="L9" s="195">
        <v>57.279971603060801</v>
      </c>
      <c r="M9" s="188"/>
      <c r="N9" s="196">
        <v>71.087116250838505</v>
      </c>
      <c r="O9" s="197">
        <v>74.255502667475895</v>
      </c>
      <c r="P9" s="198">
        <v>72.6713094591572</v>
      </c>
      <c r="Q9" s="188"/>
      <c r="R9" s="199">
        <v>61.6750576758348</v>
      </c>
      <c r="S9" s="193"/>
      <c r="T9" s="194">
        <v>-0.68753443456991603</v>
      </c>
      <c r="U9" s="188">
        <v>-7.7860837289256999</v>
      </c>
      <c r="V9" s="188">
        <v>7.74115468033746</v>
      </c>
      <c r="W9" s="188">
        <v>9.5095066433713509</v>
      </c>
      <c r="X9" s="188">
        <v>6.4767218598017102</v>
      </c>
      <c r="Y9" s="195">
        <v>3.4290348209974399</v>
      </c>
      <c r="Z9" s="188"/>
      <c r="AA9" s="196">
        <v>1.15254630164326</v>
      </c>
      <c r="AB9" s="197">
        <v>-0.97588393343082802</v>
      </c>
      <c r="AC9" s="198">
        <v>5.3824355166881201E-2</v>
      </c>
      <c r="AD9" s="188"/>
      <c r="AE9" s="199">
        <v>2.2687032057683298</v>
      </c>
      <c r="AF9" s="34"/>
      <c r="AG9" s="194">
        <v>53.685460981599</v>
      </c>
      <c r="AH9" s="188">
        <v>60.0228019262046</v>
      </c>
      <c r="AI9" s="188">
        <v>67.376953461511405</v>
      </c>
      <c r="AJ9" s="188">
        <v>69.041025084711094</v>
      </c>
      <c r="AK9" s="188">
        <v>67.342208695430202</v>
      </c>
      <c r="AL9" s="195">
        <v>63.492485779251098</v>
      </c>
      <c r="AM9" s="188"/>
      <c r="AN9" s="196">
        <v>74.203951691622507</v>
      </c>
      <c r="AO9" s="197">
        <v>77.678588517509496</v>
      </c>
      <c r="AP9" s="198">
        <v>75.941270104566001</v>
      </c>
      <c r="AQ9" s="188"/>
      <c r="AR9" s="199">
        <v>67.049284542471696</v>
      </c>
      <c r="AS9" s="193"/>
      <c r="AT9" s="194">
        <v>2.1764998088899001</v>
      </c>
      <c r="AU9" s="188">
        <v>6.2825992238526904</v>
      </c>
      <c r="AV9" s="188">
        <v>13.424009982488499</v>
      </c>
      <c r="AW9" s="188">
        <v>13.185617387445101</v>
      </c>
      <c r="AX9" s="188">
        <v>9.3199301799121201</v>
      </c>
      <c r="AY9" s="195">
        <v>9.0889789109521999</v>
      </c>
      <c r="AZ9" s="188"/>
      <c r="BA9" s="196">
        <v>2.1822813412295599</v>
      </c>
      <c r="BB9" s="197">
        <v>1.08994416093369</v>
      </c>
      <c r="BC9" s="198">
        <v>1.62068489545687</v>
      </c>
      <c r="BD9" s="188"/>
      <c r="BE9" s="199">
        <v>6.5560723257405202</v>
      </c>
    </row>
    <row r="10" spans="1:57" x14ac:dyDescent="0.25">
      <c r="A10" s="24" t="s">
        <v>19</v>
      </c>
      <c r="B10" s="44" t="str">
        <f t="shared" ref="B10:B45" si="0">TRIM(A10)</f>
        <v>Norfolk/Virginia Beach, VA</v>
      </c>
      <c r="C10" s="12"/>
      <c r="D10" s="28" t="s">
        <v>16</v>
      </c>
      <c r="E10" s="31" t="s">
        <v>17</v>
      </c>
      <c r="F10" s="12"/>
      <c r="G10" s="194">
        <v>43.913043478260803</v>
      </c>
      <c r="H10" s="188">
        <v>46.786275536930297</v>
      </c>
      <c r="I10" s="188">
        <v>55.862576171464497</v>
      </c>
      <c r="J10" s="188">
        <v>59.799852910275199</v>
      </c>
      <c r="K10" s="188">
        <v>61.281256566505498</v>
      </c>
      <c r="L10" s="195">
        <v>53.519330870623698</v>
      </c>
      <c r="M10" s="188"/>
      <c r="N10" s="196">
        <v>69.849233032149598</v>
      </c>
      <c r="O10" s="197">
        <v>75.047278840092403</v>
      </c>
      <c r="P10" s="198">
        <v>72.448255936121001</v>
      </c>
      <c r="Q10" s="188"/>
      <c r="R10" s="199">
        <v>58.923215356928601</v>
      </c>
      <c r="S10" s="193"/>
      <c r="T10" s="194">
        <v>-4.1493736563636796</v>
      </c>
      <c r="U10" s="188">
        <v>-9.2048809869769794</v>
      </c>
      <c r="V10" s="188">
        <v>1.6098745436872799</v>
      </c>
      <c r="W10" s="188">
        <v>2.9350661145714798</v>
      </c>
      <c r="X10" s="188">
        <v>1.28668149266293</v>
      </c>
      <c r="Y10" s="195">
        <v>-1.2085794093075499</v>
      </c>
      <c r="Z10" s="188"/>
      <c r="AA10" s="196">
        <v>-1.8005016263045399</v>
      </c>
      <c r="AB10" s="197">
        <v>-1.4512242905311701</v>
      </c>
      <c r="AC10" s="198">
        <v>-1.6199075846773501</v>
      </c>
      <c r="AD10" s="188"/>
      <c r="AE10" s="199">
        <v>-1.3532268062316599</v>
      </c>
      <c r="AF10" s="35"/>
      <c r="AG10" s="194">
        <v>51.4680438315944</v>
      </c>
      <c r="AH10" s="188">
        <v>54.921879096104398</v>
      </c>
      <c r="AI10" s="188">
        <v>59.911723812272001</v>
      </c>
      <c r="AJ10" s="188">
        <v>62.658385581993201</v>
      </c>
      <c r="AK10" s="188">
        <v>63.668843087895901</v>
      </c>
      <c r="AL10" s="195">
        <v>58.524723862670797</v>
      </c>
      <c r="AM10" s="188"/>
      <c r="AN10" s="196">
        <v>73.230807538070394</v>
      </c>
      <c r="AO10" s="197">
        <v>77.645270358818394</v>
      </c>
      <c r="AP10" s="198">
        <v>75.438038948444401</v>
      </c>
      <c r="AQ10" s="188"/>
      <c r="AR10" s="199">
        <v>63.3588915691533</v>
      </c>
      <c r="AS10" s="193"/>
      <c r="AT10" s="194">
        <v>1.70650080983895</v>
      </c>
      <c r="AU10" s="188">
        <v>3.6628019978864299</v>
      </c>
      <c r="AV10" s="188">
        <v>8.22105346940657</v>
      </c>
      <c r="AW10" s="188">
        <v>10.434895383402001</v>
      </c>
      <c r="AX10" s="188">
        <v>9.0409023120102407</v>
      </c>
      <c r="AY10" s="195">
        <v>6.7704659430591603</v>
      </c>
      <c r="AZ10" s="188"/>
      <c r="BA10" s="196">
        <v>1.7206966126651</v>
      </c>
      <c r="BB10" s="197">
        <v>0.620910756845238</v>
      </c>
      <c r="BC10" s="198">
        <v>1.1517286462301</v>
      </c>
      <c r="BD10" s="188"/>
      <c r="BE10" s="199">
        <v>4.7952178077763596</v>
      </c>
    </row>
    <row r="11" spans="1:57" x14ac:dyDescent="0.25">
      <c r="A11" s="24" t="s">
        <v>20</v>
      </c>
      <c r="B11" s="95" t="s">
        <v>72</v>
      </c>
      <c r="C11" s="12"/>
      <c r="D11" s="28" t="s">
        <v>16</v>
      </c>
      <c r="E11" s="31" t="s">
        <v>17</v>
      </c>
      <c r="F11" s="12"/>
      <c r="G11" s="194">
        <v>48.458526486340503</v>
      </c>
      <c r="H11" s="188">
        <v>56.118637202394297</v>
      </c>
      <c r="I11" s="188">
        <v>67.379269994149098</v>
      </c>
      <c r="J11" s="188">
        <v>69.670102164813798</v>
      </c>
      <c r="K11" s="188">
        <v>68.072370493721493</v>
      </c>
      <c r="L11" s="195">
        <v>61.939781268283902</v>
      </c>
      <c r="M11" s="188"/>
      <c r="N11" s="196">
        <v>74.602817408524203</v>
      </c>
      <c r="O11" s="197">
        <v>74.202259327602505</v>
      </c>
      <c r="P11" s="198">
        <v>74.402538368063304</v>
      </c>
      <c r="Q11" s="188"/>
      <c r="R11" s="199">
        <v>65.500569011077999</v>
      </c>
      <c r="S11" s="193"/>
      <c r="T11" s="194">
        <v>-14.153749082534301</v>
      </c>
      <c r="U11" s="188">
        <v>-15.301363703877</v>
      </c>
      <c r="V11" s="188">
        <v>-4.8249527467397701</v>
      </c>
      <c r="W11" s="188">
        <v>-3.8062990580928702</v>
      </c>
      <c r="X11" s="188">
        <v>-5.4160876502573299</v>
      </c>
      <c r="Y11" s="195">
        <v>-8.3452315627302696</v>
      </c>
      <c r="Z11" s="188"/>
      <c r="AA11" s="196">
        <v>-4.3113329354834304</v>
      </c>
      <c r="AB11" s="197">
        <v>-10.0456691816236</v>
      </c>
      <c r="AC11" s="198">
        <v>-7.2593539557333902</v>
      </c>
      <c r="AD11" s="188"/>
      <c r="AE11" s="199">
        <v>-7.9956134455822596</v>
      </c>
      <c r="AF11" s="35"/>
      <c r="AG11" s="194">
        <v>54.742562671587301</v>
      </c>
      <c r="AH11" s="188">
        <v>63.521085557405797</v>
      </c>
      <c r="AI11" s="188">
        <v>71.254331878122301</v>
      </c>
      <c r="AJ11" s="188">
        <v>72.589900535577598</v>
      </c>
      <c r="AK11" s="188">
        <v>69.497952203069403</v>
      </c>
      <c r="AL11" s="195">
        <v>66.321166569152496</v>
      </c>
      <c r="AM11" s="188"/>
      <c r="AN11" s="196">
        <v>74.636572302983893</v>
      </c>
      <c r="AO11" s="197">
        <v>77.460731806111795</v>
      </c>
      <c r="AP11" s="198">
        <v>76.048652054547901</v>
      </c>
      <c r="AQ11" s="188"/>
      <c r="AR11" s="199">
        <v>69.100448136408303</v>
      </c>
      <c r="AS11" s="193"/>
      <c r="AT11" s="194">
        <v>-10.9491193600229</v>
      </c>
      <c r="AU11" s="188">
        <v>-5.84881993960175</v>
      </c>
      <c r="AV11" s="188">
        <v>0.22791461841015101</v>
      </c>
      <c r="AW11" s="188">
        <v>0.48376238826064299</v>
      </c>
      <c r="AX11" s="188">
        <v>-4.2620756195083596</v>
      </c>
      <c r="AY11" s="195">
        <v>-3.8447615483841302</v>
      </c>
      <c r="AZ11" s="188"/>
      <c r="BA11" s="196">
        <v>-7.6466866682189396</v>
      </c>
      <c r="BB11" s="197">
        <v>-8.7117105398139092</v>
      </c>
      <c r="BC11" s="198">
        <v>-8.1921732338673703</v>
      </c>
      <c r="BD11" s="188"/>
      <c r="BE11" s="199">
        <v>-5.2555037708245598</v>
      </c>
    </row>
    <row r="12" spans="1:57" x14ac:dyDescent="0.25">
      <c r="A12" s="24" t="s">
        <v>21</v>
      </c>
      <c r="B12" s="44" t="str">
        <f t="shared" si="0"/>
        <v>Virginia Area</v>
      </c>
      <c r="C12" s="12"/>
      <c r="D12" s="28" t="s">
        <v>16</v>
      </c>
      <c r="E12" s="31" t="s">
        <v>17</v>
      </c>
      <c r="F12" s="12"/>
      <c r="G12" s="194">
        <v>43.648193222243002</v>
      </c>
      <c r="H12" s="188">
        <v>47.236004493540499</v>
      </c>
      <c r="I12" s="188">
        <v>58.544154989184598</v>
      </c>
      <c r="J12" s="188">
        <v>58.936800526662203</v>
      </c>
      <c r="K12" s="188">
        <v>58.821593153390303</v>
      </c>
      <c r="L12" s="195">
        <v>53.422638604659802</v>
      </c>
      <c r="M12" s="188"/>
      <c r="N12" s="196">
        <v>71.2686918085206</v>
      </c>
      <c r="O12" s="197">
        <v>73.182544907363805</v>
      </c>
      <c r="P12" s="198">
        <v>72.225618357942196</v>
      </c>
      <c r="Q12" s="188"/>
      <c r="R12" s="199">
        <v>58.787854392249898</v>
      </c>
      <c r="S12" s="193"/>
      <c r="T12" s="194">
        <v>-5.3909325350183801</v>
      </c>
      <c r="U12" s="188">
        <v>-11.1856915109854</v>
      </c>
      <c r="V12" s="188">
        <v>7.0532576416113697</v>
      </c>
      <c r="W12" s="188">
        <v>4.0341404388260402</v>
      </c>
      <c r="X12" s="188">
        <v>1.7429140603353299</v>
      </c>
      <c r="Y12" s="195">
        <v>-0.49338351856914398</v>
      </c>
      <c r="Z12" s="188"/>
      <c r="AA12" s="196">
        <v>-7.3048433607112398E-2</v>
      </c>
      <c r="AB12" s="197">
        <v>-3.59510297223154</v>
      </c>
      <c r="AC12" s="198">
        <v>-1.88898631358563</v>
      </c>
      <c r="AD12" s="188"/>
      <c r="AE12" s="199">
        <v>-0.993306886738065</v>
      </c>
      <c r="AF12" s="35"/>
      <c r="AG12" s="194">
        <v>49.746653248455303</v>
      </c>
      <c r="AH12" s="188">
        <v>56.696428571428498</v>
      </c>
      <c r="AI12" s="188">
        <v>61.947913493755699</v>
      </c>
      <c r="AJ12" s="188">
        <v>63.234260409100401</v>
      </c>
      <c r="AK12" s="188">
        <v>63.925466857236501</v>
      </c>
      <c r="AL12" s="195">
        <v>59.107441461780901</v>
      </c>
      <c r="AM12" s="188"/>
      <c r="AN12" s="196">
        <v>75.718151784249798</v>
      </c>
      <c r="AO12" s="197">
        <v>78.7272429063473</v>
      </c>
      <c r="AP12" s="198">
        <v>77.222697345298599</v>
      </c>
      <c r="AQ12" s="188"/>
      <c r="AR12" s="199">
        <v>64.2815315993588</v>
      </c>
      <c r="AS12" s="193"/>
      <c r="AT12" s="194">
        <v>-3.1951457086996302</v>
      </c>
      <c r="AU12" s="188">
        <v>-1.14163217771417</v>
      </c>
      <c r="AV12" s="188">
        <v>4.6500294214377202</v>
      </c>
      <c r="AW12" s="188">
        <v>2.6730626894561</v>
      </c>
      <c r="AX12" s="188">
        <v>1.5251174329016399</v>
      </c>
      <c r="AY12" s="195">
        <v>1.04527368727825</v>
      </c>
      <c r="AZ12" s="188"/>
      <c r="BA12" s="196">
        <v>-1.1794943265047999</v>
      </c>
      <c r="BB12" s="197">
        <v>-1.37365057225543</v>
      </c>
      <c r="BC12" s="198">
        <v>-1.27855926442016</v>
      </c>
      <c r="BD12" s="188"/>
      <c r="BE12" s="199">
        <v>0.234254632134278</v>
      </c>
    </row>
    <row r="13" spans="1:57" x14ac:dyDescent="0.25">
      <c r="A13" s="41" t="s">
        <v>22</v>
      </c>
      <c r="B13" s="95" t="s">
        <v>88</v>
      </c>
      <c r="C13" s="12"/>
      <c r="D13" s="28" t="s">
        <v>16</v>
      </c>
      <c r="E13" s="31" t="s">
        <v>17</v>
      </c>
      <c r="F13" s="12"/>
      <c r="G13" s="194">
        <v>45.5207856032631</v>
      </c>
      <c r="H13" s="188">
        <v>48.0310503760006</v>
      </c>
      <c r="I13" s="188">
        <v>65.4483706638635</v>
      </c>
      <c r="J13" s="188">
        <v>72.256812484838605</v>
      </c>
      <c r="K13" s="188">
        <v>69.698929947979806</v>
      </c>
      <c r="L13" s="195">
        <v>60.191189815189098</v>
      </c>
      <c r="M13" s="188"/>
      <c r="N13" s="196">
        <v>73.049243955688496</v>
      </c>
      <c r="O13" s="197">
        <v>77.613361724302095</v>
      </c>
      <c r="P13" s="198">
        <v>75.331302839995303</v>
      </c>
      <c r="Q13" s="188"/>
      <c r="R13" s="199">
        <v>64.516936393705194</v>
      </c>
      <c r="S13" s="193"/>
      <c r="T13" s="194">
        <v>19.854797131596602</v>
      </c>
      <c r="U13" s="188">
        <v>10.3149684888823</v>
      </c>
      <c r="V13" s="188">
        <v>32.581615352298797</v>
      </c>
      <c r="W13" s="188">
        <v>35.446407810617103</v>
      </c>
      <c r="X13" s="188">
        <v>26.978395604670499</v>
      </c>
      <c r="Y13" s="195">
        <v>25.871244091062302</v>
      </c>
      <c r="Z13" s="188"/>
      <c r="AA13" s="196">
        <v>12.7107581799772</v>
      </c>
      <c r="AB13" s="197">
        <v>10.105005218125299</v>
      </c>
      <c r="AC13" s="198">
        <v>11.353195522306899</v>
      </c>
      <c r="AD13" s="188"/>
      <c r="AE13" s="199">
        <v>20.629024227793401</v>
      </c>
      <c r="AF13" s="35"/>
      <c r="AG13" s="194">
        <v>58.081992399126698</v>
      </c>
      <c r="AH13" s="188">
        <v>64.6332533714275</v>
      </c>
      <c r="AI13" s="188">
        <v>75.750878233291104</v>
      </c>
      <c r="AJ13" s="188">
        <v>77.924674087850207</v>
      </c>
      <c r="AK13" s="188">
        <v>73.389306667385398</v>
      </c>
      <c r="AL13" s="195">
        <v>69.9560209518162</v>
      </c>
      <c r="AM13" s="188"/>
      <c r="AN13" s="196">
        <v>75.230227397284807</v>
      </c>
      <c r="AO13" s="197">
        <v>78.2362110634933</v>
      </c>
      <c r="AP13" s="198">
        <v>76.733219230389096</v>
      </c>
      <c r="AQ13" s="188"/>
      <c r="AR13" s="199">
        <v>71.892363317122701</v>
      </c>
      <c r="AS13" s="193"/>
      <c r="AT13" s="194">
        <v>21.379002610868799</v>
      </c>
      <c r="AU13" s="188">
        <v>31.8245092236936</v>
      </c>
      <c r="AV13" s="188">
        <v>43.3630306368334</v>
      </c>
      <c r="AW13" s="188">
        <v>44.794682992729101</v>
      </c>
      <c r="AX13" s="188">
        <v>36.111597078900097</v>
      </c>
      <c r="AY13" s="195">
        <v>35.861371210789002</v>
      </c>
      <c r="AZ13" s="188"/>
      <c r="BA13" s="196">
        <v>17.216530628401902</v>
      </c>
      <c r="BB13" s="197">
        <v>12.7265441304496</v>
      </c>
      <c r="BC13" s="198">
        <v>14.8837608436791</v>
      </c>
      <c r="BD13" s="188"/>
      <c r="BE13" s="199">
        <v>28.695975123967301</v>
      </c>
    </row>
    <row r="14" spans="1:57" x14ac:dyDescent="0.25">
      <c r="A14" s="24" t="s">
        <v>23</v>
      </c>
      <c r="B14" s="44" t="str">
        <f t="shared" si="0"/>
        <v>Arlington, VA</v>
      </c>
      <c r="C14" s="12"/>
      <c r="D14" s="28" t="s">
        <v>16</v>
      </c>
      <c r="E14" s="31" t="s">
        <v>17</v>
      </c>
      <c r="F14" s="12"/>
      <c r="G14" s="194">
        <v>62.5836820083682</v>
      </c>
      <c r="H14" s="188">
        <v>48.190376569037603</v>
      </c>
      <c r="I14" s="188">
        <v>72.688284518828397</v>
      </c>
      <c r="J14" s="188">
        <v>81.223849372384905</v>
      </c>
      <c r="K14" s="188">
        <v>79.309623430962304</v>
      </c>
      <c r="L14" s="195">
        <v>68.799163179916306</v>
      </c>
      <c r="M14" s="188"/>
      <c r="N14" s="196">
        <v>80.156903765690302</v>
      </c>
      <c r="O14" s="197">
        <v>78.200836820083595</v>
      </c>
      <c r="P14" s="198">
        <v>79.178870292886998</v>
      </c>
      <c r="Q14" s="188"/>
      <c r="R14" s="199">
        <v>71.764793783622196</v>
      </c>
      <c r="S14" s="193"/>
      <c r="T14" s="194">
        <v>86.449611659181301</v>
      </c>
      <c r="U14" s="188">
        <v>14.8037048475235</v>
      </c>
      <c r="V14" s="188">
        <v>45.8419421933949</v>
      </c>
      <c r="W14" s="188">
        <v>47.908096842121701</v>
      </c>
      <c r="X14" s="188">
        <v>34.748686889086898</v>
      </c>
      <c r="Y14" s="195">
        <v>43.861675724746902</v>
      </c>
      <c r="Z14" s="188"/>
      <c r="AA14" s="196">
        <v>21.866090779918899</v>
      </c>
      <c r="AB14" s="197">
        <v>11.723695545163601</v>
      </c>
      <c r="AC14" s="198">
        <v>16.637259271478001</v>
      </c>
      <c r="AD14" s="188"/>
      <c r="AE14" s="199">
        <v>34.007697710520297</v>
      </c>
      <c r="AF14" s="35"/>
      <c r="AG14" s="194">
        <v>66.733786610878596</v>
      </c>
      <c r="AH14" s="188">
        <v>73.778765690376503</v>
      </c>
      <c r="AI14" s="188">
        <v>87.081589958158901</v>
      </c>
      <c r="AJ14" s="188">
        <v>88.522489539748904</v>
      </c>
      <c r="AK14" s="188">
        <v>82.078974895397394</v>
      </c>
      <c r="AL14" s="195">
        <v>79.639121338912105</v>
      </c>
      <c r="AM14" s="188"/>
      <c r="AN14" s="196">
        <v>80.410564853556394</v>
      </c>
      <c r="AO14" s="197">
        <v>81.877615062761507</v>
      </c>
      <c r="AP14" s="198">
        <v>81.144089958158901</v>
      </c>
      <c r="AQ14" s="188"/>
      <c r="AR14" s="199">
        <v>80.069112372982602</v>
      </c>
      <c r="AS14" s="193"/>
      <c r="AT14" s="194">
        <v>56.335349083366502</v>
      </c>
      <c r="AU14" s="188">
        <v>61.969721205826602</v>
      </c>
      <c r="AV14" s="188">
        <v>69.374366643058195</v>
      </c>
      <c r="AW14" s="188">
        <v>60.064741138900601</v>
      </c>
      <c r="AX14" s="188">
        <v>47.041328674687101</v>
      </c>
      <c r="AY14" s="195">
        <v>58.788988763428797</v>
      </c>
      <c r="AZ14" s="188"/>
      <c r="BA14" s="196">
        <v>30.236152142508899</v>
      </c>
      <c r="BB14" s="197">
        <v>27.699303434756299</v>
      </c>
      <c r="BC14" s="198">
        <v>28.943788417321301</v>
      </c>
      <c r="BD14" s="188"/>
      <c r="BE14" s="199">
        <v>48.8165220208232</v>
      </c>
    </row>
    <row r="15" spans="1:57" x14ac:dyDescent="0.25">
      <c r="A15" s="24" t="s">
        <v>24</v>
      </c>
      <c r="B15" s="44" t="str">
        <f t="shared" si="0"/>
        <v>Suburban Virginia Area</v>
      </c>
      <c r="C15" s="12"/>
      <c r="D15" s="28" t="s">
        <v>16</v>
      </c>
      <c r="E15" s="31" t="s">
        <v>17</v>
      </c>
      <c r="F15" s="12"/>
      <c r="G15" s="194">
        <v>44.938930226028297</v>
      </c>
      <c r="H15" s="188">
        <v>55.369928400954599</v>
      </c>
      <c r="I15" s="188">
        <v>64.003930927979695</v>
      </c>
      <c r="J15" s="188">
        <v>67.569844166783597</v>
      </c>
      <c r="K15" s="188">
        <v>67.780429594271993</v>
      </c>
      <c r="L15" s="195">
        <v>59.932612663203699</v>
      </c>
      <c r="M15" s="188"/>
      <c r="N15" s="196">
        <v>77.495437315737703</v>
      </c>
      <c r="O15" s="197">
        <v>83.3497121999157</v>
      </c>
      <c r="P15" s="198">
        <v>80.422574757826695</v>
      </c>
      <c r="Q15" s="188"/>
      <c r="R15" s="199">
        <v>65.786887547381696</v>
      </c>
      <c r="S15" s="193"/>
      <c r="T15" s="194">
        <v>-3.2902075879051802</v>
      </c>
      <c r="U15" s="188">
        <v>4.0431987947141996</v>
      </c>
      <c r="V15" s="188">
        <v>14.9347883168514</v>
      </c>
      <c r="W15" s="188">
        <v>13.703625858946401</v>
      </c>
      <c r="X15" s="188">
        <v>10.3479252246896</v>
      </c>
      <c r="Y15" s="195">
        <v>8.4856153270649308</v>
      </c>
      <c r="Z15" s="188"/>
      <c r="AA15" s="196">
        <v>1.21351896950129</v>
      </c>
      <c r="AB15" s="197">
        <v>-0.42089797360447201</v>
      </c>
      <c r="AC15" s="198">
        <v>0.35992543688194001</v>
      </c>
      <c r="AD15" s="188"/>
      <c r="AE15" s="199">
        <v>5.5020777280211197</v>
      </c>
      <c r="AF15" s="35"/>
      <c r="AG15" s="194">
        <v>56.433384809771098</v>
      </c>
      <c r="AH15" s="188">
        <v>64.955075108802404</v>
      </c>
      <c r="AI15" s="188">
        <v>70.079320511020597</v>
      </c>
      <c r="AJ15" s="188">
        <v>70.226730310262496</v>
      </c>
      <c r="AK15" s="188">
        <v>71.026954934718503</v>
      </c>
      <c r="AL15" s="195">
        <v>66.544293134914994</v>
      </c>
      <c r="AM15" s="188"/>
      <c r="AN15" s="196">
        <v>79.938228274603304</v>
      </c>
      <c r="AO15" s="197">
        <v>84.704478450091202</v>
      </c>
      <c r="AP15" s="198">
        <v>82.321353362347296</v>
      </c>
      <c r="AQ15" s="188"/>
      <c r="AR15" s="199">
        <v>71.052024628467095</v>
      </c>
      <c r="AS15" s="193"/>
      <c r="AT15" s="194">
        <v>0.29897967332061998</v>
      </c>
      <c r="AU15" s="188">
        <v>11.0368897993117</v>
      </c>
      <c r="AV15" s="188">
        <v>14.2631294521748</v>
      </c>
      <c r="AW15" s="188">
        <v>10.6789696995073</v>
      </c>
      <c r="AX15" s="188">
        <v>9.6465902682468894</v>
      </c>
      <c r="AY15" s="195">
        <v>9.3312375718321707</v>
      </c>
      <c r="AZ15" s="188"/>
      <c r="BA15" s="196">
        <v>1.98965140570757</v>
      </c>
      <c r="BB15" s="197">
        <v>-2.1177377277955899E-2</v>
      </c>
      <c r="BC15" s="198">
        <v>0.94513243382206003</v>
      </c>
      <c r="BD15" s="188"/>
      <c r="BE15" s="199">
        <v>6.4050303336137597</v>
      </c>
    </row>
    <row r="16" spans="1:57" x14ac:dyDescent="0.25">
      <c r="A16" s="24" t="s">
        <v>25</v>
      </c>
      <c r="B16" s="44" t="str">
        <f t="shared" si="0"/>
        <v>Alexandria, VA</v>
      </c>
      <c r="C16" s="12"/>
      <c r="D16" s="28" t="s">
        <v>16</v>
      </c>
      <c r="E16" s="31" t="s">
        <v>17</v>
      </c>
      <c r="F16" s="12"/>
      <c r="G16" s="194">
        <v>44.447098160974399</v>
      </c>
      <c r="H16" s="188">
        <v>46.369715786959603</v>
      </c>
      <c r="I16" s="188">
        <v>60.174349176021003</v>
      </c>
      <c r="J16" s="188">
        <v>68.187246238356806</v>
      </c>
      <c r="K16" s="188">
        <v>66.145211368521601</v>
      </c>
      <c r="L16" s="195">
        <v>57.064724146166697</v>
      </c>
      <c r="M16" s="188"/>
      <c r="N16" s="196">
        <v>69.238117984236894</v>
      </c>
      <c r="O16" s="197">
        <v>75.794124671602503</v>
      </c>
      <c r="P16" s="198">
        <v>72.516121327919706</v>
      </c>
      <c r="Q16" s="188"/>
      <c r="R16" s="199">
        <v>61.479409055239003</v>
      </c>
      <c r="S16" s="193"/>
      <c r="T16" s="194">
        <v>4.8606296419105801</v>
      </c>
      <c r="U16" s="188">
        <v>-3.03553737487711</v>
      </c>
      <c r="V16" s="188">
        <v>13.949225966602199</v>
      </c>
      <c r="W16" s="188">
        <v>25.052836497514701</v>
      </c>
      <c r="X16" s="188">
        <v>27.061552273128399</v>
      </c>
      <c r="Y16" s="195">
        <v>14.3120819745003</v>
      </c>
      <c r="Z16" s="188"/>
      <c r="AA16" s="196">
        <v>6.5459733257153001</v>
      </c>
      <c r="AB16" s="197">
        <v>5.9220328208356703</v>
      </c>
      <c r="AC16" s="198">
        <v>6.2189866875760904</v>
      </c>
      <c r="AD16" s="188"/>
      <c r="AE16" s="199">
        <v>11.4503383161675</v>
      </c>
      <c r="AF16" s="35"/>
      <c r="AG16" s="194">
        <v>58.568187246238303</v>
      </c>
      <c r="AH16" s="188">
        <v>63.422498208741303</v>
      </c>
      <c r="AI16" s="188">
        <v>75.45378552663</v>
      </c>
      <c r="AJ16" s="188">
        <v>76.994267972295106</v>
      </c>
      <c r="AK16" s="188">
        <v>71.229400525435807</v>
      </c>
      <c r="AL16" s="195">
        <v>69.133627895868102</v>
      </c>
      <c r="AM16" s="188"/>
      <c r="AN16" s="196">
        <v>73.584905660377302</v>
      </c>
      <c r="AO16" s="197">
        <v>78.098877477907806</v>
      </c>
      <c r="AP16" s="198">
        <v>75.841891569142504</v>
      </c>
      <c r="AQ16" s="188"/>
      <c r="AR16" s="199">
        <v>71.050274659660801</v>
      </c>
      <c r="AS16" s="193"/>
      <c r="AT16" s="194">
        <v>18.972367823079701</v>
      </c>
      <c r="AU16" s="188">
        <v>25.523219595309801</v>
      </c>
      <c r="AV16" s="188">
        <v>38.448542784080203</v>
      </c>
      <c r="AW16" s="188">
        <v>36.303115917527897</v>
      </c>
      <c r="AX16" s="188">
        <v>29.056427004638401</v>
      </c>
      <c r="AY16" s="195">
        <v>29.982484963626199</v>
      </c>
      <c r="AZ16" s="188"/>
      <c r="BA16" s="196">
        <v>12.035103762284599</v>
      </c>
      <c r="BB16" s="197">
        <v>8.7336943543791197</v>
      </c>
      <c r="BC16" s="198">
        <v>10.310623531766099</v>
      </c>
      <c r="BD16" s="188"/>
      <c r="BE16" s="199">
        <v>23.277654063761801</v>
      </c>
    </row>
    <row r="17" spans="1:57" x14ac:dyDescent="0.25">
      <c r="A17" s="24" t="s">
        <v>26</v>
      </c>
      <c r="B17" s="44" t="str">
        <f t="shared" si="0"/>
        <v>Fairfax/Tysons Corner, VA</v>
      </c>
      <c r="C17" s="12"/>
      <c r="D17" s="28" t="s">
        <v>16</v>
      </c>
      <c r="E17" s="31" t="s">
        <v>17</v>
      </c>
      <c r="F17" s="12"/>
      <c r="G17" s="194">
        <v>41.601110596945801</v>
      </c>
      <c r="H17" s="188">
        <v>48.345673299398399</v>
      </c>
      <c r="I17" s="188">
        <v>68.729754743174396</v>
      </c>
      <c r="J17" s="188">
        <v>72.663118926422896</v>
      </c>
      <c r="K17" s="188">
        <v>61.881073577047601</v>
      </c>
      <c r="L17" s="195">
        <v>58.644146228597798</v>
      </c>
      <c r="M17" s="188"/>
      <c r="N17" s="196">
        <v>64.379916705228993</v>
      </c>
      <c r="O17" s="197">
        <v>67.422489588153596</v>
      </c>
      <c r="P17" s="198">
        <v>65.901203146691302</v>
      </c>
      <c r="Q17" s="188"/>
      <c r="R17" s="199">
        <v>60.717591062338798</v>
      </c>
      <c r="S17" s="193"/>
      <c r="T17" s="194">
        <v>8.1071491578367691</v>
      </c>
      <c r="U17" s="188">
        <v>1.5711412942063401</v>
      </c>
      <c r="V17" s="188">
        <v>23.093331999632898</v>
      </c>
      <c r="W17" s="188">
        <v>36.5273132800734</v>
      </c>
      <c r="X17" s="188">
        <v>23.530545475210399</v>
      </c>
      <c r="Y17" s="195">
        <v>19.5692717686482</v>
      </c>
      <c r="Z17" s="188"/>
      <c r="AA17" s="196">
        <v>8.2384178806983392</v>
      </c>
      <c r="AB17" s="197">
        <v>8.5834168985286006</v>
      </c>
      <c r="AC17" s="198">
        <v>8.4146250899014792</v>
      </c>
      <c r="AD17" s="188"/>
      <c r="AE17" s="199">
        <v>15.872199306200599</v>
      </c>
      <c r="AF17" s="35"/>
      <c r="AG17" s="194">
        <v>53.262378528459003</v>
      </c>
      <c r="AH17" s="188">
        <v>61.970731142989301</v>
      </c>
      <c r="AI17" s="188">
        <v>75.263188338731993</v>
      </c>
      <c r="AJ17" s="188">
        <v>76.336186950485796</v>
      </c>
      <c r="AK17" s="188">
        <v>66.320569180934697</v>
      </c>
      <c r="AL17" s="195">
        <v>66.630610828320201</v>
      </c>
      <c r="AM17" s="188"/>
      <c r="AN17" s="196">
        <v>67.786904211013393</v>
      </c>
      <c r="AO17" s="197">
        <v>71.480217491901797</v>
      </c>
      <c r="AP17" s="198">
        <v>69.633560851457602</v>
      </c>
      <c r="AQ17" s="188"/>
      <c r="AR17" s="199">
        <v>67.488596549216595</v>
      </c>
      <c r="AS17" s="193"/>
      <c r="AT17" s="194">
        <v>19.876346901000701</v>
      </c>
      <c r="AU17" s="188">
        <v>26.9158194322704</v>
      </c>
      <c r="AV17" s="188">
        <v>39.6599367868535</v>
      </c>
      <c r="AW17" s="188">
        <v>42.807698676044602</v>
      </c>
      <c r="AX17" s="188">
        <v>28.6683119954753</v>
      </c>
      <c r="AY17" s="195">
        <v>32.126365482528698</v>
      </c>
      <c r="AZ17" s="188"/>
      <c r="BA17" s="196">
        <v>16.0177368837881</v>
      </c>
      <c r="BB17" s="197">
        <v>14.604701719203501</v>
      </c>
      <c r="BC17" s="198">
        <v>15.288157591684801</v>
      </c>
      <c r="BD17" s="188"/>
      <c r="BE17" s="199">
        <v>26.672388618466901</v>
      </c>
    </row>
    <row r="18" spans="1:57" x14ac:dyDescent="0.25">
      <c r="A18" s="24" t="s">
        <v>27</v>
      </c>
      <c r="B18" s="44" t="str">
        <f t="shared" si="0"/>
        <v>I-95 Fredericksburg, VA</v>
      </c>
      <c r="C18" s="12"/>
      <c r="D18" s="28" t="s">
        <v>16</v>
      </c>
      <c r="E18" s="31" t="s">
        <v>17</v>
      </c>
      <c r="F18" s="12"/>
      <c r="G18" s="194">
        <v>51.8954556157287</v>
      </c>
      <c r="H18" s="188">
        <v>54.944666823640198</v>
      </c>
      <c r="I18" s="188">
        <v>61.5140098893336</v>
      </c>
      <c r="J18" s="188">
        <v>62.502943254061599</v>
      </c>
      <c r="K18" s="188">
        <v>60.678125735813502</v>
      </c>
      <c r="L18" s="195">
        <v>58.3070402637155</v>
      </c>
      <c r="M18" s="188"/>
      <c r="N18" s="196">
        <v>66.941370379091097</v>
      </c>
      <c r="O18" s="197">
        <v>75.029432540616895</v>
      </c>
      <c r="P18" s="198">
        <v>70.985401459854003</v>
      </c>
      <c r="Q18" s="188"/>
      <c r="R18" s="199">
        <v>61.929429176897898</v>
      </c>
      <c r="S18" s="193"/>
      <c r="T18" s="194">
        <v>-6.5357271254310296</v>
      </c>
      <c r="U18" s="188">
        <v>-7.7279137359916001</v>
      </c>
      <c r="V18" s="188">
        <v>0.98451565901548599</v>
      </c>
      <c r="W18" s="188">
        <v>-0.83701100872015499</v>
      </c>
      <c r="X18" s="188">
        <v>0.150522851874372</v>
      </c>
      <c r="Y18" s="195">
        <v>-2.6926604145250299</v>
      </c>
      <c r="Z18" s="188"/>
      <c r="AA18" s="196">
        <v>-6.8570781108888204</v>
      </c>
      <c r="AB18" s="197">
        <v>-5.57287573279923</v>
      </c>
      <c r="AC18" s="198">
        <v>-6.1827800840405702</v>
      </c>
      <c r="AD18" s="188"/>
      <c r="AE18" s="199">
        <v>-3.8639064963166598</v>
      </c>
      <c r="AF18" s="35"/>
      <c r="AG18" s="194">
        <v>59.415469743348197</v>
      </c>
      <c r="AH18" s="188">
        <v>59.450788792088503</v>
      </c>
      <c r="AI18" s="188">
        <v>63.862726630562697</v>
      </c>
      <c r="AJ18" s="188">
        <v>65.499175888862695</v>
      </c>
      <c r="AK18" s="188">
        <v>64.651518719095804</v>
      </c>
      <c r="AL18" s="195">
        <v>62.575935954791603</v>
      </c>
      <c r="AM18" s="188"/>
      <c r="AN18" s="196">
        <v>71.582882034377207</v>
      </c>
      <c r="AO18" s="197">
        <v>76.827760772309801</v>
      </c>
      <c r="AP18" s="198">
        <v>74.205321403343504</v>
      </c>
      <c r="AQ18" s="188"/>
      <c r="AR18" s="199">
        <v>65.898617511520698</v>
      </c>
      <c r="AS18" s="193"/>
      <c r="AT18" s="194">
        <v>-3.4565637207584801</v>
      </c>
      <c r="AU18" s="188">
        <v>-2.8268890088895402</v>
      </c>
      <c r="AV18" s="188">
        <v>1.3297283872002901</v>
      </c>
      <c r="AW18" s="188">
        <v>1.9730514452683301</v>
      </c>
      <c r="AX18" s="188">
        <v>0.95197436867670504</v>
      </c>
      <c r="AY18" s="195">
        <v>-0.36357911976158003</v>
      </c>
      <c r="AZ18" s="188"/>
      <c r="BA18" s="196">
        <v>-2.8292838090658599</v>
      </c>
      <c r="BB18" s="197">
        <v>-2.8162629763267999</v>
      </c>
      <c r="BC18" s="198">
        <v>-2.8225437481601898</v>
      </c>
      <c r="BD18" s="188"/>
      <c r="BE18" s="199">
        <v>-1.1681685091053899</v>
      </c>
    </row>
    <row r="19" spans="1:57" x14ac:dyDescent="0.25">
      <c r="A19" s="24" t="s">
        <v>28</v>
      </c>
      <c r="B19" s="44" t="str">
        <f t="shared" si="0"/>
        <v>Dulles Airport Area, VA</v>
      </c>
      <c r="C19" s="12"/>
      <c r="D19" s="28" t="s">
        <v>16</v>
      </c>
      <c r="E19" s="31" t="s">
        <v>17</v>
      </c>
      <c r="F19" s="12"/>
      <c r="G19" s="194">
        <v>47.087839119711603</v>
      </c>
      <c r="H19" s="188">
        <v>53.367482451147701</v>
      </c>
      <c r="I19" s="188">
        <v>73.657749952570597</v>
      </c>
      <c r="J19" s="188">
        <v>78.087649402390397</v>
      </c>
      <c r="K19" s="188">
        <v>72.917852399924101</v>
      </c>
      <c r="L19" s="195">
        <v>65.023714665148901</v>
      </c>
      <c r="M19" s="188"/>
      <c r="N19" s="196">
        <v>70.138493644469705</v>
      </c>
      <c r="O19" s="197">
        <v>74.947827736672295</v>
      </c>
      <c r="P19" s="198">
        <v>72.543160690571</v>
      </c>
      <c r="Q19" s="188"/>
      <c r="R19" s="199">
        <v>67.172127815269505</v>
      </c>
      <c r="S19" s="193"/>
      <c r="T19" s="194">
        <v>7.5248520481182002</v>
      </c>
      <c r="U19" s="188">
        <v>0.95467993975839205</v>
      </c>
      <c r="V19" s="188">
        <v>22.886763161728801</v>
      </c>
      <c r="W19" s="188">
        <v>33.604862799046202</v>
      </c>
      <c r="X19" s="188">
        <v>28.4252026045252</v>
      </c>
      <c r="Y19" s="195">
        <v>19.607925053679001</v>
      </c>
      <c r="Z19" s="188"/>
      <c r="AA19" s="196">
        <v>17.43371642308</v>
      </c>
      <c r="AB19" s="197">
        <v>19.620439775735299</v>
      </c>
      <c r="AC19" s="198">
        <v>18.553243154190898</v>
      </c>
      <c r="AD19" s="188"/>
      <c r="AE19" s="199">
        <v>19.280273271046202</v>
      </c>
      <c r="AF19" s="35"/>
      <c r="AG19" s="194">
        <v>56.341301460823303</v>
      </c>
      <c r="AH19" s="188">
        <v>67.069815974198406</v>
      </c>
      <c r="AI19" s="188">
        <v>80.629861506355496</v>
      </c>
      <c r="AJ19" s="188">
        <v>82.130999810282603</v>
      </c>
      <c r="AK19" s="188">
        <v>76.024473534433596</v>
      </c>
      <c r="AL19" s="195">
        <v>72.439290457218704</v>
      </c>
      <c r="AM19" s="188"/>
      <c r="AN19" s="196">
        <v>71.665718080060699</v>
      </c>
      <c r="AO19" s="197">
        <v>74.110700056915107</v>
      </c>
      <c r="AP19" s="198">
        <v>72.888209068487896</v>
      </c>
      <c r="AQ19" s="188"/>
      <c r="AR19" s="199">
        <v>72.567552917581295</v>
      </c>
      <c r="AS19" s="193"/>
      <c r="AT19" s="194">
        <v>2.8619318920789301</v>
      </c>
      <c r="AU19" s="188">
        <v>13.5741661966987</v>
      </c>
      <c r="AV19" s="188">
        <v>29.183538326258901</v>
      </c>
      <c r="AW19" s="188">
        <v>33.109945944725801</v>
      </c>
      <c r="AX19" s="188">
        <v>27.663340315219699</v>
      </c>
      <c r="AY19" s="195">
        <v>21.748828431372601</v>
      </c>
      <c r="AZ19" s="188"/>
      <c r="BA19" s="196">
        <v>10.2671720582762</v>
      </c>
      <c r="BB19" s="197">
        <v>8.7640289902114006</v>
      </c>
      <c r="BC19" s="198">
        <v>9.4978393063861404</v>
      </c>
      <c r="BD19" s="188"/>
      <c r="BE19" s="199">
        <v>17.961281456458298</v>
      </c>
    </row>
    <row r="20" spans="1:57" x14ac:dyDescent="0.25">
      <c r="A20" s="24" t="s">
        <v>29</v>
      </c>
      <c r="B20" s="44" t="str">
        <f t="shared" si="0"/>
        <v>Williamsburg, VA</v>
      </c>
      <c r="C20" s="12"/>
      <c r="D20" s="28" t="s">
        <v>16</v>
      </c>
      <c r="E20" s="31" t="s">
        <v>17</v>
      </c>
      <c r="F20" s="12"/>
      <c r="G20" s="194">
        <v>34.533047899384499</v>
      </c>
      <c r="H20" s="188">
        <v>27.896708589777798</v>
      </c>
      <c r="I20" s="188">
        <v>31.132581857219499</v>
      </c>
      <c r="J20" s="188">
        <v>37.5335480407944</v>
      </c>
      <c r="K20" s="188">
        <v>42.995169082125599</v>
      </c>
      <c r="L20" s="195">
        <v>34.813960969333003</v>
      </c>
      <c r="M20" s="188"/>
      <c r="N20" s="196">
        <v>57.6489533011272</v>
      </c>
      <c r="O20" s="197">
        <v>66.465378421900098</v>
      </c>
      <c r="P20" s="198">
        <v>62.057165861513603</v>
      </c>
      <c r="Q20" s="188"/>
      <c r="R20" s="199">
        <v>42.591173766472501</v>
      </c>
      <c r="S20" s="193"/>
      <c r="T20" s="194">
        <v>4.6439111819994396</v>
      </c>
      <c r="U20" s="188">
        <v>-17.051866876761999</v>
      </c>
      <c r="V20" s="188">
        <v>-8.2678842995380197</v>
      </c>
      <c r="W20" s="188">
        <v>-7.3108226753873398</v>
      </c>
      <c r="X20" s="188">
        <v>-8.5910257095881892</v>
      </c>
      <c r="Y20" s="195">
        <v>-7.4525577864040802</v>
      </c>
      <c r="Z20" s="188"/>
      <c r="AA20" s="196">
        <v>1.0982580719838</v>
      </c>
      <c r="AB20" s="197">
        <v>0.46936112614171599</v>
      </c>
      <c r="AC20" s="198">
        <v>0.76049692233633603</v>
      </c>
      <c r="AD20" s="188"/>
      <c r="AE20" s="199">
        <v>-4.2109490438633301</v>
      </c>
      <c r="AF20" s="35"/>
      <c r="AG20" s="194">
        <v>43.821915975381302</v>
      </c>
      <c r="AH20" s="188">
        <v>37.797698688787698</v>
      </c>
      <c r="AI20" s="188">
        <v>38.960299926357301</v>
      </c>
      <c r="AJ20" s="188">
        <v>44.051683738367799</v>
      </c>
      <c r="AK20" s="188">
        <v>50.1238535181093</v>
      </c>
      <c r="AL20" s="195">
        <v>42.9504597962707</v>
      </c>
      <c r="AM20" s="188"/>
      <c r="AN20" s="196">
        <v>68.4742585525875</v>
      </c>
      <c r="AO20" s="197">
        <v>75.634330856262906</v>
      </c>
      <c r="AP20" s="198">
        <v>72.054294704425203</v>
      </c>
      <c r="AQ20" s="188"/>
      <c r="AR20" s="199">
        <v>51.264091947868103</v>
      </c>
      <c r="AS20" s="193"/>
      <c r="AT20" s="194">
        <v>0.83168169295183003</v>
      </c>
      <c r="AU20" s="188">
        <v>-6.22097993475934</v>
      </c>
      <c r="AV20" s="188">
        <v>-1.57984472582817</v>
      </c>
      <c r="AW20" s="188">
        <v>0.28780468028143902</v>
      </c>
      <c r="AX20" s="188">
        <v>6.1088074912082103E-2</v>
      </c>
      <c r="AY20" s="195">
        <v>-1.2041386808577601</v>
      </c>
      <c r="AZ20" s="188"/>
      <c r="BA20" s="196">
        <v>1.2761975912513299</v>
      </c>
      <c r="BB20" s="197">
        <v>0.158614196443149</v>
      </c>
      <c r="BC20" s="198">
        <v>0.68655045003246695</v>
      </c>
      <c r="BD20" s="188"/>
      <c r="BE20" s="199">
        <v>-0.45526009856927702</v>
      </c>
    </row>
    <row r="21" spans="1:57" x14ac:dyDescent="0.25">
      <c r="A21" s="24" t="s">
        <v>30</v>
      </c>
      <c r="B21" s="44" t="str">
        <f t="shared" si="0"/>
        <v>Virginia Beach, VA</v>
      </c>
      <c r="C21" s="12"/>
      <c r="D21" s="28" t="s">
        <v>16</v>
      </c>
      <c r="E21" s="31" t="s">
        <v>17</v>
      </c>
      <c r="F21" s="12"/>
      <c r="G21" s="194">
        <v>34.746379742739201</v>
      </c>
      <c r="H21" s="188">
        <v>35.959873796618297</v>
      </c>
      <c r="I21" s="188">
        <v>44.334012219959199</v>
      </c>
      <c r="J21" s="188">
        <v>49.588594704684297</v>
      </c>
      <c r="K21" s="188">
        <v>52.114052953156801</v>
      </c>
      <c r="L21" s="195">
        <v>43.326238484410197</v>
      </c>
      <c r="M21" s="188"/>
      <c r="N21" s="196">
        <v>63.486761710794198</v>
      </c>
      <c r="O21" s="197">
        <v>74.680244399185298</v>
      </c>
      <c r="P21" s="198">
        <v>69.083503054989805</v>
      </c>
      <c r="Q21" s="188"/>
      <c r="R21" s="199">
        <v>50.670755078574103</v>
      </c>
      <c r="S21" s="193"/>
      <c r="T21" s="194">
        <v>-12.9205496636869</v>
      </c>
      <c r="U21" s="188">
        <v>-17.595146900914699</v>
      </c>
      <c r="V21" s="188">
        <v>-2.02812385447388</v>
      </c>
      <c r="W21" s="188">
        <v>5.3168144490657703</v>
      </c>
      <c r="X21" s="188">
        <v>5.1879145214127096</v>
      </c>
      <c r="Y21" s="195">
        <v>-3.86267288574515</v>
      </c>
      <c r="Z21" s="188"/>
      <c r="AA21" s="196">
        <v>-4.5804048750525297</v>
      </c>
      <c r="AB21" s="197">
        <v>2.2931805009556299</v>
      </c>
      <c r="AC21" s="198">
        <v>-0.98421625589010997</v>
      </c>
      <c r="AD21" s="188"/>
      <c r="AE21" s="199">
        <v>-2.7589863023586898</v>
      </c>
      <c r="AF21" s="35"/>
      <c r="AG21" s="194">
        <v>46.440739839376903</v>
      </c>
      <c r="AH21" s="188">
        <v>48.284254076417596</v>
      </c>
      <c r="AI21" s="188">
        <v>53.7584819796026</v>
      </c>
      <c r="AJ21" s="188">
        <v>56.2147007435699</v>
      </c>
      <c r="AK21" s="188">
        <v>57.0298234936092</v>
      </c>
      <c r="AL21" s="195">
        <v>52.343413842094499</v>
      </c>
      <c r="AM21" s="188"/>
      <c r="AN21" s="196">
        <v>67.164390777584103</v>
      </c>
      <c r="AO21" s="197">
        <v>74.154139146642805</v>
      </c>
      <c r="AP21" s="198">
        <v>70.659264962113497</v>
      </c>
      <c r="AQ21" s="188"/>
      <c r="AR21" s="199">
        <v>57.583186984518903</v>
      </c>
      <c r="AS21" s="193"/>
      <c r="AT21" s="194">
        <v>-1.14551406503603</v>
      </c>
      <c r="AU21" s="188">
        <v>3.6807125880677898</v>
      </c>
      <c r="AV21" s="188">
        <v>11.5911635808892</v>
      </c>
      <c r="AW21" s="188">
        <v>14.5370047201187</v>
      </c>
      <c r="AX21" s="188">
        <v>11.264795656776201</v>
      </c>
      <c r="AY21" s="195">
        <v>8.1236166463660204</v>
      </c>
      <c r="AZ21" s="188"/>
      <c r="BA21" s="196">
        <v>-2.62179132634104</v>
      </c>
      <c r="BB21" s="197">
        <v>-1.7319270783276901</v>
      </c>
      <c r="BC21" s="198">
        <v>-2.1568716405019099</v>
      </c>
      <c r="BD21" s="188"/>
      <c r="BE21" s="199">
        <v>4.3012934427648002</v>
      </c>
    </row>
    <row r="22" spans="1:57" x14ac:dyDescent="0.25">
      <c r="A22" s="41" t="s">
        <v>31</v>
      </c>
      <c r="B22" s="44" t="str">
        <f t="shared" si="0"/>
        <v>Norfolk/Portsmouth, VA</v>
      </c>
      <c r="C22" s="12"/>
      <c r="D22" s="28" t="s">
        <v>16</v>
      </c>
      <c r="E22" s="31" t="s">
        <v>17</v>
      </c>
      <c r="F22" s="12"/>
      <c r="G22" s="194">
        <v>53.383722974160598</v>
      </c>
      <c r="H22" s="188">
        <v>59.641413253647301</v>
      </c>
      <c r="I22" s="188">
        <v>73.088416241870206</v>
      </c>
      <c r="J22" s="188">
        <v>74.898927755317203</v>
      </c>
      <c r="K22" s="188">
        <v>74.055194234487601</v>
      </c>
      <c r="L22" s="195">
        <v>67.013534891896597</v>
      </c>
      <c r="M22" s="188"/>
      <c r="N22" s="196">
        <v>74.002460889435696</v>
      </c>
      <c r="O22" s="197">
        <v>71.172438038319498</v>
      </c>
      <c r="P22" s="198">
        <v>72.587449463877604</v>
      </c>
      <c r="Q22" s="188"/>
      <c r="R22" s="199">
        <v>68.606081912462599</v>
      </c>
      <c r="S22" s="193"/>
      <c r="T22" s="194">
        <v>13.2116807633839</v>
      </c>
      <c r="U22" s="188">
        <v>11.304565324511699</v>
      </c>
      <c r="V22" s="188">
        <v>11.0865861812351</v>
      </c>
      <c r="W22" s="188">
        <v>5.7615223972378899</v>
      </c>
      <c r="X22" s="188">
        <v>1.42496765705088</v>
      </c>
      <c r="Y22" s="195">
        <v>7.9590854196410303</v>
      </c>
      <c r="Z22" s="188"/>
      <c r="AA22" s="196">
        <v>-5.85113826940806</v>
      </c>
      <c r="AB22" s="197">
        <v>-8.8813501317780101</v>
      </c>
      <c r="AC22" s="198">
        <v>-7.3614882626924496</v>
      </c>
      <c r="AD22" s="188"/>
      <c r="AE22" s="199">
        <v>2.8188041721267401</v>
      </c>
      <c r="AF22" s="35"/>
      <c r="AG22" s="194">
        <v>56.683951485322503</v>
      </c>
      <c r="AH22" s="188">
        <v>63.350325188961101</v>
      </c>
      <c r="AI22" s="188">
        <v>70.381437862541702</v>
      </c>
      <c r="AJ22" s="188">
        <v>72.249077166461504</v>
      </c>
      <c r="AK22" s="188">
        <v>72.662155036034406</v>
      </c>
      <c r="AL22" s="195">
        <v>67.065389347864198</v>
      </c>
      <c r="AM22" s="188"/>
      <c r="AN22" s="196">
        <v>76.727017050448197</v>
      </c>
      <c r="AO22" s="197">
        <v>76.718228159606198</v>
      </c>
      <c r="AP22" s="198">
        <v>76.722622605027198</v>
      </c>
      <c r="AQ22" s="188"/>
      <c r="AR22" s="199">
        <v>69.824598849910799</v>
      </c>
      <c r="AS22" s="193"/>
      <c r="AT22" s="194">
        <v>11.084541867604001</v>
      </c>
      <c r="AU22" s="188">
        <v>15.1217338895576</v>
      </c>
      <c r="AV22" s="188">
        <v>13.4715038418319</v>
      </c>
      <c r="AW22" s="188">
        <v>14.9201473331002</v>
      </c>
      <c r="AX22" s="188">
        <v>14.0710160560182</v>
      </c>
      <c r="AY22" s="195">
        <v>13.805025241643101</v>
      </c>
      <c r="AZ22" s="188"/>
      <c r="BA22" s="196">
        <v>3.81035917545789</v>
      </c>
      <c r="BB22" s="197">
        <v>2.50707856443164</v>
      </c>
      <c r="BC22" s="198">
        <v>3.1546398648435199</v>
      </c>
      <c r="BD22" s="188"/>
      <c r="BE22" s="199">
        <v>10.232039010870199</v>
      </c>
    </row>
    <row r="23" spans="1:57" x14ac:dyDescent="0.25">
      <c r="A23" s="42" t="s">
        <v>32</v>
      </c>
      <c r="B23" s="44" t="str">
        <f t="shared" si="0"/>
        <v>Newport News/Hampton, VA</v>
      </c>
      <c r="C23" s="12"/>
      <c r="D23" s="28" t="s">
        <v>16</v>
      </c>
      <c r="E23" s="31" t="s">
        <v>17</v>
      </c>
      <c r="F23" s="13"/>
      <c r="G23" s="194">
        <v>52.286827297648202</v>
      </c>
      <c r="H23" s="188">
        <v>58.707257250036001</v>
      </c>
      <c r="I23" s="188">
        <v>69.557062472947607</v>
      </c>
      <c r="J23" s="188">
        <v>72.024238926561793</v>
      </c>
      <c r="K23" s="188">
        <v>74.073005338334994</v>
      </c>
      <c r="L23" s="195">
        <v>65.329678257105698</v>
      </c>
      <c r="M23" s="188"/>
      <c r="N23" s="196">
        <v>84.230269802337304</v>
      </c>
      <c r="O23" s="197">
        <v>84.446688789496406</v>
      </c>
      <c r="P23" s="198">
        <v>84.338479295916798</v>
      </c>
      <c r="Q23" s="188"/>
      <c r="R23" s="199">
        <v>70.760764268194606</v>
      </c>
      <c r="S23" s="193"/>
      <c r="T23" s="194">
        <v>-0.36093240494126599</v>
      </c>
      <c r="U23" s="188">
        <v>-1.70823429769442</v>
      </c>
      <c r="V23" s="188">
        <v>12.141070520901801</v>
      </c>
      <c r="W23" s="188">
        <v>11.3302943003906</v>
      </c>
      <c r="X23" s="188">
        <v>9.9626013522744596</v>
      </c>
      <c r="Y23" s="195">
        <v>6.6480362022387496</v>
      </c>
      <c r="Z23" s="188"/>
      <c r="AA23" s="196">
        <v>5.9191133649305998</v>
      </c>
      <c r="AB23" s="197">
        <v>0.74417062799755995</v>
      </c>
      <c r="AC23" s="198">
        <v>3.2635328986754102</v>
      </c>
      <c r="AD23" s="188"/>
      <c r="AE23" s="199">
        <v>5.4708487863959503</v>
      </c>
      <c r="AF23" s="35"/>
      <c r="AG23" s="194">
        <v>54.656615207040801</v>
      </c>
      <c r="AH23" s="188">
        <v>62.198816909536802</v>
      </c>
      <c r="AI23" s="188">
        <v>68.056557495310898</v>
      </c>
      <c r="AJ23" s="188">
        <v>70.851969412783106</v>
      </c>
      <c r="AK23" s="188">
        <v>70.613908526908006</v>
      </c>
      <c r="AL23" s="195">
        <v>65.275573510315894</v>
      </c>
      <c r="AM23" s="188"/>
      <c r="AN23" s="196">
        <v>80.186841725580706</v>
      </c>
      <c r="AO23" s="197">
        <v>83.220314528928</v>
      </c>
      <c r="AP23" s="198">
        <v>81.703578127254303</v>
      </c>
      <c r="AQ23" s="188"/>
      <c r="AR23" s="199">
        <v>69.969289115155505</v>
      </c>
      <c r="AS23" s="193"/>
      <c r="AT23" s="194">
        <v>1.5931862483393899</v>
      </c>
      <c r="AU23" s="188">
        <v>6.1359798441809401</v>
      </c>
      <c r="AV23" s="188">
        <v>12.429129852770499</v>
      </c>
      <c r="AW23" s="188">
        <v>16.229722039663098</v>
      </c>
      <c r="AX23" s="188">
        <v>13.9948945396303</v>
      </c>
      <c r="AY23" s="195">
        <v>10.3229285000051</v>
      </c>
      <c r="AZ23" s="188"/>
      <c r="BA23" s="196">
        <v>6.0927807820074804</v>
      </c>
      <c r="BB23" s="197">
        <v>3.6365904988479101</v>
      </c>
      <c r="BC23" s="198">
        <v>4.82751298366163</v>
      </c>
      <c r="BD23" s="188"/>
      <c r="BE23" s="199">
        <v>8.4265438192272502</v>
      </c>
    </row>
    <row r="24" spans="1:57" x14ac:dyDescent="0.25">
      <c r="A24" s="43" t="s">
        <v>33</v>
      </c>
      <c r="B24" s="44" t="str">
        <f t="shared" si="0"/>
        <v>Chesapeake/Suffolk, VA</v>
      </c>
      <c r="C24" s="12"/>
      <c r="D24" s="29" t="s">
        <v>16</v>
      </c>
      <c r="E24" s="32" t="s">
        <v>17</v>
      </c>
      <c r="F24" s="12"/>
      <c r="G24" s="200">
        <v>56.401746724890799</v>
      </c>
      <c r="H24" s="201">
        <v>67.615720524017405</v>
      </c>
      <c r="I24" s="201">
        <v>79.074235807860205</v>
      </c>
      <c r="J24" s="201">
        <v>80.873362445414799</v>
      </c>
      <c r="K24" s="201">
        <v>76.558951965065503</v>
      </c>
      <c r="L24" s="202">
        <v>72.104803493449694</v>
      </c>
      <c r="M24" s="188"/>
      <c r="N24" s="203">
        <v>77.834061135371101</v>
      </c>
      <c r="O24" s="204">
        <v>79.475982532751004</v>
      </c>
      <c r="P24" s="205">
        <v>78.655021834061102</v>
      </c>
      <c r="Q24" s="188"/>
      <c r="R24" s="206">
        <v>73.976294447910107</v>
      </c>
      <c r="S24" s="193"/>
      <c r="T24" s="200">
        <v>-13.9162889896027</v>
      </c>
      <c r="U24" s="201">
        <v>-14.5474613686534</v>
      </c>
      <c r="V24" s="201">
        <v>-4.9349013019739596</v>
      </c>
      <c r="W24" s="201">
        <v>-2.6902059688944902</v>
      </c>
      <c r="X24" s="201">
        <v>-4.1757761259291604</v>
      </c>
      <c r="Y24" s="202">
        <v>-7.7541899441340698</v>
      </c>
      <c r="Z24" s="188"/>
      <c r="AA24" s="203">
        <v>-4.2955326460481</v>
      </c>
      <c r="AB24" s="204">
        <v>-5.7775937047007604</v>
      </c>
      <c r="AC24" s="205">
        <v>-5.0500790722192903</v>
      </c>
      <c r="AD24" s="188"/>
      <c r="AE24" s="206">
        <v>-6.9491525423728797</v>
      </c>
      <c r="AF24" s="36"/>
      <c r="AG24" s="200">
        <v>63.231441048034903</v>
      </c>
      <c r="AH24" s="201">
        <v>74.384279475982495</v>
      </c>
      <c r="AI24" s="201">
        <v>80.205240174672397</v>
      </c>
      <c r="AJ24" s="201">
        <v>81.331877729257599</v>
      </c>
      <c r="AK24" s="201">
        <v>78.283842794759806</v>
      </c>
      <c r="AL24" s="202">
        <v>75.487336244541396</v>
      </c>
      <c r="AM24" s="188"/>
      <c r="AN24" s="203">
        <v>80.615720524017405</v>
      </c>
      <c r="AO24" s="204">
        <v>81.965065502183407</v>
      </c>
      <c r="AP24" s="205">
        <v>81.290393013100399</v>
      </c>
      <c r="AQ24" s="188"/>
      <c r="AR24" s="206">
        <v>77.145352464129701</v>
      </c>
      <c r="AS24" s="96"/>
      <c r="AT24" s="200">
        <v>-2.0713940481944301E-2</v>
      </c>
      <c r="AU24" s="201">
        <v>0.43039915099345499</v>
      </c>
      <c r="AV24" s="201">
        <v>2.7064810154895702</v>
      </c>
      <c r="AW24" s="201">
        <v>3.9051603905160301</v>
      </c>
      <c r="AX24" s="201">
        <v>5.0143518247319996</v>
      </c>
      <c r="AY24" s="202">
        <v>2.5022828884171502</v>
      </c>
      <c r="AZ24" s="188"/>
      <c r="BA24" s="203">
        <v>3.7134831460674098</v>
      </c>
      <c r="BB24" s="204">
        <v>0.75147611379495405</v>
      </c>
      <c r="BC24" s="205">
        <v>2.19873730441943</v>
      </c>
      <c r="BD24" s="188"/>
      <c r="BE24" s="206">
        <v>2.4107061522281001</v>
      </c>
    </row>
    <row r="25" spans="1:57" x14ac:dyDescent="0.25">
      <c r="A25" s="22" t="s">
        <v>43</v>
      </c>
      <c r="B25" s="44" t="str">
        <f t="shared" si="0"/>
        <v>Richmond CBD/Airport, VA</v>
      </c>
      <c r="C25" s="10"/>
      <c r="D25" s="27" t="s">
        <v>16</v>
      </c>
      <c r="E25" s="30" t="s">
        <v>17</v>
      </c>
      <c r="F25" s="3"/>
      <c r="G25" s="185">
        <v>44.3271261278556</v>
      </c>
      <c r="H25" s="186">
        <v>50.643117680936797</v>
      </c>
      <c r="I25" s="186">
        <v>63.966212324822401</v>
      </c>
      <c r="J25" s="186">
        <v>69.149548857746197</v>
      </c>
      <c r="K25" s="186">
        <v>70.435784219619805</v>
      </c>
      <c r="L25" s="187">
        <v>59.704357842196103</v>
      </c>
      <c r="M25" s="188"/>
      <c r="N25" s="189">
        <v>76.233442119408707</v>
      </c>
      <c r="O25" s="190">
        <v>74.256095219811797</v>
      </c>
      <c r="P25" s="191">
        <v>75.244768669610195</v>
      </c>
      <c r="Q25" s="188"/>
      <c r="R25" s="192">
        <v>64.144475221457299</v>
      </c>
      <c r="S25" s="193"/>
      <c r="T25" s="185">
        <v>-1.4599763607998399</v>
      </c>
      <c r="U25" s="186">
        <v>-9.0459265900613204</v>
      </c>
      <c r="V25" s="186">
        <v>1.74776397851844</v>
      </c>
      <c r="W25" s="186">
        <v>7.9412584745102803</v>
      </c>
      <c r="X25" s="186">
        <v>10.9011317378488</v>
      </c>
      <c r="Y25" s="187">
        <v>2.5475827042021302</v>
      </c>
      <c r="Z25" s="188"/>
      <c r="AA25" s="189">
        <v>4.08569142818284</v>
      </c>
      <c r="AB25" s="190">
        <v>-9.4467182946188792</v>
      </c>
      <c r="AC25" s="191">
        <v>-3.06238328979842</v>
      </c>
      <c r="AD25" s="188"/>
      <c r="AE25" s="192">
        <v>0.596393817947522</v>
      </c>
      <c r="AF25" s="33"/>
      <c r="AG25" s="185">
        <v>51.703781915914703</v>
      </c>
      <c r="AH25" s="186">
        <v>61.2737569591092</v>
      </c>
      <c r="AI25" s="186">
        <v>71.952390094067894</v>
      </c>
      <c r="AJ25" s="186">
        <v>77.423689767709703</v>
      </c>
      <c r="AK25" s="186">
        <v>74.606450374351994</v>
      </c>
      <c r="AL25" s="187">
        <v>67.392013822230695</v>
      </c>
      <c r="AM25" s="188"/>
      <c r="AN25" s="189">
        <v>75.743904780188103</v>
      </c>
      <c r="AO25" s="190">
        <v>76.718180072950602</v>
      </c>
      <c r="AP25" s="191">
        <v>76.231042426569303</v>
      </c>
      <c r="AQ25" s="188"/>
      <c r="AR25" s="192">
        <v>69.917450566327503</v>
      </c>
      <c r="AS25" s="193"/>
      <c r="AT25" s="185">
        <v>-5.3436187682949203</v>
      </c>
      <c r="AU25" s="186">
        <v>4.3172234870878903</v>
      </c>
      <c r="AV25" s="186">
        <v>12.9601646344682</v>
      </c>
      <c r="AW25" s="186">
        <v>17.5003931918645</v>
      </c>
      <c r="AX25" s="186">
        <v>8.4418200879218599</v>
      </c>
      <c r="AY25" s="187">
        <v>8.0871396066012</v>
      </c>
      <c r="AZ25" s="188"/>
      <c r="BA25" s="189">
        <v>-4.9958111546308102</v>
      </c>
      <c r="BB25" s="190">
        <v>-9.8679967638458503</v>
      </c>
      <c r="BC25" s="191">
        <v>-7.5115679564438498</v>
      </c>
      <c r="BD25" s="188"/>
      <c r="BE25" s="192">
        <v>2.69184237850898</v>
      </c>
    </row>
    <row r="26" spans="1:57" x14ac:dyDescent="0.25">
      <c r="A26" s="23" t="s">
        <v>44</v>
      </c>
      <c r="B26" s="44" t="str">
        <f t="shared" si="0"/>
        <v>Richmond North/Glen Allen, VA</v>
      </c>
      <c r="C26" s="11"/>
      <c r="D26" s="28" t="s">
        <v>16</v>
      </c>
      <c r="E26" s="31" t="s">
        <v>17</v>
      </c>
      <c r="F26" s="12"/>
      <c r="G26" s="194">
        <v>42.660343270099297</v>
      </c>
      <c r="H26" s="188">
        <v>50.496838301716302</v>
      </c>
      <c r="I26" s="188">
        <v>65.210027100271006</v>
      </c>
      <c r="J26" s="188">
        <v>66.926377597109294</v>
      </c>
      <c r="K26" s="188">
        <v>66.248870822041496</v>
      </c>
      <c r="L26" s="195">
        <v>58.308491418247499</v>
      </c>
      <c r="M26" s="188"/>
      <c r="N26" s="196">
        <v>74.356368563685606</v>
      </c>
      <c r="O26" s="197">
        <v>74.209575429087593</v>
      </c>
      <c r="P26" s="198">
        <v>74.282971996386607</v>
      </c>
      <c r="Q26" s="188"/>
      <c r="R26" s="199">
        <v>62.872628726287203</v>
      </c>
      <c r="S26" s="193"/>
      <c r="T26" s="194">
        <v>-14.6599575871741</v>
      </c>
      <c r="U26" s="188">
        <v>-15.4422483584248</v>
      </c>
      <c r="V26" s="188">
        <v>0.28287739277811302</v>
      </c>
      <c r="W26" s="188">
        <v>-1.67330928835224</v>
      </c>
      <c r="X26" s="188">
        <v>-3.53656821189524</v>
      </c>
      <c r="Y26" s="195">
        <v>-6.3998621338916104</v>
      </c>
      <c r="Z26" s="188"/>
      <c r="AA26" s="196">
        <v>-2.81985208321032</v>
      </c>
      <c r="AB26" s="197">
        <v>-5.2858537945151696</v>
      </c>
      <c r="AC26" s="198">
        <v>-4.0674799261661798</v>
      </c>
      <c r="AD26" s="188"/>
      <c r="AE26" s="199">
        <v>-5.6253129527063903</v>
      </c>
      <c r="AF26" s="34"/>
      <c r="AG26" s="194">
        <v>50.465785907859001</v>
      </c>
      <c r="AH26" s="188">
        <v>59.767389340560001</v>
      </c>
      <c r="AI26" s="188">
        <v>69.131097560975604</v>
      </c>
      <c r="AJ26" s="188">
        <v>69.339995483288106</v>
      </c>
      <c r="AK26" s="188">
        <v>64.354674796747901</v>
      </c>
      <c r="AL26" s="195">
        <v>62.611788617886099</v>
      </c>
      <c r="AM26" s="188"/>
      <c r="AN26" s="196">
        <v>72.857384823848193</v>
      </c>
      <c r="AO26" s="197">
        <v>76.868789521228507</v>
      </c>
      <c r="AP26" s="198">
        <v>74.8630871725383</v>
      </c>
      <c r="AQ26" s="188"/>
      <c r="AR26" s="199">
        <v>66.112159633500994</v>
      </c>
      <c r="AS26" s="193"/>
      <c r="AT26" s="194">
        <v>-5.7836658793200897</v>
      </c>
      <c r="AU26" s="188">
        <v>0.46777662013224303</v>
      </c>
      <c r="AV26" s="188">
        <v>7.73614073126548</v>
      </c>
      <c r="AW26" s="188">
        <v>5.4479745057575304</v>
      </c>
      <c r="AX26" s="188">
        <v>-2.4949274299444002</v>
      </c>
      <c r="AY26" s="195">
        <v>1.32052742767593</v>
      </c>
      <c r="AZ26" s="188"/>
      <c r="BA26" s="196">
        <v>-6.3235636821792998</v>
      </c>
      <c r="BB26" s="197">
        <v>-6.6319107409768403</v>
      </c>
      <c r="BC26" s="198">
        <v>-6.4821217329021703</v>
      </c>
      <c r="BD26" s="188"/>
      <c r="BE26" s="199">
        <v>-1.34262088090444</v>
      </c>
    </row>
    <row r="27" spans="1:57" x14ac:dyDescent="0.25">
      <c r="A27" s="24" t="s">
        <v>45</v>
      </c>
      <c r="B27" s="44" t="str">
        <f t="shared" si="0"/>
        <v>Richmond West/Midlothian, VA</v>
      </c>
      <c r="C27" s="12"/>
      <c r="D27" s="28" t="s">
        <v>16</v>
      </c>
      <c r="E27" s="31" t="s">
        <v>17</v>
      </c>
      <c r="F27" s="12"/>
      <c r="G27" s="194">
        <v>49.774696707105697</v>
      </c>
      <c r="H27" s="188">
        <v>60.935875216637697</v>
      </c>
      <c r="I27" s="188">
        <v>70.294627383015495</v>
      </c>
      <c r="J27" s="188">
        <v>72.409012131715699</v>
      </c>
      <c r="K27" s="188">
        <v>71.923743500866493</v>
      </c>
      <c r="L27" s="195">
        <v>65.067590987868201</v>
      </c>
      <c r="M27" s="188"/>
      <c r="N27" s="196">
        <v>84.471403812824903</v>
      </c>
      <c r="O27" s="197">
        <v>84.124783362218295</v>
      </c>
      <c r="P27" s="198">
        <v>84.298093587521606</v>
      </c>
      <c r="Q27" s="188"/>
      <c r="R27" s="199">
        <v>70.562020302054904</v>
      </c>
      <c r="S27" s="193"/>
      <c r="T27" s="194">
        <v>-18.362706083001701</v>
      </c>
      <c r="U27" s="188">
        <v>-18.232558139534799</v>
      </c>
      <c r="V27" s="188">
        <v>-11.6339869281045</v>
      </c>
      <c r="W27" s="188">
        <v>-8.5776805251641104</v>
      </c>
      <c r="X27" s="188">
        <v>-10.0953206239168</v>
      </c>
      <c r="Y27" s="195">
        <v>-13.068444938408801</v>
      </c>
      <c r="Z27" s="188"/>
      <c r="AA27" s="196">
        <v>1.2043189368770699</v>
      </c>
      <c r="AB27" s="197">
        <v>-9.03298350824587</v>
      </c>
      <c r="AC27" s="198">
        <v>-4.1765169424743798</v>
      </c>
      <c r="AD27" s="188"/>
      <c r="AE27" s="199">
        <v>-10.2249102249102</v>
      </c>
      <c r="AF27" s="35"/>
      <c r="AG27" s="194">
        <v>56.2045060658578</v>
      </c>
      <c r="AH27" s="188">
        <v>65.545927209705297</v>
      </c>
      <c r="AI27" s="188">
        <v>70.684575389947994</v>
      </c>
      <c r="AJ27" s="188">
        <v>70.866551126516399</v>
      </c>
      <c r="AK27" s="188">
        <v>72.114384748700104</v>
      </c>
      <c r="AL27" s="195">
        <v>67.083188908145502</v>
      </c>
      <c r="AM27" s="188"/>
      <c r="AN27" s="196">
        <v>81.481802426343094</v>
      </c>
      <c r="AO27" s="197">
        <v>84.055459272096996</v>
      </c>
      <c r="AP27" s="198">
        <v>82.768630849220102</v>
      </c>
      <c r="AQ27" s="188"/>
      <c r="AR27" s="199">
        <v>71.5647437484525</v>
      </c>
      <c r="AS27" s="193"/>
      <c r="AT27" s="194">
        <v>-14.2403808012693</v>
      </c>
      <c r="AU27" s="188">
        <v>-13.0874411122601</v>
      </c>
      <c r="AV27" s="188">
        <v>-10.3921784027243</v>
      </c>
      <c r="AW27" s="188">
        <v>-9.6353591160220908</v>
      </c>
      <c r="AX27" s="188">
        <v>-7.5230581175686098</v>
      </c>
      <c r="AY27" s="195">
        <v>-10.8503385692569</v>
      </c>
      <c r="AZ27" s="188"/>
      <c r="BA27" s="196">
        <v>-3.8351401104520302</v>
      </c>
      <c r="BB27" s="197">
        <v>-5.7795046138902304</v>
      </c>
      <c r="BC27" s="198">
        <v>-4.8323618791411302</v>
      </c>
      <c r="BD27" s="188"/>
      <c r="BE27" s="199">
        <v>-8.9477248743916409</v>
      </c>
    </row>
    <row r="28" spans="1:57" x14ac:dyDescent="0.25">
      <c r="A28" s="24" t="s">
        <v>46</v>
      </c>
      <c r="B28" s="44" t="str">
        <f t="shared" si="0"/>
        <v>Petersburg/Chester, VA</v>
      </c>
      <c r="C28" s="12"/>
      <c r="D28" s="28" t="s">
        <v>16</v>
      </c>
      <c r="E28" s="31" t="s">
        <v>17</v>
      </c>
      <c r="F28" s="12"/>
      <c r="G28" s="194">
        <v>61.5676598975137</v>
      </c>
      <c r="H28" s="188">
        <v>68.343139115581707</v>
      </c>
      <c r="I28" s="188">
        <v>72.803188460808499</v>
      </c>
      <c r="J28" s="188">
        <v>73.296640728791004</v>
      </c>
      <c r="K28" s="188">
        <v>66.691971911178499</v>
      </c>
      <c r="L28" s="195">
        <v>68.5405200227747</v>
      </c>
      <c r="M28" s="188"/>
      <c r="N28" s="196">
        <v>68.001518314670705</v>
      </c>
      <c r="O28" s="197">
        <v>68.703738849876601</v>
      </c>
      <c r="P28" s="198">
        <v>68.352628582273596</v>
      </c>
      <c r="Q28" s="188"/>
      <c r="R28" s="199">
        <v>68.486836754060107</v>
      </c>
      <c r="S28" s="193"/>
      <c r="T28" s="194">
        <v>-19.754685871738801</v>
      </c>
      <c r="U28" s="188">
        <v>-18.3088395197633</v>
      </c>
      <c r="V28" s="188">
        <v>-13.2195435368732</v>
      </c>
      <c r="W28" s="188">
        <v>-13.4332698873135</v>
      </c>
      <c r="X28" s="188">
        <v>-18.445336320542498</v>
      </c>
      <c r="Y28" s="195">
        <v>-16.561481419767802</v>
      </c>
      <c r="Z28" s="188"/>
      <c r="AA28" s="196">
        <v>-17.276337800612101</v>
      </c>
      <c r="AB28" s="197">
        <v>-18.671080068924699</v>
      </c>
      <c r="AC28" s="198">
        <v>-17.983219649618199</v>
      </c>
      <c r="AD28" s="188"/>
      <c r="AE28" s="199">
        <v>-16.971895372925299</v>
      </c>
      <c r="AF28" s="35"/>
      <c r="AG28" s="194">
        <v>64.134560637692104</v>
      </c>
      <c r="AH28" s="188">
        <v>70.943252989182</v>
      </c>
      <c r="AI28" s="188">
        <v>74.444866198519605</v>
      </c>
      <c r="AJ28" s="188">
        <v>74.217118997912294</v>
      </c>
      <c r="AK28" s="188">
        <v>71.6597077244258</v>
      </c>
      <c r="AL28" s="195">
        <v>71.079901309546401</v>
      </c>
      <c r="AM28" s="188"/>
      <c r="AN28" s="196">
        <v>72.784209527424494</v>
      </c>
      <c r="AO28" s="197">
        <v>75.578857468210202</v>
      </c>
      <c r="AP28" s="198">
        <v>74.181533497817398</v>
      </c>
      <c r="AQ28" s="188"/>
      <c r="AR28" s="199">
        <v>71.966081934766606</v>
      </c>
      <c r="AS28" s="193"/>
      <c r="AT28" s="194">
        <v>-19.595522201388</v>
      </c>
      <c r="AU28" s="188">
        <v>-17.144333302627601</v>
      </c>
      <c r="AV28" s="188">
        <v>-13.6036693745703</v>
      </c>
      <c r="AW28" s="188">
        <v>-14.0859125145336</v>
      </c>
      <c r="AX28" s="188">
        <v>-15.444173393484601</v>
      </c>
      <c r="AY28" s="195">
        <v>-15.919181816247301</v>
      </c>
      <c r="AZ28" s="188"/>
      <c r="BA28" s="196">
        <v>-14.318639959367699</v>
      </c>
      <c r="BB28" s="197">
        <v>-12.588196306077499</v>
      </c>
      <c r="BC28" s="198">
        <v>-13.445768679338901</v>
      </c>
      <c r="BD28" s="188"/>
      <c r="BE28" s="199">
        <v>-15.205547536967901</v>
      </c>
    </row>
    <row r="29" spans="1:57" x14ac:dyDescent="0.25">
      <c r="A29" s="99" t="s">
        <v>99</v>
      </c>
      <c r="B29" s="45" t="s">
        <v>71</v>
      </c>
      <c r="C29" s="12"/>
      <c r="D29" s="28" t="s">
        <v>16</v>
      </c>
      <c r="E29" s="31" t="s">
        <v>17</v>
      </c>
      <c r="F29" s="12"/>
      <c r="G29" s="194">
        <v>43.478260869565197</v>
      </c>
      <c r="H29" s="188">
        <v>46.957537586347001</v>
      </c>
      <c r="I29" s="188">
        <v>56.064026267186499</v>
      </c>
      <c r="J29" s="188">
        <v>56.500102606197402</v>
      </c>
      <c r="K29" s="188">
        <v>56.761748409603904</v>
      </c>
      <c r="L29" s="195">
        <v>51.925356661079903</v>
      </c>
      <c r="M29" s="188"/>
      <c r="N29" s="196">
        <v>65.057459470552004</v>
      </c>
      <c r="O29" s="197">
        <v>67.832957110609399</v>
      </c>
      <c r="P29" s="198">
        <v>66.445208290580695</v>
      </c>
      <c r="Q29" s="188"/>
      <c r="R29" s="199">
        <v>56.062001227746997</v>
      </c>
      <c r="S29" s="193"/>
      <c r="T29" s="194">
        <v>-8.0757426929168599</v>
      </c>
      <c r="U29" s="188">
        <v>-14.577339319387701</v>
      </c>
      <c r="V29" s="188">
        <v>-0.52526888925749604</v>
      </c>
      <c r="W29" s="188">
        <v>-1.24467532372264</v>
      </c>
      <c r="X29" s="188">
        <v>-1.7715850875716199</v>
      </c>
      <c r="Y29" s="195">
        <v>-5.0903292501548396</v>
      </c>
      <c r="Z29" s="188"/>
      <c r="AA29" s="196">
        <v>-4.5892912422707797</v>
      </c>
      <c r="AB29" s="197">
        <v>-3.8822137919698898</v>
      </c>
      <c r="AC29" s="198">
        <v>-4.2296733563707596</v>
      </c>
      <c r="AD29" s="188"/>
      <c r="AE29" s="199">
        <v>-4.8110796361068999</v>
      </c>
      <c r="AF29" s="35"/>
      <c r="AG29" s="194">
        <v>47.837515237708203</v>
      </c>
      <c r="AH29" s="188">
        <v>55.301452661519697</v>
      </c>
      <c r="AI29" s="188">
        <v>59.347471867202998</v>
      </c>
      <c r="AJ29" s="188">
        <v>60.017057895004797</v>
      </c>
      <c r="AK29" s="188">
        <v>59.394572025052099</v>
      </c>
      <c r="AL29" s="195">
        <v>56.374818145747902</v>
      </c>
      <c r="AM29" s="188"/>
      <c r="AN29" s="196">
        <v>69.695503844391197</v>
      </c>
      <c r="AO29" s="197">
        <v>73.618819695503802</v>
      </c>
      <c r="AP29" s="198">
        <v>71.657161769947507</v>
      </c>
      <c r="AQ29" s="188"/>
      <c r="AR29" s="199">
        <v>60.738091603608297</v>
      </c>
      <c r="AS29" s="193"/>
      <c r="AT29" s="194">
        <v>-7.1886957932463096</v>
      </c>
      <c r="AU29" s="188">
        <v>-4.8708231598960001</v>
      </c>
      <c r="AV29" s="188">
        <v>-0.76753788021932901</v>
      </c>
      <c r="AW29" s="188">
        <v>-2.4750926971603402</v>
      </c>
      <c r="AX29" s="188">
        <v>-3.8170529593684899</v>
      </c>
      <c r="AY29" s="195">
        <v>-3.7172502435563399</v>
      </c>
      <c r="AZ29" s="188"/>
      <c r="BA29" s="196">
        <v>-4.3383027592680898</v>
      </c>
      <c r="BB29" s="197">
        <v>-3.0916304455238199</v>
      </c>
      <c r="BC29" s="198">
        <v>-3.7019354836888101</v>
      </c>
      <c r="BD29" s="188"/>
      <c r="BE29" s="199">
        <v>-3.7145387406346502</v>
      </c>
    </row>
    <row r="30" spans="1:57" x14ac:dyDescent="0.25">
      <c r="A30" s="24" t="s">
        <v>48</v>
      </c>
      <c r="B30" s="44" t="str">
        <f t="shared" si="0"/>
        <v>Roanoke, VA</v>
      </c>
      <c r="C30" s="12"/>
      <c r="D30" s="28" t="s">
        <v>16</v>
      </c>
      <c r="E30" s="31" t="s">
        <v>17</v>
      </c>
      <c r="F30" s="12"/>
      <c r="G30" s="194">
        <v>52.820976491862503</v>
      </c>
      <c r="H30" s="188">
        <v>54.737793851717903</v>
      </c>
      <c r="I30" s="188">
        <v>66.943942133815497</v>
      </c>
      <c r="J30" s="188">
        <v>62.875226039783001</v>
      </c>
      <c r="K30" s="188">
        <v>61.211573236889599</v>
      </c>
      <c r="L30" s="195">
        <v>59.717902350813702</v>
      </c>
      <c r="M30" s="188"/>
      <c r="N30" s="196">
        <v>82.260397830017993</v>
      </c>
      <c r="O30" s="197">
        <v>73.182640144665399</v>
      </c>
      <c r="P30" s="198">
        <v>77.721518987341696</v>
      </c>
      <c r="Q30" s="188"/>
      <c r="R30" s="199">
        <v>64.861792818393099</v>
      </c>
      <c r="S30" s="193"/>
      <c r="T30" s="194">
        <v>-2.0858747666920499</v>
      </c>
      <c r="U30" s="188">
        <v>4.4565976680416099</v>
      </c>
      <c r="V30" s="188">
        <v>24.977923057463201</v>
      </c>
      <c r="W30" s="188">
        <v>14.962156079717399</v>
      </c>
      <c r="X30" s="188">
        <v>12.455296274910401</v>
      </c>
      <c r="Y30" s="195">
        <v>10.984431673901099</v>
      </c>
      <c r="Z30" s="188"/>
      <c r="AA30" s="196">
        <v>29.926354380836699</v>
      </c>
      <c r="AB30" s="197">
        <v>1.8093437340724801</v>
      </c>
      <c r="AC30" s="198">
        <v>14.976791624846101</v>
      </c>
      <c r="AD30" s="188"/>
      <c r="AE30" s="199">
        <v>12.319672553478201</v>
      </c>
      <c r="AF30" s="35"/>
      <c r="AG30" s="194">
        <v>52.9339963833634</v>
      </c>
      <c r="AH30" s="188">
        <v>58.815551537070498</v>
      </c>
      <c r="AI30" s="188">
        <v>67.138336347197097</v>
      </c>
      <c r="AJ30" s="188">
        <v>67.775768535262202</v>
      </c>
      <c r="AK30" s="188">
        <v>67.296564195298302</v>
      </c>
      <c r="AL30" s="195">
        <v>62.792043399638303</v>
      </c>
      <c r="AM30" s="188"/>
      <c r="AN30" s="196">
        <v>81.469258589511696</v>
      </c>
      <c r="AO30" s="197">
        <v>81.668173598553295</v>
      </c>
      <c r="AP30" s="198">
        <v>81.568716094032496</v>
      </c>
      <c r="AQ30" s="188"/>
      <c r="AR30" s="199">
        <v>68.156807026608107</v>
      </c>
      <c r="AS30" s="193"/>
      <c r="AT30" s="194">
        <v>2.4471637935679098</v>
      </c>
      <c r="AU30" s="188">
        <v>6.3503974315726701</v>
      </c>
      <c r="AV30" s="188">
        <v>13.7887723185627</v>
      </c>
      <c r="AW30" s="188">
        <v>11.4453239035329</v>
      </c>
      <c r="AX30" s="188">
        <v>7.3950706120124803</v>
      </c>
      <c r="AY30" s="195">
        <v>8.4665099175750598</v>
      </c>
      <c r="AZ30" s="188"/>
      <c r="BA30" s="196">
        <v>8.0695526388714303</v>
      </c>
      <c r="BB30" s="197">
        <v>1.32178851792328</v>
      </c>
      <c r="BC30" s="198">
        <v>4.5828357915204201</v>
      </c>
      <c r="BD30" s="188"/>
      <c r="BE30" s="199">
        <v>7.1064923746831701</v>
      </c>
    </row>
    <row r="31" spans="1:57" x14ac:dyDescent="0.25">
      <c r="A31" s="24" t="s">
        <v>49</v>
      </c>
      <c r="B31" s="44" t="str">
        <f t="shared" si="0"/>
        <v>Charlottesville, VA</v>
      </c>
      <c r="C31" s="12"/>
      <c r="D31" s="28" t="s">
        <v>16</v>
      </c>
      <c r="E31" s="31" t="s">
        <v>17</v>
      </c>
      <c r="F31" s="12"/>
      <c r="G31" s="194">
        <v>45.329213216068403</v>
      </c>
      <c r="H31" s="188">
        <v>50.772521987164197</v>
      </c>
      <c r="I31" s="188">
        <v>63.418112669360497</v>
      </c>
      <c r="J31" s="188">
        <v>66.151652008557093</v>
      </c>
      <c r="K31" s="188">
        <v>73.520323270739198</v>
      </c>
      <c r="L31" s="195">
        <v>59.838364630377903</v>
      </c>
      <c r="M31" s="188"/>
      <c r="N31" s="196">
        <v>88.9707630140242</v>
      </c>
      <c r="O31" s="197">
        <v>88.376515331590198</v>
      </c>
      <c r="P31" s="198">
        <v>88.673639172807199</v>
      </c>
      <c r="Q31" s="188"/>
      <c r="R31" s="199">
        <v>68.077014499643397</v>
      </c>
      <c r="S31" s="193"/>
      <c r="T31" s="194">
        <v>-11.466031020022101</v>
      </c>
      <c r="U31" s="188">
        <v>-17.007260715448599</v>
      </c>
      <c r="V31" s="188">
        <v>-0.56542255128769303</v>
      </c>
      <c r="W31" s="188">
        <v>-2.0589415475400799</v>
      </c>
      <c r="X31" s="188">
        <v>-7.4508871768341196</v>
      </c>
      <c r="Y31" s="195">
        <v>-7.41026906446249</v>
      </c>
      <c r="Z31" s="188"/>
      <c r="AA31" s="196">
        <v>-4.5691544913242996</v>
      </c>
      <c r="AB31" s="197">
        <v>-5.6665882454123402</v>
      </c>
      <c r="AC31" s="198">
        <v>-5.11920608509626</v>
      </c>
      <c r="AD31" s="188"/>
      <c r="AE31" s="199">
        <v>-6.5706778176289298</v>
      </c>
      <c r="AF31" s="35"/>
      <c r="AG31" s="194">
        <v>59.4366531970525</v>
      </c>
      <c r="AH31" s="188">
        <v>65.5871167102448</v>
      </c>
      <c r="AI31" s="188">
        <v>72.052531495127099</v>
      </c>
      <c r="AJ31" s="188">
        <v>75.273353933919594</v>
      </c>
      <c r="AK31" s="188">
        <v>81.530782029950004</v>
      </c>
      <c r="AL31" s="195">
        <v>70.776087473258798</v>
      </c>
      <c r="AM31" s="188"/>
      <c r="AN31" s="196">
        <v>90.408842405514605</v>
      </c>
      <c r="AO31" s="197">
        <v>91.2229617304492</v>
      </c>
      <c r="AP31" s="198">
        <v>90.815902067981895</v>
      </c>
      <c r="AQ31" s="188"/>
      <c r="AR31" s="199">
        <v>76.501748786036799</v>
      </c>
      <c r="AS31" s="193"/>
      <c r="AT31" s="194">
        <v>-6.4839701909067102</v>
      </c>
      <c r="AU31" s="188">
        <v>1.10362895195533</v>
      </c>
      <c r="AV31" s="188">
        <v>7.0579741749703304</v>
      </c>
      <c r="AW31" s="188">
        <v>4.5547612400273296</v>
      </c>
      <c r="AX31" s="188">
        <v>0.80586072972279099</v>
      </c>
      <c r="AY31" s="195">
        <v>1.5134608483404699</v>
      </c>
      <c r="AZ31" s="188"/>
      <c r="BA31" s="196">
        <v>-1.2065671864663601</v>
      </c>
      <c r="BB31" s="197">
        <v>-1.24372286277041</v>
      </c>
      <c r="BC31" s="198">
        <v>-1.2252317892471201</v>
      </c>
      <c r="BD31" s="188"/>
      <c r="BE31" s="199">
        <v>0.56770656898618299</v>
      </c>
    </row>
    <row r="32" spans="1:57" x14ac:dyDescent="0.25">
      <c r="A32" s="24" t="s">
        <v>50</v>
      </c>
      <c r="B32" s="46" t="s">
        <v>73</v>
      </c>
      <c r="C32" s="12"/>
      <c r="D32" s="28" t="s">
        <v>16</v>
      </c>
      <c r="E32" s="31" t="s">
        <v>17</v>
      </c>
      <c r="F32" s="12"/>
      <c r="G32" s="194">
        <v>38.531291809127303</v>
      </c>
      <c r="H32" s="188">
        <v>45.9640255686041</v>
      </c>
      <c r="I32" s="188">
        <v>59.5213319458896</v>
      </c>
      <c r="J32" s="188">
        <v>60.799762152519598</v>
      </c>
      <c r="K32" s="188">
        <v>59.001040582726297</v>
      </c>
      <c r="L32" s="195">
        <v>52.763490411773397</v>
      </c>
      <c r="M32" s="188"/>
      <c r="N32" s="196">
        <v>60.517318269659498</v>
      </c>
      <c r="O32" s="197">
        <v>63.044447747881598</v>
      </c>
      <c r="P32" s="198">
        <v>61.780883008770601</v>
      </c>
      <c r="Q32" s="188"/>
      <c r="R32" s="199">
        <v>55.339888296629702</v>
      </c>
      <c r="S32" s="193"/>
      <c r="T32" s="194">
        <v>-13.7315062760656</v>
      </c>
      <c r="U32" s="188">
        <v>-18.167146142871701</v>
      </c>
      <c r="V32" s="188">
        <v>-3.8865933039886</v>
      </c>
      <c r="W32" s="188">
        <v>0.99075355751097205</v>
      </c>
      <c r="X32" s="188">
        <v>3.4829163975262101</v>
      </c>
      <c r="Y32" s="195">
        <v>-5.6405216055095204</v>
      </c>
      <c r="Z32" s="188"/>
      <c r="AA32" s="196">
        <v>-12.544191514600501</v>
      </c>
      <c r="AB32" s="197">
        <v>-8.3208064441218994</v>
      </c>
      <c r="AC32" s="198">
        <v>-10.4390994918625</v>
      </c>
      <c r="AD32" s="188"/>
      <c r="AE32" s="199">
        <v>-7.1972950390939499</v>
      </c>
      <c r="AF32" s="35"/>
      <c r="AG32" s="194">
        <v>47.907685446707198</v>
      </c>
      <c r="AH32" s="188">
        <v>59.599375650364202</v>
      </c>
      <c r="AI32" s="188">
        <v>64.423219860264595</v>
      </c>
      <c r="AJ32" s="188">
        <v>65.404340716515506</v>
      </c>
      <c r="AK32" s="188">
        <v>63.408651702096002</v>
      </c>
      <c r="AL32" s="195">
        <v>60.148654675189498</v>
      </c>
      <c r="AM32" s="188"/>
      <c r="AN32" s="196">
        <v>73.019176453099405</v>
      </c>
      <c r="AO32" s="197">
        <v>73.966850007432697</v>
      </c>
      <c r="AP32" s="198">
        <v>73.493013230266001</v>
      </c>
      <c r="AQ32" s="188"/>
      <c r="AR32" s="199">
        <v>63.961328548068501</v>
      </c>
      <c r="AS32" s="193"/>
      <c r="AT32" s="194">
        <v>-10.6414772665899</v>
      </c>
      <c r="AU32" s="188">
        <v>-0.61798516567350503</v>
      </c>
      <c r="AV32" s="188">
        <v>1.2728608078836601</v>
      </c>
      <c r="AW32" s="188">
        <v>1.8241430129184999</v>
      </c>
      <c r="AX32" s="188">
        <v>-0.93559808530547395</v>
      </c>
      <c r="AY32" s="195">
        <v>-1.51616987947008</v>
      </c>
      <c r="AZ32" s="188"/>
      <c r="BA32" s="196">
        <v>-4.4973963253287996</v>
      </c>
      <c r="BB32" s="197">
        <v>-10.1337336358293</v>
      </c>
      <c r="BC32" s="198">
        <v>-7.41940381524467</v>
      </c>
      <c r="BD32" s="188"/>
      <c r="BE32" s="199">
        <v>-3.52624867041329</v>
      </c>
    </row>
    <row r="33" spans="1:57" x14ac:dyDescent="0.25">
      <c r="A33" s="24" t="s">
        <v>51</v>
      </c>
      <c r="B33" s="44" t="str">
        <f t="shared" si="0"/>
        <v>Staunton &amp; Harrisonburg, VA</v>
      </c>
      <c r="C33" s="12"/>
      <c r="D33" s="28" t="s">
        <v>16</v>
      </c>
      <c r="E33" s="31" t="s">
        <v>17</v>
      </c>
      <c r="F33" s="12"/>
      <c r="G33" s="194">
        <v>45.194193801490698</v>
      </c>
      <c r="H33" s="188">
        <v>49.391918399372301</v>
      </c>
      <c r="I33" s="188">
        <v>62.9658689682228</v>
      </c>
      <c r="J33" s="188">
        <v>64.417418595527593</v>
      </c>
      <c r="K33" s="188">
        <v>59.925460965084298</v>
      </c>
      <c r="L33" s="195">
        <v>56.3789721459395</v>
      </c>
      <c r="M33" s="188"/>
      <c r="N33" s="196">
        <v>67.242055708120802</v>
      </c>
      <c r="O33" s="197">
        <v>74.578265986661407</v>
      </c>
      <c r="P33" s="198">
        <v>70.910160847391097</v>
      </c>
      <c r="Q33" s="188"/>
      <c r="R33" s="199">
        <v>60.5307403463543</v>
      </c>
      <c r="S33" s="193"/>
      <c r="T33" s="194">
        <v>2.2826776989193598</v>
      </c>
      <c r="U33" s="188">
        <v>-7.7906405285059197</v>
      </c>
      <c r="V33" s="188">
        <v>13.057000213768999</v>
      </c>
      <c r="W33" s="188">
        <v>7.6289688547423502</v>
      </c>
      <c r="X33" s="188">
        <v>0.35952578040866501</v>
      </c>
      <c r="Y33" s="195">
        <v>3.2556839235758002</v>
      </c>
      <c r="Z33" s="188"/>
      <c r="AA33" s="196">
        <v>-18.142250520603</v>
      </c>
      <c r="AB33" s="197">
        <v>-17.884744284036401</v>
      </c>
      <c r="AC33" s="198">
        <v>-18.007038815801099</v>
      </c>
      <c r="AD33" s="188"/>
      <c r="AE33" s="199">
        <v>-4.99086272049147</v>
      </c>
      <c r="AF33" s="35"/>
      <c r="AG33" s="194">
        <v>55.001961553550402</v>
      </c>
      <c r="AH33" s="188">
        <v>60.974892114554699</v>
      </c>
      <c r="AI33" s="188">
        <v>65.927814829344797</v>
      </c>
      <c r="AJ33" s="188">
        <v>67.732444095723807</v>
      </c>
      <c r="AK33" s="188">
        <v>68.894664574342798</v>
      </c>
      <c r="AL33" s="195">
        <v>63.706355433503298</v>
      </c>
      <c r="AM33" s="188"/>
      <c r="AN33" s="196">
        <v>79.923499411533896</v>
      </c>
      <c r="AO33" s="197">
        <v>85.484503726951701</v>
      </c>
      <c r="AP33" s="198">
        <v>82.704001569242806</v>
      </c>
      <c r="AQ33" s="188"/>
      <c r="AR33" s="199">
        <v>69.134254329428899</v>
      </c>
      <c r="AS33" s="193"/>
      <c r="AT33" s="194">
        <v>9.3116438277595304E-2</v>
      </c>
      <c r="AU33" s="188">
        <v>-0.94812794833018299</v>
      </c>
      <c r="AV33" s="188">
        <v>6.18830247806161</v>
      </c>
      <c r="AW33" s="188">
        <v>5.2476676765573398</v>
      </c>
      <c r="AX33" s="188">
        <v>9.0444361171908696</v>
      </c>
      <c r="AY33" s="195">
        <v>4.0508926514829096</v>
      </c>
      <c r="AZ33" s="188"/>
      <c r="BA33" s="196">
        <v>-4.0416919290987501</v>
      </c>
      <c r="BB33" s="197">
        <v>-2.8802409454665701</v>
      </c>
      <c r="BC33" s="198">
        <v>-3.44493257207102</v>
      </c>
      <c r="BD33" s="188"/>
      <c r="BE33" s="199">
        <v>1.36132872605448</v>
      </c>
    </row>
    <row r="34" spans="1:57" x14ac:dyDescent="0.25">
      <c r="A34" s="24" t="s">
        <v>52</v>
      </c>
      <c r="B34" s="44" t="str">
        <f t="shared" si="0"/>
        <v>Blacksburg &amp; Wytheville, VA</v>
      </c>
      <c r="C34" s="12"/>
      <c r="D34" s="28" t="s">
        <v>16</v>
      </c>
      <c r="E34" s="31" t="s">
        <v>17</v>
      </c>
      <c r="F34" s="12"/>
      <c r="G34" s="194">
        <v>37.139516757599303</v>
      </c>
      <c r="H34" s="188">
        <v>40.023382696804298</v>
      </c>
      <c r="I34" s="188">
        <v>53.487918939984397</v>
      </c>
      <c r="J34" s="188">
        <v>54.812938425565001</v>
      </c>
      <c r="K34" s="188">
        <v>54.0724863600935</v>
      </c>
      <c r="L34" s="195">
        <v>47.9072486360093</v>
      </c>
      <c r="M34" s="188"/>
      <c r="N34" s="196">
        <v>73.421667965705296</v>
      </c>
      <c r="O34" s="197">
        <v>73.694466095089595</v>
      </c>
      <c r="P34" s="198">
        <v>73.558067030397496</v>
      </c>
      <c r="Q34" s="188"/>
      <c r="R34" s="199">
        <v>55.236053891548799</v>
      </c>
      <c r="S34" s="193"/>
      <c r="T34" s="194">
        <v>5.3038674033149098</v>
      </c>
      <c r="U34" s="188">
        <v>-10.773240660295301</v>
      </c>
      <c r="V34" s="188">
        <v>18.318965517241299</v>
      </c>
      <c r="W34" s="188">
        <v>9.4126798910929494</v>
      </c>
      <c r="X34" s="188">
        <v>15.7214345287739</v>
      </c>
      <c r="Y34" s="195">
        <v>7.8238750986755496</v>
      </c>
      <c r="Z34" s="188"/>
      <c r="AA34" s="196">
        <v>5.6349873843565996</v>
      </c>
      <c r="AB34" s="197">
        <v>1.3126171979640999</v>
      </c>
      <c r="AC34" s="198">
        <v>3.4246575342465699</v>
      </c>
      <c r="AD34" s="188"/>
      <c r="AE34" s="199">
        <v>6.1066253141543196</v>
      </c>
      <c r="AF34" s="35"/>
      <c r="AG34" s="194">
        <v>44.534294621979697</v>
      </c>
      <c r="AH34" s="188">
        <v>51.719602494154302</v>
      </c>
      <c r="AI34" s="188">
        <v>55.670303975058403</v>
      </c>
      <c r="AJ34" s="188">
        <v>57.492205767731797</v>
      </c>
      <c r="AK34" s="188">
        <v>60.015588464536201</v>
      </c>
      <c r="AL34" s="195">
        <v>53.8863990646921</v>
      </c>
      <c r="AM34" s="188"/>
      <c r="AN34" s="196">
        <v>73.148869836321097</v>
      </c>
      <c r="AO34" s="197">
        <v>74.011106780982004</v>
      </c>
      <c r="AP34" s="198">
        <v>73.579988308651494</v>
      </c>
      <c r="AQ34" s="188"/>
      <c r="AR34" s="199">
        <v>59.513138848680498</v>
      </c>
      <c r="AS34" s="193"/>
      <c r="AT34" s="194">
        <v>7.1746776084407902</v>
      </c>
      <c r="AU34" s="188">
        <v>5.3064868081729797</v>
      </c>
      <c r="AV34" s="188">
        <v>12.8357030015797</v>
      </c>
      <c r="AW34" s="188">
        <v>5.8665231431646898</v>
      </c>
      <c r="AX34" s="188">
        <v>9.8430813124108401</v>
      </c>
      <c r="AY34" s="195">
        <v>8.2283187226048806</v>
      </c>
      <c r="AZ34" s="188"/>
      <c r="BA34" s="196">
        <v>0.56255022769890095</v>
      </c>
      <c r="BB34" s="197">
        <v>-0.49774052000785901</v>
      </c>
      <c r="BC34" s="198">
        <v>2.64891890996986E-2</v>
      </c>
      <c r="BD34" s="188"/>
      <c r="BE34" s="199">
        <v>5.1817231412582201</v>
      </c>
    </row>
    <row r="35" spans="1:57" x14ac:dyDescent="0.25">
      <c r="A35" s="24" t="s">
        <v>53</v>
      </c>
      <c r="B35" s="44" t="str">
        <f t="shared" si="0"/>
        <v>Lynchburg, VA</v>
      </c>
      <c r="C35" s="12"/>
      <c r="D35" s="28" t="s">
        <v>16</v>
      </c>
      <c r="E35" s="31" t="s">
        <v>17</v>
      </c>
      <c r="F35" s="12"/>
      <c r="G35" s="194">
        <v>34.233647901073802</v>
      </c>
      <c r="H35" s="188">
        <v>39.147412951513097</v>
      </c>
      <c r="I35" s="188">
        <v>53.595834689228703</v>
      </c>
      <c r="J35" s="188">
        <v>55.222909209241699</v>
      </c>
      <c r="K35" s="188">
        <v>53.563293198828497</v>
      </c>
      <c r="L35" s="195">
        <v>47.152619589977199</v>
      </c>
      <c r="M35" s="188"/>
      <c r="N35" s="196">
        <v>69.736413927757795</v>
      </c>
      <c r="O35" s="197">
        <v>83.143507972665105</v>
      </c>
      <c r="P35" s="198">
        <v>76.4399609502115</v>
      </c>
      <c r="Q35" s="188"/>
      <c r="R35" s="199">
        <v>55.520431407186997</v>
      </c>
      <c r="S35" s="193"/>
      <c r="T35" s="194">
        <v>-11.227157332100999</v>
      </c>
      <c r="U35" s="188">
        <v>-15.118283894257599</v>
      </c>
      <c r="V35" s="188">
        <v>10.525023178136999</v>
      </c>
      <c r="W35" s="188">
        <v>14.6011287457612</v>
      </c>
      <c r="X35" s="188">
        <v>3.6493627736019101</v>
      </c>
      <c r="Y35" s="195">
        <v>1.1686639595919499</v>
      </c>
      <c r="Z35" s="188"/>
      <c r="AA35" s="196">
        <v>10.6409448929105</v>
      </c>
      <c r="AB35" s="197">
        <v>10.371791285350801</v>
      </c>
      <c r="AC35" s="198">
        <v>10.4944035092207</v>
      </c>
      <c r="AD35" s="188"/>
      <c r="AE35" s="199">
        <v>4.6428422972867001</v>
      </c>
      <c r="AF35" s="35"/>
      <c r="AG35" s="194">
        <v>42.962902700943701</v>
      </c>
      <c r="AH35" s="188">
        <v>50.8623494956068</v>
      </c>
      <c r="AI35" s="188">
        <v>59.274324764074102</v>
      </c>
      <c r="AJ35" s="188">
        <v>61.267491051090097</v>
      </c>
      <c r="AK35" s="188">
        <v>60.999023755287901</v>
      </c>
      <c r="AL35" s="195">
        <v>55.073218353400499</v>
      </c>
      <c r="AM35" s="188"/>
      <c r="AN35" s="196">
        <v>81.060852587048402</v>
      </c>
      <c r="AO35" s="197">
        <v>85.641067360885103</v>
      </c>
      <c r="AP35" s="198">
        <v>83.350959973966795</v>
      </c>
      <c r="AQ35" s="188"/>
      <c r="AR35" s="199">
        <v>63.152573102133701</v>
      </c>
      <c r="AS35" s="193"/>
      <c r="AT35" s="194">
        <v>-3.6416295873191098</v>
      </c>
      <c r="AU35" s="188">
        <v>-4.6108717117661504</v>
      </c>
      <c r="AV35" s="188">
        <v>4.1336701168524703</v>
      </c>
      <c r="AW35" s="188">
        <v>6.6511523915452004</v>
      </c>
      <c r="AX35" s="188">
        <v>-1.0808522589065099</v>
      </c>
      <c r="AY35" s="195">
        <v>0.52020494859297906</v>
      </c>
      <c r="AZ35" s="188"/>
      <c r="BA35" s="196">
        <v>2.0196507023691499</v>
      </c>
      <c r="BB35" s="197">
        <v>3.6827855515782599</v>
      </c>
      <c r="BC35" s="198">
        <v>2.8673460748292299</v>
      </c>
      <c r="BD35" s="188"/>
      <c r="BE35" s="199">
        <v>1.39261265487439</v>
      </c>
    </row>
    <row r="36" spans="1:57" x14ac:dyDescent="0.25">
      <c r="A36" s="24" t="s">
        <v>78</v>
      </c>
      <c r="B36" s="44" t="str">
        <f t="shared" si="0"/>
        <v>Central Virginia</v>
      </c>
      <c r="C36" s="12"/>
      <c r="D36" s="28" t="s">
        <v>16</v>
      </c>
      <c r="E36" s="31" t="s">
        <v>17</v>
      </c>
      <c r="F36" s="12"/>
      <c r="G36" s="194">
        <v>46.304105799399402</v>
      </c>
      <c r="H36" s="188">
        <v>53.274181033028498</v>
      </c>
      <c r="I36" s="188">
        <v>64.792011065753499</v>
      </c>
      <c r="J36" s="188">
        <v>66.930940251678393</v>
      </c>
      <c r="K36" s="188">
        <v>66.836476502142304</v>
      </c>
      <c r="L36" s="195">
        <v>59.627542930400402</v>
      </c>
      <c r="M36" s="188"/>
      <c r="N36" s="196">
        <v>75.280860969602898</v>
      </c>
      <c r="O36" s="197">
        <v>76.724806855369195</v>
      </c>
      <c r="P36" s="198">
        <v>76.002833912485997</v>
      </c>
      <c r="Q36" s="188"/>
      <c r="R36" s="199">
        <v>64.306197496710595</v>
      </c>
      <c r="S36" s="193"/>
      <c r="T36" s="194">
        <v>-14.2803343029821</v>
      </c>
      <c r="U36" s="188">
        <v>-16.5164479879823</v>
      </c>
      <c r="V36" s="188">
        <v>-4.3826794334268397</v>
      </c>
      <c r="W36" s="188">
        <v>-3.63363178599865</v>
      </c>
      <c r="X36" s="188">
        <v>-5.9531926066738796</v>
      </c>
      <c r="Y36" s="195">
        <v>-8.5791754796221706</v>
      </c>
      <c r="Z36" s="188"/>
      <c r="AA36" s="196">
        <v>-4.6306292116033196</v>
      </c>
      <c r="AB36" s="197">
        <v>-8.0545073808440808</v>
      </c>
      <c r="AC36" s="198">
        <v>-6.3901143215671201</v>
      </c>
      <c r="AD36" s="188"/>
      <c r="AE36" s="199">
        <v>-7.8515073950307697</v>
      </c>
      <c r="AF36" s="35"/>
      <c r="AG36" s="194">
        <v>53.853614925272403</v>
      </c>
      <c r="AH36" s="188">
        <v>62.227995006915997</v>
      </c>
      <c r="AI36" s="188">
        <v>69.516041968894399</v>
      </c>
      <c r="AJ36" s="188">
        <v>71.227354002901293</v>
      </c>
      <c r="AK36" s="188">
        <v>69.943659120812299</v>
      </c>
      <c r="AL36" s="195">
        <v>65.353733004959295</v>
      </c>
      <c r="AM36" s="188"/>
      <c r="AN36" s="196">
        <v>77.461118045949803</v>
      </c>
      <c r="AO36" s="197">
        <v>80.1516480550588</v>
      </c>
      <c r="AP36" s="198">
        <v>78.806383050504294</v>
      </c>
      <c r="AQ36" s="188"/>
      <c r="AR36" s="199">
        <v>69.197347303686399</v>
      </c>
      <c r="AS36" s="193"/>
      <c r="AT36" s="194">
        <v>-10.437492864676001</v>
      </c>
      <c r="AU36" s="188">
        <v>-5.7156370165138899</v>
      </c>
      <c r="AV36" s="188">
        <v>0.21870903633119701</v>
      </c>
      <c r="AW36" s="188">
        <v>0.30792768483226601</v>
      </c>
      <c r="AX36" s="188">
        <v>-4.0165294926274102</v>
      </c>
      <c r="AY36" s="195">
        <v>-3.71415856769553</v>
      </c>
      <c r="AZ36" s="188"/>
      <c r="BA36" s="196">
        <v>-5.9131462662545404</v>
      </c>
      <c r="BB36" s="197">
        <v>-6.5143742235862998</v>
      </c>
      <c r="BC36" s="198">
        <v>-6.2198551058196196</v>
      </c>
      <c r="BD36" s="188"/>
      <c r="BE36" s="199">
        <v>-4.5440560654013904</v>
      </c>
    </row>
    <row r="37" spans="1:57" x14ac:dyDescent="0.25">
      <c r="A37" s="24" t="s">
        <v>79</v>
      </c>
      <c r="B37" s="44" t="str">
        <f t="shared" si="0"/>
        <v>Chesapeake Bay</v>
      </c>
      <c r="C37" s="12"/>
      <c r="D37" s="28" t="s">
        <v>16</v>
      </c>
      <c r="E37" s="31" t="s">
        <v>17</v>
      </c>
      <c r="F37" s="12"/>
      <c r="G37" s="194">
        <v>47.910863509749298</v>
      </c>
      <c r="H37" s="188">
        <v>58.124419684308201</v>
      </c>
      <c r="I37" s="188">
        <v>65.459610027855106</v>
      </c>
      <c r="J37" s="188">
        <v>66.852367688022198</v>
      </c>
      <c r="K37" s="188">
        <v>68.152274837511598</v>
      </c>
      <c r="L37" s="195">
        <v>61.2999071494893</v>
      </c>
      <c r="M37" s="188"/>
      <c r="N37" s="196">
        <v>83.286908077994397</v>
      </c>
      <c r="O37" s="197">
        <v>81.801299907149399</v>
      </c>
      <c r="P37" s="198">
        <v>82.544103992571905</v>
      </c>
      <c r="Q37" s="188"/>
      <c r="R37" s="199">
        <v>67.369677676084294</v>
      </c>
      <c r="S37" s="193"/>
      <c r="T37" s="194">
        <v>1.57480314960629</v>
      </c>
      <c r="U37" s="188">
        <v>-6.0060060060060003</v>
      </c>
      <c r="V37" s="188">
        <v>3.6764705882352899</v>
      </c>
      <c r="W37" s="188">
        <v>1.6949152542372801</v>
      </c>
      <c r="X37" s="188">
        <v>-6.7344345616264203</v>
      </c>
      <c r="Y37" s="195">
        <v>-1.4332636607942599</v>
      </c>
      <c r="Z37" s="188"/>
      <c r="AA37" s="196">
        <v>0</v>
      </c>
      <c r="AB37" s="197">
        <v>0.91638029782359598</v>
      </c>
      <c r="AC37" s="198">
        <v>0.451977401129943</v>
      </c>
      <c r="AD37" s="188"/>
      <c r="AE37" s="199">
        <v>-0.78140261769876895</v>
      </c>
      <c r="AF37" s="35"/>
      <c r="AG37" s="194">
        <v>47.957288765088201</v>
      </c>
      <c r="AH37" s="188">
        <v>61.327762302692598</v>
      </c>
      <c r="AI37" s="188">
        <v>65.691736304549593</v>
      </c>
      <c r="AJ37" s="188">
        <v>65.181058495821702</v>
      </c>
      <c r="AK37" s="188">
        <v>62.859795728876499</v>
      </c>
      <c r="AL37" s="195">
        <v>60.603528319405697</v>
      </c>
      <c r="AM37" s="188"/>
      <c r="AN37" s="196">
        <v>70.612813370473503</v>
      </c>
      <c r="AO37" s="197">
        <v>72.910863509749305</v>
      </c>
      <c r="AP37" s="198">
        <v>71.761838440111404</v>
      </c>
      <c r="AQ37" s="188"/>
      <c r="AR37" s="199">
        <v>63.791616925321598</v>
      </c>
      <c r="AS37" s="193"/>
      <c r="AT37" s="194">
        <v>-5.27281063732232</v>
      </c>
      <c r="AU37" s="188">
        <v>-0.97451274362818496</v>
      </c>
      <c r="AV37" s="188">
        <v>-0.70175438596491202</v>
      </c>
      <c r="AW37" s="188">
        <v>-2.6014568158168498</v>
      </c>
      <c r="AX37" s="188">
        <v>-3.8693645722399701</v>
      </c>
      <c r="AY37" s="195">
        <v>-2.5748190163445002</v>
      </c>
      <c r="AZ37" s="188"/>
      <c r="BA37" s="196">
        <v>-4.7589229805885997</v>
      </c>
      <c r="BB37" s="197">
        <v>-5.0483675937122099</v>
      </c>
      <c r="BC37" s="198">
        <v>-4.90618271301138</v>
      </c>
      <c r="BD37" s="188"/>
      <c r="BE37" s="199">
        <v>-3.3365157529772298</v>
      </c>
    </row>
    <row r="38" spans="1:57" x14ac:dyDescent="0.25">
      <c r="A38" s="24" t="s">
        <v>80</v>
      </c>
      <c r="B38" s="44" t="str">
        <f t="shared" si="0"/>
        <v>Coastal Virginia - Eastern Shore</v>
      </c>
      <c r="C38" s="12"/>
      <c r="D38" s="28" t="s">
        <v>16</v>
      </c>
      <c r="E38" s="31" t="s">
        <v>17</v>
      </c>
      <c r="F38" s="12"/>
      <c r="G38" s="194">
        <v>40.337315530569199</v>
      </c>
      <c r="H38" s="188">
        <v>47.434996486296498</v>
      </c>
      <c r="I38" s="188">
        <v>58.443465491923597</v>
      </c>
      <c r="J38" s="188">
        <v>59.838472834067503</v>
      </c>
      <c r="K38" s="188">
        <v>61.674008810572602</v>
      </c>
      <c r="L38" s="195">
        <v>53.375649163300601</v>
      </c>
      <c r="M38" s="188"/>
      <c r="N38" s="196">
        <v>72.834067547723905</v>
      </c>
      <c r="O38" s="197">
        <v>80.396475770925093</v>
      </c>
      <c r="P38" s="198">
        <v>76.615271659324506</v>
      </c>
      <c r="Q38" s="188"/>
      <c r="R38" s="199">
        <v>59.931648715824302</v>
      </c>
      <c r="S38" s="193"/>
      <c r="T38" s="194">
        <v>-10.0666576255583</v>
      </c>
      <c r="U38" s="188">
        <v>-11.87203698485</v>
      </c>
      <c r="V38" s="188">
        <v>2.2236959141890198</v>
      </c>
      <c r="W38" s="188">
        <v>5.8013577645831997</v>
      </c>
      <c r="X38" s="188">
        <v>10.6504275719098</v>
      </c>
      <c r="Y38" s="195">
        <v>-0.33754958909132599</v>
      </c>
      <c r="Z38" s="188"/>
      <c r="AA38" s="196">
        <v>13.3146385652155</v>
      </c>
      <c r="AB38" s="197">
        <v>14.2722723578974</v>
      </c>
      <c r="AC38" s="198">
        <v>13.8150763158306</v>
      </c>
      <c r="AD38" s="188"/>
      <c r="AE38" s="199">
        <v>4.2936135400798898</v>
      </c>
      <c r="AF38" s="35"/>
      <c r="AG38" s="194">
        <v>47.1890372452565</v>
      </c>
      <c r="AH38" s="188">
        <v>58.801827125790503</v>
      </c>
      <c r="AI38" s="188">
        <v>63.452317527970102</v>
      </c>
      <c r="AJ38" s="188">
        <v>64.215947433848299</v>
      </c>
      <c r="AK38" s="188">
        <v>62.297993251642602</v>
      </c>
      <c r="AL38" s="195">
        <v>59.164692152632803</v>
      </c>
      <c r="AM38" s="188"/>
      <c r="AN38" s="196">
        <v>71.710175812466701</v>
      </c>
      <c r="AO38" s="197">
        <v>74.498312910672993</v>
      </c>
      <c r="AP38" s="198">
        <v>73.104244361569798</v>
      </c>
      <c r="AQ38" s="188"/>
      <c r="AR38" s="199">
        <v>63.135132400920597</v>
      </c>
      <c r="AS38" s="193"/>
      <c r="AT38" s="194">
        <v>-9.9333143942225703</v>
      </c>
      <c r="AU38" s="188">
        <v>-1.00244382139689</v>
      </c>
      <c r="AV38" s="188">
        <v>3.0353712157601</v>
      </c>
      <c r="AW38" s="188">
        <v>2.9740059885847301</v>
      </c>
      <c r="AX38" s="188">
        <v>3.2430244914023598</v>
      </c>
      <c r="AY38" s="195">
        <v>-6.2141258929182999E-2</v>
      </c>
      <c r="AZ38" s="188"/>
      <c r="BA38" s="196">
        <v>3.4291262793136799</v>
      </c>
      <c r="BB38" s="197">
        <v>1.0546522164318499</v>
      </c>
      <c r="BC38" s="198">
        <v>2.2054709340248801</v>
      </c>
      <c r="BD38" s="188"/>
      <c r="BE38" s="199">
        <v>0.66523652821261303</v>
      </c>
    </row>
    <row r="39" spans="1:57" x14ac:dyDescent="0.25">
      <c r="A39" s="24" t="s">
        <v>81</v>
      </c>
      <c r="B39" s="44" t="str">
        <f t="shared" si="0"/>
        <v>Coastal Virginia - Hampton Roads</v>
      </c>
      <c r="C39" s="12"/>
      <c r="D39" s="28" t="s">
        <v>16</v>
      </c>
      <c r="E39" s="31" t="s">
        <v>17</v>
      </c>
      <c r="F39" s="12"/>
      <c r="G39" s="194">
        <v>43.693076489078699</v>
      </c>
      <c r="H39" s="188">
        <v>46.471078154804999</v>
      </c>
      <c r="I39" s="188">
        <v>55.611241344003403</v>
      </c>
      <c r="J39" s="188">
        <v>59.609840217713398</v>
      </c>
      <c r="K39" s="188">
        <v>61.064855980384202</v>
      </c>
      <c r="L39" s="195">
        <v>53.280475398453</v>
      </c>
      <c r="M39" s="188"/>
      <c r="N39" s="196">
        <v>69.609031875623003</v>
      </c>
      <c r="O39" s="197">
        <v>74.892894673025594</v>
      </c>
      <c r="P39" s="198">
        <v>72.250963274324306</v>
      </c>
      <c r="Q39" s="188"/>
      <c r="R39" s="199">
        <v>58.696112027753003</v>
      </c>
      <c r="S39" s="193"/>
      <c r="T39" s="194">
        <v>-4.4095596126831698</v>
      </c>
      <c r="U39" s="188">
        <v>-9.5755851005060695</v>
      </c>
      <c r="V39" s="188">
        <v>1.5528647989236799</v>
      </c>
      <c r="W39" s="188">
        <v>2.8609742263374098</v>
      </c>
      <c r="X39" s="188">
        <v>1.2413273667372999</v>
      </c>
      <c r="Y39" s="195">
        <v>-1.36200950434079</v>
      </c>
      <c r="Z39" s="188"/>
      <c r="AA39" s="196">
        <v>-1.9718995929791601</v>
      </c>
      <c r="AB39" s="197">
        <v>-1.6158146175146</v>
      </c>
      <c r="AC39" s="198">
        <v>-1.78766916834826</v>
      </c>
      <c r="AD39" s="188"/>
      <c r="AE39" s="199">
        <v>-1.5119412187978101</v>
      </c>
      <c r="AF39" s="35"/>
      <c r="AG39" s="194">
        <v>51.2544706483448</v>
      </c>
      <c r="AH39" s="188">
        <v>54.695861456960699</v>
      </c>
      <c r="AI39" s="188">
        <v>59.6770721205597</v>
      </c>
      <c r="AJ39" s="188">
        <v>62.445505920344402</v>
      </c>
      <c r="AK39" s="188">
        <v>63.500954891465099</v>
      </c>
      <c r="AL39" s="195">
        <v>58.313696058018699</v>
      </c>
      <c r="AM39" s="188"/>
      <c r="AN39" s="196">
        <v>73.154944345862205</v>
      </c>
      <c r="AO39" s="197">
        <v>77.605931064150099</v>
      </c>
      <c r="AP39" s="198">
        <v>75.380437705006102</v>
      </c>
      <c r="AQ39" s="188"/>
      <c r="AR39" s="199">
        <v>63.191762820882197</v>
      </c>
      <c r="AS39" s="193"/>
      <c r="AT39" s="194">
        <v>1.4430210270236199</v>
      </c>
      <c r="AU39" s="188">
        <v>3.55981139156893</v>
      </c>
      <c r="AV39" s="188">
        <v>8.1688166661799695</v>
      </c>
      <c r="AW39" s="188">
        <v>10.381429918885701</v>
      </c>
      <c r="AX39" s="188">
        <v>8.9942417272193804</v>
      </c>
      <c r="AY39" s="195">
        <v>6.6693137584714304</v>
      </c>
      <c r="AZ39" s="188"/>
      <c r="BA39" s="196">
        <v>1.6576140166715101</v>
      </c>
      <c r="BB39" s="197">
        <v>0.54751556939344304</v>
      </c>
      <c r="BC39" s="198">
        <v>1.0831337549681599</v>
      </c>
      <c r="BD39" s="188"/>
      <c r="BE39" s="199">
        <v>4.7024114408197599</v>
      </c>
    </row>
    <row r="40" spans="1:57" x14ac:dyDescent="0.25">
      <c r="A40" s="25" t="s">
        <v>82</v>
      </c>
      <c r="B40" s="44" t="str">
        <f t="shared" si="0"/>
        <v>Northern Virginia</v>
      </c>
      <c r="C40" s="12"/>
      <c r="D40" s="28" t="s">
        <v>16</v>
      </c>
      <c r="E40" s="31" t="s">
        <v>17</v>
      </c>
      <c r="F40" s="13"/>
      <c r="G40" s="194">
        <v>49.455121050388598</v>
      </c>
      <c r="H40" s="188">
        <v>50.835075187207003</v>
      </c>
      <c r="I40" s="188">
        <v>67.355967286969502</v>
      </c>
      <c r="J40" s="188">
        <v>72.222334963573203</v>
      </c>
      <c r="K40" s="188">
        <v>68.340199281612101</v>
      </c>
      <c r="L40" s="195">
        <v>61.641739553950103</v>
      </c>
      <c r="M40" s="188"/>
      <c r="N40" s="196">
        <v>71.079814112060305</v>
      </c>
      <c r="O40" s="197">
        <v>75.170972258863102</v>
      </c>
      <c r="P40" s="198">
        <v>73.125393185461704</v>
      </c>
      <c r="Q40" s="188"/>
      <c r="R40" s="199">
        <v>64.922783448667701</v>
      </c>
      <c r="S40" s="193"/>
      <c r="T40" s="194">
        <v>15.080404873353601</v>
      </c>
      <c r="U40" s="188">
        <v>1.6496382995291401</v>
      </c>
      <c r="V40" s="188">
        <v>20.9951178045117</v>
      </c>
      <c r="W40" s="188">
        <v>26.745875467626401</v>
      </c>
      <c r="X40" s="188">
        <v>21.127870379071901</v>
      </c>
      <c r="Y40" s="195">
        <v>17.6146185237093</v>
      </c>
      <c r="Z40" s="188"/>
      <c r="AA40" s="196">
        <v>8.7494164413379298</v>
      </c>
      <c r="AB40" s="197">
        <v>7.3001864229644999</v>
      </c>
      <c r="AC40" s="198">
        <v>7.9996754561066101</v>
      </c>
      <c r="AD40" s="188"/>
      <c r="AE40" s="199">
        <v>14.3393754833043</v>
      </c>
      <c r="AF40" s="35"/>
      <c r="AG40" s="194">
        <v>58.668344257970197</v>
      </c>
      <c r="AH40" s="188">
        <v>65.420987478945506</v>
      </c>
      <c r="AI40" s="188">
        <v>76.172453680215895</v>
      </c>
      <c r="AJ40" s="188">
        <v>77.418978428069806</v>
      </c>
      <c r="AK40" s="188">
        <v>72.209144225500694</v>
      </c>
      <c r="AL40" s="195">
        <v>69.977981614140404</v>
      </c>
      <c r="AM40" s="188"/>
      <c r="AN40" s="196">
        <v>73.716947054406702</v>
      </c>
      <c r="AO40" s="197">
        <v>77.202345922032507</v>
      </c>
      <c r="AP40" s="198">
        <v>75.459646488219605</v>
      </c>
      <c r="AQ40" s="188"/>
      <c r="AR40" s="199">
        <v>71.544171578163002</v>
      </c>
      <c r="AS40" s="193"/>
      <c r="AT40" s="194">
        <v>14.936338032258501</v>
      </c>
      <c r="AU40" s="188">
        <v>22.006422484198598</v>
      </c>
      <c r="AV40" s="188">
        <v>32.354710737550903</v>
      </c>
      <c r="AW40" s="188">
        <v>31.449993297415901</v>
      </c>
      <c r="AX40" s="188">
        <v>24.2980352489271</v>
      </c>
      <c r="AY40" s="195">
        <v>25.316063181798299</v>
      </c>
      <c r="AZ40" s="188"/>
      <c r="BA40" s="196">
        <v>11.521893948605999</v>
      </c>
      <c r="BB40" s="197">
        <v>9.6627562401211602</v>
      </c>
      <c r="BC40" s="198">
        <v>10.5630495254176</v>
      </c>
      <c r="BD40" s="188"/>
      <c r="BE40" s="199">
        <v>20.471909860939501</v>
      </c>
    </row>
    <row r="41" spans="1:57" x14ac:dyDescent="0.25">
      <c r="A41" s="26" t="s">
        <v>83</v>
      </c>
      <c r="B41" s="44" t="str">
        <f t="shared" si="0"/>
        <v>Shenandoah Valley</v>
      </c>
      <c r="C41" s="12"/>
      <c r="D41" s="29" t="s">
        <v>16</v>
      </c>
      <c r="E41" s="32" t="s">
        <v>17</v>
      </c>
      <c r="F41" s="12"/>
      <c r="G41" s="200">
        <v>42.962341536167003</v>
      </c>
      <c r="H41" s="201">
        <v>46.793437733034999</v>
      </c>
      <c r="I41" s="201">
        <v>56.869581605729302</v>
      </c>
      <c r="J41" s="201">
        <v>57.802487749717301</v>
      </c>
      <c r="K41" s="201">
        <v>57.387862796833701</v>
      </c>
      <c r="L41" s="202">
        <v>52.330556181040301</v>
      </c>
      <c r="M41" s="188"/>
      <c r="N41" s="203">
        <v>67.574444025631294</v>
      </c>
      <c r="O41" s="204">
        <v>71.909159442140904</v>
      </c>
      <c r="P41" s="205">
        <v>69.741801733886106</v>
      </c>
      <c r="Q41" s="188"/>
      <c r="R41" s="206">
        <v>57.289709592570702</v>
      </c>
      <c r="S41" s="193"/>
      <c r="T41" s="200">
        <v>-1.46998310247988</v>
      </c>
      <c r="U41" s="201">
        <v>-9.6089806979433394</v>
      </c>
      <c r="V41" s="201">
        <v>7.1568030856851301</v>
      </c>
      <c r="W41" s="201">
        <v>4.0952418299671596</v>
      </c>
      <c r="X41" s="201">
        <v>-0.69347922709533805</v>
      </c>
      <c r="Y41" s="202">
        <v>-4.50799981529924E-3</v>
      </c>
      <c r="Z41" s="188"/>
      <c r="AA41" s="203">
        <v>-11.415503240065499</v>
      </c>
      <c r="AB41" s="204">
        <v>-13.5062191616977</v>
      </c>
      <c r="AC41" s="205">
        <v>-12.505814237493</v>
      </c>
      <c r="AD41" s="188"/>
      <c r="AE41" s="206">
        <v>-4.7439598760745998</v>
      </c>
      <c r="AF41" s="36"/>
      <c r="AG41" s="200">
        <v>53.129660700969403</v>
      </c>
      <c r="AH41" s="201">
        <v>57.554996271439201</v>
      </c>
      <c r="AI41" s="201">
        <v>61.636601551546804</v>
      </c>
      <c r="AJ41" s="201">
        <v>62.526871670249498</v>
      </c>
      <c r="AK41" s="201">
        <v>64.671931956257495</v>
      </c>
      <c r="AL41" s="202">
        <v>59.899071947416502</v>
      </c>
      <c r="AM41" s="188"/>
      <c r="AN41" s="203">
        <v>77.785307038040898</v>
      </c>
      <c r="AO41" s="204">
        <v>82.3838676511823</v>
      </c>
      <c r="AP41" s="205">
        <v>80.084587344611606</v>
      </c>
      <c r="AQ41" s="188"/>
      <c r="AR41" s="206">
        <v>65.661899107416801</v>
      </c>
      <c r="AS41" s="96"/>
      <c r="AT41" s="200">
        <v>-1.50750491086947</v>
      </c>
      <c r="AU41" s="201">
        <v>-1.5292706930375699</v>
      </c>
      <c r="AV41" s="201">
        <v>4.4358841010527001</v>
      </c>
      <c r="AW41" s="201">
        <v>2.0788747416656199</v>
      </c>
      <c r="AX41" s="201">
        <v>1.81200388515327</v>
      </c>
      <c r="AY41" s="202">
        <v>1.1226378572025499</v>
      </c>
      <c r="AZ41" s="188"/>
      <c r="BA41" s="203">
        <v>-4.1091653726739299</v>
      </c>
      <c r="BB41" s="204">
        <v>-3.0565839581620802</v>
      </c>
      <c r="BC41" s="205">
        <v>-3.5706353466446101</v>
      </c>
      <c r="BD41" s="188"/>
      <c r="BE41" s="206">
        <v>-0.56652965058748805</v>
      </c>
    </row>
    <row r="42" spans="1:57" x14ac:dyDescent="0.25">
      <c r="A42" s="22" t="s">
        <v>84</v>
      </c>
      <c r="B42" s="44" t="str">
        <f t="shared" si="0"/>
        <v>Southern Virginia</v>
      </c>
      <c r="C42" s="10"/>
      <c r="D42" s="27" t="s">
        <v>16</v>
      </c>
      <c r="E42" s="30" t="s">
        <v>17</v>
      </c>
      <c r="F42" s="3"/>
      <c r="G42" s="185">
        <v>51.9454269833249</v>
      </c>
      <c r="H42" s="186">
        <v>49.772612430520397</v>
      </c>
      <c r="I42" s="186">
        <v>60.560889338049499</v>
      </c>
      <c r="J42" s="186">
        <v>61.546235472460801</v>
      </c>
      <c r="K42" s="186">
        <v>59.8534613441131</v>
      </c>
      <c r="L42" s="187">
        <v>56.735725113693697</v>
      </c>
      <c r="M42" s="188"/>
      <c r="N42" s="189">
        <v>65.5634158665992</v>
      </c>
      <c r="O42" s="190">
        <v>68.064679130874097</v>
      </c>
      <c r="P42" s="191">
        <v>66.814047498736699</v>
      </c>
      <c r="Q42" s="188"/>
      <c r="R42" s="192">
        <v>59.615245795134598</v>
      </c>
      <c r="S42" s="193"/>
      <c r="T42" s="185">
        <v>-7.0709690795375799</v>
      </c>
      <c r="U42" s="186">
        <v>-16.680857246329499</v>
      </c>
      <c r="V42" s="186">
        <v>-1.7777300740114499</v>
      </c>
      <c r="W42" s="186">
        <v>-1.7493765179546501</v>
      </c>
      <c r="X42" s="186">
        <v>-1.26672772443995</v>
      </c>
      <c r="Y42" s="187">
        <v>-5.6152887952291302</v>
      </c>
      <c r="Z42" s="188"/>
      <c r="AA42" s="189">
        <v>-2.8571993204092001</v>
      </c>
      <c r="AB42" s="190">
        <v>-1.4020985440428499</v>
      </c>
      <c r="AC42" s="191">
        <v>-2.12143791026873</v>
      </c>
      <c r="AD42" s="188"/>
      <c r="AE42" s="192">
        <v>-4.5239651687144002</v>
      </c>
      <c r="AF42" s="33"/>
      <c r="AG42" s="185">
        <v>48.4272359777665</v>
      </c>
      <c r="AH42" s="186">
        <v>56.638453764527497</v>
      </c>
      <c r="AI42" s="186">
        <v>61.912582112177802</v>
      </c>
      <c r="AJ42" s="186">
        <v>62.607377463365303</v>
      </c>
      <c r="AK42" s="186">
        <v>58.8175846387064</v>
      </c>
      <c r="AL42" s="187">
        <v>57.680646791308703</v>
      </c>
      <c r="AM42" s="188"/>
      <c r="AN42" s="189">
        <v>66.296109146033302</v>
      </c>
      <c r="AO42" s="190">
        <v>71.443911066195</v>
      </c>
      <c r="AP42" s="191">
        <v>68.870010106114094</v>
      </c>
      <c r="AQ42" s="188"/>
      <c r="AR42" s="192">
        <v>60.877607738396001</v>
      </c>
      <c r="AS42" s="193"/>
      <c r="AT42" s="185">
        <v>-8.6052068950171492</v>
      </c>
      <c r="AU42" s="186">
        <v>-8.0169670992659103</v>
      </c>
      <c r="AV42" s="186">
        <v>-2.1118559975590299</v>
      </c>
      <c r="AW42" s="186">
        <v>-3.3956514167540202</v>
      </c>
      <c r="AX42" s="186">
        <v>-5.4188393238673003</v>
      </c>
      <c r="AY42" s="187">
        <v>-5.3812257777077104</v>
      </c>
      <c r="AZ42" s="188"/>
      <c r="BA42" s="189">
        <v>-5.7487041532826799</v>
      </c>
      <c r="BB42" s="190">
        <v>-3.78554505959139</v>
      </c>
      <c r="BC42" s="191">
        <v>-4.7405467691130703</v>
      </c>
      <c r="BD42" s="188"/>
      <c r="BE42" s="192">
        <v>-5.1750871468984903</v>
      </c>
    </row>
    <row r="43" spans="1:57" x14ac:dyDescent="0.25">
      <c r="A43" s="23" t="s">
        <v>85</v>
      </c>
      <c r="B43" s="44" t="str">
        <f t="shared" si="0"/>
        <v>Southwest Virginia - Blue Ridge Highlands</v>
      </c>
      <c r="C43" s="11"/>
      <c r="D43" s="28" t="s">
        <v>16</v>
      </c>
      <c r="E43" s="31" t="s">
        <v>17</v>
      </c>
      <c r="F43" s="12"/>
      <c r="G43" s="194">
        <v>37.900985097246704</v>
      </c>
      <c r="H43" s="188">
        <v>40.098509724677903</v>
      </c>
      <c r="I43" s="188">
        <v>52.500631472594002</v>
      </c>
      <c r="J43" s="188">
        <v>54.054054054053999</v>
      </c>
      <c r="K43" s="188">
        <v>54.4329376105077</v>
      </c>
      <c r="L43" s="195">
        <v>47.797423591816099</v>
      </c>
      <c r="M43" s="188"/>
      <c r="N43" s="196">
        <v>66.632988128315205</v>
      </c>
      <c r="O43" s="197">
        <v>68.274816872947696</v>
      </c>
      <c r="P43" s="198">
        <v>67.453902500631401</v>
      </c>
      <c r="Q43" s="188"/>
      <c r="R43" s="199">
        <v>53.413560422906201</v>
      </c>
      <c r="S43" s="193"/>
      <c r="T43" s="194">
        <v>-1.0224274406332401</v>
      </c>
      <c r="U43" s="188">
        <v>-14.8197357629873</v>
      </c>
      <c r="V43" s="188">
        <v>7.6605857870417804</v>
      </c>
      <c r="W43" s="188">
        <v>4.20646210119894</v>
      </c>
      <c r="X43" s="188">
        <v>11.2375547555858</v>
      </c>
      <c r="Y43" s="195">
        <v>1.8334138711861501</v>
      </c>
      <c r="Z43" s="188"/>
      <c r="AA43" s="196">
        <v>1.3126990873691899</v>
      </c>
      <c r="AB43" s="197">
        <v>0.66511239921675602</v>
      </c>
      <c r="AC43" s="198">
        <v>0.98392721581496401</v>
      </c>
      <c r="AD43" s="188"/>
      <c r="AE43" s="199">
        <v>1.57104916883094</v>
      </c>
      <c r="AF43" s="34"/>
      <c r="AG43" s="194">
        <v>45.333417529679203</v>
      </c>
      <c r="AH43" s="188">
        <v>52.342763324071697</v>
      </c>
      <c r="AI43" s="188">
        <v>55.692725435716</v>
      </c>
      <c r="AJ43" s="188">
        <v>57.855519070472297</v>
      </c>
      <c r="AK43" s="188">
        <v>60.580323313968101</v>
      </c>
      <c r="AL43" s="195">
        <v>54.360949734781499</v>
      </c>
      <c r="AM43" s="188"/>
      <c r="AN43" s="196">
        <v>70.933316494064101</v>
      </c>
      <c r="AO43" s="197">
        <v>72.590932053548798</v>
      </c>
      <c r="AP43" s="198">
        <v>71.762124273806506</v>
      </c>
      <c r="AQ43" s="188"/>
      <c r="AR43" s="199">
        <v>59.332713888788597</v>
      </c>
      <c r="AS43" s="193"/>
      <c r="AT43" s="194">
        <v>0.86406743940990505</v>
      </c>
      <c r="AU43" s="188">
        <v>3.0986868455220602</v>
      </c>
      <c r="AV43" s="188">
        <v>8.0324128092978899</v>
      </c>
      <c r="AW43" s="188">
        <v>4.34899069056915</v>
      </c>
      <c r="AX43" s="188">
        <v>7.9141702221176597</v>
      </c>
      <c r="AY43" s="195">
        <v>5.0253095306661102</v>
      </c>
      <c r="AZ43" s="188"/>
      <c r="BA43" s="196">
        <v>-0.46990002800671499</v>
      </c>
      <c r="BB43" s="197">
        <v>-2.81443931556973</v>
      </c>
      <c r="BC43" s="198">
        <v>-1.66967646728165</v>
      </c>
      <c r="BD43" s="188"/>
      <c r="BE43" s="199">
        <v>2.6220571748913</v>
      </c>
    </row>
    <row r="44" spans="1:57" x14ac:dyDescent="0.25">
      <c r="A44" s="24" t="s">
        <v>86</v>
      </c>
      <c r="B44" s="44" t="str">
        <f t="shared" si="0"/>
        <v>Southwest Virginia - Heart of Appalachia</v>
      </c>
      <c r="C44" s="12"/>
      <c r="D44" s="28" t="s">
        <v>16</v>
      </c>
      <c r="E44" s="31" t="s">
        <v>17</v>
      </c>
      <c r="F44" s="12"/>
      <c r="G44" s="194">
        <v>40.157998683344303</v>
      </c>
      <c r="H44" s="188">
        <v>52.929558920342302</v>
      </c>
      <c r="I44" s="188">
        <v>61.8828176431863</v>
      </c>
      <c r="J44" s="188">
        <v>61.948650427913101</v>
      </c>
      <c r="K44" s="188">
        <v>54.443712969058502</v>
      </c>
      <c r="L44" s="195">
        <v>54.272547728768899</v>
      </c>
      <c r="M44" s="188"/>
      <c r="N44" s="196">
        <v>54.114549045424603</v>
      </c>
      <c r="O44" s="197">
        <v>53.258722843976301</v>
      </c>
      <c r="P44" s="198">
        <v>53.686635944700399</v>
      </c>
      <c r="Q44" s="188"/>
      <c r="R44" s="199">
        <v>54.105144361892201</v>
      </c>
      <c r="S44" s="193"/>
      <c r="T44" s="194">
        <v>-5.2795031055900603</v>
      </c>
      <c r="U44" s="188">
        <v>-5.4117647058823497</v>
      </c>
      <c r="V44" s="188">
        <v>4.4444444444444402</v>
      </c>
      <c r="W44" s="188">
        <v>8.7861271676300507</v>
      </c>
      <c r="X44" s="188">
        <v>2.9887920298879198</v>
      </c>
      <c r="Y44" s="195">
        <v>1.47710487444608</v>
      </c>
      <c r="Z44" s="188"/>
      <c r="AA44" s="196">
        <v>-4.5296167247386698</v>
      </c>
      <c r="AB44" s="197">
        <v>-7.0114942528735602</v>
      </c>
      <c r="AC44" s="198">
        <v>-5.77700751010976</v>
      </c>
      <c r="AD44" s="188"/>
      <c r="AE44" s="199">
        <v>-0.69048852062834398</v>
      </c>
      <c r="AF44" s="35"/>
      <c r="AG44" s="194">
        <v>48.271889400921602</v>
      </c>
      <c r="AH44" s="188">
        <v>61.981566820276399</v>
      </c>
      <c r="AI44" s="188">
        <v>66.935483870967701</v>
      </c>
      <c r="AJ44" s="188">
        <v>67.001316655694495</v>
      </c>
      <c r="AK44" s="188">
        <v>61.7676102699144</v>
      </c>
      <c r="AL44" s="195">
        <v>61.191573403554898</v>
      </c>
      <c r="AM44" s="188"/>
      <c r="AN44" s="196">
        <v>67.330480579328494</v>
      </c>
      <c r="AO44" s="197">
        <v>66.507570770243504</v>
      </c>
      <c r="AP44" s="198">
        <v>66.919025674785999</v>
      </c>
      <c r="AQ44" s="188"/>
      <c r="AR44" s="199">
        <v>62.827988338192398</v>
      </c>
      <c r="AS44" s="193"/>
      <c r="AT44" s="194">
        <v>-0.91216216216216195</v>
      </c>
      <c r="AU44" s="188">
        <v>4.3791574279379102</v>
      </c>
      <c r="AV44" s="188">
        <v>6.6614214529242002</v>
      </c>
      <c r="AW44" s="188">
        <v>7.6130055511498798</v>
      </c>
      <c r="AX44" s="188">
        <v>6.6496163682864404</v>
      </c>
      <c r="AY44" s="195">
        <v>5.1292201549510796</v>
      </c>
      <c r="AZ44" s="188"/>
      <c r="BA44" s="196">
        <v>0.68914595126753597</v>
      </c>
      <c r="BB44" s="197">
        <v>-3.7398761314911799</v>
      </c>
      <c r="BC44" s="198">
        <v>-1.56155429124803</v>
      </c>
      <c r="BD44" s="188"/>
      <c r="BE44" s="199">
        <v>2.99876657415972</v>
      </c>
    </row>
    <row r="45" spans="1:57" x14ac:dyDescent="0.25">
      <c r="A45" s="26" t="s">
        <v>87</v>
      </c>
      <c r="B45" s="44" t="str">
        <f t="shared" si="0"/>
        <v>Virginia Mountains</v>
      </c>
      <c r="C45" s="12"/>
      <c r="D45" s="29" t="s">
        <v>16</v>
      </c>
      <c r="E45" s="32" t="s">
        <v>17</v>
      </c>
      <c r="F45" s="12"/>
      <c r="G45" s="200">
        <v>47.250566893424001</v>
      </c>
      <c r="H45" s="201">
        <v>49.645691609977298</v>
      </c>
      <c r="I45" s="201">
        <v>60.807162142958603</v>
      </c>
      <c r="J45" s="201">
        <v>57.808725309080501</v>
      </c>
      <c r="K45" s="201">
        <v>57.226090663634999</v>
      </c>
      <c r="L45" s="202">
        <v>54.541066916503397</v>
      </c>
      <c r="M45" s="188"/>
      <c r="N45" s="203">
        <v>74.534602813698996</v>
      </c>
      <c r="O45" s="204">
        <v>68.637203353701807</v>
      </c>
      <c r="P45" s="205">
        <v>71.585903083700401</v>
      </c>
      <c r="Q45" s="188"/>
      <c r="R45" s="206">
        <v>59.4072661622411</v>
      </c>
      <c r="S45" s="193"/>
      <c r="T45" s="200">
        <v>-6.5071471818032798</v>
      </c>
      <c r="U45" s="201">
        <v>-2.5395404027003901</v>
      </c>
      <c r="V45" s="201">
        <v>17.932422724967498</v>
      </c>
      <c r="W45" s="201">
        <v>11.0690102731464</v>
      </c>
      <c r="X45" s="201">
        <v>9.8070136981939502</v>
      </c>
      <c r="Y45" s="202">
        <v>6.0285215781227697</v>
      </c>
      <c r="Z45" s="188"/>
      <c r="AA45" s="203">
        <v>21.045111110307001</v>
      </c>
      <c r="AB45" s="204">
        <v>1.1646748235139499</v>
      </c>
      <c r="AC45" s="205">
        <v>10.623244969987301</v>
      </c>
      <c r="AD45" s="188"/>
      <c r="AE45" s="206">
        <v>7.5625270617149898</v>
      </c>
      <c r="AF45" s="36"/>
      <c r="AG45" s="200">
        <v>49.057539682539598</v>
      </c>
      <c r="AH45" s="201">
        <v>55.335884353741399</v>
      </c>
      <c r="AI45" s="201">
        <v>62.247828399219898</v>
      </c>
      <c r="AJ45" s="201">
        <v>62.435738344265197</v>
      </c>
      <c r="AK45" s="201">
        <v>62.676830349228801</v>
      </c>
      <c r="AL45" s="202">
        <v>58.349106427624498</v>
      </c>
      <c r="AM45" s="188"/>
      <c r="AN45" s="203">
        <v>75.458252082963995</v>
      </c>
      <c r="AO45" s="204">
        <v>76.507711398688102</v>
      </c>
      <c r="AP45" s="205">
        <v>75.982981740826006</v>
      </c>
      <c r="AQ45" s="188"/>
      <c r="AR45" s="206">
        <v>63.386386999741703</v>
      </c>
      <c r="AS45" s="193"/>
      <c r="AT45" s="200">
        <v>0.51341786081462903</v>
      </c>
      <c r="AU45" s="201">
        <v>3.0765110083231701</v>
      </c>
      <c r="AV45" s="201">
        <v>9.7078665986371799</v>
      </c>
      <c r="AW45" s="201">
        <v>6.9559184935006302</v>
      </c>
      <c r="AX45" s="201">
        <v>4.7723124384510598</v>
      </c>
      <c r="AY45" s="202">
        <v>5.1624296264220799</v>
      </c>
      <c r="AZ45" s="188"/>
      <c r="BA45" s="203">
        <v>5.3963047110754498</v>
      </c>
      <c r="BB45" s="204">
        <v>1.2985875203295401</v>
      </c>
      <c r="BC45" s="205">
        <v>3.2926859011010001</v>
      </c>
      <c r="BD45" s="188"/>
      <c r="BE45" s="206">
        <v>4.5137058266128696</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49" t="s">
        <v>5</v>
      </c>
      <c r="E2" s="150"/>
      <c r="G2" s="151" t="s">
        <v>36</v>
      </c>
      <c r="H2" s="152"/>
      <c r="I2" s="152"/>
      <c r="J2" s="152"/>
      <c r="K2" s="152"/>
      <c r="L2" s="152"/>
      <c r="M2" s="152"/>
      <c r="N2" s="152"/>
      <c r="O2" s="152"/>
      <c r="P2" s="152"/>
      <c r="Q2" s="152"/>
      <c r="R2" s="152"/>
      <c r="T2" s="151" t="s">
        <v>37</v>
      </c>
      <c r="U2" s="152"/>
      <c r="V2" s="152"/>
      <c r="W2" s="152"/>
      <c r="X2" s="152"/>
      <c r="Y2" s="152"/>
      <c r="Z2" s="152"/>
      <c r="AA2" s="152"/>
      <c r="AB2" s="152"/>
      <c r="AC2" s="152"/>
      <c r="AD2" s="152"/>
      <c r="AE2" s="152"/>
      <c r="AF2" s="4"/>
      <c r="AG2" s="151" t="s">
        <v>38</v>
      </c>
      <c r="AH2" s="152"/>
      <c r="AI2" s="152"/>
      <c r="AJ2" s="152"/>
      <c r="AK2" s="152"/>
      <c r="AL2" s="152"/>
      <c r="AM2" s="152"/>
      <c r="AN2" s="152"/>
      <c r="AO2" s="152"/>
      <c r="AP2" s="152"/>
      <c r="AQ2" s="152"/>
      <c r="AR2" s="152"/>
      <c r="AT2" s="151" t="s">
        <v>39</v>
      </c>
      <c r="AU2" s="152"/>
      <c r="AV2" s="152"/>
      <c r="AW2" s="152"/>
      <c r="AX2" s="152"/>
      <c r="AY2" s="152"/>
      <c r="AZ2" s="152"/>
      <c r="BA2" s="152"/>
      <c r="BB2" s="152"/>
      <c r="BC2" s="152"/>
      <c r="BD2" s="152"/>
      <c r="BE2" s="152"/>
    </row>
    <row r="3" spans="1:57" x14ac:dyDescent="0.25">
      <c r="A3" s="37"/>
      <c r="B3" s="37"/>
      <c r="C3" s="3"/>
      <c r="D3" s="153" t="s">
        <v>8</v>
      </c>
      <c r="E3" s="155" t="s">
        <v>9</v>
      </c>
      <c r="F3" s="5"/>
      <c r="G3" s="157" t="s">
        <v>0</v>
      </c>
      <c r="H3" s="159" t="s">
        <v>1</v>
      </c>
      <c r="I3" s="159" t="s">
        <v>10</v>
      </c>
      <c r="J3" s="159" t="s">
        <v>2</v>
      </c>
      <c r="K3" s="159" t="s">
        <v>11</v>
      </c>
      <c r="L3" s="161" t="s">
        <v>12</v>
      </c>
      <c r="M3" s="5"/>
      <c r="N3" s="157" t="s">
        <v>3</v>
      </c>
      <c r="O3" s="159" t="s">
        <v>4</v>
      </c>
      <c r="P3" s="161" t="s">
        <v>13</v>
      </c>
      <c r="Q3" s="2"/>
      <c r="R3" s="163" t="s">
        <v>14</v>
      </c>
      <c r="S3" s="2"/>
      <c r="T3" s="157" t="s">
        <v>0</v>
      </c>
      <c r="U3" s="159" t="s">
        <v>1</v>
      </c>
      <c r="V3" s="159" t="s">
        <v>10</v>
      </c>
      <c r="W3" s="159" t="s">
        <v>2</v>
      </c>
      <c r="X3" s="159" t="s">
        <v>11</v>
      </c>
      <c r="Y3" s="161" t="s">
        <v>12</v>
      </c>
      <c r="Z3" s="2"/>
      <c r="AA3" s="157" t="s">
        <v>3</v>
      </c>
      <c r="AB3" s="159" t="s">
        <v>4</v>
      </c>
      <c r="AC3" s="161" t="s">
        <v>13</v>
      </c>
      <c r="AD3" s="1"/>
      <c r="AE3" s="165" t="s">
        <v>14</v>
      </c>
      <c r="AF3" s="47"/>
      <c r="AG3" s="157" t="s">
        <v>0</v>
      </c>
      <c r="AH3" s="159" t="s">
        <v>1</v>
      </c>
      <c r="AI3" s="159" t="s">
        <v>10</v>
      </c>
      <c r="AJ3" s="159" t="s">
        <v>2</v>
      </c>
      <c r="AK3" s="159" t="s">
        <v>11</v>
      </c>
      <c r="AL3" s="161" t="s">
        <v>12</v>
      </c>
      <c r="AM3" s="5"/>
      <c r="AN3" s="157" t="s">
        <v>3</v>
      </c>
      <c r="AO3" s="159" t="s">
        <v>4</v>
      </c>
      <c r="AP3" s="161" t="s">
        <v>13</v>
      </c>
      <c r="AQ3" s="2"/>
      <c r="AR3" s="163" t="s">
        <v>14</v>
      </c>
      <c r="AS3" s="2"/>
      <c r="AT3" s="157" t="s">
        <v>0</v>
      </c>
      <c r="AU3" s="159" t="s">
        <v>1</v>
      </c>
      <c r="AV3" s="159" t="s">
        <v>10</v>
      </c>
      <c r="AW3" s="159" t="s">
        <v>2</v>
      </c>
      <c r="AX3" s="159" t="s">
        <v>11</v>
      </c>
      <c r="AY3" s="161" t="s">
        <v>12</v>
      </c>
      <c r="AZ3" s="2"/>
      <c r="BA3" s="157" t="s">
        <v>3</v>
      </c>
      <c r="BB3" s="159" t="s">
        <v>4</v>
      </c>
      <c r="BC3" s="161" t="s">
        <v>13</v>
      </c>
      <c r="BD3" s="1"/>
      <c r="BE3" s="165" t="s">
        <v>14</v>
      </c>
    </row>
    <row r="4" spans="1:57" x14ac:dyDescent="0.25">
      <c r="A4" s="37"/>
      <c r="B4" s="37"/>
      <c r="C4" s="3"/>
      <c r="D4" s="154"/>
      <c r="E4" s="156"/>
      <c r="F4" s="5"/>
      <c r="G4" s="158"/>
      <c r="H4" s="160"/>
      <c r="I4" s="160"/>
      <c r="J4" s="160"/>
      <c r="K4" s="160"/>
      <c r="L4" s="162"/>
      <c r="M4" s="5"/>
      <c r="N4" s="158"/>
      <c r="O4" s="160"/>
      <c r="P4" s="162"/>
      <c r="Q4" s="2"/>
      <c r="R4" s="164"/>
      <c r="S4" s="2"/>
      <c r="T4" s="158"/>
      <c r="U4" s="160"/>
      <c r="V4" s="160"/>
      <c r="W4" s="160"/>
      <c r="X4" s="160"/>
      <c r="Y4" s="162"/>
      <c r="Z4" s="2"/>
      <c r="AA4" s="158"/>
      <c r="AB4" s="160"/>
      <c r="AC4" s="162"/>
      <c r="AD4" s="1"/>
      <c r="AE4" s="166"/>
      <c r="AF4" s="48"/>
      <c r="AG4" s="158"/>
      <c r="AH4" s="160"/>
      <c r="AI4" s="160"/>
      <c r="AJ4" s="160"/>
      <c r="AK4" s="160"/>
      <c r="AL4" s="162"/>
      <c r="AM4" s="5"/>
      <c r="AN4" s="158"/>
      <c r="AO4" s="160"/>
      <c r="AP4" s="162"/>
      <c r="AQ4" s="2"/>
      <c r="AR4" s="164"/>
      <c r="AS4" s="2"/>
      <c r="AT4" s="158"/>
      <c r="AU4" s="160"/>
      <c r="AV4" s="160"/>
      <c r="AW4" s="160"/>
      <c r="AX4" s="160"/>
      <c r="AY4" s="162"/>
      <c r="AZ4" s="2"/>
      <c r="BA4" s="158"/>
      <c r="BB4" s="160"/>
      <c r="BC4" s="162"/>
      <c r="BD4" s="1"/>
      <c r="BE4" s="166"/>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7">
        <v>129.36691074413801</v>
      </c>
      <c r="H6" s="208">
        <v>129.42010067287501</v>
      </c>
      <c r="I6" s="208">
        <v>143.49979413786599</v>
      </c>
      <c r="J6" s="208">
        <v>148.04908523422401</v>
      </c>
      <c r="K6" s="208">
        <v>147.84855799302699</v>
      </c>
      <c r="L6" s="209">
        <v>140.85554568097399</v>
      </c>
      <c r="M6" s="210"/>
      <c r="N6" s="211">
        <v>159.35298974318599</v>
      </c>
      <c r="O6" s="212">
        <v>161.98717783348599</v>
      </c>
      <c r="P6" s="213">
        <v>160.68589067038599</v>
      </c>
      <c r="Q6" s="210"/>
      <c r="R6" s="214">
        <v>147.47841701664399</v>
      </c>
      <c r="S6" s="193"/>
      <c r="T6" s="185">
        <v>12.7809807468182</v>
      </c>
      <c r="U6" s="186">
        <v>11.642639179641201</v>
      </c>
      <c r="V6" s="186">
        <v>20.002451265365501</v>
      </c>
      <c r="W6" s="186">
        <v>21.998344294560201</v>
      </c>
      <c r="X6" s="186">
        <v>18.072475954613001</v>
      </c>
      <c r="Y6" s="187">
        <v>17.687846347836999</v>
      </c>
      <c r="Z6" s="188"/>
      <c r="AA6" s="189">
        <v>11.1923481430502</v>
      </c>
      <c r="AB6" s="190">
        <v>9.8320091709276394</v>
      </c>
      <c r="AC6" s="191">
        <v>10.478333072217501</v>
      </c>
      <c r="AD6" s="188"/>
      <c r="AE6" s="192">
        <v>14.623026124300001</v>
      </c>
      <c r="AF6" s="33"/>
      <c r="AG6" s="207">
        <v>143.51037355918899</v>
      </c>
      <c r="AH6" s="208">
        <v>144.284214783685</v>
      </c>
      <c r="AI6" s="208">
        <v>151.24719227672799</v>
      </c>
      <c r="AJ6" s="208">
        <v>151.772765177868</v>
      </c>
      <c r="AK6" s="208">
        <v>150.03309856835099</v>
      </c>
      <c r="AL6" s="209">
        <v>148.46048867668799</v>
      </c>
      <c r="AM6" s="210"/>
      <c r="AN6" s="211">
        <v>164.35017107137</v>
      </c>
      <c r="AO6" s="212">
        <v>168.51647082550201</v>
      </c>
      <c r="AP6" s="213">
        <v>166.46851430478401</v>
      </c>
      <c r="AQ6" s="210"/>
      <c r="AR6" s="214">
        <v>154.19581803835399</v>
      </c>
      <c r="AS6" s="193"/>
      <c r="AT6" s="185">
        <v>15.198090350046501</v>
      </c>
      <c r="AU6" s="186">
        <v>19.516874416708301</v>
      </c>
      <c r="AV6" s="186">
        <v>23.436569389652199</v>
      </c>
      <c r="AW6" s="186">
        <v>23.214360095753701</v>
      </c>
      <c r="AX6" s="186">
        <v>18.594114400406902</v>
      </c>
      <c r="AY6" s="187">
        <v>20.175948523830101</v>
      </c>
      <c r="AZ6" s="188"/>
      <c r="BA6" s="189">
        <v>12.991367359262799</v>
      </c>
      <c r="BB6" s="190">
        <v>12.159241263337799</v>
      </c>
      <c r="BC6" s="191">
        <v>12.5494667520055</v>
      </c>
      <c r="BD6" s="188"/>
      <c r="BE6" s="192">
        <v>17.027660374244299</v>
      </c>
    </row>
    <row r="7" spans="1:57" x14ac:dyDescent="0.25">
      <c r="A7" s="23" t="s">
        <v>18</v>
      </c>
      <c r="B7" s="44" t="str">
        <f>TRIM(A7)</f>
        <v>Virginia</v>
      </c>
      <c r="C7" s="11"/>
      <c r="D7" s="28" t="s">
        <v>16</v>
      </c>
      <c r="E7" s="31" t="s">
        <v>17</v>
      </c>
      <c r="F7" s="12"/>
      <c r="G7" s="215">
        <v>108.952758884197</v>
      </c>
      <c r="H7" s="210">
        <v>107.841514984528</v>
      </c>
      <c r="I7" s="210">
        <v>117.033903284012</v>
      </c>
      <c r="J7" s="210">
        <v>119.213511888304</v>
      </c>
      <c r="K7" s="210">
        <v>115.6205228588</v>
      </c>
      <c r="L7" s="216">
        <v>114.323239637143</v>
      </c>
      <c r="M7" s="210"/>
      <c r="N7" s="217">
        <v>130.85878509823601</v>
      </c>
      <c r="O7" s="218">
        <v>133.49079259083899</v>
      </c>
      <c r="P7" s="219">
        <v>132.20347697762</v>
      </c>
      <c r="Q7" s="210"/>
      <c r="R7" s="220">
        <v>120.339376587732</v>
      </c>
      <c r="S7" s="193"/>
      <c r="T7" s="194">
        <v>15.227751620756299</v>
      </c>
      <c r="U7" s="188">
        <v>10.475364338014399</v>
      </c>
      <c r="V7" s="188">
        <v>15.5095373751392</v>
      </c>
      <c r="W7" s="188">
        <v>16.205664025703999</v>
      </c>
      <c r="X7" s="188">
        <v>12.121432956822099</v>
      </c>
      <c r="Y7" s="195">
        <v>14.1774124038594</v>
      </c>
      <c r="Z7" s="188"/>
      <c r="AA7" s="196">
        <v>12.0861773785727</v>
      </c>
      <c r="AB7" s="197">
        <v>11.314380112641899</v>
      </c>
      <c r="AC7" s="198">
        <v>11.6707874033898</v>
      </c>
      <c r="AD7" s="188"/>
      <c r="AE7" s="199">
        <v>13.0934931680736</v>
      </c>
      <c r="AF7" s="34"/>
      <c r="AG7" s="215">
        <v>114.467041105134</v>
      </c>
      <c r="AH7" s="210">
        <v>120.06319064812</v>
      </c>
      <c r="AI7" s="210">
        <v>126.527567164603</v>
      </c>
      <c r="AJ7" s="210">
        <v>126.38731427049601</v>
      </c>
      <c r="AK7" s="210">
        <v>122.07055048096601</v>
      </c>
      <c r="AL7" s="216">
        <v>122.289087749636</v>
      </c>
      <c r="AM7" s="210"/>
      <c r="AN7" s="217">
        <v>137.88819159784799</v>
      </c>
      <c r="AO7" s="218">
        <v>140.386088519228</v>
      </c>
      <c r="AP7" s="219">
        <v>139.16571241655299</v>
      </c>
      <c r="AQ7" s="210"/>
      <c r="AR7" s="220">
        <v>127.75045839500901</v>
      </c>
      <c r="AS7" s="193"/>
      <c r="AT7" s="194">
        <v>13.2125337028953</v>
      </c>
      <c r="AU7" s="188">
        <v>17.853886423862999</v>
      </c>
      <c r="AV7" s="188">
        <v>21.1169837075361</v>
      </c>
      <c r="AW7" s="188">
        <v>19.751929149146001</v>
      </c>
      <c r="AX7" s="188">
        <v>14.8099900378723</v>
      </c>
      <c r="AY7" s="195">
        <v>17.613750271305101</v>
      </c>
      <c r="AZ7" s="188"/>
      <c r="BA7" s="196">
        <v>11.6232522343619</v>
      </c>
      <c r="BB7" s="197">
        <v>10.801975920037099</v>
      </c>
      <c r="BC7" s="198">
        <v>11.1904595900908</v>
      </c>
      <c r="BD7" s="188"/>
      <c r="BE7" s="199">
        <v>14.922295762991199</v>
      </c>
    </row>
    <row r="8" spans="1:57" x14ac:dyDescent="0.25">
      <c r="A8" s="24" t="s">
        <v>19</v>
      </c>
      <c r="B8" s="44" t="str">
        <f t="shared" ref="B8:B43" si="0">TRIM(A8)</f>
        <v>Norfolk/Virginia Beach, VA</v>
      </c>
      <c r="C8" s="12"/>
      <c r="D8" s="28" t="s">
        <v>16</v>
      </c>
      <c r="E8" s="31" t="s">
        <v>17</v>
      </c>
      <c r="F8" s="12"/>
      <c r="G8" s="215">
        <v>90.792912489562198</v>
      </c>
      <c r="H8" s="210">
        <v>90.8691570844762</v>
      </c>
      <c r="I8" s="210">
        <v>98.330465709046393</v>
      </c>
      <c r="J8" s="210">
        <v>100.70509123731701</v>
      </c>
      <c r="K8" s="210">
        <v>103.157873708799</v>
      </c>
      <c r="L8" s="216">
        <v>97.419003208000305</v>
      </c>
      <c r="M8" s="210"/>
      <c r="N8" s="217">
        <v>118.40462898131</v>
      </c>
      <c r="O8" s="218">
        <v>124.91547686196201</v>
      </c>
      <c r="P8" s="219">
        <v>121.776838636816</v>
      </c>
      <c r="Q8" s="210"/>
      <c r="R8" s="220">
        <v>105.96888862051399</v>
      </c>
      <c r="S8" s="193"/>
      <c r="T8" s="194">
        <v>5.6916109373110304</v>
      </c>
      <c r="U8" s="188">
        <v>1.7464661652937301</v>
      </c>
      <c r="V8" s="188">
        <v>9.0119678165340495</v>
      </c>
      <c r="W8" s="188">
        <v>7.3683663923015299</v>
      </c>
      <c r="X8" s="188">
        <v>6.7976922265676203</v>
      </c>
      <c r="Y8" s="195">
        <v>6.4722808147643702</v>
      </c>
      <c r="Z8" s="188"/>
      <c r="AA8" s="196">
        <v>6.0604702461737201</v>
      </c>
      <c r="AB8" s="197">
        <v>6.71170021854509</v>
      </c>
      <c r="AC8" s="198">
        <v>6.40993456041853</v>
      </c>
      <c r="AD8" s="188"/>
      <c r="AE8" s="199">
        <v>6.4239020384797998</v>
      </c>
      <c r="AF8" s="35"/>
      <c r="AG8" s="215">
        <v>99.324802707176602</v>
      </c>
      <c r="AH8" s="210">
        <v>98.979656333977701</v>
      </c>
      <c r="AI8" s="210">
        <v>102.12578996179499</v>
      </c>
      <c r="AJ8" s="210">
        <v>103.48137005202</v>
      </c>
      <c r="AK8" s="210">
        <v>105.136352023722</v>
      </c>
      <c r="AL8" s="216">
        <v>101.98752570556</v>
      </c>
      <c r="AM8" s="210"/>
      <c r="AN8" s="217">
        <v>127.153516027344</v>
      </c>
      <c r="AO8" s="218">
        <v>131.40904894933101</v>
      </c>
      <c r="AP8" s="219">
        <v>129.34353852033601</v>
      </c>
      <c r="AQ8" s="210"/>
      <c r="AR8" s="220">
        <v>111.29707360915199</v>
      </c>
      <c r="AS8" s="193"/>
      <c r="AT8" s="194">
        <v>7.1158285325432598</v>
      </c>
      <c r="AU8" s="188">
        <v>8.7262629626999093</v>
      </c>
      <c r="AV8" s="188">
        <v>10.5131024250395</v>
      </c>
      <c r="AW8" s="188">
        <v>10.3057416825587</v>
      </c>
      <c r="AX8" s="188">
        <v>9.7699989073370404</v>
      </c>
      <c r="AY8" s="195">
        <v>9.4158291519562596</v>
      </c>
      <c r="AZ8" s="188"/>
      <c r="BA8" s="196">
        <v>8.6311867044433903</v>
      </c>
      <c r="BB8" s="197">
        <v>7.3281585908518396</v>
      </c>
      <c r="BC8" s="198">
        <v>7.9328082516390896</v>
      </c>
      <c r="BD8" s="188"/>
      <c r="BE8" s="199">
        <v>8.4839871500658894</v>
      </c>
    </row>
    <row r="9" spans="1:57" ht="15" x14ac:dyDescent="0.35">
      <c r="A9" s="24" t="s">
        <v>20</v>
      </c>
      <c r="B9" s="79" t="s">
        <v>72</v>
      </c>
      <c r="C9" s="12"/>
      <c r="D9" s="28" t="s">
        <v>16</v>
      </c>
      <c r="E9" s="31" t="s">
        <v>17</v>
      </c>
      <c r="F9" s="12"/>
      <c r="G9" s="215">
        <v>93.030987944645602</v>
      </c>
      <c r="H9" s="210">
        <v>95.839918934958604</v>
      </c>
      <c r="I9" s="210">
        <v>102.65673003139401</v>
      </c>
      <c r="J9" s="210">
        <v>105.724555335917</v>
      </c>
      <c r="K9" s="210">
        <v>104.81705807603301</v>
      </c>
      <c r="L9" s="216">
        <v>101.080343860082</v>
      </c>
      <c r="M9" s="210"/>
      <c r="N9" s="217">
        <v>114.099223521959</v>
      </c>
      <c r="O9" s="218">
        <v>115.425030678716</v>
      </c>
      <c r="P9" s="219">
        <v>114.76034267610299</v>
      </c>
      <c r="Q9" s="210"/>
      <c r="R9" s="220">
        <v>105.52011613840401</v>
      </c>
      <c r="S9" s="193"/>
      <c r="T9" s="194">
        <v>4.9214486383548897</v>
      </c>
      <c r="U9" s="188">
        <v>4.1031264270775898</v>
      </c>
      <c r="V9" s="188">
        <v>7.5671778038224096</v>
      </c>
      <c r="W9" s="188">
        <v>10.7190991212446</v>
      </c>
      <c r="X9" s="188">
        <v>9.9683644651628107</v>
      </c>
      <c r="Y9" s="195">
        <v>7.9580805446837903</v>
      </c>
      <c r="Z9" s="188"/>
      <c r="AA9" s="196">
        <v>5.80528341496235</v>
      </c>
      <c r="AB9" s="197">
        <v>2.5285938611327201</v>
      </c>
      <c r="AC9" s="198">
        <v>4.0669890788040304</v>
      </c>
      <c r="AD9" s="188"/>
      <c r="AE9" s="199">
        <v>6.5980351117105496</v>
      </c>
      <c r="AF9" s="35"/>
      <c r="AG9" s="215">
        <v>97.505599741023104</v>
      </c>
      <c r="AH9" s="210">
        <v>102.294018705163</v>
      </c>
      <c r="AI9" s="210">
        <v>107.211843737367</v>
      </c>
      <c r="AJ9" s="210">
        <v>109.17824975121999</v>
      </c>
      <c r="AK9" s="210">
        <v>106.65663978337901</v>
      </c>
      <c r="AL9" s="216">
        <v>104.981561569364</v>
      </c>
      <c r="AM9" s="210"/>
      <c r="AN9" s="217">
        <v>116.865267659119</v>
      </c>
      <c r="AO9" s="218">
        <v>118.72963576491701</v>
      </c>
      <c r="AP9" s="219">
        <v>117.81476060823501</v>
      </c>
      <c r="AQ9" s="210"/>
      <c r="AR9" s="220">
        <v>109.01687750548901</v>
      </c>
      <c r="AS9" s="193"/>
      <c r="AT9" s="194">
        <v>6.7672264434833203</v>
      </c>
      <c r="AU9" s="188">
        <v>10.3329051013149</v>
      </c>
      <c r="AV9" s="188">
        <v>12.8887087218397</v>
      </c>
      <c r="AW9" s="188">
        <v>14.146208677547101</v>
      </c>
      <c r="AX9" s="188">
        <v>10.3867234798185</v>
      </c>
      <c r="AY9" s="195">
        <v>11.246149506547299</v>
      </c>
      <c r="AZ9" s="188"/>
      <c r="BA9" s="196">
        <v>6.3497575602151404</v>
      </c>
      <c r="BB9" s="197">
        <v>4.49323732235111</v>
      </c>
      <c r="BC9" s="198">
        <v>5.37854442998084</v>
      </c>
      <c r="BD9" s="188"/>
      <c r="BE9" s="199">
        <v>8.9888977482934997</v>
      </c>
    </row>
    <row r="10" spans="1:57" x14ac:dyDescent="0.25">
      <c r="A10" s="24" t="s">
        <v>21</v>
      </c>
      <c r="B10" s="44" t="str">
        <f t="shared" si="0"/>
        <v>Virginia Area</v>
      </c>
      <c r="C10" s="12"/>
      <c r="D10" s="28" t="s">
        <v>16</v>
      </c>
      <c r="E10" s="31" t="s">
        <v>17</v>
      </c>
      <c r="F10" s="12"/>
      <c r="G10" s="215">
        <v>102.91555227882</v>
      </c>
      <c r="H10" s="210">
        <v>96.133474706436104</v>
      </c>
      <c r="I10" s="210">
        <v>100.873329317269</v>
      </c>
      <c r="J10" s="210">
        <v>101.122608209997</v>
      </c>
      <c r="K10" s="210">
        <v>104.740431289471</v>
      </c>
      <c r="L10" s="216">
        <v>101.272376952678</v>
      </c>
      <c r="M10" s="210"/>
      <c r="N10" s="217">
        <v>156.04695071258899</v>
      </c>
      <c r="O10" s="218">
        <v>158.08383120221001</v>
      </c>
      <c r="P10" s="219">
        <v>157.078884403789</v>
      </c>
      <c r="Q10" s="210"/>
      <c r="R10" s="220">
        <v>120.835987926233</v>
      </c>
      <c r="S10" s="193"/>
      <c r="T10" s="194">
        <v>6.4090465187403796</v>
      </c>
      <c r="U10" s="188">
        <v>1.74730993315687</v>
      </c>
      <c r="V10" s="188">
        <v>7.2848179564144502</v>
      </c>
      <c r="W10" s="188">
        <v>5.55057876051454</v>
      </c>
      <c r="X10" s="188">
        <v>3.0864380727209202</v>
      </c>
      <c r="Y10" s="195">
        <v>4.8521552165923296</v>
      </c>
      <c r="Z10" s="188"/>
      <c r="AA10" s="196">
        <v>17.565256586260698</v>
      </c>
      <c r="AB10" s="197">
        <v>15.932947903017499</v>
      </c>
      <c r="AC10" s="198">
        <v>16.699104121818799</v>
      </c>
      <c r="AD10" s="188"/>
      <c r="AE10" s="199">
        <v>9.8078086832209301</v>
      </c>
      <c r="AF10" s="35"/>
      <c r="AG10" s="215">
        <v>106.220523152558</v>
      </c>
      <c r="AH10" s="210">
        <v>103.96063941548501</v>
      </c>
      <c r="AI10" s="210">
        <v>105.67274332182799</v>
      </c>
      <c r="AJ10" s="210">
        <v>105.963822289742</v>
      </c>
      <c r="AK10" s="210">
        <v>112.08594954687401</v>
      </c>
      <c r="AL10" s="216">
        <v>106.88514122525299</v>
      </c>
      <c r="AM10" s="210"/>
      <c r="AN10" s="217">
        <v>161.10989068797701</v>
      </c>
      <c r="AO10" s="218">
        <v>163.798228348214</v>
      </c>
      <c r="AP10" s="219">
        <v>162.48024823354001</v>
      </c>
      <c r="AQ10" s="210"/>
      <c r="AR10" s="220">
        <v>125.96103252891599</v>
      </c>
      <c r="AS10" s="193"/>
      <c r="AT10" s="194">
        <v>4.1275661666157104</v>
      </c>
      <c r="AU10" s="188">
        <v>5.5078354830119496</v>
      </c>
      <c r="AV10" s="188">
        <v>6.9567487688082901</v>
      </c>
      <c r="AW10" s="188">
        <v>6.0118279335442599</v>
      </c>
      <c r="AX10" s="188">
        <v>5.3594418582438799</v>
      </c>
      <c r="AY10" s="195">
        <v>5.6306062129605303</v>
      </c>
      <c r="AZ10" s="188"/>
      <c r="BA10" s="196">
        <v>12.306411035361</v>
      </c>
      <c r="BB10" s="197">
        <v>11.245097410721501</v>
      </c>
      <c r="BC10" s="198">
        <v>11.7570799217059</v>
      </c>
      <c r="BD10" s="188"/>
      <c r="BE10" s="199">
        <v>8.03915686956074</v>
      </c>
    </row>
    <row r="11" spans="1:57" x14ac:dyDescent="0.25">
      <c r="A11" s="41" t="s">
        <v>22</v>
      </c>
      <c r="B11" s="44" t="str">
        <f t="shared" si="0"/>
        <v>Washington, DC</v>
      </c>
      <c r="C11" s="12"/>
      <c r="D11" s="28" t="s">
        <v>16</v>
      </c>
      <c r="E11" s="31" t="s">
        <v>17</v>
      </c>
      <c r="F11" s="12"/>
      <c r="G11" s="215">
        <v>155.49011250148001</v>
      </c>
      <c r="H11" s="210">
        <v>158.853679012345</v>
      </c>
      <c r="I11" s="210">
        <v>182.659002965159</v>
      </c>
      <c r="J11" s="210">
        <v>182.54268800358099</v>
      </c>
      <c r="K11" s="210">
        <v>176.01323175683501</v>
      </c>
      <c r="L11" s="216">
        <v>173.18335827066599</v>
      </c>
      <c r="M11" s="210"/>
      <c r="N11" s="217">
        <v>164.78274063414699</v>
      </c>
      <c r="O11" s="218">
        <v>166.250030213228</v>
      </c>
      <c r="P11" s="219">
        <v>165.53861019011001</v>
      </c>
      <c r="Q11" s="210"/>
      <c r="R11" s="220">
        <v>170.63302535485801</v>
      </c>
      <c r="S11" s="193"/>
      <c r="T11" s="194">
        <v>29.255400095387699</v>
      </c>
      <c r="U11" s="188">
        <v>21.6515490168319</v>
      </c>
      <c r="V11" s="188">
        <v>29.280281718759301</v>
      </c>
      <c r="W11" s="188">
        <v>25.980036693510101</v>
      </c>
      <c r="X11" s="188">
        <v>24.251286840912599</v>
      </c>
      <c r="Y11" s="195">
        <v>26.513875420229098</v>
      </c>
      <c r="Z11" s="188"/>
      <c r="AA11" s="196">
        <v>21.876458136952099</v>
      </c>
      <c r="AB11" s="197">
        <v>20.5837168192548</v>
      </c>
      <c r="AC11" s="198">
        <v>21.190386427144301</v>
      </c>
      <c r="AD11" s="188"/>
      <c r="AE11" s="199">
        <v>24.747922910475701</v>
      </c>
      <c r="AF11" s="35"/>
      <c r="AG11" s="215">
        <v>181.228073383142</v>
      </c>
      <c r="AH11" s="210">
        <v>198.25226956959901</v>
      </c>
      <c r="AI11" s="210">
        <v>213.21212135139299</v>
      </c>
      <c r="AJ11" s="210">
        <v>214.55473827573201</v>
      </c>
      <c r="AK11" s="210">
        <v>201.09926864949799</v>
      </c>
      <c r="AL11" s="216">
        <v>202.89440474088099</v>
      </c>
      <c r="AM11" s="210"/>
      <c r="AN11" s="217">
        <v>183.59774343602001</v>
      </c>
      <c r="AO11" s="218">
        <v>180.45823379277999</v>
      </c>
      <c r="AP11" s="219">
        <v>181.99724145299399</v>
      </c>
      <c r="AQ11" s="210"/>
      <c r="AR11" s="220">
        <v>196.521756449636</v>
      </c>
      <c r="AS11" s="193"/>
      <c r="AT11" s="194">
        <v>29.621021119200201</v>
      </c>
      <c r="AU11" s="188">
        <v>34.253211533804297</v>
      </c>
      <c r="AV11" s="188">
        <v>40.489768619930103</v>
      </c>
      <c r="AW11" s="188">
        <v>43.896327178915399</v>
      </c>
      <c r="AX11" s="188">
        <v>40.154752677465403</v>
      </c>
      <c r="AY11" s="195">
        <v>38.520733925601803</v>
      </c>
      <c r="AZ11" s="188"/>
      <c r="BA11" s="196">
        <v>31.046022166168299</v>
      </c>
      <c r="BB11" s="197">
        <v>27.631738804555599</v>
      </c>
      <c r="BC11" s="198">
        <v>29.286092681736001</v>
      </c>
      <c r="BD11" s="188"/>
      <c r="BE11" s="199">
        <v>35.977937392916502</v>
      </c>
    </row>
    <row r="12" spans="1:57" x14ac:dyDescent="0.25">
      <c r="A12" s="24" t="s">
        <v>23</v>
      </c>
      <c r="B12" s="44" t="str">
        <f t="shared" si="0"/>
        <v>Arlington, VA</v>
      </c>
      <c r="C12" s="12"/>
      <c r="D12" s="28" t="s">
        <v>16</v>
      </c>
      <c r="E12" s="31" t="s">
        <v>17</v>
      </c>
      <c r="F12" s="12"/>
      <c r="G12" s="215">
        <v>197.870100284138</v>
      </c>
      <c r="H12" s="210">
        <v>200.87471239418201</v>
      </c>
      <c r="I12" s="210">
        <v>191.521578644409</v>
      </c>
      <c r="J12" s="210">
        <v>192.72180811332899</v>
      </c>
      <c r="K12" s="210">
        <v>170.70712081245</v>
      </c>
      <c r="L12" s="216">
        <v>189.47139481846301</v>
      </c>
      <c r="M12" s="210"/>
      <c r="N12" s="217">
        <v>145.406557484014</v>
      </c>
      <c r="O12" s="218">
        <v>144.42158105939001</v>
      </c>
      <c r="P12" s="219">
        <v>144.92015258603601</v>
      </c>
      <c r="Q12" s="210"/>
      <c r="R12" s="220">
        <v>175.42743321186799</v>
      </c>
      <c r="S12" s="193"/>
      <c r="T12" s="194">
        <v>50.869214198891001</v>
      </c>
      <c r="U12" s="188">
        <v>39.277639445563103</v>
      </c>
      <c r="V12" s="188">
        <v>23.729774532775501</v>
      </c>
      <c r="W12" s="188">
        <v>26.199107638826899</v>
      </c>
      <c r="X12" s="188">
        <v>21.646484976328999</v>
      </c>
      <c r="Y12" s="195">
        <v>30.151834542737099</v>
      </c>
      <c r="Z12" s="188"/>
      <c r="AA12" s="196">
        <v>22.0233202795533</v>
      </c>
      <c r="AB12" s="197">
        <v>23.5184035891067</v>
      </c>
      <c r="AC12" s="198">
        <v>22.8051387775431</v>
      </c>
      <c r="AD12" s="188"/>
      <c r="AE12" s="199">
        <v>29.374814726265299</v>
      </c>
      <c r="AF12" s="35"/>
      <c r="AG12" s="215">
        <v>193.48408127277699</v>
      </c>
      <c r="AH12" s="210">
        <v>219.81670506504</v>
      </c>
      <c r="AI12" s="210">
        <v>228.75959399399301</v>
      </c>
      <c r="AJ12" s="210">
        <v>226.44047856784101</v>
      </c>
      <c r="AK12" s="210">
        <v>199.834829387963</v>
      </c>
      <c r="AL12" s="216">
        <v>214.713048400866</v>
      </c>
      <c r="AM12" s="210"/>
      <c r="AN12" s="217">
        <v>169.03872256008299</v>
      </c>
      <c r="AO12" s="218">
        <v>170.51714819546399</v>
      </c>
      <c r="AP12" s="219">
        <v>169.784617702508</v>
      </c>
      <c r="AQ12" s="210"/>
      <c r="AR12" s="220">
        <v>201.704013315976</v>
      </c>
      <c r="AS12" s="193"/>
      <c r="AT12" s="194">
        <v>34.848631629148002</v>
      </c>
      <c r="AU12" s="188">
        <v>34.665456847274001</v>
      </c>
      <c r="AV12" s="188">
        <v>32.640639783317802</v>
      </c>
      <c r="AW12" s="188">
        <v>31.803082149889299</v>
      </c>
      <c r="AX12" s="188">
        <v>26.667092050528701</v>
      </c>
      <c r="AY12" s="195">
        <v>32.184885008742299</v>
      </c>
      <c r="AZ12" s="188"/>
      <c r="BA12" s="196">
        <v>26.246562923433199</v>
      </c>
      <c r="BB12" s="197">
        <v>30.979529383715601</v>
      </c>
      <c r="BC12" s="198">
        <v>28.618963588284</v>
      </c>
      <c r="BD12" s="188"/>
      <c r="BE12" s="199">
        <v>32.467660908791501</v>
      </c>
    </row>
    <row r="13" spans="1:57" x14ac:dyDescent="0.25">
      <c r="A13" s="24" t="s">
        <v>24</v>
      </c>
      <c r="B13" s="44" t="str">
        <f t="shared" si="0"/>
        <v>Suburban Virginia Area</v>
      </c>
      <c r="C13" s="12"/>
      <c r="D13" s="28" t="s">
        <v>16</v>
      </c>
      <c r="E13" s="31" t="s">
        <v>17</v>
      </c>
      <c r="F13" s="12"/>
      <c r="G13" s="215">
        <v>111.33155263979999</v>
      </c>
      <c r="H13" s="210">
        <v>108.052378296146</v>
      </c>
      <c r="I13" s="210">
        <v>120.220925641588</v>
      </c>
      <c r="J13" s="210">
        <v>124.04481404529299</v>
      </c>
      <c r="K13" s="210">
        <v>127.172326014913</v>
      </c>
      <c r="L13" s="216">
        <v>119.073963925977</v>
      </c>
      <c r="M13" s="210"/>
      <c r="N13" s="217">
        <v>159.90736050724601</v>
      </c>
      <c r="O13" s="218">
        <v>166.91545056425801</v>
      </c>
      <c r="P13" s="219">
        <v>163.53894213144801</v>
      </c>
      <c r="Q13" s="210"/>
      <c r="R13" s="220">
        <v>134.60457959880401</v>
      </c>
      <c r="S13" s="193"/>
      <c r="T13" s="194">
        <v>13.794347504651901</v>
      </c>
      <c r="U13" s="188">
        <v>15.6366609732349</v>
      </c>
      <c r="V13" s="188">
        <v>12.665042542330101</v>
      </c>
      <c r="W13" s="188">
        <v>8.1177775534216998</v>
      </c>
      <c r="X13" s="188">
        <v>-0.42351164799325203</v>
      </c>
      <c r="Y13" s="195">
        <v>9.1858688175563596</v>
      </c>
      <c r="Z13" s="188"/>
      <c r="AA13" s="196">
        <v>6.9729417782405596</v>
      </c>
      <c r="AB13" s="197">
        <v>10.9031047662767</v>
      </c>
      <c r="AC13" s="198">
        <v>9.0132124729943293</v>
      </c>
      <c r="AD13" s="188"/>
      <c r="AE13" s="199">
        <v>8.4680001323956198</v>
      </c>
      <c r="AF13" s="35"/>
      <c r="AG13" s="215">
        <v>124.936916474905</v>
      </c>
      <c r="AH13" s="210">
        <v>122.498507051385</v>
      </c>
      <c r="AI13" s="210">
        <v>127.52880502829601</v>
      </c>
      <c r="AJ13" s="210">
        <v>124.49258633614799</v>
      </c>
      <c r="AK13" s="210">
        <v>132.82819093739101</v>
      </c>
      <c r="AL13" s="216">
        <v>126.597584995622</v>
      </c>
      <c r="AM13" s="210"/>
      <c r="AN13" s="217">
        <v>162.59152528977799</v>
      </c>
      <c r="AO13" s="218">
        <v>167.43658614402901</v>
      </c>
      <c r="AP13" s="219">
        <v>165.08418567469599</v>
      </c>
      <c r="AQ13" s="210"/>
      <c r="AR13" s="220">
        <v>139.337823356314</v>
      </c>
      <c r="AS13" s="193"/>
      <c r="AT13" s="194">
        <v>7.23621100571797</v>
      </c>
      <c r="AU13" s="188">
        <v>15.274297878734099</v>
      </c>
      <c r="AV13" s="188">
        <v>17.3635951688326</v>
      </c>
      <c r="AW13" s="188">
        <v>10.890768006329999</v>
      </c>
      <c r="AX13" s="188">
        <v>6.7248786226599799</v>
      </c>
      <c r="AY13" s="195">
        <v>11.2793091624663</v>
      </c>
      <c r="AZ13" s="188"/>
      <c r="BA13" s="196">
        <v>8.3030465705492293</v>
      </c>
      <c r="BB13" s="197">
        <v>8.4453878513263998</v>
      </c>
      <c r="BC13" s="198">
        <v>8.36216730635015</v>
      </c>
      <c r="BD13" s="188"/>
      <c r="BE13" s="199">
        <v>9.51883787074485</v>
      </c>
    </row>
    <row r="14" spans="1:57" x14ac:dyDescent="0.25">
      <c r="A14" s="24" t="s">
        <v>25</v>
      </c>
      <c r="B14" s="44" t="str">
        <f t="shared" si="0"/>
        <v>Alexandria, VA</v>
      </c>
      <c r="C14" s="12"/>
      <c r="D14" s="28" t="s">
        <v>16</v>
      </c>
      <c r="E14" s="31" t="s">
        <v>17</v>
      </c>
      <c r="F14" s="12"/>
      <c r="G14" s="215">
        <v>127.625494357872</v>
      </c>
      <c r="H14" s="210">
        <v>142.339997424671</v>
      </c>
      <c r="I14" s="210">
        <v>145.38564000793801</v>
      </c>
      <c r="J14" s="210">
        <v>146.560399299474</v>
      </c>
      <c r="K14" s="210">
        <v>139.356365769994</v>
      </c>
      <c r="L14" s="216">
        <v>141.00704515967001</v>
      </c>
      <c r="M14" s="210"/>
      <c r="N14" s="217">
        <v>129.462418075198</v>
      </c>
      <c r="O14" s="218">
        <v>132.14662990389101</v>
      </c>
      <c r="P14" s="219">
        <v>130.86519226018899</v>
      </c>
      <c r="Q14" s="210"/>
      <c r="R14" s="220">
        <v>137.58918613685501</v>
      </c>
      <c r="S14" s="193"/>
      <c r="T14" s="194">
        <v>15.5436773267358</v>
      </c>
      <c r="U14" s="188">
        <v>21.6662027967336</v>
      </c>
      <c r="V14" s="188">
        <v>19.440659472450601</v>
      </c>
      <c r="W14" s="188">
        <v>18.6243194140588</v>
      </c>
      <c r="X14" s="188">
        <v>20.7201449726684</v>
      </c>
      <c r="Y14" s="195">
        <v>19.506232233439899</v>
      </c>
      <c r="Z14" s="188"/>
      <c r="AA14" s="196">
        <v>16.727993985846801</v>
      </c>
      <c r="AB14" s="197">
        <v>20.5869361286802</v>
      </c>
      <c r="AC14" s="198">
        <v>18.735213958900701</v>
      </c>
      <c r="AD14" s="188"/>
      <c r="AE14" s="199">
        <v>19.391556072006601</v>
      </c>
      <c r="AF14" s="35"/>
      <c r="AG14" s="215">
        <v>138.46634927107701</v>
      </c>
      <c r="AH14" s="210">
        <v>155.80997646394201</v>
      </c>
      <c r="AI14" s="210">
        <v>164.940554324602</v>
      </c>
      <c r="AJ14" s="210">
        <v>163.14579875920799</v>
      </c>
      <c r="AK14" s="210">
        <v>149.13834318286601</v>
      </c>
      <c r="AL14" s="216">
        <v>155.123629399317</v>
      </c>
      <c r="AM14" s="210"/>
      <c r="AN14" s="217">
        <v>139.38985313209901</v>
      </c>
      <c r="AO14" s="218">
        <v>140.68197706422001</v>
      </c>
      <c r="AP14" s="219">
        <v>140.05514131632799</v>
      </c>
      <c r="AQ14" s="210"/>
      <c r="AR14" s="220">
        <v>150.52799967585599</v>
      </c>
      <c r="AS14" s="193"/>
      <c r="AT14" s="194">
        <v>17.488205202685599</v>
      </c>
      <c r="AU14" s="188">
        <v>24.9275285495555</v>
      </c>
      <c r="AV14" s="188">
        <v>27.911290382516999</v>
      </c>
      <c r="AW14" s="188">
        <v>26.1161161435015</v>
      </c>
      <c r="AX14" s="188">
        <v>20.287317347667798</v>
      </c>
      <c r="AY14" s="195">
        <v>23.950706280231199</v>
      </c>
      <c r="AZ14" s="188"/>
      <c r="BA14" s="196">
        <v>16.7840136780964</v>
      </c>
      <c r="BB14" s="197">
        <v>16.544667188675898</v>
      </c>
      <c r="BC14" s="198">
        <v>16.650282391931601</v>
      </c>
      <c r="BD14" s="188"/>
      <c r="BE14" s="199">
        <v>21.967778523837001</v>
      </c>
    </row>
    <row r="15" spans="1:57" x14ac:dyDescent="0.25">
      <c r="A15" s="24" t="s">
        <v>26</v>
      </c>
      <c r="B15" s="44" t="str">
        <f t="shared" si="0"/>
        <v>Fairfax/Tysons Corner, VA</v>
      </c>
      <c r="C15" s="12"/>
      <c r="D15" s="28" t="s">
        <v>16</v>
      </c>
      <c r="E15" s="31" t="s">
        <v>17</v>
      </c>
      <c r="F15" s="12"/>
      <c r="G15" s="215">
        <v>132.41901279199101</v>
      </c>
      <c r="H15" s="210">
        <v>151.481679827709</v>
      </c>
      <c r="I15" s="210">
        <v>177.951563709813</v>
      </c>
      <c r="J15" s="210">
        <v>176.78696067505101</v>
      </c>
      <c r="K15" s="210">
        <v>152.98214245653301</v>
      </c>
      <c r="L15" s="216">
        <v>161.569136352876</v>
      </c>
      <c r="M15" s="210"/>
      <c r="N15" s="217">
        <v>124.787182389937</v>
      </c>
      <c r="O15" s="218">
        <v>124.395856211393</v>
      </c>
      <c r="P15" s="219">
        <v>124.587002545422</v>
      </c>
      <c r="Q15" s="210"/>
      <c r="R15" s="220">
        <v>150.10073899670601</v>
      </c>
      <c r="S15" s="193"/>
      <c r="T15" s="194">
        <v>16.9654134361631</v>
      </c>
      <c r="U15" s="188">
        <v>19.2928182192801</v>
      </c>
      <c r="V15" s="188">
        <v>30.5879721636183</v>
      </c>
      <c r="W15" s="188">
        <v>33.583569635220499</v>
      </c>
      <c r="X15" s="188">
        <v>27.740310487267099</v>
      </c>
      <c r="Y15" s="195">
        <v>27.597433579223399</v>
      </c>
      <c r="Z15" s="188"/>
      <c r="AA15" s="196">
        <v>11.5950590988454</v>
      </c>
      <c r="AB15" s="197">
        <v>9.4235999363971406</v>
      </c>
      <c r="AC15" s="198">
        <v>10.4767605465114</v>
      </c>
      <c r="AD15" s="188"/>
      <c r="AE15" s="199">
        <v>23.000069256896801</v>
      </c>
      <c r="AF15" s="35"/>
      <c r="AG15" s="215">
        <v>144.17105668983399</v>
      </c>
      <c r="AH15" s="210">
        <v>168.704530732253</v>
      </c>
      <c r="AI15" s="210">
        <v>185.17400453445001</v>
      </c>
      <c r="AJ15" s="210">
        <v>183.21771879972701</v>
      </c>
      <c r="AK15" s="210">
        <v>160.810196240896</v>
      </c>
      <c r="AL15" s="216">
        <v>170.25684610776801</v>
      </c>
      <c r="AM15" s="210"/>
      <c r="AN15" s="217">
        <v>131.602958016895</v>
      </c>
      <c r="AO15" s="218">
        <v>132.367419785555</v>
      </c>
      <c r="AP15" s="219">
        <v>131.99532552488901</v>
      </c>
      <c r="AQ15" s="210"/>
      <c r="AR15" s="220">
        <v>158.97753985454</v>
      </c>
      <c r="AS15" s="193"/>
      <c r="AT15" s="194">
        <v>22.327852010333601</v>
      </c>
      <c r="AU15" s="188">
        <v>28.394271742448801</v>
      </c>
      <c r="AV15" s="188">
        <v>35.023283227993197</v>
      </c>
      <c r="AW15" s="188">
        <v>32.633785184336702</v>
      </c>
      <c r="AX15" s="188">
        <v>28.9591177000218</v>
      </c>
      <c r="AY15" s="195">
        <v>30.666860721299699</v>
      </c>
      <c r="AZ15" s="188"/>
      <c r="BA15" s="196">
        <v>13.4485937987693</v>
      </c>
      <c r="BB15" s="197">
        <v>13.556882934388501</v>
      </c>
      <c r="BC15" s="198">
        <v>13.5026244502377</v>
      </c>
      <c r="BD15" s="188"/>
      <c r="BE15" s="199">
        <v>26.4115163910486</v>
      </c>
    </row>
    <row r="16" spans="1:57" x14ac:dyDescent="0.25">
      <c r="A16" s="24" t="s">
        <v>27</v>
      </c>
      <c r="B16" s="44" t="str">
        <f t="shared" si="0"/>
        <v>I-95 Fredericksburg, VA</v>
      </c>
      <c r="C16" s="12"/>
      <c r="D16" s="28" t="s">
        <v>16</v>
      </c>
      <c r="E16" s="31" t="s">
        <v>17</v>
      </c>
      <c r="F16" s="12"/>
      <c r="G16" s="215">
        <v>85.151082123411896</v>
      </c>
      <c r="H16" s="210">
        <v>84.155478894364606</v>
      </c>
      <c r="I16" s="210">
        <v>87.924694736842099</v>
      </c>
      <c r="J16" s="210">
        <v>88.544236202674696</v>
      </c>
      <c r="K16" s="210">
        <v>87.776474582848195</v>
      </c>
      <c r="L16" s="216">
        <v>86.822574809191096</v>
      </c>
      <c r="M16" s="210"/>
      <c r="N16" s="217">
        <v>96.644938445304206</v>
      </c>
      <c r="O16" s="218">
        <v>101.00609132276701</v>
      </c>
      <c r="P16" s="219">
        <v>98.949742101335104</v>
      </c>
      <c r="Q16" s="210"/>
      <c r="R16" s="220">
        <v>90.794154581500095</v>
      </c>
      <c r="S16" s="193"/>
      <c r="T16" s="194">
        <v>1.4389983323257101</v>
      </c>
      <c r="U16" s="188">
        <v>0.35664313770192702</v>
      </c>
      <c r="V16" s="188">
        <v>2.3741199251255001</v>
      </c>
      <c r="W16" s="188">
        <v>4.7183793592885399</v>
      </c>
      <c r="X16" s="188">
        <v>4.0768564759043597</v>
      </c>
      <c r="Y16" s="195">
        <v>2.7129049373404399</v>
      </c>
      <c r="Z16" s="188"/>
      <c r="AA16" s="196">
        <v>5.6050258081802902</v>
      </c>
      <c r="AB16" s="197">
        <v>6.5155551223472301</v>
      </c>
      <c r="AC16" s="198">
        <v>6.1071466803735701</v>
      </c>
      <c r="AD16" s="188"/>
      <c r="AE16" s="199">
        <v>3.8152350843907201</v>
      </c>
      <c r="AF16" s="35"/>
      <c r="AG16" s="215">
        <v>89.880525585773</v>
      </c>
      <c r="AH16" s="210">
        <v>88.053323926927007</v>
      </c>
      <c r="AI16" s="210">
        <v>89.912679048760197</v>
      </c>
      <c r="AJ16" s="210">
        <v>91.012515952188295</v>
      </c>
      <c r="AK16" s="210">
        <v>90.702164253846803</v>
      </c>
      <c r="AL16" s="216">
        <v>89.946651490066202</v>
      </c>
      <c r="AM16" s="210"/>
      <c r="AN16" s="217">
        <v>100.00323670901599</v>
      </c>
      <c r="AO16" s="218">
        <v>102.643289660192</v>
      </c>
      <c r="AP16" s="219">
        <v>101.369913334919</v>
      </c>
      <c r="AQ16" s="210"/>
      <c r="AR16" s="220">
        <v>93.621850275636703</v>
      </c>
      <c r="AS16" s="193"/>
      <c r="AT16" s="194">
        <v>4.0979782762109496</v>
      </c>
      <c r="AU16" s="188">
        <v>4.5263572192579504</v>
      </c>
      <c r="AV16" s="188">
        <v>5.0229701798779196</v>
      </c>
      <c r="AW16" s="188">
        <v>6.0301788629064799</v>
      </c>
      <c r="AX16" s="188">
        <v>5.8744447848899002</v>
      </c>
      <c r="AY16" s="195">
        <v>5.1446952773905004</v>
      </c>
      <c r="AZ16" s="188"/>
      <c r="BA16" s="196">
        <v>6.7023419115753704</v>
      </c>
      <c r="BB16" s="197">
        <v>6.81580217332532</v>
      </c>
      <c r="BC16" s="198">
        <v>6.7618738688269202</v>
      </c>
      <c r="BD16" s="188"/>
      <c r="BE16" s="199">
        <v>5.6410237517286896</v>
      </c>
    </row>
    <row r="17" spans="1:57" x14ac:dyDescent="0.25">
      <c r="A17" s="24" t="s">
        <v>28</v>
      </c>
      <c r="B17" s="44" t="str">
        <f t="shared" si="0"/>
        <v>Dulles Airport Area, VA</v>
      </c>
      <c r="C17" s="12"/>
      <c r="D17" s="28" t="s">
        <v>16</v>
      </c>
      <c r="E17" s="31" t="s">
        <v>17</v>
      </c>
      <c r="F17" s="12"/>
      <c r="G17" s="215">
        <v>109.437582594681</v>
      </c>
      <c r="H17" s="210">
        <v>118.640088873089</v>
      </c>
      <c r="I17" s="210">
        <v>135.18441468126201</v>
      </c>
      <c r="J17" s="210">
        <v>136.54681486880401</v>
      </c>
      <c r="K17" s="210">
        <v>125.562237543905</v>
      </c>
      <c r="L17" s="216">
        <v>126.90886911361299</v>
      </c>
      <c r="M17" s="210"/>
      <c r="N17" s="217">
        <v>109.775637002975</v>
      </c>
      <c r="O17" s="218">
        <v>109.706848500189</v>
      </c>
      <c r="P17" s="219">
        <v>109.740102647924</v>
      </c>
      <c r="Q17" s="210"/>
      <c r="R17" s="220">
        <v>121.611278218241</v>
      </c>
      <c r="S17" s="193"/>
      <c r="T17" s="194">
        <v>19.178209191247699</v>
      </c>
      <c r="U17" s="188">
        <v>17.333835089345602</v>
      </c>
      <c r="V17" s="188">
        <v>24.872982850057198</v>
      </c>
      <c r="W17" s="188">
        <v>27.6982798511251</v>
      </c>
      <c r="X17" s="188">
        <v>27.4771177818346</v>
      </c>
      <c r="Y17" s="195">
        <v>24.546574282311798</v>
      </c>
      <c r="Z17" s="188"/>
      <c r="AA17" s="196">
        <v>17.449686569606399</v>
      </c>
      <c r="AB17" s="197">
        <v>16.7048192982129</v>
      </c>
      <c r="AC17" s="198">
        <v>17.066934763538502</v>
      </c>
      <c r="AD17" s="188"/>
      <c r="AE17" s="199">
        <v>22.388785508421002</v>
      </c>
      <c r="AF17" s="35"/>
      <c r="AG17" s="215">
        <v>115.533030137216</v>
      </c>
      <c r="AH17" s="210">
        <v>131.869905947245</v>
      </c>
      <c r="AI17" s="210">
        <v>143.065450882352</v>
      </c>
      <c r="AJ17" s="210">
        <v>141.33630121560299</v>
      </c>
      <c r="AK17" s="210">
        <v>128.68069686193701</v>
      </c>
      <c r="AL17" s="216">
        <v>133.298083820573</v>
      </c>
      <c r="AM17" s="210"/>
      <c r="AN17" s="217">
        <v>111.312583057577</v>
      </c>
      <c r="AO17" s="218">
        <v>111.719693449809</v>
      </c>
      <c r="AP17" s="219">
        <v>111.519552309218</v>
      </c>
      <c r="AQ17" s="210"/>
      <c r="AR17" s="220">
        <v>127.04815099765599</v>
      </c>
      <c r="AS17" s="193"/>
      <c r="AT17" s="194">
        <v>16.574095780762999</v>
      </c>
      <c r="AU17" s="188">
        <v>24.304961360729699</v>
      </c>
      <c r="AV17" s="188">
        <v>30.5884842621895</v>
      </c>
      <c r="AW17" s="188">
        <v>29.405981715844</v>
      </c>
      <c r="AX17" s="188">
        <v>24.153909031333299</v>
      </c>
      <c r="AY17" s="195">
        <v>26.121605167255101</v>
      </c>
      <c r="AZ17" s="188"/>
      <c r="BA17" s="196">
        <v>13.5642994699166</v>
      </c>
      <c r="BB17" s="197">
        <v>12.981650073855199</v>
      </c>
      <c r="BC17" s="198">
        <v>13.263391772458499</v>
      </c>
      <c r="BD17" s="188"/>
      <c r="BE17" s="199">
        <v>22.805280751651701</v>
      </c>
    </row>
    <row r="18" spans="1:57" x14ac:dyDescent="0.25">
      <c r="A18" s="24" t="s">
        <v>29</v>
      </c>
      <c r="B18" s="44" t="str">
        <f t="shared" si="0"/>
        <v>Williamsburg, VA</v>
      </c>
      <c r="C18" s="12"/>
      <c r="D18" s="28" t="s">
        <v>16</v>
      </c>
      <c r="E18" s="31" t="s">
        <v>17</v>
      </c>
      <c r="F18" s="12"/>
      <c r="G18" s="215">
        <v>110.133343665246</v>
      </c>
      <c r="H18" s="210">
        <v>99.863026378896805</v>
      </c>
      <c r="I18" s="210">
        <v>105.80800000000001</v>
      </c>
      <c r="J18" s="210">
        <v>116.85072220235899</v>
      </c>
      <c r="K18" s="210">
        <v>124.104569288389</v>
      </c>
      <c r="L18" s="216">
        <v>112.60534688534599</v>
      </c>
      <c r="M18" s="210"/>
      <c r="N18" s="217">
        <v>155.68688547485999</v>
      </c>
      <c r="O18" s="218">
        <v>170.213775489602</v>
      </c>
      <c r="P18" s="219">
        <v>163.46628716618</v>
      </c>
      <c r="Q18" s="210"/>
      <c r="R18" s="220">
        <v>133.76080814894701</v>
      </c>
      <c r="S18" s="193"/>
      <c r="T18" s="194">
        <v>4.2436649045894397</v>
      </c>
      <c r="U18" s="188">
        <v>-16.889653790888101</v>
      </c>
      <c r="V18" s="188">
        <v>0.93271935996022703</v>
      </c>
      <c r="W18" s="188">
        <v>1.19639986752171</v>
      </c>
      <c r="X18" s="188">
        <v>3.7208074309493502</v>
      </c>
      <c r="Y18" s="195">
        <v>-0.96889377508082097</v>
      </c>
      <c r="Z18" s="188"/>
      <c r="AA18" s="196">
        <v>1.62174340108086</v>
      </c>
      <c r="AB18" s="197">
        <v>1.9900289759004099</v>
      </c>
      <c r="AC18" s="198">
        <v>1.81330526952813</v>
      </c>
      <c r="AD18" s="188"/>
      <c r="AE18" s="199">
        <v>1.1502627117966799</v>
      </c>
      <c r="AF18" s="35"/>
      <c r="AG18" s="215">
        <v>126.106514006564</v>
      </c>
      <c r="AH18" s="210">
        <v>112.26008495575201</v>
      </c>
      <c r="AI18" s="210">
        <v>113.596883752899</v>
      </c>
      <c r="AJ18" s="210">
        <v>117.538241641337</v>
      </c>
      <c r="AK18" s="210">
        <v>124.15177774809599</v>
      </c>
      <c r="AL18" s="216">
        <v>119.186376258297</v>
      </c>
      <c r="AM18" s="210"/>
      <c r="AN18" s="217">
        <v>162.25332909659701</v>
      </c>
      <c r="AO18" s="218">
        <v>171.885408276167</v>
      </c>
      <c r="AP18" s="219">
        <v>167.308654851222</v>
      </c>
      <c r="AQ18" s="210"/>
      <c r="AR18" s="220">
        <v>138.50754404290001</v>
      </c>
      <c r="AS18" s="193"/>
      <c r="AT18" s="194">
        <v>9.1202033657350192</v>
      </c>
      <c r="AU18" s="188">
        <v>3.3771893929794401</v>
      </c>
      <c r="AV18" s="188">
        <v>5.0947952763143602</v>
      </c>
      <c r="AW18" s="188">
        <v>4.1702326268789696</v>
      </c>
      <c r="AX18" s="188">
        <v>5.41150746074109</v>
      </c>
      <c r="AY18" s="195">
        <v>5.5965899736819402</v>
      </c>
      <c r="AZ18" s="188"/>
      <c r="BA18" s="196">
        <v>2.6524547598988102</v>
      </c>
      <c r="BB18" s="197">
        <v>1.3189197467137601</v>
      </c>
      <c r="BC18" s="198">
        <v>1.9091811505446299</v>
      </c>
      <c r="BD18" s="188"/>
      <c r="BE18" s="199">
        <v>3.95575197519259</v>
      </c>
    </row>
    <row r="19" spans="1:57" x14ac:dyDescent="0.25">
      <c r="A19" s="24" t="s">
        <v>30</v>
      </c>
      <c r="B19" s="44" t="str">
        <f t="shared" si="0"/>
        <v>Virginia Beach, VA</v>
      </c>
      <c r="C19" s="12"/>
      <c r="D19" s="28" t="s">
        <v>16</v>
      </c>
      <c r="E19" s="31" t="s">
        <v>17</v>
      </c>
      <c r="F19" s="12"/>
      <c r="G19" s="215">
        <v>98.697647171129205</v>
      </c>
      <c r="H19" s="210">
        <v>97.050001777277799</v>
      </c>
      <c r="I19" s="210">
        <v>103.899307754502</v>
      </c>
      <c r="J19" s="210">
        <v>105.646459931</v>
      </c>
      <c r="K19" s="210">
        <v>109.334927122088</v>
      </c>
      <c r="L19" s="216">
        <v>103.622561152778</v>
      </c>
      <c r="M19" s="210"/>
      <c r="N19" s="217">
        <v>122.32846545617799</v>
      </c>
      <c r="O19" s="218">
        <v>131.69631845750999</v>
      </c>
      <c r="P19" s="219">
        <v>127.391856285377</v>
      </c>
      <c r="Q19" s="210"/>
      <c r="R19" s="220">
        <v>112.86308848622301</v>
      </c>
      <c r="S19" s="193"/>
      <c r="T19" s="194">
        <v>3.4343197001369798</v>
      </c>
      <c r="U19" s="188">
        <v>1.3545813990337501</v>
      </c>
      <c r="V19" s="188">
        <v>7.4744860430417699</v>
      </c>
      <c r="W19" s="188">
        <v>9.4407529457078603</v>
      </c>
      <c r="X19" s="188">
        <v>7.6825803098053402</v>
      </c>
      <c r="Y19" s="195">
        <v>6.4903496352038301</v>
      </c>
      <c r="Z19" s="188"/>
      <c r="AA19" s="196">
        <v>5.2410581647544596</v>
      </c>
      <c r="AB19" s="197">
        <v>8.32997543640586</v>
      </c>
      <c r="AC19" s="198">
        <v>7.02796886902102</v>
      </c>
      <c r="AD19" s="188"/>
      <c r="AE19" s="199">
        <v>6.8816000337060599</v>
      </c>
      <c r="AF19" s="35"/>
      <c r="AG19" s="215">
        <v>110.77341928905101</v>
      </c>
      <c r="AH19" s="210">
        <v>110.379808530745</v>
      </c>
      <c r="AI19" s="210">
        <v>113.667622070216</v>
      </c>
      <c r="AJ19" s="210">
        <v>113.132741586555</v>
      </c>
      <c r="AK19" s="210">
        <v>113.593055549626</v>
      </c>
      <c r="AL19" s="216">
        <v>112.41559162297899</v>
      </c>
      <c r="AM19" s="210"/>
      <c r="AN19" s="217">
        <v>133.92359465476099</v>
      </c>
      <c r="AO19" s="218">
        <v>135.82991739296699</v>
      </c>
      <c r="AP19" s="219">
        <v>134.923900288163</v>
      </c>
      <c r="AQ19" s="210"/>
      <c r="AR19" s="220">
        <v>120.316948170608</v>
      </c>
      <c r="AS19" s="193"/>
      <c r="AT19" s="194">
        <v>6.0260995918966103</v>
      </c>
      <c r="AU19" s="188">
        <v>8.2710173502106006</v>
      </c>
      <c r="AV19" s="188">
        <v>10.8281864483682</v>
      </c>
      <c r="AW19" s="188">
        <v>10.545145398259301</v>
      </c>
      <c r="AX19" s="188">
        <v>7.5153260632098799</v>
      </c>
      <c r="AY19" s="195">
        <v>8.6917595602942601</v>
      </c>
      <c r="AZ19" s="188"/>
      <c r="BA19" s="196">
        <v>5.6951641231748003</v>
      </c>
      <c r="BB19" s="197">
        <v>3.8889999438954899</v>
      </c>
      <c r="BC19" s="198">
        <v>4.7407458964707603</v>
      </c>
      <c r="BD19" s="188"/>
      <c r="BE19" s="199">
        <v>6.5600260222626199</v>
      </c>
    </row>
    <row r="20" spans="1:57" x14ac:dyDescent="0.25">
      <c r="A20" s="41" t="s">
        <v>31</v>
      </c>
      <c r="B20" s="44" t="str">
        <f t="shared" si="0"/>
        <v>Norfolk/Portsmouth, VA</v>
      </c>
      <c r="C20" s="12"/>
      <c r="D20" s="28" t="s">
        <v>16</v>
      </c>
      <c r="E20" s="31" t="s">
        <v>17</v>
      </c>
      <c r="F20" s="12"/>
      <c r="G20" s="215">
        <v>92.291817747777401</v>
      </c>
      <c r="H20" s="210">
        <v>99.030615590922395</v>
      </c>
      <c r="I20" s="210">
        <v>115.48384057238999</v>
      </c>
      <c r="J20" s="210">
        <v>114.35691908002801</v>
      </c>
      <c r="K20" s="210">
        <v>113.34873154521701</v>
      </c>
      <c r="L20" s="216">
        <v>108.13639578743</v>
      </c>
      <c r="M20" s="210"/>
      <c r="N20" s="217">
        <v>115.03263261282601</v>
      </c>
      <c r="O20" s="218">
        <v>112.547139096073</v>
      </c>
      <c r="P20" s="219">
        <v>113.814111817411</v>
      </c>
      <c r="Q20" s="210"/>
      <c r="R20" s="220">
        <v>109.852740602466</v>
      </c>
      <c r="S20" s="193"/>
      <c r="T20" s="194">
        <v>10.0695574293346</v>
      </c>
      <c r="U20" s="188">
        <v>14.5299695939578</v>
      </c>
      <c r="V20" s="188">
        <v>21.173109480417502</v>
      </c>
      <c r="W20" s="188">
        <v>6.9625327227611598</v>
      </c>
      <c r="X20" s="188">
        <v>6.5822078730537896</v>
      </c>
      <c r="Y20" s="195">
        <v>11.153885361562899</v>
      </c>
      <c r="Z20" s="188"/>
      <c r="AA20" s="196">
        <v>2.1579802118509699</v>
      </c>
      <c r="AB20" s="197">
        <v>0.44086960168207501</v>
      </c>
      <c r="AC20" s="198">
        <v>1.32231427787064</v>
      </c>
      <c r="AD20" s="188"/>
      <c r="AE20" s="199">
        <v>7.3487110460449196</v>
      </c>
      <c r="AF20" s="35"/>
      <c r="AG20" s="215">
        <v>96.622128405302703</v>
      </c>
      <c r="AH20" s="210">
        <v>103.98539669117601</v>
      </c>
      <c r="AI20" s="210">
        <v>109.17683141233699</v>
      </c>
      <c r="AJ20" s="210">
        <v>111.594412645216</v>
      </c>
      <c r="AK20" s="210">
        <v>111.49365438161399</v>
      </c>
      <c r="AL20" s="216">
        <v>107.096724525928</v>
      </c>
      <c r="AM20" s="210"/>
      <c r="AN20" s="217">
        <v>125.432890040091</v>
      </c>
      <c r="AO20" s="218">
        <v>127.484023605223</v>
      </c>
      <c r="AP20" s="219">
        <v>126.45839808121799</v>
      </c>
      <c r="AQ20" s="210"/>
      <c r="AR20" s="220">
        <v>113.175132412677</v>
      </c>
      <c r="AS20" s="193"/>
      <c r="AT20" s="194">
        <v>8.7224803698014597</v>
      </c>
      <c r="AU20" s="188">
        <v>13.915346402975899</v>
      </c>
      <c r="AV20" s="188">
        <v>13.295378489565501</v>
      </c>
      <c r="AW20" s="188">
        <v>13.248114920426501</v>
      </c>
      <c r="AX20" s="188">
        <v>13.641870508693</v>
      </c>
      <c r="AY20" s="195">
        <v>12.7819251628966</v>
      </c>
      <c r="AZ20" s="188"/>
      <c r="BA20" s="196">
        <v>14.512356055649001</v>
      </c>
      <c r="BB20" s="197">
        <v>14.909694461180999</v>
      </c>
      <c r="BC20" s="198">
        <v>14.707659484052799</v>
      </c>
      <c r="BD20" s="188"/>
      <c r="BE20" s="199">
        <v>13.076857382458799</v>
      </c>
    </row>
    <row r="21" spans="1:57" x14ac:dyDescent="0.25">
      <c r="A21" s="42" t="s">
        <v>32</v>
      </c>
      <c r="B21" s="44" t="str">
        <f t="shared" si="0"/>
        <v>Newport News/Hampton, VA</v>
      </c>
      <c r="C21" s="12"/>
      <c r="D21" s="28" t="s">
        <v>16</v>
      </c>
      <c r="E21" s="31" t="s">
        <v>17</v>
      </c>
      <c r="F21" s="13"/>
      <c r="G21" s="215">
        <v>72.886288714128</v>
      </c>
      <c r="H21" s="210">
        <v>75.863226001474501</v>
      </c>
      <c r="I21" s="210">
        <v>80.330533499273997</v>
      </c>
      <c r="J21" s="210">
        <v>81.352435717147401</v>
      </c>
      <c r="K21" s="210">
        <v>85.628636345929095</v>
      </c>
      <c r="L21" s="216">
        <v>79.762794037102395</v>
      </c>
      <c r="M21" s="210"/>
      <c r="N21" s="217">
        <v>106.31427792052</v>
      </c>
      <c r="O21" s="218">
        <v>107.801235486075</v>
      </c>
      <c r="P21" s="219">
        <v>107.058710615002</v>
      </c>
      <c r="Q21" s="210"/>
      <c r="R21" s="220">
        <v>89.058082863883897</v>
      </c>
      <c r="S21" s="193"/>
      <c r="T21" s="194">
        <v>4.9288079611523203</v>
      </c>
      <c r="U21" s="188">
        <v>3.7914030475415701</v>
      </c>
      <c r="V21" s="188">
        <v>5.0601556323936796</v>
      </c>
      <c r="W21" s="188">
        <v>9.46426070994886</v>
      </c>
      <c r="X21" s="188">
        <v>7.2079551872257497</v>
      </c>
      <c r="Y21" s="195">
        <v>6.48858271347427</v>
      </c>
      <c r="Z21" s="188"/>
      <c r="AA21" s="196">
        <v>12.8730091593048</v>
      </c>
      <c r="AB21" s="197">
        <v>11.833631313554701</v>
      </c>
      <c r="AC21" s="198">
        <v>12.314103685481699</v>
      </c>
      <c r="AD21" s="188"/>
      <c r="AE21" s="199">
        <v>8.6015317282982409</v>
      </c>
      <c r="AF21" s="35"/>
      <c r="AG21" s="215">
        <v>74.386285883983305</v>
      </c>
      <c r="AH21" s="210">
        <v>79.092819850382696</v>
      </c>
      <c r="AI21" s="210">
        <v>82.338255882976398</v>
      </c>
      <c r="AJ21" s="210">
        <v>83.629397938196803</v>
      </c>
      <c r="AK21" s="210">
        <v>86.255435694948105</v>
      </c>
      <c r="AL21" s="216">
        <v>81.515887890810603</v>
      </c>
      <c r="AM21" s="210"/>
      <c r="AN21" s="217">
        <v>108.319324483828</v>
      </c>
      <c r="AO21" s="218">
        <v>111.759109327323</v>
      </c>
      <c r="AP21" s="219">
        <v>110.071144802772</v>
      </c>
      <c r="AQ21" s="210"/>
      <c r="AR21" s="220">
        <v>91.042788676466202</v>
      </c>
      <c r="AS21" s="193"/>
      <c r="AT21" s="194">
        <v>3.0489940876359198</v>
      </c>
      <c r="AU21" s="188">
        <v>8.6223762066140193</v>
      </c>
      <c r="AV21" s="188">
        <v>10.4682980103396</v>
      </c>
      <c r="AW21" s="188">
        <v>12.161347539405099</v>
      </c>
      <c r="AX21" s="188">
        <v>13.2143948622463</v>
      </c>
      <c r="AY21" s="195">
        <v>9.9803798162119701</v>
      </c>
      <c r="AZ21" s="188"/>
      <c r="BA21" s="196">
        <v>15.162123264465</v>
      </c>
      <c r="BB21" s="197">
        <v>15.4467387402836</v>
      </c>
      <c r="BC21" s="198">
        <v>15.289699167605001</v>
      </c>
      <c r="BD21" s="188"/>
      <c r="BE21" s="199">
        <v>11.7256061028937</v>
      </c>
    </row>
    <row r="22" spans="1:57" x14ac:dyDescent="0.25">
      <c r="A22" s="43" t="s">
        <v>33</v>
      </c>
      <c r="B22" s="44" t="str">
        <f t="shared" si="0"/>
        <v>Chesapeake/Suffolk, VA</v>
      </c>
      <c r="C22" s="12"/>
      <c r="D22" s="29" t="s">
        <v>16</v>
      </c>
      <c r="E22" s="32" t="s">
        <v>17</v>
      </c>
      <c r="F22" s="12"/>
      <c r="G22" s="221">
        <v>83.506737503871094</v>
      </c>
      <c r="H22" s="222">
        <v>87.547336553861996</v>
      </c>
      <c r="I22" s="222">
        <v>91.217680759885098</v>
      </c>
      <c r="J22" s="222">
        <v>92.7570516846652</v>
      </c>
      <c r="K22" s="222">
        <v>89.567455555555497</v>
      </c>
      <c r="L22" s="223">
        <v>89.317865455426301</v>
      </c>
      <c r="M22" s="210"/>
      <c r="N22" s="224">
        <v>94.624678949730693</v>
      </c>
      <c r="O22" s="225">
        <v>94.965280461538399</v>
      </c>
      <c r="P22" s="226">
        <v>94.796757217410601</v>
      </c>
      <c r="Q22" s="210"/>
      <c r="R22" s="227">
        <v>90.982268720906603</v>
      </c>
      <c r="S22" s="193"/>
      <c r="T22" s="200">
        <v>6.5795399703207504</v>
      </c>
      <c r="U22" s="201">
        <v>7.0377929013348099</v>
      </c>
      <c r="V22" s="201">
        <v>8.9662679680280508</v>
      </c>
      <c r="W22" s="201">
        <v>10.0123772660834</v>
      </c>
      <c r="X22" s="201">
        <v>10.603033036844</v>
      </c>
      <c r="Y22" s="202">
        <v>8.9316806662700898</v>
      </c>
      <c r="Z22" s="188"/>
      <c r="AA22" s="203">
        <v>10.269826852321501</v>
      </c>
      <c r="AB22" s="204">
        <v>8.2354069777013894</v>
      </c>
      <c r="AC22" s="205">
        <v>9.2212408035762206</v>
      </c>
      <c r="AD22" s="188"/>
      <c r="AE22" s="206">
        <v>9.0612721587970899</v>
      </c>
      <c r="AF22" s="36"/>
      <c r="AG22" s="221">
        <v>85.493730220994394</v>
      </c>
      <c r="AH22" s="222">
        <v>90.131598825877603</v>
      </c>
      <c r="AI22" s="222">
        <v>92.407340191648004</v>
      </c>
      <c r="AJ22" s="222">
        <v>92.986007608053598</v>
      </c>
      <c r="AK22" s="222">
        <v>90.747931405143007</v>
      </c>
      <c r="AL22" s="223">
        <v>90.581132707414895</v>
      </c>
      <c r="AM22" s="210"/>
      <c r="AN22" s="224">
        <v>100.411107123124</v>
      </c>
      <c r="AO22" s="225">
        <v>101.86802361747399</v>
      </c>
      <c r="AP22" s="226">
        <v>101.14561123526001</v>
      </c>
      <c r="AQ22" s="210"/>
      <c r="AR22" s="227">
        <v>93.761735793763705</v>
      </c>
      <c r="AS22" s="193"/>
      <c r="AT22" s="200">
        <v>9.06338714354907</v>
      </c>
      <c r="AU22" s="201">
        <v>10.305597342730699</v>
      </c>
      <c r="AV22" s="201">
        <v>11.584015876444299</v>
      </c>
      <c r="AW22" s="201">
        <v>11.6179346179948</v>
      </c>
      <c r="AX22" s="201">
        <v>13.091002322264201</v>
      </c>
      <c r="AY22" s="202">
        <v>11.2563931384379</v>
      </c>
      <c r="AZ22" s="188"/>
      <c r="BA22" s="203">
        <v>15.4594047840858</v>
      </c>
      <c r="BB22" s="204">
        <v>12.560953009772099</v>
      </c>
      <c r="BC22" s="205">
        <v>13.9364463980052</v>
      </c>
      <c r="BD22" s="188"/>
      <c r="BE22" s="206">
        <v>12.1067184976314</v>
      </c>
    </row>
    <row r="23" spans="1:57" x14ac:dyDescent="0.25">
      <c r="A23" s="22" t="s">
        <v>43</v>
      </c>
      <c r="B23" s="44" t="str">
        <f t="shared" si="0"/>
        <v>Richmond CBD/Airport, VA</v>
      </c>
      <c r="C23" s="10"/>
      <c r="D23" s="27" t="s">
        <v>16</v>
      </c>
      <c r="E23" s="30" t="s">
        <v>17</v>
      </c>
      <c r="F23" s="3"/>
      <c r="G23" s="207">
        <v>122.394824599393</v>
      </c>
      <c r="H23" s="208">
        <v>123.891262319939</v>
      </c>
      <c r="I23" s="208">
        <v>131.99019207683</v>
      </c>
      <c r="J23" s="208">
        <v>139.76125485841101</v>
      </c>
      <c r="K23" s="208">
        <v>136.831297356227</v>
      </c>
      <c r="L23" s="209">
        <v>132.13377427652699</v>
      </c>
      <c r="M23" s="210"/>
      <c r="N23" s="211">
        <v>141.036555023923</v>
      </c>
      <c r="O23" s="212">
        <v>141.90252326783801</v>
      </c>
      <c r="P23" s="213">
        <v>141.46384998086401</v>
      </c>
      <c r="Q23" s="210"/>
      <c r="R23" s="214">
        <v>135.260819616058</v>
      </c>
      <c r="S23" s="193"/>
      <c r="T23" s="185">
        <v>10.7380863796564</v>
      </c>
      <c r="U23" s="186">
        <v>6.7577082662658503</v>
      </c>
      <c r="V23" s="186">
        <v>8.7326193580496305</v>
      </c>
      <c r="W23" s="186">
        <v>14.8890395932688</v>
      </c>
      <c r="X23" s="186">
        <v>11.7434729509778</v>
      </c>
      <c r="Y23" s="187">
        <v>11.0571750249131</v>
      </c>
      <c r="Z23" s="188"/>
      <c r="AA23" s="189">
        <v>-2.3745484499876901</v>
      </c>
      <c r="AB23" s="190">
        <v>-6.3745329270299802</v>
      </c>
      <c r="AC23" s="191">
        <v>-4.5554719348270796</v>
      </c>
      <c r="AD23" s="188"/>
      <c r="AE23" s="192">
        <v>4.7338213881108597</v>
      </c>
      <c r="AF23" s="33"/>
      <c r="AG23" s="207">
        <v>129.10037593984899</v>
      </c>
      <c r="AH23" s="208">
        <v>135.88573274849199</v>
      </c>
      <c r="AI23" s="208">
        <v>141.61563700640301</v>
      </c>
      <c r="AJ23" s="208">
        <v>146.51666563352299</v>
      </c>
      <c r="AK23" s="208">
        <v>142.89789128337</v>
      </c>
      <c r="AL23" s="209">
        <v>140.06334942813501</v>
      </c>
      <c r="AM23" s="210"/>
      <c r="AN23" s="211">
        <v>154.37280446077801</v>
      </c>
      <c r="AO23" s="212">
        <v>155.097440100093</v>
      </c>
      <c r="AP23" s="213">
        <v>154.73743759247</v>
      </c>
      <c r="AQ23" s="210"/>
      <c r="AR23" s="214">
        <v>144.634540283988</v>
      </c>
      <c r="AS23" s="193"/>
      <c r="AT23" s="185">
        <v>11.1661422366109</v>
      </c>
      <c r="AU23" s="186">
        <v>16.8811737229077</v>
      </c>
      <c r="AV23" s="186">
        <v>18.357099669916199</v>
      </c>
      <c r="AW23" s="186">
        <v>21.224339391060401</v>
      </c>
      <c r="AX23" s="186">
        <v>14.3026328259518</v>
      </c>
      <c r="AY23" s="187">
        <v>16.8789329400554</v>
      </c>
      <c r="AZ23" s="188"/>
      <c r="BA23" s="189">
        <v>5.1873958446716397</v>
      </c>
      <c r="BB23" s="190">
        <v>3.10042373935502</v>
      </c>
      <c r="BC23" s="191">
        <v>4.09049396731195</v>
      </c>
      <c r="BD23" s="188"/>
      <c r="BE23" s="192">
        <v>11.4247419488664</v>
      </c>
    </row>
    <row r="24" spans="1:57" x14ac:dyDescent="0.25">
      <c r="A24" s="23" t="s">
        <v>44</v>
      </c>
      <c r="B24" s="44" t="str">
        <f t="shared" si="0"/>
        <v>Richmond North/Glen Allen, VA</v>
      </c>
      <c r="C24" s="11"/>
      <c r="D24" s="28" t="s">
        <v>16</v>
      </c>
      <c r="E24" s="31" t="s">
        <v>17</v>
      </c>
      <c r="F24" s="12"/>
      <c r="G24" s="215">
        <v>88.367016940179894</v>
      </c>
      <c r="H24" s="210">
        <v>91.978884168157407</v>
      </c>
      <c r="I24" s="210">
        <v>100.159198268398</v>
      </c>
      <c r="J24" s="210">
        <v>101.120561835667</v>
      </c>
      <c r="K24" s="210">
        <v>102.551295380944</v>
      </c>
      <c r="L24" s="216">
        <v>97.781074015260003</v>
      </c>
      <c r="M24" s="210"/>
      <c r="N24" s="217">
        <v>116.146417615793</v>
      </c>
      <c r="O24" s="218">
        <v>116.59739653073601</v>
      </c>
      <c r="P24" s="219">
        <v>116.37168427453</v>
      </c>
      <c r="Q24" s="210"/>
      <c r="R24" s="220">
        <v>104.056645114942</v>
      </c>
      <c r="S24" s="193"/>
      <c r="T24" s="194">
        <v>9.0919957843145092</v>
      </c>
      <c r="U24" s="188">
        <v>7.90610544512427</v>
      </c>
      <c r="V24" s="188">
        <v>11.6430047018879</v>
      </c>
      <c r="W24" s="188">
        <v>12.356606214243801</v>
      </c>
      <c r="X24" s="188">
        <v>15.3303601499429</v>
      </c>
      <c r="Y24" s="195">
        <v>11.947786414674299</v>
      </c>
      <c r="Z24" s="188"/>
      <c r="AA24" s="196">
        <v>13.4640432130864</v>
      </c>
      <c r="AB24" s="197">
        <v>11.020009328555499</v>
      </c>
      <c r="AC24" s="198">
        <v>12.209068027583101</v>
      </c>
      <c r="AD24" s="188"/>
      <c r="AE24" s="199">
        <v>12.1546147006674</v>
      </c>
      <c r="AF24" s="34"/>
      <c r="AG24" s="215">
        <v>92.891041002405302</v>
      </c>
      <c r="AH24" s="210">
        <v>98.056522293595293</v>
      </c>
      <c r="AI24" s="210">
        <v>103.733727796153</v>
      </c>
      <c r="AJ24" s="210">
        <v>103.473806945405</v>
      </c>
      <c r="AK24" s="210">
        <v>101.112937667236</v>
      </c>
      <c r="AL24" s="216">
        <v>100.30568495374099</v>
      </c>
      <c r="AM24" s="210"/>
      <c r="AN24" s="217">
        <v>114.375419039869</v>
      </c>
      <c r="AO24" s="218">
        <v>117.282925449871</v>
      </c>
      <c r="AP24" s="219">
        <v>115.868120628216</v>
      </c>
      <c r="AQ24" s="210"/>
      <c r="AR24" s="220">
        <v>105.34064366189401</v>
      </c>
      <c r="AS24" s="193"/>
      <c r="AT24" s="194">
        <v>11.003078762649301</v>
      </c>
      <c r="AU24" s="188">
        <v>13.7668052160278</v>
      </c>
      <c r="AV24" s="188">
        <v>15.992084121900801</v>
      </c>
      <c r="AW24" s="188">
        <v>15.150102946122599</v>
      </c>
      <c r="AX24" s="188">
        <v>13.3899585273365</v>
      </c>
      <c r="AY24" s="195">
        <v>14.1822331638213</v>
      </c>
      <c r="AZ24" s="188"/>
      <c r="BA24" s="196">
        <v>10.032233250789901</v>
      </c>
      <c r="BB24" s="197">
        <v>8.0576976789491592</v>
      </c>
      <c r="BC24" s="198">
        <v>8.9933392733710402</v>
      </c>
      <c r="BD24" s="188"/>
      <c r="BE24" s="199">
        <v>11.8885470877223</v>
      </c>
    </row>
    <row r="25" spans="1:57" x14ac:dyDescent="0.25">
      <c r="A25" s="24" t="s">
        <v>45</v>
      </c>
      <c r="B25" s="44" t="str">
        <f t="shared" si="0"/>
        <v>Richmond West/Midlothian, VA</v>
      </c>
      <c r="C25" s="12"/>
      <c r="D25" s="28" t="s">
        <v>16</v>
      </c>
      <c r="E25" s="31" t="s">
        <v>17</v>
      </c>
      <c r="F25" s="12"/>
      <c r="G25" s="215">
        <v>82.453476253481796</v>
      </c>
      <c r="H25" s="210">
        <v>86.311878555176307</v>
      </c>
      <c r="I25" s="210">
        <v>91.913574260355006</v>
      </c>
      <c r="J25" s="210">
        <v>92.874051890856805</v>
      </c>
      <c r="K25" s="210">
        <v>91.322811084337303</v>
      </c>
      <c r="L25" s="216">
        <v>89.500205668016093</v>
      </c>
      <c r="M25" s="210"/>
      <c r="N25" s="217">
        <v>105.27200242100901</v>
      </c>
      <c r="O25" s="218">
        <v>107.521770498557</v>
      </c>
      <c r="P25" s="219">
        <v>106.394573787006</v>
      </c>
      <c r="Q25" s="210"/>
      <c r="R25" s="220">
        <v>95.266816652631505</v>
      </c>
      <c r="S25" s="193"/>
      <c r="T25" s="194">
        <v>-3.8618150871117698</v>
      </c>
      <c r="U25" s="188">
        <v>-0.270470999615265</v>
      </c>
      <c r="V25" s="188">
        <v>2.7968460692877599</v>
      </c>
      <c r="W25" s="188">
        <v>6.1957805077185304</v>
      </c>
      <c r="X25" s="188">
        <v>1.7230750658424001</v>
      </c>
      <c r="Y25" s="195">
        <v>1.80758560042071</v>
      </c>
      <c r="Z25" s="188"/>
      <c r="AA25" s="196">
        <v>6.8975645637344796</v>
      </c>
      <c r="AB25" s="197">
        <v>3.8173510616758302</v>
      </c>
      <c r="AC25" s="198">
        <v>5.1806858947515799</v>
      </c>
      <c r="AD25" s="188"/>
      <c r="AE25" s="199">
        <v>3.3867265149260501</v>
      </c>
      <c r="AF25" s="35"/>
      <c r="AG25" s="215">
        <v>87.092658603145196</v>
      </c>
      <c r="AH25" s="210">
        <v>88.968916446324599</v>
      </c>
      <c r="AI25" s="210">
        <v>91.851665146499897</v>
      </c>
      <c r="AJ25" s="210">
        <v>91.689122022499305</v>
      </c>
      <c r="AK25" s="210">
        <v>90.762940495073195</v>
      </c>
      <c r="AL25" s="216">
        <v>90.222459270932902</v>
      </c>
      <c r="AM25" s="210"/>
      <c r="AN25" s="217">
        <v>104.01930705094099</v>
      </c>
      <c r="AO25" s="218">
        <v>105.657426762886</v>
      </c>
      <c r="AP25" s="219">
        <v>104.851101073129</v>
      </c>
      <c r="AQ25" s="210"/>
      <c r="AR25" s="220">
        <v>95.056414371215993</v>
      </c>
      <c r="AS25" s="193"/>
      <c r="AT25" s="194">
        <v>2.9783370342977902</v>
      </c>
      <c r="AU25" s="188">
        <v>1.4110263159713201</v>
      </c>
      <c r="AV25" s="188">
        <v>3.61046413911405</v>
      </c>
      <c r="AW25" s="188">
        <v>4.23813271468544</v>
      </c>
      <c r="AX25" s="188">
        <v>2.62468238423609</v>
      </c>
      <c r="AY25" s="195">
        <v>3.0299098848354502</v>
      </c>
      <c r="AZ25" s="188"/>
      <c r="BA25" s="196">
        <v>5.5910837873877499</v>
      </c>
      <c r="BB25" s="197">
        <v>3.42150975740326</v>
      </c>
      <c r="BC25" s="198">
        <v>4.4503161507260804</v>
      </c>
      <c r="BD25" s="188"/>
      <c r="BE25" s="199">
        <v>3.7500843357275602</v>
      </c>
    </row>
    <row r="26" spans="1:57" x14ac:dyDescent="0.25">
      <c r="A26" s="24" t="s">
        <v>46</v>
      </c>
      <c r="B26" s="44" t="str">
        <f t="shared" si="0"/>
        <v>Petersburg/Chester, VA</v>
      </c>
      <c r="C26" s="12"/>
      <c r="D26" s="28" t="s">
        <v>16</v>
      </c>
      <c r="E26" s="31" t="s">
        <v>17</v>
      </c>
      <c r="F26" s="12"/>
      <c r="G26" s="215">
        <v>82.244517663378502</v>
      </c>
      <c r="H26" s="210">
        <v>84.736724993057393</v>
      </c>
      <c r="I26" s="210">
        <v>86.616915198122996</v>
      </c>
      <c r="J26" s="210">
        <v>87.996015587778302</v>
      </c>
      <c r="K26" s="210">
        <v>83.141915310187798</v>
      </c>
      <c r="L26" s="216">
        <v>85.075148213988996</v>
      </c>
      <c r="M26" s="210"/>
      <c r="N26" s="217">
        <v>86.486335249790599</v>
      </c>
      <c r="O26" s="218">
        <v>90.303893314917104</v>
      </c>
      <c r="P26" s="219">
        <v>88.404919200333097</v>
      </c>
      <c r="Q26" s="210"/>
      <c r="R26" s="220">
        <v>86.024647042755305</v>
      </c>
      <c r="S26" s="193"/>
      <c r="T26" s="194">
        <v>-3.6789261297278699</v>
      </c>
      <c r="U26" s="188">
        <v>-2.3835324920172001</v>
      </c>
      <c r="V26" s="188">
        <v>0.35882721550763202</v>
      </c>
      <c r="W26" s="188">
        <v>1.16341302085335</v>
      </c>
      <c r="X26" s="188">
        <v>-3.2839578413747401</v>
      </c>
      <c r="Y26" s="195">
        <v>-1.4284643186121999</v>
      </c>
      <c r="Z26" s="188"/>
      <c r="AA26" s="196">
        <v>-2.23386360494229</v>
      </c>
      <c r="AB26" s="197">
        <v>-1.1354679166963499</v>
      </c>
      <c r="AC26" s="198">
        <v>-1.68643263914108</v>
      </c>
      <c r="AD26" s="188"/>
      <c r="AE26" s="199">
        <v>-1.5185267377031</v>
      </c>
      <c r="AF26" s="35"/>
      <c r="AG26" s="215">
        <v>83.424241362728395</v>
      </c>
      <c r="AH26" s="210">
        <v>86.3524680310326</v>
      </c>
      <c r="AI26" s="210">
        <v>87.752754467813801</v>
      </c>
      <c r="AJ26" s="210">
        <v>88.771715432809103</v>
      </c>
      <c r="AK26" s="210">
        <v>86.480309786135194</v>
      </c>
      <c r="AL26" s="216">
        <v>86.648344302039902</v>
      </c>
      <c r="AM26" s="210"/>
      <c r="AN26" s="217">
        <v>90.340308389830497</v>
      </c>
      <c r="AO26" s="218">
        <v>92.667421997614397</v>
      </c>
      <c r="AP26" s="219">
        <v>91.525782586587297</v>
      </c>
      <c r="AQ26" s="210"/>
      <c r="AR26" s="220">
        <v>88.084798181270102</v>
      </c>
      <c r="AS26" s="193"/>
      <c r="AT26" s="194">
        <v>-2.7949416012641</v>
      </c>
      <c r="AU26" s="188">
        <v>-4.4299484329321202E-2</v>
      </c>
      <c r="AV26" s="188">
        <v>1.3415149395920001</v>
      </c>
      <c r="AW26" s="188">
        <v>1.5672500398746001</v>
      </c>
      <c r="AX26" s="188">
        <v>-0.78072051539193399</v>
      </c>
      <c r="AY26" s="195">
        <v>-4.2849179610275401E-2</v>
      </c>
      <c r="AZ26" s="188"/>
      <c r="BA26" s="196">
        <v>0.252302637320094</v>
      </c>
      <c r="BB26" s="197">
        <v>1.3553967380998</v>
      </c>
      <c r="BC26" s="198">
        <v>0.82553338039666102</v>
      </c>
      <c r="BD26" s="188"/>
      <c r="BE26" s="199">
        <v>0.24923635086492901</v>
      </c>
    </row>
    <row r="27" spans="1:57" x14ac:dyDescent="0.25">
      <c r="A27" s="99" t="s">
        <v>99</v>
      </c>
      <c r="B27" s="45" t="s">
        <v>71</v>
      </c>
      <c r="C27" s="12"/>
      <c r="D27" s="28" t="s">
        <v>16</v>
      </c>
      <c r="E27" s="31" t="s">
        <v>17</v>
      </c>
      <c r="F27" s="12"/>
      <c r="G27" s="215">
        <v>107.384942757009</v>
      </c>
      <c r="H27" s="210">
        <v>95.563450513791196</v>
      </c>
      <c r="I27" s="210">
        <v>98.893239385065797</v>
      </c>
      <c r="J27" s="210">
        <v>100.28940434032501</v>
      </c>
      <c r="K27" s="210">
        <v>99.8843754519161</v>
      </c>
      <c r="L27" s="216">
        <v>100.236419405628</v>
      </c>
      <c r="M27" s="210"/>
      <c r="N27" s="217">
        <v>121.342219067896</v>
      </c>
      <c r="O27" s="218">
        <v>122.794151414309</v>
      </c>
      <c r="P27" s="219">
        <v>122.08334748870701</v>
      </c>
      <c r="Q27" s="210"/>
      <c r="R27" s="220">
        <v>107.6132783231</v>
      </c>
      <c r="S27" s="193"/>
      <c r="T27" s="194">
        <v>8.9455635179051907</v>
      </c>
      <c r="U27" s="188">
        <v>-0.75363763341939904</v>
      </c>
      <c r="V27" s="188">
        <v>4.9983758670166898</v>
      </c>
      <c r="W27" s="188">
        <v>4.5101836750522901</v>
      </c>
      <c r="X27" s="188">
        <v>1.3974291769327201</v>
      </c>
      <c r="Y27" s="195">
        <v>3.70747528816907</v>
      </c>
      <c r="Z27" s="188"/>
      <c r="AA27" s="196">
        <v>4.4848680298820698</v>
      </c>
      <c r="AB27" s="197">
        <v>3.4764722222391899</v>
      </c>
      <c r="AC27" s="198">
        <v>3.9688413274999799</v>
      </c>
      <c r="AD27" s="188"/>
      <c r="AE27" s="199">
        <v>3.8401385643301298</v>
      </c>
      <c r="AF27" s="35"/>
      <c r="AG27" s="215">
        <v>105.244938019271</v>
      </c>
      <c r="AH27" s="210">
        <v>102.76270556359199</v>
      </c>
      <c r="AI27" s="210">
        <v>104.084360052336</v>
      </c>
      <c r="AJ27" s="210">
        <v>103.360429507709</v>
      </c>
      <c r="AK27" s="210">
        <v>106.908941660594</v>
      </c>
      <c r="AL27" s="216">
        <v>104.462529483419</v>
      </c>
      <c r="AM27" s="210"/>
      <c r="AN27" s="217">
        <v>132.540049863013</v>
      </c>
      <c r="AO27" s="218">
        <v>134.330306231843</v>
      </c>
      <c r="AP27" s="219">
        <v>133.45968272015</v>
      </c>
      <c r="AQ27" s="210"/>
      <c r="AR27" s="220">
        <v>114.22986925249501</v>
      </c>
      <c r="AS27" s="193"/>
      <c r="AT27" s="194">
        <v>2.70109493195655</v>
      </c>
      <c r="AU27" s="188">
        <v>3.9102916305945001</v>
      </c>
      <c r="AV27" s="188">
        <v>5.2642778139763902</v>
      </c>
      <c r="AW27" s="188">
        <v>3.80304468737067</v>
      </c>
      <c r="AX27" s="188">
        <v>3.1463894921542201</v>
      </c>
      <c r="AY27" s="195">
        <v>3.7689801514687402</v>
      </c>
      <c r="AZ27" s="188"/>
      <c r="BA27" s="196">
        <v>6.06774694626142</v>
      </c>
      <c r="BB27" s="197">
        <v>4.9546454856431996</v>
      </c>
      <c r="BC27" s="198">
        <v>5.4974750431900201</v>
      </c>
      <c r="BD27" s="188"/>
      <c r="BE27" s="199">
        <v>4.4405595136860301</v>
      </c>
    </row>
    <row r="28" spans="1:57" x14ac:dyDescent="0.25">
      <c r="A28" s="24" t="s">
        <v>48</v>
      </c>
      <c r="B28" s="44" t="str">
        <f t="shared" si="0"/>
        <v>Roanoke, VA</v>
      </c>
      <c r="C28" s="12"/>
      <c r="D28" s="28" t="s">
        <v>16</v>
      </c>
      <c r="E28" s="31" t="s">
        <v>17</v>
      </c>
      <c r="F28" s="12"/>
      <c r="G28" s="215">
        <v>93.868490243067399</v>
      </c>
      <c r="H28" s="210">
        <v>97.044416914436695</v>
      </c>
      <c r="I28" s="210">
        <v>102.298157752566</v>
      </c>
      <c r="J28" s="210">
        <v>96.903669830313405</v>
      </c>
      <c r="K28" s="210">
        <v>96.988333825701602</v>
      </c>
      <c r="L28" s="216">
        <v>97.619347141472801</v>
      </c>
      <c r="M28" s="210"/>
      <c r="N28" s="217">
        <v>140.52864805451699</v>
      </c>
      <c r="O28" s="218">
        <v>137.71909562638899</v>
      </c>
      <c r="P28" s="219">
        <v>139.20590972545301</v>
      </c>
      <c r="Q28" s="210"/>
      <c r="R28" s="220">
        <v>111.856964314162</v>
      </c>
      <c r="S28" s="193"/>
      <c r="T28" s="194">
        <v>11.316245018112699</v>
      </c>
      <c r="U28" s="188">
        <v>19.012255244721601</v>
      </c>
      <c r="V28" s="188">
        <v>22.079334980265099</v>
      </c>
      <c r="W28" s="188">
        <v>14.9243814493594</v>
      </c>
      <c r="X28" s="188">
        <v>12.153416431701</v>
      </c>
      <c r="Y28" s="195">
        <v>16.058296431235998</v>
      </c>
      <c r="Z28" s="188"/>
      <c r="AA28" s="196">
        <v>42.4506705568322</v>
      </c>
      <c r="AB28" s="197">
        <v>30.528795351181</v>
      </c>
      <c r="AC28" s="198">
        <v>36.0801466614869</v>
      </c>
      <c r="AD28" s="188"/>
      <c r="AE28" s="199">
        <v>24.017938580910599</v>
      </c>
      <c r="AF28" s="35"/>
      <c r="AG28" s="215">
        <v>96.318703561362994</v>
      </c>
      <c r="AH28" s="210">
        <v>98.135745580322805</v>
      </c>
      <c r="AI28" s="210">
        <v>102.973109554912</v>
      </c>
      <c r="AJ28" s="210">
        <v>103.15371731590101</v>
      </c>
      <c r="AK28" s="210">
        <v>103.186891710331</v>
      </c>
      <c r="AL28" s="216">
        <v>101.029777675383</v>
      </c>
      <c r="AM28" s="210"/>
      <c r="AN28" s="217">
        <v>134.912368348038</v>
      </c>
      <c r="AO28" s="218">
        <v>137.63039690008301</v>
      </c>
      <c r="AP28" s="219">
        <v>136.273039682979</v>
      </c>
      <c r="AQ28" s="210"/>
      <c r="AR28" s="220">
        <v>113.080759849906</v>
      </c>
      <c r="AS28" s="193"/>
      <c r="AT28" s="194">
        <v>13.032537984200999</v>
      </c>
      <c r="AU28" s="188">
        <v>12.5853895228943</v>
      </c>
      <c r="AV28" s="188">
        <v>15.2224576353341</v>
      </c>
      <c r="AW28" s="188">
        <v>15.4032930039189</v>
      </c>
      <c r="AX28" s="188">
        <v>13.9179082085906</v>
      </c>
      <c r="AY28" s="195">
        <v>14.194326604783701</v>
      </c>
      <c r="AZ28" s="188"/>
      <c r="BA28" s="196">
        <v>17.098532480253098</v>
      </c>
      <c r="BB28" s="197">
        <v>13.2843468171186</v>
      </c>
      <c r="BC28" s="198">
        <v>15.040206781007999</v>
      </c>
      <c r="BD28" s="188"/>
      <c r="BE28" s="199">
        <v>14.2550419351158</v>
      </c>
    </row>
    <row r="29" spans="1:57" x14ac:dyDescent="0.25">
      <c r="A29" s="24" t="s">
        <v>49</v>
      </c>
      <c r="B29" s="44" t="str">
        <f t="shared" si="0"/>
        <v>Charlottesville, VA</v>
      </c>
      <c r="C29" s="12"/>
      <c r="D29" s="28" t="s">
        <v>16</v>
      </c>
      <c r="E29" s="31" t="s">
        <v>17</v>
      </c>
      <c r="F29" s="12"/>
      <c r="G29" s="215">
        <v>128.602438384897</v>
      </c>
      <c r="H29" s="210">
        <v>116.90830056179701</v>
      </c>
      <c r="I29" s="210">
        <v>126.18445652173899</v>
      </c>
      <c r="J29" s="210">
        <v>130.71220265900101</v>
      </c>
      <c r="K29" s="210">
        <v>150.34801810539901</v>
      </c>
      <c r="L29" s="216">
        <v>131.91543576706101</v>
      </c>
      <c r="M29" s="210"/>
      <c r="N29" s="217">
        <v>274.30747261554899</v>
      </c>
      <c r="O29" s="218">
        <v>286.86933028509901</v>
      </c>
      <c r="P29" s="219">
        <v>280.56735558236102</v>
      </c>
      <c r="Q29" s="210"/>
      <c r="R29" s="220">
        <v>187.23726207102899</v>
      </c>
      <c r="S29" s="193"/>
      <c r="T29" s="194">
        <v>5.0574685346803898</v>
      </c>
      <c r="U29" s="188">
        <v>3.8631632173676302E-2</v>
      </c>
      <c r="V29" s="188">
        <v>5.5404760731235703</v>
      </c>
      <c r="W29" s="188">
        <v>5.0157862427544897</v>
      </c>
      <c r="X29" s="188">
        <v>1.85459078654299</v>
      </c>
      <c r="Y29" s="195">
        <v>3.5254100161471298</v>
      </c>
      <c r="Z29" s="188"/>
      <c r="AA29" s="196">
        <v>23.481762619070398</v>
      </c>
      <c r="AB29" s="197">
        <v>26.787310146722401</v>
      </c>
      <c r="AC29" s="198">
        <v>25.1375270000587</v>
      </c>
      <c r="AD29" s="188"/>
      <c r="AE29" s="199">
        <v>14.9463191541504</v>
      </c>
      <c r="AF29" s="35"/>
      <c r="AG29" s="215">
        <v>148.54921615676801</v>
      </c>
      <c r="AH29" s="210">
        <v>136.12245900153999</v>
      </c>
      <c r="AI29" s="210">
        <v>135.94886268041199</v>
      </c>
      <c r="AJ29" s="210">
        <v>141.32909765532401</v>
      </c>
      <c r="AK29" s="210">
        <v>163.69286734693799</v>
      </c>
      <c r="AL29" s="216">
        <v>145.63373612533701</v>
      </c>
      <c r="AM29" s="210"/>
      <c r="AN29" s="217">
        <v>291.30332128302803</v>
      </c>
      <c r="AO29" s="218">
        <v>296.41214904566402</v>
      </c>
      <c r="AP29" s="219">
        <v>293.86918468836899</v>
      </c>
      <c r="AQ29" s="210"/>
      <c r="AR29" s="220">
        <v>195.91133927382401</v>
      </c>
      <c r="AS29" s="193"/>
      <c r="AT29" s="194">
        <v>6.6828338050728702</v>
      </c>
      <c r="AU29" s="188">
        <v>7.5150719871748803</v>
      </c>
      <c r="AV29" s="188">
        <v>9.1436041472371397</v>
      </c>
      <c r="AW29" s="188">
        <v>8.4889077048402601</v>
      </c>
      <c r="AX29" s="188">
        <v>7.4627803995179098</v>
      </c>
      <c r="AY29" s="195">
        <v>7.6860037709578801</v>
      </c>
      <c r="AZ29" s="188"/>
      <c r="BA29" s="196">
        <v>20.2864621092113</v>
      </c>
      <c r="BB29" s="197">
        <v>18.565912672912699</v>
      </c>
      <c r="BC29" s="198">
        <v>19.408301575527499</v>
      </c>
      <c r="BD29" s="188"/>
      <c r="BE29" s="199">
        <v>12.9013210495275</v>
      </c>
    </row>
    <row r="30" spans="1:57" x14ac:dyDescent="0.25">
      <c r="A30" s="24" t="s">
        <v>50</v>
      </c>
      <c r="B30" s="46" t="s">
        <v>73</v>
      </c>
      <c r="C30" s="12"/>
      <c r="D30" s="28" t="s">
        <v>16</v>
      </c>
      <c r="E30" s="31" t="s">
        <v>17</v>
      </c>
      <c r="F30" s="12"/>
      <c r="G30" s="215">
        <v>89.408904320987602</v>
      </c>
      <c r="H30" s="210">
        <v>92.205769728331106</v>
      </c>
      <c r="I30" s="210">
        <v>98.5523301698301</v>
      </c>
      <c r="J30" s="210">
        <v>98.582422982885006</v>
      </c>
      <c r="K30" s="210">
        <v>95.001216931216902</v>
      </c>
      <c r="L30" s="216">
        <v>95.323918972220596</v>
      </c>
      <c r="M30" s="210"/>
      <c r="N30" s="217">
        <v>99.353817243920403</v>
      </c>
      <c r="O30" s="218">
        <v>102.352963923602</v>
      </c>
      <c r="P30" s="219">
        <v>100.88406039461</v>
      </c>
      <c r="Q30" s="210"/>
      <c r="R30" s="220">
        <v>97.097428911316598</v>
      </c>
      <c r="S30" s="193"/>
      <c r="T30" s="194">
        <v>7.7134026832489901</v>
      </c>
      <c r="U30" s="188">
        <v>6.8702288331997901</v>
      </c>
      <c r="V30" s="188">
        <v>10.0497970893396</v>
      </c>
      <c r="W30" s="188">
        <v>10.955611454592701</v>
      </c>
      <c r="X30" s="188">
        <v>7.4329144217225496</v>
      </c>
      <c r="Y30" s="195">
        <v>9.0084040678020791</v>
      </c>
      <c r="Z30" s="188"/>
      <c r="AA30" s="196">
        <v>-1.21762111930326</v>
      </c>
      <c r="AB30" s="197">
        <v>4.6456625006988599</v>
      </c>
      <c r="AC30" s="198">
        <v>1.6995779344270401</v>
      </c>
      <c r="AD30" s="188"/>
      <c r="AE30" s="199">
        <v>6.3367242440166303</v>
      </c>
      <c r="AF30" s="35"/>
      <c r="AG30" s="215">
        <v>94.379591187650206</v>
      </c>
      <c r="AH30" s="210">
        <v>100.38307663528001</v>
      </c>
      <c r="AI30" s="210">
        <v>102.998032881453</v>
      </c>
      <c r="AJ30" s="210">
        <v>102.58778851071</v>
      </c>
      <c r="AK30" s="210">
        <v>100.596195639432</v>
      </c>
      <c r="AL30" s="216">
        <v>100.511299367307</v>
      </c>
      <c r="AM30" s="210"/>
      <c r="AN30" s="217">
        <v>114.308945948697</v>
      </c>
      <c r="AO30" s="218">
        <v>117.045109782444</v>
      </c>
      <c r="AP30" s="219">
        <v>115.68584839827</v>
      </c>
      <c r="AQ30" s="210"/>
      <c r="AR30" s="220">
        <v>105.492985100643</v>
      </c>
      <c r="AS30" s="193"/>
      <c r="AT30" s="194">
        <v>5.00617613059147</v>
      </c>
      <c r="AU30" s="188">
        <v>12.619296366919601</v>
      </c>
      <c r="AV30" s="188">
        <v>12.5033987910353</v>
      </c>
      <c r="AW30" s="188">
        <v>11.186516427751</v>
      </c>
      <c r="AX30" s="188">
        <v>8.1122814887845305</v>
      </c>
      <c r="AY30" s="195">
        <v>10.1548932775457</v>
      </c>
      <c r="AZ30" s="188"/>
      <c r="BA30" s="196">
        <v>0.52498089446497598</v>
      </c>
      <c r="BB30" s="197">
        <v>-0.64980147145800704</v>
      </c>
      <c r="BC30" s="198">
        <v>-0.13033349332445701</v>
      </c>
      <c r="BD30" s="188"/>
      <c r="BE30" s="199">
        <v>5.8657413244698002</v>
      </c>
    </row>
    <row r="31" spans="1:57" x14ac:dyDescent="0.25">
      <c r="A31" s="24" t="s">
        <v>51</v>
      </c>
      <c r="B31" s="44" t="str">
        <f t="shared" si="0"/>
        <v>Staunton &amp; Harrisonburg, VA</v>
      </c>
      <c r="C31" s="12"/>
      <c r="D31" s="28" t="s">
        <v>16</v>
      </c>
      <c r="E31" s="31" t="s">
        <v>17</v>
      </c>
      <c r="F31" s="12"/>
      <c r="G31" s="215">
        <v>92.115060763888806</v>
      </c>
      <c r="H31" s="210">
        <v>88.180762509928499</v>
      </c>
      <c r="I31" s="210">
        <v>92.370121495327098</v>
      </c>
      <c r="J31" s="210">
        <v>92.775310596833094</v>
      </c>
      <c r="K31" s="210">
        <v>93.330729950900107</v>
      </c>
      <c r="L31" s="216">
        <v>91.891994294064403</v>
      </c>
      <c r="M31" s="210"/>
      <c r="N31" s="217">
        <v>114.078544340723</v>
      </c>
      <c r="O31" s="218">
        <v>119.204300368227</v>
      </c>
      <c r="P31" s="219">
        <v>116.77399723374801</v>
      </c>
      <c r="Q31" s="210"/>
      <c r="R31" s="220">
        <v>100.220168047775</v>
      </c>
      <c r="S31" s="193"/>
      <c r="T31" s="194">
        <v>2.6368701797404102</v>
      </c>
      <c r="U31" s="188">
        <v>1.42941837273484</v>
      </c>
      <c r="V31" s="188">
        <v>4.7714961749354803</v>
      </c>
      <c r="W31" s="188">
        <v>4.7515043976516296</v>
      </c>
      <c r="X31" s="188">
        <v>1.0145349306509299</v>
      </c>
      <c r="Y31" s="195">
        <v>3.02580669648985</v>
      </c>
      <c r="Z31" s="188"/>
      <c r="AA31" s="196">
        <v>-21.478412847395301</v>
      </c>
      <c r="AB31" s="197">
        <v>-22.542940819221101</v>
      </c>
      <c r="AC31" s="198">
        <v>-22.0499616231209</v>
      </c>
      <c r="AD31" s="188"/>
      <c r="AE31" s="199">
        <v>-11.0745808334296</v>
      </c>
      <c r="AF31" s="35"/>
      <c r="AG31" s="215">
        <v>94.821571861626197</v>
      </c>
      <c r="AH31" s="210">
        <v>94.658412417564705</v>
      </c>
      <c r="AI31" s="210">
        <v>95.553340523653603</v>
      </c>
      <c r="AJ31" s="210">
        <v>95.882655661743399</v>
      </c>
      <c r="AK31" s="210">
        <v>99.746217524378906</v>
      </c>
      <c r="AL31" s="216">
        <v>96.232567315834004</v>
      </c>
      <c r="AM31" s="210"/>
      <c r="AN31" s="217">
        <v>145.966028347036</v>
      </c>
      <c r="AO31" s="218">
        <v>155.565482446076</v>
      </c>
      <c r="AP31" s="219">
        <v>150.92712184998501</v>
      </c>
      <c r="AQ31" s="210"/>
      <c r="AR31" s="220">
        <v>114.926870649034</v>
      </c>
      <c r="AS31" s="193"/>
      <c r="AT31" s="194">
        <v>-1.4242634463347099</v>
      </c>
      <c r="AU31" s="188">
        <v>1.03811122395293</v>
      </c>
      <c r="AV31" s="188">
        <v>1.1968216943888801</v>
      </c>
      <c r="AW31" s="188">
        <v>1.08359221241298</v>
      </c>
      <c r="AX31" s="188">
        <v>2.8233545187638902</v>
      </c>
      <c r="AY31" s="195">
        <v>1.0671840026788799</v>
      </c>
      <c r="AZ31" s="188"/>
      <c r="BA31" s="196">
        <v>4.0326689603715202</v>
      </c>
      <c r="BB31" s="197">
        <v>5.1712581981299204</v>
      </c>
      <c r="BC31" s="198">
        <v>4.6526891179916099</v>
      </c>
      <c r="BD31" s="188"/>
      <c r="BE31" s="199">
        <v>1.8870654464916199</v>
      </c>
    </row>
    <row r="32" spans="1:57" x14ac:dyDescent="0.25">
      <c r="A32" s="24" t="s">
        <v>52</v>
      </c>
      <c r="B32" s="44" t="str">
        <f t="shared" si="0"/>
        <v>Blacksburg &amp; Wytheville, VA</v>
      </c>
      <c r="C32" s="12"/>
      <c r="D32" s="28" t="s">
        <v>16</v>
      </c>
      <c r="E32" s="31" t="s">
        <v>17</v>
      </c>
      <c r="F32" s="12"/>
      <c r="G32" s="215">
        <v>89.907581322140601</v>
      </c>
      <c r="H32" s="210">
        <v>87.473106134371903</v>
      </c>
      <c r="I32" s="210">
        <v>91.8705974499089</v>
      </c>
      <c r="J32" s="210">
        <v>90.282317810167001</v>
      </c>
      <c r="K32" s="210">
        <v>96.8293405405405</v>
      </c>
      <c r="L32" s="216">
        <v>91.587405840722298</v>
      </c>
      <c r="M32" s="210"/>
      <c r="N32" s="217">
        <v>231.08723195329</v>
      </c>
      <c r="O32" s="218">
        <v>235.373141195134</v>
      </c>
      <c r="P32" s="219">
        <v>233.2341602649</v>
      </c>
      <c r="Q32" s="210"/>
      <c r="R32" s="220">
        <v>145.48212921433199</v>
      </c>
      <c r="S32" s="193"/>
      <c r="T32" s="194">
        <v>4.4836664116317104</v>
      </c>
      <c r="U32" s="188">
        <v>1.4104878034125601</v>
      </c>
      <c r="V32" s="188">
        <v>9.7898017605393406</v>
      </c>
      <c r="W32" s="188">
        <v>4.4339273677807798</v>
      </c>
      <c r="X32" s="188">
        <v>9.4092003604429504</v>
      </c>
      <c r="Y32" s="195">
        <v>6.2316434381955803</v>
      </c>
      <c r="Z32" s="188"/>
      <c r="AA32" s="196">
        <v>75.2099668312093</v>
      </c>
      <c r="AB32" s="197">
        <v>78.667014437922504</v>
      </c>
      <c r="AC32" s="198">
        <v>76.942838608788705</v>
      </c>
      <c r="AD32" s="188"/>
      <c r="AE32" s="199">
        <v>39.8673926305854</v>
      </c>
      <c r="AF32" s="35"/>
      <c r="AG32" s="215">
        <v>93.632251148545095</v>
      </c>
      <c r="AH32" s="210">
        <v>93.481647358010704</v>
      </c>
      <c r="AI32" s="210">
        <v>94.671054427721302</v>
      </c>
      <c r="AJ32" s="210">
        <v>92.8019479749195</v>
      </c>
      <c r="AK32" s="210">
        <v>100.519296266233</v>
      </c>
      <c r="AL32" s="216">
        <v>95.174886908098102</v>
      </c>
      <c r="AM32" s="210"/>
      <c r="AN32" s="217">
        <v>186.08762653169899</v>
      </c>
      <c r="AO32" s="218">
        <v>187.34641347989199</v>
      </c>
      <c r="AP32" s="219">
        <v>186.720707736105</v>
      </c>
      <c r="AQ32" s="210"/>
      <c r="AR32" s="220">
        <v>127.513198157113</v>
      </c>
      <c r="AS32" s="193"/>
      <c r="AT32" s="194">
        <v>7.8482663287833301</v>
      </c>
      <c r="AU32" s="188">
        <v>7.6390572486833497</v>
      </c>
      <c r="AV32" s="188">
        <v>8.7955862104674907</v>
      </c>
      <c r="AW32" s="188">
        <v>4.8820561261478597</v>
      </c>
      <c r="AX32" s="188">
        <v>8.0509949127597995</v>
      </c>
      <c r="AY32" s="195">
        <v>7.4333823241198003</v>
      </c>
      <c r="AZ32" s="188"/>
      <c r="BA32" s="196">
        <v>17.322056037784701</v>
      </c>
      <c r="BB32" s="197">
        <v>15.936234673648601</v>
      </c>
      <c r="BC32" s="198">
        <v>16.6128796288811</v>
      </c>
      <c r="BD32" s="188"/>
      <c r="BE32" s="199">
        <v>10.7270878361594</v>
      </c>
    </row>
    <row r="33" spans="1:64" x14ac:dyDescent="0.25">
      <c r="A33" s="24" t="s">
        <v>53</v>
      </c>
      <c r="B33" s="44" t="str">
        <f t="shared" si="0"/>
        <v>Lynchburg, VA</v>
      </c>
      <c r="C33" s="12"/>
      <c r="D33" s="28" t="s">
        <v>16</v>
      </c>
      <c r="E33" s="31" t="s">
        <v>17</v>
      </c>
      <c r="F33" s="12"/>
      <c r="G33" s="215">
        <v>92.327262357414398</v>
      </c>
      <c r="H33" s="210">
        <v>92.767514546965899</v>
      </c>
      <c r="I33" s="210">
        <v>101.384207650273</v>
      </c>
      <c r="J33" s="210">
        <v>100.77124926340601</v>
      </c>
      <c r="K33" s="210">
        <v>102.13648238153</v>
      </c>
      <c r="L33" s="216">
        <v>98.665679779157998</v>
      </c>
      <c r="M33" s="210"/>
      <c r="N33" s="217">
        <v>122.985935604293</v>
      </c>
      <c r="O33" s="218">
        <v>129.004986301369</v>
      </c>
      <c r="P33" s="219">
        <v>126.25938697318</v>
      </c>
      <c r="Q33" s="210"/>
      <c r="R33" s="220">
        <v>109.520174997906</v>
      </c>
      <c r="S33" s="193"/>
      <c r="T33" s="194">
        <v>-7.8634635116589999</v>
      </c>
      <c r="U33" s="188">
        <v>-5.2900476559961298</v>
      </c>
      <c r="V33" s="188">
        <v>3.5262903073945902</v>
      </c>
      <c r="W33" s="188">
        <v>2.5831034902988699</v>
      </c>
      <c r="X33" s="188">
        <v>3.0302784925587201</v>
      </c>
      <c r="Y33" s="195">
        <v>2.5808232975280201E-2</v>
      </c>
      <c r="Z33" s="188"/>
      <c r="AA33" s="196">
        <v>7.8649359514586497</v>
      </c>
      <c r="AB33" s="197">
        <v>3.4655059032502602</v>
      </c>
      <c r="AC33" s="198">
        <v>5.3694959980119297</v>
      </c>
      <c r="AD33" s="188"/>
      <c r="AE33" s="199">
        <v>2.8045089111752999</v>
      </c>
      <c r="AF33" s="35"/>
      <c r="AG33" s="215">
        <v>100.96671842454001</v>
      </c>
      <c r="AH33" s="210">
        <v>103.945033589251</v>
      </c>
      <c r="AI33" s="210">
        <v>106.883130661542</v>
      </c>
      <c r="AJ33" s="210">
        <v>107.487766564865</v>
      </c>
      <c r="AK33" s="210">
        <v>109.663351560416</v>
      </c>
      <c r="AL33" s="216">
        <v>106.167757622311</v>
      </c>
      <c r="AM33" s="210"/>
      <c r="AN33" s="217">
        <v>153.81266760337201</v>
      </c>
      <c r="AO33" s="218">
        <v>156.8541892277</v>
      </c>
      <c r="AP33" s="219">
        <v>155.37521204431201</v>
      </c>
      <c r="AQ33" s="210"/>
      <c r="AR33" s="220">
        <v>124.723674156683</v>
      </c>
      <c r="AS33" s="193"/>
      <c r="AT33" s="194">
        <v>-0.98683410242804204</v>
      </c>
      <c r="AU33" s="188">
        <v>2.6131929271338001</v>
      </c>
      <c r="AV33" s="188">
        <v>4.4848647878700003</v>
      </c>
      <c r="AW33" s="188">
        <v>5.3362309409734303</v>
      </c>
      <c r="AX33" s="188">
        <v>-1.9349569552677199</v>
      </c>
      <c r="AY33" s="195">
        <v>1.9457910388911599</v>
      </c>
      <c r="AZ33" s="188"/>
      <c r="BA33" s="196">
        <v>12.4029227267088</v>
      </c>
      <c r="BB33" s="197">
        <v>15.733105725584901</v>
      </c>
      <c r="BC33" s="198">
        <v>14.1013295694432</v>
      </c>
      <c r="BD33" s="188"/>
      <c r="BE33" s="199">
        <v>7.4766750309969998</v>
      </c>
    </row>
    <row r="34" spans="1:64" x14ac:dyDescent="0.25">
      <c r="A34" s="24" t="s">
        <v>78</v>
      </c>
      <c r="B34" s="44" t="str">
        <f t="shared" si="0"/>
        <v>Central Virginia</v>
      </c>
      <c r="C34" s="12"/>
      <c r="D34" s="28" t="s">
        <v>16</v>
      </c>
      <c r="E34" s="31" t="s">
        <v>17</v>
      </c>
      <c r="F34" s="12"/>
      <c r="G34" s="215">
        <v>98.436043715846907</v>
      </c>
      <c r="H34" s="210">
        <v>98.105837502374698</v>
      </c>
      <c r="I34" s="210">
        <v>104.919197084092</v>
      </c>
      <c r="J34" s="210">
        <v>107.845806744291</v>
      </c>
      <c r="K34" s="210">
        <v>111.053977083438</v>
      </c>
      <c r="L34" s="216">
        <v>104.727121567029</v>
      </c>
      <c r="M34" s="210"/>
      <c r="N34" s="217">
        <v>141.453631800663</v>
      </c>
      <c r="O34" s="218">
        <v>144.47407527921899</v>
      </c>
      <c r="P34" s="219">
        <v>142.97819957386301</v>
      </c>
      <c r="Q34" s="210"/>
      <c r="R34" s="220">
        <v>117.64385184407899</v>
      </c>
      <c r="S34" s="193"/>
      <c r="T34" s="194">
        <v>4.2924079993855804</v>
      </c>
      <c r="U34" s="188">
        <v>2.20731960701178</v>
      </c>
      <c r="V34" s="188">
        <v>6.2930050479336499</v>
      </c>
      <c r="W34" s="188">
        <v>8.3392749199910607</v>
      </c>
      <c r="X34" s="188">
        <v>7.1525546859590499</v>
      </c>
      <c r="Y34" s="195">
        <v>6.0930526407111696</v>
      </c>
      <c r="Z34" s="188"/>
      <c r="AA34" s="196">
        <v>10.978385710868899</v>
      </c>
      <c r="AB34" s="197">
        <v>9.8669753218339409</v>
      </c>
      <c r="AC34" s="198">
        <v>10.3772857904858</v>
      </c>
      <c r="AD34" s="188"/>
      <c r="AE34" s="199">
        <v>7.9712023718690501</v>
      </c>
      <c r="AF34" s="35"/>
      <c r="AG34" s="215">
        <v>105.827416955098</v>
      </c>
      <c r="AH34" s="210">
        <v>107.11541040932499</v>
      </c>
      <c r="AI34" s="210">
        <v>110.650393467684</v>
      </c>
      <c r="AJ34" s="210">
        <v>113.04859727649399</v>
      </c>
      <c r="AK34" s="210">
        <v>115.930946121937</v>
      </c>
      <c r="AL34" s="216">
        <v>110.835384456546</v>
      </c>
      <c r="AM34" s="210"/>
      <c r="AN34" s="217">
        <v>149.983987870341</v>
      </c>
      <c r="AO34" s="218">
        <v>151.670348202165</v>
      </c>
      <c r="AP34" s="219">
        <v>150.841561550151</v>
      </c>
      <c r="AQ34" s="210"/>
      <c r="AR34" s="220">
        <v>123.852985519813</v>
      </c>
      <c r="AS34" s="193"/>
      <c r="AT34" s="194">
        <v>6.4528238524808597</v>
      </c>
      <c r="AU34" s="188">
        <v>9.0532037494663697</v>
      </c>
      <c r="AV34" s="188">
        <v>10.986586924618599</v>
      </c>
      <c r="AW34" s="188">
        <v>11.7767550708888</v>
      </c>
      <c r="AX34" s="188">
        <v>8.7699289588253109</v>
      </c>
      <c r="AY34" s="195">
        <v>9.5859468017705698</v>
      </c>
      <c r="AZ34" s="188"/>
      <c r="BA34" s="196">
        <v>12.403354030847501</v>
      </c>
      <c r="BB34" s="197">
        <v>10.988350062183899</v>
      </c>
      <c r="BC34" s="198">
        <v>11.6710766701196</v>
      </c>
      <c r="BD34" s="188"/>
      <c r="BE34" s="199">
        <v>10.2090355469459</v>
      </c>
    </row>
    <row r="35" spans="1:64" x14ac:dyDescent="0.25">
      <c r="A35" s="24" t="s">
        <v>79</v>
      </c>
      <c r="B35" s="44" t="str">
        <f t="shared" si="0"/>
        <v>Chesapeake Bay</v>
      </c>
      <c r="C35" s="12"/>
      <c r="D35" s="28" t="s">
        <v>16</v>
      </c>
      <c r="E35" s="31" t="s">
        <v>17</v>
      </c>
      <c r="F35" s="12"/>
      <c r="G35" s="215">
        <v>101.830813953488</v>
      </c>
      <c r="H35" s="210">
        <v>98.639664536741194</v>
      </c>
      <c r="I35" s="210">
        <v>98.332156028368701</v>
      </c>
      <c r="J35" s="210">
        <v>95.452958333333299</v>
      </c>
      <c r="K35" s="210">
        <v>103.28727520435901</v>
      </c>
      <c r="L35" s="216">
        <v>99.411175401393507</v>
      </c>
      <c r="M35" s="210"/>
      <c r="N35" s="217">
        <v>138.63392419175</v>
      </c>
      <c r="O35" s="218">
        <v>141.905073779795</v>
      </c>
      <c r="P35" s="219">
        <v>140.25478065241799</v>
      </c>
      <c r="Q35" s="210"/>
      <c r="R35" s="220">
        <v>113.709251821224</v>
      </c>
      <c r="S35" s="193"/>
      <c r="T35" s="194">
        <v>11.1023009693834</v>
      </c>
      <c r="U35" s="188">
        <v>3.3155462091687902</v>
      </c>
      <c r="V35" s="188">
        <v>0.19066336596528299</v>
      </c>
      <c r="W35" s="188">
        <v>-4.2419684803733402</v>
      </c>
      <c r="X35" s="188">
        <v>0.247916332142741</v>
      </c>
      <c r="Y35" s="195">
        <v>1.3338683028918601</v>
      </c>
      <c r="Z35" s="188"/>
      <c r="AA35" s="196">
        <v>-2.4429693104932002</v>
      </c>
      <c r="AB35" s="197">
        <v>1.3600952323598801</v>
      </c>
      <c r="AC35" s="198">
        <v>-0.57611492500298001</v>
      </c>
      <c r="AD35" s="188"/>
      <c r="AE35" s="199">
        <v>0.66452900212096799</v>
      </c>
      <c r="AF35" s="35"/>
      <c r="AG35" s="215">
        <v>104.410217812197</v>
      </c>
      <c r="AH35" s="210">
        <v>107.30754731264101</v>
      </c>
      <c r="AI35" s="210">
        <v>108.664356890459</v>
      </c>
      <c r="AJ35" s="210">
        <v>104.30631054131</v>
      </c>
      <c r="AK35" s="210">
        <v>110.426181683899</v>
      </c>
      <c r="AL35" s="216">
        <v>107.14450743067199</v>
      </c>
      <c r="AM35" s="210"/>
      <c r="AN35" s="217">
        <v>132.98247863247801</v>
      </c>
      <c r="AO35" s="218">
        <v>135.90474052849399</v>
      </c>
      <c r="AP35" s="219">
        <v>134.467004690279</v>
      </c>
      <c r="AQ35" s="210"/>
      <c r="AR35" s="220">
        <v>115.926282164578</v>
      </c>
      <c r="AS35" s="193"/>
      <c r="AT35" s="194">
        <v>-4.8445823973066204</v>
      </c>
      <c r="AU35" s="188">
        <v>0.46620540907354102</v>
      </c>
      <c r="AV35" s="188">
        <v>7.0320653172169099</v>
      </c>
      <c r="AW35" s="188">
        <v>2.1411484805384302</v>
      </c>
      <c r="AX35" s="188">
        <v>7.6485211975694201</v>
      </c>
      <c r="AY35" s="195">
        <v>2.76465836387109</v>
      </c>
      <c r="AZ35" s="188"/>
      <c r="BA35" s="196">
        <v>0.391894081258643</v>
      </c>
      <c r="BB35" s="197">
        <v>1.60831795347114</v>
      </c>
      <c r="BC35" s="198">
        <v>1.0120464015522299</v>
      </c>
      <c r="BD35" s="188"/>
      <c r="BE35" s="199">
        <v>1.96669117015032</v>
      </c>
    </row>
    <row r="36" spans="1:64" x14ac:dyDescent="0.25">
      <c r="A36" s="24" t="s">
        <v>80</v>
      </c>
      <c r="B36" s="44" t="str">
        <f t="shared" si="0"/>
        <v>Coastal Virginia - Eastern Shore</v>
      </c>
      <c r="C36" s="12"/>
      <c r="D36" s="28" t="s">
        <v>16</v>
      </c>
      <c r="E36" s="31" t="s">
        <v>17</v>
      </c>
      <c r="F36" s="12"/>
      <c r="G36" s="215">
        <v>113.111324041811</v>
      </c>
      <c r="H36" s="210">
        <v>104.00920000000001</v>
      </c>
      <c r="I36" s="210">
        <v>106.039572864321</v>
      </c>
      <c r="J36" s="210">
        <v>106.928</v>
      </c>
      <c r="K36" s="210">
        <v>108.972928571428</v>
      </c>
      <c r="L36" s="216">
        <v>107.62788918918901</v>
      </c>
      <c r="M36" s="210"/>
      <c r="N36" s="217">
        <v>126.012409274193</v>
      </c>
      <c r="O36" s="218">
        <v>129.13678538812701</v>
      </c>
      <c r="P36" s="219">
        <v>127.651696214662</v>
      </c>
      <c r="Q36" s="210"/>
      <c r="R36" s="220">
        <v>114.849193018835</v>
      </c>
      <c r="S36" s="193"/>
      <c r="T36" s="194">
        <v>11.812953335434599</v>
      </c>
      <c r="U36" s="188">
        <v>4.0646395122680801</v>
      </c>
      <c r="V36" s="188">
        <v>9.3530486270019306</v>
      </c>
      <c r="W36" s="188">
        <v>9.5442826164905092</v>
      </c>
      <c r="X36" s="188">
        <v>8.6535590110266707</v>
      </c>
      <c r="Y36" s="195">
        <v>8.5953243583107106</v>
      </c>
      <c r="Z36" s="188"/>
      <c r="AA36" s="196">
        <v>8.1965532518191608</v>
      </c>
      <c r="AB36" s="197">
        <v>9.1370590575741808</v>
      </c>
      <c r="AC36" s="198">
        <v>8.6973397732953206</v>
      </c>
      <c r="AD36" s="188"/>
      <c r="AE36" s="199">
        <v>9.1646344816688501</v>
      </c>
      <c r="AF36" s="35"/>
      <c r="AG36" s="215">
        <v>119.998603871928</v>
      </c>
      <c r="AH36" s="210">
        <v>113.155835076187</v>
      </c>
      <c r="AI36" s="210">
        <v>114.562488105233</v>
      </c>
      <c r="AJ36" s="210">
        <v>112.930680309734</v>
      </c>
      <c r="AK36" s="210">
        <v>115.408409350057</v>
      </c>
      <c r="AL36" s="216">
        <v>114.978520023909</v>
      </c>
      <c r="AM36" s="210"/>
      <c r="AN36" s="217">
        <v>137.45689450222801</v>
      </c>
      <c r="AO36" s="218">
        <v>140.39395947556599</v>
      </c>
      <c r="AP36" s="219">
        <v>138.953431313008</v>
      </c>
      <c r="AQ36" s="210"/>
      <c r="AR36" s="220">
        <v>122.885640347714</v>
      </c>
      <c r="AS36" s="193"/>
      <c r="AT36" s="194">
        <v>11.5290831999377</v>
      </c>
      <c r="AU36" s="188">
        <v>8.5265092952308699</v>
      </c>
      <c r="AV36" s="188">
        <v>10.975418811039599</v>
      </c>
      <c r="AW36" s="188">
        <v>9.1968974010002</v>
      </c>
      <c r="AX36" s="188">
        <v>8.7293312373880596</v>
      </c>
      <c r="AY36" s="195">
        <v>9.6611405791419998</v>
      </c>
      <c r="AZ36" s="188"/>
      <c r="BA36" s="196">
        <v>9.4269624559451799</v>
      </c>
      <c r="BB36" s="197">
        <v>8.9427445924706106</v>
      </c>
      <c r="BC36" s="198">
        <v>9.1609463347429099</v>
      </c>
      <c r="BD36" s="188"/>
      <c r="BE36" s="199">
        <v>9.5712119924041197</v>
      </c>
    </row>
    <row r="37" spans="1:64" x14ac:dyDescent="0.25">
      <c r="A37" s="24" t="s">
        <v>81</v>
      </c>
      <c r="B37" s="44" t="str">
        <f t="shared" si="0"/>
        <v>Coastal Virginia - Hampton Roads</v>
      </c>
      <c r="C37" s="12"/>
      <c r="D37" s="28" t="s">
        <v>16</v>
      </c>
      <c r="E37" s="31" t="s">
        <v>17</v>
      </c>
      <c r="F37" s="12"/>
      <c r="G37" s="215">
        <v>90.698784357129597</v>
      </c>
      <c r="H37" s="210">
        <v>90.800400647511097</v>
      </c>
      <c r="I37" s="210">
        <v>98.246901981685099</v>
      </c>
      <c r="J37" s="210">
        <v>100.783254079464</v>
      </c>
      <c r="K37" s="210">
        <v>103.166830516701</v>
      </c>
      <c r="L37" s="216">
        <v>97.398843057028799</v>
      </c>
      <c r="M37" s="210"/>
      <c r="N37" s="217">
        <v>118.374057443678</v>
      </c>
      <c r="O37" s="218">
        <v>125.014163698506</v>
      </c>
      <c r="P37" s="219">
        <v>121.815511756698</v>
      </c>
      <c r="Q37" s="210"/>
      <c r="R37" s="220">
        <v>105.978930897558</v>
      </c>
      <c r="S37" s="193"/>
      <c r="T37" s="194">
        <v>5.6048069950606498</v>
      </c>
      <c r="U37" s="188">
        <v>1.6212061158975299</v>
      </c>
      <c r="V37" s="188">
        <v>8.9946954615135599</v>
      </c>
      <c r="W37" s="188">
        <v>7.4285082488184599</v>
      </c>
      <c r="X37" s="188">
        <v>6.7949109625760604</v>
      </c>
      <c r="Y37" s="195">
        <v>6.45191158731964</v>
      </c>
      <c r="Z37" s="188"/>
      <c r="AA37" s="196">
        <v>5.9842728824010099</v>
      </c>
      <c r="AB37" s="197">
        <v>6.6608495651607296</v>
      </c>
      <c r="AC37" s="198">
        <v>6.3477035544259603</v>
      </c>
      <c r="AD37" s="188"/>
      <c r="AE37" s="199">
        <v>6.3855688662259</v>
      </c>
      <c r="AF37" s="35"/>
      <c r="AG37" s="215">
        <v>99.229989506820502</v>
      </c>
      <c r="AH37" s="210">
        <v>98.950448997652302</v>
      </c>
      <c r="AI37" s="210">
        <v>102.090009356962</v>
      </c>
      <c r="AJ37" s="210">
        <v>103.48038548142</v>
      </c>
      <c r="AK37" s="210">
        <v>105.160631784053</v>
      </c>
      <c r="AL37" s="216">
        <v>101.96438656865401</v>
      </c>
      <c r="AM37" s="210"/>
      <c r="AN37" s="217">
        <v>127.2835259149</v>
      </c>
      <c r="AO37" s="218">
        <v>131.57079707948199</v>
      </c>
      <c r="AP37" s="219">
        <v>129.49044909405399</v>
      </c>
      <c r="AQ37" s="210"/>
      <c r="AR37" s="220">
        <v>111.34949731625299</v>
      </c>
      <c r="AS37" s="193"/>
      <c r="AT37" s="194">
        <v>6.91130178623939</v>
      </c>
      <c r="AU37" s="188">
        <v>8.6820885704811293</v>
      </c>
      <c r="AV37" s="188">
        <v>10.4591486565872</v>
      </c>
      <c r="AW37" s="188">
        <v>10.271971051313299</v>
      </c>
      <c r="AX37" s="188">
        <v>9.7337790737663905</v>
      </c>
      <c r="AY37" s="195">
        <v>9.3457336570521594</v>
      </c>
      <c r="AZ37" s="188"/>
      <c r="BA37" s="196">
        <v>8.4952301845311204</v>
      </c>
      <c r="BB37" s="197">
        <v>7.2058141624090704</v>
      </c>
      <c r="BC37" s="198">
        <v>7.8036637788900904</v>
      </c>
      <c r="BD37" s="188"/>
      <c r="BE37" s="199">
        <v>8.3878278778924198</v>
      </c>
    </row>
    <row r="38" spans="1:64" x14ac:dyDescent="0.25">
      <c r="A38" s="25" t="s">
        <v>82</v>
      </c>
      <c r="B38" s="44" t="str">
        <f t="shared" si="0"/>
        <v>Northern Virginia</v>
      </c>
      <c r="C38" s="12"/>
      <c r="D38" s="28" t="s">
        <v>16</v>
      </c>
      <c r="E38" s="31" t="s">
        <v>17</v>
      </c>
      <c r="F38" s="13"/>
      <c r="G38" s="215">
        <v>132.50372055806301</v>
      </c>
      <c r="H38" s="210">
        <v>134.345481836327</v>
      </c>
      <c r="I38" s="210">
        <v>146.606141423879</v>
      </c>
      <c r="J38" s="210">
        <v>148.36448706060801</v>
      </c>
      <c r="K38" s="210">
        <v>136.22304786791699</v>
      </c>
      <c r="L38" s="216">
        <v>140.43078248044401</v>
      </c>
      <c r="M38" s="210"/>
      <c r="N38" s="217">
        <v>125.94993947353299</v>
      </c>
      <c r="O38" s="218">
        <v>126.92206738297</v>
      </c>
      <c r="P38" s="219">
        <v>126.44960037742101</v>
      </c>
      <c r="Q38" s="210"/>
      <c r="R38" s="220">
        <v>135.93146197263599</v>
      </c>
      <c r="S38" s="193"/>
      <c r="T38" s="194">
        <v>28.961592628605601</v>
      </c>
      <c r="U38" s="188">
        <v>22.1783133601397</v>
      </c>
      <c r="V38" s="188">
        <v>23.8664303522071</v>
      </c>
      <c r="W38" s="188">
        <v>25.381502610865901</v>
      </c>
      <c r="X38" s="188">
        <v>20.064024572867702</v>
      </c>
      <c r="Y38" s="195">
        <v>24.128633380963802</v>
      </c>
      <c r="Z38" s="188"/>
      <c r="AA38" s="196">
        <v>14.2904027873678</v>
      </c>
      <c r="AB38" s="197">
        <v>14.8520839669876</v>
      </c>
      <c r="AC38" s="198">
        <v>14.5784207745373</v>
      </c>
      <c r="AD38" s="188"/>
      <c r="AE38" s="199">
        <v>21.1632115281949</v>
      </c>
      <c r="AF38" s="35"/>
      <c r="AG38" s="215">
        <v>137.21006727775799</v>
      </c>
      <c r="AH38" s="210">
        <v>152.8479171772</v>
      </c>
      <c r="AI38" s="210">
        <v>163.357657084626</v>
      </c>
      <c r="AJ38" s="210">
        <v>161.63892627081401</v>
      </c>
      <c r="AK38" s="210">
        <v>147.20381500737699</v>
      </c>
      <c r="AL38" s="216">
        <v>153.29417489172201</v>
      </c>
      <c r="AM38" s="210"/>
      <c r="AN38" s="217">
        <v>134.45408239391</v>
      </c>
      <c r="AO38" s="218">
        <v>135.612121875246</v>
      </c>
      <c r="AP38" s="219">
        <v>135.046474280105</v>
      </c>
      <c r="AQ38" s="210"/>
      <c r="AR38" s="220">
        <v>147.79521427160401</v>
      </c>
      <c r="AS38" s="193"/>
      <c r="AT38" s="194">
        <v>23.173435074072099</v>
      </c>
      <c r="AU38" s="188">
        <v>29.604427577519999</v>
      </c>
      <c r="AV38" s="188">
        <v>32.586272929005197</v>
      </c>
      <c r="AW38" s="188">
        <v>30.082413517368501</v>
      </c>
      <c r="AX38" s="188">
        <v>23.4488559701261</v>
      </c>
      <c r="AY38" s="195">
        <v>28.3524220719856</v>
      </c>
      <c r="AZ38" s="188"/>
      <c r="BA38" s="196">
        <v>15.9988071315813</v>
      </c>
      <c r="BB38" s="197">
        <v>16.4005481262393</v>
      </c>
      <c r="BC38" s="198">
        <v>16.202332617498499</v>
      </c>
      <c r="BD38" s="188"/>
      <c r="BE38" s="199">
        <v>24.8519284040967</v>
      </c>
    </row>
    <row r="39" spans="1:64" x14ac:dyDescent="0.25">
      <c r="A39" s="26" t="s">
        <v>83</v>
      </c>
      <c r="B39" s="44" t="str">
        <f t="shared" si="0"/>
        <v>Shenandoah Valley</v>
      </c>
      <c r="C39" s="12"/>
      <c r="D39" s="29" t="s">
        <v>16</v>
      </c>
      <c r="E39" s="32" t="s">
        <v>17</v>
      </c>
      <c r="F39" s="12"/>
      <c r="G39" s="221">
        <v>93.718518116728106</v>
      </c>
      <c r="H39" s="222">
        <v>90.6565079681274</v>
      </c>
      <c r="I39" s="222">
        <v>94.454594863297402</v>
      </c>
      <c r="J39" s="222">
        <v>95.339166938376195</v>
      </c>
      <c r="K39" s="222">
        <v>95.696339901477799</v>
      </c>
      <c r="L39" s="223">
        <v>94.114994262765293</v>
      </c>
      <c r="M39" s="210"/>
      <c r="N39" s="224">
        <v>121.002773671733</v>
      </c>
      <c r="O39" s="225">
        <v>124.655486830035</v>
      </c>
      <c r="P39" s="226">
        <v>122.88588771787499</v>
      </c>
      <c r="Q39" s="210"/>
      <c r="R39" s="227">
        <v>104.09079105176799</v>
      </c>
      <c r="S39" s="193"/>
      <c r="T39" s="200">
        <v>5.5200209461866896</v>
      </c>
      <c r="U39" s="201">
        <v>3.17330449183499</v>
      </c>
      <c r="V39" s="201">
        <v>5.0295939015784299</v>
      </c>
      <c r="W39" s="201">
        <v>5.0284054066205703</v>
      </c>
      <c r="X39" s="201">
        <v>1.3214287250969401</v>
      </c>
      <c r="Y39" s="202">
        <v>3.98235774495169</v>
      </c>
      <c r="Z39" s="188"/>
      <c r="AA39" s="203">
        <v>-5.4720396501462796</v>
      </c>
      <c r="AB39" s="204">
        <v>-6.8143397317842096</v>
      </c>
      <c r="AC39" s="205">
        <v>-6.2034112812474902</v>
      </c>
      <c r="AD39" s="188"/>
      <c r="AE39" s="206">
        <v>-1.63773568741883</v>
      </c>
      <c r="AF39" s="36"/>
      <c r="AG39" s="221">
        <v>97.214327821395599</v>
      </c>
      <c r="AH39" s="222">
        <v>96.673591788808807</v>
      </c>
      <c r="AI39" s="222">
        <v>97.8108465387823</v>
      </c>
      <c r="AJ39" s="222">
        <v>97.353843566650397</v>
      </c>
      <c r="AK39" s="222">
        <v>101.405633919861</v>
      </c>
      <c r="AL39" s="223">
        <v>98.166046324944801</v>
      </c>
      <c r="AM39" s="210"/>
      <c r="AN39" s="224">
        <v>139.02240740184399</v>
      </c>
      <c r="AO39" s="225">
        <v>144.90592081005099</v>
      </c>
      <c r="AP39" s="226">
        <v>142.04862384384199</v>
      </c>
      <c r="AQ39" s="210"/>
      <c r="AR39" s="227">
        <v>113.446047333851</v>
      </c>
      <c r="AS39" s="193"/>
      <c r="AT39" s="200">
        <v>1.32812827753394</v>
      </c>
      <c r="AU39" s="201">
        <v>3.5688403188815299</v>
      </c>
      <c r="AV39" s="201">
        <v>4.1807537212409898</v>
      </c>
      <c r="AW39" s="201">
        <v>2.5802432850833799</v>
      </c>
      <c r="AX39" s="201">
        <v>1.9218415162671201</v>
      </c>
      <c r="AY39" s="202">
        <v>2.72034309038464</v>
      </c>
      <c r="AZ39" s="188"/>
      <c r="BA39" s="203">
        <v>5.5282833166289498</v>
      </c>
      <c r="BB39" s="204">
        <v>6.4586106252338302</v>
      </c>
      <c r="BC39" s="205">
        <v>6.0238332303808999</v>
      </c>
      <c r="BD39" s="188"/>
      <c r="BE39" s="206">
        <v>3.7331153312330199</v>
      </c>
    </row>
    <row r="40" spans="1:64" x14ac:dyDescent="0.25">
      <c r="A40" s="22" t="s">
        <v>84</v>
      </c>
      <c r="B40" s="44" t="str">
        <f t="shared" si="0"/>
        <v>Southern Virginia</v>
      </c>
      <c r="C40" s="10"/>
      <c r="D40" s="27" t="s">
        <v>16</v>
      </c>
      <c r="E40" s="30" t="s">
        <v>17</v>
      </c>
      <c r="F40" s="3"/>
      <c r="G40" s="207">
        <v>116.841133268482</v>
      </c>
      <c r="H40" s="208">
        <v>87.301116751269006</v>
      </c>
      <c r="I40" s="208">
        <v>91.899703796412098</v>
      </c>
      <c r="J40" s="208">
        <v>92.926481937602603</v>
      </c>
      <c r="K40" s="208">
        <v>88.4829843815956</v>
      </c>
      <c r="L40" s="209">
        <v>95.161850730316999</v>
      </c>
      <c r="M40" s="210"/>
      <c r="N40" s="211">
        <v>96.929892100192603</v>
      </c>
      <c r="O40" s="212">
        <v>98.831417965849994</v>
      </c>
      <c r="P40" s="213">
        <v>97.898451503119603</v>
      </c>
      <c r="Q40" s="210"/>
      <c r="R40" s="214">
        <v>96.038152812253998</v>
      </c>
      <c r="S40" s="193"/>
      <c r="T40" s="185">
        <v>13.2251526894949</v>
      </c>
      <c r="U40" s="186">
        <v>-0.10648885884234099</v>
      </c>
      <c r="V40" s="186">
        <v>5.4411856898637998</v>
      </c>
      <c r="W40" s="186">
        <v>4.7260933356999102</v>
      </c>
      <c r="X40" s="186">
        <v>-8.7584842691683804E-2</v>
      </c>
      <c r="Y40" s="187">
        <v>4.8057996132780403</v>
      </c>
      <c r="Z40" s="188"/>
      <c r="AA40" s="189">
        <v>2.4134946546051901</v>
      </c>
      <c r="AB40" s="190">
        <v>1.9683609823769199</v>
      </c>
      <c r="AC40" s="191">
        <v>2.1931463672497702</v>
      </c>
      <c r="AD40" s="188"/>
      <c r="AE40" s="192">
        <v>3.9826372174523201</v>
      </c>
      <c r="AF40" s="33"/>
      <c r="AG40" s="207">
        <v>95.707094039389503</v>
      </c>
      <c r="AH40" s="208">
        <v>92.144800936768107</v>
      </c>
      <c r="AI40" s="208">
        <v>94.041404815343796</v>
      </c>
      <c r="AJ40" s="208">
        <v>94.987875302663397</v>
      </c>
      <c r="AK40" s="208">
        <v>95.583635094501702</v>
      </c>
      <c r="AL40" s="209">
        <v>94.468620236530796</v>
      </c>
      <c r="AM40" s="210"/>
      <c r="AN40" s="211">
        <v>112.225675495426</v>
      </c>
      <c r="AO40" s="212">
        <v>116.47637609406701</v>
      </c>
      <c r="AP40" s="213">
        <v>114.430457192644</v>
      </c>
      <c r="AQ40" s="210"/>
      <c r="AR40" s="214">
        <v>100.920778751093</v>
      </c>
      <c r="AS40" s="193"/>
      <c r="AT40" s="185">
        <v>4.1094324529343904</v>
      </c>
      <c r="AU40" s="186">
        <v>5.6121005256833802</v>
      </c>
      <c r="AV40" s="186">
        <v>5.3754072971678397</v>
      </c>
      <c r="AW40" s="186">
        <v>7.2803795992020301</v>
      </c>
      <c r="AX40" s="186">
        <v>6.75119305773954</v>
      </c>
      <c r="AY40" s="187">
        <v>5.8845664460415996</v>
      </c>
      <c r="AZ40" s="188"/>
      <c r="BA40" s="189">
        <v>9.0491308025779098</v>
      </c>
      <c r="BB40" s="190">
        <v>5.2678034295547196</v>
      </c>
      <c r="BC40" s="191">
        <v>7.0593901292971797</v>
      </c>
      <c r="BD40" s="188"/>
      <c r="BE40" s="192">
        <v>6.3413054611619</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15">
        <v>100.52811062979001</v>
      </c>
      <c r="H41" s="210">
        <v>94.603666141732205</v>
      </c>
      <c r="I41" s="210">
        <v>101.72079624729299</v>
      </c>
      <c r="J41" s="210">
        <v>101.217483644859</v>
      </c>
      <c r="K41" s="210">
        <v>103.13191647331701</v>
      </c>
      <c r="L41" s="216">
        <v>100.54506367912001</v>
      </c>
      <c r="M41" s="210"/>
      <c r="N41" s="217">
        <v>195.286484078847</v>
      </c>
      <c r="O41" s="218">
        <v>193.297719200887</v>
      </c>
      <c r="P41" s="219">
        <v>194.28</v>
      </c>
      <c r="Q41" s="210"/>
      <c r="R41" s="220">
        <v>134.366262455666</v>
      </c>
      <c r="S41" s="193"/>
      <c r="T41" s="194">
        <v>5.2792681674992901</v>
      </c>
      <c r="U41" s="188">
        <v>-3.9682534732150501</v>
      </c>
      <c r="V41" s="188">
        <v>8.7597188739463796</v>
      </c>
      <c r="W41" s="188">
        <v>4.2854653290195897</v>
      </c>
      <c r="X41" s="188">
        <v>1.97175745597076</v>
      </c>
      <c r="Y41" s="195">
        <v>3.4389479766452902</v>
      </c>
      <c r="Z41" s="188"/>
      <c r="AA41" s="196">
        <v>48.850258328141102</v>
      </c>
      <c r="AB41" s="197">
        <v>47.397122347262503</v>
      </c>
      <c r="AC41" s="198">
        <v>48.1151036763885</v>
      </c>
      <c r="AD41" s="188"/>
      <c r="AE41" s="199">
        <v>22.734071151536899</v>
      </c>
      <c r="AF41" s="34"/>
      <c r="AG41" s="215">
        <v>106.19606282212</v>
      </c>
      <c r="AH41" s="210">
        <v>104.048346000723</v>
      </c>
      <c r="AI41" s="210">
        <v>106.057055955553</v>
      </c>
      <c r="AJ41" s="210">
        <v>103.74748253656399</v>
      </c>
      <c r="AK41" s="210">
        <v>109.275512586647</v>
      </c>
      <c r="AL41" s="216">
        <v>105.919140046</v>
      </c>
      <c r="AM41" s="210"/>
      <c r="AN41" s="217">
        <v>167.43810380129901</v>
      </c>
      <c r="AO41" s="218">
        <v>167.38251228741601</v>
      </c>
      <c r="AP41" s="219">
        <v>167.40998702069999</v>
      </c>
      <c r="AQ41" s="210"/>
      <c r="AR41" s="220">
        <v>127.168385014786</v>
      </c>
      <c r="AS41" s="193"/>
      <c r="AT41" s="194">
        <v>5.9263580182428504</v>
      </c>
      <c r="AU41" s="188">
        <v>5.2476810679889798</v>
      </c>
      <c r="AV41" s="188">
        <v>7.1533181478173802</v>
      </c>
      <c r="AW41" s="188">
        <v>4.7002203119068202</v>
      </c>
      <c r="AX41" s="188">
        <v>4.3236309654356004</v>
      </c>
      <c r="AY41" s="195">
        <v>5.4433577351639002</v>
      </c>
      <c r="AZ41" s="188"/>
      <c r="BA41" s="196">
        <v>11.913984911463</v>
      </c>
      <c r="BB41" s="197">
        <v>9.9945150082238801</v>
      </c>
      <c r="BC41" s="198">
        <v>10.9238135406721</v>
      </c>
      <c r="BD41" s="188"/>
      <c r="BE41" s="199">
        <v>7.1926530491102003</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15">
        <v>84.910819672131097</v>
      </c>
      <c r="H42" s="210">
        <v>83.693283582089506</v>
      </c>
      <c r="I42" s="210">
        <v>87.445446808510596</v>
      </c>
      <c r="J42" s="210">
        <v>88.149287991498397</v>
      </c>
      <c r="K42" s="210">
        <v>86.980507859733905</v>
      </c>
      <c r="L42" s="216">
        <v>86.405890344492903</v>
      </c>
      <c r="M42" s="210"/>
      <c r="N42" s="217">
        <v>94.694063260340599</v>
      </c>
      <c r="O42" s="218">
        <v>96.203584672435099</v>
      </c>
      <c r="P42" s="219">
        <v>95.442808093194301</v>
      </c>
      <c r="Q42" s="210"/>
      <c r="R42" s="220">
        <v>88.967895011298396</v>
      </c>
      <c r="S42" s="193"/>
      <c r="T42" s="194">
        <v>6.14620947683607</v>
      </c>
      <c r="U42" s="188">
        <v>1.93987328145074</v>
      </c>
      <c r="V42" s="188">
        <v>5.3021952749420498</v>
      </c>
      <c r="W42" s="188">
        <v>5.9452039800363901</v>
      </c>
      <c r="X42" s="188">
        <v>6.7510723372146098</v>
      </c>
      <c r="Y42" s="195">
        <v>5.2609954983999199</v>
      </c>
      <c r="Z42" s="188"/>
      <c r="AA42" s="196">
        <v>6.22299654687958</v>
      </c>
      <c r="AB42" s="197">
        <v>7.7452010733935301</v>
      </c>
      <c r="AC42" s="198">
        <v>6.9775184195207096</v>
      </c>
      <c r="AD42" s="188"/>
      <c r="AE42" s="199">
        <v>5.6401327260946097</v>
      </c>
      <c r="AF42" s="35"/>
      <c r="AG42" s="215">
        <v>86.257354244800496</v>
      </c>
      <c r="AH42" s="210">
        <v>87.225427509293596</v>
      </c>
      <c r="AI42" s="210">
        <v>88.937519055815002</v>
      </c>
      <c r="AJ42" s="210">
        <v>88.807708179808401</v>
      </c>
      <c r="AK42" s="210">
        <v>89.965158539834704</v>
      </c>
      <c r="AL42" s="216">
        <v>88.346857988165596</v>
      </c>
      <c r="AM42" s="210"/>
      <c r="AN42" s="217">
        <v>101.662248838914</v>
      </c>
      <c r="AO42" s="218">
        <v>102.769532293986</v>
      </c>
      <c r="AP42" s="219">
        <v>102.212486473192</v>
      </c>
      <c r="AQ42" s="210"/>
      <c r="AR42" s="220">
        <v>92.566425791482601</v>
      </c>
      <c r="AS42" s="193"/>
      <c r="AT42" s="194">
        <v>5.9033528534536597</v>
      </c>
      <c r="AU42" s="188">
        <v>6.1419463398175003</v>
      </c>
      <c r="AV42" s="188">
        <v>6.6835145022325202</v>
      </c>
      <c r="AW42" s="188">
        <v>7.60514690101677</v>
      </c>
      <c r="AX42" s="188">
        <v>7.7566806617553796</v>
      </c>
      <c r="AY42" s="195">
        <v>6.8945654795188798</v>
      </c>
      <c r="AZ42" s="188"/>
      <c r="BA42" s="196">
        <v>5.4929866075324796</v>
      </c>
      <c r="BB42" s="197">
        <v>3.6996499763243</v>
      </c>
      <c r="BC42" s="198">
        <v>4.5563911746543102</v>
      </c>
      <c r="BD42" s="188"/>
      <c r="BE42" s="199">
        <v>5.8388781166067796</v>
      </c>
      <c r="BF42" s="98"/>
      <c r="BG42" s="98"/>
      <c r="BH42" s="98"/>
      <c r="BI42" s="98"/>
      <c r="BJ42" s="98"/>
      <c r="BK42" s="98"/>
      <c r="BL42" s="98"/>
    </row>
    <row r="43" spans="1:64" x14ac:dyDescent="0.25">
      <c r="A43" s="26" t="s">
        <v>87</v>
      </c>
      <c r="B43" s="44" t="str">
        <f t="shared" si="0"/>
        <v>Virginia Mountains</v>
      </c>
      <c r="C43" s="12"/>
      <c r="D43" s="29" t="s">
        <v>16</v>
      </c>
      <c r="E43" s="32" t="s">
        <v>17</v>
      </c>
      <c r="F43" s="12"/>
      <c r="G43" s="221">
        <v>97.578155368926204</v>
      </c>
      <c r="H43" s="222">
        <v>98.985326862689107</v>
      </c>
      <c r="I43" s="222">
        <v>103.328144426267</v>
      </c>
      <c r="J43" s="222">
        <v>100.006238938053</v>
      </c>
      <c r="K43" s="222">
        <v>102.505182518003</v>
      </c>
      <c r="L43" s="223">
        <v>100.66243558378</v>
      </c>
      <c r="M43" s="210"/>
      <c r="N43" s="224">
        <v>141.65525452812199</v>
      </c>
      <c r="O43" s="225">
        <v>140.99062732919199</v>
      </c>
      <c r="P43" s="226">
        <v>141.33662928039701</v>
      </c>
      <c r="Q43" s="210"/>
      <c r="R43" s="227">
        <v>114.655213754012</v>
      </c>
      <c r="S43" s="193"/>
      <c r="T43" s="200">
        <v>8.1308334809346903</v>
      </c>
      <c r="U43" s="201">
        <v>11.5673670196848</v>
      </c>
      <c r="V43" s="201">
        <v>16.5181829327563</v>
      </c>
      <c r="W43" s="201">
        <v>11.9568393193828</v>
      </c>
      <c r="X43" s="201">
        <v>10.456821888163701</v>
      </c>
      <c r="Y43" s="202">
        <v>11.895737402454699</v>
      </c>
      <c r="Z43" s="188"/>
      <c r="AA43" s="203">
        <v>30.096261646209499</v>
      </c>
      <c r="AB43" s="204">
        <v>22.571198905494398</v>
      </c>
      <c r="AC43" s="205">
        <v>26.075154188050298</v>
      </c>
      <c r="AD43" s="188"/>
      <c r="AE43" s="206">
        <v>17.750653601591502</v>
      </c>
      <c r="AF43" s="36"/>
      <c r="AG43" s="221">
        <v>103.25835114834599</v>
      </c>
      <c r="AH43" s="222">
        <v>103.188916634652</v>
      </c>
      <c r="AI43" s="222">
        <v>106.928803326308</v>
      </c>
      <c r="AJ43" s="222">
        <v>106.545704145371</v>
      </c>
      <c r="AK43" s="222">
        <v>108.747847607195</v>
      </c>
      <c r="AL43" s="223">
        <v>105.910446366739</v>
      </c>
      <c r="AM43" s="210"/>
      <c r="AN43" s="224">
        <v>139.26244138514301</v>
      </c>
      <c r="AO43" s="225">
        <v>141.66228648222801</v>
      </c>
      <c r="AP43" s="226">
        <v>140.47065045961401</v>
      </c>
      <c r="AQ43" s="210"/>
      <c r="AR43" s="227">
        <v>117.74481269623099</v>
      </c>
      <c r="AS43" s="193"/>
      <c r="AT43" s="200">
        <v>5.8917927287167604</v>
      </c>
      <c r="AU43" s="201">
        <v>7.5785809199795802</v>
      </c>
      <c r="AV43" s="201">
        <v>9.8688620780476501</v>
      </c>
      <c r="AW43" s="201">
        <v>8.0388813760924602</v>
      </c>
      <c r="AX43" s="201">
        <v>7.7151670773611896</v>
      </c>
      <c r="AY43" s="202">
        <v>7.9161203558977196</v>
      </c>
      <c r="AZ43" s="188"/>
      <c r="BA43" s="203">
        <v>10.706596295779301</v>
      </c>
      <c r="BB43" s="204">
        <v>8.6580064890976995</v>
      </c>
      <c r="BC43" s="205">
        <v>9.6180721637184892</v>
      </c>
      <c r="BD43" s="188"/>
      <c r="BE43" s="206">
        <v>8.4823987541544899</v>
      </c>
      <c r="BF43" s="98"/>
      <c r="BG43" s="98"/>
      <c r="BH43" s="98"/>
      <c r="BI43" s="98"/>
      <c r="BJ43" s="98"/>
      <c r="BK43" s="98"/>
      <c r="BL43" s="9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A6" sqref="A6:XFD43"/>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49" t="s">
        <v>5</v>
      </c>
      <c r="E2" s="150"/>
      <c r="G2" s="151" t="s">
        <v>110</v>
      </c>
      <c r="H2" s="152"/>
      <c r="I2" s="152"/>
      <c r="J2" s="152"/>
      <c r="K2" s="152"/>
      <c r="L2" s="152"/>
      <c r="M2" s="152"/>
      <c r="N2" s="152"/>
      <c r="O2" s="152"/>
      <c r="P2" s="152"/>
      <c r="Q2" s="152"/>
      <c r="R2" s="152"/>
      <c r="T2" s="151" t="s">
        <v>40</v>
      </c>
      <c r="U2" s="152"/>
      <c r="V2" s="152"/>
      <c r="W2" s="152"/>
      <c r="X2" s="152"/>
      <c r="Y2" s="152"/>
      <c r="Z2" s="152"/>
      <c r="AA2" s="152"/>
      <c r="AB2" s="152"/>
      <c r="AC2" s="152"/>
      <c r="AD2" s="152"/>
      <c r="AE2" s="152"/>
      <c r="AF2" s="138"/>
      <c r="AG2" s="151" t="s">
        <v>41</v>
      </c>
      <c r="AH2" s="152"/>
      <c r="AI2" s="152"/>
      <c r="AJ2" s="152"/>
      <c r="AK2" s="152"/>
      <c r="AL2" s="152"/>
      <c r="AM2" s="152"/>
      <c r="AN2" s="152"/>
      <c r="AO2" s="152"/>
      <c r="AP2" s="152"/>
      <c r="AQ2" s="152"/>
      <c r="AR2" s="152"/>
      <c r="AT2" s="151" t="s">
        <v>42</v>
      </c>
      <c r="AU2" s="152"/>
      <c r="AV2" s="152"/>
      <c r="AW2" s="152"/>
      <c r="AX2" s="152"/>
      <c r="AY2" s="152"/>
      <c r="AZ2" s="152"/>
      <c r="BA2" s="152"/>
      <c r="BB2" s="152"/>
      <c r="BC2" s="152"/>
      <c r="BD2" s="152"/>
      <c r="BE2" s="152"/>
    </row>
    <row r="3" spans="1:57" x14ac:dyDescent="0.25">
      <c r="A3" s="37"/>
      <c r="B3" s="37"/>
      <c r="C3" s="3"/>
      <c r="D3" s="153" t="s">
        <v>8</v>
      </c>
      <c r="E3" s="155" t="s">
        <v>9</v>
      </c>
      <c r="F3" s="5"/>
      <c r="G3" s="157" t="s">
        <v>0</v>
      </c>
      <c r="H3" s="159" t="s">
        <v>1</v>
      </c>
      <c r="I3" s="159" t="s">
        <v>10</v>
      </c>
      <c r="J3" s="159" t="s">
        <v>2</v>
      </c>
      <c r="K3" s="159" t="s">
        <v>11</v>
      </c>
      <c r="L3" s="161" t="s">
        <v>12</v>
      </c>
      <c r="M3" s="5"/>
      <c r="N3" s="157" t="s">
        <v>3</v>
      </c>
      <c r="O3" s="159" t="s">
        <v>4</v>
      </c>
      <c r="P3" s="161" t="s">
        <v>13</v>
      </c>
      <c r="Q3" s="2"/>
      <c r="R3" s="163" t="s">
        <v>14</v>
      </c>
      <c r="S3" s="2"/>
      <c r="T3" s="157" t="s">
        <v>0</v>
      </c>
      <c r="U3" s="159" t="s">
        <v>1</v>
      </c>
      <c r="V3" s="159" t="s">
        <v>10</v>
      </c>
      <c r="W3" s="159" t="s">
        <v>2</v>
      </c>
      <c r="X3" s="159" t="s">
        <v>11</v>
      </c>
      <c r="Y3" s="161" t="s">
        <v>12</v>
      </c>
      <c r="Z3" s="2"/>
      <c r="AA3" s="157" t="s">
        <v>3</v>
      </c>
      <c r="AB3" s="159" t="s">
        <v>4</v>
      </c>
      <c r="AC3" s="161" t="s">
        <v>13</v>
      </c>
      <c r="AD3" s="1"/>
      <c r="AE3" s="165" t="s">
        <v>14</v>
      </c>
      <c r="AF3" s="47"/>
      <c r="AG3" s="157" t="s">
        <v>0</v>
      </c>
      <c r="AH3" s="159" t="s">
        <v>1</v>
      </c>
      <c r="AI3" s="159" t="s">
        <v>10</v>
      </c>
      <c r="AJ3" s="159" t="s">
        <v>2</v>
      </c>
      <c r="AK3" s="159" t="s">
        <v>11</v>
      </c>
      <c r="AL3" s="161" t="s">
        <v>12</v>
      </c>
      <c r="AM3" s="5"/>
      <c r="AN3" s="157" t="s">
        <v>3</v>
      </c>
      <c r="AO3" s="159" t="s">
        <v>4</v>
      </c>
      <c r="AP3" s="161" t="s">
        <v>13</v>
      </c>
      <c r="AQ3" s="2"/>
      <c r="AR3" s="163" t="s">
        <v>14</v>
      </c>
      <c r="AS3" s="2"/>
      <c r="AT3" s="157" t="s">
        <v>0</v>
      </c>
      <c r="AU3" s="159" t="s">
        <v>1</v>
      </c>
      <c r="AV3" s="159" t="s">
        <v>10</v>
      </c>
      <c r="AW3" s="159" t="s">
        <v>2</v>
      </c>
      <c r="AX3" s="159" t="s">
        <v>11</v>
      </c>
      <c r="AY3" s="161" t="s">
        <v>12</v>
      </c>
      <c r="AZ3" s="2"/>
      <c r="BA3" s="157" t="s">
        <v>3</v>
      </c>
      <c r="BB3" s="159" t="s">
        <v>4</v>
      </c>
      <c r="BC3" s="161" t="s">
        <v>13</v>
      </c>
      <c r="BD3" s="1"/>
      <c r="BE3" s="165" t="s">
        <v>14</v>
      </c>
    </row>
    <row r="4" spans="1:57" x14ac:dyDescent="0.25">
      <c r="A4" s="37"/>
      <c r="B4" s="37"/>
      <c r="C4" s="3"/>
      <c r="D4" s="154"/>
      <c r="E4" s="156"/>
      <c r="F4" s="5"/>
      <c r="G4" s="167"/>
      <c r="H4" s="168"/>
      <c r="I4" s="168"/>
      <c r="J4" s="168"/>
      <c r="K4" s="168"/>
      <c r="L4" s="169"/>
      <c r="M4" s="5"/>
      <c r="N4" s="167"/>
      <c r="O4" s="168"/>
      <c r="P4" s="169"/>
      <c r="Q4" s="2"/>
      <c r="R4" s="170"/>
      <c r="S4" s="2"/>
      <c r="T4" s="167"/>
      <c r="U4" s="168"/>
      <c r="V4" s="168"/>
      <c r="W4" s="168"/>
      <c r="X4" s="168"/>
      <c r="Y4" s="169"/>
      <c r="Z4" s="2"/>
      <c r="AA4" s="167"/>
      <c r="AB4" s="168"/>
      <c r="AC4" s="169"/>
      <c r="AD4" s="1"/>
      <c r="AE4" s="171"/>
      <c r="AF4" s="48"/>
      <c r="AG4" s="167"/>
      <c r="AH4" s="168"/>
      <c r="AI4" s="168"/>
      <c r="AJ4" s="168"/>
      <c r="AK4" s="168"/>
      <c r="AL4" s="169"/>
      <c r="AM4" s="5"/>
      <c r="AN4" s="167"/>
      <c r="AO4" s="168"/>
      <c r="AP4" s="169"/>
      <c r="AQ4" s="2"/>
      <c r="AR4" s="170"/>
      <c r="AS4" s="2"/>
      <c r="AT4" s="167"/>
      <c r="AU4" s="168"/>
      <c r="AV4" s="168"/>
      <c r="AW4" s="168"/>
      <c r="AX4" s="168"/>
      <c r="AY4" s="169"/>
      <c r="AZ4" s="2"/>
      <c r="BA4" s="167"/>
      <c r="BB4" s="168"/>
      <c r="BC4" s="169"/>
      <c r="BD4" s="1"/>
      <c r="BE4" s="17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7">
        <v>58.819564507630602</v>
      </c>
      <c r="H6" s="208">
        <v>65.065601277002202</v>
      </c>
      <c r="I6" s="208">
        <v>89.577116381105299</v>
      </c>
      <c r="J6" s="208">
        <v>98.619957940633199</v>
      </c>
      <c r="K6" s="208">
        <v>97.5022495643002</v>
      </c>
      <c r="L6" s="209">
        <v>81.857788270364694</v>
      </c>
      <c r="M6" s="210"/>
      <c r="N6" s="211">
        <v>115.039903326706</v>
      </c>
      <c r="O6" s="212">
        <v>119.7810175119</v>
      </c>
      <c r="P6" s="213">
        <v>117.41047586026301</v>
      </c>
      <c r="Q6" s="210"/>
      <c r="R6" s="214">
        <v>91.994386705092296</v>
      </c>
      <c r="S6" s="193"/>
      <c r="T6" s="185">
        <v>13.869526400391001</v>
      </c>
      <c r="U6" s="186">
        <v>7.2927719510800797</v>
      </c>
      <c r="V6" s="186">
        <v>33.356593152540803</v>
      </c>
      <c r="W6" s="186">
        <v>39.857374441917997</v>
      </c>
      <c r="X6" s="186">
        <v>29.9688189577552</v>
      </c>
      <c r="Y6" s="187">
        <v>25.9664738708071</v>
      </c>
      <c r="Z6" s="188"/>
      <c r="AA6" s="189">
        <v>12.885129810749801</v>
      </c>
      <c r="AB6" s="190">
        <v>9.2916410048326803</v>
      </c>
      <c r="AC6" s="191">
        <v>11.022946167525699</v>
      </c>
      <c r="AD6" s="188"/>
      <c r="AE6" s="192">
        <v>20.062837721721401</v>
      </c>
      <c r="AG6" s="207">
        <v>77.800041225977097</v>
      </c>
      <c r="AH6" s="208">
        <v>88.145259392936794</v>
      </c>
      <c r="AI6" s="208">
        <v>102.396416455609</v>
      </c>
      <c r="AJ6" s="208">
        <v>105.064243150089</v>
      </c>
      <c r="AK6" s="208">
        <v>101.614044047311</v>
      </c>
      <c r="AL6" s="209">
        <v>94.995067397412001</v>
      </c>
      <c r="AM6" s="210"/>
      <c r="AN6" s="211">
        <v>120.87418552823399</v>
      </c>
      <c r="AO6" s="212">
        <v>128.19706180446801</v>
      </c>
      <c r="AP6" s="213">
        <v>124.535637500368</v>
      </c>
      <c r="AQ6" s="210"/>
      <c r="AR6" s="214">
        <v>103.430886169274</v>
      </c>
      <c r="AS6" s="193"/>
      <c r="AT6" s="185">
        <v>21.205632772145901</v>
      </c>
      <c r="AU6" s="186">
        <v>31.782521849974401</v>
      </c>
      <c r="AV6" s="186">
        <v>42.957296546714701</v>
      </c>
      <c r="AW6" s="186">
        <v>42.571193363971197</v>
      </c>
      <c r="AX6" s="186">
        <v>30.995336945463499</v>
      </c>
      <c r="AY6" s="187">
        <v>34.190742148737897</v>
      </c>
      <c r="AZ6" s="188"/>
      <c r="BA6" s="189">
        <v>16.591529488121399</v>
      </c>
      <c r="BB6" s="190">
        <v>14.2121826685763</v>
      </c>
      <c r="BC6" s="191">
        <v>15.3546027592184</v>
      </c>
      <c r="BD6" s="188"/>
      <c r="BE6" s="192">
        <v>27.052390917989602</v>
      </c>
    </row>
    <row r="7" spans="1:57" x14ac:dyDescent="0.25">
      <c r="A7" s="23" t="s">
        <v>18</v>
      </c>
      <c r="B7" s="44" t="str">
        <f>TRIM(A7)</f>
        <v>Virginia</v>
      </c>
      <c r="C7" s="11"/>
      <c r="D7" s="28" t="s">
        <v>16</v>
      </c>
      <c r="E7" s="31" t="s">
        <v>17</v>
      </c>
      <c r="F7" s="12"/>
      <c r="G7" s="215">
        <v>50.186536950241901</v>
      </c>
      <c r="H7" s="210">
        <v>53.336572113072997</v>
      </c>
      <c r="I7" s="210">
        <v>72.520417276299298</v>
      </c>
      <c r="J7" s="210">
        <v>77.575042384435903</v>
      </c>
      <c r="K7" s="210">
        <v>73.856334887390901</v>
      </c>
      <c r="L7" s="216">
        <v>65.484319199854895</v>
      </c>
      <c r="M7" s="210"/>
      <c r="N7" s="217">
        <v>93.023736687218403</v>
      </c>
      <c r="O7" s="218">
        <v>99.124259053125797</v>
      </c>
      <c r="P7" s="219">
        <v>96.073997870172093</v>
      </c>
      <c r="Q7" s="210"/>
      <c r="R7" s="220">
        <v>74.219379917224103</v>
      </c>
      <c r="S7" s="193"/>
      <c r="T7" s="194">
        <v>14.4355211501829</v>
      </c>
      <c r="U7" s="188">
        <v>1.8736599708209201</v>
      </c>
      <c r="V7" s="188">
        <v>24.451309333891</v>
      </c>
      <c r="W7" s="188">
        <v>27.256249366202098</v>
      </c>
      <c r="X7" s="188">
        <v>19.383226314659499</v>
      </c>
      <c r="Y7" s="195">
        <v>18.092595632901599</v>
      </c>
      <c r="Z7" s="188"/>
      <c r="AA7" s="196">
        <v>13.378022470602801</v>
      </c>
      <c r="AB7" s="197">
        <v>10.228080961524499</v>
      </c>
      <c r="AC7" s="198">
        <v>11.7308934846195</v>
      </c>
      <c r="AD7" s="188"/>
      <c r="AE7" s="199">
        <v>15.6592488730931</v>
      </c>
      <c r="AG7" s="215">
        <v>61.452158689287799</v>
      </c>
      <c r="AH7" s="210">
        <v>72.0652911090027</v>
      </c>
      <c r="AI7" s="210">
        <v>85.250420044477295</v>
      </c>
      <c r="AJ7" s="210">
        <v>87.259097349386394</v>
      </c>
      <c r="AK7" s="210">
        <v>82.205004860552805</v>
      </c>
      <c r="AL7" s="216">
        <v>77.644381649013496</v>
      </c>
      <c r="AM7" s="210"/>
      <c r="AN7" s="217">
        <v>102.318487081719</v>
      </c>
      <c r="AO7" s="218">
        <v>109.04993203667701</v>
      </c>
      <c r="AP7" s="219">
        <v>105.684209559198</v>
      </c>
      <c r="AQ7" s="210"/>
      <c r="AR7" s="220">
        <v>85.655768353581806</v>
      </c>
      <c r="AS7" s="193"/>
      <c r="AT7" s="194">
        <v>15.6766042825783</v>
      </c>
      <c r="AU7" s="188">
        <v>25.2581737776088</v>
      </c>
      <c r="AV7" s="188">
        <v>37.375739690924803</v>
      </c>
      <c r="AW7" s="188">
        <v>35.541960340836802</v>
      </c>
      <c r="AX7" s="188">
        <v>25.510200948965998</v>
      </c>
      <c r="AY7" s="195">
        <v>28.303639229843998</v>
      </c>
      <c r="AZ7" s="188"/>
      <c r="BA7" s="196">
        <v>14.059185640346</v>
      </c>
      <c r="BB7" s="197">
        <v>12.009655586776701</v>
      </c>
      <c r="BC7" s="198">
        <v>12.992506573856501</v>
      </c>
      <c r="BD7" s="188"/>
      <c r="BE7" s="199">
        <v>22.456684591614401</v>
      </c>
    </row>
    <row r="8" spans="1:57" x14ac:dyDescent="0.25">
      <c r="A8" s="24" t="s">
        <v>19</v>
      </c>
      <c r="B8" s="44" t="str">
        <f t="shared" ref="B8:B43" si="0">TRIM(A8)</f>
        <v>Norfolk/Virginia Beach, VA</v>
      </c>
      <c r="C8" s="12"/>
      <c r="D8" s="28" t="s">
        <v>16</v>
      </c>
      <c r="E8" s="31" t="s">
        <v>17</v>
      </c>
      <c r="F8" s="12"/>
      <c r="G8" s="215">
        <v>39.869931136720702</v>
      </c>
      <c r="H8" s="210">
        <v>42.5142942116291</v>
      </c>
      <c r="I8" s="210">
        <v>54.9299313064719</v>
      </c>
      <c r="J8" s="210">
        <v>60.221496433074101</v>
      </c>
      <c r="K8" s="210">
        <v>63.216441256041101</v>
      </c>
      <c r="L8" s="216">
        <v>52.1379986577533</v>
      </c>
      <c r="M8" s="210"/>
      <c r="N8" s="217">
        <v>82.704725218007894</v>
      </c>
      <c r="O8" s="218">
        <v>93.745666235028295</v>
      </c>
      <c r="P8" s="219">
        <v>88.225195726518095</v>
      </c>
      <c r="Q8" s="210"/>
      <c r="R8" s="220">
        <v>62.4402764532093</v>
      </c>
      <c r="S8" s="193"/>
      <c r="T8" s="194">
        <v>1.3060710760918399</v>
      </c>
      <c r="U8" s="188">
        <v>-7.6191749536763496</v>
      </c>
      <c r="V8" s="188">
        <v>10.766923735984999</v>
      </c>
      <c r="W8" s="188">
        <v>10.5196989320509</v>
      </c>
      <c r="X8" s="188">
        <v>8.1718383670379904</v>
      </c>
      <c r="Y8" s="195">
        <v>5.1854787522170103</v>
      </c>
      <c r="Z8" s="188"/>
      <c r="AA8" s="196">
        <v>4.15084975452511</v>
      </c>
      <c r="AB8" s="197">
        <v>5.1630741041347603</v>
      </c>
      <c r="AC8" s="198">
        <v>4.6861919596240904</v>
      </c>
      <c r="AD8" s="188"/>
      <c r="AE8" s="199">
        <v>4.9837452678573602</v>
      </c>
      <c r="AG8" s="215">
        <v>51.120532992974297</v>
      </c>
      <c r="AH8" s="210">
        <v>54.361487181486901</v>
      </c>
      <c r="AI8" s="210">
        <v>61.185321223012103</v>
      </c>
      <c r="AJ8" s="210">
        <v>64.839755852724295</v>
      </c>
      <c r="AK8" s="210">
        <v>66.939098998321697</v>
      </c>
      <c r="AL8" s="216">
        <v>59.6879177935499</v>
      </c>
      <c r="AM8" s="210"/>
      <c r="AN8" s="217">
        <v>93.115546599874094</v>
      </c>
      <c r="AO8" s="218">
        <v>102.03291133266001</v>
      </c>
      <c r="AP8" s="219">
        <v>97.574228966267299</v>
      </c>
      <c r="AQ8" s="210"/>
      <c r="AR8" s="220">
        <v>70.516592187663804</v>
      </c>
      <c r="AS8" s="193"/>
      <c r="AT8" s="194">
        <v>8.9437610139168093</v>
      </c>
      <c r="AU8" s="188">
        <v>12.708690694724901</v>
      </c>
      <c r="AV8" s="188">
        <v>19.598443666102</v>
      </c>
      <c r="AW8" s="188">
        <v>21.816030429019399</v>
      </c>
      <c r="AX8" s="188">
        <v>19.694197276444001</v>
      </c>
      <c r="AY8" s="195">
        <v>16.8237906010052</v>
      </c>
      <c r="AZ8" s="188"/>
      <c r="BA8" s="196">
        <v>10.5003998543646</v>
      </c>
      <c r="BB8" s="197">
        <v>7.9945706726663497</v>
      </c>
      <c r="BC8" s="198">
        <v>9.1759013229538198</v>
      </c>
      <c r="BD8" s="188"/>
      <c r="BE8" s="199">
        <v>13.6860306204716</v>
      </c>
    </row>
    <row r="9" spans="1:57" ht="15" x14ac:dyDescent="0.35">
      <c r="A9" s="24" t="s">
        <v>20</v>
      </c>
      <c r="B9" s="79" t="s">
        <v>72</v>
      </c>
      <c r="C9" s="12"/>
      <c r="D9" s="28" t="s">
        <v>16</v>
      </c>
      <c r="E9" s="31" t="s">
        <v>17</v>
      </c>
      <c r="F9" s="12"/>
      <c r="G9" s="215">
        <v>45.081445933660298</v>
      </c>
      <c r="H9" s="210">
        <v>53.784056402178301</v>
      </c>
      <c r="I9" s="210">
        <v>69.169355295017695</v>
      </c>
      <c r="J9" s="210">
        <v>73.658405715828707</v>
      </c>
      <c r="K9" s="210">
        <v>71.351456114136496</v>
      </c>
      <c r="L9" s="216">
        <v>62.608943892164298</v>
      </c>
      <c r="M9" s="210"/>
      <c r="N9" s="217">
        <v>85.121235388631305</v>
      </c>
      <c r="O9" s="218">
        <v>85.647980593186006</v>
      </c>
      <c r="P9" s="219">
        <v>85.384607990908606</v>
      </c>
      <c r="Q9" s="210"/>
      <c r="R9" s="220">
        <v>69.116276491805493</v>
      </c>
      <c r="S9" s="193"/>
      <c r="T9" s="194">
        <v>-9.9288699356779802</v>
      </c>
      <c r="U9" s="188">
        <v>-11.8260715746364</v>
      </c>
      <c r="V9" s="188">
        <v>2.3771123037864199</v>
      </c>
      <c r="W9" s="188">
        <v>6.5047990942637801</v>
      </c>
      <c r="X9" s="188">
        <v>4.0123814581751498</v>
      </c>
      <c r="Y9" s="195">
        <v>-1.05127126744892</v>
      </c>
      <c r="Z9" s="188"/>
      <c r="AA9" s="196">
        <v>1.2436653836114799</v>
      </c>
      <c r="AB9" s="197">
        <v>-7.7710894947271498</v>
      </c>
      <c r="AC9" s="198">
        <v>-3.48760200950076</v>
      </c>
      <c r="AD9" s="188"/>
      <c r="AE9" s="199">
        <v>-1.9251317164078701</v>
      </c>
      <c r="AG9" s="215">
        <v>53.377064046536702</v>
      </c>
      <c r="AH9" s="210">
        <v>64.978271141815497</v>
      </c>
      <c r="AI9" s="210">
        <v>76.393082949277598</v>
      </c>
      <c r="AJ9" s="210">
        <v>79.252382900895597</v>
      </c>
      <c r="AK9" s="210">
        <v>74.124180538052997</v>
      </c>
      <c r="AL9" s="216">
        <v>69.624996315315698</v>
      </c>
      <c r="AM9" s="210"/>
      <c r="AN9" s="217">
        <v>87.224229993473998</v>
      </c>
      <c r="AO9" s="218">
        <v>91.968844734236399</v>
      </c>
      <c r="AP9" s="219">
        <v>89.596537363855205</v>
      </c>
      <c r="AQ9" s="210"/>
      <c r="AR9" s="220">
        <v>75.331150900612698</v>
      </c>
      <c r="AS9" s="193"/>
      <c r="AT9" s="194">
        <v>-4.9228446171996696</v>
      </c>
      <c r="AU9" s="188">
        <v>3.8797321478073101</v>
      </c>
      <c r="AV9" s="188">
        <v>13.145998591551299</v>
      </c>
      <c r="AW9" s="188">
        <v>14.698405102754499</v>
      </c>
      <c r="AX9" s="188">
        <v>5.6819578512110898</v>
      </c>
      <c r="AY9" s="195">
        <v>6.96900032626169</v>
      </c>
      <c r="AZ9" s="188"/>
      <c r="BA9" s="196">
        <v>-1.7824751728249899</v>
      </c>
      <c r="BB9" s="197">
        <v>-4.6099110468529103</v>
      </c>
      <c r="BC9" s="198">
        <v>-3.2542484810510799</v>
      </c>
      <c r="BD9" s="188"/>
      <c r="BE9" s="199">
        <v>3.2609821173518001</v>
      </c>
    </row>
    <row r="10" spans="1:57" x14ac:dyDescent="0.25">
      <c r="A10" s="24" t="s">
        <v>21</v>
      </c>
      <c r="B10" s="44" t="str">
        <f t="shared" si="0"/>
        <v>Virginia Area</v>
      </c>
      <c r="C10" s="12"/>
      <c r="D10" s="28" t="s">
        <v>16</v>
      </c>
      <c r="E10" s="31" t="s">
        <v>17</v>
      </c>
      <c r="F10" s="12"/>
      <c r="G10" s="215">
        <v>44.920779114398002</v>
      </c>
      <c r="H10" s="210">
        <v>45.409612432128803</v>
      </c>
      <c r="I10" s="210">
        <v>59.0554382582526</v>
      </c>
      <c r="J10" s="210">
        <v>59.598429888084198</v>
      </c>
      <c r="K10" s="210">
        <v>61.609990360199298</v>
      </c>
      <c r="L10" s="216">
        <v>54.102375945778398</v>
      </c>
      <c r="M10" s="210"/>
      <c r="N10" s="217">
        <v>111.212620379949</v>
      </c>
      <c r="O10" s="218">
        <v>115.689770760838</v>
      </c>
      <c r="P10" s="219">
        <v>113.45119557039401</v>
      </c>
      <c r="Q10" s="210"/>
      <c r="R10" s="220">
        <v>71.036884635511001</v>
      </c>
      <c r="S10" s="193"/>
      <c r="T10" s="194">
        <v>0.67260660975876996</v>
      </c>
      <c r="U10" s="188">
        <v>-9.6338302766922599</v>
      </c>
      <c r="V10" s="188">
        <v>14.8518925772141</v>
      </c>
      <c r="W10" s="188">
        <v>9.8086373417073904</v>
      </c>
      <c r="X10" s="188">
        <v>4.8831460961892601</v>
      </c>
      <c r="Y10" s="195">
        <v>4.33483196388912</v>
      </c>
      <c r="Z10" s="188"/>
      <c r="AA10" s="196">
        <v>17.4793770078583</v>
      </c>
      <c r="AB10" s="197">
        <v>11.7650390471604</v>
      </c>
      <c r="AC10" s="198">
        <v>14.4946740168806</v>
      </c>
      <c r="AD10" s="188"/>
      <c r="AE10" s="199">
        <v>8.7170801573943297</v>
      </c>
      <c r="AG10" s="215">
        <v>52.841155331398603</v>
      </c>
      <c r="AH10" s="210">
        <v>58.941969668601303</v>
      </c>
      <c r="AI10" s="210">
        <v>65.462059619484904</v>
      </c>
      <c r="AJ10" s="210">
        <v>67.005439326132205</v>
      </c>
      <c r="AK10" s="210">
        <v>71.651466529206402</v>
      </c>
      <c r="AL10" s="216">
        <v>63.177072281058301</v>
      </c>
      <c r="AM10" s="210"/>
      <c r="AN10" s="217">
        <v>121.989431570561</v>
      </c>
      <c r="AO10" s="218">
        <v>128.95382910799199</v>
      </c>
      <c r="AP10" s="219">
        <v>125.471630339276</v>
      </c>
      <c r="AQ10" s="210"/>
      <c r="AR10" s="220">
        <v>80.969680927954002</v>
      </c>
      <c r="AS10" s="193"/>
      <c r="AT10" s="194">
        <v>0.80053870466971599</v>
      </c>
      <c r="AU10" s="188">
        <v>4.3033240831281603</v>
      </c>
      <c r="AV10" s="188">
        <v>11.930269054771101</v>
      </c>
      <c r="AW10" s="188">
        <v>8.8455905524462395</v>
      </c>
      <c r="AX10" s="188">
        <v>6.9662970732318401</v>
      </c>
      <c r="AY10" s="195">
        <v>6.7347351454171198</v>
      </c>
      <c r="AZ10" s="188"/>
      <c r="BA10" s="196">
        <v>10.981763288897801</v>
      </c>
      <c r="BB10" s="197">
        <v>9.7169784935330394</v>
      </c>
      <c r="BC10" s="198">
        <v>10.3281994227215</v>
      </c>
      <c r="BD10" s="188"/>
      <c r="BE10" s="199">
        <v>8.2922435990465093</v>
      </c>
    </row>
    <row r="11" spans="1:57" x14ac:dyDescent="0.25">
      <c r="A11" s="41" t="s">
        <v>22</v>
      </c>
      <c r="B11" s="44" t="str">
        <f t="shared" si="0"/>
        <v>Washington, DC</v>
      </c>
      <c r="C11" s="12"/>
      <c r="D11" s="28" t="s">
        <v>16</v>
      </c>
      <c r="E11" s="31" t="s">
        <v>17</v>
      </c>
      <c r="F11" s="12"/>
      <c r="G11" s="215">
        <v>70.780320746071496</v>
      </c>
      <c r="H11" s="210">
        <v>76.299090590550094</v>
      </c>
      <c r="I11" s="210">
        <v>119.54734131155401</v>
      </c>
      <c r="J11" s="210">
        <v>131.899527775531</v>
      </c>
      <c r="K11" s="210">
        <v>122.679339101371</v>
      </c>
      <c r="L11" s="216">
        <v>104.241123905016</v>
      </c>
      <c r="M11" s="210"/>
      <c r="N11" s="217">
        <v>120.372546202707</v>
      </c>
      <c r="O11" s="218">
        <v>129.032237316155</v>
      </c>
      <c r="P11" s="219">
        <v>124.70239175943099</v>
      </c>
      <c r="Q11" s="210"/>
      <c r="R11" s="220">
        <v>110.087200434849</v>
      </c>
      <c r="S11" s="193"/>
      <c r="T11" s="194">
        <v>54.918797565960602</v>
      </c>
      <c r="U11" s="188">
        <v>34.199867964155303</v>
      </c>
      <c r="V11" s="188">
        <v>71.401885834733903</v>
      </c>
      <c r="W11" s="188">
        <v>70.635434259856794</v>
      </c>
      <c r="X11" s="188">
        <v>57.772290548748003</v>
      </c>
      <c r="Y11" s="195">
        <v>59.244588939259202</v>
      </c>
      <c r="Z11" s="188"/>
      <c r="AA11" s="196">
        <v>37.367880009061302</v>
      </c>
      <c r="AB11" s="197">
        <v>32.768707696050001</v>
      </c>
      <c r="AC11" s="198">
        <v>34.949367952457301</v>
      </c>
      <c r="AD11" s="188"/>
      <c r="AE11" s="199">
        <v>50.482202151346897</v>
      </c>
      <c r="AG11" s="215">
        <v>105.26087580748001</v>
      </c>
      <c r="AH11" s="210">
        <v>128.13689170552399</v>
      </c>
      <c r="AI11" s="210">
        <v>161.51005442351001</v>
      </c>
      <c r="AJ11" s="210">
        <v>167.19108054140401</v>
      </c>
      <c r="AK11" s="210">
        <v>147.58535897505001</v>
      </c>
      <c r="AL11" s="216">
        <v>141.936852290594</v>
      </c>
      <c r="AM11" s="210"/>
      <c r="AN11" s="217">
        <v>138.12099988320099</v>
      </c>
      <c r="AO11" s="218">
        <v>141.183684671572</v>
      </c>
      <c r="AP11" s="219">
        <v>139.652342277386</v>
      </c>
      <c r="AQ11" s="210"/>
      <c r="AR11" s="220">
        <v>141.284135143963</v>
      </c>
      <c r="AS11" s="193"/>
      <c r="AT11" s="194">
        <v>57.332702608508903</v>
      </c>
      <c r="AU11" s="188">
        <v>76.978637221484803</v>
      </c>
      <c r="AV11" s="188">
        <v>101.410390028206</v>
      </c>
      <c r="AW11" s="188">
        <v>108.35423077689001</v>
      </c>
      <c r="AX11" s="188">
        <v>90.766872251280802</v>
      </c>
      <c r="AY11" s="195">
        <v>88.196168522571298</v>
      </c>
      <c r="AZ11" s="188"/>
      <c r="BA11" s="196">
        <v>53.607600709709097</v>
      </c>
      <c r="BB11" s="197">
        <v>43.874848367977599</v>
      </c>
      <c r="BC11" s="198">
        <v>48.528725520622999</v>
      </c>
      <c r="BD11" s="188"/>
      <c r="BE11" s="199">
        <v>74.998132481271696</v>
      </c>
    </row>
    <row r="12" spans="1:57" x14ac:dyDescent="0.25">
      <c r="A12" s="24" t="s">
        <v>23</v>
      </c>
      <c r="B12" s="44" t="str">
        <f t="shared" si="0"/>
        <v>Arlington, VA</v>
      </c>
      <c r="C12" s="12"/>
      <c r="D12" s="28" t="s">
        <v>16</v>
      </c>
      <c r="E12" s="31" t="s">
        <v>17</v>
      </c>
      <c r="F12" s="12"/>
      <c r="G12" s="215">
        <v>123.834394351464</v>
      </c>
      <c r="H12" s="210">
        <v>96.802280334727996</v>
      </c>
      <c r="I12" s="210">
        <v>139.21375</v>
      </c>
      <c r="J12" s="210">
        <v>156.53607112970701</v>
      </c>
      <c r="K12" s="210">
        <v>135.387174686192</v>
      </c>
      <c r="L12" s="216">
        <v>130.354734100418</v>
      </c>
      <c r="M12" s="210"/>
      <c r="N12" s="217">
        <v>116.55339435146399</v>
      </c>
      <c r="O12" s="218">
        <v>112.938884937238</v>
      </c>
      <c r="P12" s="219">
        <v>114.746139644351</v>
      </c>
      <c r="Q12" s="210"/>
      <c r="R12" s="220">
        <v>125.89513568439899</v>
      </c>
      <c r="S12" s="193"/>
      <c r="T12" s="194">
        <v>181.29506398709</v>
      </c>
      <c r="U12" s="188">
        <v>59.895890107682298</v>
      </c>
      <c r="V12" s="188">
        <v>80.449906250108398</v>
      </c>
      <c r="W12" s="188">
        <v>86.658698340329593</v>
      </c>
      <c r="X12" s="188">
        <v>63.917041152333802</v>
      </c>
      <c r="Y12" s="195">
        <v>87.238610159681699</v>
      </c>
      <c r="Z12" s="188"/>
      <c r="AA12" s="196">
        <v>48.705050264551701</v>
      </c>
      <c r="AB12" s="197">
        <v>37.999325168140103</v>
      </c>
      <c r="AC12" s="198">
        <v>43.236548114661304</v>
      </c>
      <c r="AD12" s="188"/>
      <c r="AE12" s="199">
        <v>73.372210631919401</v>
      </c>
      <c r="AG12" s="215">
        <v>129.119253922594</v>
      </c>
      <c r="AH12" s="210">
        <v>162.17805177824201</v>
      </c>
      <c r="AI12" s="210">
        <v>199.207491631799</v>
      </c>
      <c r="AJ12" s="210">
        <v>200.450748953974</v>
      </c>
      <c r="AK12" s="210">
        <v>164.02237944560599</v>
      </c>
      <c r="AL12" s="216">
        <v>170.99558514644301</v>
      </c>
      <c r="AM12" s="210"/>
      <c r="AN12" s="217">
        <v>135.924991631799</v>
      </c>
      <c r="AO12" s="218">
        <v>139.61537421548101</v>
      </c>
      <c r="AP12" s="219">
        <v>137.77018292363999</v>
      </c>
      <c r="AQ12" s="210"/>
      <c r="AR12" s="220">
        <v>161.50261308278499</v>
      </c>
      <c r="AS12" s="193"/>
      <c r="AT12" s="194">
        <v>110.816078991571</v>
      </c>
      <c r="AU12" s="188">
        <v>118.117265016082</v>
      </c>
      <c r="AV12" s="188">
        <v>124.65924354429499</v>
      </c>
      <c r="AW12" s="188">
        <v>110.97026225631301</v>
      </c>
      <c r="AX12" s="188">
        <v>86.252975144686403</v>
      </c>
      <c r="AY12" s="195">
        <v>109.895042203483</v>
      </c>
      <c r="AZ12" s="188"/>
      <c r="BA12" s="196">
        <v>64.418665763650793</v>
      </c>
      <c r="BB12" s="197">
        <v>67.259946665126805</v>
      </c>
      <c r="BC12" s="198">
        <v>65.846164273828606</v>
      </c>
      <c r="BD12" s="188"/>
      <c r="BE12" s="199">
        <v>97.133765766801204</v>
      </c>
    </row>
    <row r="13" spans="1:57" x14ac:dyDescent="0.25">
      <c r="A13" s="24" t="s">
        <v>24</v>
      </c>
      <c r="B13" s="44" t="str">
        <f t="shared" si="0"/>
        <v>Suburban Virginia Area</v>
      </c>
      <c r="C13" s="12"/>
      <c r="D13" s="28" t="s">
        <v>16</v>
      </c>
      <c r="E13" s="31" t="s">
        <v>17</v>
      </c>
      <c r="F13" s="12"/>
      <c r="G13" s="215">
        <v>50.031208760353699</v>
      </c>
      <c r="H13" s="210">
        <v>59.828524498104699</v>
      </c>
      <c r="I13" s="210">
        <v>76.946118208619893</v>
      </c>
      <c r="J13" s="210">
        <v>83.816887547381697</v>
      </c>
      <c r="K13" s="210">
        <v>86.1979488979362</v>
      </c>
      <c r="L13" s="216">
        <v>71.364137582479202</v>
      </c>
      <c r="M13" s="210"/>
      <c r="N13" s="217">
        <v>123.920908325143</v>
      </c>
      <c r="O13" s="218">
        <v>139.12354766250101</v>
      </c>
      <c r="P13" s="219">
        <v>131.52222799382201</v>
      </c>
      <c r="Q13" s="210"/>
      <c r="R13" s="220">
        <v>88.552163414291698</v>
      </c>
      <c r="S13" s="193"/>
      <c r="T13" s="194">
        <v>10.050277248446699</v>
      </c>
      <c r="U13" s="188">
        <v>20.3120810559525</v>
      </c>
      <c r="V13" s="188">
        <v>29.491328153117699</v>
      </c>
      <c r="W13" s="188">
        <v>22.933833276350601</v>
      </c>
      <c r="X13" s="188">
        <v>9.8805889080442402</v>
      </c>
      <c r="Y13" s="195">
        <v>18.4509616369279</v>
      </c>
      <c r="Z13" s="188"/>
      <c r="AA13" s="196">
        <v>8.2710787189530794</v>
      </c>
      <c r="AB13" s="197">
        <v>10.436315845651</v>
      </c>
      <c r="AC13" s="198">
        <v>9.4055787542467897</v>
      </c>
      <c r="AD13" s="188"/>
      <c r="AE13" s="199">
        <v>14.43599380971</v>
      </c>
      <c r="AG13" s="215">
        <v>70.506130843745595</v>
      </c>
      <c r="AH13" s="210">
        <v>79.568997262389402</v>
      </c>
      <c r="AI13" s="210">
        <v>89.371320019654604</v>
      </c>
      <c r="AJ13" s="210">
        <v>87.427072862557907</v>
      </c>
      <c r="AK13" s="210">
        <v>94.343819317703193</v>
      </c>
      <c r="AL13" s="216">
        <v>84.243468061210095</v>
      </c>
      <c r="AM13" s="210"/>
      <c r="AN13" s="217">
        <v>129.97278464130201</v>
      </c>
      <c r="AO13" s="218">
        <v>141.82628702793701</v>
      </c>
      <c r="AP13" s="219">
        <v>135.89953583462</v>
      </c>
      <c r="AQ13" s="210"/>
      <c r="AR13" s="220">
        <v>99.002344567898703</v>
      </c>
      <c r="AS13" s="193"/>
      <c r="AT13" s="194">
        <v>7.5568254790642699</v>
      </c>
      <c r="AU13" s="188">
        <v>27.9969951025403</v>
      </c>
      <c r="AV13" s="188">
        <v>34.103316677489701</v>
      </c>
      <c r="AW13" s="188">
        <v>22.7327595212769</v>
      </c>
      <c r="AX13" s="188">
        <v>17.020190377671799</v>
      </c>
      <c r="AY13" s="195">
        <v>21.663045868709599</v>
      </c>
      <c r="AZ13" s="188"/>
      <c r="BA13" s="196">
        <v>10.4578996590642</v>
      </c>
      <c r="BB13" s="197">
        <v>8.4224219624005894</v>
      </c>
      <c r="BC13" s="198">
        <v>9.3863332955549907</v>
      </c>
      <c r="BD13" s="188"/>
      <c r="BE13" s="199">
        <v>16.5335526573873</v>
      </c>
    </row>
    <row r="14" spans="1:57" x14ac:dyDescent="0.25">
      <c r="A14" s="24" t="s">
        <v>25</v>
      </c>
      <c r="B14" s="44" t="str">
        <f t="shared" si="0"/>
        <v>Alexandria, VA</v>
      </c>
      <c r="C14" s="12"/>
      <c r="D14" s="28" t="s">
        <v>16</v>
      </c>
      <c r="E14" s="31" t="s">
        <v>17</v>
      </c>
      <c r="F14" s="12"/>
      <c r="G14" s="215">
        <v>56.725828755672303</v>
      </c>
      <c r="H14" s="210">
        <v>66.002652256985897</v>
      </c>
      <c r="I14" s="210">
        <v>87.484862670169505</v>
      </c>
      <c r="J14" s="210">
        <v>99.935500358251701</v>
      </c>
      <c r="K14" s="210">
        <v>92.177562694052995</v>
      </c>
      <c r="L14" s="216">
        <v>80.465281347026504</v>
      </c>
      <c r="M14" s="210"/>
      <c r="N14" s="217">
        <v>89.6373417721518</v>
      </c>
      <c r="O14" s="218">
        <v>100.15938141867601</v>
      </c>
      <c r="P14" s="219">
        <v>94.8983615954143</v>
      </c>
      <c r="Q14" s="210"/>
      <c r="R14" s="220">
        <v>84.589018560851599</v>
      </c>
      <c r="S14" s="193"/>
      <c r="T14" s="194">
        <v>21.159827556232699</v>
      </c>
      <c r="U14" s="188">
        <v>17.972979738245002</v>
      </c>
      <c r="V14" s="188">
        <v>36.101706958262703</v>
      </c>
      <c r="W14" s="188">
        <v>48.343076203152698</v>
      </c>
      <c r="X14" s="188">
        <v>53.388890108643501</v>
      </c>
      <c r="Y14" s="195">
        <v>36.610062155326602</v>
      </c>
      <c r="Z14" s="188"/>
      <c r="AA14" s="196">
        <v>24.368977335802899</v>
      </c>
      <c r="AB14" s="197">
        <v>27.7281340638608</v>
      </c>
      <c r="AC14" s="198">
        <v>26.119341108469701</v>
      </c>
      <c r="AD14" s="188"/>
      <c r="AE14" s="199">
        <v>33.062293163188201</v>
      </c>
      <c r="AG14" s="215">
        <v>81.097230714115099</v>
      </c>
      <c r="AH14" s="210">
        <v>98.818579531884396</v>
      </c>
      <c r="AI14" s="210">
        <v>124.45389210652</v>
      </c>
      <c r="AJ14" s="210">
        <v>125.612913482206</v>
      </c>
      <c r="AK14" s="210">
        <v>106.23034780272199</v>
      </c>
      <c r="AL14" s="216">
        <v>107.242592727489</v>
      </c>
      <c r="AM14" s="210"/>
      <c r="AN14" s="217">
        <v>102.569891927394</v>
      </c>
      <c r="AO14" s="218">
        <v>109.87104490088301</v>
      </c>
      <c r="AP14" s="219">
        <v>106.22046841413901</v>
      </c>
      <c r="AQ14" s="210"/>
      <c r="AR14" s="220">
        <v>106.950557209389</v>
      </c>
      <c r="AS14" s="193"/>
      <c r="AT14" s="194">
        <v>39.778499642474003</v>
      </c>
      <c r="AU14" s="188">
        <v>56.813055996251997</v>
      </c>
      <c r="AV14" s="188">
        <v>77.091317590908304</v>
      </c>
      <c r="AW14" s="188">
        <v>71.900195977761101</v>
      </c>
      <c r="AX14" s="188">
        <v>55.238513908630701</v>
      </c>
      <c r="AY14" s="195">
        <v>61.114208153010097</v>
      </c>
      <c r="AZ14" s="188"/>
      <c r="BA14" s="196">
        <v>30.8390909020161</v>
      </c>
      <c r="BB14" s="197">
        <v>26.723322207263301</v>
      </c>
      <c r="BC14" s="198">
        <v>28.6776538581057</v>
      </c>
      <c r="BD14" s="188"/>
      <c r="BE14" s="199">
        <v>50.359016077870997</v>
      </c>
    </row>
    <row r="15" spans="1:57" x14ac:dyDescent="0.25">
      <c r="A15" s="24" t="s">
        <v>26</v>
      </c>
      <c r="B15" s="44" t="str">
        <f t="shared" si="0"/>
        <v>Fairfax/Tysons Corner, VA</v>
      </c>
      <c r="C15" s="12"/>
      <c r="D15" s="28" t="s">
        <v>16</v>
      </c>
      <c r="E15" s="31" t="s">
        <v>17</v>
      </c>
      <c r="F15" s="12"/>
      <c r="G15" s="215">
        <v>55.0877799629801</v>
      </c>
      <c r="H15" s="210">
        <v>73.234838037945295</v>
      </c>
      <c r="I15" s="210">
        <v>122.30567329939799</v>
      </c>
      <c r="J15" s="210">
        <v>128.45891948172101</v>
      </c>
      <c r="K15" s="210">
        <v>94.666992133271606</v>
      </c>
      <c r="L15" s="216">
        <v>94.750840583063294</v>
      </c>
      <c r="M15" s="210"/>
      <c r="N15" s="217">
        <v>80.337884081443704</v>
      </c>
      <c r="O15" s="218">
        <v>83.870783202221105</v>
      </c>
      <c r="P15" s="219">
        <v>82.104333641832397</v>
      </c>
      <c r="Q15" s="210"/>
      <c r="R15" s="220">
        <v>91.137552885568795</v>
      </c>
      <c r="S15" s="193"/>
      <c r="T15" s="194">
        <v>26.447973966513299</v>
      </c>
      <c r="U15" s="188">
        <v>21.167076947345699</v>
      </c>
      <c r="V15" s="188">
        <v>60.745086126950902</v>
      </c>
      <c r="W15" s="188">
        <v>82.378058606582599</v>
      </c>
      <c r="X15" s="188">
        <v>57.798302336648497</v>
      </c>
      <c r="Y15" s="195">
        <v>52.567322126162097</v>
      </c>
      <c r="Z15" s="188"/>
      <c r="AA15" s="196">
        <v>20.7887264016206</v>
      </c>
      <c r="AB15" s="197">
        <v>18.8158837043161</v>
      </c>
      <c r="AC15" s="198">
        <v>19.772965757968599</v>
      </c>
      <c r="AD15" s="188"/>
      <c r="AE15" s="199">
        <v>42.522885396116301</v>
      </c>
      <c r="AG15" s="215">
        <v>76.788933942619096</v>
      </c>
      <c r="AH15" s="210">
        <v>104.547431166126</v>
      </c>
      <c r="AI15" s="210">
        <v>139.36785978713499</v>
      </c>
      <c r="AJ15" s="210">
        <v>139.86142034937501</v>
      </c>
      <c r="AK15" s="210">
        <v>106.65023744794</v>
      </c>
      <c r="AL15" s="216">
        <v>113.44317653863899</v>
      </c>
      <c r="AM15" s="210"/>
      <c r="AN15" s="217">
        <v>89.209571089773206</v>
      </c>
      <c r="AO15" s="218">
        <v>94.616519551133706</v>
      </c>
      <c r="AP15" s="219">
        <v>91.913045320453406</v>
      </c>
      <c r="AQ15" s="210"/>
      <c r="AR15" s="220">
        <v>107.2917104763</v>
      </c>
      <c r="AS15" s="193"/>
      <c r="AT15" s="194">
        <v>46.642160232450301</v>
      </c>
      <c r="AU15" s="188">
        <v>62.952642086025101</v>
      </c>
      <c r="AV15" s="188">
        <v>88.573432003749602</v>
      </c>
      <c r="AW15" s="188">
        <v>89.411256288679795</v>
      </c>
      <c r="AX15" s="188">
        <v>65.929519908876301</v>
      </c>
      <c r="AY15" s="195">
        <v>72.645373961171302</v>
      </c>
      <c r="AZ15" s="188"/>
      <c r="BA15" s="196">
        <v>31.620491051813701</v>
      </c>
      <c r="BB15" s="197">
        <v>30.1415269685811</v>
      </c>
      <c r="BC15" s="198">
        <v>30.8550845468883</v>
      </c>
      <c r="BD15" s="188"/>
      <c r="BE15" s="199">
        <v>60.128487301366199</v>
      </c>
    </row>
    <row r="16" spans="1:57" x14ac:dyDescent="0.25">
      <c r="A16" s="24" t="s">
        <v>27</v>
      </c>
      <c r="B16" s="44" t="str">
        <f t="shared" si="0"/>
        <v>I-95 Fredericksburg, VA</v>
      </c>
      <c r="C16" s="12"/>
      <c r="D16" s="28" t="s">
        <v>16</v>
      </c>
      <c r="E16" s="31" t="s">
        <v>17</v>
      </c>
      <c r="F16" s="12"/>
      <c r="G16" s="215">
        <v>44.189542029667997</v>
      </c>
      <c r="H16" s="210">
        <v>46.238947492347499</v>
      </c>
      <c r="I16" s="210">
        <v>54.086005415587401</v>
      </c>
      <c r="J16" s="210">
        <v>55.342753708500098</v>
      </c>
      <c r="K16" s="210">
        <v>53.261119613844997</v>
      </c>
      <c r="L16" s="216">
        <v>50.623673651989598</v>
      </c>
      <c r="M16" s="210"/>
      <c r="N16" s="217">
        <v>64.695446197315704</v>
      </c>
      <c r="O16" s="218">
        <v>75.784297150930001</v>
      </c>
      <c r="P16" s="219">
        <v>70.239871674122895</v>
      </c>
      <c r="Q16" s="210"/>
      <c r="R16" s="220">
        <v>56.228301658313399</v>
      </c>
      <c r="S16" s="193"/>
      <c r="T16" s="194">
        <v>-5.1907777974456399</v>
      </c>
      <c r="U16" s="188">
        <v>-7.3988316723166099</v>
      </c>
      <c r="V16" s="188">
        <v>3.3820091665676602</v>
      </c>
      <c r="W16" s="188">
        <v>3.8418749958979501</v>
      </c>
      <c r="X16" s="188">
        <v>4.2335159284130901</v>
      </c>
      <c r="Y16" s="195">
        <v>-5.2804794516043897E-2</v>
      </c>
      <c r="Z16" s="188"/>
      <c r="AA16" s="196">
        <v>-1.6363933005109299</v>
      </c>
      <c r="AB16" s="197">
        <v>0.57957559927755098</v>
      </c>
      <c r="AC16" s="198">
        <v>-0.453224852324283</v>
      </c>
      <c r="AD16" s="188"/>
      <c r="AE16" s="199">
        <v>-0.196088528201464</v>
      </c>
      <c r="AG16" s="215">
        <v>53.402936484577303</v>
      </c>
      <c r="AH16" s="210">
        <v>52.348395632210902</v>
      </c>
      <c r="AI16" s="210">
        <v>57.420688427125</v>
      </c>
      <c r="AJ16" s="210">
        <v>59.612447904403098</v>
      </c>
      <c r="AK16" s="210">
        <v>58.640326701200799</v>
      </c>
      <c r="AL16" s="216">
        <v>56.284959029903398</v>
      </c>
      <c r="AM16" s="210"/>
      <c r="AN16" s="217">
        <v>71.585198963974506</v>
      </c>
      <c r="AO16" s="218">
        <v>78.858541028961596</v>
      </c>
      <c r="AP16" s="219">
        <v>75.221869996468001</v>
      </c>
      <c r="AQ16" s="210"/>
      <c r="AR16" s="220">
        <v>61.695505020350403</v>
      </c>
      <c r="AS16" s="193"/>
      <c r="AT16" s="194">
        <v>0.49976532507240301</v>
      </c>
      <c r="AU16" s="188">
        <v>1.57151311563412</v>
      </c>
      <c r="AV16" s="188">
        <v>6.4194904274406603</v>
      </c>
      <c r="AW16" s="188">
        <v>8.1222088393816492</v>
      </c>
      <c r="AX16" s="188">
        <v>6.88234236222082</v>
      </c>
      <c r="AY16" s="195">
        <v>4.7624111198249697</v>
      </c>
      <c r="AZ16" s="188"/>
      <c r="BA16" s="196">
        <v>3.6834298279770699</v>
      </c>
      <c r="BB16" s="197">
        <v>3.8075882838514699</v>
      </c>
      <c r="BC16" s="198">
        <v>3.74847327252367</v>
      </c>
      <c r="BD16" s="188"/>
      <c r="BE16" s="199">
        <v>4.4069585795644404</v>
      </c>
    </row>
    <row r="17" spans="1:58" x14ac:dyDescent="0.25">
      <c r="A17" s="24" t="s">
        <v>28</v>
      </c>
      <c r="B17" s="44" t="str">
        <f t="shared" si="0"/>
        <v>Dulles Airport Area, VA</v>
      </c>
      <c r="C17" s="12"/>
      <c r="D17" s="28" t="s">
        <v>16</v>
      </c>
      <c r="E17" s="31" t="s">
        <v>17</v>
      </c>
      <c r="F17" s="12"/>
      <c r="G17" s="215">
        <v>51.531792828685198</v>
      </c>
      <c r="H17" s="210">
        <v>63.315228609371999</v>
      </c>
      <c r="I17" s="210">
        <v>99.573798140770194</v>
      </c>
      <c r="J17" s="210">
        <v>106.626198064883</v>
      </c>
      <c r="K17" s="210">
        <v>91.557287042306896</v>
      </c>
      <c r="L17" s="216">
        <v>82.520860937203494</v>
      </c>
      <c r="M17" s="210"/>
      <c r="N17" s="217">
        <v>76.994978182508007</v>
      </c>
      <c r="O17" s="218">
        <v>82.222899829254402</v>
      </c>
      <c r="P17" s="219">
        <v>79.608939005881197</v>
      </c>
      <c r="Q17" s="210"/>
      <c r="R17" s="220">
        <v>81.688883242540001</v>
      </c>
      <c r="S17" s="193"/>
      <c r="T17" s="194">
        <v>28.146193106485899</v>
      </c>
      <c r="U17" s="188">
        <v>18.453997675492801</v>
      </c>
      <c r="V17" s="188">
        <v>53.452366687936099</v>
      </c>
      <c r="W17" s="188">
        <v>70.611111591837798</v>
      </c>
      <c r="X17" s="188">
        <v>63.712746785730403</v>
      </c>
      <c r="Y17" s="195">
        <v>48.967573224512201</v>
      </c>
      <c r="Z17" s="188"/>
      <c r="AA17" s="196">
        <v>37.925531865948003</v>
      </c>
      <c r="AB17" s="197">
        <v>39.602818083999502</v>
      </c>
      <c r="AC17" s="198">
        <v>38.786647823375901</v>
      </c>
      <c r="AD17" s="188"/>
      <c r="AE17" s="199">
        <v>45.985677807559199</v>
      </c>
      <c r="AG17" s="215">
        <v>65.092812796433293</v>
      </c>
      <c r="AH17" s="210">
        <v>88.444903244166099</v>
      </c>
      <c r="AI17" s="210">
        <v>115.353474909884</v>
      </c>
      <c r="AJ17" s="210">
        <v>116.080917283247</v>
      </c>
      <c r="AK17" s="210">
        <v>97.828822329728695</v>
      </c>
      <c r="AL17" s="216">
        <v>96.560186112691994</v>
      </c>
      <c r="AM17" s="210"/>
      <c r="AN17" s="217">
        <v>79.772961961677098</v>
      </c>
      <c r="AO17" s="218">
        <v>82.796246917093498</v>
      </c>
      <c r="AP17" s="219">
        <v>81.284604439385305</v>
      </c>
      <c r="AQ17" s="210"/>
      <c r="AR17" s="220">
        <v>92.195734206032995</v>
      </c>
      <c r="AS17" s="193"/>
      <c r="AT17" s="194">
        <v>19.910367005815299</v>
      </c>
      <c r="AU17" s="188">
        <v>41.178323406577299</v>
      </c>
      <c r="AV17" s="188">
        <v>68.698824616526196</v>
      </c>
      <c r="AW17" s="188">
        <v>72.252232311201695</v>
      </c>
      <c r="AX17" s="188">
        <v>58.499027401319303</v>
      </c>
      <c r="AY17" s="195">
        <v>53.551576689974603</v>
      </c>
      <c r="AZ17" s="188"/>
      <c r="BA17" s="196">
        <v>25.224141493269101</v>
      </c>
      <c r="BB17" s="197">
        <v>22.883394639946999</v>
      </c>
      <c r="BC17" s="198">
        <v>24.020966715969202</v>
      </c>
      <c r="BD17" s="188"/>
      <c r="BE17" s="199">
        <v>44.862682870849802</v>
      </c>
    </row>
    <row r="18" spans="1:58" x14ac:dyDescent="0.25">
      <c r="A18" s="24" t="s">
        <v>29</v>
      </c>
      <c r="B18" s="44" t="str">
        <f t="shared" si="0"/>
        <v>Williamsburg, VA</v>
      </c>
      <c r="C18" s="12"/>
      <c r="D18" s="28" t="s">
        <v>16</v>
      </c>
      <c r="E18" s="31" t="s">
        <v>17</v>
      </c>
      <c r="F18" s="12"/>
      <c r="G18" s="215">
        <v>38.032400321113101</v>
      </c>
      <c r="H18" s="210">
        <v>27.858497457853801</v>
      </c>
      <c r="I18" s="210">
        <v>32.940762211486799</v>
      </c>
      <c r="J18" s="210">
        <v>43.858221953837798</v>
      </c>
      <c r="K18" s="210">
        <v>53.358969404186702</v>
      </c>
      <c r="L18" s="216">
        <v>39.202381514046699</v>
      </c>
      <c r="M18" s="210"/>
      <c r="N18" s="217">
        <v>89.7518599033816</v>
      </c>
      <c r="O18" s="218">
        <v>113.133230005367</v>
      </c>
      <c r="P18" s="219">
        <v>101.442544954374</v>
      </c>
      <c r="Q18" s="210"/>
      <c r="R18" s="220">
        <v>56.970298230156203</v>
      </c>
      <c r="S18" s="193"/>
      <c r="T18" s="194">
        <v>9.0846481156197001</v>
      </c>
      <c r="U18" s="188">
        <v>-31.061519387281901</v>
      </c>
      <c r="V18" s="188">
        <v>-7.4122810970986901</v>
      </c>
      <c r="W18" s="188">
        <v>-6.2018894806687097</v>
      </c>
      <c r="X18" s="188">
        <v>-5.1898738016359696</v>
      </c>
      <c r="Y18" s="195">
        <v>-8.3492441930081398</v>
      </c>
      <c r="Z18" s="188"/>
      <c r="AA18" s="196">
        <v>2.7378124008739002</v>
      </c>
      <c r="AB18" s="197">
        <v>2.4687305244539499</v>
      </c>
      <c r="AC18" s="198">
        <v>2.5875923226317901</v>
      </c>
      <c r="AD18" s="188"/>
      <c r="AE18" s="199">
        <v>-3.1091233087309602</v>
      </c>
      <c r="AG18" s="215">
        <v>55.262290607439098</v>
      </c>
      <c r="AH18" s="210">
        <v>42.431728659352402</v>
      </c>
      <c r="AI18" s="210">
        <v>44.257686617125202</v>
      </c>
      <c r="AJ18" s="210">
        <v>51.7775744794804</v>
      </c>
      <c r="AK18" s="210">
        <v>62.229655218584703</v>
      </c>
      <c r="AL18" s="216">
        <v>51.191096617452096</v>
      </c>
      <c r="AM18" s="210"/>
      <c r="AN18" s="217">
        <v>111.101764075784</v>
      </c>
      <c r="AO18" s="218">
        <v>130.00437838923401</v>
      </c>
      <c r="AP18" s="219">
        <v>120.553071232509</v>
      </c>
      <c r="AQ18" s="210"/>
      <c r="AR18" s="220">
        <v>71.004634732886402</v>
      </c>
      <c r="AS18" s="193"/>
      <c r="AT18" s="194">
        <v>10.0277361204396</v>
      </c>
      <c r="AU18" s="188">
        <v>-3.0538848162759602</v>
      </c>
      <c r="AV18" s="188">
        <v>3.4344606960215902</v>
      </c>
      <c r="AW18" s="188">
        <v>4.4700394318391901</v>
      </c>
      <c r="AX18" s="188">
        <v>5.4759013213846597</v>
      </c>
      <c r="AY18" s="195">
        <v>4.3250605881420698</v>
      </c>
      <c r="AZ18" s="188"/>
      <c r="BA18" s="196">
        <v>3.962502914905</v>
      </c>
      <c r="BB18" s="197">
        <v>1.4796259371148901</v>
      </c>
      <c r="BC18" s="198">
        <v>2.6088390923581</v>
      </c>
      <c r="BD18" s="188"/>
      <c r="BE18" s="199">
        <v>3.4824829162819002</v>
      </c>
    </row>
    <row r="19" spans="1:58" x14ac:dyDescent="0.25">
      <c r="A19" s="24" t="s">
        <v>30</v>
      </c>
      <c r="B19" s="44" t="str">
        <f t="shared" si="0"/>
        <v>Virginia Beach, VA</v>
      </c>
      <c r="C19" s="12"/>
      <c r="D19" s="28" t="s">
        <v>16</v>
      </c>
      <c r="E19" s="31" t="s">
        <v>17</v>
      </c>
      <c r="F19" s="12"/>
      <c r="G19" s="215">
        <v>34.293859283229502</v>
      </c>
      <c r="H19" s="210">
        <v>34.899058158724998</v>
      </c>
      <c r="I19" s="210">
        <v>46.062731796333999</v>
      </c>
      <c r="J19" s="210">
        <v>52.388594835030503</v>
      </c>
      <c r="K19" s="210">
        <v>56.978861816700601</v>
      </c>
      <c r="L19" s="216">
        <v>44.895757968706803</v>
      </c>
      <c r="M19" s="210"/>
      <c r="N19" s="217">
        <v>77.662381368635394</v>
      </c>
      <c r="O19" s="218">
        <v>98.351132488798299</v>
      </c>
      <c r="P19" s="219">
        <v>88.006756928716896</v>
      </c>
      <c r="Q19" s="210"/>
      <c r="R19" s="220">
        <v>57.188579140968898</v>
      </c>
      <c r="S19" s="193"/>
      <c r="T19" s="194">
        <v>-9.92996294601598</v>
      </c>
      <c r="U19" s="188">
        <v>-16.4789060889334</v>
      </c>
      <c r="V19" s="188">
        <v>5.2947703541296303</v>
      </c>
      <c r="W19" s="188">
        <v>15.259514711491599</v>
      </c>
      <c r="X19" s="188">
        <v>13.2690605307296</v>
      </c>
      <c r="Y19" s="195">
        <v>2.37697577390959</v>
      </c>
      <c r="Z19" s="188"/>
      <c r="AA19" s="196">
        <v>0.42059160601918</v>
      </c>
      <c r="AB19" s="197">
        <v>10.814177309803499</v>
      </c>
      <c r="AC19" s="198">
        <v>5.9745822010631002</v>
      </c>
      <c r="AD19" s="188"/>
      <c r="AE19" s="199">
        <v>3.9327513290342999</v>
      </c>
      <c r="AG19" s="215">
        <v>51.443995463210797</v>
      </c>
      <c r="AH19" s="210">
        <v>53.296067200048597</v>
      </c>
      <c r="AI19" s="210">
        <v>61.105988127260098</v>
      </c>
      <c r="AJ19" s="210">
        <v>63.597232125878598</v>
      </c>
      <c r="AK19" s="210">
        <v>64.781919080949393</v>
      </c>
      <c r="AL19" s="216">
        <v>58.842158346255303</v>
      </c>
      <c r="AM19" s="210"/>
      <c r="AN19" s="217">
        <v>89.948966457311798</v>
      </c>
      <c r="AO19" s="218">
        <v>100.723505946351</v>
      </c>
      <c r="AP19" s="219">
        <v>95.336236201831497</v>
      </c>
      <c r="AQ19" s="210"/>
      <c r="AR19" s="220">
        <v>69.2823332391484</v>
      </c>
      <c r="AS19" s="193"/>
      <c r="AT19" s="194">
        <v>4.8115557084623202</v>
      </c>
      <c r="AU19" s="188">
        <v>12.256162315048799</v>
      </c>
      <c r="AV19" s="188">
        <v>23.6744628333315</v>
      </c>
      <c r="AW19" s="188">
        <v>26.615098402666401</v>
      </c>
      <c r="AX19" s="188">
        <v>19.626707843947099</v>
      </c>
      <c r="AY19" s="195">
        <v>17.521461433162401</v>
      </c>
      <c r="AZ19" s="188"/>
      <c r="BA19" s="196">
        <v>2.9240574778314699</v>
      </c>
      <c r="BB19" s="197">
        <v>2.0897182224633202</v>
      </c>
      <c r="BC19" s="198">
        <v>2.48162245217961</v>
      </c>
      <c r="BD19" s="188"/>
      <c r="BE19" s="199">
        <v>11.1434854341666</v>
      </c>
    </row>
    <row r="20" spans="1:58" x14ac:dyDescent="0.25">
      <c r="A20" s="41" t="s">
        <v>31</v>
      </c>
      <c r="B20" s="44" t="str">
        <f t="shared" si="0"/>
        <v>Norfolk/Portsmouth, VA</v>
      </c>
      <c r="C20" s="12"/>
      <c r="D20" s="28" t="s">
        <v>16</v>
      </c>
      <c r="E20" s="31" t="s">
        <v>17</v>
      </c>
      <c r="F20" s="12"/>
      <c r="G20" s="215">
        <v>49.268808314290702</v>
      </c>
      <c r="H20" s="210">
        <v>59.063258692212997</v>
      </c>
      <c r="I20" s="210">
        <v>84.405310089646605</v>
      </c>
      <c r="J20" s="210">
        <v>85.652106204956894</v>
      </c>
      <c r="K20" s="210">
        <v>83.940623308138498</v>
      </c>
      <c r="L20" s="216">
        <v>72.466021321849098</v>
      </c>
      <c r="M20" s="210"/>
      <c r="N20" s="217">
        <v>85.126978959395302</v>
      </c>
      <c r="O20" s="218">
        <v>80.102542837053903</v>
      </c>
      <c r="P20" s="219">
        <v>82.614760898224603</v>
      </c>
      <c r="Q20" s="210"/>
      <c r="R20" s="220">
        <v>75.365661200813605</v>
      </c>
      <c r="S20" s="193"/>
      <c r="T20" s="194">
        <v>24.611595974567901</v>
      </c>
      <c r="U20" s="188">
        <v>27.477084822850198</v>
      </c>
      <c r="V20" s="188">
        <v>34.607070691446403</v>
      </c>
      <c r="W20" s="188">
        <v>13.125203002235899</v>
      </c>
      <c r="X20" s="188">
        <v>8.1009698634155392</v>
      </c>
      <c r="Y20" s="195">
        <v>20.0007180447396</v>
      </c>
      <c r="Z20" s="188"/>
      <c r="AA20" s="196">
        <v>-3.81942446357895</v>
      </c>
      <c r="AB20" s="197">
        <v>-8.47963570304589</v>
      </c>
      <c r="AC20" s="198">
        <v>-6.13651599518316</v>
      </c>
      <c r="AD20" s="188"/>
      <c r="AE20" s="199">
        <v>10.3746609917351</v>
      </c>
      <c r="AG20" s="215">
        <v>54.7692403893478</v>
      </c>
      <c r="AH20" s="210">
        <v>65.875086952891493</v>
      </c>
      <c r="AI20" s="210">
        <v>76.840223760766307</v>
      </c>
      <c r="AJ20" s="210">
        <v>80.625933305501803</v>
      </c>
      <c r="AK20" s="210">
        <v>81.013692002109295</v>
      </c>
      <c r="AL20" s="216">
        <v>71.824835282123303</v>
      </c>
      <c r="AM20" s="210"/>
      <c r="AN20" s="217">
        <v>96.240914927931001</v>
      </c>
      <c r="AO20" s="218">
        <v>97.803484096502004</v>
      </c>
      <c r="AP20" s="219">
        <v>97.022199512216503</v>
      </c>
      <c r="AQ20" s="210"/>
      <c r="AR20" s="220">
        <v>79.024082205007105</v>
      </c>
      <c r="AS20" s="193"/>
      <c r="AT20" s="194">
        <v>20.773869225889701</v>
      </c>
      <c r="AU20" s="188">
        <v>31.1413219454017</v>
      </c>
      <c r="AV20" s="188">
        <v>28.557969755405299</v>
      </c>
      <c r="AW20" s="188">
        <v>30.144900518512902</v>
      </c>
      <c r="AX20" s="188">
        <v>29.632436354330601</v>
      </c>
      <c r="AY20" s="195">
        <v>28.3514983996456</v>
      </c>
      <c r="AZ20" s="188"/>
      <c r="BA20" s="196">
        <v>18.875688121648398</v>
      </c>
      <c r="BB20" s="197">
        <v>17.790570779471199</v>
      </c>
      <c r="BC20" s="198">
        <v>18.326273038165699</v>
      </c>
      <c r="BD20" s="188"/>
      <c r="BE20" s="199">
        <v>24.646925542098099</v>
      </c>
    </row>
    <row r="21" spans="1:58" x14ac:dyDescent="0.25">
      <c r="A21" s="42" t="s">
        <v>32</v>
      </c>
      <c r="B21" s="44" t="str">
        <f t="shared" si="0"/>
        <v>Newport News/Hampton, VA</v>
      </c>
      <c r="C21" s="12"/>
      <c r="D21" s="28" t="s">
        <v>16</v>
      </c>
      <c r="E21" s="31" t="s">
        <v>17</v>
      </c>
      <c r="F21" s="13"/>
      <c r="G21" s="215">
        <v>38.109927903621397</v>
      </c>
      <c r="H21" s="210">
        <v>44.537219246861902</v>
      </c>
      <c r="I21" s="210">
        <v>55.875559370942099</v>
      </c>
      <c r="J21" s="210">
        <v>58.593472673495803</v>
      </c>
      <c r="K21" s="210">
        <v>63.427704371663502</v>
      </c>
      <c r="L21" s="216">
        <v>52.1087767133169</v>
      </c>
      <c r="M21" s="210"/>
      <c r="N21" s="217">
        <v>89.548803130861302</v>
      </c>
      <c r="O21" s="218">
        <v>91.034573842158395</v>
      </c>
      <c r="P21" s="219">
        <v>90.291688486509798</v>
      </c>
      <c r="Q21" s="210"/>
      <c r="R21" s="220">
        <v>63.018180077086299</v>
      </c>
      <c r="S21" s="193"/>
      <c r="T21" s="194">
        <v>4.5500858911019302</v>
      </c>
      <c r="U21" s="188">
        <v>2.01840270262521</v>
      </c>
      <c r="V21" s="188">
        <v>17.815583217091799</v>
      </c>
      <c r="W21" s="188">
        <v>21.866883602133001</v>
      </c>
      <c r="X21" s="188">
        <v>17.888656380454101</v>
      </c>
      <c r="Y21" s="195">
        <v>13.567982243516999</v>
      </c>
      <c r="Z21" s="188"/>
      <c r="AA21" s="196">
        <v>19.554090529852498</v>
      </c>
      <c r="AB21" s="197">
        <v>12.6658643500132</v>
      </c>
      <c r="AC21" s="198">
        <v>15.9795114091099</v>
      </c>
      <c r="AD21" s="188"/>
      <c r="AE21" s="199">
        <v>14.542957308863199</v>
      </c>
      <c r="AG21" s="215">
        <v>40.657026042418103</v>
      </c>
      <c r="AH21" s="210">
        <v>49.194798207329299</v>
      </c>
      <c r="AI21" s="210">
        <v>56.036582455634097</v>
      </c>
      <c r="AJ21" s="210">
        <v>59.2530754472659</v>
      </c>
      <c r="AK21" s="210">
        <v>60.908334461116702</v>
      </c>
      <c r="AL21" s="216">
        <v>53.209963322752799</v>
      </c>
      <c r="AM21" s="210"/>
      <c r="AN21" s="217">
        <v>86.857845282065995</v>
      </c>
      <c r="AO21" s="218">
        <v>93.006282296926798</v>
      </c>
      <c r="AP21" s="219">
        <v>89.932063789496397</v>
      </c>
      <c r="AQ21" s="210"/>
      <c r="AR21" s="220">
        <v>63.701992027536697</v>
      </c>
      <c r="AS21" s="193"/>
      <c r="AT21" s="194">
        <v>4.6907564904922099</v>
      </c>
      <c r="AU21" s="188">
        <v>15.287423316922199</v>
      </c>
      <c r="AV21" s="188">
        <v>24.198546216190302</v>
      </c>
      <c r="AW21" s="188">
        <v>30.364822480990998</v>
      </c>
      <c r="AX21" s="188">
        <v>29.0586300268983</v>
      </c>
      <c r="AY21" s="195">
        <v>21.333575788673599</v>
      </c>
      <c r="AZ21" s="188"/>
      <c r="BA21" s="196">
        <v>22.178698978874099</v>
      </c>
      <c r="BB21" s="197">
        <v>19.6450638725426</v>
      </c>
      <c r="BC21" s="198">
        <v>20.855324363745599</v>
      </c>
      <c r="BD21" s="188"/>
      <c r="BE21" s="199">
        <v>21.140213258451301</v>
      </c>
    </row>
    <row r="22" spans="1:58" x14ac:dyDescent="0.25">
      <c r="A22" s="43" t="s">
        <v>33</v>
      </c>
      <c r="B22" s="44" t="str">
        <f t="shared" si="0"/>
        <v>Chesapeake/Suffolk, VA</v>
      </c>
      <c r="C22" s="12"/>
      <c r="D22" s="29" t="s">
        <v>16</v>
      </c>
      <c r="E22" s="32" t="s">
        <v>17</v>
      </c>
      <c r="F22" s="12"/>
      <c r="G22" s="221">
        <v>47.099258585152803</v>
      </c>
      <c r="H22" s="222">
        <v>59.195762410480299</v>
      </c>
      <c r="I22" s="222">
        <v>72.129683982532697</v>
      </c>
      <c r="J22" s="222">
        <v>75.015746602619998</v>
      </c>
      <c r="K22" s="222">
        <v>68.571905275109103</v>
      </c>
      <c r="L22" s="223">
        <v>64.402471371179004</v>
      </c>
      <c r="M22" s="210"/>
      <c r="N22" s="224">
        <v>73.650230462882007</v>
      </c>
      <c r="O22" s="225">
        <v>75.474589711790301</v>
      </c>
      <c r="P22" s="226">
        <v>74.562410087336204</v>
      </c>
      <c r="Q22" s="210"/>
      <c r="R22" s="227">
        <v>67.3053110043668</v>
      </c>
      <c r="S22" s="193"/>
      <c r="T22" s="200">
        <v>-8.2523768157382698</v>
      </c>
      <c r="U22" s="201">
        <v>-8.5334886708461202</v>
      </c>
      <c r="V22" s="201">
        <v>3.5888901913614002</v>
      </c>
      <c r="W22" s="201">
        <v>7.0528177263485103</v>
      </c>
      <c r="X22" s="201">
        <v>5.9844979887379202</v>
      </c>
      <c r="Y22" s="202">
        <v>0.48491123806993203</v>
      </c>
      <c r="Z22" s="188"/>
      <c r="AA22" s="203">
        <v>5.5331504411393304</v>
      </c>
      <c r="AB22" s="204">
        <v>1.98200491790046</v>
      </c>
      <c r="AC22" s="205">
        <v>3.70548177933658</v>
      </c>
      <c r="AD22" s="188"/>
      <c r="AE22" s="206">
        <v>1.48243799182983</v>
      </c>
      <c r="AG22" s="221">
        <v>54.058917624454097</v>
      </c>
      <c r="AH22" s="222">
        <v>67.043740366812202</v>
      </c>
      <c r="AI22" s="222">
        <v>74.115529139737902</v>
      </c>
      <c r="AJ22" s="222">
        <v>75.627266013100396</v>
      </c>
      <c r="AK22" s="222">
        <v>71.040967960698595</v>
      </c>
      <c r="AL22" s="223">
        <v>68.377284220960604</v>
      </c>
      <c r="AM22" s="210"/>
      <c r="AN22" s="224">
        <v>80.947137493449702</v>
      </c>
      <c r="AO22" s="225">
        <v>83.496192283842703</v>
      </c>
      <c r="AP22" s="226">
        <v>82.221664888646202</v>
      </c>
      <c r="AQ22" s="210"/>
      <c r="AR22" s="227">
        <v>72.332821554585095</v>
      </c>
      <c r="AS22" s="193"/>
      <c r="AT22" s="200">
        <v>9.0407958184485597</v>
      </c>
      <c r="AU22" s="201">
        <v>10.780351697192099</v>
      </c>
      <c r="AV22" s="201">
        <v>14.604016082461101</v>
      </c>
      <c r="AW22" s="201">
        <v>15.9767939894089</v>
      </c>
      <c r="AX22" s="201">
        <v>18.761783060818399</v>
      </c>
      <c r="AY22" s="202">
        <v>14.0403428262111</v>
      </c>
      <c r="AZ22" s="188"/>
      <c r="BA22" s="203">
        <v>19.746970321292501</v>
      </c>
      <c r="BB22" s="204">
        <v>13.4068216851005</v>
      </c>
      <c r="BC22" s="205">
        <v>16.441609548288</v>
      </c>
      <c r="BD22" s="188"/>
      <c r="BE22" s="206">
        <v>14.8092820575148</v>
      </c>
    </row>
    <row r="23" spans="1:58" x14ac:dyDescent="0.25">
      <c r="A23" s="22" t="s">
        <v>43</v>
      </c>
      <c r="B23" s="44" t="str">
        <f t="shared" si="0"/>
        <v>Richmond CBD/Airport, VA</v>
      </c>
      <c r="C23" s="10"/>
      <c r="D23" s="27" t="s">
        <v>16</v>
      </c>
      <c r="E23" s="30" t="s">
        <v>17</v>
      </c>
      <c r="F23" s="3"/>
      <c r="G23" s="207">
        <v>54.254108274140897</v>
      </c>
      <c r="H23" s="208">
        <v>62.742397773085003</v>
      </c>
      <c r="I23" s="208">
        <v>84.429126511806402</v>
      </c>
      <c r="J23" s="208">
        <v>96.644277212516698</v>
      </c>
      <c r="K23" s="208">
        <v>96.3781973507391</v>
      </c>
      <c r="L23" s="209">
        <v>78.889621424457602</v>
      </c>
      <c r="M23" s="210"/>
      <c r="N23" s="211">
        <v>107.51702054137</v>
      </c>
      <c r="O23" s="212">
        <v>105.37127279708101</v>
      </c>
      <c r="P23" s="213">
        <v>106.444146669226</v>
      </c>
      <c r="Q23" s="210"/>
      <c r="R23" s="214">
        <v>86.762342922963001</v>
      </c>
      <c r="S23" s="193"/>
      <c r="T23" s="185">
        <v>9.1213364961113008</v>
      </c>
      <c r="U23" s="186">
        <v>-2.8995156527323802</v>
      </c>
      <c r="V23" s="186">
        <v>10.6330089120891</v>
      </c>
      <c r="W23" s="186">
        <v>24.0126751862527</v>
      </c>
      <c r="X23" s="186">
        <v>23.9247761458113</v>
      </c>
      <c r="Y23" s="187">
        <v>13.8864484076233</v>
      </c>
      <c r="Z23" s="188"/>
      <c r="AA23" s="189">
        <v>1.6141262557159499</v>
      </c>
      <c r="AB23" s="190">
        <v>-15.2190670534346</v>
      </c>
      <c r="AC23" s="191">
        <v>-7.4783492133219003</v>
      </c>
      <c r="AD23" s="188"/>
      <c r="AE23" s="192">
        <v>5.35844742416975</v>
      </c>
      <c r="AF23" s="136"/>
      <c r="AG23" s="207">
        <v>66.749776828565899</v>
      </c>
      <c r="AH23" s="208">
        <v>83.262293626415797</v>
      </c>
      <c r="AI23" s="208">
        <v>101.895835573046</v>
      </c>
      <c r="AJ23" s="208">
        <v>113.438608658091</v>
      </c>
      <c r="AK23" s="208">
        <v>106.611044346323</v>
      </c>
      <c r="AL23" s="209">
        <v>94.391511806488694</v>
      </c>
      <c r="AM23" s="210"/>
      <c r="AN23" s="211">
        <v>116.927990017277</v>
      </c>
      <c r="AO23" s="212">
        <v>118.987933384526</v>
      </c>
      <c r="AP23" s="213">
        <v>117.957961700902</v>
      </c>
      <c r="AQ23" s="210"/>
      <c r="AR23" s="214">
        <v>101.124783204892</v>
      </c>
      <c r="AS23" s="193"/>
      <c r="AT23" s="185">
        <v>5.2258473960660101</v>
      </c>
      <c r="AU23" s="186">
        <v>21.9271952068571</v>
      </c>
      <c r="AV23" s="186">
        <v>33.696374643719103</v>
      </c>
      <c r="AW23" s="186">
        <v>42.439075428736302</v>
      </c>
      <c r="AX23" s="186">
        <v>23.9518554448765</v>
      </c>
      <c r="AY23" s="187">
        <v>26.331095417623501</v>
      </c>
      <c r="AZ23" s="188"/>
      <c r="BA23" s="189">
        <v>-6.7567810202137493E-2</v>
      </c>
      <c r="BB23" s="190">
        <v>-7.0735227387558899</v>
      </c>
      <c r="BC23" s="191">
        <v>-3.7283342232407701</v>
      </c>
      <c r="BD23" s="188"/>
      <c r="BE23" s="192">
        <v>14.424120372790201</v>
      </c>
      <c r="BF23" s="96"/>
    </row>
    <row r="24" spans="1:58" x14ac:dyDescent="0.25">
      <c r="A24" s="23" t="s">
        <v>44</v>
      </c>
      <c r="B24" s="44" t="str">
        <f t="shared" si="0"/>
        <v>Richmond North/Glen Allen, VA</v>
      </c>
      <c r="C24" s="11"/>
      <c r="D24" s="28" t="s">
        <v>16</v>
      </c>
      <c r="E24" s="31" t="s">
        <v>17</v>
      </c>
      <c r="F24" s="12"/>
      <c r="G24" s="215">
        <v>37.697672764227597</v>
      </c>
      <c r="H24" s="210">
        <v>46.446428410117399</v>
      </c>
      <c r="I24" s="210">
        <v>65.313840334236602</v>
      </c>
      <c r="J24" s="210">
        <v>67.676329042456999</v>
      </c>
      <c r="K24" s="210">
        <v>67.939075203252003</v>
      </c>
      <c r="L24" s="216">
        <v>57.014669150858097</v>
      </c>
      <c r="M24" s="210"/>
      <c r="N24" s="217">
        <v>86.362258355916794</v>
      </c>
      <c r="O24" s="218">
        <v>86.526432926829202</v>
      </c>
      <c r="P24" s="219">
        <v>86.444345641373005</v>
      </c>
      <c r="Q24" s="210"/>
      <c r="R24" s="220">
        <v>65.423148148148101</v>
      </c>
      <c r="S24" s="193"/>
      <c r="T24" s="194">
        <v>-6.9008445286678297</v>
      </c>
      <c r="U24" s="188">
        <v>-8.7570233516156009</v>
      </c>
      <c r="V24" s="188">
        <v>11.9588175228078</v>
      </c>
      <c r="W24" s="188">
        <v>10.4765326863835</v>
      </c>
      <c r="X24" s="188">
        <v>11.251623294215699</v>
      </c>
      <c r="Y24" s="195">
        <v>4.78328242219178</v>
      </c>
      <c r="Z24" s="188"/>
      <c r="AA24" s="196">
        <v>10.264525026847499</v>
      </c>
      <c r="AB24" s="197">
        <v>5.1516539527909897</v>
      </c>
      <c r="AC24" s="198">
        <v>7.6449867102230602</v>
      </c>
      <c r="AD24" s="188"/>
      <c r="AE24" s="199">
        <v>5.8455666328528801</v>
      </c>
      <c r="AF24" s="136"/>
      <c r="AG24" s="215">
        <v>46.878193879855402</v>
      </c>
      <c r="AH24" s="210">
        <v>58.605823453026098</v>
      </c>
      <c r="AI24" s="210">
        <v>71.712264566395604</v>
      </c>
      <c r="AJ24" s="210">
        <v>71.748733062330601</v>
      </c>
      <c r="AK24" s="210">
        <v>65.070902213188702</v>
      </c>
      <c r="AL24" s="216">
        <v>62.803183434959301</v>
      </c>
      <c r="AM24" s="210"/>
      <c r="AN24" s="217">
        <v>83.330939193766895</v>
      </c>
      <c r="AO24" s="218">
        <v>90.153965108400996</v>
      </c>
      <c r="AP24" s="219">
        <v>86.742452151083995</v>
      </c>
      <c r="AQ24" s="210"/>
      <c r="AR24" s="220">
        <v>69.642974496709201</v>
      </c>
      <c r="AS24" s="193"/>
      <c r="AT24" s="194">
        <v>4.5830315712592098</v>
      </c>
      <c r="AU24" s="188">
        <v>14.2989797322998</v>
      </c>
      <c r="AV24" s="188">
        <v>24.9653949866989</v>
      </c>
      <c r="AW24" s="188">
        <v>21.423451197980899</v>
      </c>
      <c r="AX24" s="188">
        <v>10.5609613492354</v>
      </c>
      <c r="AY24" s="195">
        <v>15.6900408702825</v>
      </c>
      <c r="AZ24" s="188"/>
      <c r="BA24" s="196">
        <v>3.0742749102521798</v>
      </c>
      <c r="BB24" s="197">
        <v>0.89140762012664398</v>
      </c>
      <c r="BC24" s="198">
        <v>1.9282583409160501</v>
      </c>
      <c r="BD24" s="188"/>
      <c r="BE24" s="199">
        <v>10.386308091181901</v>
      </c>
      <c r="BF24" s="96"/>
    </row>
    <row r="25" spans="1:58" x14ac:dyDescent="0.25">
      <c r="A25" s="24" t="s">
        <v>45</v>
      </c>
      <c r="B25" s="44" t="str">
        <f t="shared" si="0"/>
        <v>Richmond West/Midlothian, VA</v>
      </c>
      <c r="C25" s="12"/>
      <c r="D25" s="28" t="s">
        <v>16</v>
      </c>
      <c r="E25" s="31" t="s">
        <v>17</v>
      </c>
      <c r="F25" s="12"/>
      <c r="G25" s="215">
        <v>41.040967729636002</v>
      </c>
      <c r="H25" s="210">
        <v>52.594898613518097</v>
      </c>
      <c r="I25" s="210">
        <v>64.610304540727896</v>
      </c>
      <c r="J25" s="210">
        <v>67.249183500866494</v>
      </c>
      <c r="K25" s="210">
        <v>65.682784402079704</v>
      </c>
      <c r="L25" s="216">
        <v>58.235627757365599</v>
      </c>
      <c r="M25" s="210"/>
      <c r="N25" s="217">
        <v>88.924738266897705</v>
      </c>
      <c r="O25" s="218">
        <v>90.452456499133405</v>
      </c>
      <c r="P25" s="219">
        <v>89.688597383015505</v>
      </c>
      <c r="Q25" s="210"/>
      <c r="R25" s="220">
        <v>67.222190507551304</v>
      </c>
      <c r="S25" s="193"/>
      <c r="T25" s="194">
        <v>-21.515387416198099</v>
      </c>
      <c r="U25" s="188">
        <v>-18.453715356894701</v>
      </c>
      <c r="V25" s="188">
        <v>-9.1625255649169493</v>
      </c>
      <c r="W25" s="188">
        <v>-2.9133542754380599</v>
      </c>
      <c r="X25" s="188">
        <v>-8.5461955105619598</v>
      </c>
      <c r="Y25" s="195">
        <v>-11.497082666893601</v>
      </c>
      <c r="Z25" s="188"/>
      <c r="AA25" s="196">
        <v>8.1849521768359299</v>
      </c>
      <c r="AB25" s="197">
        <v>-5.5604531384230702</v>
      </c>
      <c r="AC25" s="198">
        <v>0.78779672814651702</v>
      </c>
      <c r="AD25" s="188"/>
      <c r="AE25" s="199">
        <v>-7.1844734556985799</v>
      </c>
      <c r="AF25" s="136"/>
      <c r="AG25" s="215">
        <v>48.949998587521598</v>
      </c>
      <c r="AH25" s="210">
        <v>58.315501213171501</v>
      </c>
      <c r="AI25" s="210">
        <v>64.924959497400295</v>
      </c>
      <c r="AJ25" s="210">
        <v>64.976918535528498</v>
      </c>
      <c r="AK25" s="210">
        <v>65.453136117850903</v>
      </c>
      <c r="AL25" s="216">
        <v>60.524102790294599</v>
      </c>
      <c r="AM25" s="210"/>
      <c r="AN25" s="217">
        <v>84.756806256499104</v>
      </c>
      <c r="AO25" s="218">
        <v>88.810835320623895</v>
      </c>
      <c r="AP25" s="219">
        <v>86.783820788561499</v>
      </c>
      <c r="AQ25" s="210"/>
      <c r="AR25" s="220">
        <v>68.026879361227998</v>
      </c>
      <c r="AS25" s="193"/>
      <c r="AT25" s="194">
        <v>-11.686170302200701</v>
      </c>
      <c r="AU25" s="188">
        <v>-11.86108203447</v>
      </c>
      <c r="AV25" s="188">
        <v>-7.1569201381134304</v>
      </c>
      <c r="AW25" s="188">
        <v>-5.8055857082102102</v>
      </c>
      <c r="AX25" s="188">
        <v>-5.0958321145001797</v>
      </c>
      <c r="AY25" s="195">
        <v>-8.1491841652695598</v>
      </c>
      <c r="AZ25" s="188"/>
      <c r="BA25" s="196">
        <v>1.54151777999662</v>
      </c>
      <c r="BB25" s="197">
        <v>-2.5557411707807902</v>
      </c>
      <c r="BC25" s="198">
        <v>-0.59710110958399798</v>
      </c>
      <c r="BD25" s="188"/>
      <c r="BE25" s="199">
        <v>-5.5331877675826302</v>
      </c>
      <c r="BF25" s="96"/>
    </row>
    <row r="26" spans="1:58" x14ac:dyDescent="0.25">
      <c r="A26" s="24" t="s">
        <v>46</v>
      </c>
      <c r="B26" s="44" t="str">
        <f t="shared" si="0"/>
        <v>Petersburg/Chester, VA</v>
      </c>
      <c r="C26" s="12"/>
      <c r="D26" s="28" t="s">
        <v>16</v>
      </c>
      <c r="E26" s="31" t="s">
        <v>17</v>
      </c>
      <c r="F26" s="12"/>
      <c r="G26" s="215">
        <v>50.636024919339498</v>
      </c>
      <c r="H26" s="210">
        <v>57.911737843993102</v>
      </c>
      <c r="I26" s="210">
        <v>63.059876010628201</v>
      </c>
      <c r="J26" s="210">
        <v>64.498123401024799</v>
      </c>
      <c r="K26" s="210">
        <v>55.448982805086303</v>
      </c>
      <c r="L26" s="216">
        <v>58.310948996014403</v>
      </c>
      <c r="M26" s="210"/>
      <c r="N26" s="217">
        <v>58.812021104573901</v>
      </c>
      <c r="O26" s="218">
        <v>62.042151034351797</v>
      </c>
      <c r="P26" s="219">
        <v>60.427086069462803</v>
      </c>
      <c r="Q26" s="210"/>
      <c r="R26" s="220">
        <v>58.915559588428202</v>
      </c>
      <c r="S26" s="193"/>
      <c r="T26" s="194">
        <v>-22.706851701085601</v>
      </c>
      <c r="U26" s="188">
        <v>-20.255974872915701</v>
      </c>
      <c r="V26" s="188">
        <v>-12.9081516413417</v>
      </c>
      <c r="W26" s="188">
        <v>-12.4261412774555</v>
      </c>
      <c r="X26" s="188">
        <v>-21.123557093450898</v>
      </c>
      <c r="Y26" s="195">
        <v>-17.753370885664999</v>
      </c>
      <c r="Z26" s="188"/>
      <c r="AA26" s="196">
        <v>-19.124271583159601</v>
      </c>
      <c r="AB26" s="197">
        <v>-19.594543861737801</v>
      </c>
      <c r="AC26" s="198">
        <v>-19.366377403019701</v>
      </c>
      <c r="AD26" s="188"/>
      <c r="AE26" s="199">
        <v>-18.232699341495501</v>
      </c>
      <c r="AF26" s="136"/>
      <c r="AG26" s="215">
        <v>53.503770663313702</v>
      </c>
      <c r="AH26" s="210">
        <v>61.261249857657901</v>
      </c>
      <c r="AI26" s="210">
        <v>65.3274206490795</v>
      </c>
      <c r="AJ26" s="210">
        <v>65.883809679256004</v>
      </c>
      <c r="AK26" s="210">
        <v>61.971537231922497</v>
      </c>
      <c r="AL26" s="216">
        <v>61.589557616245898</v>
      </c>
      <c r="AM26" s="210"/>
      <c r="AN26" s="217">
        <v>65.753479346175695</v>
      </c>
      <c r="AO26" s="218">
        <v>70.036978791041903</v>
      </c>
      <c r="AP26" s="219">
        <v>67.895229068608799</v>
      </c>
      <c r="AQ26" s="210"/>
      <c r="AR26" s="220">
        <v>63.391178031206699</v>
      </c>
      <c r="AS26" s="193"/>
      <c r="AT26" s="194">
        <v>-21.842780400660502</v>
      </c>
      <c r="AU26" s="188">
        <v>-17.181037935712201</v>
      </c>
      <c r="AV26" s="188">
        <v>-12.444649691970801</v>
      </c>
      <c r="AW26" s="188">
        <v>-12.7394239441597</v>
      </c>
      <c r="AX26" s="188">
        <v>-16.104318078760901</v>
      </c>
      <c r="AY26" s="195">
        <v>-15.9552097570486</v>
      </c>
      <c r="AZ26" s="188"/>
      <c r="BA26" s="196">
        <v>-14.102463628293499</v>
      </c>
      <c r="BB26" s="197">
        <v>-11.403419570095901</v>
      </c>
      <c r="BC26" s="198">
        <v>-12.731234607641101</v>
      </c>
      <c r="BD26" s="188"/>
      <c r="BE26" s="199">
        <v>-14.9942089379132</v>
      </c>
      <c r="BF26" s="96"/>
    </row>
    <row r="27" spans="1:58" x14ac:dyDescent="0.25">
      <c r="A27" s="99" t="s">
        <v>99</v>
      </c>
      <c r="B27" s="45" t="s">
        <v>71</v>
      </c>
      <c r="C27" s="12"/>
      <c r="D27" s="28" t="s">
        <v>16</v>
      </c>
      <c r="E27" s="31" t="s">
        <v>17</v>
      </c>
      <c r="F27" s="12"/>
      <c r="G27" s="215">
        <v>46.689105546525802</v>
      </c>
      <c r="H27" s="210">
        <v>44.874243193823602</v>
      </c>
      <c r="I27" s="210">
        <v>55.443531705315003</v>
      </c>
      <c r="J27" s="210">
        <v>56.663616355427799</v>
      </c>
      <c r="K27" s="210">
        <v>56.696117894520803</v>
      </c>
      <c r="L27" s="216">
        <v>52.048118280668703</v>
      </c>
      <c r="M27" s="210"/>
      <c r="N27" s="217">
        <v>78.942164990765406</v>
      </c>
      <c r="O27" s="218">
        <v>83.294904063205394</v>
      </c>
      <c r="P27" s="219">
        <v>81.1185345269854</v>
      </c>
      <c r="Q27" s="210"/>
      <c r="R27" s="220">
        <v>60.330157414715401</v>
      </c>
      <c r="S27" s="193"/>
      <c r="T27" s="194">
        <v>0.14740013285086601</v>
      </c>
      <c r="U27" s="188">
        <v>-15.221116637744901</v>
      </c>
      <c r="V27" s="188">
        <v>4.4468520643616003</v>
      </c>
      <c r="W27" s="188">
        <v>3.2093712080716998</v>
      </c>
      <c r="X27" s="188">
        <v>-0.39891255754681698</v>
      </c>
      <c r="Y27" s="195">
        <v>-1.5715766610216899</v>
      </c>
      <c r="Z27" s="188"/>
      <c r="AA27" s="196">
        <v>-0.31024686811148899</v>
      </c>
      <c r="AB27" s="197">
        <v>-0.54070565381647395</v>
      </c>
      <c r="AC27" s="198">
        <v>-0.42870105305668299</v>
      </c>
      <c r="AD27" s="188"/>
      <c r="AE27" s="199">
        <v>-1.1556931962435399</v>
      </c>
      <c r="AF27" s="136"/>
      <c r="AG27" s="215">
        <v>50.3465632618854</v>
      </c>
      <c r="AH27" s="210">
        <v>56.8292689709467</v>
      </c>
      <c r="AI27" s="210">
        <v>61.771436300218902</v>
      </c>
      <c r="AJ27" s="210">
        <v>62.033888818167902</v>
      </c>
      <c r="AK27" s="210">
        <v>63.498108355822502</v>
      </c>
      <c r="AL27" s="216">
        <v>58.890561026726203</v>
      </c>
      <c r="AM27" s="210"/>
      <c r="AN27" s="217">
        <v>92.374455547634795</v>
      </c>
      <c r="AO27" s="218">
        <v>98.892385941239297</v>
      </c>
      <c r="AP27" s="219">
        <v>95.633420744437004</v>
      </c>
      <c r="AQ27" s="210"/>
      <c r="AR27" s="220">
        <v>69.381042625262495</v>
      </c>
      <c r="AS27" s="193"/>
      <c r="AT27" s="194">
        <v>-4.6817743590349004</v>
      </c>
      <c r="AU27" s="188">
        <v>-1.1509949196639699</v>
      </c>
      <c r="AV27" s="188">
        <v>4.45633460741481</v>
      </c>
      <c r="AW27" s="188">
        <v>1.2338231088834699</v>
      </c>
      <c r="AX27" s="188">
        <v>-0.790762820437794</v>
      </c>
      <c r="AY27" s="195">
        <v>-8.8372515947664099E-2</v>
      </c>
      <c r="AZ27" s="188"/>
      <c r="BA27" s="196">
        <v>1.46620695379826</v>
      </c>
      <c r="BB27" s="197">
        <v>1.7098357118174601</v>
      </c>
      <c r="BC27" s="198">
        <v>1.5920265801704301</v>
      </c>
      <c r="BD27" s="188"/>
      <c r="BE27" s="199">
        <v>0.56107446961457197</v>
      </c>
      <c r="BF27" s="96"/>
    </row>
    <row r="28" spans="1:58" x14ac:dyDescent="0.25">
      <c r="A28" s="24" t="s">
        <v>48</v>
      </c>
      <c r="B28" s="44" t="str">
        <f t="shared" si="0"/>
        <v>Roanoke, VA</v>
      </c>
      <c r="C28" s="12"/>
      <c r="D28" s="28" t="s">
        <v>16</v>
      </c>
      <c r="E28" s="31" t="s">
        <v>17</v>
      </c>
      <c r="F28" s="12"/>
      <c r="G28" s="215">
        <v>49.582253164556903</v>
      </c>
      <c r="H28" s="210">
        <v>53.119972875225997</v>
      </c>
      <c r="I28" s="210">
        <v>68.482419529837202</v>
      </c>
      <c r="J28" s="210">
        <v>60.928401446654597</v>
      </c>
      <c r="K28" s="210">
        <v>59.368084990958401</v>
      </c>
      <c r="L28" s="216">
        <v>58.296226401446603</v>
      </c>
      <c r="M28" s="210"/>
      <c r="N28" s="217">
        <v>115.599424954792</v>
      </c>
      <c r="O28" s="218">
        <v>100.786470162748</v>
      </c>
      <c r="P28" s="219">
        <v>108.19294755877</v>
      </c>
      <c r="Q28" s="210"/>
      <c r="R28" s="220">
        <v>72.552432446396196</v>
      </c>
      <c r="S28" s="193"/>
      <c r="T28" s="194">
        <v>8.9943275520507804</v>
      </c>
      <c r="U28" s="188">
        <v>24.316152636641601</v>
      </c>
      <c r="V28" s="188">
        <v>52.5722173406986</v>
      </c>
      <c r="W28" s="188">
        <v>32.119546775462403</v>
      </c>
      <c r="X28" s="188">
        <v>26.122456730703501</v>
      </c>
      <c r="Y28" s="195">
        <v>28.806640704618701</v>
      </c>
      <c r="Z28" s="188"/>
      <c r="AA28" s="196">
        <v>85.080963045548103</v>
      </c>
      <c r="AB28" s="197">
        <v>32.8905099310278</v>
      </c>
      <c r="AC28" s="198">
        <v>56.460586669762797</v>
      </c>
      <c r="AD28" s="188"/>
      <c r="AE28" s="199">
        <v>39.296542521652498</v>
      </c>
      <c r="AF28" s="136"/>
      <c r="AG28" s="215">
        <v>50.985339059674502</v>
      </c>
      <c r="AH28" s="210">
        <v>57.719080018083098</v>
      </c>
      <c r="AI28" s="210">
        <v>69.134432640144595</v>
      </c>
      <c r="AJ28" s="210">
        <v>69.9132246835443</v>
      </c>
      <c r="AK28" s="210">
        <v>69.441232820976396</v>
      </c>
      <c r="AL28" s="216">
        <v>63.438661844484599</v>
      </c>
      <c r="AM28" s="210"/>
      <c r="AN28" s="217">
        <v>109.912106238698</v>
      </c>
      <c r="AO28" s="218">
        <v>112.400231464737</v>
      </c>
      <c r="AP28" s="219">
        <v>111.156168851717</v>
      </c>
      <c r="AQ28" s="210"/>
      <c r="AR28" s="220">
        <v>77.072235275122694</v>
      </c>
      <c r="AS28" s="193"/>
      <c r="AT28" s="194">
        <v>15.798629328701301</v>
      </c>
      <c r="AU28" s="188">
        <v>19.7350092074823</v>
      </c>
      <c r="AV28" s="188">
        <v>31.1102199785228</v>
      </c>
      <c r="AW28" s="188">
        <v>28.6115736835606</v>
      </c>
      <c r="AX28" s="188">
        <v>22.342217960343401</v>
      </c>
      <c r="AY28" s="195">
        <v>23.862600592085801</v>
      </c>
      <c r="AZ28" s="188"/>
      <c r="BA28" s="196">
        <v>26.547860198093002</v>
      </c>
      <c r="BB28" s="197">
        <v>14.781726305951601</v>
      </c>
      <c r="BC28" s="198">
        <v>20.312310552007201</v>
      </c>
      <c r="BD28" s="188"/>
      <c r="BE28" s="199">
        <v>22.374567777925801</v>
      </c>
      <c r="BF28" s="96"/>
    </row>
    <row r="29" spans="1:58" x14ac:dyDescent="0.25">
      <c r="A29" s="24" t="s">
        <v>49</v>
      </c>
      <c r="B29" s="44" t="str">
        <f t="shared" si="0"/>
        <v>Charlottesville, VA</v>
      </c>
      <c r="C29" s="12"/>
      <c r="D29" s="28" t="s">
        <v>16</v>
      </c>
      <c r="E29" s="31" t="s">
        <v>17</v>
      </c>
      <c r="F29" s="12"/>
      <c r="G29" s="215">
        <v>58.294473496553302</v>
      </c>
      <c r="H29" s="210">
        <v>59.357292607558797</v>
      </c>
      <c r="I29" s="210">
        <v>80.023800808176802</v>
      </c>
      <c r="J29" s="210">
        <v>86.468281435702394</v>
      </c>
      <c r="K29" s="210">
        <v>110.536348942239</v>
      </c>
      <c r="L29" s="216">
        <v>78.936039458046096</v>
      </c>
      <c r="M29" s="210"/>
      <c r="N29" s="217">
        <v>244.05345139053901</v>
      </c>
      <c r="O29" s="218">
        <v>253.52511766104101</v>
      </c>
      <c r="P29" s="219">
        <v>248.78928452579001</v>
      </c>
      <c r="Q29" s="210"/>
      <c r="R29" s="220">
        <v>127.46553804883</v>
      </c>
      <c r="S29" s="193"/>
      <c r="T29" s="194">
        <v>-6.9884533963560997</v>
      </c>
      <c r="U29" s="188">
        <v>-16.9751992656774</v>
      </c>
      <c r="V29" s="188">
        <v>4.9437264206697398</v>
      </c>
      <c r="W29" s="188">
        <v>2.8535725883265401</v>
      </c>
      <c r="X29" s="188">
        <v>-5.7344798573884104</v>
      </c>
      <c r="Y29" s="195">
        <v>-4.1461014161373599</v>
      </c>
      <c r="Z29" s="188"/>
      <c r="AA29" s="196">
        <v>17.839690116394699</v>
      </c>
      <c r="AB29" s="197">
        <v>19.6027953332738</v>
      </c>
      <c r="AC29" s="198">
        <v>18.731479103132699</v>
      </c>
      <c r="AD29" s="188"/>
      <c r="AE29" s="199">
        <v>7.3935668593077501</v>
      </c>
      <c r="AF29" s="136"/>
      <c r="AG29" s="215">
        <v>88.292682434038497</v>
      </c>
      <c r="AH29" s="210">
        <v>89.278796054195297</v>
      </c>
      <c r="AI29" s="210">
        <v>97.954597100071297</v>
      </c>
      <c r="AJ29" s="210">
        <v>106.38315188970699</v>
      </c>
      <c r="AK29" s="210">
        <v>133.460074875207</v>
      </c>
      <c r="AL29" s="216">
        <v>103.07386047064399</v>
      </c>
      <c r="AM29" s="210"/>
      <c r="AN29" s="217">
        <v>263.363960660803</v>
      </c>
      <c r="AO29" s="218">
        <v>270.395941288328</v>
      </c>
      <c r="AP29" s="219">
        <v>266.87995097456599</v>
      </c>
      <c r="AQ29" s="210"/>
      <c r="AR29" s="220">
        <v>149.87560061462099</v>
      </c>
      <c r="AS29" s="193"/>
      <c r="AT29" s="194">
        <v>-0.23444933766260101</v>
      </c>
      <c r="AU29" s="188">
        <v>8.7016394493409592</v>
      </c>
      <c r="AV29" s="188">
        <v>16.846931541580901</v>
      </c>
      <c r="AW29" s="188">
        <v>13.4303184227093</v>
      </c>
      <c r="AX29" s="188">
        <v>8.3287807458258598</v>
      </c>
      <c r="AY29" s="195">
        <v>9.3157892771737796</v>
      </c>
      <c r="AZ29" s="188"/>
      <c r="BA29" s="196">
        <v>18.8351251276403</v>
      </c>
      <c r="BB29" s="197">
        <v>17.091281309547298</v>
      </c>
      <c r="BC29" s="198">
        <v>17.9452731056241</v>
      </c>
      <c r="BD29" s="188"/>
      <c r="BE29" s="199">
        <v>13.5422692655979</v>
      </c>
      <c r="BF29" s="96"/>
    </row>
    <row r="30" spans="1:58" x14ac:dyDescent="0.25">
      <c r="A30" s="24" t="s">
        <v>50</v>
      </c>
      <c r="B30" s="46" t="s">
        <v>73</v>
      </c>
      <c r="C30" s="12"/>
      <c r="D30" s="28" t="s">
        <v>16</v>
      </c>
      <c r="E30" s="31" t="s">
        <v>17</v>
      </c>
      <c r="F30" s="12"/>
      <c r="G30" s="215">
        <v>34.450405827263197</v>
      </c>
      <c r="H30" s="210">
        <v>42.381483573658301</v>
      </c>
      <c r="I30" s="210">
        <v>58.6596595807938</v>
      </c>
      <c r="J30" s="210">
        <v>59.937878697785003</v>
      </c>
      <c r="K30" s="210">
        <v>56.051706555671103</v>
      </c>
      <c r="L30" s="216">
        <v>50.296226847034298</v>
      </c>
      <c r="M30" s="210"/>
      <c r="N30" s="217">
        <v>60.126265794559203</v>
      </c>
      <c r="O30" s="218">
        <v>64.527860859224006</v>
      </c>
      <c r="P30" s="219">
        <v>62.327063326891597</v>
      </c>
      <c r="Q30" s="210"/>
      <c r="R30" s="220">
        <v>53.733608698422103</v>
      </c>
      <c r="S30" s="193"/>
      <c r="T30" s="194">
        <v>-7.0772699663652103</v>
      </c>
      <c r="U30" s="188">
        <v>-12.5450418221491</v>
      </c>
      <c r="V30" s="188">
        <v>5.7726090446123104</v>
      </c>
      <c r="W30" s="188">
        <v>12.0549081223371</v>
      </c>
      <c r="X30" s="188">
        <v>11.174713014457</v>
      </c>
      <c r="Y30" s="195">
        <v>2.85976148453658</v>
      </c>
      <c r="Z30" s="188"/>
      <c r="AA30" s="196">
        <v>-13.609071908776199</v>
      </c>
      <c r="AB30" s="197">
        <v>-4.0617005281533398</v>
      </c>
      <c r="AC30" s="198">
        <v>-8.9169421889520706</v>
      </c>
      <c r="AD30" s="188"/>
      <c r="AE30" s="199">
        <v>-1.3166435347329899</v>
      </c>
      <c r="AF30" s="136"/>
      <c r="AG30" s="215">
        <v>45.2150776720677</v>
      </c>
      <c r="AH30" s="210">
        <v>59.827686933254</v>
      </c>
      <c r="AI30" s="210">
        <v>66.354649174966497</v>
      </c>
      <c r="AJ30" s="210">
        <v>67.096866731083594</v>
      </c>
      <c r="AK30" s="210">
        <v>63.786691318566902</v>
      </c>
      <c r="AL30" s="216">
        <v>60.456194365987798</v>
      </c>
      <c r="AM30" s="210"/>
      <c r="AN30" s="217">
        <v>83.467450943957104</v>
      </c>
      <c r="AO30" s="218">
        <v>86.574580793815898</v>
      </c>
      <c r="AP30" s="219">
        <v>85.021015868886494</v>
      </c>
      <c r="AQ30" s="210"/>
      <c r="AR30" s="220">
        <v>67.474714795387399</v>
      </c>
      <c r="AS30" s="193"/>
      <c r="AT30" s="194">
        <v>-6.1680322308608204</v>
      </c>
      <c r="AU30" s="188">
        <v>11.923325821686101</v>
      </c>
      <c r="AV30" s="188">
        <v>13.9354104617834</v>
      </c>
      <c r="AW30" s="188">
        <v>13.2147174984753</v>
      </c>
      <c r="AX30" s="188">
        <v>7.1007850531954002</v>
      </c>
      <c r="AY30" s="195">
        <v>8.4847579649091998</v>
      </c>
      <c r="AZ30" s="188"/>
      <c r="BA30" s="196">
        <v>-3.9960259023201701</v>
      </c>
      <c r="BB30" s="197">
        <v>-10.717685957008101</v>
      </c>
      <c r="BC30" s="198">
        <v>-7.54006734039287</v>
      </c>
      <c r="BD30" s="188"/>
      <c r="BE30" s="199">
        <v>2.1326520285925099</v>
      </c>
      <c r="BF30" s="96"/>
    </row>
    <row r="31" spans="1:58" x14ac:dyDescent="0.25">
      <c r="A31" s="24" t="s">
        <v>51</v>
      </c>
      <c r="B31" s="44" t="str">
        <f t="shared" si="0"/>
        <v>Staunton &amp; Harrisonburg, VA</v>
      </c>
      <c r="C31" s="12"/>
      <c r="D31" s="28" t="s">
        <v>16</v>
      </c>
      <c r="E31" s="31" t="s">
        <v>17</v>
      </c>
      <c r="F31" s="12"/>
      <c r="G31" s="215">
        <v>41.630659081992903</v>
      </c>
      <c r="H31" s="210">
        <v>43.554170262848103</v>
      </c>
      <c r="I31" s="210">
        <v>58.161649666535801</v>
      </c>
      <c r="J31" s="210">
        <v>59.7634601804629</v>
      </c>
      <c r="K31" s="210">
        <v>55.928870145154903</v>
      </c>
      <c r="L31" s="216">
        <v>51.807761867398902</v>
      </c>
      <c r="M31" s="210"/>
      <c r="N31" s="217">
        <v>76.7087583366025</v>
      </c>
      <c r="O31" s="218">
        <v>88.900500196155306</v>
      </c>
      <c r="P31" s="219">
        <v>82.804629266378896</v>
      </c>
      <c r="Q31" s="210"/>
      <c r="R31" s="220">
        <v>60.664009695678899</v>
      </c>
      <c r="S31" s="193"/>
      <c r="T31" s="194">
        <v>4.9797391262021602</v>
      </c>
      <c r="U31" s="188">
        <v>-6.4725830028392597</v>
      </c>
      <c r="V31" s="188">
        <v>18.4515106544658</v>
      </c>
      <c r="W31" s="188">
        <v>12.7429640430225</v>
      </c>
      <c r="X31" s="188">
        <v>1.3777082256865401</v>
      </c>
      <c r="Y31" s="195">
        <v>6.3800013222417604</v>
      </c>
      <c r="Z31" s="188"/>
      <c r="AA31" s="196">
        <v>-35.723995901374501</v>
      </c>
      <c r="AB31" s="197">
        <v>-36.395937783638203</v>
      </c>
      <c r="AC31" s="198">
        <v>-36.086455290577398</v>
      </c>
      <c r="AD31" s="188"/>
      <c r="AE31" s="199">
        <v>-15.5127264276547</v>
      </c>
      <c r="AF31" s="136"/>
      <c r="AG31" s="215">
        <v>52.153724499803801</v>
      </c>
      <c r="AH31" s="210">
        <v>57.717864848960303</v>
      </c>
      <c r="AI31" s="210">
        <v>62.9962294036877</v>
      </c>
      <c r="AJ31" s="210">
        <v>64.943666143585702</v>
      </c>
      <c r="AK31" s="210">
        <v>68.719821989015301</v>
      </c>
      <c r="AL31" s="216">
        <v>61.3062613770105</v>
      </c>
      <c r="AM31" s="210"/>
      <c r="AN31" s="217">
        <v>116.661157806983</v>
      </c>
      <c r="AO31" s="218">
        <v>132.984380639466</v>
      </c>
      <c r="AP31" s="219">
        <v>124.822769223224</v>
      </c>
      <c r="AQ31" s="210"/>
      <c r="AR31" s="220">
        <v>79.453835047357501</v>
      </c>
      <c r="AS31" s="193"/>
      <c r="AT31" s="194">
        <v>-1.33247323145003</v>
      </c>
      <c r="AU31" s="188">
        <v>8.0140652973697296E-2</v>
      </c>
      <c r="AV31" s="188">
        <v>7.4591871190223404</v>
      </c>
      <c r="AW31" s="188">
        <v>6.3881232072468102</v>
      </c>
      <c r="AX31" s="188">
        <v>12.1231471317661</v>
      </c>
      <c r="AY31" s="195">
        <v>5.1613071325041204</v>
      </c>
      <c r="AZ31" s="188"/>
      <c r="BA31" s="196">
        <v>-0.17201102462584</v>
      </c>
      <c r="BB31" s="197">
        <v>2.1420725566450098</v>
      </c>
      <c r="BC31" s="198">
        <v>1.0474745430176899</v>
      </c>
      <c r="BD31" s="188"/>
      <c r="BE31" s="199">
        <v>3.2740833365486401</v>
      </c>
      <c r="BF31" s="96"/>
    </row>
    <row r="32" spans="1:58" x14ac:dyDescent="0.25">
      <c r="A32" s="24" t="s">
        <v>52</v>
      </c>
      <c r="B32" s="44" t="str">
        <f t="shared" si="0"/>
        <v>Blacksburg &amp; Wytheville, VA</v>
      </c>
      <c r="C32" s="12"/>
      <c r="D32" s="28" t="s">
        <v>16</v>
      </c>
      <c r="E32" s="31" t="s">
        <v>17</v>
      </c>
      <c r="F32" s="12"/>
      <c r="G32" s="215">
        <v>33.3912412314886</v>
      </c>
      <c r="H32" s="210">
        <v>35.009696024941498</v>
      </c>
      <c r="I32" s="210">
        <v>49.139670693686597</v>
      </c>
      <c r="J32" s="210">
        <v>49.486391270459798</v>
      </c>
      <c r="K32" s="210">
        <v>52.3580319563522</v>
      </c>
      <c r="L32" s="216">
        <v>43.877006235385799</v>
      </c>
      <c r="M32" s="210"/>
      <c r="N32" s="217">
        <v>169.66810015588399</v>
      </c>
      <c r="O32" s="218">
        <v>173.456979734996</v>
      </c>
      <c r="P32" s="219">
        <v>171.56253994543999</v>
      </c>
      <c r="Q32" s="210"/>
      <c r="R32" s="220">
        <v>80.358587295401406</v>
      </c>
      <c r="S32" s="193"/>
      <c r="T32" s="194">
        <v>10.025341536226501</v>
      </c>
      <c r="U32" s="188">
        <v>-9.51470810242858</v>
      </c>
      <c r="V32" s="188">
        <v>29.9021576865002</v>
      </c>
      <c r="W32" s="188">
        <v>14.263958648606501</v>
      </c>
      <c r="X32" s="188">
        <v>26.6098961635651</v>
      </c>
      <c r="Y32" s="195">
        <v>14.5430745360703</v>
      </c>
      <c r="Z32" s="188"/>
      <c r="AA32" s="196">
        <v>85.083026358283306</v>
      </c>
      <c r="AB32" s="197">
        <v>81.012228396523696</v>
      </c>
      <c r="AC32" s="198">
        <v>83.002524862514406</v>
      </c>
      <c r="AD32" s="188"/>
      <c r="AE32" s="199">
        <v>48.408570235212302</v>
      </c>
      <c r="AF32" s="136"/>
      <c r="AG32" s="215">
        <v>41.6984625876851</v>
      </c>
      <c r="AH32" s="210">
        <v>48.348336418550197</v>
      </c>
      <c r="AI32" s="210">
        <v>52.703663776305497</v>
      </c>
      <c r="AJ32" s="210">
        <v>53.353886886204201</v>
      </c>
      <c r="AK32" s="210">
        <v>60.327247174590802</v>
      </c>
      <c r="AL32" s="216">
        <v>51.286319368667101</v>
      </c>
      <c r="AM32" s="210"/>
      <c r="AN32" s="217">
        <v>136.12099571317199</v>
      </c>
      <c r="AO32" s="218">
        <v>138.65715413094301</v>
      </c>
      <c r="AP32" s="219">
        <v>137.38907492205701</v>
      </c>
      <c r="AQ32" s="210"/>
      <c r="AR32" s="220">
        <v>75.887106669635799</v>
      </c>
      <c r="AS32" s="193"/>
      <c r="AT32" s="194">
        <v>15.5860317441661</v>
      </c>
      <c r="AU32" s="188">
        <v>13.350909622026499</v>
      </c>
      <c r="AV32" s="188">
        <v>22.7602645352707</v>
      </c>
      <c r="AW32" s="188">
        <v>11.0349862218153</v>
      </c>
      <c r="AX32" s="188">
        <v>18.686542200891601</v>
      </c>
      <c r="AY32" s="195">
        <v>16.273343436223001</v>
      </c>
      <c r="AZ32" s="188"/>
      <c r="BA32" s="196">
        <v>17.982051531166299</v>
      </c>
      <c r="BB32" s="197">
        <v>15.359173056306499</v>
      </c>
      <c r="BC32" s="198">
        <v>16.6437694350806</v>
      </c>
      <c r="BD32" s="188"/>
      <c r="BE32" s="199">
        <v>16.464658970207001</v>
      </c>
      <c r="BF32" s="96"/>
    </row>
    <row r="33" spans="1:58" x14ac:dyDescent="0.25">
      <c r="A33" s="24" t="s">
        <v>53</v>
      </c>
      <c r="B33" s="44" t="str">
        <f t="shared" si="0"/>
        <v>Lynchburg, VA</v>
      </c>
      <c r="C33" s="12"/>
      <c r="D33" s="28" t="s">
        <v>16</v>
      </c>
      <c r="E33" s="31" t="s">
        <v>17</v>
      </c>
      <c r="F33" s="12"/>
      <c r="G33" s="215">
        <v>31.606989912137902</v>
      </c>
      <c r="H33" s="210">
        <v>36.316082004555803</v>
      </c>
      <c r="I33" s="210">
        <v>54.3377123332248</v>
      </c>
      <c r="J33" s="210">
        <v>55.648815489749403</v>
      </c>
      <c r="K33" s="210">
        <v>54.7076635209892</v>
      </c>
      <c r="L33" s="216">
        <v>46.523452652131397</v>
      </c>
      <c r="M33" s="210"/>
      <c r="N33" s="217">
        <v>85.765981125935497</v>
      </c>
      <c r="O33" s="218">
        <v>107.259271070615</v>
      </c>
      <c r="P33" s="219">
        <v>96.512626098275305</v>
      </c>
      <c r="Q33" s="210"/>
      <c r="R33" s="220">
        <v>60.806073636743903</v>
      </c>
      <c r="S33" s="193"/>
      <c r="T33" s="194">
        <v>-18.207777423553701</v>
      </c>
      <c r="U33" s="188">
        <v>-19.6085671274787</v>
      </c>
      <c r="V33" s="188">
        <v>14.422456357713299</v>
      </c>
      <c r="W33" s="188">
        <v>17.561394502314901</v>
      </c>
      <c r="X33" s="188">
        <v>6.7902271214045404</v>
      </c>
      <c r="Y33" s="195">
        <v>1.1947738040846201</v>
      </c>
      <c r="Z33" s="188"/>
      <c r="AA33" s="196">
        <v>19.342784344826502</v>
      </c>
      <c r="AB33" s="197">
        <v>14.196732227867701</v>
      </c>
      <c r="AC33" s="198">
        <v>16.4273960836755</v>
      </c>
      <c r="AD33" s="188"/>
      <c r="AE33" s="199">
        <v>7.5775601344212298</v>
      </c>
      <c r="AF33" s="136"/>
      <c r="AG33" s="215">
        <v>43.378232997071201</v>
      </c>
      <c r="AH33" s="210">
        <v>52.868886267491</v>
      </c>
      <c r="AI33" s="210">
        <v>63.354253986332502</v>
      </c>
      <c r="AJ33" s="210">
        <v>65.855057761145403</v>
      </c>
      <c r="AK33" s="210">
        <v>66.8935738691832</v>
      </c>
      <c r="AL33" s="216">
        <v>58.470000976244698</v>
      </c>
      <c r="AM33" s="210"/>
      <c r="AN33" s="217">
        <v>124.681859746176</v>
      </c>
      <c r="AO33" s="218">
        <v>134.331601854864</v>
      </c>
      <c r="AP33" s="219">
        <v>129.50673080051999</v>
      </c>
      <c r="AQ33" s="210"/>
      <c r="AR33" s="220">
        <v>78.766209497466406</v>
      </c>
      <c r="AS33" s="193"/>
      <c r="AT33" s="194">
        <v>-4.5925268470953799</v>
      </c>
      <c r="AU33" s="188">
        <v>-2.1181697580834302</v>
      </c>
      <c r="AV33" s="188">
        <v>8.8039244202399001</v>
      </c>
      <c r="AW33" s="188">
        <v>12.342304184367499</v>
      </c>
      <c r="AX33" s="188">
        <v>-2.9948951882143602</v>
      </c>
      <c r="AY33" s="195">
        <v>2.4761180887577301</v>
      </c>
      <c r="AZ33" s="188"/>
      <c r="BA33" s="196">
        <v>14.6730691450423</v>
      </c>
      <c r="BB33" s="197">
        <v>19.9953078216395</v>
      </c>
      <c r="BC33" s="198">
        <v>17.373009564180599</v>
      </c>
      <c r="BD33" s="188"/>
      <c r="BE33" s="199">
        <v>8.9734088085169006</v>
      </c>
      <c r="BF33" s="96"/>
    </row>
    <row r="34" spans="1:58" x14ac:dyDescent="0.25">
      <c r="A34" s="24" t="s">
        <v>78</v>
      </c>
      <c r="B34" s="44" t="str">
        <f t="shared" si="0"/>
        <v>Central Virginia</v>
      </c>
      <c r="C34" s="12"/>
      <c r="D34" s="28" t="s">
        <v>16</v>
      </c>
      <c r="E34" s="31" t="s">
        <v>17</v>
      </c>
      <c r="F34" s="12"/>
      <c r="G34" s="215">
        <v>45.579929826928897</v>
      </c>
      <c r="H34" s="210">
        <v>52.265081474983901</v>
      </c>
      <c r="I34" s="210">
        <v>67.979257784824995</v>
      </c>
      <c r="J34" s="210">
        <v>72.182212475962302</v>
      </c>
      <c r="K34" s="210">
        <v>74.224565298066807</v>
      </c>
      <c r="L34" s="216">
        <v>62.446209372153398</v>
      </c>
      <c r="M34" s="210"/>
      <c r="N34" s="217">
        <v>106.48751189231101</v>
      </c>
      <c r="O34" s="218">
        <v>110.847455214061</v>
      </c>
      <c r="P34" s="219">
        <v>108.667483553186</v>
      </c>
      <c r="Q34" s="210"/>
      <c r="R34" s="220">
        <v>75.652287709591405</v>
      </c>
      <c r="S34" s="193"/>
      <c r="T34" s="194">
        <v>-10.6008965155567</v>
      </c>
      <c r="U34" s="188">
        <v>-14.673699175791199</v>
      </c>
      <c r="V34" s="188">
        <v>1.6345233765264999</v>
      </c>
      <c r="W34" s="188">
        <v>4.4026245897778002</v>
      </c>
      <c r="X34" s="188">
        <v>0.77355672253235497</v>
      </c>
      <c r="Y34" s="195">
        <v>-3.0088565170233599</v>
      </c>
      <c r="Z34" s="188"/>
      <c r="AA34" s="196">
        <v>5.8393881635756797</v>
      </c>
      <c r="AB34" s="197">
        <v>1.01773168542668</v>
      </c>
      <c r="AC34" s="198">
        <v>3.3240510434308899</v>
      </c>
      <c r="AD34" s="188"/>
      <c r="AE34" s="199">
        <v>-0.50616456686188205</v>
      </c>
      <c r="AF34" s="136"/>
      <c r="AG34" s="215">
        <v>56.991889612361199</v>
      </c>
      <c r="AH34" s="210">
        <v>66.655772241152405</v>
      </c>
      <c r="AI34" s="210">
        <v>76.919773961742095</v>
      </c>
      <c r="AJ34" s="210">
        <v>80.521524577443401</v>
      </c>
      <c r="AK34" s="210">
        <v>81.086345771060294</v>
      </c>
      <c r="AL34" s="216">
        <v>72.435061232751906</v>
      </c>
      <c r="AM34" s="210"/>
      <c r="AN34" s="217">
        <v>116.17927389426799</v>
      </c>
      <c r="AO34" s="218">
        <v>121.566283694882</v>
      </c>
      <c r="AP34" s="219">
        <v>118.872778794575</v>
      </c>
      <c r="AQ34" s="210"/>
      <c r="AR34" s="220">
        <v>85.7029805361299</v>
      </c>
      <c r="AS34" s="193"/>
      <c r="AT34" s="194">
        <v>-4.6581820413680202</v>
      </c>
      <c r="AU34" s="188">
        <v>2.82011846826755</v>
      </c>
      <c r="AV34" s="188">
        <v>11.2293246193383</v>
      </c>
      <c r="AW34" s="188">
        <v>12.120946644959201</v>
      </c>
      <c r="AX34" s="188">
        <v>4.4011526830842103</v>
      </c>
      <c r="AY34" s="195">
        <v>5.5157509696423404</v>
      </c>
      <c r="AZ34" s="188"/>
      <c r="BA34" s="196">
        <v>5.7567792988276096</v>
      </c>
      <c r="BB34" s="197">
        <v>3.7581535945492899</v>
      </c>
      <c r="BC34" s="198">
        <v>4.7252975061294702</v>
      </c>
      <c r="BD34" s="188"/>
      <c r="BE34" s="199">
        <v>5.2010751825545301</v>
      </c>
      <c r="BF34" s="96"/>
    </row>
    <row r="35" spans="1:58" x14ac:dyDescent="0.25">
      <c r="A35" s="24" t="s">
        <v>79</v>
      </c>
      <c r="B35" s="44" t="str">
        <f t="shared" si="0"/>
        <v>Chesapeake Bay</v>
      </c>
      <c r="C35" s="12"/>
      <c r="D35" s="28" t="s">
        <v>16</v>
      </c>
      <c r="E35" s="31" t="s">
        <v>17</v>
      </c>
      <c r="F35" s="12"/>
      <c r="G35" s="215">
        <v>48.788022284122498</v>
      </c>
      <c r="H35" s="210">
        <v>57.333732590529202</v>
      </c>
      <c r="I35" s="210">
        <v>64.367845868152202</v>
      </c>
      <c r="J35" s="210">
        <v>63.8125626740947</v>
      </c>
      <c r="K35" s="210">
        <v>70.392627669452096</v>
      </c>
      <c r="L35" s="216">
        <v>60.938958217270098</v>
      </c>
      <c r="M35" s="210"/>
      <c r="N35" s="217">
        <v>115.46390900649899</v>
      </c>
      <c r="O35" s="218">
        <v>116.080194986072</v>
      </c>
      <c r="P35" s="219">
        <v>115.772051996285</v>
      </c>
      <c r="Q35" s="210"/>
      <c r="R35" s="220">
        <v>76.605556439846097</v>
      </c>
      <c r="S35" s="193"/>
      <c r="T35" s="194">
        <v>12.851943504334301</v>
      </c>
      <c r="U35" s="188">
        <v>-2.8895917012917902</v>
      </c>
      <c r="V35" s="188">
        <v>3.8741436367728301</v>
      </c>
      <c r="W35" s="188">
        <v>-2.6189509969898399</v>
      </c>
      <c r="X35" s="188">
        <v>-6.5032139926394201</v>
      </c>
      <c r="Y35" s="195">
        <v>-0.11851320757059999</v>
      </c>
      <c r="Z35" s="188"/>
      <c r="AA35" s="196">
        <v>-2.4429693104932002</v>
      </c>
      <c r="AB35" s="197">
        <v>2.2889391749244599</v>
      </c>
      <c r="AC35" s="198">
        <v>-0.12674143313858699</v>
      </c>
      <c r="AD35" s="188"/>
      <c r="AE35" s="199">
        <v>-0.12206626259574101</v>
      </c>
      <c r="AF35" s="136"/>
      <c r="AG35" s="215">
        <v>50.072309656453101</v>
      </c>
      <c r="AH35" s="210">
        <v>65.809317548746506</v>
      </c>
      <c r="AI35" s="210">
        <v>71.383502785515304</v>
      </c>
      <c r="AJ35" s="210">
        <v>67.987957288765003</v>
      </c>
      <c r="AK35" s="210">
        <v>69.413672237697298</v>
      </c>
      <c r="AL35" s="216">
        <v>64.933351903435394</v>
      </c>
      <c r="AM35" s="210"/>
      <c r="AN35" s="217">
        <v>93.902669452181897</v>
      </c>
      <c r="AO35" s="218">
        <v>99.089319870009206</v>
      </c>
      <c r="AP35" s="219">
        <v>96.495994661095594</v>
      </c>
      <c r="AQ35" s="210"/>
      <c r="AR35" s="220">
        <v>73.951249834195494</v>
      </c>
      <c r="AS35" s="193"/>
      <c r="AT35" s="194">
        <v>-9.8619473786499192</v>
      </c>
      <c r="AU35" s="188">
        <v>-0.51285056567754905</v>
      </c>
      <c r="AV35" s="188">
        <v>6.2809631044645098</v>
      </c>
      <c r="AW35" s="188">
        <v>-0.51600938836215204</v>
      </c>
      <c r="AX35" s="188">
        <v>3.4832074558104402</v>
      </c>
      <c r="AY35" s="195">
        <v>0.11865439823667499</v>
      </c>
      <c r="AZ35" s="188"/>
      <c r="BA35" s="196">
        <v>-4.3856788368225397</v>
      </c>
      <c r="BB35" s="197">
        <v>-3.5212434426079602</v>
      </c>
      <c r="BC35" s="198">
        <v>-3.9437891570597499</v>
      </c>
      <c r="BD35" s="188"/>
      <c r="BE35" s="199">
        <v>-1.4354435435313799</v>
      </c>
      <c r="BF35" s="96"/>
    </row>
    <row r="36" spans="1:58" x14ac:dyDescent="0.25">
      <c r="A36" s="24" t="s">
        <v>80</v>
      </c>
      <c r="B36" s="44" t="str">
        <f t="shared" si="0"/>
        <v>Coastal Virginia - Eastern Shore</v>
      </c>
      <c r="C36" s="12"/>
      <c r="D36" s="28" t="s">
        <v>16</v>
      </c>
      <c r="E36" s="31" t="s">
        <v>17</v>
      </c>
      <c r="F36" s="12"/>
      <c r="G36" s="215">
        <v>45.626071679550201</v>
      </c>
      <c r="H36" s="210">
        <v>49.3367603654251</v>
      </c>
      <c r="I36" s="210">
        <v>61.973201174742996</v>
      </c>
      <c r="J36" s="210">
        <v>63.984082232011701</v>
      </c>
      <c r="K36" s="210">
        <v>67.207973568281901</v>
      </c>
      <c r="L36" s="216">
        <v>57.447084535487498</v>
      </c>
      <c r="M36" s="210"/>
      <c r="N36" s="217">
        <v>91.779963289280403</v>
      </c>
      <c r="O36" s="218">
        <v>103.821424375917</v>
      </c>
      <c r="P36" s="219">
        <v>97.800693832599094</v>
      </c>
      <c r="Q36" s="210"/>
      <c r="R36" s="220">
        <v>68.831014913007394</v>
      </c>
      <c r="S36" s="193"/>
      <c r="T36" s="194">
        <v>0.55712614213104505</v>
      </c>
      <c r="U36" s="188">
        <v>-8.2899529787792599</v>
      </c>
      <c r="V36" s="188">
        <v>11.7847279013617</v>
      </c>
      <c r="W36" s="188">
        <v>15.899338361719201</v>
      </c>
      <c r="X36" s="188">
        <v>20.225627617798299</v>
      </c>
      <c r="Y36" s="195">
        <v>8.2287612871668401</v>
      </c>
      <c r="Z36" s="188"/>
      <c r="AA36" s="196">
        <v>22.602533257319799</v>
      </c>
      <c r="AB36" s="197">
        <v>24.713397369670499</v>
      </c>
      <c r="AC36" s="198">
        <v>23.713960216253799</v>
      </c>
      <c r="AD36" s="188"/>
      <c r="AE36" s="199">
        <v>13.851742008752501</v>
      </c>
      <c r="AF36" s="136"/>
      <c r="AG36" s="215">
        <v>56.626185874912103</v>
      </c>
      <c r="AH36" s="210">
        <v>66.537698524244504</v>
      </c>
      <c r="AI36" s="210">
        <v>72.6925537204759</v>
      </c>
      <c r="AJ36" s="210">
        <v>72.519506304386397</v>
      </c>
      <c r="AK36" s="210">
        <v>71.8971230687266</v>
      </c>
      <c r="AL36" s="216">
        <v>68.026687413799195</v>
      </c>
      <c r="AM36" s="210"/>
      <c r="AN36" s="217">
        <v>98.570580713905102</v>
      </c>
      <c r="AO36" s="218">
        <v>104.59113123778999</v>
      </c>
      <c r="AP36" s="219">
        <v>101.580855975847</v>
      </c>
      <c r="AQ36" s="210"/>
      <c r="AR36" s="220">
        <v>77.584011735248694</v>
      </c>
      <c r="AS36" s="193"/>
      <c r="AT36" s="194">
        <v>0.45054872469382101</v>
      </c>
      <c r="AU36" s="188">
        <v>7.4385920082231003</v>
      </c>
      <c r="AV36" s="188">
        <v>14.3439347301992</v>
      </c>
      <c r="AW36" s="188">
        <v>12.4444196690546</v>
      </c>
      <c r="AX36" s="188">
        <v>12.2554500787545</v>
      </c>
      <c r="AY36" s="195">
        <v>9.59299576583002</v>
      </c>
      <c r="AZ36" s="188"/>
      <c r="BA36" s="196">
        <v>13.179351182176701</v>
      </c>
      <c r="BB36" s="197">
        <v>10.091711662956699</v>
      </c>
      <c r="BC36" s="198">
        <v>11.5684592774621</v>
      </c>
      <c r="BD36" s="188"/>
      <c r="BE36" s="199">
        <v>10.300119718982801</v>
      </c>
      <c r="BF36" s="96"/>
    </row>
    <row r="37" spans="1:58" x14ac:dyDescent="0.25">
      <c r="A37" s="24" t="s">
        <v>81</v>
      </c>
      <c r="B37" s="44" t="str">
        <f t="shared" si="0"/>
        <v>Coastal Virginia - Hampton Roads</v>
      </c>
      <c r="C37" s="12"/>
      <c r="D37" s="28" t="s">
        <v>16</v>
      </c>
      <c r="E37" s="31" t="s">
        <v>17</v>
      </c>
      <c r="F37" s="12"/>
      <c r="G37" s="215">
        <v>39.629089223825197</v>
      </c>
      <c r="H37" s="210">
        <v>42.195925149780997</v>
      </c>
      <c r="I37" s="210">
        <v>54.636321774041399</v>
      </c>
      <c r="J37" s="210">
        <v>60.076736722981103</v>
      </c>
      <c r="K37" s="210">
        <v>62.998676474550599</v>
      </c>
      <c r="L37" s="216">
        <v>51.894566613378103</v>
      </c>
      <c r="M37" s="210"/>
      <c r="N37" s="217">
        <v>82.399035378438796</v>
      </c>
      <c r="O37" s="218">
        <v>93.626725945086605</v>
      </c>
      <c r="P37" s="219">
        <v>88.012880661762694</v>
      </c>
      <c r="Q37" s="210"/>
      <c r="R37" s="220">
        <v>62.205512005446003</v>
      </c>
      <c r="S37" s="193"/>
      <c r="T37" s="194">
        <v>0.94810007675444496</v>
      </c>
      <c r="U37" s="188">
        <v>-8.1096189558909195</v>
      </c>
      <c r="V37" s="188">
        <v>10.687235720029401</v>
      </c>
      <c r="W37" s="188">
        <v>10.502010181555899</v>
      </c>
      <c r="X37" s="188">
        <v>8.1205854186372495</v>
      </c>
      <c r="Y37" s="195">
        <v>5.0020264339478899</v>
      </c>
      <c r="Z37" s="188"/>
      <c r="AA37" s="196">
        <v>3.8943694368110102</v>
      </c>
      <c r="AB37" s="197">
        <v>4.9374079667216</v>
      </c>
      <c r="AC37" s="198">
        <v>4.44655844673707</v>
      </c>
      <c r="AD37" s="188"/>
      <c r="AE37" s="199">
        <v>4.7770815996848999</v>
      </c>
      <c r="AF37" s="136"/>
      <c r="AG37" s="215">
        <v>50.859805846128999</v>
      </c>
      <c r="AH37" s="210">
        <v>54.121800494796503</v>
      </c>
      <c r="AI37" s="210">
        <v>60.924328511840599</v>
      </c>
      <c r="AJ37" s="210">
        <v>64.618850242195904</v>
      </c>
      <c r="AK37" s="210">
        <v>66.7780053527718</v>
      </c>
      <c r="AL37" s="216">
        <v>59.4592024710686</v>
      </c>
      <c r="AM37" s="210"/>
      <c r="AN37" s="217">
        <v>93.114192544496404</v>
      </c>
      <c r="AO37" s="218">
        <v>102.106742082056</v>
      </c>
      <c r="AP37" s="219">
        <v>97.610467313276303</v>
      </c>
      <c r="AQ37" s="210"/>
      <c r="AR37" s="220">
        <v>70.363710246331493</v>
      </c>
      <c r="AS37" s="193"/>
      <c r="AT37" s="194">
        <v>8.4540543512795097</v>
      </c>
      <c r="AU37" s="188">
        <v>12.5509659400081</v>
      </c>
      <c r="AV37" s="188">
        <v>19.482354001367</v>
      </c>
      <c r="AW37" s="188">
        <v>21.719778446179401</v>
      </c>
      <c r="AX37" s="188">
        <v>19.6035004200738</v>
      </c>
      <c r="AY37" s="195">
        <v>16.6383437161434</v>
      </c>
      <c r="AZ37" s="188"/>
      <c r="BA37" s="196">
        <v>10.2936623274899</v>
      </c>
      <c r="BB37" s="197">
        <v>7.7927826862432603</v>
      </c>
      <c r="BC37" s="198">
        <v>8.9713216503716406</v>
      </c>
      <c r="BD37" s="188"/>
      <c r="BE37" s="199">
        <v>13.4846694964784</v>
      </c>
      <c r="BF37" s="96"/>
    </row>
    <row r="38" spans="1:58" x14ac:dyDescent="0.25">
      <c r="A38" s="25" t="s">
        <v>82</v>
      </c>
      <c r="B38" s="44" t="str">
        <f t="shared" si="0"/>
        <v>Northern Virginia</v>
      </c>
      <c r="C38" s="12"/>
      <c r="D38" s="28" t="s">
        <v>16</v>
      </c>
      <c r="E38" s="31" t="s">
        <v>17</v>
      </c>
      <c r="F38" s="13"/>
      <c r="G38" s="215">
        <v>65.529875398258795</v>
      </c>
      <c r="H38" s="210">
        <v>68.294626702112495</v>
      </c>
      <c r="I38" s="210">
        <v>98.747984658156895</v>
      </c>
      <c r="J38" s="210">
        <v>107.1522968119</v>
      </c>
      <c r="K38" s="210">
        <v>93.095102380420798</v>
      </c>
      <c r="L38" s="216">
        <v>86.563977190169794</v>
      </c>
      <c r="M38" s="210"/>
      <c r="N38" s="217">
        <v>89.524982852040495</v>
      </c>
      <c r="O38" s="218">
        <v>95.408552062828505</v>
      </c>
      <c r="P38" s="219">
        <v>92.4667674574345</v>
      </c>
      <c r="Q38" s="210"/>
      <c r="R38" s="220">
        <v>88.250488695102604</v>
      </c>
      <c r="S38" s="193"/>
      <c r="T38" s="194">
        <v>48.409522928124296</v>
      </c>
      <c r="U38" s="188">
        <v>24.1938136110473</v>
      </c>
      <c r="V38" s="188">
        <v>49.872333324896502</v>
      </c>
      <c r="W38" s="188">
        <v>58.915883158606903</v>
      </c>
      <c r="X38" s="188">
        <v>45.4309960565203</v>
      </c>
      <c r="Y38" s="195">
        <v>45.993418629714299</v>
      </c>
      <c r="Z38" s="188"/>
      <c r="AA38" s="196">
        <v>24.2901460797171</v>
      </c>
      <c r="AB38" s="197">
        <v>23.236500207237501</v>
      </c>
      <c r="AC38" s="198">
        <v>23.744322579232499</v>
      </c>
      <c r="AD38" s="188"/>
      <c r="AE38" s="199">
        <v>38.5372593768531</v>
      </c>
      <c r="AF38" s="136"/>
      <c r="AG38" s="215">
        <v>80.498874627107895</v>
      </c>
      <c r="AH38" s="210">
        <v>99.994616758325293</v>
      </c>
      <c r="AI38" s="210">
        <v>124.433535675873</v>
      </c>
      <c r="AJ38" s="210">
        <v>125.139205460965</v>
      </c>
      <c r="AK38" s="210">
        <v>106.294615084116</v>
      </c>
      <c r="AL38" s="216">
        <v>107.27216952127699</v>
      </c>
      <c r="AM38" s="210"/>
      <c r="AN38" s="217">
        <v>99.115444730807397</v>
      </c>
      <c r="AO38" s="218">
        <v>104.69573944233601</v>
      </c>
      <c r="AP38" s="219">
        <v>101.905592086571</v>
      </c>
      <c r="AQ38" s="210"/>
      <c r="AR38" s="220">
        <v>105.73886168279</v>
      </c>
      <c r="AS38" s="193"/>
      <c r="AT38" s="194">
        <v>41.57103570268</v>
      </c>
      <c r="AU38" s="188">
        <v>58.125725468456402</v>
      </c>
      <c r="AV38" s="188">
        <v>75.484178012884797</v>
      </c>
      <c r="AW38" s="188">
        <v>70.993323849697902</v>
      </c>
      <c r="AX38" s="188">
        <v>53.444502508144701</v>
      </c>
      <c r="AY38" s="195">
        <v>60.846202339097999</v>
      </c>
      <c r="AZ38" s="188"/>
      <c r="BA38" s="196">
        <v>29.3640666709302</v>
      </c>
      <c r="BB38" s="197">
        <v>27.648049353842701</v>
      </c>
      <c r="BC38" s="198">
        <v>28.476842561575399</v>
      </c>
      <c r="BD38" s="188"/>
      <c r="BE38" s="199">
        <v>50.4115026466282</v>
      </c>
      <c r="BF38" s="96"/>
    </row>
    <row r="39" spans="1:58" x14ac:dyDescent="0.25">
      <c r="A39" s="26" t="s">
        <v>83</v>
      </c>
      <c r="B39" s="44" t="str">
        <f t="shared" si="0"/>
        <v>Shenandoah Valley</v>
      </c>
      <c r="C39" s="12"/>
      <c r="D39" s="29" t="s">
        <v>16</v>
      </c>
      <c r="E39" s="32" t="s">
        <v>17</v>
      </c>
      <c r="F39" s="12"/>
      <c r="G39" s="221">
        <v>40.263669835943297</v>
      </c>
      <c r="H39" s="222">
        <v>42.421296607009602</v>
      </c>
      <c r="I39" s="222">
        <v>53.715932906143898</v>
      </c>
      <c r="J39" s="222">
        <v>55.108410290237401</v>
      </c>
      <c r="K39" s="222">
        <v>54.918084244251702</v>
      </c>
      <c r="L39" s="223">
        <v>49.250899947459203</v>
      </c>
      <c r="M39" s="210"/>
      <c r="N39" s="224">
        <v>81.766951564266805</v>
      </c>
      <c r="O39" s="225">
        <v>89.638712777987095</v>
      </c>
      <c r="P39" s="226">
        <v>85.702832171127</v>
      </c>
      <c r="Q39" s="210"/>
      <c r="R39" s="227">
        <v>59.633311906167798</v>
      </c>
      <c r="S39" s="193"/>
      <c r="T39" s="200">
        <v>3.9688944685444998</v>
      </c>
      <c r="U39" s="201">
        <v>-6.74059842221574</v>
      </c>
      <c r="V39" s="201">
        <v>12.5463551188091</v>
      </c>
      <c r="W39" s="201">
        <v>9.3295725981799897</v>
      </c>
      <c r="X39" s="201">
        <v>0.61878566429218895</v>
      </c>
      <c r="Y39" s="202">
        <v>3.9776702204566101</v>
      </c>
      <c r="Z39" s="188"/>
      <c r="AA39" s="203">
        <v>-16.262882026651599</v>
      </c>
      <c r="AB39" s="204">
        <v>-19.4001992348845</v>
      </c>
      <c r="AC39" s="205">
        <v>-17.933438427519999</v>
      </c>
      <c r="AD39" s="188"/>
      <c r="AE39" s="206">
        <v>-6.3040020396061403</v>
      </c>
      <c r="AF39" s="136"/>
      <c r="AG39" s="221">
        <v>51.649642524235603</v>
      </c>
      <c r="AH39" s="222">
        <v>55.640482149515201</v>
      </c>
      <c r="AI39" s="222">
        <v>60.2872817553042</v>
      </c>
      <c r="AJ39" s="222">
        <v>60.872312832974998</v>
      </c>
      <c r="AK39" s="222">
        <v>65.580982568464293</v>
      </c>
      <c r="AL39" s="223">
        <v>58.800550716113001</v>
      </c>
      <c r="AM39" s="210"/>
      <c r="AN39" s="224">
        <v>108.1390064492</v>
      </c>
      <c r="AO39" s="225">
        <v>119.37910201888</v>
      </c>
      <c r="AP39" s="226">
        <v>113.75905423403999</v>
      </c>
      <c r="AQ39" s="210"/>
      <c r="AR39" s="227">
        <v>74.490829141705902</v>
      </c>
      <c r="AS39" s="193"/>
      <c r="AT39" s="200">
        <v>-0.19939823234200399</v>
      </c>
      <c r="AU39" s="201">
        <v>1.9849923967659899</v>
      </c>
      <c r="AV39" s="201">
        <v>8.8020912119184</v>
      </c>
      <c r="AW39" s="201">
        <v>4.7127580526761204</v>
      </c>
      <c r="AX39" s="201">
        <v>3.7686692443616399</v>
      </c>
      <c r="AY39" s="202">
        <v>3.8735205489656601</v>
      </c>
      <c r="AZ39" s="188"/>
      <c r="BA39" s="203">
        <v>1.1919516402047901</v>
      </c>
      <c r="BB39" s="204">
        <v>3.2046138107807001</v>
      </c>
      <c r="BC39" s="205">
        <v>2.2381087651893798</v>
      </c>
      <c r="BD39" s="188"/>
      <c r="BE39" s="206">
        <v>3.1454364754034598</v>
      </c>
      <c r="BF39" s="96"/>
    </row>
    <row r="40" spans="1:58" x14ac:dyDescent="0.25">
      <c r="A40" s="22" t="s">
        <v>84</v>
      </c>
      <c r="B40" s="44" t="str">
        <f t="shared" si="0"/>
        <v>Southern Virginia</v>
      </c>
      <c r="C40" s="10"/>
      <c r="D40" s="27" t="s">
        <v>16</v>
      </c>
      <c r="E40" s="30" t="s">
        <v>17</v>
      </c>
      <c r="F40" s="3"/>
      <c r="G40" s="207">
        <v>60.693625568468903</v>
      </c>
      <c r="H40" s="208">
        <v>43.452046488125298</v>
      </c>
      <c r="I40" s="208">
        <v>55.655277918140399</v>
      </c>
      <c r="J40" s="208">
        <v>57.192751389590697</v>
      </c>
      <c r="K40" s="208">
        <v>52.960128852955997</v>
      </c>
      <c r="L40" s="209">
        <v>53.990766043456198</v>
      </c>
      <c r="M40" s="210"/>
      <c r="N40" s="211">
        <v>63.550548256695301</v>
      </c>
      <c r="O40" s="212">
        <v>67.2692875189489</v>
      </c>
      <c r="P40" s="213">
        <v>65.409917887822104</v>
      </c>
      <c r="Q40" s="210"/>
      <c r="R40" s="214">
        <v>57.253380856132203</v>
      </c>
      <c r="S40" s="193"/>
      <c r="T40" s="185">
        <v>5.2190371525614996</v>
      </c>
      <c r="U40" s="186">
        <v>-16.769582850645101</v>
      </c>
      <c r="V40" s="186">
        <v>3.5667260214608301</v>
      </c>
      <c r="W40" s="186">
        <v>2.8940396507139101</v>
      </c>
      <c r="X40" s="186">
        <v>-1.3532031056468501</v>
      </c>
      <c r="Y40" s="187">
        <v>-1.07934870915666</v>
      </c>
      <c r="Z40" s="188"/>
      <c r="AA40" s="189">
        <v>-0.51266301867350295</v>
      </c>
      <c r="AB40" s="190">
        <v>0.53866407765865698</v>
      </c>
      <c r="AC40" s="191">
        <v>2.51822185185166E-2</v>
      </c>
      <c r="AD40" s="188"/>
      <c r="AE40" s="192">
        <v>-0.72150107177588096</v>
      </c>
      <c r="AF40" s="137"/>
      <c r="AG40" s="207">
        <v>46.348300277918099</v>
      </c>
      <c r="AH40" s="208">
        <v>52.189390474987299</v>
      </c>
      <c r="AI40" s="208">
        <v>58.223461975745302</v>
      </c>
      <c r="AJ40" s="208">
        <v>59.469417635169201</v>
      </c>
      <c r="AK40" s="208">
        <v>56.219985472460799</v>
      </c>
      <c r="AL40" s="209">
        <v>54.490111167256103</v>
      </c>
      <c r="AM40" s="210"/>
      <c r="AN40" s="211">
        <v>74.401256316321295</v>
      </c>
      <c r="AO40" s="212">
        <v>83.215278549772606</v>
      </c>
      <c r="AP40" s="213">
        <v>78.808267433046893</v>
      </c>
      <c r="AQ40" s="210"/>
      <c r="AR40" s="214">
        <v>61.438155814624899</v>
      </c>
      <c r="AS40" s="193"/>
      <c r="AT40" s="185">
        <v>-4.8493996068687402</v>
      </c>
      <c r="AU40" s="186">
        <v>-2.8547868263042901</v>
      </c>
      <c r="AV40" s="186">
        <v>3.1500304382103401</v>
      </c>
      <c r="AW40" s="186">
        <v>3.6375118694426298</v>
      </c>
      <c r="AX40" s="186">
        <v>0.96651742962925502</v>
      </c>
      <c r="AY40" s="187">
        <v>0.18667886183316201</v>
      </c>
      <c r="AZ40" s="188"/>
      <c r="BA40" s="189">
        <v>2.7802188910114398</v>
      </c>
      <c r="BB40" s="190">
        <v>1.28284329748683</v>
      </c>
      <c r="BC40" s="191">
        <v>1.98418966949062</v>
      </c>
      <c r="BD40" s="188"/>
      <c r="BE40" s="192">
        <v>0.83805023039725102</v>
      </c>
      <c r="BF40" s="137"/>
    </row>
    <row r="41" spans="1:58" x14ac:dyDescent="0.25">
      <c r="A41" s="23" t="s">
        <v>85</v>
      </c>
      <c r="B41" s="44" t="str">
        <f t="shared" si="0"/>
        <v>Southwest Virginia - Blue Ridge Highlands</v>
      </c>
      <c r="C41" s="11"/>
      <c r="D41" s="28" t="s">
        <v>16</v>
      </c>
      <c r="E41" s="31" t="s">
        <v>17</v>
      </c>
      <c r="F41" s="12"/>
      <c r="G41" s="215">
        <v>38.101144228340402</v>
      </c>
      <c r="H41" s="210">
        <v>37.934660267744299</v>
      </c>
      <c r="I41" s="210">
        <v>53.404060368779902</v>
      </c>
      <c r="J41" s="210">
        <v>54.712153321545799</v>
      </c>
      <c r="K41" s="210">
        <v>56.137731750442001</v>
      </c>
      <c r="L41" s="216">
        <v>48.057949987370499</v>
      </c>
      <c r="M41" s="210"/>
      <c r="N41" s="217">
        <v>130.12521975246199</v>
      </c>
      <c r="O41" s="218">
        <v>131.97366380399001</v>
      </c>
      <c r="P41" s="219">
        <v>131.049441778226</v>
      </c>
      <c r="Q41" s="210"/>
      <c r="R41" s="220">
        <v>71.769804784757994</v>
      </c>
      <c r="S41" s="193"/>
      <c r="T41" s="194">
        <v>4.2028640404569098</v>
      </c>
      <c r="U41" s="188">
        <v>-18.199904557066301</v>
      </c>
      <c r="V41" s="188">
        <v>17.091350440030499</v>
      </c>
      <c r="W41" s="188">
        <v>8.6721939051437609</v>
      </c>
      <c r="X41" s="188">
        <v>13.4308895353187</v>
      </c>
      <c r="Y41" s="195">
        <v>5.3354119970581397</v>
      </c>
      <c r="Z41" s="188"/>
      <c r="AA41" s="196">
        <v>50.804214310761303</v>
      </c>
      <c r="AB41" s="197">
        <v>48.377478884082798</v>
      </c>
      <c r="AC41" s="198">
        <v>49.572448492192997</v>
      </c>
      <c r="AD41" s="188"/>
      <c r="AE41" s="199">
        <v>24.6622837562355</v>
      </c>
      <c r="AF41" s="137"/>
      <c r="AG41" s="215">
        <v>48.142304559232102</v>
      </c>
      <c r="AH41" s="210">
        <v>54.461779489770102</v>
      </c>
      <c r="AI41" s="210">
        <v>59.066064978529901</v>
      </c>
      <c r="AJ41" s="210">
        <v>60.023644544076703</v>
      </c>
      <c r="AK41" s="210">
        <v>66.199458827986803</v>
      </c>
      <c r="AL41" s="216">
        <v>57.578650479919098</v>
      </c>
      <c r="AM41" s="210"/>
      <c r="AN41" s="217">
        <v>118.769400101035</v>
      </c>
      <c r="AO41" s="218">
        <v>121.504525764081</v>
      </c>
      <c r="AP41" s="219">
        <v>120.13696293255801</v>
      </c>
      <c r="AQ41" s="210"/>
      <c r="AR41" s="220">
        <v>75.452454037816096</v>
      </c>
      <c r="AS41" s="193"/>
      <c r="AT41" s="194">
        <v>6.8416331876312499</v>
      </c>
      <c r="AU41" s="188">
        <v>8.5089771164597803</v>
      </c>
      <c r="AV41" s="188">
        <v>15.7603150003103</v>
      </c>
      <c r="AW41" s="188">
        <v>9.2536231462770395</v>
      </c>
      <c r="AX41" s="188">
        <v>12.579980701934</v>
      </c>
      <c r="AY41" s="195">
        <v>10.742212840883401</v>
      </c>
      <c r="AZ41" s="188"/>
      <c r="BA41" s="196">
        <v>11.388101065020599</v>
      </c>
      <c r="BB41" s="197">
        <v>6.8987861328621598</v>
      </c>
      <c r="BC41" s="198">
        <v>9.0717447293722007</v>
      </c>
      <c r="BD41" s="188"/>
      <c r="BE41" s="199">
        <v>10.0033056993407</v>
      </c>
      <c r="BF41" s="137"/>
    </row>
    <row r="42" spans="1:58" x14ac:dyDescent="0.25">
      <c r="A42" s="24" t="s">
        <v>86</v>
      </c>
      <c r="B42" s="44" t="str">
        <f t="shared" si="0"/>
        <v>Southwest Virginia - Heart of Appalachia</v>
      </c>
      <c r="C42" s="12"/>
      <c r="D42" s="28" t="s">
        <v>16</v>
      </c>
      <c r="E42" s="31" t="s">
        <v>17</v>
      </c>
      <c r="F42" s="12"/>
      <c r="G42" s="215">
        <v>34.098485845951203</v>
      </c>
      <c r="H42" s="210">
        <v>44.298485845951198</v>
      </c>
      <c r="I42" s="210">
        <v>54.113706385780098</v>
      </c>
      <c r="J42" s="210">
        <v>54.607294272547698</v>
      </c>
      <c r="K42" s="210">
        <v>47.355418038182997</v>
      </c>
      <c r="L42" s="216">
        <v>46.894678077682599</v>
      </c>
      <c r="M42" s="210"/>
      <c r="N42" s="217">
        <v>51.243265306122403</v>
      </c>
      <c r="O42" s="218">
        <v>51.236800526662201</v>
      </c>
      <c r="P42" s="219">
        <v>51.240032916392302</v>
      </c>
      <c r="Q42" s="210"/>
      <c r="R42" s="220">
        <v>48.136208031599701</v>
      </c>
      <c r="S42" s="193"/>
      <c r="T42" s="194">
        <v>0.54221705104037998</v>
      </c>
      <c r="U42" s="188">
        <v>-3.5768728020160001</v>
      </c>
      <c r="V42" s="188">
        <v>9.9822928427172499</v>
      </c>
      <c r="W42" s="188">
        <v>15.253684329727401</v>
      </c>
      <c r="X42" s="188">
        <v>9.9416398790491591</v>
      </c>
      <c r="Y42" s="195">
        <v>6.8158107937972598</v>
      </c>
      <c r="Z42" s="188"/>
      <c r="AA42" s="196">
        <v>1.4115019297735401</v>
      </c>
      <c r="AB42" s="197">
        <v>0.19065249238548601</v>
      </c>
      <c r="AC42" s="198">
        <v>0.79741914629594701</v>
      </c>
      <c r="AD42" s="188"/>
      <c r="AE42" s="199">
        <v>4.9106997364443803</v>
      </c>
      <c r="AF42" s="137"/>
      <c r="AG42" s="215">
        <v>41.638054641211298</v>
      </c>
      <c r="AH42" s="210">
        <v>54.063686635944698</v>
      </c>
      <c r="AI42" s="210">
        <v>59.530758722843899</v>
      </c>
      <c r="AJ42" s="210">
        <v>59.502333772218499</v>
      </c>
      <c r="AK42" s="210">
        <v>55.569328505595699</v>
      </c>
      <c r="AL42" s="216">
        <v>54.060832455562803</v>
      </c>
      <c r="AM42" s="210"/>
      <c r="AN42" s="217">
        <v>68.449680710994002</v>
      </c>
      <c r="AO42" s="218">
        <v>68.349519420671399</v>
      </c>
      <c r="AP42" s="219">
        <v>68.399600065832701</v>
      </c>
      <c r="AQ42" s="210"/>
      <c r="AR42" s="220">
        <v>58.157623201354198</v>
      </c>
      <c r="AS42" s="193"/>
      <c r="AT42" s="194">
        <v>4.9373425402633799</v>
      </c>
      <c r="AU42" s="188">
        <v>10.790069267115401</v>
      </c>
      <c r="AV42" s="188">
        <v>13.7901530240177</v>
      </c>
      <c r="AW42" s="188">
        <v>15.7971327079141</v>
      </c>
      <c r="AX42" s="188">
        <v>14.922086536961601</v>
      </c>
      <c r="AY42" s="195">
        <v>12.377423076641699</v>
      </c>
      <c r="AZ42" s="188"/>
      <c r="BA42" s="196">
        <v>6.2199872536094896</v>
      </c>
      <c r="BB42" s="197">
        <v>-0.178588481580152</v>
      </c>
      <c r="BC42" s="198">
        <v>2.9236863614924098</v>
      </c>
      <c r="BD42" s="188"/>
      <c r="BE42" s="199">
        <v>9.0127390160332403</v>
      </c>
      <c r="BF42" s="137"/>
    </row>
    <row r="43" spans="1:58" x14ac:dyDescent="0.25">
      <c r="A43" s="26" t="s">
        <v>87</v>
      </c>
      <c r="B43" s="44" t="str">
        <f t="shared" si="0"/>
        <v>Virginia Mountains</v>
      </c>
      <c r="C43" s="12"/>
      <c r="D43" s="29" t="s">
        <v>16</v>
      </c>
      <c r="E43" s="32" t="s">
        <v>17</v>
      </c>
      <c r="F43" s="12"/>
      <c r="G43" s="221">
        <v>46.106231575963697</v>
      </c>
      <c r="H43" s="222">
        <v>49.141950113378599</v>
      </c>
      <c r="I43" s="222">
        <v>62.830912320591104</v>
      </c>
      <c r="J43" s="222">
        <v>57.812331959641803</v>
      </c>
      <c r="K43" s="222">
        <v>58.659708682677199</v>
      </c>
      <c r="L43" s="223">
        <v>54.902366351531597</v>
      </c>
      <c r="M43" s="210"/>
      <c r="N43" s="224">
        <v>105.58218132727001</v>
      </c>
      <c r="O43" s="225">
        <v>96.772023589597794</v>
      </c>
      <c r="P43" s="226">
        <v>101.177102458433</v>
      </c>
      <c r="Q43" s="210"/>
      <c r="R43" s="227">
        <v>68.113528003732398</v>
      </c>
      <c r="S43" s="193"/>
      <c r="T43" s="200">
        <v>1.09460099741965</v>
      </c>
      <c r="U43" s="201">
        <v>8.7340686579909601</v>
      </c>
      <c r="V43" s="201">
        <v>37.412716047709097</v>
      </c>
      <c r="W43" s="201">
        <v>24.3493533651354</v>
      </c>
      <c r="X43" s="201">
        <v>21.2893375413257</v>
      </c>
      <c r="Y43" s="202">
        <v>18.6413960767612</v>
      </c>
      <c r="Z43" s="188"/>
      <c r="AA43" s="203">
        <v>57.475164460010099</v>
      </c>
      <c r="AB43" s="204">
        <v>23.9987548000259</v>
      </c>
      <c r="AC43" s="205">
        <v>39.468426663736103</v>
      </c>
      <c r="AD43" s="188"/>
      <c r="AE43" s="206">
        <v>26.655578645558201</v>
      </c>
      <c r="AF43" s="137"/>
      <c r="AG43" s="221">
        <v>50.656006590136002</v>
      </c>
      <c r="AH43" s="222">
        <v>57.100499574829897</v>
      </c>
      <c r="AI43" s="222">
        <v>66.560858003899995</v>
      </c>
      <c r="AJ43" s="222">
        <v>66.522597057259304</v>
      </c>
      <c r="AK43" s="222">
        <v>68.159703953199696</v>
      </c>
      <c r="AL43" s="223">
        <v>61.797799068501298</v>
      </c>
      <c r="AM43" s="210"/>
      <c r="AN43" s="224">
        <v>105.085004077291</v>
      </c>
      <c r="AO43" s="225">
        <v>108.382573302605</v>
      </c>
      <c r="AP43" s="226">
        <v>106.733788689948</v>
      </c>
      <c r="AQ43" s="210"/>
      <c r="AR43" s="227">
        <v>74.634182647754301</v>
      </c>
      <c r="AS43" s="193"/>
      <c r="AT43" s="200">
        <v>6.4354601057228003</v>
      </c>
      <c r="AU43" s="201">
        <v>10.888247804580599</v>
      </c>
      <c r="AV43" s="201">
        <v>20.534784642025102</v>
      </c>
      <c r="AW43" s="201">
        <v>15.553977905903301</v>
      </c>
      <c r="AX43" s="201">
        <v>12.855671393892401</v>
      </c>
      <c r="AY43" s="202">
        <v>13.4872141248359</v>
      </c>
      <c r="AZ43" s="188"/>
      <c r="BA43" s="203">
        <v>16.680661567159799</v>
      </c>
      <c r="BB43" s="204">
        <v>10.0690258012039</v>
      </c>
      <c r="BC43" s="205">
        <v>13.227450970911899</v>
      </c>
      <c r="BD43" s="188"/>
      <c r="BE43" s="206">
        <v>13.378975107570101</v>
      </c>
      <c r="BF43" s="137"/>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4" sqref="AD14"/>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78"/>
      <c r="E1" s="178"/>
      <c r="F1" s="178"/>
      <c r="G1" s="178"/>
      <c r="H1" s="178"/>
      <c r="I1" s="178"/>
      <c r="J1" s="178"/>
      <c r="K1" s="178"/>
      <c r="L1" s="178"/>
      <c r="M1" s="178"/>
      <c r="N1" s="178"/>
      <c r="O1" s="178"/>
      <c r="P1" s="178"/>
      <c r="Q1" s="178"/>
      <c r="R1" s="178"/>
      <c r="S1" s="178"/>
      <c r="T1" s="178"/>
      <c r="U1" s="178"/>
      <c r="V1" s="178"/>
      <c r="W1" s="178"/>
      <c r="X1" s="178"/>
      <c r="Y1" s="179"/>
      <c r="Z1" s="179"/>
      <c r="AA1" s="179"/>
      <c r="AB1" s="179"/>
      <c r="AC1" s="179"/>
      <c r="AD1" s="179"/>
      <c r="AE1" s="179"/>
      <c r="AF1" s="179"/>
      <c r="AG1" s="179"/>
      <c r="AH1" s="179"/>
      <c r="AI1" s="179"/>
      <c r="AJ1" s="179"/>
      <c r="AK1" s="179"/>
      <c r="AL1" s="179"/>
    </row>
    <row r="2" spans="1:50" ht="15" customHeight="1" x14ac:dyDescent="0.25">
      <c r="A2" s="178"/>
      <c r="B2" s="97" t="s">
        <v>125</v>
      </c>
      <c r="C2" s="178"/>
      <c r="D2" s="178"/>
      <c r="E2" s="178"/>
      <c r="F2" s="178"/>
      <c r="G2" s="178"/>
      <c r="H2" s="178"/>
      <c r="I2" s="178"/>
      <c r="J2" s="178"/>
      <c r="K2" s="178"/>
      <c r="L2" s="178"/>
      <c r="M2" s="178"/>
      <c r="N2" s="178"/>
      <c r="O2" s="178"/>
      <c r="P2" s="178"/>
      <c r="Q2" s="178"/>
      <c r="R2" s="178"/>
      <c r="S2" s="178"/>
      <c r="T2" s="178"/>
      <c r="U2" s="178"/>
      <c r="V2" s="178"/>
      <c r="W2" s="178"/>
      <c r="X2" s="178"/>
      <c r="Y2" s="179"/>
      <c r="Z2" s="179"/>
      <c r="AA2" s="179"/>
      <c r="AB2" s="179"/>
      <c r="AC2" s="179"/>
      <c r="AD2" s="179"/>
      <c r="AE2" s="179"/>
      <c r="AF2" s="179"/>
      <c r="AG2" s="179"/>
      <c r="AH2" s="179"/>
      <c r="AI2" s="179"/>
      <c r="AJ2" s="179"/>
      <c r="AK2" s="179"/>
      <c r="AL2" s="179"/>
    </row>
    <row r="3" spans="1:50" x14ac:dyDescent="0.25">
      <c r="A3" s="178"/>
      <c r="B3" s="178"/>
      <c r="C3" s="178"/>
      <c r="D3" s="178"/>
      <c r="E3" s="178"/>
      <c r="F3" s="178"/>
      <c r="G3" s="178"/>
      <c r="H3" s="178"/>
      <c r="I3" s="178"/>
      <c r="J3" s="178"/>
      <c r="K3" s="178"/>
      <c r="L3" s="178"/>
      <c r="M3" s="178"/>
      <c r="N3" s="178"/>
      <c r="O3" s="178"/>
      <c r="P3" s="178"/>
      <c r="Q3" s="178"/>
      <c r="R3" s="178"/>
      <c r="S3" s="178"/>
      <c r="T3" s="178"/>
      <c r="U3" s="178"/>
      <c r="V3" s="178"/>
      <c r="W3" s="178"/>
      <c r="X3" s="178"/>
      <c r="Y3" s="179"/>
      <c r="Z3" s="179"/>
      <c r="AA3" s="179"/>
      <c r="AB3" s="179"/>
      <c r="AC3" s="179"/>
      <c r="AD3" s="179"/>
      <c r="AE3" s="179"/>
      <c r="AF3" s="179"/>
      <c r="AG3" s="179"/>
      <c r="AH3" s="179"/>
      <c r="AI3" s="179"/>
      <c r="AJ3" s="179"/>
      <c r="AK3" s="179"/>
      <c r="AL3" s="179"/>
    </row>
    <row r="4" spans="1:50" x14ac:dyDescent="0.25">
      <c r="A4" s="178"/>
      <c r="B4" s="178"/>
      <c r="C4" s="178"/>
      <c r="D4" s="178"/>
      <c r="E4" s="178"/>
      <c r="F4" s="178"/>
      <c r="G4" s="178"/>
      <c r="H4" s="178"/>
      <c r="I4" s="178"/>
      <c r="J4" s="178"/>
      <c r="K4" s="178"/>
      <c r="L4" s="178"/>
      <c r="M4" s="178"/>
      <c r="N4" s="178"/>
      <c r="O4" s="178"/>
      <c r="P4" s="178"/>
      <c r="Q4" s="178"/>
      <c r="R4" s="178"/>
      <c r="S4" s="178"/>
      <c r="T4" s="178"/>
      <c r="U4" s="178"/>
      <c r="V4" s="178"/>
      <c r="W4" s="178"/>
      <c r="X4" s="178"/>
      <c r="Y4" s="179"/>
      <c r="Z4" s="179"/>
      <c r="AA4" s="179"/>
      <c r="AB4" s="179"/>
      <c r="AC4" s="179"/>
      <c r="AD4" s="179"/>
      <c r="AE4" s="179"/>
      <c r="AF4" s="179"/>
      <c r="AG4" s="179"/>
      <c r="AH4" s="179"/>
      <c r="AI4" s="179"/>
      <c r="AJ4" s="179"/>
      <c r="AK4" s="179"/>
      <c r="AL4" s="179"/>
    </row>
    <row r="5" spans="1:50" x14ac:dyDescent="0.25">
      <c r="A5" s="178"/>
      <c r="B5" s="178"/>
      <c r="C5" s="178"/>
      <c r="D5" s="178"/>
      <c r="E5" s="178"/>
      <c r="F5" s="178"/>
      <c r="G5" s="178"/>
      <c r="H5" s="178"/>
      <c r="I5" s="178"/>
      <c r="J5" s="178"/>
      <c r="K5" s="178"/>
      <c r="L5" s="178"/>
      <c r="M5" s="178"/>
      <c r="N5" s="178"/>
      <c r="O5" s="178"/>
      <c r="P5" s="178"/>
      <c r="Q5" s="178"/>
      <c r="R5" s="178"/>
      <c r="S5" s="178"/>
      <c r="T5" s="178"/>
      <c r="U5" s="178"/>
      <c r="V5" s="178"/>
      <c r="W5" s="178"/>
      <c r="X5" s="178"/>
      <c r="Y5" s="179"/>
      <c r="Z5" s="179"/>
      <c r="AA5" s="179"/>
      <c r="AB5" s="179"/>
      <c r="AC5" s="179"/>
      <c r="AD5" s="179"/>
      <c r="AE5" s="179"/>
      <c r="AF5" s="179"/>
      <c r="AG5" s="179"/>
      <c r="AH5" s="179"/>
      <c r="AI5" s="179"/>
      <c r="AJ5" s="179"/>
      <c r="AK5" s="179"/>
      <c r="AL5" s="179"/>
    </row>
    <row r="6" spans="1:50" x14ac:dyDescent="0.25">
      <c r="A6" s="178"/>
      <c r="B6" s="178"/>
      <c r="C6" s="178"/>
      <c r="D6" s="178"/>
      <c r="E6" s="178"/>
      <c r="F6" s="178"/>
      <c r="G6" s="178"/>
      <c r="H6" s="178"/>
      <c r="I6" s="178"/>
      <c r="J6" s="178"/>
      <c r="K6" s="178"/>
      <c r="L6" s="178"/>
      <c r="M6" s="178"/>
      <c r="N6" s="178"/>
      <c r="O6" s="178"/>
      <c r="P6" s="178"/>
      <c r="Q6" s="178"/>
      <c r="R6" s="178"/>
      <c r="S6" s="178"/>
      <c r="T6" s="178"/>
      <c r="U6" s="178"/>
      <c r="V6" s="178"/>
      <c r="W6" s="178"/>
      <c r="X6" s="178"/>
      <c r="Y6" s="179"/>
      <c r="Z6" s="179"/>
      <c r="AA6" s="179"/>
      <c r="AB6" s="179"/>
      <c r="AC6" s="179"/>
      <c r="AD6" s="179"/>
      <c r="AE6" s="179"/>
      <c r="AF6" s="179"/>
      <c r="AG6" s="179"/>
      <c r="AH6" s="179"/>
      <c r="AI6" s="179"/>
      <c r="AJ6" s="179"/>
      <c r="AK6" s="179"/>
      <c r="AL6" s="179"/>
    </row>
    <row r="7" spans="1:50" x14ac:dyDescent="0.25">
      <c r="A7" s="178"/>
      <c r="B7" s="178"/>
      <c r="C7" s="178"/>
      <c r="D7" s="178"/>
      <c r="E7" s="178"/>
      <c r="F7" s="178"/>
      <c r="G7" s="178"/>
      <c r="H7" s="178"/>
      <c r="I7" s="178"/>
      <c r="J7" s="178"/>
      <c r="K7" s="178"/>
      <c r="L7" s="178"/>
      <c r="M7" s="178"/>
      <c r="N7" s="178"/>
      <c r="O7" s="178"/>
      <c r="P7" s="178"/>
      <c r="Q7" s="178"/>
      <c r="R7" s="178"/>
      <c r="S7" s="178"/>
      <c r="T7" s="178"/>
      <c r="U7" s="178"/>
      <c r="V7" s="178"/>
      <c r="W7" s="178"/>
      <c r="X7" s="178"/>
      <c r="Y7" s="179"/>
      <c r="Z7" s="179"/>
      <c r="AA7" s="179"/>
      <c r="AB7" s="179"/>
      <c r="AC7" s="179"/>
      <c r="AD7" s="179"/>
      <c r="AE7" s="179"/>
      <c r="AF7" s="179"/>
      <c r="AG7" s="179"/>
      <c r="AH7" s="179"/>
      <c r="AI7" s="179"/>
      <c r="AJ7" s="179"/>
      <c r="AK7" s="179"/>
      <c r="AL7" s="179"/>
    </row>
    <row r="8" spans="1:50" ht="18" customHeight="1" x14ac:dyDescent="0.3">
      <c r="A8" s="102"/>
      <c r="B8" s="178"/>
      <c r="C8" s="178"/>
      <c r="D8" s="174">
        <v>2022</v>
      </c>
      <c r="E8" s="174"/>
      <c r="F8" s="174"/>
      <c r="G8" s="174"/>
      <c r="H8" s="174"/>
      <c r="I8" s="174"/>
      <c r="J8" s="174"/>
      <c r="K8" s="102"/>
      <c r="L8" s="102"/>
      <c r="M8" s="102"/>
      <c r="N8" s="102"/>
      <c r="O8" s="178"/>
      <c r="P8" s="174">
        <v>2021</v>
      </c>
      <c r="Q8" s="174"/>
      <c r="R8" s="174"/>
      <c r="S8" s="174"/>
      <c r="T8" s="174"/>
      <c r="U8" s="174"/>
      <c r="V8" s="174"/>
      <c r="W8" s="102"/>
      <c r="X8" s="102"/>
      <c r="Y8" s="179"/>
      <c r="Z8" s="179"/>
      <c r="AA8" s="179"/>
      <c r="AB8" s="179"/>
      <c r="AC8" s="179"/>
      <c r="AD8" s="179"/>
      <c r="AE8" s="179"/>
      <c r="AF8" s="179"/>
      <c r="AG8" s="179"/>
      <c r="AH8" s="179"/>
      <c r="AI8" s="179"/>
      <c r="AJ8" s="179"/>
      <c r="AK8" s="179"/>
      <c r="AL8" s="179"/>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0"/>
      <c r="B10" s="178"/>
      <c r="C10" s="108" t="s">
        <v>113</v>
      </c>
      <c r="D10" s="109">
        <v>9</v>
      </c>
      <c r="E10" s="110">
        <v>10</v>
      </c>
      <c r="F10" s="110">
        <v>11</v>
      </c>
      <c r="G10" s="110">
        <v>12</v>
      </c>
      <c r="H10" s="110">
        <v>13</v>
      </c>
      <c r="I10" s="110">
        <v>14</v>
      </c>
      <c r="J10" s="111">
        <v>15</v>
      </c>
      <c r="K10" s="180"/>
      <c r="L10" s="180"/>
      <c r="M10" s="181" t="s">
        <v>104</v>
      </c>
      <c r="N10" s="182"/>
      <c r="O10" s="108" t="s">
        <v>113</v>
      </c>
      <c r="P10" s="109">
        <v>10</v>
      </c>
      <c r="Q10" s="110">
        <v>11</v>
      </c>
      <c r="R10" s="110">
        <v>12</v>
      </c>
      <c r="S10" s="110">
        <v>13</v>
      </c>
      <c r="T10" s="110">
        <v>14</v>
      </c>
      <c r="U10" s="110">
        <v>15</v>
      </c>
      <c r="V10" s="111">
        <v>16</v>
      </c>
      <c r="W10" s="180"/>
      <c r="X10" s="180"/>
      <c r="Y10" s="179"/>
      <c r="Z10" s="179"/>
      <c r="AA10" s="179"/>
      <c r="AB10" s="179"/>
      <c r="AC10" s="179"/>
      <c r="AD10" s="179"/>
      <c r="AE10" s="179"/>
      <c r="AF10" s="179"/>
      <c r="AG10" s="179"/>
      <c r="AH10" s="179"/>
      <c r="AI10" s="179"/>
      <c r="AJ10" s="179"/>
      <c r="AK10" s="179"/>
      <c r="AL10" s="179"/>
    </row>
    <row r="11" spans="1:50" ht="20.100000000000001" customHeight="1" x14ac:dyDescent="0.25">
      <c r="A11" s="180"/>
      <c r="B11" s="178"/>
      <c r="C11" s="108" t="s">
        <v>113</v>
      </c>
      <c r="D11" s="112">
        <v>16</v>
      </c>
      <c r="E11" s="113">
        <v>17</v>
      </c>
      <c r="F11" s="113">
        <v>18</v>
      </c>
      <c r="G11" s="113">
        <v>19</v>
      </c>
      <c r="H11" s="113">
        <v>20</v>
      </c>
      <c r="I11" s="113">
        <v>21</v>
      </c>
      <c r="J11" s="114">
        <v>22</v>
      </c>
      <c r="K11" s="180"/>
      <c r="L11" s="180"/>
      <c r="M11" s="181" t="s">
        <v>104</v>
      </c>
      <c r="N11" s="182"/>
      <c r="O11" s="108" t="s">
        <v>113</v>
      </c>
      <c r="P11" s="112">
        <v>17</v>
      </c>
      <c r="Q11" s="113">
        <v>18</v>
      </c>
      <c r="R11" s="113">
        <v>19</v>
      </c>
      <c r="S11" s="113">
        <v>20</v>
      </c>
      <c r="T11" s="113">
        <v>21</v>
      </c>
      <c r="U11" s="113">
        <v>22</v>
      </c>
      <c r="V11" s="114">
        <v>23</v>
      </c>
      <c r="W11" s="180"/>
      <c r="X11" s="180"/>
      <c r="Y11" s="179"/>
      <c r="Z11" s="179"/>
      <c r="AA11" s="179"/>
      <c r="AB11" s="179"/>
      <c r="AC11" s="179"/>
      <c r="AD11" s="179"/>
      <c r="AE11" s="179"/>
      <c r="AF11" s="179"/>
      <c r="AG11" s="179"/>
      <c r="AH11" s="179"/>
      <c r="AI11" s="179"/>
      <c r="AJ11" s="179"/>
      <c r="AK11" s="179"/>
      <c r="AL11" s="179"/>
    </row>
    <row r="12" spans="1:50" ht="20.100000000000001" customHeight="1" x14ac:dyDescent="0.25">
      <c r="A12" s="180"/>
      <c r="B12" s="178"/>
      <c r="C12" s="108" t="s">
        <v>113</v>
      </c>
      <c r="D12" s="115">
        <v>23</v>
      </c>
      <c r="E12" s="116">
        <v>24</v>
      </c>
      <c r="F12" s="116">
        <v>25</v>
      </c>
      <c r="G12" s="116">
        <v>26</v>
      </c>
      <c r="H12" s="116">
        <v>27</v>
      </c>
      <c r="I12" s="116">
        <v>28</v>
      </c>
      <c r="J12" s="117">
        <v>29</v>
      </c>
      <c r="K12" s="180"/>
      <c r="L12" s="180"/>
      <c r="M12" s="181" t="s">
        <v>104</v>
      </c>
      <c r="N12" s="182"/>
      <c r="O12" s="108" t="s">
        <v>113</v>
      </c>
      <c r="P12" s="115">
        <v>24</v>
      </c>
      <c r="Q12" s="116">
        <v>25</v>
      </c>
      <c r="R12" s="116">
        <v>26</v>
      </c>
      <c r="S12" s="116">
        <v>27</v>
      </c>
      <c r="T12" s="116">
        <v>28</v>
      </c>
      <c r="U12" s="116">
        <v>29</v>
      </c>
      <c r="V12" s="117">
        <v>30</v>
      </c>
      <c r="W12" s="180"/>
      <c r="X12" s="180"/>
      <c r="Y12" s="179"/>
      <c r="Z12" s="179"/>
      <c r="AA12" s="179"/>
      <c r="AB12" s="179"/>
      <c r="AC12" s="179"/>
      <c r="AD12" s="179"/>
      <c r="AE12" s="179"/>
      <c r="AF12" s="179"/>
      <c r="AG12" s="179"/>
      <c r="AH12" s="179"/>
      <c r="AI12" s="179"/>
      <c r="AJ12" s="179"/>
      <c r="AK12" s="179"/>
      <c r="AL12" s="179"/>
    </row>
    <row r="13" spans="1:50" ht="20.100000000000001" customHeight="1" x14ac:dyDescent="0.25">
      <c r="A13" s="180"/>
      <c r="B13" s="178"/>
      <c r="C13" s="108" t="s">
        <v>117</v>
      </c>
      <c r="D13" s="118">
        <v>30</v>
      </c>
      <c r="E13" s="119">
        <v>31</v>
      </c>
      <c r="F13" s="119">
        <v>1</v>
      </c>
      <c r="G13" s="119">
        <v>2</v>
      </c>
      <c r="H13" s="119">
        <v>3</v>
      </c>
      <c r="I13" s="119">
        <v>4</v>
      </c>
      <c r="J13" s="120">
        <v>5</v>
      </c>
      <c r="K13" s="180"/>
      <c r="L13" s="180"/>
      <c r="M13" s="181" t="s">
        <v>104</v>
      </c>
      <c r="N13" s="182"/>
      <c r="O13" s="108" t="s">
        <v>117</v>
      </c>
      <c r="P13" s="118">
        <v>31</v>
      </c>
      <c r="Q13" s="119">
        <v>1</v>
      </c>
      <c r="R13" s="119">
        <v>2</v>
      </c>
      <c r="S13" s="119">
        <v>3</v>
      </c>
      <c r="T13" s="119">
        <v>4</v>
      </c>
      <c r="U13" s="119">
        <v>5</v>
      </c>
      <c r="V13" s="120">
        <v>6</v>
      </c>
      <c r="W13" s="180"/>
      <c r="X13" s="180"/>
      <c r="Y13" s="179"/>
      <c r="Z13" s="179"/>
      <c r="AA13" s="179"/>
      <c r="AB13" s="179"/>
      <c r="AC13" s="179"/>
      <c r="AD13" s="179"/>
      <c r="AE13" s="179"/>
      <c r="AF13" s="179"/>
      <c r="AG13" s="179"/>
      <c r="AH13" s="179"/>
      <c r="AI13" s="179"/>
      <c r="AJ13" s="179"/>
      <c r="AK13" s="179"/>
      <c r="AL13" s="179"/>
    </row>
    <row r="14" spans="1:50" ht="20.100000000000001" customHeight="1" x14ac:dyDescent="0.25">
      <c r="A14" s="180"/>
      <c r="B14" s="178"/>
      <c r="C14" s="108" t="s">
        <v>121</v>
      </c>
      <c r="D14" s="121">
        <v>6</v>
      </c>
      <c r="E14" s="122">
        <v>7</v>
      </c>
      <c r="F14" s="122">
        <v>8</v>
      </c>
      <c r="G14" s="122">
        <v>9</v>
      </c>
      <c r="H14" s="122">
        <v>10</v>
      </c>
      <c r="I14" s="122">
        <v>11</v>
      </c>
      <c r="J14" s="123">
        <v>12</v>
      </c>
      <c r="K14" s="180"/>
      <c r="L14" s="180"/>
      <c r="M14" s="181" t="s">
        <v>104</v>
      </c>
      <c r="N14" s="182"/>
      <c r="O14" s="108" t="s">
        <v>121</v>
      </c>
      <c r="P14" s="121">
        <v>7</v>
      </c>
      <c r="Q14" s="122">
        <v>8</v>
      </c>
      <c r="R14" s="122">
        <v>9</v>
      </c>
      <c r="S14" s="122">
        <v>10</v>
      </c>
      <c r="T14" s="122">
        <v>11</v>
      </c>
      <c r="U14" s="122">
        <v>12</v>
      </c>
      <c r="V14" s="123">
        <v>13</v>
      </c>
      <c r="W14" s="180"/>
      <c r="X14" s="180"/>
      <c r="Y14" s="179"/>
      <c r="Z14" s="179"/>
      <c r="AA14" s="179"/>
      <c r="AB14" s="179"/>
      <c r="AC14" s="179"/>
      <c r="AD14" s="179"/>
      <c r="AE14" s="179"/>
      <c r="AF14" s="179"/>
      <c r="AG14" s="179"/>
      <c r="AH14" s="179"/>
      <c r="AI14" s="179"/>
      <c r="AJ14" s="179"/>
      <c r="AK14" s="179"/>
      <c r="AL14" s="179"/>
    </row>
    <row r="15" spans="1:50" ht="20.100000000000001" customHeight="1" x14ac:dyDescent="0.25">
      <c r="A15" s="180"/>
      <c r="B15" s="178"/>
      <c r="C15" s="108" t="s">
        <v>121</v>
      </c>
      <c r="D15" s="124">
        <v>13</v>
      </c>
      <c r="E15" s="125">
        <v>14</v>
      </c>
      <c r="F15" s="125">
        <v>15</v>
      </c>
      <c r="G15" s="125">
        <v>16</v>
      </c>
      <c r="H15" s="125">
        <v>17</v>
      </c>
      <c r="I15" s="125">
        <v>18</v>
      </c>
      <c r="J15" s="126">
        <v>19</v>
      </c>
      <c r="K15" s="180"/>
      <c r="L15" s="180"/>
      <c r="M15" s="181" t="s">
        <v>104</v>
      </c>
      <c r="N15" s="182"/>
      <c r="O15" s="108" t="s">
        <v>121</v>
      </c>
      <c r="P15" s="124">
        <v>14</v>
      </c>
      <c r="Q15" s="125">
        <v>15</v>
      </c>
      <c r="R15" s="125">
        <v>16</v>
      </c>
      <c r="S15" s="125">
        <v>17</v>
      </c>
      <c r="T15" s="125">
        <v>18</v>
      </c>
      <c r="U15" s="125">
        <v>19</v>
      </c>
      <c r="V15" s="126">
        <v>20</v>
      </c>
      <c r="W15" s="180"/>
      <c r="X15" s="180"/>
      <c r="Y15" s="179"/>
      <c r="Z15" s="179"/>
      <c r="AA15" s="179"/>
      <c r="AB15" s="179"/>
      <c r="AC15" s="179"/>
      <c r="AD15" s="179"/>
      <c r="AE15" s="179"/>
      <c r="AF15" s="179"/>
      <c r="AG15" s="179"/>
      <c r="AH15" s="179"/>
      <c r="AI15" s="179"/>
      <c r="AJ15" s="179"/>
      <c r="AK15" s="179"/>
      <c r="AL15" s="179"/>
    </row>
    <row r="16" spans="1:50" x14ac:dyDescent="0.25">
      <c r="A16" s="178"/>
      <c r="B16" s="178"/>
      <c r="C16" s="178"/>
      <c r="D16" s="178"/>
      <c r="E16" s="178"/>
      <c r="F16" s="178"/>
      <c r="G16" s="178"/>
      <c r="H16" s="178"/>
      <c r="I16" s="178"/>
      <c r="J16" s="178"/>
      <c r="K16" s="178"/>
      <c r="L16" s="178"/>
      <c r="M16" s="178"/>
      <c r="N16" s="178"/>
      <c r="O16" s="178"/>
      <c r="P16" s="178"/>
      <c r="Q16" s="178"/>
      <c r="R16" s="178"/>
      <c r="S16" s="178"/>
      <c r="T16" s="178"/>
      <c r="U16" s="178"/>
      <c r="V16" s="178"/>
      <c r="W16" s="178"/>
      <c r="X16" s="178"/>
      <c r="Y16" s="179"/>
      <c r="Z16" s="179"/>
      <c r="AA16" s="179"/>
      <c r="AB16" s="179"/>
      <c r="AC16" s="179"/>
      <c r="AD16" s="179"/>
      <c r="AE16" s="179"/>
      <c r="AF16" s="179"/>
      <c r="AG16" s="179"/>
      <c r="AH16" s="179"/>
      <c r="AI16" s="179"/>
      <c r="AJ16" s="179"/>
      <c r="AK16" s="179"/>
      <c r="AL16" s="179"/>
    </row>
    <row r="17" spans="1:50" x14ac:dyDescent="0.25">
      <c r="A17" s="178"/>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79"/>
      <c r="Z17" s="179"/>
      <c r="AA17" s="179"/>
      <c r="AB17" s="179"/>
      <c r="AC17" s="179"/>
      <c r="AD17" s="179"/>
      <c r="AE17" s="179"/>
      <c r="AF17" s="179"/>
      <c r="AG17" s="179"/>
      <c r="AH17" s="179"/>
      <c r="AI17" s="179"/>
      <c r="AJ17" s="179"/>
      <c r="AK17" s="179"/>
      <c r="AL17" s="179"/>
    </row>
    <row r="18" spans="1:50" x14ac:dyDescent="0.25">
      <c r="A18" s="178"/>
      <c r="B18" s="178"/>
      <c r="C18" s="178"/>
      <c r="D18" s="175" t="s">
        <v>105</v>
      </c>
      <c r="E18" s="175"/>
      <c r="F18" s="175"/>
      <c r="G18" s="175"/>
      <c r="H18" s="175"/>
      <c r="I18" s="175"/>
      <c r="J18" s="175"/>
      <c r="K18" s="178"/>
      <c r="L18" s="178"/>
      <c r="M18" s="178"/>
      <c r="N18" s="178"/>
      <c r="O18" s="178"/>
      <c r="P18" s="175" t="s">
        <v>106</v>
      </c>
      <c r="Q18" s="175"/>
      <c r="R18" s="175"/>
      <c r="S18" s="175"/>
      <c r="T18" s="175"/>
      <c r="U18" s="175"/>
      <c r="V18" s="175"/>
      <c r="W18" s="178"/>
      <c r="X18" s="178"/>
      <c r="Y18" s="179"/>
      <c r="Z18" s="179"/>
      <c r="AA18" s="179"/>
      <c r="AB18" s="179"/>
      <c r="AC18" s="179"/>
      <c r="AD18" s="179"/>
      <c r="AE18" s="179"/>
      <c r="AF18" s="179"/>
      <c r="AG18" s="179"/>
      <c r="AH18" s="179"/>
      <c r="AI18" s="179"/>
      <c r="AJ18" s="179"/>
      <c r="AK18" s="179"/>
      <c r="AL18" s="179"/>
    </row>
    <row r="19" spans="1:50" ht="13.2" customHeight="1" x14ac:dyDescent="0.25">
      <c r="A19" s="178"/>
      <c r="B19" s="178"/>
      <c r="C19" s="172" t="s">
        <v>114</v>
      </c>
      <c r="D19" s="172"/>
      <c r="E19" s="172"/>
      <c r="F19" s="172"/>
      <c r="G19" s="178"/>
      <c r="H19" s="178" t="s">
        <v>115</v>
      </c>
      <c r="I19" s="178"/>
      <c r="J19" s="178"/>
      <c r="K19" s="178"/>
      <c r="L19" s="178"/>
      <c r="M19" s="178"/>
      <c r="N19" s="178"/>
      <c r="O19" s="172" t="s">
        <v>116</v>
      </c>
      <c r="P19" s="172"/>
      <c r="Q19" s="172"/>
      <c r="R19" s="172"/>
      <c r="S19" s="178"/>
      <c r="T19" s="178" t="s">
        <v>115</v>
      </c>
      <c r="U19" s="178"/>
      <c r="V19" s="178"/>
      <c r="W19" s="178"/>
      <c r="X19" s="178"/>
      <c r="Y19" s="179"/>
      <c r="Z19" s="179"/>
      <c r="AA19" s="179"/>
      <c r="AB19" s="179"/>
      <c r="AC19" s="179"/>
      <c r="AD19" s="179"/>
      <c r="AE19" s="179"/>
      <c r="AF19" s="179"/>
      <c r="AG19" s="179"/>
      <c r="AH19" s="179"/>
      <c r="AI19" s="179"/>
      <c r="AJ19" s="179"/>
      <c r="AK19" s="179"/>
      <c r="AL19" s="179"/>
    </row>
    <row r="20" spans="1:50" x14ac:dyDescent="0.25">
      <c r="A20" s="127"/>
      <c r="B20" s="127"/>
      <c r="C20" s="172" t="s">
        <v>120</v>
      </c>
      <c r="D20" s="172"/>
      <c r="E20" s="172"/>
      <c r="F20" s="172"/>
      <c r="G20" s="39"/>
      <c r="H20" s="39" t="s">
        <v>119</v>
      </c>
      <c r="I20" s="39"/>
      <c r="J20" s="39"/>
      <c r="K20" s="127"/>
      <c r="L20" s="127"/>
      <c r="M20" s="127"/>
      <c r="N20" s="127"/>
      <c r="O20" s="172" t="s">
        <v>118</v>
      </c>
      <c r="P20" s="172"/>
      <c r="Q20" s="172"/>
      <c r="R20" s="172"/>
      <c r="S20" s="39"/>
      <c r="T20" s="39" t="s">
        <v>119</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172" t="s">
        <v>124</v>
      </c>
      <c r="D21" s="172"/>
      <c r="E21" s="172"/>
      <c r="F21" s="172"/>
      <c r="G21" s="39"/>
      <c r="H21" s="39" t="s">
        <v>123</v>
      </c>
      <c r="I21" s="39"/>
      <c r="J21" s="39"/>
      <c r="K21" s="127"/>
      <c r="L21" s="127"/>
      <c r="M21" s="127"/>
      <c r="N21" s="127"/>
      <c r="O21" s="172" t="s">
        <v>122</v>
      </c>
      <c r="P21" s="172"/>
      <c r="Q21" s="172"/>
      <c r="R21" s="172"/>
      <c r="S21" s="131"/>
      <c r="T21" s="131" t="s">
        <v>123</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172"/>
      <c r="D22" s="172"/>
      <c r="E22" s="172"/>
      <c r="F22" s="172"/>
      <c r="G22" s="39"/>
      <c r="H22" s="39"/>
      <c r="I22" s="39"/>
      <c r="J22" s="39"/>
      <c r="K22" s="127"/>
      <c r="L22" s="127"/>
      <c r="M22" s="127"/>
      <c r="N22" s="127"/>
      <c r="O22" s="172"/>
      <c r="P22" s="172"/>
      <c r="Q22" s="172"/>
      <c r="R22" s="172"/>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172"/>
      <c r="D23" s="172"/>
      <c r="E23" s="172"/>
      <c r="F23" s="172"/>
      <c r="G23" s="39"/>
      <c r="H23" s="39"/>
      <c r="I23" s="39"/>
      <c r="J23" s="127"/>
      <c r="K23" s="127"/>
      <c r="L23" s="127"/>
      <c r="M23" s="127"/>
      <c r="N23" s="127"/>
      <c r="O23" s="172"/>
      <c r="P23" s="172"/>
      <c r="Q23" s="172"/>
      <c r="R23" s="172"/>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78"/>
      <c r="B24" s="178"/>
      <c r="C24" s="172"/>
      <c r="D24" s="172"/>
      <c r="E24" s="172"/>
      <c r="F24" s="172"/>
      <c r="G24" s="39"/>
      <c r="H24" s="39"/>
      <c r="I24" s="39"/>
      <c r="J24" s="178"/>
      <c r="K24" s="178"/>
      <c r="L24" s="178"/>
      <c r="M24" s="178"/>
      <c r="N24" s="178"/>
      <c r="O24" s="172"/>
      <c r="P24" s="172"/>
      <c r="Q24" s="172"/>
      <c r="R24" s="172"/>
      <c r="S24" s="39"/>
      <c r="T24" s="39"/>
      <c r="U24" s="39"/>
      <c r="V24" s="39"/>
      <c r="W24" s="39"/>
      <c r="X24" s="178"/>
      <c r="Y24" s="179"/>
      <c r="Z24" s="179"/>
      <c r="AA24" s="179"/>
      <c r="AB24" s="179"/>
      <c r="AC24" s="179"/>
      <c r="AD24" s="179"/>
      <c r="AE24" s="179"/>
      <c r="AF24" s="179"/>
      <c r="AG24" s="179"/>
      <c r="AH24" s="179"/>
      <c r="AI24" s="179"/>
      <c r="AJ24" s="179"/>
      <c r="AK24" s="179"/>
      <c r="AL24" s="179"/>
    </row>
    <row r="25" spans="1:50" ht="12.75" customHeight="1" x14ac:dyDescent="0.25">
      <c r="Y25" s="179"/>
      <c r="Z25" s="179"/>
      <c r="AA25" s="179"/>
      <c r="AB25" s="179"/>
      <c r="AC25" s="179"/>
      <c r="AD25" s="179"/>
      <c r="AE25" s="179"/>
      <c r="AF25" s="179"/>
      <c r="AG25" s="179"/>
      <c r="AH25" s="179"/>
      <c r="AI25" s="179"/>
      <c r="AJ25" s="179"/>
      <c r="AK25" s="179"/>
      <c r="AL25" s="179"/>
    </row>
    <row r="26" spans="1:50" x14ac:dyDescent="0.25">
      <c r="A26" s="178"/>
      <c r="B26" s="178"/>
      <c r="C26" s="172"/>
      <c r="D26" s="172"/>
      <c r="E26" s="172"/>
      <c r="F26" s="172"/>
      <c r="G26" s="39"/>
      <c r="H26" s="39"/>
      <c r="I26" s="39"/>
      <c r="J26" s="178"/>
      <c r="K26" s="178"/>
      <c r="L26" s="178"/>
      <c r="M26" s="178"/>
      <c r="N26" s="178"/>
      <c r="O26" s="172"/>
      <c r="P26" s="172"/>
      <c r="Q26" s="172"/>
      <c r="R26" s="172"/>
      <c r="S26" s="39"/>
      <c r="T26" s="39"/>
      <c r="U26" s="39"/>
      <c r="V26" s="39"/>
      <c r="W26" s="39"/>
      <c r="X26" s="178"/>
      <c r="Y26" s="179"/>
      <c r="Z26" s="179"/>
      <c r="AA26" s="179"/>
      <c r="AB26" s="179"/>
      <c r="AC26" s="179"/>
      <c r="AD26" s="179"/>
      <c r="AE26" s="179"/>
      <c r="AF26" s="179"/>
      <c r="AG26" s="179"/>
      <c r="AH26" s="179"/>
      <c r="AI26" s="179"/>
      <c r="AJ26" s="179"/>
      <c r="AK26" s="179"/>
      <c r="AL26" s="179"/>
    </row>
    <row r="27" spans="1:50" x14ac:dyDescent="0.25">
      <c r="A27" s="178"/>
      <c r="B27" s="178"/>
      <c r="C27" s="172"/>
      <c r="D27" s="183"/>
      <c r="E27" s="183"/>
      <c r="F27" s="39"/>
      <c r="G27" s="39"/>
      <c r="H27" s="39"/>
      <c r="I27" s="39"/>
      <c r="J27" s="178"/>
      <c r="K27" s="178"/>
      <c r="L27" s="178"/>
      <c r="M27" s="178"/>
      <c r="N27" s="178"/>
      <c r="O27" s="172"/>
      <c r="P27" s="183"/>
      <c r="Q27" s="183"/>
      <c r="R27" s="39"/>
      <c r="S27" s="39"/>
      <c r="T27" s="39"/>
      <c r="U27" s="39"/>
      <c r="V27" s="39"/>
      <c r="W27" s="39"/>
      <c r="X27" s="178"/>
      <c r="Y27" s="179"/>
      <c r="Z27" s="179"/>
      <c r="AA27" s="179"/>
      <c r="AB27" s="179"/>
      <c r="AC27" s="179"/>
      <c r="AD27" s="179"/>
      <c r="AE27" s="179"/>
      <c r="AF27" s="179"/>
      <c r="AG27" s="179"/>
      <c r="AH27" s="179"/>
      <c r="AI27" s="179"/>
      <c r="AJ27" s="179"/>
      <c r="AK27" s="179"/>
      <c r="AL27" s="179"/>
    </row>
    <row r="28" spans="1:50" x14ac:dyDescent="0.25">
      <c r="A28" s="178"/>
      <c r="B28" s="178"/>
      <c r="C28" s="172"/>
      <c r="D28" s="183"/>
      <c r="E28" s="183"/>
      <c r="F28" s="178"/>
      <c r="G28" s="178"/>
      <c r="H28" s="178"/>
      <c r="I28" s="178"/>
      <c r="J28" s="178"/>
      <c r="K28" s="178"/>
      <c r="L28" s="178"/>
      <c r="M28" s="178"/>
      <c r="N28" s="178"/>
      <c r="O28" s="172"/>
      <c r="P28" s="183"/>
      <c r="Q28" s="183"/>
      <c r="R28" s="178"/>
      <c r="S28" s="178"/>
      <c r="T28" s="178"/>
      <c r="U28" s="178"/>
      <c r="V28" s="178"/>
      <c r="W28" s="178"/>
      <c r="X28" s="178"/>
      <c r="Y28" s="179"/>
      <c r="Z28" s="179"/>
      <c r="AA28" s="179"/>
      <c r="AB28" s="179"/>
      <c r="AC28" s="179"/>
      <c r="AD28" s="179"/>
      <c r="AE28" s="179"/>
      <c r="AF28" s="179"/>
      <c r="AG28" s="179"/>
      <c r="AH28" s="179"/>
      <c r="AI28" s="179"/>
      <c r="AJ28" s="179"/>
      <c r="AK28" s="179"/>
      <c r="AL28" s="179"/>
    </row>
    <row r="29" spans="1:50" x14ac:dyDescent="0.25">
      <c r="A29" s="178"/>
      <c r="B29" s="178"/>
      <c r="C29" s="172"/>
      <c r="D29" s="183"/>
      <c r="E29" s="183"/>
      <c r="F29" s="178"/>
      <c r="G29" s="178"/>
      <c r="H29" s="178"/>
      <c r="I29" s="178"/>
      <c r="J29" s="178"/>
      <c r="K29" s="178"/>
      <c r="L29" s="178"/>
      <c r="M29" s="178"/>
      <c r="N29" s="178"/>
      <c r="O29" s="172"/>
      <c r="P29" s="183"/>
      <c r="Q29" s="183"/>
      <c r="R29" s="178"/>
      <c r="T29" s="178"/>
      <c r="U29" s="178"/>
      <c r="V29" s="178"/>
      <c r="W29" s="178"/>
      <c r="X29" s="178"/>
      <c r="Y29" s="179"/>
      <c r="Z29" s="179"/>
      <c r="AA29" s="179"/>
      <c r="AB29" s="179"/>
      <c r="AC29" s="179"/>
      <c r="AD29" s="179"/>
      <c r="AE29" s="179"/>
      <c r="AF29" s="179"/>
      <c r="AG29" s="179"/>
      <c r="AH29" s="179"/>
      <c r="AI29" s="179"/>
      <c r="AJ29" s="179"/>
      <c r="AK29" s="179"/>
      <c r="AL29" s="179"/>
    </row>
    <row r="30" spans="1:50" x14ac:dyDescent="0.25">
      <c r="A30" s="178"/>
      <c r="B30" s="178"/>
      <c r="C30" s="184"/>
      <c r="D30" s="178"/>
      <c r="E30" s="178"/>
      <c r="F30" s="178"/>
      <c r="G30" s="132" t="s">
        <v>107</v>
      </c>
      <c r="H30" s="178">
        <v>30</v>
      </c>
      <c r="I30" s="178"/>
      <c r="J30" s="178"/>
      <c r="K30" s="178"/>
      <c r="L30" s="178"/>
      <c r="M30" s="178"/>
      <c r="N30" s="178"/>
      <c r="O30" s="184"/>
      <c r="P30" s="178"/>
      <c r="Q30" s="178"/>
      <c r="R30" s="178"/>
      <c r="S30" s="132" t="s">
        <v>107</v>
      </c>
      <c r="T30" s="178">
        <v>30</v>
      </c>
      <c r="U30" s="178"/>
      <c r="V30" s="178"/>
      <c r="W30" s="178"/>
      <c r="X30" s="178"/>
      <c r="Y30" s="179"/>
      <c r="Z30" s="179"/>
      <c r="AA30" s="179"/>
      <c r="AB30" s="179"/>
      <c r="AC30" s="179"/>
      <c r="AD30" s="179"/>
      <c r="AE30" s="179"/>
      <c r="AF30" s="179"/>
      <c r="AG30" s="179"/>
      <c r="AH30" s="179"/>
      <c r="AI30" s="179"/>
      <c r="AJ30" s="179"/>
      <c r="AK30" s="179"/>
      <c r="AL30" s="179"/>
    </row>
    <row r="31" spans="1:50" x14ac:dyDescent="0.25">
      <c r="A31" s="178"/>
      <c r="B31" s="178"/>
      <c r="C31" s="184"/>
      <c r="D31" s="178"/>
      <c r="E31" s="178"/>
      <c r="F31" s="178"/>
      <c r="G31" s="132" t="s">
        <v>108</v>
      </c>
      <c r="H31" s="178">
        <v>12</v>
      </c>
      <c r="I31" s="178"/>
      <c r="J31" s="178"/>
      <c r="K31" s="178"/>
      <c r="L31" s="178"/>
      <c r="M31" s="178"/>
      <c r="N31" s="178"/>
      <c r="O31" s="184"/>
      <c r="P31" s="178"/>
      <c r="Q31" s="178"/>
      <c r="R31" s="178"/>
      <c r="S31" s="132" t="s">
        <v>108</v>
      </c>
      <c r="T31" s="178">
        <v>12</v>
      </c>
      <c r="U31" s="178"/>
      <c r="V31" s="178"/>
      <c r="W31" s="178"/>
      <c r="X31" s="178"/>
      <c r="Y31" s="179"/>
      <c r="Z31" s="179"/>
      <c r="AA31" s="179"/>
      <c r="AB31" s="179"/>
      <c r="AC31" s="179"/>
      <c r="AD31" s="179"/>
      <c r="AE31" s="179"/>
      <c r="AF31" s="179"/>
      <c r="AG31" s="179"/>
      <c r="AH31" s="179"/>
      <c r="AI31" s="179"/>
      <c r="AJ31" s="179"/>
      <c r="AK31" s="179"/>
      <c r="AL31" s="179"/>
    </row>
    <row r="32" spans="1:50" x14ac:dyDescent="0.25">
      <c r="A32" s="178"/>
      <c r="B32" s="178"/>
      <c r="C32" s="184"/>
      <c r="D32" s="178"/>
      <c r="E32" s="178"/>
      <c r="F32" s="178"/>
      <c r="G32" s="178"/>
      <c r="H32" s="178"/>
      <c r="I32" s="178"/>
      <c r="J32" s="178"/>
      <c r="K32" s="178"/>
      <c r="L32" s="178"/>
      <c r="M32" s="178"/>
      <c r="N32" s="178"/>
      <c r="O32" s="184"/>
      <c r="P32" s="178"/>
      <c r="Q32" s="178"/>
      <c r="R32" s="178"/>
      <c r="S32" s="178"/>
      <c r="T32" s="178"/>
      <c r="U32" s="178"/>
      <c r="V32" s="178"/>
      <c r="W32" s="178"/>
      <c r="X32" s="178"/>
      <c r="Y32" s="179"/>
      <c r="Z32" s="179"/>
      <c r="AA32" s="179"/>
      <c r="AB32" s="179"/>
      <c r="AC32" s="179"/>
      <c r="AD32" s="179"/>
      <c r="AE32" s="179"/>
      <c r="AF32" s="179"/>
      <c r="AG32" s="179"/>
      <c r="AH32" s="179"/>
      <c r="AI32" s="179"/>
      <c r="AJ32" s="179"/>
      <c r="AK32" s="179"/>
      <c r="AL32" s="179"/>
    </row>
    <row r="33" spans="1:38" x14ac:dyDescent="0.25">
      <c r="A33" s="178"/>
      <c r="B33" s="178"/>
      <c r="C33" s="184"/>
      <c r="D33" s="178"/>
      <c r="E33" s="178"/>
      <c r="F33" s="178"/>
      <c r="G33" s="178"/>
      <c r="H33" s="178"/>
      <c r="I33" s="178"/>
      <c r="J33" s="178"/>
      <c r="K33" s="178"/>
      <c r="L33" s="178"/>
      <c r="M33" s="178"/>
      <c r="N33" s="178"/>
      <c r="O33" s="184"/>
      <c r="P33" s="178"/>
      <c r="Q33" s="178"/>
      <c r="R33" s="178"/>
      <c r="S33" s="178"/>
      <c r="T33" s="178"/>
      <c r="U33" s="178"/>
      <c r="V33" s="178"/>
      <c r="W33" s="178"/>
      <c r="X33" s="178"/>
      <c r="Y33" s="179"/>
      <c r="Z33" s="179"/>
      <c r="AA33" s="179"/>
      <c r="AB33" s="179"/>
      <c r="AC33" s="179"/>
      <c r="AD33" s="179"/>
      <c r="AE33" s="179"/>
      <c r="AF33" s="179"/>
      <c r="AG33" s="179"/>
      <c r="AH33" s="179"/>
      <c r="AI33" s="179"/>
      <c r="AJ33" s="179"/>
      <c r="AK33" s="179"/>
      <c r="AL33" s="179"/>
    </row>
    <row r="34" spans="1:38" x14ac:dyDescent="0.25">
      <c r="A34" s="178"/>
      <c r="B34" s="133"/>
      <c r="C34" s="134"/>
      <c r="D34" s="178"/>
      <c r="E34" s="178"/>
      <c r="F34" s="178"/>
      <c r="G34" s="178"/>
      <c r="H34" s="178"/>
      <c r="I34" s="178"/>
      <c r="J34" s="178"/>
      <c r="K34" s="178"/>
      <c r="L34" s="178"/>
      <c r="M34" s="178"/>
      <c r="N34" s="178"/>
      <c r="O34" s="184"/>
      <c r="P34" s="178"/>
      <c r="Q34" s="178"/>
      <c r="R34" s="178"/>
      <c r="S34" s="178"/>
      <c r="T34" s="178"/>
      <c r="U34" s="178"/>
      <c r="V34" s="178"/>
      <c r="W34" s="178"/>
      <c r="X34" s="178"/>
      <c r="Y34" s="179"/>
      <c r="Z34" s="179"/>
      <c r="AA34" s="179"/>
      <c r="AB34" s="179"/>
      <c r="AC34" s="179"/>
      <c r="AD34" s="179"/>
      <c r="AE34" s="179"/>
      <c r="AF34" s="179"/>
      <c r="AG34" s="179"/>
      <c r="AH34" s="179"/>
      <c r="AI34" s="179"/>
      <c r="AJ34" s="179"/>
      <c r="AK34" s="179"/>
      <c r="AL34" s="179"/>
    </row>
    <row r="35" spans="1:38" x14ac:dyDescent="0.25">
      <c r="A35" s="178"/>
      <c r="B35" s="133"/>
      <c r="C35" s="134"/>
      <c r="D35" s="178"/>
      <c r="E35" s="178"/>
      <c r="F35" s="178"/>
      <c r="G35" s="178"/>
      <c r="H35" s="178"/>
      <c r="I35" s="178"/>
      <c r="J35" s="178"/>
      <c r="K35" s="178"/>
      <c r="L35" s="178"/>
      <c r="M35" s="178"/>
      <c r="N35" s="178"/>
      <c r="O35" s="178"/>
      <c r="P35" s="178"/>
      <c r="Q35" s="178"/>
      <c r="R35" s="178"/>
      <c r="S35" s="178"/>
      <c r="T35" s="178"/>
      <c r="U35" s="178"/>
      <c r="V35" s="178"/>
      <c r="W35" s="178"/>
      <c r="X35" s="178"/>
      <c r="Y35" s="179"/>
      <c r="Z35" s="179"/>
      <c r="AA35" s="179"/>
      <c r="AB35" s="179"/>
      <c r="AC35" s="179"/>
      <c r="AD35" s="179"/>
      <c r="AE35" s="179"/>
      <c r="AF35" s="179"/>
      <c r="AG35" s="179"/>
      <c r="AH35" s="179"/>
      <c r="AI35" s="179"/>
      <c r="AJ35" s="179"/>
      <c r="AK35" s="179"/>
      <c r="AL35" s="179"/>
    </row>
    <row r="36" spans="1:38" x14ac:dyDescent="0.25">
      <c r="A36" s="178"/>
      <c r="B36" s="178"/>
      <c r="C36" s="134"/>
      <c r="D36" s="178"/>
      <c r="E36" s="178"/>
      <c r="F36" s="178"/>
      <c r="G36" s="178"/>
      <c r="H36" s="178"/>
      <c r="I36" s="178"/>
      <c r="J36" s="178"/>
      <c r="K36" s="178"/>
      <c r="L36" s="178"/>
      <c r="M36" s="178"/>
      <c r="N36" s="178"/>
      <c r="O36" s="178"/>
      <c r="P36" s="178"/>
      <c r="Q36" s="178"/>
      <c r="R36" s="178"/>
      <c r="S36" s="178"/>
      <c r="T36" s="178"/>
      <c r="U36" s="178"/>
      <c r="V36" s="178"/>
      <c r="W36" s="178"/>
      <c r="X36" s="178"/>
      <c r="Y36" s="179"/>
      <c r="Z36" s="179"/>
      <c r="AA36" s="179"/>
      <c r="AB36" s="179"/>
      <c r="AC36" s="179"/>
      <c r="AD36" s="179"/>
      <c r="AE36" s="179"/>
      <c r="AF36" s="179"/>
      <c r="AG36" s="179"/>
      <c r="AH36" s="179"/>
      <c r="AI36" s="179"/>
      <c r="AJ36" s="179"/>
      <c r="AK36" s="179"/>
      <c r="AL36" s="179"/>
    </row>
    <row r="37" spans="1:38" x14ac:dyDescent="0.25">
      <c r="A37" s="178"/>
      <c r="C37" s="135" t="s">
        <v>126</v>
      </c>
      <c r="D37" s="178"/>
      <c r="E37" s="178"/>
      <c r="F37" s="178"/>
      <c r="G37" s="178"/>
      <c r="H37" s="178"/>
      <c r="I37" s="178"/>
      <c r="J37" s="178"/>
      <c r="K37" s="178"/>
      <c r="L37" s="178"/>
      <c r="M37" s="178"/>
      <c r="N37" s="178"/>
      <c r="O37" s="178"/>
      <c r="P37" s="178"/>
      <c r="Q37" s="178"/>
      <c r="R37" s="178"/>
      <c r="S37" s="178"/>
      <c r="T37" s="178"/>
      <c r="U37" s="178"/>
      <c r="V37" s="178"/>
      <c r="W37" s="178"/>
      <c r="X37" s="178"/>
      <c r="Y37" s="179"/>
      <c r="Z37" s="179"/>
      <c r="AA37" s="179"/>
      <c r="AB37" s="179"/>
      <c r="AC37" s="179"/>
      <c r="AD37" s="179"/>
      <c r="AE37" s="179"/>
      <c r="AF37" s="179"/>
      <c r="AG37" s="179"/>
      <c r="AH37" s="179"/>
      <c r="AI37" s="179"/>
      <c r="AJ37" s="179"/>
      <c r="AK37" s="179"/>
      <c r="AL37" s="179"/>
    </row>
    <row r="38" spans="1:38" x14ac:dyDescent="0.25">
      <c r="A38" s="178"/>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9"/>
      <c r="Z38" s="179"/>
      <c r="AA38" s="179"/>
      <c r="AB38" s="179"/>
      <c r="AC38" s="179"/>
      <c r="AD38" s="179"/>
      <c r="AE38" s="179"/>
      <c r="AF38" s="179"/>
      <c r="AG38" s="179"/>
      <c r="AH38" s="179"/>
      <c r="AI38" s="179"/>
      <c r="AJ38" s="179"/>
      <c r="AK38" s="179"/>
      <c r="AL38" s="179"/>
    </row>
    <row r="39" spans="1:38" x14ac:dyDescent="0.25">
      <c r="A39" s="178"/>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9"/>
      <c r="Z39" s="179"/>
      <c r="AA39" s="179"/>
      <c r="AB39" s="179"/>
      <c r="AC39" s="179"/>
      <c r="AD39" s="179"/>
      <c r="AE39" s="179"/>
      <c r="AF39" s="179"/>
      <c r="AG39" s="179"/>
      <c r="AH39" s="179"/>
      <c r="AI39" s="179"/>
      <c r="AJ39" s="179"/>
      <c r="AK39" s="179"/>
      <c r="AL39" s="179"/>
    </row>
    <row r="40" spans="1:38" x14ac:dyDescent="0.25">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9"/>
      <c r="Z40" s="179"/>
      <c r="AA40" s="179"/>
      <c r="AB40" s="179"/>
      <c r="AC40" s="179"/>
      <c r="AD40" s="179"/>
      <c r="AE40" s="179"/>
      <c r="AF40" s="179"/>
      <c r="AG40" s="179"/>
      <c r="AH40" s="179"/>
      <c r="AI40" s="179"/>
      <c r="AJ40" s="179"/>
      <c r="AK40" s="179"/>
      <c r="AL40" s="179"/>
    </row>
    <row r="41" spans="1:38" x14ac:dyDescent="0.25">
      <c r="A41" s="178"/>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9"/>
      <c r="Z41" s="179"/>
      <c r="AA41" s="179"/>
      <c r="AB41" s="179"/>
      <c r="AC41" s="179"/>
      <c r="AD41" s="179"/>
      <c r="AE41" s="179"/>
      <c r="AF41" s="179"/>
      <c r="AG41" s="179"/>
      <c r="AH41" s="179"/>
      <c r="AI41" s="179"/>
      <c r="AJ41" s="179"/>
      <c r="AK41" s="179"/>
      <c r="AL41" s="179"/>
    </row>
    <row r="42" spans="1:38" x14ac:dyDescent="0.25">
      <c r="A42" s="178"/>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9"/>
      <c r="Z42" s="179"/>
      <c r="AA42" s="179"/>
      <c r="AB42" s="179"/>
      <c r="AC42" s="179"/>
      <c r="AD42" s="179"/>
      <c r="AE42" s="179"/>
      <c r="AF42" s="179"/>
      <c r="AG42" s="179"/>
      <c r="AH42" s="179"/>
      <c r="AI42" s="179"/>
      <c r="AJ42" s="179"/>
      <c r="AK42" s="179"/>
      <c r="AL42" s="179"/>
    </row>
    <row r="43" spans="1:38" ht="12.75" customHeight="1" x14ac:dyDescent="0.25">
      <c r="A43" s="178"/>
      <c r="X43" s="178"/>
      <c r="Y43" s="179"/>
      <c r="Z43" s="179"/>
      <c r="AA43" s="179"/>
      <c r="AB43" s="179"/>
      <c r="AC43" s="179"/>
      <c r="AD43" s="179"/>
      <c r="AE43" s="179"/>
      <c r="AF43" s="179"/>
      <c r="AG43" s="179"/>
      <c r="AH43" s="179"/>
      <c r="AI43" s="179"/>
      <c r="AJ43" s="179"/>
      <c r="AK43" s="179"/>
      <c r="AL43" s="179"/>
    </row>
    <row r="44" spans="1:38" ht="41.25" customHeight="1" x14ac:dyDescent="0.25">
      <c r="A44" s="178"/>
      <c r="B44" s="173" t="s">
        <v>100</v>
      </c>
      <c r="C44" s="173"/>
      <c r="D44" s="173"/>
      <c r="E44" s="173"/>
      <c r="F44" s="173"/>
      <c r="G44" s="173"/>
      <c r="H44" s="173"/>
      <c r="I44" s="173"/>
      <c r="J44" s="173"/>
      <c r="K44" s="173"/>
      <c r="L44" s="173"/>
      <c r="M44" s="173"/>
      <c r="N44" s="173"/>
      <c r="O44" s="173"/>
      <c r="P44" s="173"/>
      <c r="Q44" s="173"/>
      <c r="R44" s="173"/>
      <c r="S44" s="173"/>
      <c r="T44" s="173"/>
      <c r="U44" s="173"/>
      <c r="V44" s="173"/>
      <c r="W44" s="173"/>
      <c r="X44" s="178"/>
      <c r="Y44" s="179"/>
      <c r="Z44" s="179"/>
      <c r="AA44" s="179"/>
      <c r="AB44" s="179"/>
      <c r="AC44" s="179"/>
      <c r="AD44" s="179"/>
      <c r="AE44" s="179"/>
      <c r="AF44" s="179"/>
      <c r="AG44" s="179"/>
      <c r="AH44" s="179"/>
      <c r="AI44" s="179"/>
      <c r="AJ44" s="179"/>
      <c r="AK44" s="179"/>
      <c r="AL44" s="179"/>
    </row>
    <row r="45" spans="1:38" x14ac:dyDescent="0.25">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9"/>
      <c r="Z45" s="179"/>
      <c r="AA45" s="179"/>
      <c r="AB45" s="179"/>
      <c r="AC45" s="179"/>
      <c r="AD45" s="179"/>
      <c r="AE45" s="179"/>
      <c r="AF45" s="179"/>
      <c r="AG45" s="179"/>
      <c r="AH45" s="179"/>
      <c r="AI45" s="179"/>
      <c r="AJ45" s="179"/>
      <c r="AK45" s="179"/>
      <c r="AL45" s="179"/>
    </row>
    <row r="46" spans="1:38" x14ac:dyDescent="0.25">
      <c r="A46" s="179"/>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row>
    <row r="47" spans="1:38" x14ac:dyDescent="0.25">
      <c r="A47" s="179"/>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79"/>
    </row>
    <row r="48" spans="1:38" x14ac:dyDescent="0.25">
      <c r="A48" s="179"/>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79"/>
      <c r="AI48" s="179"/>
      <c r="AJ48" s="179"/>
      <c r="AK48" s="179"/>
      <c r="AL48" s="179"/>
    </row>
    <row r="49" spans="1:38" x14ac:dyDescent="0.25">
      <c r="A49" s="179"/>
      <c r="B49" s="179"/>
      <c r="C49" s="179"/>
      <c r="D49" s="179"/>
      <c r="E49" s="179"/>
      <c r="F49" s="179"/>
      <c r="G49" s="179"/>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c r="AE49" s="179"/>
      <c r="AF49" s="179"/>
      <c r="AG49" s="179"/>
      <c r="AH49" s="179"/>
      <c r="AI49" s="179"/>
      <c r="AJ49" s="179"/>
      <c r="AK49" s="179"/>
      <c r="AL49" s="179"/>
    </row>
    <row r="50" spans="1:38" x14ac:dyDescent="0.25">
      <c r="A50" s="1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c r="AI50" s="179"/>
      <c r="AJ50" s="179"/>
      <c r="AK50" s="179"/>
      <c r="AL50" s="179"/>
    </row>
    <row r="51" spans="1:38" x14ac:dyDescent="0.25">
      <c r="A51" s="179"/>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79"/>
      <c r="AI51" s="179"/>
      <c r="AJ51" s="179"/>
      <c r="AK51" s="179"/>
      <c r="AL51" s="179"/>
    </row>
    <row r="52" spans="1:38" x14ac:dyDescent="0.25">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79"/>
      <c r="AI52" s="179"/>
      <c r="AJ52" s="179"/>
      <c r="AK52" s="179"/>
      <c r="AL52" s="179"/>
    </row>
    <row r="53" spans="1:38" x14ac:dyDescent="0.25">
      <c r="A53" s="179"/>
      <c r="B53" s="179"/>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c r="AE53" s="179"/>
      <c r="AF53" s="179"/>
      <c r="AG53" s="179"/>
      <c r="AH53" s="179"/>
      <c r="AI53" s="179"/>
      <c r="AJ53" s="179"/>
      <c r="AK53" s="179"/>
      <c r="AL53" s="179"/>
    </row>
    <row r="54" spans="1:38" x14ac:dyDescent="0.25">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c r="AI54" s="179"/>
      <c r="AJ54" s="179"/>
      <c r="AK54" s="179"/>
      <c r="AL54" s="179"/>
    </row>
    <row r="55" spans="1:38" x14ac:dyDescent="0.25">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c r="AI55" s="179"/>
      <c r="AJ55" s="179"/>
      <c r="AK55" s="179"/>
      <c r="AL55" s="179"/>
    </row>
    <row r="56" spans="1:38" x14ac:dyDescent="0.25">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79"/>
      <c r="AH56" s="179"/>
      <c r="AI56" s="179"/>
      <c r="AJ56" s="179"/>
      <c r="AK56" s="179"/>
      <c r="AL56" s="179"/>
    </row>
    <row r="57" spans="1:38" x14ac:dyDescent="0.25">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79"/>
      <c r="AH57" s="179"/>
      <c r="AI57" s="179"/>
      <c r="AJ57" s="179"/>
      <c r="AK57" s="179"/>
      <c r="AL57" s="179"/>
    </row>
    <row r="58" spans="1:38" x14ac:dyDescent="0.25">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79"/>
      <c r="AF58" s="179"/>
      <c r="AG58" s="179"/>
      <c r="AH58" s="179"/>
      <c r="AI58" s="179"/>
      <c r="AJ58" s="179"/>
      <c r="AK58" s="179"/>
      <c r="AL58" s="179"/>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77" t="str">
        <f>HYPERLINK("http://www.str.com/data-insights/resources/glossary", "For all STR definitions, please visit www.str.com/data-insights/resources/glossary")</f>
        <v>For all STR definitions, please visit www.str.com/data-insights/resources/glossary</v>
      </c>
      <c r="B5" s="177"/>
      <c r="C5" s="177"/>
      <c r="D5" s="177"/>
      <c r="E5" s="177"/>
      <c r="F5" s="17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77" t="str">
        <f>HYPERLINK("http://www.str.com/data-insights/resources/FAQ", "For all STR FAQs, please click here or visit http://www.str.com/data-insights/resources/FAQ")</f>
        <v>For all STR FAQs, please click here or visit http://www.str.com/data-insights/resources/FAQ</v>
      </c>
      <c r="B9" s="177"/>
      <c r="C9" s="177"/>
      <c r="D9" s="177"/>
      <c r="E9" s="177"/>
      <c r="F9" s="17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77" t="str">
        <f>HYPERLINK("http://www.str.com/contact", "For additional support, please contact your regional office")</f>
        <v>For additional support, please contact your regional office</v>
      </c>
      <c r="B12" s="177"/>
      <c r="C12" s="177"/>
      <c r="D12" s="177"/>
      <c r="E12" s="177"/>
      <c r="F12" s="177"/>
      <c r="G12" s="177"/>
      <c r="H12" s="177"/>
      <c r="I12" s="177"/>
      <c r="J12" s="17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76" t="str">
        <f>HYPERLINK("http://www.hotelnewsnow.com/", "For the latest in industry news, visit HotelNewsNow.com.")</f>
        <v>For the latest in industry news, visit HotelNewsNow.com.</v>
      </c>
      <c r="B14" s="176"/>
      <c r="C14" s="176"/>
      <c r="D14" s="176"/>
      <c r="E14" s="176"/>
      <c r="F14" s="176"/>
      <c r="G14" s="176"/>
      <c r="H14" s="176"/>
      <c r="I14" s="17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76" t="str">
        <f>HYPERLINK("http://www.hoteldataconference.com/", "To learn more about the Hotel Data Conference, visit HotelDataConference.com.")</f>
        <v>To learn more about the Hotel Data Conference, visit HotelDataConference.com.</v>
      </c>
      <c r="B15" s="176"/>
      <c r="C15" s="176"/>
      <c r="D15" s="176"/>
      <c r="E15" s="176"/>
      <c r="F15" s="176"/>
      <c r="G15" s="176"/>
      <c r="H15" s="176"/>
      <c r="I15" s="17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5583243-4F53-45A3-8A6C-2E12D2B4EE39}"/>
</file>

<file path=customXml/itemProps2.xml><?xml version="1.0" encoding="utf-8"?>
<ds:datastoreItem xmlns:ds="http://schemas.openxmlformats.org/officeDocument/2006/customXml" ds:itemID="{9E200BE5-2702-4F47-AE91-88C664AEFDBA}"/>
</file>

<file path=customXml/itemProps3.xml><?xml version="1.0" encoding="utf-8"?>
<ds:datastoreItem xmlns:ds="http://schemas.openxmlformats.org/officeDocument/2006/customXml" ds:itemID="{ADEC78E6-7854-483A-8EB6-32D8294F10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2022-11-10T17:52:33Z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