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checkCompatibility="1"/>
  <xr:revisionPtr revIDLastSave="0" documentId="13_ncr:1_{5DF0C742-85EA-44D1-A453-D0DF9A8C445C}" xr6:coauthVersionLast="47" xr6:coauthVersionMax="47" xr10:uidLastSave="{00000000-0000-0000-0000-000000000000}"/>
  <workbookProtection workbookAlgorithmName="SHA-512" workbookHashValue="5qfVxv38G56LFUZE6C0RTEv6+AV15aXNskBI4Pf0T4lHsAqIkJkrxQR/G2w0KIsPzzFFPkrVb9x4bC5Nm+EaYg==" workbookSaltValue="U1WiGYHrJwaTshzEgzE9kg==" workbookSpinCount="100000" lockStructure="1"/>
  <bookViews>
    <workbookView xWindow="-28920" yWindow="480" windowWidth="29040" windowHeight="1584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<sst xmlns="http://schemas.openxmlformats.org/spreadsheetml/2006/main" count="768" uniqueCount="129">
  <si>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</si>
  <si>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</si>
  <si>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</si>
  <si>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</si>
  <si>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</si>
  <si>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</si>
  <si>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</si>
  <si>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</si>
  <si>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</si>
  <si>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</si>
  <si>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</si>
  <si>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</si>
  <si>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</si>
  <si>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</si>
  <si>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</si>
  <si>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</si>
  <si>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</si>
  <si>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</si>
  <si>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</si>
  <si>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</si>
  <si>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</si>
  <si>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</si>
  <si>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</si>
  <si>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</si>
  <si>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</si>
  <si>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</si>
  <si>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</si>
  <si>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</si>
  <si>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</si>
  <si>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</si>
  <si>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</si>
  <si>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</si>
  <si>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</si>
  <si>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</si>
  <si>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</si>
  <si>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</si>
  <si>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</si>
  <si>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</si>
  <si>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</si>
  <si>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</si>
  <si>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</si>
  <si>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</si>
  <si>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</si>
  <si>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</si>
  <si>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</si>
  <si>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</si>
  <si>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</si>
  <si>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</si>
  <si>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</si>
  <si>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</si>
  <si>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</si>
  <si>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</si>
  <si>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</si>
  <si>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</si>
  <si>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</si>
  <si>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</si>
  <si>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</si>
  <si>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</si>
  <si>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</si>
  <si>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</si>
  <si>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</si>
  <si>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</si>
  <si>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</si>
  <si>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</si>
  <si>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</si>
  <si>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</si>
  <si>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</si>
  <si>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</si>
  <si>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</si>
  <si>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</si>
  <si>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</si>
  <si>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</si>
  <si>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</si>
  <si>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</si>
  <si>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</si>
  <si>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</si>
  <si>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</si>
  <si>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</si>
  <si>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</si>
  <si>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</si>
  <si>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</si>
  <si>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</si>
  <si>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</si>
  <si>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</si>
  <si>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</si>
  <si>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</si>
  <si>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</si>
  <si>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</si>
  <si>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</si>
  <si>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</si>
  <si>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</si>
  <si>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</si>
  <si>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</si>
  <si>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</si>
  <si>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</si>
  <si>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</si>
  <si>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</si>
  <si>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</si>
  <si>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</si>
  <si>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</si>
  <si>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</si>
  <si>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</si>
  <si>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</si>
  <si>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</si>
  <si>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</si>
  <si>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</si>
  <si>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</si>
  <si>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</si>
  <si>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</si>
  <si>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</si>
  <si>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</si>
  <si>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</si>
  <si>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</si>
  <si>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Oct</t>
  </si>
  <si>
    <t>Oct / Nov</t>
  </si>
  <si>
    <t>Sunday, Oct 31st</t>
  </si>
  <si>
    <t xml:space="preserve"> - Halloween</t>
  </si>
  <si>
    <t>Monday, Oct 31st</t>
  </si>
  <si>
    <t>Nov</t>
  </si>
  <si>
    <t>Thursday, Nov 11th</t>
  </si>
  <si>
    <t xml:space="preserve"> - Veterans Day</t>
  </si>
  <si>
    <t>Friday, Nov 11th</t>
  </si>
  <si>
    <r>
      <t>Note:</t>
    </r>
    <r>
      <rPr>
        <sz val="10"/>
        <rFont val="Arial"/>
        <family val="2"/>
      </rPr>
      <t xml:space="preserve"> Weekdays - Sunday through Thursday,  Weekends - Friday and Saturday</t>
    </r>
  </si>
  <si>
    <t>For the Week of November 06, 2022 to November 12, 2022</t>
  </si>
  <si>
    <t>Thursday, Nov 24th</t>
  </si>
  <si>
    <t xml:space="preserve"> - Thanksgiving Day</t>
  </si>
  <si>
    <t>Thursday, Nov 25th</t>
  </si>
  <si>
    <t>Week of November 06, 2022 - November 12, 2022</t>
  </si>
  <si>
    <t>October 16, 2022 - November 12,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</si>
</sst>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26"/>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6">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9" fillId="2" borderId="9" xfId="0" applyNumberFormat="1" applyFont="1" applyFill="1" applyBorder="1" applyAlignment="1" applyProtection="1">
      <alignment horizontal="center"/>
    </xf>
    <xf numFmtId="0" fontId="28" fillId="8" borderId="29" xfId="0" applyFont="1" applyFill="1" applyBorder="1"/>
    <xf numFmtId="0" fontId="28" fillId="8" borderId="29" xfId="0" applyFont="1" applyFill="1" applyBorder="1" applyAlignment="1">
      <alignment wrapText="1"/>
    </xf>
    <xf numFmtId="0" fontId="18" fillId="0" borderId="0" xfId="0" applyFont="1" applyAlignment="1">
      <alignment horizontal="left" vertical="top" wrapText="1"/>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4" fillId="0" borderId="11" xfId="0" applyNumberFormat="1" applyFont="1" applyFill="1" applyBorder="1" applyAlignment="1" applyProtection="1">
      <alignment horizontal="center" wrapText="1"/>
    </xf>
    <xf numFmtId="0" fontId="6" fillId="0" borderId="16" xfId="0" applyNumberFormat="1" applyFont="1" applyFill="1" applyBorder="1" applyAlignment="1" applyProtection="1">
      <alignment horizontal="center" vertical="center" wrapText="1"/>
    </xf>
    <xf numFmtId="0" fontId="6" fillId="0" borderId="17" xfId="0" applyNumberFormat="1" applyFont="1" applyFill="1" applyBorder="1" applyAlignment="1" applyProtection="1">
      <alignment horizontal="center" wrapText="1"/>
    </xf>
    <xf numFmtId="0" fontId="6" fillId="0" borderId="15" xfId="0" applyNumberFormat="1" applyFont="1" applyFill="1" applyBorder="1" applyAlignment="1" applyProtection="1">
      <alignment horizontal="center" vertical="center" wrapText="1"/>
    </xf>
    <xf numFmtId="0" fontId="6" fillId="0" borderId="11" xfId="0" applyNumberFormat="1" applyFont="1" applyFill="1" applyBorder="1" applyAlignment="1" applyProtection="1">
      <alignment horizontal="center" wrapText="1"/>
    </xf>
    <xf numFmtId="0" fontId="1" fillId="3" borderId="0" xfId="0" applyFont="1" applyFill="1" applyAlignment="1">
      <alignment horizontal="right"/>
    </xf>
    <xf numFmtId="0" fontId="29"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xf numFmtId="0" fontId="1" fillId="7" borderId="0" xfId="0" applyFont="1" applyFill="1"/>
    <xf numFmtId="0" fontId="1" fillId="3" borderId="0" xfId="0" applyFont="1" applyFill="1" applyAlignment="1">
      <alignment horizontal="center"/>
    </xf>
    <xf numFmtId="0" fontId="1" fillId="3" borderId="0" xfId="0" applyFont="1" applyFill="1" applyAlignment="1">
      <alignment horizontal="center" vertical="center"/>
    </xf>
    <xf numFmtId="0" fontId="1" fillId="0" borderId="0" xfId="0" applyFont="1" applyAlignment="1">
      <alignment horizontal="right"/>
    </xf>
    <xf numFmtId="0" fontId="1" fillId="3" borderId="0" xfId="0" applyFont="1" applyFill="1" applyAlignment="1">
      <alignment horizontal="left"/>
    </xf>
    <xf numFmtId="165" fontId="1" fillId="0" borderId="1" xfId="0" applyNumberFormat="1" applyFont="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5"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W15" sqref="W15"/>
    </sheetView>
  </sheetViews>
  <sheetFormatPr defaultColWidth="9.109375" defaultRowHeight="15" outlineLevelCol="1" x14ac:dyDescent="0.35"/>
  <cols>
    <col min="1" max="1" width="47.10937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2" width="8.44140625" style="51" bestFit="1" customWidth="1"/>
    <col min="53" max="53" width="8.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42" t="str">
        <f>'Occupancy Raw Data'!B1</f>
        <v>Week of November 06, 2022 - November 12, 2022</v>
      </c>
      <c r="B1" s="145" t="s">
        <v>67</v>
      </c>
      <c r="C1" s="146"/>
      <c r="D1" s="146"/>
      <c r="E1" s="146"/>
      <c r="F1" s="146"/>
      <c r="G1" s="146"/>
      <c r="H1" s="146"/>
      <c r="I1" s="146"/>
      <c r="J1" s="146"/>
      <c r="K1" s="147"/>
      <c r="L1" s="49"/>
      <c r="M1" s="145" t="s">
        <v>74</v>
      </c>
      <c r="N1" s="146"/>
      <c r="O1" s="146"/>
      <c r="P1" s="146"/>
      <c r="Q1" s="146"/>
      <c r="R1" s="146"/>
      <c r="S1" s="146"/>
      <c r="T1" s="146"/>
      <c r="U1" s="146"/>
      <c r="V1" s="147"/>
      <c r="W1" s="49"/>
      <c r="X1" s="145" t="s">
        <v>68</v>
      </c>
      <c r="Y1" s="146"/>
      <c r="Z1" s="146"/>
      <c r="AA1" s="146"/>
      <c r="AB1" s="146"/>
      <c r="AC1" s="146"/>
      <c r="AD1" s="146"/>
      <c r="AE1" s="146"/>
      <c r="AF1" s="146"/>
      <c r="AG1" s="147"/>
      <c r="AH1" s="49"/>
      <c r="AI1" s="145" t="s">
        <v>75</v>
      </c>
      <c r="AJ1" s="146"/>
      <c r="AK1" s="146"/>
      <c r="AL1" s="146"/>
      <c r="AM1" s="146"/>
      <c r="AN1" s="146"/>
      <c r="AO1" s="146"/>
      <c r="AP1" s="146"/>
      <c r="AQ1" s="146"/>
      <c r="AR1" s="147"/>
      <c r="AS1" s="50"/>
      <c r="AT1" s="145" t="s">
        <v>69</v>
      </c>
      <c r="AU1" s="146"/>
      <c r="AV1" s="146"/>
      <c r="AW1" s="146"/>
      <c r="AX1" s="146"/>
      <c r="AY1" s="146"/>
      <c r="AZ1" s="146"/>
      <c r="BA1" s="146"/>
      <c r="BB1" s="146"/>
      <c r="BC1" s="147"/>
      <c r="BD1" s="50"/>
      <c r="BE1" s="145" t="s">
        <v>76</v>
      </c>
      <c r="BF1" s="146"/>
      <c r="BG1" s="146"/>
      <c r="BH1" s="146"/>
      <c r="BI1" s="146"/>
      <c r="BJ1" s="146"/>
      <c r="BK1" s="146"/>
      <c r="BL1" s="146"/>
      <c r="BM1" s="146"/>
      <c r="BN1" s="147"/>
    </row>
    <row r="2" spans="1:66" x14ac:dyDescent="0.35">
      <c r="A2" s="142"/>
      <c r="B2" s="52"/>
      <c r="C2" s="53"/>
      <c r="D2" s="53"/>
      <c r="E2" s="53"/>
      <c r="F2" s="53"/>
      <c r="G2" s="143" t="s">
        <v>65</v>
      </c>
      <c r="H2" s="53"/>
      <c r="I2" s="53"/>
      <c r="J2" s="143" t="s">
        <v>66</v>
      </c>
      <c r="K2" s="144" t="s">
        <v>57</v>
      </c>
      <c r="L2" s="54"/>
      <c r="M2" s="52"/>
      <c r="N2" s="53"/>
      <c r="O2" s="53"/>
      <c r="P2" s="53"/>
      <c r="Q2" s="53"/>
      <c r="R2" s="143" t="s">
        <v>65</v>
      </c>
      <c r="S2" s="53"/>
      <c r="T2" s="53"/>
      <c r="U2" s="143" t="s">
        <v>66</v>
      </c>
      <c r="V2" s="144" t="s">
        <v>57</v>
      </c>
      <c r="W2" s="54"/>
      <c r="X2" s="52"/>
      <c r="Y2" s="53"/>
      <c r="Z2" s="53"/>
      <c r="AA2" s="53"/>
      <c r="AB2" s="53"/>
      <c r="AC2" s="143" t="s">
        <v>65</v>
      </c>
      <c r="AD2" s="53"/>
      <c r="AE2" s="53"/>
      <c r="AF2" s="143" t="s">
        <v>66</v>
      </c>
      <c r="AG2" s="144" t="s">
        <v>57</v>
      </c>
      <c r="AH2" s="54"/>
      <c r="AI2" s="52"/>
      <c r="AJ2" s="53"/>
      <c r="AK2" s="53"/>
      <c r="AL2" s="53"/>
      <c r="AM2" s="53"/>
      <c r="AN2" s="143" t="s">
        <v>65</v>
      </c>
      <c r="AO2" s="53"/>
      <c r="AP2" s="53"/>
      <c r="AQ2" s="143" t="s">
        <v>66</v>
      </c>
      <c r="AR2" s="144" t="s">
        <v>57</v>
      </c>
      <c r="AS2" s="50"/>
      <c r="AT2" s="52"/>
      <c r="AU2" s="53"/>
      <c r="AV2" s="53"/>
      <c r="AW2" s="53"/>
      <c r="AX2" s="53"/>
      <c r="AY2" s="143" t="s">
        <v>65</v>
      </c>
      <c r="AZ2" s="53"/>
      <c r="BA2" s="53"/>
      <c r="BB2" s="143" t="s">
        <v>66</v>
      </c>
      <c r="BC2" s="144" t="s">
        <v>57</v>
      </c>
      <c r="BD2" s="54"/>
      <c r="BE2" s="52"/>
      <c r="BF2" s="53"/>
      <c r="BG2" s="53"/>
      <c r="BH2" s="53"/>
      <c r="BI2" s="53"/>
      <c r="BJ2" s="143" t="s">
        <v>65</v>
      </c>
      <c r="BK2" s="53"/>
      <c r="BL2" s="53"/>
      <c r="BM2" s="143" t="s">
        <v>66</v>
      </c>
      <c r="BN2" s="144" t="s">
        <v>57</v>
      </c>
    </row>
    <row r="3" spans="1:66" x14ac:dyDescent="0.35">
      <c r="A3" s="142"/>
      <c r="B3" s="56" t="s">
        <v>58</v>
      </c>
      <c r="C3" s="57" t="s">
        <v>59</v>
      </c>
      <c r="D3" s="57" t="s">
        <v>60</v>
      </c>
      <c r="E3" s="57" t="s">
        <v>61</v>
      </c>
      <c r="F3" s="57" t="s">
        <v>62</v>
      </c>
      <c r="G3" s="143"/>
      <c r="H3" s="57" t="s">
        <v>63</v>
      </c>
      <c r="I3" s="57" t="s">
        <v>64</v>
      </c>
      <c r="J3" s="143"/>
      <c r="K3" s="144"/>
      <c r="L3" s="54"/>
      <c r="M3" s="56" t="s">
        <v>58</v>
      </c>
      <c r="N3" s="57" t="s">
        <v>59</v>
      </c>
      <c r="O3" s="57" t="s">
        <v>60</v>
      </c>
      <c r="P3" s="57" t="s">
        <v>61</v>
      </c>
      <c r="Q3" s="57" t="s">
        <v>62</v>
      </c>
      <c r="R3" s="143"/>
      <c r="S3" s="57" t="s">
        <v>63</v>
      </c>
      <c r="T3" s="57" t="s">
        <v>64</v>
      </c>
      <c r="U3" s="143"/>
      <c r="V3" s="144"/>
      <c r="W3" s="54"/>
      <c r="X3" s="56" t="s">
        <v>58</v>
      </c>
      <c r="Y3" s="57" t="s">
        <v>59</v>
      </c>
      <c r="Z3" s="57" t="s">
        <v>60</v>
      </c>
      <c r="AA3" s="57" t="s">
        <v>61</v>
      </c>
      <c r="AB3" s="57" t="s">
        <v>62</v>
      </c>
      <c r="AC3" s="143"/>
      <c r="AD3" s="57" t="s">
        <v>63</v>
      </c>
      <c r="AE3" s="57" t="s">
        <v>64</v>
      </c>
      <c r="AF3" s="143"/>
      <c r="AG3" s="144"/>
      <c r="AH3" s="54"/>
      <c r="AI3" s="56" t="s">
        <v>58</v>
      </c>
      <c r="AJ3" s="57" t="s">
        <v>59</v>
      </c>
      <c r="AK3" s="57" t="s">
        <v>60</v>
      </c>
      <c r="AL3" s="57" t="s">
        <v>61</v>
      </c>
      <c r="AM3" s="57" t="s">
        <v>62</v>
      </c>
      <c r="AN3" s="143"/>
      <c r="AO3" s="57" t="s">
        <v>63</v>
      </c>
      <c r="AP3" s="57" t="s">
        <v>64</v>
      </c>
      <c r="AQ3" s="143"/>
      <c r="AR3" s="144"/>
      <c r="AS3" s="50"/>
      <c r="AT3" s="56" t="s">
        <v>58</v>
      </c>
      <c r="AU3" s="57" t="s">
        <v>59</v>
      </c>
      <c r="AV3" s="57" t="s">
        <v>60</v>
      </c>
      <c r="AW3" s="57" t="s">
        <v>61</v>
      </c>
      <c r="AX3" s="57" t="s">
        <v>62</v>
      </c>
      <c r="AY3" s="143"/>
      <c r="AZ3" s="57" t="s">
        <v>63</v>
      </c>
      <c r="BA3" s="57" t="s">
        <v>64</v>
      </c>
      <c r="BB3" s="143"/>
      <c r="BC3" s="144"/>
      <c r="BD3" s="54"/>
      <c r="BE3" s="56" t="s">
        <v>58</v>
      </c>
      <c r="BF3" s="57" t="s">
        <v>59</v>
      </c>
      <c r="BG3" s="57" t="s">
        <v>60</v>
      </c>
      <c r="BH3" s="57" t="s">
        <v>61</v>
      </c>
      <c r="BI3" s="57" t="s">
        <v>62</v>
      </c>
      <c r="BJ3" s="143"/>
      <c r="BK3" s="57" t="s">
        <v>63</v>
      </c>
      <c r="BL3" s="57" t="s">
        <v>64</v>
      </c>
      <c r="BM3" s="143"/>
      <c r="BN3" s="144"/>
    </row>
    <row r="4" spans="1:66" x14ac:dyDescent="0.35">
      <c r="A4" s="58" t="s">
        <v>15</v>
      </c>
      <c r="B4" s="59">
        <f>VLOOKUP($A4,'Occupancy Raw Data'!$B$8:$BE$45,'Occupancy Raw Data'!G$3,FALSE)</f>
        <v>50.736120039460303</v>
      </c>
      <c r="C4" s="60">
        <f>VLOOKUP($A4,'Occupancy Raw Data'!$B$8:$BE$45,'Occupancy Raw Data'!H$3,FALSE)</f>
        <v>59.645093201789003</v>
      </c>
      <c r="D4" s="60">
        <f>VLOOKUP($A4,'Occupancy Raw Data'!$B$8:$BE$45,'Occupancy Raw Data'!I$3,FALSE)</f>
        <v>64.353853943212002</v>
      </c>
      <c r="E4" s="60">
        <f>VLOOKUP($A4,'Occupancy Raw Data'!$B$8:$BE$45,'Occupancy Raw Data'!J$3,FALSE)</f>
        <v>65.657198033098098</v>
      </c>
      <c r="F4" s="60">
        <f>VLOOKUP($A4,'Occupancy Raw Data'!$B$8:$BE$45,'Occupancy Raw Data'!K$3,FALSE)</f>
        <v>64.530235452003396</v>
      </c>
      <c r="G4" s="61">
        <f>VLOOKUP($A4,'Occupancy Raw Data'!$B$8:$BE$45,'Occupancy Raw Data'!L$3,FALSE)</f>
        <v>60.984423761261603</v>
      </c>
      <c r="H4" s="60">
        <f>VLOOKUP($A4,'Occupancy Raw Data'!$B$8:$BE$45,'Occupancy Raw Data'!N$3,FALSE)</f>
        <v>73.806670027127794</v>
      </c>
      <c r="I4" s="60">
        <f>VLOOKUP($A4,'Occupancy Raw Data'!$B$8:$BE$45,'Occupancy Raw Data'!O$3,FALSE)</f>
        <v>73.512783510039796</v>
      </c>
      <c r="J4" s="61">
        <f>VLOOKUP($A4,'Occupancy Raw Data'!$B$8:$BE$45,'Occupancy Raw Data'!P$3,FALSE)</f>
        <v>73.659726316771298</v>
      </c>
      <c r="K4" s="62">
        <f>VLOOKUP($A4,'Occupancy Raw Data'!$B$8:$BE$45,'Occupancy Raw Data'!R$3,FALSE)</f>
        <v>64.606169356370103</v>
      </c>
      <c r="L4" s="63"/>
      <c r="M4" s="59">
        <f>VLOOKUP($A4,'Occupancy Raw Data'!$B$8:$BE$45,'Occupancy Raw Data'!T$3,FALSE)</f>
        <v>5.1067442331408301</v>
      </c>
      <c r="N4" s="60">
        <f>VLOOKUP($A4,'Occupancy Raw Data'!$B$8:$BE$45,'Occupancy Raw Data'!U$3,FALSE)</f>
        <v>8.1069466218379702</v>
      </c>
      <c r="O4" s="60">
        <f>VLOOKUP($A4,'Occupancy Raw Data'!$B$8:$BE$45,'Occupancy Raw Data'!V$3,FALSE)</f>
        <v>10.261037368192699</v>
      </c>
      <c r="P4" s="60">
        <f>VLOOKUP($A4,'Occupancy Raw Data'!$B$8:$BE$45,'Occupancy Raw Data'!W$3,FALSE)</f>
        <v>10.3398736008492</v>
      </c>
      <c r="Q4" s="60">
        <f>VLOOKUP($A4,'Occupancy Raw Data'!$B$8:$BE$45,'Occupancy Raw Data'!X$3,FALSE)</f>
        <v>3.2409175252546101</v>
      </c>
      <c r="R4" s="61">
        <f>VLOOKUP($A4,'Occupancy Raw Data'!$B$8:$BE$45,'Occupancy Raw Data'!Y$3,FALSE)</f>
        <v>7.4358010568069099</v>
      </c>
      <c r="S4" s="60">
        <f>VLOOKUP($A4,'Occupancy Raw Data'!$B$8:$BE$45,'Occupancy Raw Data'!AA$3,FALSE)</f>
        <v>1.78672179509792</v>
      </c>
      <c r="T4" s="60">
        <f>VLOOKUP($A4,'Occupancy Raw Data'!$B$8:$BE$45,'Occupancy Raw Data'!AB$3,FALSE)</f>
        <v>-1.2292451143060901</v>
      </c>
      <c r="U4" s="61">
        <f>VLOOKUP($A4,'Occupancy Raw Data'!$B$8:$BE$45,'Occupancy Raw Data'!AC$3,FALSE)</f>
        <v>0.25906001983206101</v>
      </c>
      <c r="V4" s="62">
        <f>VLOOKUP($A4,'Occupancy Raw Data'!$B$8:$BE$45,'Occupancy Raw Data'!AE$3,FALSE)</f>
        <v>4.9881561234851199</v>
      </c>
      <c r="W4" s="63"/>
      <c r="X4" s="64">
        <f>VLOOKUP($A4,'ADR Raw Data'!$B$6:$BE$43,'ADR Raw Data'!G$1,FALSE)</f>
        <v>136.31993147086499</v>
      </c>
      <c r="Y4" s="65">
        <f>VLOOKUP($A4,'ADR Raw Data'!$B$6:$BE$43,'ADR Raw Data'!H$1,FALSE)</f>
        <v>139.41843353036501</v>
      </c>
      <c r="Z4" s="65">
        <f>VLOOKUP($A4,'ADR Raw Data'!$B$6:$BE$43,'ADR Raw Data'!I$1,FALSE)</f>
        <v>143.79729677198</v>
      </c>
      <c r="AA4" s="65">
        <f>VLOOKUP($A4,'ADR Raw Data'!$B$6:$BE$43,'ADR Raw Data'!J$1,FALSE)</f>
        <v>144.08978414587401</v>
      </c>
      <c r="AB4" s="65">
        <f>VLOOKUP($A4,'ADR Raw Data'!$B$6:$BE$43,'ADR Raw Data'!K$1,FALSE)</f>
        <v>143.79442385768601</v>
      </c>
      <c r="AC4" s="66">
        <f>VLOOKUP($A4,'ADR Raw Data'!$B$6:$BE$43,'ADR Raw Data'!L$1,FALSE)</f>
        <v>141.758937372302</v>
      </c>
      <c r="AD4" s="65">
        <f>VLOOKUP($A4,'ADR Raw Data'!$B$6:$BE$43,'ADR Raw Data'!N$1,FALSE)</f>
        <v>160.50947139199999</v>
      </c>
      <c r="AE4" s="65">
        <f>VLOOKUP($A4,'ADR Raw Data'!$B$6:$BE$43,'ADR Raw Data'!O$1,FALSE)</f>
        <v>163.95878010810401</v>
      </c>
      <c r="AF4" s="66">
        <f>VLOOKUP($A4,'ADR Raw Data'!$B$6:$BE$43,'ADR Raw Data'!P$1,FALSE)</f>
        <v>162.230690552336</v>
      </c>
      <c r="AG4" s="67">
        <f>VLOOKUP($A4,'ADR Raw Data'!$B$6:$BE$43,'ADR Raw Data'!R$1,FALSE)</f>
        <v>148.428091466936</v>
      </c>
      <c r="AH4" s="63"/>
      <c r="AI4" s="59">
        <f>VLOOKUP($A4,'ADR Raw Data'!$B$6:$BE$43,'ADR Raw Data'!T$1,FALSE)</f>
        <v>14.8376338536254</v>
      </c>
      <c r="AJ4" s="60">
        <f>VLOOKUP($A4,'ADR Raw Data'!$B$6:$BE$43,'ADR Raw Data'!U$1,FALSE)</f>
        <v>17.4387936209896</v>
      </c>
      <c r="AK4" s="60">
        <f>VLOOKUP($A4,'ADR Raw Data'!$B$6:$BE$43,'ADR Raw Data'!V$1,FALSE)</f>
        <v>18.864509019791502</v>
      </c>
      <c r="AL4" s="60">
        <f>VLOOKUP($A4,'ADR Raw Data'!$B$6:$BE$43,'ADR Raw Data'!W$1,FALSE)</f>
        <v>17.865281110304799</v>
      </c>
      <c r="AM4" s="60">
        <f>VLOOKUP($A4,'ADR Raw Data'!$B$6:$BE$43,'ADR Raw Data'!X$1,FALSE)</f>
        <v>12.505435039691401</v>
      </c>
      <c r="AN4" s="61">
        <f>VLOOKUP($A4,'ADR Raw Data'!$B$6:$BE$43,'ADR Raw Data'!Y$1,FALSE)</f>
        <v>16.269246441424102</v>
      </c>
      <c r="AO4" s="60">
        <f>VLOOKUP($A4,'ADR Raw Data'!$B$6:$BE$43,'ADR Raw Data'!AA$1,FALSE)</f>
        <v>10.546519005315201</v>
      </c>
      <c r="AP4" s="60">
        <f>VLOOKUP($A4,'ADR Raw Data'!$B$6:$BE$43,'ADR Raw Data'!AB$1,FALSE)</f>
        <v>10.0192684639673</v>
      </c>
      <c r="AQ4" s="61">
        <f>VLOOKUP($A4,'ADR Raw Data'!$B$6:$BE$43,'ADR Raw Data'!AC$1,FALSE)</f>
        <v>10.258391000884099</v>
      </c>
      <c r="AR4" s="62">
        <f>VLOOKUP($A4,'ADR Raw Data'!$B$6:$BE$43,'ADR Raw Data'!AE$1,FALSE)</f>
        <v>13.717278089758</v>
      </c>
      <c r="AS4" s="50"/>
      <c r="AT4" s="64">
        <f>VLOOKUP($A4,'RevPAR Raw Data'!$B$6:$BE$43,'RevPAR Raw Data'!G$1,FALSE)</f>
        <v>69.1634440687682</v>
      </c>
      <c r="AU4" s="65">
        <f>VLOOKUP($A4,'RevPAR Raw Data'!$B$6:$BE$43,'RevPAR Raw Data'!H$1,FALSE)</f>
        <v>83.1562546196608</v>
      </c>
      <c r="AV4" s="65">
        <f>VLOOKUP($A4,'RevPAR Raw Data'!$B$6:$BE$43,'RevPAR Raw Data'!I$1,FALSE)</f>
        <v>92.539102338927606</v>
      </c>
      <c r="AW4" s="65">
        <f>VLOOKUP($A4,'RevPAR Raw Data'!$B$6:$BE$43,'RevPAR Raw Data'!J$1,FALSE)</f>
        <v>94.6053149221203</v>
      </c>
      <c r="AX4" s="65">
        <f>VLOOKUP($A4,'RevPAR Raw Data'!$B$6:$BE$43,'RevPAR Raw Data'!K$1,FALSE)</f>
        <v>92.790880282217003</v>
      </c>
      <c r="AY4" s="66">
        <f>VLOOKUP($A4,'RevPAR Raw Data'!$B$6:$BE$43,'RevPAR Raw Data'!L$1,FALSE)</f>
        <v>86.450871086586403</v>
      </c>
      <c r="AZ4" s="65">
        <f>VLOOKUP($A4,'RevPAR Raw Data'!$B$6:$BE$43,'RevPAR Raw Data'!N$1,FALSE)</f>
        <v>118.466695912581</v>
      </c>
      <c r="BA4" s="65">
        <f>VLOOKUP($A4,'RevPAR Raw Data'!$B$6:$BE$43,'RevPAR Raw Data'!O$1,FALSE)</f>
        <v>120.530663066573</v>
      </c>
      <c r="BB4" s="66">
        <f>VLOOKUP($A4,'RevPAR Raw Data'!$B$6:$BE$43,'RevPAR Raw Data'!P$1,FALSE)</f>
        <v>119.49868266265899</v>
      </c>
      <c r="BC4" s="67">
        <f>VLOOKUP($A4,'RevPAR Raw Data'!$B$6:$BE$43,'RevPAR Raw Data'!R$1,FALSE)</f>
        <v>95.893704145556697</v>
      </c>
      <c r="BD4" s="63"/>
      <c r="BE4" s="59">
        <f>VLOOKUP($A4,'RevPAR Raw Data'!$B$6:$BE$43,'RevPAR Raw Data'!T$1,FALSE)</f>
        <v>20.7020980979208</v>
      </c>
      <c r="BF4" s="60">
        <f>VLOOKUP($A4,'RevPAR Raw Data'!$B$6:$BE$43,'RevPAR Raw Data'!U$1,FALSE)</f>
        <v>26.9594939331737</v>
      </c>
      <c r="BG4" s="60">
        <f>VLOOKUP($A4,'RevPAR Raw Data'!$B$6:$BE$43,'RevPAR Raw Data'!V$1,FALSE)</f>
        <v>31.0612407078312</v>
      </c>
      <c r="BH4" s="60">
        <f>VLOOKUP($A4,'RevPAR Raw Data'!$B$6:$BE$43,'RevPAR Raw Data'!W$1,FALSE)</f>
        <v>30.052402196395899</v>
      </c>
      <c r="BI4" s="60">
        <f>VLOOKUP($A4,'RevPAR Raw Data'!$B$6:$BE$43,'RevPAR Raw Data'!X$1,FALSE)</f>
        <v>16.151643400756701</v>
      </c>
      <c r="BJ4" s="61">
        <f>VLOOKUP($A4,'RevPAR Raw Data'!$B$6:$BE$43,'RevPAR Raw Data'!Y$1,FALSE)</f>
        <v>24.914796297056998</v>
      </c>
      <c r="BK4" s="60">
        <f>VLOOKUP($A4,'RevPAR Raw Data'!$B$6:$BE$43,'RevPAR Raw Data'!AA$1,FALSE)</f>
        <v>12.521677754105299</v>
      </c>
      <c r="BL4" s="60">
        <f>VLOOKUP($A4,'RevPAR Raw Data'!$B$6:$BE$43,'RevPAR Raw Data'!AB$1,FALSE)</f>
        <v>8.6668619815786894</v>
      </c>
      <c r="BM4" s="61">
        <f>VLOOKUP($A4,'RevPAR Raw Data'!$B$6:$BE$43,'RevPAR Raw Data'!AC$1,FALSE)</f>
        <v>10.5440264104775</v>
      </c>
      <c r="BN4" s="62">
        <f>VLOOKUP($A4,'RevPAR Raw Data'!$B$6:$BE$43,'RevPAR Raw Data'!AE$1,FALSE)</f>
        <v>19.389673460252901</v>
      </c>
    </row>
    <row r="5" spans="1:66" x14ac:dyDescent="0.35">
      <c r="A5" s="58" t="s">
        <v>70</v>
      </c>
      <c r="B5" s="59">
        <f>VLOOKUP($A5,'Occupancy Raw Data'!$B$8:$BE$45,'Occupancy Raw Data'!G$3,FALSE)</f>
        <v>48.696445780441202</v>
      </c>
      <c r="C5" s="60">
        <f>VLOOKUP($A5,'Occupancy Raw Data'!$B$8:$BE$45,'Occupancy Raw Data'!H$3,FALSE)</f>
        <v>57.628903482739403</v>
      </c>
      <c r="D5" s="60">
        <f>VLOOKUP($A5,'Occupancy Raw Data'!$B$8:$BE$45,'Occupancy Raw Data'!I$3,FALSE)</f>
        <v>62.798445308162101</v>
      </c>
      <c r="E5" s="60">
        <f>VLOOKUP($A5,'Occupancy Raw Data'!$B$8:$BE$45,'Occupancy Raw Data'!J$3,FALSE)</f>
        <v>65.2830164595658</v>
      </c>
      <c r="F5" s="60">
        <f>VLOOKUP($A5,'Occupancy Raw Data'!$B$8:$BE$45,'Occupancy Raw Data'!K$3,FALSE)</f>
        <v>63.222220094838697</v>
      </c>
      <c r="G5" s="61">
        <f>VLOOKUP($A5,'Occupancy Raw Data'!$B$8:$BE$45,'Occupancy Raw Data'!L$3,FALSE)</f>
        <v>59.525806225149502</v>
      </c>
      <c r="H5" s="60">
        <f>VLOOKUP($A5,'Occupancy Raw Data'!$B$8:$BE$45,'Occupancy Raw Data'!N$3,FALSE)</f>
        <v>75.126261820085602</v>
      </c>
      <c r="I5" s="60">
        <f>VLOOKUP($A5,'Occupancy Raw Data'!$B$8:$BE$45,'Occupancy Raw Data'!O$3,FALSE)</f>
        <v>73.5032148079096</v>
      </c>
      <c r="J5" s="61">
        <f>VLOOKUP($A5,'Occupancy Raw Data'!$B$8:$BE$45,'Occupancy Raw Data'!P$3,FALSE)</f>
        <v>74.314738313997594</v>
      </c>
      <c r="K5" s="62">
        <f>VLOOKUP($A5,'Occupancy Raw Data'!$B$8:$BE$45,'Occupancy Raw Data'!R$3,FALSE)</f>
        <v>63.749905395683101</v>
      </c>
      <c r="L5" s="63"/>
      <c r="M5" s="59">
        <f>VLOOKUP($A5,'Occupancy Raw Data'!$B$8:$BE$45,'Occupancy Raw Data'!T$3,FALSE)</f>
        <v>4.7006259223391398</v>
      </c>
      <c r="N5" s="60">
        <f>VLOOKUP($A5,'Occupancy Raw Data'!$B$8:$BE$45,'Occupancy Raw Data'!U$3,FALSE)</f>
        <v>3.4245656371506299</v>
      </c>
      <c r="O5" s="60">
        <f>VLOOKUP($A5,'Occupancy Raw Data'!$B$8:$BE$45,'Occupancy Raw Data'!V$3,FALSE)</f>
        <v>7.1171505531354198</v>
      </c>
      <c r="P5" s="60">
        <f>VLOOKUP($A5,'Occupancy Raw Data'!$B$8:$BE$45,'Occupancy Raw Data'!W$3,FALSE)</f>
        <v>10.2503537698692</v>
      </c>
      <c r="Q5" s="60">
        <f>VLOOKUP($A5,'Occupancy Raw Data'!$B$8:$BE$45,'Occupancy Raw Data'!X$3,FALSE)</f>
        <v>4.0452172727626499</v>
      </c>
      <c r="R5" s="61">
        <f>VLOOKUP($A5,'Occupancy Raw Data'!$B$8:$BE$45,'Occupancy Raw Data'!Y$3,FALSE)</f>
        <v>5.9802450227551303</v>
      </c>
      <c r="S5" s="60">
        <f>VLOOKUP($A5,'Occupancy Raw Data'!$B$8:$BE$45,'Occupancy Raw Data'!AA$3,FALSE)</f>
        <v>2.09427607336344</v>
      </c>
      <c r="T5" s="60">
        <f>VLOOKUP($A5,'Occupancy Raw Data'!$B$8:$BE$45,'Occupancy Raw Data'!AB$3,FALSE)</f>
        <v>-3.7899798157864302</v>
      </c>
      <c r="U5" s="61">
        <f>VLOOKUP($A5,'Occupancy Raw Data'!$B$8:$BE$45,'Occupancy Raw Data'!AC$3,FALSE)</f>
        <v>-0.90305477387809996</v>
      </c>
      <c r="V5" s="62">
        <f>VLOOKUP($A5,'Occupancy Raw Data'!$B$8:$BE$45,'Occupancy Raw Data'!AE$3,FALSE)</f>
        <v>3.5817419231266299</v>
      </c>
      <c r="W5" s="63"/>
      <c r="X5" s="64">
        <f>VLOOKUP($A5,'ADR Raw Data'!$B$6:$BE$43,'ADR Raw Data'!G$1,FALSE)</f>
        <v>107.869778452444</v>
      </c>
      <c r="Y5" s="65">
        <f>VLOOKUP($A5,'ADR Raw Data'!$B$6:$BE$43,'ADR Raw Data'!H$1,FALSE)</f>
        <v>114.97916180825401</v>
      </c>
      <c r="Z5" s="65">
        <f>VLOOKUP($A5,'ADR Raw Data'!$B$6:$BE$43,'ADR Raw Data'!I$1,FALSE)</f>
        <v>119.58446453652</v>
      </c>
      <c r="AA5" s="65">
        <f>VLOOKUP($A5,'ADR Raw Data'!$B$6:$BE$43,'ADR Raw Data'!J$1,FALSE)</f>
        <v>118.85793579822</v>
      </c>
      <c r="AB5" s="65">
        <f>VLOOKUP($A5,'ADR Raw Data'!$B$6:$BE$43,'ADR Raw Data'!K$1,FALSE)</f>
        <v>117.158408193941</v>
      </c>
      <c r="AC5" s="66">
        <f>VLOOKUP($A5,'ADR Raw Data'!$B$6:$BE$43,'ADR Raw Data'!L$1,FALSE)</f>
        <v>116.101360842378</v>
      </c>
      <c r="AD5" s="65">
        <f>VLOOKUP($A5,'ADR Raw Data'!$B$6:$BE$43,'ADR Raw Data'!N$1,FALSE)</f>
        <v>133.736360187656</v>
      </c>
      <c r="AE5" s="65">
        <f>VLOOKUP($A5,'ADR Raw Data'!$B$6:$BE$43,'ADR Raw Data'!O$1,FALSE)</f>
        <v>133.092949285093</v>
      </c>
      <c r="AF5" s="66">
        <f>VLOOKUP($A5,'ADR Raw Data'!$B$6:$BE$43,'ADR Raw Data'!P$1,FALSE)</f>
        <v>133.418167788316</v>
      </c>
      <c r="AG5" s="67">
        <f>VLOOKUP($A5,'ADR Raw Data'!$B$6:$BE$43,'ADR Raw Data'!R$1,FALSE)</f>
        <v>121.867173332351</v>
      </c>
      <c r="AH5" s="63"/>
      <c r="AI5" s="59">
        <f>VLOOKUP($A5,'ADR Raw Data'!$B$6:$BE$43,'ADR Raw Data'!T$1,FALSE)</f>
        <v>13.1087042446502</v>
      </c>
      <c r="AJ5" s="60">
        <f>VLOOKUP($A5,'ADR Raw Data'!$B$6:$BE$43,'ADR Raw Data'!U$1,FALSE)</f>
        <v>15.2881687248315</v>
      </c>
      <c r="AK5" s="60">
        <f>VLOOKUP($A5,'ADR Raw Data'!$B$6:$BE$43,'ADR Raw Data'!V$1,FALSE)</f>
        <v>15.9515171099961</v>
      </c>
      <c r="AL5" s="60">
        <f>VLOOKUP($A5,'ADR Raw Data'!$B$6:$BE$43,'ADR Raw Data'!W$1,FALSE)</f>
        <v>16.3951644755332</v>
      </c>
      <c r="AM5" s="60">
        <f>VLOOKUP($A5,'ADR Raw Data'!$B$6:$BE$43,'ADR Raw Data'!X$1,FALSE)</f>
        <v>14.8108499191341</v>
      </c>
      <c r="AN5" s="61">
        <f>VLOOKUP($A5,'ADR Raw Data'!$B$6:$BE$43,'ADR Raw Data'!Y$1,FALSE)</f>
        <v>15.2687235341222</v>
      </c>
      <c r="AO5" s="60">
        <f>VLOOKUP($A5,'ADR Raw Data'!$B$6:$BE$43,'ADR Raw Data'!AA$1,FALSE)</f>
        <v>9.0108496425381102</v>
      </c>
      <c r="AP5" s="60">
        <f>VLOOKUP($A5,'ADR Raw Data'!$B$6:$BE$43,'ADR Raw Data'!AB$1,FALSE)</f>
        <v>6.3239538516641796</v>
      </c>
      <c r="AQ5" s="61">
        <f>VLOOKUP($A5,'ADR Raw Data'!$B$6:$BE$43,'ADR Raw Data'!AC$1,FALSE)</f>
        <v>7.6363792488598801</v>
      </c>
      <c r="AR5" s="62">
        <f>VLOOKUP($A5,'ADR Raw Data'!$B$6:$BE$43,'ADR Raw Data'!AE$1,FALSE)</f>
        <v>12.000263270317699</v>
      </c>
      <c r="AS5" s="50"/>
      <c r="AT5" s="64">
        <f>VLOOKUP($A5,'RevPAR Raw Data'!$B$6:$BE$43,'RevPAR Raw Data'!G$1,FALSE)</f>
        <v>52.528748177576901</v>
      </c>
      <c r="AU5" s="65">
        <f>VLOOKUP($A5,'RevPAR Raw Data'!$B$6:$BE$43,'RevPAR Raw Data'!H$1,FALSE)</f>
        <v>66.2612301837421</v>
      </c>
      <c r="AV5" s="65">
        <f>VLOOKUP($A5,'RevPAR Raw Data'!$B$6:$BE$43,'RevPAR Raw Data'!I$1,FALSE)</f>
        <v>75.097184559025294</v>
      </c>
      <c r="AW5" s="65">
        <f>VLOOKUP($A5,'RevPAR Raw Data'!$B$6:$BE$43,'RevPAR Raw Data'!J$1,FALSE)</f>
        <v>77.5940457906527</v>
      </c>
      <c r="AX5" s="65">
        <f>VLOOKUP($A5,'RevPAR Raw Data'!$B$6:$BE$43,'RevPAR Raw Data'!K$1,FALSE)</f>
        <v>74.070146687982998</v>
      </c>
      <c r="AY5" s="66">
        <f>VLOOKUP($A5,'RevPAR Raw Data'!$B$6:$BE$43,'RevPAR Raw Data'!L$1,FALSE)</f>
        <v>69.110271079795993</v>
      </c>
      <c r="AZ5" s="65">
        <f>VLOOKUP($A5,'RevPAR Raw Data'!$B$6:$BE$43,'RevPAR Raw Data'!N$1,FALSE)</f>
        <v>100.471128103231</v>
      </c>
      <c r="BA5" s="65">
        <f>VLOOKUP($A5,'RevPAR Raw Data'!$B$6:$BE$43,'RevPAR Raw Data'!O$1,FALSE)</f>
        <v>97.827596407204695</v>
      </c>
      <c r="BB5" s="66">
        <f>VLOOKUP($A5,'RevPAR Raw Data'!$B$6:$BE$43,'RevPAR Raw Data'!P$1,FALSE)</f>
        <v>99.149362255217994</v>
      </c>
      <c r="BC5" s="67">
        <f>VLOOKUP($A5,'RevPAR Raw Data'!$B$6:$BE$43,'RevPAR Raw Data'!R$1,FALSE)</f>
        <v>77.690207707767001</v>
      </c>
      <c r="BD5" s="63"/>
      <c r="BE5" s="59">
        <f>VLOOKUP($A5,'RevPAR Raw Data'!$B$6:$BE$43,'RevPAR Raw Data'!T$1,FALSE)</f>
        <v>18.4255213167962</v>
      </c>
      <c r="BF5" s="60">
        <f>VLOOKUP($A5,'RevPAR Raw Data'!$B$6:$BE$43,'RevPAR Raw Data'!U$1,FALSE)</f>
        <v>19.236287734682399</v>
      </c>
      <c r="BG5" s="60">
        <f>VLOOKUP($A5,'RevPAR Raw Data'!$B$6:$BE$43,'RevPAR Raw Data'!V$1,FALSE)</f>
        <v>24.203961151359099</v>
      </c>
      <c r="BH5" s="60">
        <f>VLOOKUP($A5,'RevPAR Raw Data'!$B$6:$BE$43,'RevPAR Raw Data'!W$1,FALSE)</f>
        <v>28.3260806052965</v>
      </c>
      <c r="BI5" s="60">
        <f>VLOOKUP($A5,'RevPAR Raw Data'!$B$6:$BE$43,'RevPAR Raw Data'!X$1,FALSE)</f>
        <v>19.455198251068499</v>
      </c>
      <c r="BJ5" s="61">
        <f>VLOOKUP($A5,'RevPAR Raw Data'!$B$6:$BE$43,'RevPAR Raw Data'!Y$1,FALSE)</f>
        <v>22.162075636064898</v>
      </c>
      <c r="BK5" s="60">
        <f>VLOOKUP($A5,'RevPAR Raw Data'!$B$6:$BE$43,'RevPAR Raw Data'!AA$1,FALSE)</f>
        <v>11.293837783971901</v>
      </c>
      <c r="BL5" s="60">
        <f>VLOOKUP($A5,'RevPAR Raw Data'!$B$6:$BE$43,'RevPAR Raw Data'!AB$1,FALSE)</f>
        <v>2.29429746134003</v>
      </c>
      <c r="BM5" s="61">
        <f>VLOOKUP($A5,'RevPAR Raw Data'!$B$6:$BE$43,'RevPAR Raw Data'!AC$1,FALSE)</f>
        <v>6.6643637876235102</v>
      </c>
      <c r="BN5" s="62">
        <f>VLOOKUP($A5,'RevPAR Raw Data'!$B$6:$BE$43,'RevPAR Raw Data'!AE$1,FALSE)</f>
        <v>16.0118236538828</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Data'!$B$8:$BE$45,'Occupancy Raw Data'!G$3,FALSE)</f>
        <v>55.153343388637502</v>
      </c>
      <c r="C7" s="60">
        <f>VLOOKUP($A7,'Occupancy Raw Data'!$B$8:$BE$45,'Occupancy Raw Data'!H$3,FALSE)</f>
        <v>62.440745528980798</v>
      </c>
      <c r="D7" s="60">
        <f>VLOOKUP($A7,'Occupancy Raw Data'!$B$8:$BE$45,'Occupancy Raw Data'!I$3,FALSE)</f>
        <v>68.289880054585893</v>
      </c>
      <c r="E7" s="60">
        <f>VLOOKUP($A7,'Occupancy Raw Data'!$B$8:$BE$45,'Occupancy Raw Data'!J$3,FALSE)</f>
        <v>69.161639014580103</v>
      </c>
      <c r="F7" s="60">
        <f>VLOOKUP($A7,'Occupancy Raw Data'!$B$8:$BE$45,'Occupancy Raw Data'!K$3,FALSE)</f>
        <v>66.139660992602103</v>
      </c>
      <c r="G7" s="61">
        <f>VLOOKUP($A7,'Occupancy Raw Data'!$B$8:$BE$45,'Occupancy Raw Data'!L$3,FALSE)</f>
        <v>64.237053795877301</v>
      </c>
      <c r="H7" s="60">
        <f>VLOOKUP($A7,'Occupancy Raw Data'!$B$8:$BE$45,'Occupancy Raw Data'!N$3,FALSE)</f>
        <v>75.351935646053207</v>
      </c>
      <c r="I7" s="60">
        <f>VLOOKUP($A7,'Occupancy Raw Data'!$B$8:$BE$45,'Occupancy Raw Data'!O$3,FALSE)</f>
        <v>74.1497881203763</v>
      </c>
      <c r="J7" s="61">
        <f>VLOOKUP($A7,'Occupancy Raw Data'!$B$8:$BE$45,'Occupancy Raw Data'!P$3,FALSE)</f>
        <v>74.750861883214796</v>
      </c>
      <c r="K7" s="62">
        <f>VLOOKUP($A7,'Occupancy Raw Data'!$B$8:$BE$45,'Occupancy Raw Data'!R$3,FALSE)</f>
        <v>67.240998963688</v>
      </c>
      <c r="L7" s="63"/>
      <c r="M7" s="59">
        <f>VLOOKUP($A7,'Occupancy Raw Data'!$B$8:$BE$45,'Occupancy Raw Data'!T$3,FALSE)</f>
        <v>22.5815700999357</v>
      </c>
      <c r="N7" s="60">
        <f>VLOOKUP($A7,'Occupancy Raw Data'!$B$8:$BE$45,'Occupancy Raw Data'!U$3,FALSE)</f>
        <v>23.311077984386198</v>
      </c>
      <c r="O7" s="60">
        <f>VLOOKUP($A7,'Occupancy Raw Data'!$B$8:$BE$45,'Occupancy Raw Data'!V$3,FALSE)</f>
        <v>28.513335862374898</v>
      </c>
      <c r="P7" s="60">
        <f>VLOOKUP($A7,'Occupancy Raw Data'!$B$8:$BE$45,'Occupancy Raw Data'!W$3,FALSE)</f>
        <v>39.1918819683058</v>
      </c>
      <c r="Q7" s="60">
        <f>VLOOKUP($A7,'Occupancy Raw Data'!$B$8:$BE$45,'Occupancy Raw Data'!X$3,FALSE)</f>
        <v>22.837184202006299</v>
      </c>
      <c r="R7" s="61">
        <f>VLOOKUP($A7,'Occupancy Raw Data'!$B$8:$BE$45,'Occupancy Raw Data'!Y$3,FALSE)</f>
        <v>27.3030997281585</v>
      </c>
      <c r="S7" s="60">
        <f>VLOOKUP($A7,'Occupancy Raw Data'!$B$8:$BE$45,'Occupancy Raw Data'!AA$3,FALSE)</f>
        <v>13.875782372673401</v>
      </c>
      <c r="T7" s="60">
        <f>VLOOKUP($A7,'Occupancy Raw Data'!$B$8:$BE$45,'Occupancy Raw Data'!AB$3,FALSE)</f>
        <v>3.0360658830374101</v>
      </c>
      <c r="U7" s="61">
        <f>VLOOKUP($A7,'Occupancy Raw Data'!$B$8:$BE$45,'Occupancy Raw Data'!AC$3,FALSE)</f>
        <v>8.2285679058794798</v>
      </c>
      <c r="V7" s="62">
        <f>VLOOKUP($A7,'Occupancy Raw Data'!$B$8:$BE$45,'Occupancy Raw Data'!AE$3,FALSE)</f>
        <v>20.55456276732</v>
      </c>
      <c r="W7" s="63"/>
      <c r="X7" s="64">
        <f>VLOOKUP($A7,'ADR Raw Data'!$B$6:$BE$43,'ADR Raw Data'!G$1,FALSE)</f>
        <v>166.76110382211201</v>
      </c>
      <c r="Y7" s="65">
        <f>VLOOKUP($A7,'ADR Raw Data'!$B$6:$BE$43,'ADR Raw Data'!H$1,FALSE)</f>
        <v>177.979172957195</v>
      </c>
      <c r="Z7" s="65">
        <f>VLOOKUP($A7,'ADR Raw Data'!$B$6:$BE$43,'ADR Raw Data'!I$1,FALSE)</f>
        <v>178.40721445098799</v>
      </c>
      <c r="AA7" s="65">
        <f>VLOOKUP($A7,'ADR Raw Data'!$B$6:$BE$43,'ADR Raw Data'!J$1,FALSE)</f>
        <v>177.778379308106</v>
      </c>
      <c r="AB7" s="65">
        <f>VLOOKUP($A7,'ADR Raw Data'!$B$6:$BE$43,'ADR Raw Data'!K$1,FALSE)</f>
        <v>168.78985000475001</v>
      </c>
      <c r="AC7" s="66">
        <f>VLOOKUP($A7,'ADR Raw Data'!$B$6:$BE$43,'ADR Raw Data'!L$1,FALSE)</f>
        <v>174.20829939426801</v>
      </c>
      <c r="AD7" s="65">
        <f>VLOOKUP($A7,'ADR Raw Data'!$B$6:$BE$43,'ADR Raw Data'!N$1,FALSE)</f>
        <v>159.514408673894</v>
      </c>
      <c r="AE7" s="65">
        <f>VLOOKUP($A7,'ADR Raw Data'!$B$6:$BE$43,'ADR Raw Data'!O$1,FALSE)</f>
        <v>159.09796939133801</v>
      </c>
      <c r="AF7" s="66">
        <f>VLOOKUP($A7,'ADR Raw Data'!$B$6:$BE$43,'ADR Raw Data'!P$1,FALSE)</f>
        <v>159.30786333255199</v>
      </c>
      <c r="AG7" s="67">
        <f>VLOOKUP($A7,'ADR Raw Data'!$B$6:$BE$43,'ADR Raw Data'!R$1,FALSE)</f>
        <v>169.475555744177</v>
      </c>
      <c r="AH7" s="63"/>
      <c r="AI7" s="59">
        <f>VLOOKUP($A7,'ADR Raw Data'!$B$6:$BE$43,'ADR Raw Data'!T$1,FALSE)</f>
        <v>21.908295645532199</v>
      </c>
      <c r="AJ7" s="60">
        <f>VLOOKUP($A7,'ADR Raw Data'!$B$6:$BE$43,'ADR Raw Data'!U$1,FALSE)</f>
        <v>21.557470874860201</v>
      </c>
      <c r="AK7" s="60">
        <f>VLOOKUP($A7,'ADR Raw Data'!$B$6:$BE$43,'ADR Raw Data'!V$1,FALSE)</f>
        <v>20.7434423925895</v>
      </c>
      <c r="AL7" s="60">
        <f>VLOOKUP($A7,'ADR Raw Data'!$B$6:$BE$43,'ADR Raw Data'!W$1,FALSE)</f>
        <v>29.256686595872399</v>
      </c>
      <c r="AM7" s="60">
        <f>VLOOKUP($A7,'ADR Raw Data'!$B$6:$BE$43,'ADR Raw Data'!X$1,FALSE)</f>
        <v>23.56271918549</v>
      </c>
      <c r="AN7" s="61">
        <f>VLOOKUP($A7,'ADR Raw Data'!$B$6:$BE$43,'ADR Raw Data'!Y$1,FALSE)</f>
        <v>23.429714267713202</v>
      </c>
      <c r="AO7" s="60">
        <f>VLOOKUP($A7,'ADR Raw Data'!$B$6:$BE$43,'ADR Raw Data'!AA$1,FALSE)</f>
        <v>16.8849549793092</v>
      </c>
      <c r="AP7" s="60">
        <f>VLOOKUP($A7,'ADR Raw Data'!$B$6:$BE$43,'ADR Raw Data'!AB$1,FALSE)</f>
        <v>15.605276543051399</v>
      </c>
      <c r="AQ7" s="61">
        <f>VLOOKUP($A7,'ADR Raw Data'!$B$6:$BE$43,'ADR Raw Data'!AC$1,FALSE)</f>
        <v>16.223188754373201</v>
      </c>
      <c r="AR7" s="62">
        <f>VLOOKUP($A7,'ADR Raw Data'!$B$6:$BE$43,'ADR Raw Data'!AE$1,FALSE)</f>
        <v>21.313877597864298</v>
      </c>
      <c r="AS7" s="50"/>
      <c r="AT7" s="64">
        <f>VLOOKUP($A7,'RevPAR Raw Data'!$B$6:$BE$43,'RevPAR Raw Data'!G$1,FALSE)</f>
        <v>91.974324229691803</v>
      </c>
      <c r="AU7" s="65">
        <f>VLOOKUP($A7,'RevPAR Raw Data'!$B$6:$BE$43,'RevPAR Raw Data'!H$1,FALSE)</f>
        <v>111.131522480787</v>
      </c>
      <c r="AV7" s="65">
        <f>VLOOKUP($A7,'RevPAR Raw Data'!$B$6:$BE$43,'RevPAR Raw Data'!I$1,FALSE)</f>
        <v>121.83407275730799</v>
      </c>
      <c r="AW7" s="65">
        <f>VLOOKUP($A7,'RevPAR Raw Data'!$B$6:$BE$43,'RevPAR Raw Data'!J$1,FALSE)</f>
        <v>122.954440943043</v>
      </c>
      <c r="AX7" s="65">
        <f>VLOOKUP($A7,'RevPAR Raw Data'!$B$6:$BE$43,'RevPAR Raw Data'!K$1,FALSE)</f>
        <v>111.637034583063</v>
      </c>
      <c r="AY7" s="66">
        <f>VLOOKUP($A7,'RevPAR Raw Data'!$B$6:$BE$43,'RevPAR Raw Data'!L$1,FALSE)</f>
        <v>111.90627899877801</v>
      </c>
      <c r="AZ7" s="65">
        <f>VLOOKUP($A7,'RevPAR Raw Data'!$B$6:$BE$43,'RevPAR Raw Data'!N$1,FALSE)</f>
        <v>120.197194570135</v>
      </c>
      <c r="BA7" s="65">
        <f>VLOOKUP($A7,'RevPAR Raw Data'!$B$6:$BE$43,'RevPAR Raw Data'!O$1,FALSE)</f>
        <v>117.970807207498</v>
      </c>
      <c r="BB7" s="66">
        <f>VLOOKUP($A7,'RevPAR Raw Data'!$B$6:$BE$43,'RevPAR Raw Data'!P$1,FALSE)</f>
        <v>119.084000888817</v>
      </c>
      <c r="BC7" s="67">
        <f>VLOOKUP($A7,'RevPAR Raw Data'!$B$6:$BE$43,'RevPAR Raw Data'!R$1,FALSE)</f>
        <v>113.957056681647</v>
      </c>
      <c r="BD7" s="63"/>
      <c r="BE7" s="59">
        <f>VLOOKUP($A7,'RevPAR Raw Data'!$B$6:$BE$43,'RevPAR Raw Data'!T$1,FALSE)</f>
        <v>49.437102884364897</v>
      </c>
      <c r="BF7" s="60">
        <f>VLOOKUP($A7,'RevPAR Raw Data'!$B$6:$BE$43,'RevPAR Raw Data'!U$1,FALSE)</f>
        <v>49.893827706346599</v>
      </c>
      <c r="BG7" s="60">
        <f>VLOOKUP($A7,'RevPAR Raw Data'!$B$6:$BE$43,'RevPAR Raw Data'!V$1,FALSE)</f>
        <v>55.171425653781696</v>
      </c>
      <c r="BH7" s="60">
        <f>VLOOKUP($A7,'RevPAR Raw Data'!$B$6:$BE$43,'RevPAR Raw Data'!W$1,FALSE)</f>
        <v>79.914814642669697</v>
      </c>
      <c r="BI7" s="60">
        <f>VLOOKUP($A7,'RevPAR Raw Data'!$B$6:$BE$43,'RevPAR Raw Data'!X$1,FALSE)</f>
        <v>51.780964970888199</v>
      </c>
      <c r="BJ7" s="61">
        <f>VLOOKUP($A7,'RevPAR Raw Data'!$B$6:$BE$43,'RevPAR Raw Data'!Y$1,FALSE)</f>
        <v>57.129852248408099</v>
      </c>
      <c r="BK7" s="60">
        <f>VLOOKUP($A7,'RevPAR Raw Data'!$B$6:$BE$43,'RevPAR Raw Data'!AA$1,FALSE)</f>
        <v>33.103656958635497</v>
      </c>
      <c r="BL7" s="60">
        <f>VLOOKUP($A7,'RevPAR Raw Data'!$B$6:$BE$43,'RevPAR Raw Data'!AB$1,FALSE)</f>
        <v>19.115128903165999</v>
      </c>
      <c r="BM7" s="61">
        <f>VLOOKUP($A7,'RevPAR Raw Data'!$B$6:$BE$43,'RevPAR Raw Data'!AC$1,FALSE)</f>
        <v>25.786692763405298</v>
      </c>
      <c r="BN7" s="62">
        <f>VLOOKUP($A7,'RevPAR Raw Data'!$B$6:$BE$43,'RevPAR Raw Data'!AE$1,FALSE)</f>
        <v>46.249414714187097</v>
      </c>
    </row>
    <row r="8" spans="1:66" x14ac:dyDescent="0.35">
      <c r="A8" s="76" t="s">
        <v>89</v>
      </c>
      <c r="B8" s="59">
        <f>VLOOKUP($A8,'Occupancy Raw Data'!$B$8:$BE$45,'Occupancy Raw Data'!G$3,FALSE)</f>
        <v>57.154811715481102</v>
      </c>
      <c r="C8" s="60">
        <f>VLOOKUP($A8,'Occupancy Raw Data'!$B$8:$BE$45,'Occupancy Raw Data'!H$3,FALSE)</f>
        <v>75.428870292886998</v>
      </c>
      <c r="D8" s="60">
        <f>VLOOKUP($A8,'Occupancy Raw Data'!$B$8:$BE$45,'Occupancy Raw Data'!I$3,FALSE)</f>
        <v>85.177824267782398</v>
      </c>
      <c r="E8" s="60">
        <f>VLOOKUP($A8,'Occupancy Raw Data'!$B$8:$BE$45,'Occupancy Raw Data'!J$3,FALSE)</f>
        <v>83.462343096234306</v>
      </c>
      <c r="F8" s="60">
        <f>VLOOKUP($A8,'Occupancy Raw Data'!$B$8:$BE$45,'Occupancy Raw Data'!K$3,FALSE)</f>
        <v>75.397489539748904</v>
      </c>
      <c r="G8" s="61">
        <f>VLOOKUP($A8,'Occupancy Raw Data'!$B$8:$BE$45,'Occupancy Raw Data'!L$3,FALSE)</f>
        <v>75.324267782426702</v>
      </c>
      <c r="H8" s="60">
        <f>VLOOKUP($A8,'Occupancy Raw Data'!$B$8:$BE$45,'Occupancy Raw Data'!N$3,FALSE)</f>
        <v>80.366108786610795</v>
      </c>
      <c r="I8" s="60">
        <f>VLOOKUP($A8,'Occupancy Raw Data'!$B$8:$BE$45,'Occupancy Raw Data'!O$3,FALSE)</f>
        <v>70.763598326359798</v>
      </c>
      <c r="J8" s="61">
        <f>VLOOKUP($A8,'Occupancy Raw Data'!$B$8:$BE$45,'Occupancy Raw Data'!P$3,FALSE)</f>
        <v>75.564853556485303</v>
      </c>
      <c r="K8" s="62">
        <f>VLOOKUP($A8,'Occupancy Raw Data'!$B$8:$BE$45,'Occupancy Raw Data'!R$3,FALSE)</f>
        <v>75.393006575014894</v>
      </c>
      <c r="L8" s="63"/>
      <c r="M8" s="59">
        <f>VLOOKUP($A8,'Occupancy Raw Data'!$B$8:$BE$45,'Occupancy Raw Data'!T$3,FALSE)</f>
        <v>31.796581014929799</v>
      </c>
      <c r="N8" s="60">
        <f>VLOOKUP($A8,'Occupancy Raw Data'!$B$8:$BE$45,'Occupancy Raw Data'!U$3,FALSE)</f>
        <v>56.112372154963197</v>
      </c>
      <c r="O8" s="60">
        <f>VLOOKUP($A8,'Occupancy Raw Data'!$B$8:$BE$45,'Occupancy Raw Data'!V$3,FALSE)</f>
        <v>61.4639146851719</v>
      </c>
      <c r="P8" s="60">
        <f>VLOOKUP($A8,'Occupancy Raw Data'!$B$8:$BE$45,'Occupancy Raw Data'!W$3,FALSE)</f>
        <v>65.917058150177198</v>
      </c>
      <c r="Q8" s="60">
        <f>VLOOKUP($A8,'Occupancy Raw Data'!$B$8:$BE$45,'Occupancy Raw Data'!X$3,FALSE)</f>
        <v>42.952109851416999</v>
      </c>
      <c r="R8" s="61">
        <f>VLOOKUP($A8,'Occupancy Raw Data'!$B$8:$BE$45,'Occupancy Raw Data'!Y$3,FALSE)</f>
        <v>52.180522710617602</v>
      </c>
      <c r="S8" s="60">
        <f>VLOOKUP($A8,'Occupancy Raw Data'!$B$8:$BE$45,'Occupancy Raw Data'!AA$3,FALSE)</f>
        <v>20.5429592190712</v>
      </c>
      <c r="T8" s="60">
        <f>VLOOKUP($A8,'Occupancy Raw Data'!$B$8:$BE$45,'Occupancy Raw Data'!AB$3,FALSE)</f>
        <v>-1.04097340714182</v>
      </c>
      <c r="U8" s="61">
        <f>VLOOKUP($A8,'Occupancy Raw Data'!$B$8:$BE$45,'Occupancy Raw Data'!AC$3,FALSE)</f>
        <v>9.3731454560868901</v>
      </c>
      <c r="V8" s="62">
        <f>VLOOKUP($A8,'Occupancy Raw Data'!$B$8:$BE$45,'Occupancy Raw Data'!AE$3,FALSE)</f>
        <v>36.843126274692104</v>
      </c>
      <c r="W8" s="63"/>
      <c r="X8" s="64">
        <f>VLOOKUP($A8,'ADR Raw Data'!$B$6:$BE$43,'ADR Raw Data'!G$1,FALSE)</f>
        <v>159.837922767203</v>
      </c>
      <c r="Y8" s="65">
        <f>VLOOKUP($A8,'ADR Raw Data'!$B$6:$BE$43,'ADR Raw Data'!H$1,FALSE)</f>
        <v>186.427226459575</v>
      </c>
      <c r="Z8" s="65">
        <f>VLOOKUP($A8,'ADR Raw Data'!$B$6:$BE$43,'ADR Raw Data'!I$1,FALSE)</f>
        <v>193.62141102787601</v>
      </c>
      <c r="AA8" s="65">
        <f>VLOOKUP($A8,'ADR Raw Data'!$B$6:$BE$43,'ADR Raw Data'!J$1,FALSE)</f>
        <v>187.10180223085499</v>
      </c>
      <c r="AB8" s="65">
        <f>VLOOKUP($A8,'ADR Raw Data'!$B$6:$BE$43,'ADR Raw Data'!K$1,FALSE)</f>
        <v>167.397910654827</v>
      </c>
      <c r="AC8" s="66">
        <f>VLOOKUP($A8,'ADR Raw Data'!$B$6:$BE$43,'ADR Raw Data'!L$1,FALSE)</f>
        <v>180.35910873489701</v>
      </c>
      <c r="AD8" s="65">
        <f>VLOOKUP($A8,'ADR Raw Data'!$B$6:$BE$43,'ADR Raw Data'!N$1,FALSE)</f>
        <v>149.04900429519699</v>
      </c>
      <c r="AE8" s="65">
        <f>VLOOKUP($A8,'ADR Raw Data'!$B$6:$BE$43,'ADR Raw Data'!O$1,FALSE)</f>
        <v>149.944527716186</v>
      </c>
      <c r="AF8" s="66">
        <f>VLOOKUP($A8,'ADR Raw Data'!$B$6:$BE$43,'ADR Raw Data'!P$1,FALSE)</f>
        <v>149.4683160299</v>
      </c>
      <c r="AG8" s="67">
        <f>VLOOKUP($A8,'ADR Raw Data'!$B$6:$BE$43,'ADR Raw Data'!R$1,FALSE)</f>
        <v>171.51305056190901</v>
      </c>
      <c r="AH8" s="63"/>
      <c r="AI8" s="59">
        <f>VLOOKUP($A8,'ADR Raw Data'!$B$6:$BE$43,'ADR Raw Data'!T$1,FALSE)</f>
        <v>24.421466133407701</v>
      </c>
      <c r="AJ8" s="60">
        <f>VLOOKUP($A8,'ADR Raw Data'!$B$6:$BE$43,'ADR Raw Data'!U$1,FALSE)</f>
        <v>27.024468974568698</v>
      </c>
      <c r="AK8" s="60">
        <f>VLOOKUP($A8,'ADR Raw Data'!$B$6:$BE$43,'ADR Raw Data'!V$1,FALSE)</f>
        <v>27.938738576360201</v>
      </c>
      <c r="AL8" s="60">
        <f>VLOOKUP($A8,'ADR Raw Data'!$B$6:$BE$43,'ADR Raw Data'!W$1,FALSE)</f>
        <v>32.2371040133092</v>
      </c>
      <c r="AM8" s="60">
        <f>VLOOKUP($A8,'ADR Raw Data'!$B$6:$BE$43,'ADR Raw Data'!X$1,FALSE)</f>
        <v>31.2969887556619</v>
      </c>
      <c r="AN8" s="61">
        <f>VLOOKUP($A8,'ADR Raw Data'!$B$6:$BE$43,'ADR Raw Data'!Y$1,FALSE)</f>
        <v>29.424787939037898</v>
      </c>
      <c r="AO8" s="60">
        <f>VLOOKUP($A8,'ADR Raw Data'!$B$6:$BE$43,'ADR Raw Data'!AA$1,FALSE)</f>
        <v>30.559197448662299</v>
      </c>
      <c r="AP8" s="60">
        <f>VLOOKUP($A8,'ADR Raw Data'!$B$6:$BE$43,'ADR Raw Data'!AB$1,FALSE)</f>
        <v>32.182938622593198</v>
      </c>
      <c r="AQ8" s="61">
        <f>VLOOKUP($A8,'ADR Raw Data'!$B$6:$BE$43,'ADR Raw Data'!AC$1,FALSE)</f>
        <v>31.358129957642699</v>
      </c>
      <c r="AR8" s="62">
        <f>VLOOKUP($A8,'ADR Raw Data'!$B$6:$BE$43,'ADR Raw Data'!AE$1,FALSE)</f>
        <v>31.736692314011101</v>
      </c>
      <c r="AS8" s="50"/>
      <c r="AT8" s="64">
        <f>VLOOKUP($A8,'RevPAR Raw Data'!$B$6:$BE$43,'RevPAR Raw Data'!G$1,FALSE)</f>
        <v>91.355063807531295</v>
      </c>
      <c r="AU8" s="65">
        <f>VLOOKUP($A8,'RevPAR Raw Data'!$B$6:$BE$43,'RevPAR Raw Data'!H$1,FALSE)</f>
        <v>140.61995083682001</v>
      </c>
      <c r="AV8" s="65">
        <f>VLOOKUP($A8,'RevPAR Raw Data'!$B$6:$BE$43,'RevPAR Raw Data'!I$1,FALSE)</f>
        <v>164.92250523012501</v>
      </c>
      <c r="AW8" s="65">
        <f>VLOOKUP($A8,'RevPAR Raw Data'!$B$6:$BE$43,'RevPAR Raw Data'!J$1,FALSE)</f>
        <v>156.159548117154</v>
      </c>
      <c r="AX8" s="65">
        <f>VLOOKUP($A8,'RevPAR Raw Data'!$B$6:$BE$43,'RevPAR Raw Data'!K$1,FALSE)</f>
        <v>126.21382217573201</v>
      </c>
      <c r="AY8" s="66">
        <f>VLOOKUP($A8,'RevPAR Raw Data'!$B$6:$BE$43,'RevPAR Raw Data'!L$1,FALSE)</f>
        <v>135.85417803347201</v>
      </c>
      <c r="AZ8" s="65">
        <f>VLOOKUP($A8,'RevPAR Raw Data'!$B$6:$BE$43,'RevPAR Raw Data'!N$1,FALSE)</f>
        <v>119.784884937238</v>
      </c>
      <c r="BA8" s="65">
        <f>VLOOKUP($A8,'RevPAR Raw Data'!$B$6:$BE$43,'RevPAR Raw Data'!O$1,FALSE)</f>
        <v>106.10614330543901</v>
      </c>
      <c r="BB8" s="66">
        <f>VLOOKUP($A8,'RevPAR Raw Data'!$B$6:$BE$43,'RevPAR Raw Data'!P$1,FALSE)</f>
        <v>112.94551412133799</v>
      </c>
      <c r="BC8" s="67">
        <f>VLOOKUP($A8,'RevPAR Raw Data'!$B$6:$BE$43,'RevPAR Raw Data'!R$1,FALSE)</f>
        <v>129.30884548714801</v>
      </c>
      <c r="BD8" s="63"/>
      <c r="BE8" s="59">
        <f>VLOOKUP($A8,'RevPAR Raw Data'!$B$6:$BE$43,'RevPAR Raw Data'!T$1,FALSE)</f>
        <v>63.983238412480198</v>
      </c>
      <c r="BF8" s="60">
        <f>VLOOKUP($A8,'RevPAR Raw Data'!$B$6:$BE$43,'RevPAR Raw Data'!U$1,FALSE)</f>
        <v>98.300911733444494</v>
      </c>
      <c r="BG8" s="60">
        <f>VLOOKUP($A8,'RevPAR Raw Data'!$B$6:$BE$43,'RevPAR Raw Data'!V$1,FALSE)</f>
        <v>106.574895704219</v>
      </c>
      <c r="BH8" s="60">
        <f>VLOOKUP($A8,'RevPAR Raw Data'!$B$6:$BE$43,'RevPAR Raw Data'!W$1,FALSE)</f>
        <v>119.40391276187199</v>
      </c>
      <c r="BI8" s="60">
        <f>VLOOKUP($A8,'RevPAR Raw Data'!$B$6:$BE$43,'RevPAR Raw Data'!X$1,FALSE)</f>
        <v>87.691815597596602</v>
      </c>
      <c r="BJ8" s="61">
        <f>VLOOKUP($A8,'RevPAR Raw Data'!$B$6:$BE$43,'RevPAR Raw Data'!Y$1,FALSE)</f>
        <v>96.959318802736405</v>
      </c>
      <c r="BK8" s="60">
        <f>VLOOKUP($A8,'RevPAR Raw Data'!$B$6:$BE$43,'RevPAR Raw Data'!AA$1,FALSE)</f>
        <v>57.379920137287797</v>
      </c>
      <c r="BL8" s="60">
        <f>VLOOKUP($A8,'RevPAR Raw Data'!$B$6:$BE$43,'RevPAR Raw Data'!AB$1,FALSE)</f>
        <v>30.806949382753501</v>
      </c>
      <c r="BM8" s="61">
        <f>VLOOKUP($A8,'RevPAR Raw Data'!$B$6:$BE$43,'RevPAR Raw Data'!AC$1,FALSE)</f>
        <v>43.670518546968196</v>
      </c>
      <c r="BN8" s="62">
        <f>VLOOKUP($A8,'RevPAR Raw Data'!$B$6:$BE$43,'RevPAR Raw Data'!AE$1,FALSE)</f>
        <v>80.272608213365004</v>
      </c>
    </row>
    <row r="9" spans="1:66" x14ac:dyDescent="0.35">
      <c r="A9" s="76" t="s">
        <v>90</v>
      </c>
      <c r="B9" s="59">
        <f>VLOOKUP($A9,'Occupancy Raw Data'!$B$8:$BE$45,'Occupancy Raw Data'!G$3,FALSE)</f>
        <v>47.8146644375447</v>
      </c>
      <c r="C9" s="60">
        <f>VLOOKUP($A9,'Occupancy Raw Data'!$B$8:$BE$45,'Occupancy Raw Data'!H$3,FALSE)</f>
        <v>54.2512538810604</v>
      </c>
      <c r="D9" s="60">
        <f>VLOOKUP($A9,'Occupancy Raw Data'!$B$8:$BE$45,'Occupancy Raw Data'!I$3,FALSE)</f>
        <v>59.422020539765903</v>
      </c>
      <c r="E9" s="60">
        <f>VLOOKUP($A9,'Occupancy Raw Data'!$B$8:$BE$45,'Occupancy Raw Data'!J$3,FALSE)</f>
        <v>65.751134463816499</v>
      </c>
      <c r="F9" s="60">
        <f>VLOOKUP($A9,'Occupancy Raw Data'!$B$8:$BE$45,'Occupancy Raw Data'!K$3,FALSE)</f>
        <v>59.577262956770902</v>
      </c>
      <c r="G9" s="61">
        <f>VLOOKUP($A9,'Occupancy Raw Data'!$B$8:$BE$45,'Occupancy Raw Data'!L$3,FALSE)</f>
        <v>57.363267255791698</v>
      </c>
      <c r="H9" s="60">
        <f>VLOOKUP($A9,'Occupancy Raw Data'!$B$8:$BE$45,'Occupancy Raw Data'!N$3,FALSE)</f>
        <v>69.393360401241907</v>
      </c>
      <c r="I9" s="60">
        <f>VLOOKUP($A9,'Occupancy Raw Data'!$B$8:$BE$45,'Occupancy Raw Data'!O$3,FALSE)</f>
        <v>74.385001194172403</v>
      </c>
      <c r="J9" s="61">
        <f>VLOOKUP($A9,'Occupancy Raw Data'!$B$8:$BE$45,'Occupancy Raw Data'!P$3,FALSE)</f>
        <v>71.889180797707098</v>
      </c>
      <c r="K9" s="62">
        <f>VLOOKUP($A9,'Occupancy Raw Data'!$B$8:$BE$45,'Occupancy Raw Data'!R$3,FALSE)</f>
        <v>61.513528267767498</v>
      </c>
      <c r="L9" s="63"/>
      <c r="M9" s="59">
        <f>VLOOKUP($A9,'Occupancy Raw Data'!$B$8:$BE$45,'Occupancy Raw Data'!T$3,FALSE)</f>
        <v>9.0681274387065098</v>
      </c>
      <c r="N9" s="60">
        <f>VLOOKUP($A9,'Occupancy Raw Data'!$B$8:$BE$45,'Occupancy Raw Data'!U$3,FALSE)</f>
        <v>11.332304909418999</v>
      </c>
      <c r="O9" s="60">
        <f>VLOOKUP($A9,'Occupancy Raw Data'!$B$8:$BE$45,'Occupancy Raw Data'!V$3,FALSE)</f>
        <v>18.2144795809164</v>
      </c>
      <c r="P9" s="60">
        <f>VLOOKUP($A9,'Occupancy Raw Data'!$B$8:$BE$45,'Occupancy Raw Data'!W$3,FALSE)</f>
        <v>33.670244325800297</v>
      </c>
      <c r="Q9" s="60">
        <f>VLOOKUP($A9,'Occupancy Raw Data'!$B$8:$BE$45,'Occupancy Raw Data'!X$3,FALSE)</f>
        <v>13.46872903385</v>
      </c>
      <c r="R9" s="61">
        <f>VLOOKUP($A9,'Occupancy Raw Data'!$B$8:$BE$45,'Occupancy Raw Data'!Y$3,FALSE)</f>
        <v>17.2933015065463</v>
      </c>
      <c r="S9" s="60">
        <f>VLOOKUP($A9,'Occupancy Raw Data'!$B$8:$BE$45,'Occupancy Raw Data'!AA$3,FALSE)</f>
        <v>4.71743262740838</v>
      </c>
      <c r="T9" s="60">
        <f>VLOOKUP($A9,'Occupancy Raw Data'!$B$8:$BE$45,'Occupancy Raw Data'!AB$3,FALSE)</f>
        <v>1.8847612510365801</v>
      </c>
      <c r="U9" s="61">
        <f>VLOOKUP($A9,'Occupancy Raw Data'!$B$8:$BE$45,'Occupancy Raw Data'!AC$3,FALSE)</f>
        <v>3.2325387591303998</v>
      </c>
      <c r="V9" s="62">
        <f>VLOOKUP($A9,'Occupancy Raw Data'!$B$8:$BE$45,'Occupancy Raw Data'!AE$3,FALSE)</f>
        <v>12.1908985757827</v>
      </c>
      <c r="W9" s="63"/>
      <c r="X9" s="64">
        <f>VLOOKUP($A9,'ADR Raw Data'!$B$6:$BE$43,'ADR Raw Data'!G$1,FALSE)</f>
        <v>128.82702547452499</v>
      </c>
      <c r="Y9" s="65">
        <f>VLOOKUP($A9,'ADR Raw Data'!$B$6:$BE$43,'ADR Raw Data'!H$1,FALSE)</f>
        <v>136.03970063834399</v>
      </c>
      <c r="Z9" s="65">
        <f>VLOOKUP($A9,'ADR Raw Data'!$B$6:$BE$43,'ADR Raw Data'!I$1,FALSE)</f>
        <v>141.11376607717</v>
      </c>
      <c r="AA9" s="65">
        <f>VLOOKUP($A9,'ADR Raw Data'!$B$6:$BE$43,'ADR Raw Data'!J$1,FALSE)</f>
        <v>142.971204140937</v>
      </c>
      <c r="AB9" s="65">
        <f>VLOOKUP($A9,'ADR Raw Data'!$B$6:$BE$43,'ADR Raw Data'!K$1,FALSE)</f>
        <v>144.36167368209999</v>
      </c>
      <c r="AC9" s="66">
        <f>VLOOKUP($A9,'ADR Raw Data'!$B$6:$BE$43,'ADR Raw Data'!L$1,FALSE)</f>
        <v>139.20616662503099</v>
      </c>
      <c r="AD9" s="65">
        <f>VLOOKUP($A9,'ADR Raw Data'!$B$6:$BE$43,'ADR Raw Data'!N$1,FALSE)</f>
        <v>132.60154878678301</v>
      </c>
      <c r="AE9" s="65">
        <f>VLOOKUP($A9,'ADR Raw Data'!$B$6:$BE$43,'ADR Raw Data'!O$1,FALSE)</f>
        <v>140.13788248514999</v>
      </c>
      <c r="AF9" s="66">
        <f>VLOOKUP($A9,'ADR Raw Data'!$B$6:$BE$43,'ADR Raw Data'!P$1,FALSE)</f>
        <v>136.50053737541501</v>
      </c>
      <c r="AG9" s="67">
        <f>VLOOKUP($A9,'ADR Raw Data'!$B$6:$BE$43,'ADR Raw Data'!R$1,FALSE)</f>
        <v>138.302739475289</v>
      </c>
      <c r="AH9" s="63"/>
      <c r="AI9" s="59">
        <f>VLOOKUP($A9,'ADR Raw Data'!$B$6:$BE$43,'ADR Raw Data'!T$1,FALSE)</f>
        <v>17.304509849849701</v>
      </c>
      <c r="AJ9" s="60">
        <f>VLOOKUP($A9,'ADR Raw Data'!$B$6:$BE$43,'ADR Raw Data'!U$1,FALSE)</f>
        <v>15.718566159360901</v>
      </c>
      <c r="AK9" s="60">
        <f>VLOOKUP($A9,'ADR Raw Data'!$B$6:$BE$43,'ADR Raw Data'!V$1,FALSE)</f>
        <v>20.932229826063502</v>
      </c>
      <c r="AL9" s="60">
        <f>VLOOKUP($A9,'ADR Raw Data'!$B$6:$BE$43,'ADR Raw Data'!W$1,FALSE)</f>
        <v>23.685726382933598</v>
      </c>
      <c r="AM9" s="60">
        <f>VLOOKUP($A9,'ADR Raw Data'!$B$6:$BE$43,'ADR Raw Data'!X$1,FALSE)</f>
        <v>29.092644495245601</v>
      </c>
      <c r="AN9" s="61">
        <f>VLOOKUP($A9,'ADR Raw Data'!$B$6:$BE$43,'ADR Raw Data'!Y$1,FALSE)</f>
        <v>21.718572582901601</v>
      </c>
      <c r="AO9" s="60">
        <f>VLOOKUP($A9,'ADR Raw Data'!$B$6:$BE$43,'ADR Raw Data'!AA$1,FALSE)</f>
        <v>18.544825941753299</v>
      </c>
      <c r="AP9" s="60">
        <f>VLOOKUP($A9,'ADR Raw Data'!$B$6:$BE$43,'ADR Raw Data'!AB$1,FALSE)</f>
        <v>22.2713892485095</v>
      </c>
      <c r="AQ9" s="61">
        <f>VLOOKUP($A9,'ADR Raw Data'!$B$6:$BE$43,'ADR Raw Data'!AC$1,FALSE)</f>
        <v>20.475373679039802</v>
      </c>
      <c r="AR9" s="62">
        <f>VLOOKUP($A9,'ADR Raw Data'!$B$6:$BE$43,'ADR Raw Data'!AE$1,FALSE)</f>
        <v>21.338906743202699</v>
      </c>
      <c r="AS9" s="50"/>
      <c r="AT9" s="64">
        <f>VLOOKUP($A9,'RevPAR Raw Data'!$B$6:$BE$43,'RevPAR Raw Data'!G$1,FALSE)</f>
        <v>61.598209935514603</v>
      </c>
      <c r="AU9" s="65">
        <f>VLOOKUP($A9,'RevPAR Raw Data'!$B$6:$BE$43,'RevPAR Raw Data'!H$1,FALSE)</f>
        <v>73.803243372342905</v>
      </c>
      <c r="AV9" s="65">
        <f>VLOOKUP($A9,'RevPAR Raw Data'!$B$6:$BE$43,'RevPAR Raw Data'!I$1,FALSE)</f>
        <v>83.852651062813393</v>
      </c>
      <c r="AW9" s="65">
        <f>VLOOKUP($A9,'RevPAR Raw Data'!$B$6:$BE$43,'RevPAR Raw Data'!J$1,FALSE)</f>
        <v>94.005188679245194</v>
      </c>
      <c r="AX9" s="65">
        <f>VLOOKUP($A9,'RevPAR Raw Data'!$B$6:$BE$43,'RevPAR Raw Data'!K$1,FALSE)</f>
        <v>86.006733938380705</v>
      </c>
      <c r="AY9" s="66">
        <f>VLOOKUP($A9,'RevPAR Raw Data'!$B$6:$BE$43,'RevPAR Raw Data'!L$1,FALSE)</f>
        <v>79.853205397659394</v>
      </c>
      <c r="AZ9" s="65">
        <f>VLOOKUP($A9,'RevPAR Raw Data'!$B$6:$BE$43,'RevPAR Raw Data'!N$1,FALSE)</f>
        <v>92.016670647241398</v>
      </c>
      <c r="BA9" s="65">
        <f>VLOOKUP($A9,'RevPAR Raw Data'!$B$6:$BE$43,'RevPAR Raw Data'!O$1,FALSE)</f>
        <v>104.24156556006599</v>
      </c>
      <c r="BB9" s="66">
        <f>VLOOKUP($A9,'RevPAR Raw Data'!$B$6:$BE$43,'RevPAR Raw Data'!P$1,FALSE)</f>
        <v>98.129118103654093</v>
      </c>
      <c r="BC9" s="67">
        <f>VLOOKUP($A9,'RevPAR Raw Data'!$B$6:$BE$43,'RevPAR Raw Data'!R$1,FALSE)</f>
        <v>85.074894742229304</v>
      </c>
      <c r="BD9" s="63"/>
      <c r="BE9" s="59">
        <f>VLOOKUP($A9,'RevPAR Raw Data'!$B$6:$BE$43,'RevPAR Raw Data'!T$1,FALSE)</f>
        <v>27.941832294384099</v>
      </c>
      <c r="BF9" s="60">
        <f>VLOOKUP($A9,'RevPAR Raw Data'!$B$6:$BE$43,'RevPAR Raw Data'!U$1,FALSE)</f>
        <v>28.832146913347501</v>
      </c>
      <c r="BG9" s="60">
        <f>VLOOKUP($A9,'RevPAR Raw Data'!$B$6:$BE$43,'RevPAR Raw Data'!V$1,FALSE)</f>
        <v>42.959406134478897</v>
      </c>
      <c r="BH9" s="60">
        <f>VLOOKUP($A9,'RevPAR Raw Data'!$B$6:$BE$43,'RevPAR Raw Data'!W$1,FALSE)</f>
        <v>65.331012652208202</v>
      </c>
      <c r="BI9" s="60">
        <f>VLOOKUP($A9,'RevPAR Raw Data'!$B$6:$BE$43,'RevPAR Raw Data'!X$1,FALSE)</f>
        <v>46.4797829849416</v>
      </c>
      <c r="BJ9" s="61">
        <f>VLOOKUP($A9,'RevPAR Raw Data'!$B$6:$BE$43,'RevPAR Raw Data'!Y$1,FALSE)</f>
        <v>42.767732329127199</v>
      </c>
      <c r="BK9" s="60">
        <f>VLOOKUP($A9,'RevPAR Raw Data'!$B$6:$BE$43,'RevPAR Raw Data'!AA$1,FALSE)</f>
        <v>24.137098238834</v>
      </c>
      <c r="BL9" s="60">
        <f>VLOOKUP($A9,'RevPAR Raw Data'!$B$6:$BE$43,'RevPAR Raw Data'!AB$1,FALSE)</f>
        <v>24.575913014169501</v>
      </c>
      <c r="BM9" s="61">
        <f>VLOOKUP($A9,'RevPAR Raw Data'!$B$6:$BE$43,'RevPAR Raw Data'!AC$1,FALSE)</f>
        <v>24.369786828422001</v>
      </c>
      <c r="BN9" s="62">
        <f>VLOOKUP($A9,'RevPAR Raw Data'!$B$6:$BE$43,'RevPAR Raw Data'!AE$1,FALSE)</f>
        <v>36.131209797230099</v>
      </c>
    </row>
    <row r="10" spans="1:66" x14ac:dyDescent="0.35">
      <c r="A10" s="76" t="s">
        <v>26</v>
      </c>
      <c r="B10" s="59">
        <f>VLOOKUP($A10,'Occupancy Raw Data'!$B$8:$BE$45,'Occupancy Raw Data'!G$3,FALSE)</f>
        <v>46.760758907913001</v>
      </c>
      <c r="C10" s="60">
        <f>VLOOKUP($A10,'Occupancy Raw Data'!$B$8:$BE$45,'Occupancy Raw Data'!H$3,FALSE)</f>
        <v>59.3128181397501</v>
      </c>
      <c r="D10" s="60">
        <f>VLOOKUP($A10,'Occupancy Raw Data'!$B$8:$BE$45,'Occupancy Raw Data'!I$3,FALSE)</f>
        <v>71.274872744099895</v>
      </c>
      <c r="E10" s="60">
        <f>VLOOKUP($A10,'Occupancy Raw Data'!$B$8:$BE$45,'Occupancy Raw Data'!J$3,FALSE)</f>
        <v>68.232299861175306</v>
      </c>
      <c r="F10" s="60">
        <f>VLOOKUP($A10,'Occupancy Raw Data'!$B$8:$BE$45,'Occupancy Raw Data'!K$3,FALSE)</f>
        <v>62.320684868116601</v>
      </c>
      <c r="G10" s="61">
        <f>VLOOKUP($A10,'Occupancy Raw Data'!$B$8:$BE$45,'Occupancy Raw Data'!L$3,FALSE)</f>
        <v>61.580286904211</v>
      </c>
      <c r="H10" s="60">
        <f>VLOOKUP($A10,'Occupancy Raw Data'!$B$8:$BE$45,'Occupancy Raw Data'!N$3,FALSE)</f>
        <v>67.931513188338698</v>
      </c>
      <c r="I10" s="60">
        <f>VLOOKUP($A10,'Occupancy Raw Data'!$B$8:$BE$45,'Occupancy Raw Data'!O$3,FALSE)</f>
        <v>72.269782508098103</v>
      </c>
      <c r="J10" s="61">
        <f>VLOOKUP($A10,'Occupancy Raw Data'!$B$8:$BE$45,'Occupancy Raw Data'!P$3,FALSE)</f>
        <v>70.100647848218401</v>
      </c>
      <c r="K10" s="62">
        <f>VLOOKUP($A10,'Occupancy Raw Data'!$B$8:$BE$45,'Occupancy Raw Data'!R$3,FALSE)</f>
        <v>64.014675745355902</v>
      </c>
      <c r="L10" s="63"/>
      <c r="M10" s="59">
        <f>VLOOKUP($A10,'Occupancy Raw Data'!$B$8:$BE$45,'Occupancy Raw Data'!T$3,FALSE)</f>
        <v>11.1267937956361</v>
      </c>
      <c r="N10" s="60">
        <f>VLOOKUP($A10,'Occupancy Raw Data'!$B$8:$BE$45,'Occupancy Raw Data'!U$3,FALSE)</f>
        <v>11.6645907797545</v>
      </c>
      <c r="O10" s="60">
        <f>VLOOKUP($A10,'Occupancy Raw Data'!$B$8:$BE$45,'Occupancy Raw Data'!V$3,FALSE)</f>
        <v>18.292447296411702</v>
      </c>
      <c r="P10" s="60">
        <f>VLOOKUP($A10,'Occupancy Raw Data'!$B$8:$BE$45,'Occupancy Raw Data'!W$3,FALSE)</f>
        <v>23.760775136083002</v>
      </c>
      <c r="Q10" s="60">
        <f>VLOOKUP($A10,'Occupancy Raw Data'!$B$8:$BE$45,'Occupancy Raw Data'!X$3,FALSE)</f>
        <v>19.461977687445401</v>
      </c>
      <c r="R10" s="61">
        <f>VLOOKUP($A10,'Occupancy Raw Data'!$B$8:$BE$45,'Occupancy Raw Data'!Y$3,FALSE)</f>
        <v>17.184624813926899</v>
      </c>
      <c r="S10" s="60">
        <f>VLOOKUP($A10,'Occupancy Raw Data'!$B$8:$BE$45,'Occupancy Raw Data'!AA$3,FALSE)</f>
        <v>14.480160653491801</v>
      </c>
      <c r="T10" s="60">
        <f>VLOOKUP($A10,'Occupancy Raw Data'!$B$8:$BE$45,'Occupancy Raw Data'!AB$3,FALSE)</f>
        <v>14.0229846411738</v>
      </c>
      <c r="U10" s="61">
        <f>VLOOKUP($A10,'Occupancy Raw Data'!$B$8:$BE$45,'Occupancy Raw Data'!AC$3,FALSE)</f>
        <v>14.244042535414099</v>
      </c>
      <c r="V10" s="62">
        <f>VLOOKUP($A10,'Occupancy Raw Data'!$B$8:$BE$45,'Occupancy Raw Data'!AE$3,FALSE)</f>
        <v>16.248440530036302</v>
      </c>
      <c r="W10" s="63"/>
      <c r="X10" s="64">
        <f>VLOOKUP($A10,'ADR Raw Data'!$B$6:$BE$43,'ADR Raw Data'!G$1,FALSE)</f>
        <v>138.811373082632</v>
      </c>
      <c r="Y10" s="65">
        <f>VLOOKUP($A10,'ADR Raw Data'!$B$6:$BE$43,'ADR Raw Data'!H$1,FALSE)</f>
        <v>163.095172615564</v>
      </c>
      <c r="Z10" s="65">
        <f>VLOOKUP($A10,'ADR Raw Data'!$B$6:$BE$43,'ADR Raw Data'!I$1,FALSE)</f>
        <v>173.70155169615299</v>
      </c>
      <c r="AA10" s="65">
        <f>VLOOKUP($A10,'ADR Raw Data'!$B$6:$BE$43,'ADR Raw Data'!J$1,FALSE)</f>
        <v>170.411305527297</v>
      </c>
      <c r="AB10" s="65">
        <f>VLOOKUP($A10,'ADR Raw Data'!$B$6:$BE$43,'ADR Raw Data'!K$1,FALSE)</f>
        <v>151.250729534063</v>
      </c>
      <c r="AC10" s="66">
        <f>VLOOKUP($A10,'ADR Raw Data'!$B$6:$BE$43,'ADR Raw Data'!L$1,FALSE)</f>
        <v>161.08635506293399</v>
      </c>
      <c r="AD10" s="65">
        <f>VLOOKUP($A10,'ADR Raw Data'!$B$6:$BE$43,'ADR Raw Data'!N$1,FALSE)</f>
        <v>129.075006811989</v>
      </c>
      <c r="AE10" s="65">
        <f>VLOOKUP($A10,'ADR Raw Data'!$B$6:$BE$43,'ADR Raw Data'!O$1,FALSE)</f>
        <v>131.04429966383799</v>
      </c>
      <c r="AF10" s="66">
        <f>VLOOKUP($A10,'ADR Raw Data'!$B$6:$BE$43,'ADR Raw Data'!P$1,FALSE)</f>
        <v>130.09012129713599</v>
      </c>
      <c r="AG10" s="67">
        <f>VLOOKUP($A10,'ADR Raw Data'!$B$6:$BE$43,'ADR Raw Data'!R$1,FALSE)</f>
        <v>151.38832860019599</v>
      </c>
      <c r="AH10" s="63"/>
      <c r="AI10" s="59">
        <f>VLOOKUP($A10,'ADR Raw Data'!$B$6:$BE$43,'ADR Raw Data'!T$1,FALSE)</f>
        <v>16.687216818946698</v>
      </c>
      <c r="AJ10" s="60">
        <f>VLOOKUP($A10,'ADR Raw Data'!$B$6:$BE$43,'ADR Raw Data'!U$1,FALSE)</f>
        <v>20.999060329653599</v>
      </c>
      <c r="AK10" s="60">
        <f>VLOOKUP($A10,'ADR Raw Data'!$B$6:$BE$43,'ADR Raw Data'!V$1,FALSE)</f>
        <v>24.805306069000899</v>
      </c>
      <c r="AL10" s="60">
        <f>VLOOKUP($A10,'ADR Raw Data'!$B$6:$BE$43,'ADR Raw Data'!W$1,FALSE)</f>
        <v>28.960791094961699</v>
      </c>
      <c r="AM10" s="60">
        <f>VLOOKUP($A10,'ADR Raw Data'!$B$6:$BE$43,'ADR Raw Data'!X$1,FALSE)</f>
        <v>25.857592070674499</v>
      </c>
      <c r="AN10" s="61">
        <f>VLOOKUP($A10,'ADR Raw Data'!$B$6:$BE$43,'ADR Raw Data'!Y$1,FALSE)</f>
        <v>24.0996274830934</v>
      </c>
      <c r="AO10" s="60">
        <f>VLOOKUP($A10,'ADR Raw Data'!$B$6:$BE$43,'ADR Raw Data'!AA$1,FALSE)</f>
        <v>15.003942838276201</v>
      </c>
      <c r="AP10" s="60">
        <f>VLOOKUP($A10,'ADR Raw Data'!$B$6:$BE$43,'ADR Raw Data'!AB$1,FALSE)</f>
        <v>14.628863608334701</v>
      </c>
      <c r="AQ10" s="61">
        <f>VLOOKUP($A10,'ADR Raw Data'!$B$6:$BE$43,'ADR Raw Data'!AC$1,FALSE)</f>
        <v>14.8067647940345</v>
      </c>
      <c r="AR10" s="62">
        <f>VLOOKUP($A10,'ADR Raw Data'!$B$6:$BE$43,'ADR Raw Data'!AE$1,FALSE)</f>
        <v>21.5447131799041</v>
      </c>
      <c r="AS10" s="50"/>
      <c r="AT10" s="64">
        <f>VLOOKUP($A10,'RevPAR Raw Data'!$B$6:$BE$43,'RevPAR Raw Data'!G$1,FALSE)</f>
        <v>64.909251503933305</v>
      </c>
      <c r="AU10" s="65">
        <f>VLOOKUP($A10,'RevPAR Raw Data'!$B$6:$BE$43,'RevPAR Raw Data'!H$1,FALSE)</f>
        <v>96.736343128181304</v>
      </c>
      <c r="AV10" s="65">
        <f>VLOOKUP($A10,'RevPAR Raw Data'!$B$6:$BE$43,'RevPAR Raw Data'!I$1,FALSE)</f>
        <v>123.80555992596</v>
      </c>
      <c r="AW10" s="65">
        <f>VLOOKUP($A10,'RevPAR Raw Data'!$B$6:$BE$43,'RevPAR Raw Data'!J$1,FALSE)</f>
        <v>116.275552984729</v>
      </c>
      <c r="AX10" s="65">
        <f>VLOOKUP($A10,'RevPAR Raw Data'!$B$6:$BE$43,'RevPAR Raw Data'!K$1,FALSE)</f>
        <v>94.260490513651007</v>
      </c>
      <c r="AY10" s="66">
        <f>VLOOKUP($A10,'RevPAR Raw Data'!$B$6:$BE$43,'RevPAR Raw Data'!L$1,FALSE)</f>
        <v>99.197439611291003</v>
      </c>
      <c r="AZ10" s="65">
        <f>VLOOKUP($A10,'RevPAR Raw Data'!$B$6:$BE$43,'RevPAR Raw Data'!N$1,FALSE)</f>
        <v>87.682605275335405</v>
      </c>
      <c r="BA10" s="65">
        <f>VLOOKUP($A10,'RevPAR Raw Data'!$B$6:$BE$43,'RevPAR Raw Data'!O$1,FALSE)</f>
        <v>94.705430356316498</v>
      </c>
      <c r="BB10" s="66">
        <f>VLOOKUP($A10,'RevPAR Raw Data'!$B$6:$BE$43,'RevPAR Raw Data'!P$1,FALSE)</f>
        <v>91.194017815826001</v>
      </c>
      <c r="BC10" s="67">
        <f>VLOOKUP($A10,'RevPAR Raw Data'!$B$6:$BE$43,'RevPAR Raw Data'!R$1,FALSE)</f>
        <v>96.910747669729602</v>
      </c>
      <c r="BD10" s="63"/>
      <c r="BE10" s="59">
        <f>VLOOKUP($A10,'RevPAR Raw Data'!$B$6:$BE$43,'RevPAR Raw Data'!T$1,FALSE)</f>
        <v>29.670762820257799</v>
      </c>
      <c r="BF10" s="60">
        <f>VLOOKUP($A10,'RevPAR Raw Data'!$B$6:$BE$43,'RevPAR Raw Data'!U$1,FALSE)</f>
        <v>35.113105564456099</v>
      </c>
      <c r="BG10" s="60">
        <f>VLOOKUP($A10,'RevPAR Raw Data'!$B$6:$BE$43,'RevPAR Raw Data'!V$1,FALSE)</f>
        <v>47.635250904798198</v>
      </c>
      <c r="BH10" s="60">
        <f>VLOOKUP($A10,'RevPAR Raw Data'!$B$6:$BE$43,'RevPAR Raw Data'!W$1,FALSE)</f>
        <v>59.602874680749302</v>
      </c>
      <c r="BI10" s="60">
        <f>VLOOKUP($A10,'RevPAR Raw Data'!$B$6:$BE$43,'RevPAR Raw Data'!X$1,FALSE)</f>
        <v>50.351968557425302</v>
      </c>
      <c r="BJ10" s="61">
        <f>VLOOKUP($A10,'RevPAR Raw Data'!$B$6:$BE$43,'RevPAR Raw Data'!Y$1,FALSE)</f>
        <v>45.425682861543997</v>
      </c>
      <c r="BK10" s="60">
        <f>VLOOKUP($A10,'RevPAR Raw Data'!$B$6:$BE$43,'RevPAR Raw Data'!AA$1,FALSE)</f>
        <v>31.656698519108598</v>
      </c>
      <c r="BL10" s="60">
        <f>VLOOKUP($A10,'RevPAR Raw Data'!$B$6:$BE$43,'RevPAR Raw Data'!AB$1,FALSE)</f>
        <v>30.7032515464835</v>
      </c>
      <c r="BM10" s="61">
        <f>VLOOKUP($A10,'RevPAR Raw Data'!$B$6:$BE$43,'RevPAR Raw Data'!AC$1,FALSE)</f>
        <v>31.1598892048296</v>
      </c>
      <c r="BN10" s="62">
        <f>VLOOKUP($A10,'RevPAR Raw Data'!$B$6:$BE$43,'RevPAR Raw Data'!AE$1,FALSE)</f>
        <v>41.293833618344102</v>
      </c>
    </row>
    <row r="11" spans="1:66" x14ac:dyDescent="0.35">
      <c r="A11" s="76" t="s">
        <v>24</v>
      </c>
      <c r="B11" s="59">
        <f>VLOOKUP($A11,'Occupancy Raw Data'!$B$8:$BE$45,'Occupancy Raw Data'!G$3,FALSE)</f>
        <v>52.899059385090503</v>
      </c>
      <c r="C11" s="60">
        <f>VLOOKUP($A11,'Occupancy Raw Data'!$B$8:$BE$45,'Occupancy Raw Data'!H$3,FALSE)</f>
        <v>62.0946230520847</v>
      </c>
      <c r="D11" s="60">
        <f>VLOOKUP($A11,'Occupancy Raw Data'!$B$8:$BE$45,'Occupancy Raw Data'!I$3,FALSE)</f>
        <v>66.910009827319897</v>
      </c>
      <c r="E11" s="60">
        <f>VLOOKUP($A11,'Occupancy Raw Data'!$B$8:$BE$45,'Occupancy Raw Data'!J$3,FALSE)</f>
        <v>67.218868454302907</v>
      </c>
      <c r="F11" s="60">
        <f>VLOOKUP($A11,'Occupancy Raw Data'!$B$8:$BE$45,'Occupancy Raw Data'!K$3,FALSE)</f>
        <v>63.217745332023</v>
      </c>
      <c r="G11" s="61">
        <f>VLOOKUP($A11,'Occupancy Raw Data'!$B$8:$BE$45,'Occupancy Raw Data'!L$3,FALSE)</f>
        <v>62.468061210164201</v>
      </c>
      <c r="H11" s="60">
        <f>VLOOKUP($A11,'Occupancy Raw Data'!$B$8:$BE$45,'Occupancy Raw Data'!N$3,FALSE)</f>
        <v>76.288080864804101</v>
      </c>
      <c r="I11" s="60">
        <f>VLOOKUP($A11,'Occupancy Raw Data'!$B$8:$BE$45,'Occupancy Raw Data'!O$3,FALSE)</f>
        <v>75.529973325845802</v>
      </c>
      <c r="J11" s="61">
        <f>VLOOKUP($A11,'Occupancy Raw Data'!$B$8:$BE$45,'Occupancy Raw Data'!P$3,FALSE)</f>
        <v>75.909027095325001</v>
      </c>
      <c r="K11" s="62">
        <f>VLOOKUP($A11,'Occupancy Raw Data'!$B$8:$BE$45,'Occupancy Raw Data'!R$3,FALSE)</f>
        <v>66.308337177352996</v>
      </c>
      <c r="L11" s="63"/>
      <c r="M11" s="59">
        <f>VLOOKUP($A11,'Occupancy Raw Data'!$B$8:$BE$45,'Occupancy Raw Data'!T$3,FALSE)</f>
        <v>3.07667105431854</v>
      </c>
      <c r="N11" s="60">
        <f>VLOOKUP($A11,'Occupancy Raw Data'!$B$8:$BE$45,'Occupancy Raw Data'!U$3,FALSE)</f>
        <v>8.1792699467822292</v>
      </c>
      <c r="O11" s="60">
        <f>VLOOKUP($A11,'Occupancy Raw Data'!$B$8:$BE$45,'Occupancy Raw Data'!V$3,FALSE)</f>
        <v>9.6698102596563409</v>
      </c>
      <c r="P11" s="60">
        <f>VLOOKUP($A11,'Occupancy Raw Data'!$B$8:$BE$45,'Occupancy Raw Data'!W$3,FALSE)</f>
        <v>9.1800211542190198</v>
      </c>
      <c r="Q11" s="60">
        <f>VLOOKUP($A11,'Occupancy Raw Data'!$B$8:$BE$45,'Occupancy Raw Data'!X$3,FALSE)</f>
        <v>0.21871980576591099</v>
      </c>
      <c r="R11" s="61">
        <f>VLOOKUP($A11,'Occupancy Raw Data'!$B$8:$BE$45,'Occupancy Raw Data'!Y$3,FALSE)</f>
        <v>6.1021246181269504</v>
      </c>
      <c r="S11" s="60">
        <f>VLOOKUP($A11,'Occupancy Raw Data'!$B$8:$BE$45,'Occupancy Raw Data'!AA$3,FALSE)</f>
        <v>-2.0072259175650302</v>
      </c>
      <c r="T11" s="60">
        <f>VLOOKUP($A11,'Occupancy Raw Data'!$B$8:$BE$45,'Occupancy Raw Data'!AB$3,FALSE)</f>
        <v>-3.6346461955204101</v>
      </c>
      <c r="U11" s="61">
        <f>VLOOKUP($A11,'Occupancy Raw Data'!$B$8:$BE$45,'Occupancy Raw Data'!AC$3,FALSE)</f>
        <v>-2.82368633288712</v>
      </c>
      <c r="V11" s="62">
        <f>VLOOKUP($A11,'Occupancy Raw Data'!$B$8:$BE$45,'Occupancy Raw Data'!AE$3,FALSE)</f>
        <v>3.00746279255049</v>
      </c>
      <c r="W11" s="63"/>
      <c r="X11" s="64">
        <f>VLOOKUP($A11,'ADR Raw Data'!$B$6:$BE$43,'ADR Raw Data'!G$1,FALSE)</f>
        <v>121.965268046709</v>
      </c>
      <c r="Y11" s="65">
        <f>VLOOKUP($A11,'ADR Raw Data'!$B$6:$BE$43,'ADR Raw Data'!H$1,FALSE)</f>
        <v>129.14218855980101</v>
      </c>
      <c r="Z11" s="65">
        <f>VLOOKUP($A11,'ADR Raw Data'!$B$6:$BE$43,'ADR Raw Data'!I$1,FALSE)</f>
        <v>121.723281577843</v>
      </c>
      <c r="AA11" s="65">
        <f>VLOOKUP($A11,'ADR Raw Data'!$B$6:$BE$43,'ADR Raw Data'!J$1,FALSE)</f>
        <v>129.89674394319101</v>
      </c>
      <c r="AB11" s="65">
        <f>VLOOKUP($A11,'ADR Raw Data'!$B$6:$BE$43,'ADR Raw Data'!K$1,FALSE)</f>
        <v>125.797734843437</v>
      </c>
      <c r="AC11" s="66">
        <f>VLOOKUP($A11,'ADR Raw Data'!$B$6:$BE$43,'ADR Raw Data'!L$1,FALSE)</f>
        <v>125.822860481841</v>
      </c>
      <c r="AD11" s="65">
        <f>VLOOKUP($A11,'ADR Raw Data'!$B$6:$BE$43,'ADR Raw Data'!N$1,FALSE)</f>
        <v>158.202079499447</v>
      </c>
      <c r="AE11" s="65">
        <f>VLOOKUP($A11,'ADR Raw Data'!$B$6:$BE$43,'ADR Raw Data'!O$1,FALSE)</f>
        <v>164.345003717472</v>
      </c>
      <c r="AF11" s="66">
        <f>VLOOKUP($A11,'ADR Raw Data'!$B$6:$BE$43,'ADR Raw Data'!P$1,FALSE)</f>
        <v>161.25820417976601</v>
      </c>
      <c r="AG11" s="67">
        <f>VLOOKUP($A11,'ADR Raw Data'!$B$6:$BE$43,'ADR Raw Data'!R$1,FALSE)</f>
        <v>137.413139555985</v>
      </c>
      <c r="AH11" s="63"/>
      <c r="AI11" s="59">
        <f>VLOOKUP($A11,'ADR Raw Data'!$B$6:$BE$43,'ADR Raw Data'!T$1,FALSE)</f>
        <v>13.7690702440817</v>
      </c>
      <c r="AJ11" s="60">
        <f>VLOOKUP($A11,'ADR Raw Data'!$B$6:$BE$43,'ADR Raw Data'!U$1,FALSE)</f>
        <v>16.385237933265099</v>
      </c>
      <c r="AK11" s="60">
        <f>VLOOKUP($A11,'ADR Raw Data'!$B$6:$BE$43,'ADR Raw Data'!V$1,FALSE)</f>
        <v>8.2439071023878601</v>
      </c>
      <c r="AL11" s="60">
        <f>VLOOKUP($A11,'ADR Raw Data'!$B$6:$BE$43,'ADR Raw Data'!W$1,FALSE)</f>
        <v>17.612848055796299</v>
      </c>
      <c r="AM11" s="60">
        <f>VLOOKUP($A11,'ADR Raw Data'!$B$6:$BE$43,'ADR Raw Data'!X$1,FALSE)</f>
        <v>11.072732261104299</v>
      </c>
      <c r="AN11" s="61">
        <f>VLOOKUP($A11,'ADR Raw Data'!$B$6:$BE$43,'ADR Raw Data'!Y$1,FALSE)</f>
        <v>13.354754165555301</v>
      </c>
      <c r="AO11" s="60">
        <f>VLOOKUP($A11,'ADR Raw Data'!$B$6:$BE$43,'ADR Raw Data'!AA$1,FALSE)</f>
        <v>19.112719639763501</v>
      </c>
      <c r="AP11" s="60">
        <f>VLOOKUP($A11,'ADR Raw Data'!$B$6:$BE$43,'ADR Raw Data'!AB$1,FALSE)</f>
        <v>18.753831488246501</v>
      </c>
      <c r="AQ11" s="61">
        <f>VLOOKUP($A11,'ADR Raw Data'!$B$6:$BE$43,'ADR Raw Data'!AC$1,FALSE)</f>
        <v>18.910016492529099</v>
      </c>
      <c r="AR11" s="62">
        <f>VLOOKUP($A11,'ADR Raw Data'!$B$6:$BE$43,'ADR Raw Data'!AE$1,FALSE)</f>
        <v>14.9580879495561</v>
      </c>
      <c r="AS11" s="50"/>
      <c r="AT11" s="64">
        <f>VLOOKUP($A11,'RevPAR Raw Data'!$B$6:$BE$43,'RevPAR Raw Data'!G$1,FALSE)</f>
        <v>64.518479573213497</v>
      </c>
      <c r="AU11" s="65">
        <f>VLOOKUP($A11,'RevPAR Raw Data'!$B$6:$BE$43,'RevPAR Raw Data'!H$1,FALSE)</f>
        <v>80.190355187421005</v>
      </c>
      <c r="AV11" s="65">
        <f>VLOOKUP($A11,'RevPAR Raw Data'!$B$6:$BE$43,'RevPAR Raw Data'!I$1,FALSE)</f>
        <v>81.445059665871099</v>
      </c>
      <c r="AW11" s="65">
        <f>VLOOKUP($A11,'RevPAR Raw Data'!$B$6:$BE$43,'RevPAR Raw Data'!J$1,FALSE)</f>
        <v>87.315121437596503</v>
      </c>
      <c r="AX11" s="65">
        <f>VLOOKUP($A11,'RevPAR Raw Data'!$B$6:$BE$43,'RevPAR Raw Data'!K$1,FALSE)</f>
        <v>79.526491646777998</v>
      </c>
      <c r="AY11" s="66">
        <f>VLOOKUP($A11,'RevPAR Raw Data'!$B$6:$BE$43,'RevPAR Raw Data'!L$1,FALSE)</f>
        <v>78.599101502175998</v>
      </c>
      <c r="AZ11" s="65">
        <f>VLOOKUP($A11,'RevPAR Raw Data'!$B$6:$BE$43,'RevPAR Raw Data'!N$1,FALSE)</f>
        <v>120.68933033834</v>
      </c>
      <c r="BA11" s="65">
        <f>VLOOKUP($A11,'RevPAR Raw Data'!$B$6:$BE$43,'RevPAR Raw Data'!O$1,FALSE)</f>
        <v>124.129737470167</v>
      </c>
      <c r="BB11" s="66">
        <f>VLOOKUP($A11,'RevPAR Raw Data'!$B$6:$BE$43,'RevPAR Raw Data'!P$1,FALSE)</f>
        <v>122.409533904253</v>
      </c>
      <c r="BC11" s="67">
        <f>VLOOKUP($A11,'RevPAR Raw Data'!$B$6:$BE$43,'RevPAR Raw Data'!R$1,FALSE)</f>
        <v>91.116367902769596</v>
      </c>
      <c r="BD11" s="63"/>
      <c r="BE11" s="59">
        <f>VLOOKUP($A11,'RevPAR Raw Data'!$B$6:$BE$43,'RevPAR Raw Data'!T$1,FALSE)</f>
        <v>17.269370297048699</v>
      </c>
      <c r="BF11" s="60">
        <f>VLOOKUP($A11,'RevPAR Raw Data'!$B$6:$BE$43,'RevPAR Raw Data'!U$1,FALSE)</f>
        <v>25.904700722031599</v>
      </c>
      <c r="BG11" s="60">
        <f>VLOOKUP($A11,'RevPAR Raw Data'!$B$6:$BE$43,'RevPAR Raw Data'!V$1,FALSE)</f>
        <v>18.7108875368274</v>
      </c>
      <c r="BH11" s="60">
        <f>VLOOKUP($A11,'RevPAR Raw Data'!$B$6:$BE$43,'RevPAR Raw Data'!W$1,FALSE)</f>
        <v>28.409732387397899</v>
      </c>
      <c r="BI11" s="60">
        <f>VLOOKUP($A11,'RevPAR Raw Data'!$B$6:$BE$43,'RevPAR Raw Data'!X$1,FALSE)</f>
        <v>11.3156703253647</v>
      </c>
      <c r="BJ11" s="61">
        <f>VLOOKUP($A11,'RevPAR Raw Data'!$B$6:$BE$43,'RevPAR Raw Data'!Y$1,FALSE)</f>
        <v>20.271802525308999</v>
      </c>
      <c r="BK11" s="60">
        <f>VLOOKUP($A11,'RevPAR Raw Data'!$B$6:$BE$43,'RevPAR Raw Data'!AA$1,FALSE)</f>
        <v>16.7218582600376</v>
      </c>
      <c r="BL11" s="60">
        <f>VLOOKUP($A11,'RevPAR Raw Data'!$B$6:$BE$43,'RevPAR Raw Data'!AB$1,FALSE)</f>
        <v>14.437549870024201</v>
      </c>
      <c r="BM11" s="61">
        <f>VLOOKUP($A11,'RevPAR Raw Data'!$B$6:$BE$43,'RevPAR Raw Data'!AC$1,FALSE)</f>
        <v>15.5523706083957</v>
      </c>
      <c r="BN11" s="62">
        <f>VLOOKUP($A11,'RevPAR Raw Data'!$B$6:$BE$43,'RevPAR Raw Data'!AE$1,FALSE)</f>
        <v>18.415409671666499</v>
      </c>
    </row>
    <row r="12" spans="1:66" x14ac:dyDescent="0.35">
      <c r="A12" s="76" t="s">
        <v>27</v>
      </c>
      <c r="B12" s="59">
        <f>VLOOKUP($A12,'Occupancy Raw Data'!$B$8:$BE$45,'Occupancy Raw Data'!G$3,FALSE)</f>
        <v>49.597667638483898</v>
      </c>
      <c r="C12" s="60">
        <f>VLOOKUP($A12,'Occupancy Raw Data'!$B$8:$BE$45,'Occupancy Raw Data'!H$3,FALSE)</f>
        <v>52.4897959183673</v>
      </c>
      <c r="D12" s="60">
        <f>VLOOKUP($A12,'Occupancy Raw Data'!$B$8:$BE$45,'Occupancy Raw Data'!I$3,FALSE)</f>
        <v>56.524781341107797</v>
      </c>
      <c r="E12" s="60">
        <f>VLOOKUP($A12,'Occupancy Raw Data'!$B$8:$BE$45,'Occupancy Raw Data'!J$3,FALSE)</f>
        <v>61.912536443148603</v>
      </c>
      <c r="F12" s="60">
        <f>VLOOKUP($A12,'Occupancy Raw Data'!$B$8:$BE$45,'Occupancy Raw Data'!K$3,FALSE)</f>
        <v>61.889212827988302</v>
      </c>
      <c r="G12" s="61">
        <f>VLOOKUP($A12,'Occupancy Raw Data'!$B$8:$BE$45,'Occupancy Raw Data'!L$3,FALSE)</f>
        <v>56.482798833819203</v>
      </c>
      <c r="H12" s="60">
        <f>VLOOKUP($A12,'Occupancy Raw Data'!$B$8:$BE$45,'Occupancy Raw Data'!N$3,FALSE)</f>
        <v>69.4344023323615</v>
      </c>
      <c r="I12" s="60">
        <f>VLOOKUP($A12,'Occupancy Raw Data'!$B$8:$BE$45,'Occupancy Raw Data'!O$3,FALSE)</f>
        <v>74.040816326530603</v>
      </c>
      <c r="J12" s="61">
        <f>VLOOKUP($A12,'Occupancy Raw Data'!$B$8:$BE$45,'Occupancy Raw Data'!P$3,FALSE)</f>
        <v>71.737609329446002</v>
      </c>
      <c r="K12" s="62">
        <f>VLOOKUP($A12,'Occupancy Raw Data'!$B$8:$BE$45,'Occupancy Raw Data'!R$3,FALSE)</f>
        <v>60.841316118283999</v>
      </c>
      <c r="L12" s="63"/>
      <c r="M12" s="59">
        <f>VLOOKUP($A12,'Occupancy Raw Data'!$B$8:$BE$45,'Occupancy Raw Data'!T$3,FALSE)</f>
        <v>-3.10441952673518</v>
      </c>
      <c r="N12" s="60">
        <f>VLOOKUP($A12,'Occupancy Raw Data'!$B$8:$BE$45,'Occupancy Raw Data'!U$3,FALSE)</f>
        <v>-10.9412369589772</v>
      </c>
      <c r="O12" s="60">
        <f>VLOOKUP($A12,'Occupancy Raw Data'!$B$8:$BE$45,'Occupancy Raw Data'!V$3,FALSE)</f>
        <v>-4.6248856163946197</v>
      </c>
      <c r="P12" s="60">
        <f>VLOOKUP($A12,'Occupancy Raw Data'!$B$8:$BE$45,'Occupancy Raw Data'!W$3,FALSE)</f>
        <v>-3.5801303353512801</v>
      </c>
      <c r="Q12" s="60">
        <f>VLOOKUP($A12,'Occupancy Raw Data'!$B$8:$BE$45,'Occupancy Raw Data'!X$3,FALSE)</f>
        <v>-7.6036939574473204</v>
      </c>
      <c r="R12" s="61">
        <f>VLOOKUP($A12,'Occupancy Raw Data'!$B$8:$BE$45,'Occupancy Raw Data'!Y$3,FALSE)</f>
        <v>-6.0450856848465504</v>
      </c>
      <c r="S12" s="60">
        <f>VLOOKUP($A12,'Occupancy Raw Data'!$B$8:$BE$45,'Occupancy Raw Data'!AA$3,FALSE)</f>
        <v>-8.7613391997713794</v>
      </c>
      <c r="T12" s="60">
        <f>VLOOKUP($A12,'Occupancy Raw Data'!$B$8:$BE$45,'Occupancy Raw Data'!AB$3,FALSE)</f>
        <v>-7.8073806899379301</v>
      </c>
      <c r="U12" s="61">
        <f>VLOOKUP($A12,'Occupancy Raw Data'!$B$8:$BE$45,'Occupancy Raw Data'!AC$3,FALSE)</f>
        <v>-8.2715245036997693</v>
      </c>
      <c r="V12" s="62">
        <f>VLOOKUP($A12,'Occupancy Raw Data'!$B$8:$BE$45,'Occupancy Raw Data'!AE$3,FALSE)</f>
        <v>-6.8071113844044202</v>
      </c>
      <c r="W12" s="63"/>
      <c r="X12" s="64">
        <f>VLOOKUP($A12,'ADR Raw Data'!$B$6:$BE$43,'ADR Raw Data'!G$1,FALSE)</f>
        <v>84.553221255584205</v>
      </c>
      <c r="Y12" s="65">
        <f>VLOOKUP($A12,'ADR Raw Data'!$B$6:$BE$43,'ADR Raw Data'!H$1,FALSE)</f>
        <v>86.441273050433196</v>
      </c>
      <c r="Z12" s="65">
        <f>VLOOKUP($A12,'ADR Raw Data'!$B$6:$BE$43,'ADR Raw Data'!I$1,FALSE)</f>
        <v>89.462593356715402</v>
      </c>
      <c r="AA12" s="65">
        <f>VLOOKUP($A12,'ADR Raw Data'!$B$6:$BE$43,'ADR Raw Data'!J$1,FALSE)</f>
        <v>91.446860048973406</v>
      </c>
      <c r="AB12" s="65">
        <f>VLOOKUP($A12,'ADR Raw Data'!$B$6:$BE$43,'ADR Raw Data'!K$1,FALSE)</f>
        <v>93.515383455812994</v>
      </c>
      <c r="AC12" s="66">
        <f>VLOOKUP($A12,'ADR Raw Data'!$B$6:$BE$43,'ADR Raw Data'!L$1,FALSE)</f>
        <v>89.362007267621905</v>
      </c>
      <c r="AD12" s="65">
        <f>VLOOKUP($A12,'ADR Raw Data'!$B$6:$BE$43,'ADR Raw Data'!N$1,FALSE)</f>
        <v>100.212746053073</v>
      </c>
      <c r="AE12" s="65">
        <f>VLOOKUP($A12,'ADR Raw Data'!$B$6:$BE$43,'ADR Raw Data'!O$1,FALSE)</f>
        <v>102.452641360844</v>
      </c>
      <c r="AF12" s="66">
        <f>VLOOKUP($A12,'ADR Raw Data'!$B$6:$BE$43,'ADR Raw Data'!P$1,FALSE)</f>
        <v>101.368650735592</v>
      </c>
      <c r="AG12" s="67">
        <f>VLOOKUP($A12,'ADR Raw Data'!$B$6:$BE$43,'ADR Raw Data'!R$1,FALSE)</f>
        <v>93.406852135815896</v>
      </c>
      <c r="AH12" s="63"/>
      <c r="AI12" s="59">
        <f>VLOOKUP($A12,'ADR Raw Data'!$B$6:$BE$43,'ADR Raw Data'!T$1,FALSE)</f>
        <v>4.8224198952506399</v>
      </c>
      <c r="AJ12" s="60">
        <f>VLOOKUP($A12,'ADR Raw Data'!$B$6:$BE$43,'ADR Raw Data'!U$1,FALSE)</f>
        <v>3.6683442119517702</v>
      </c>
      <c r="AK12" s="60">
        <f>VLOOKUP($A12,'ADR Raw Data'!$B$6:$BE$43,'ADR Raw Data'!V$1,FALSE)</f>
        <v>6.0199202843766804</v>
      </c>
      <c r="AL12" s="60">
        <f>VLOOKUP($A12,'ADR Raw Data'!$B$6:$BE$43,'ADR Raw Data'!W$1,FALSE)</f>
        <v>7.8660693181370496</v>
      </c>
      <c r="AM12" s="60">
        <f>VLOOKUP($A12,'ADR Raw Data'!$B$6:$BE$43,'ADR Raw Data'!X$1,FALSE)</f>
        <v>6.5343199266608103</v>
      </c>
      <c r="AN12" s="61">
        <f>VLOOKUP($A12,'ADR Raw Data'!$B$6:$BE$43,'ADR Raw Data'!Y$1,FALSE)</f>
        <v>5.8858448873116398</v>
      </c>
      <c r="AO12" s="60">
        <f>VLOOKUP($A12,'ADR Raw Data'!$B$6:$BE$43,'ADR Raw Data'!AA$1,FALSE)</f>
        <v>4.7072412438239102</v>
      </c>
      <c r="AP12" s="60">
        <f>VLOOKUP($A12,'ADR Raw Data'!$B$6:$BE$43,'ADR Raw Data'!AB$1,FALSE)</f>
        <v>5.5382611513692002</v>
      </c>
      <c r="AQ12" s="61">
        <f>VLOOKUP($A12,'ADR Raw Data'!$B$6:$BE$43,'ADR Raw Data'!AC$1,FALSE)</f>
        <v>5.1429159568198104</v>
      </c>
      <c r="AR12" s="62">
        <f>VLOOKUP($A12,'ADR Raw Data'!$B$6:$BE$43,'ADR Raw Data'!AE$1,FALSE)</f>
        <v>5.5359034053899503</v>
      </c>
      <c r="AS12" s="50"/>
      <c r="AT12" s="64">
        <f>VLOOKUP($A12,'RevPAR Raw Data'!$B$6:$BE$43,'RevPAR Raw Data'!G$1,FALSE)</f>
        <v>41.936425655976599</v>
      </c>
      <c r="AU12" s="65">
        <f>VLOOKUP($A12,'RevPAR Raw Data'!$B$6:$BE$43,'RevPAR Raw Data'!H$1,FALSE)</f>
        <v>45.372847813410999</v>
      </c>
      <c r="AV12" s="65">
        <f>VLOOKUP($A12,'RevPAR Raw Data'!$B$6:$BE$43,'RevPAR Raw Data'!I$1,FALSE)</f>
        <v>50.5685352769679</v>
      </c>
      <c r="AW12" s="65">
        <f>VLOOKUP($A12,'RevPAR Raw Data'!$B$6:$BE$43,'RevPAR Raw Data'!J$1,FALSE)</f>
        <v>56.617070553935797</v>
      </c>
      <c r="AX12" s="65">
        <f>VLOOKUP($A12,'RevPAR Raw Data'!$B$6:$BE$43,'RevPAR Raw Data'!K$1,FALSE)</f>
        <v>57.875934693877497</v>
      </c>
      <c r="AY12" s="66">
        <f>VLOOKUP($A12,'RevPAR Raw Data'!$B$6:$BE$43,'RevPAR Raw Data'!L$1,FALSE)</f>
        <v>50.474162798833802</v>
      </c>
      <c r="AZ12" s="65">
        <f>VLOOKUP($A12,'RevPAR Raw Data'!$B$6:$BE$43,'RevPAR Raw Data'!N$1,FALSE)</f>
        <v>69.582121282798795</v>
      </c>
      <c r="BA12" s="65">
        <f>VLOOKUP($A12,'RevPAR Raw Data'!$B$6:$BE$43,'RevPAR Raw Data'!O$1,FALSE)</f>
        <v>75.856772011661803</v>
      </c>
      <c r="BB12" s="66">
        <f>VLOOKUP($A12,'RevPAR Raw Data'!$B$6:$BE$43,'RevPAR Raw Data'!P$1,FALSE)</f>
        <v>72.719446647230299</v>
      </c>
      <c r="BC12" s="67">
        <f>VLOOKUP($A12,'RevPAR Raw Data'!$B$6:$BE$43,'RevPAR Raw Data'!R$1,FALSE)</f>
        <v>56.829958184089897</v>
      </c>
      <c r="BD12" s="63"/>
      <c r="BE12" s="59">
        <f>VLOOKUP($A12,'RevPAR Raw Data'!$B$6:$BE$43,'RevPAR Raw Data'!T$1,FALSE)</f>
        <v>1.5682922236261301</v>
      </c>
      <c r="BF12" s="60">
        <f>VLOOKUP($A12,'RevPAR Raw Data'!$B$6:$BE$43,'RevPAR Raw Data'!U$1,FALSE)</f>
        <v>-7.6742549797260002</v>
      </c>
      <c r="BG12" s="60">
        <f>VLOOKUP($A12,'RevPAR Raw Data'!$B$6:$BE$43,'RevPAR Raw Data'!V$1,FALSE)</f>
        <v>1.11662024063149</v>
      </c>
      <c r="BH12" s="60">
        <f>VLOOKUP($A12,'RevPAR Raw Data'!$B$6:$BE$43,'RevPAR Raw Data'!W$1,FALSE)</f>
        <v>4.00432344892738</v>
      </c>
      <c r="BI12" s="60">
        <f>VLOOKUP($A12,'RevPAR Raw Data'!$B$6:$BE$43,'RevPAR Raw Data'!X$1,FALSE)</f>
        <v>-1.5662237202103</v>
      </c>
      <c r="BJ12" s="61">
        <f>VLOOKUP($A12,'RevPAR Raw Data'!$B$6:$BE$43,'RevPAR Raw Data'!Y$1,FALSE)</f>
        <v>-0.51504516425006097</v>
      </c>
      <c r="BK12" s="60">
        <f>VLOOKUP($A12,'RevPAR Raw Data'!$B$6:$BE$43,'RevPAR Raw Data'!AA$1,FALSE)</f>
        <v>-4.4665153282704102</v>
      </c>
      <c r="BL12" s="60">
        <f>VLOOKUP($A12,'RevPAR Raw Data'!$B$6:$BE$43,'RevPAR Raw Data'!AB$1,FALSE)</f>
        <v>-2.7015126702590502</v>
      </c>
      <c r="BM12" s="61">
        <f>VLOOKUP($A12,'RevPAR Raw Data'!$B$6:$BE$43,'RevPAR Raw Data'!AC$1,FALSE)</f>
        <v>-3.5540061004529999</v>
      </c>
      <c r="BN12" s="62">
        <f>VLOOKUP($A12,'RevPAR Raw Data'!$B$6:$BE$43,'RevPAR Raw Data'!AE$1,FALSE)</f>
        <v>-1.6480430899523899</v>
      </c>
    </row>
    <row r="13" spans="1:66" x14ac:dyDescent="0.35">
      <c r="A13" s="76" t="s">
        <v>91</v>
      </c>
      <c r="B13" s="59">
        <f>VLOOKUP($A13,'Occupancy Raw Data'!$B$8:$BE$45,'Occupancy Raw Data'!G$3,FALSE)</f>
        <v>54.951622083096098</v>
      </c>
      <c r="C13" s="60">
        <f>VLOOKUP($A13,'Occupancy Raw Data'!$B$8:$BE$45,'Occupancy Raw Data'!H$3,FALSE)</f>
        <v>71.286283437677795</v>
      </c>
      <c r="D13" s="60">
        <f>VLOOKUP($A13,'Occupancy Raw Data'!$B$8:$BE$45,'Occupancy Raw Data'!I$3,FALSE)</f>
        <v>82.934926958831298</v>
      </c>
      <c r="E13" s="60">
        <f>VLOOKUP($A13,'Occupancy Raw Data'!$B$8:$BE$45,'Occupancy Raw Data'!J$3,FALSE)</f>
        <v>78.324796053879695</v>
      </c>
      <c r="F13" s="60">
        <f>VLOOKUP($A13,'Occupancy Raw Data'!$B$8:$BE$45,'Occupancy Raw Data'!K$3,FALSE)</f>
        <v>71.039650920129006</v>
      </c>
      <c r="G13" s="61">
        <f>VLOOKUP($A13,'Occupancy Raw Data'!$B$8:$BE$45,'Occupancy Raw Data'!L$3,FALSE)</f>
        <v>71.707455890722798</v>
      </c>
      <c r="H13" s="60">
        <f>VLOOKUP($A13,'Occupancy Raw Data'!$B$8:$BE$45,'Occupancy Raw Data'!N$3,FALSE)</f>
        <v>73.781066211345006</v>
      </c>
      <c r="I13" s="60">
        <f>VLOOKUP($A13,'Occupancy Raw Data'!$B$8:$BE$45,'Occupancy Raw Data'!O$3,FALSE)</f>
        <v>71.656232214001093</v>
      </c>
      <c r="J13" s="61">
        <f>VLOOKUP($A13,'Occupancy Raw Data'!$B$8:$BE$45,'Occupancy Raw Data'!P$3,FALSE)</f>
        <v>72.7186492126731</v>
      </c>
      <c r="K13" s="62">
        <f>VLOOKUP($A13,'Occupancy Raw Data'!$B$8:$BE$45,'Occupancy Raw Data'!R$3,FALSE)</f>
        <v>71.996368268422898</v>
      </c>
      <c r="L13" s="63"/>
      <c r="M13" s="59">
        <f>VLOOKUP($A13,'Occupancy Raw Data'!$B$8:$BE$45,'Occupancy Raw Data'!T$3,FALSE)</f>
        <v>14.9531461955678</v>
      </c>
      <c r="N13" s="60">
        <f>VLOOKUP($A13,'Occupancy Raw Data'!$B$8:$BE$45,'Occupancy Raw Data'!U$3,FALSE)</f>
        <v>21.059732101366901</v>
      </c>
      <c r="O13" s="60">
        <f>VLOOKUP($A13,'Occupancy Raw Data'!$B$8:$BE$45,'Occupancy Raw Data'!V$3,FALSE)</f>
        <v>31.299162707034</v>
      </c>
      <c r="P13" s="60">
        <f>VLOOKUP($A13,'Occupancy Raw Data'!$B$8:$BE$45,'Occupancy Raw Data'!W$3,FALSE)</f>
        <v>37.104012937045901</v>
      </c>
      <c r="Q13" s="60">
        <f>VLOOKUP($A13,'Occupancy Raw Data'!$B$8:$BE$45,'Occupancy Raw Data'!X$3,FALSE)</f>
        <v>32.924642918431203</v>
      </c>
      <c r="R13" s="61">
        <f>VLOOKUP($A13,'Occupancy Raw Data'!$B$8:$BE$45,'Occupancy Raw Data'!Y$3,FALSE)</f>
        <v>27.854903581730401</v>
      </c>
      <c r="S13" s="60">
        <f>VLOOKUP($A13,'Occupancy Raw Data'!$B$8:$BE$45,'Occupancy Raw Data'!AA$3,FALSE)</f>
        <v>28.428315383504</v>
      </c>
      <c r="T13" s="60">
        <f>VLOOKUP($A13,'Occupancy Raw Data'!$B$8:$BE$45,'Occupancy Raw Data'!AB$3,FALSE)</f>
        <v>11.344864648444201</v>
      </c>
      <c r="U13" s="61">
        <f>VLOOKUP($A13,'Occupancy Raw Data'!$B$8:$BE$45,'Occupancy Raw Data'!AC$3,FALSE)</f>
        <v>19.402296116674901</v>
      </c>
      <c r="V13" s="62">
        <f>VLOOKUP($A13,'Occupancy Raw Data'!$B$8:$BE$45,'Occupancy Raw Data'!AE$3,FALSE)</f>
        <v>25.295258052630398</v>
      </c>
      <c r="W13" s="63"/>
      <c r="X13" s="64">
        <f>VLOOKUP($A13,'ADR Raw Data'!$B$6:$BE$43,'ADR Raw Data'!G$1,FALSE)</f>
        <v>116.84972380459099</v>
      </c>
      <c r="Y13" s="65">
        <f>VLOOKUP($A13,'ADR Raw Data'!$B$6:$BE$43,'ADR Raw Data'!H$1,FALSE)</f>
        <v>131.480195608782</v>
      </c>
      <c r="Z13" s="65">
        <f>VLOOKUP($A13,'ADR Raw Data'!$B$6:$BE$43,'ADR Raw Data'!I$1,FALSE)</f>
        <v>140.69542834267401</v>
      </c>
      <c r="AA13" s="65">
        <f>VLOOKUP($A13,'ADR Raw Data'!$B$6:$BE$43,'ADR Raw Data'!J$1,FALSE)</f>
        <v>138.41424972750301</v>
      </c>
      <c r="AB13" s="65">
        <f>VLOOKUP($A13,'ADR Raw Data'!$B$6:$BE$43,'ADR Raw Data'!K$1,FALSE)</f>
        <v>125.576261183068</v>
      </c>
      <c r="AC13" s="66">
        <f>VLOOKUP($A13,'ADR Raw Data'!$B$6:$BE$43,'ADR Raw Data'!L$1,FALSE)</f>
        <v>131.71445696748401</v>
      </c>
      <c r="AD13" s="65">
        <f>VLOOKUP($A13,'ADR Raw Data'!$B$6:$BE$43,'ADR Raw Data'!N$1,FALSE)</f>
        <v>113.05462458215401</v>
      </c>
      <c r="AE13" s="65">
        <f>VLOOKUP($A13,'ADR Raw Data'!$B$6:$BE$43,'ADR Raw Data'!O$1,FALSE)</f>
        <v>107.641305268731</v>
      </c>
      <c r="AF13" s="66">
        <f>VLOOKUP($A13,'ADR Raw Data'!$B$6:$BE$43,'ADR Raw Data'!P$1,FALSE)</f>
        <v>110.387509131228</v>
      </c>
      <c r="AG13" s="67">
        <f>VLOOKUP($A13,'ADR Raw Data'!$B$6:$BE$43,'ADR Raw Data'!R$1,FALSE)</f>
        <v>125.559913041841</v>
      </c>
      <c r="AH13" s="63"/>
      <c r="AI13" s="59">
        <f>VLOOKUP($A13,'ADR Raw Data'!$B$6:$BE$43,'ADR Raw Data'!T$1,FALSE)</f>
        <v>21.8827616441774</v>
      </c>
      <c r="AJ13" s="60">
        <f>VLOOKUP($A13,'ADR Raw Data'!$B$6:$BE$43,'ADR Raw Data'!U$1,FALSE)</f>
        <v>23.937558234696201</v>
      </c>
      <c r="AK13" s="60">
        <f>VLOOKUP($A13,'ADR Raw Data'!$B$6:$BE$43,'ADR Raw Data'!V$1,FALSE)</f>
        <v>26.3939305278954</v>
      </c>
      <c r="AL13" s="60">
        <f>VLOOKUP($A13,'ADR Raw Data'!$B$6:$BE$43,'ADR Raw Data'!W$1,FALSE)</f>
        <v>28.254521270003099</v>
      </c>
      <c r="AM13" s="60">
        <f>VLOOKUP($A13,'ADR Raw Data'!$B$6:$BE$43,'ADR Raw Data'!X$1,FALSE)</f>
        <v>29.198858310439899</v>
      </c>
      <c r="AN13" s="61">
        <f>VLOOKUP($A13,'ADR Raw Data'!$B$6:$BE$43,'ADR Raw Data'!Y$1,FALSE)</f>
        <v>26.402905771879102</v>
      </c>
      <c r="AO13" s="60">
        <f>VLOOKUP($A13,'ADR Raw Data'!$B$6:$BE$43,'ADR Raw Data'!AA$1,FALSE)</f>
        <v>24.213624449628401</v>
      </c>
      <c r="AP13" s="60">
        <f>VLOOKUP($A13,'ADR Raw Data'!$B$6:$BE$43,'ADR Raw Data'!AB$1,FALSE)</f>
        <v>16.4497677628312</v>
      </c>
      <c r="AQ13" s="61">
        <f>VLOOKUP($A13,'ADR Raw Data'!$B$6:$BE$43,'ADR Raw Data'!AC$1,FALSE)</f>
        <v>20.291994425739301</v>
      </c>
      <c r="AR13" s="62">
        <f>VLOOKUP($A13,'ADR Raw Data'!$B$6:$BE$43,'ADR Raw Data'!AE$1,FALSE)</f>
        <v>25.014553787671399</v>
      </c>
      <c r="AS13" s="50"/>
      <c r="AT13" s="64">
        <f>VLOOKUP($A13,'RevPAR Raw Data'!$B$6:$BE$43,'RevPAR Raw Data'!G$1,FALSE)</f>
        <v>64.210818630240894</v>
      </c>
      <c r="AU13" s="65">
        <f>VLOOKUP($A13,'RevPAR Raw Data'!$B$6:$BE$43,'RevPAR Raw Data'!H$1,FALSE)</f>
        <v>93.727344906089897</v>
      </c>
      <c r="AV13" s="65">
        <f>VLOOKUP($A13,'RevPAR Raw Data'!$B$6:$BE$43,'RevPAR Raw Data'!I$1,FALSE)</f>
        <v>116.685650730411</v>
      </c>
      <c r="AW13" s="65">
        <f>VLOOKUP($A13,'RevPAR Raw Data'!$B$6:$BE$43,'RevPAR Raw Data'!J$1,FALSE)</f>
        <v>108.412678808575</v>
      </c>
      <c r="AX13" s="65">
        <f>VLOOKUP($A13,'RevPAR Raw Data'!$B$6:$BE$43,'RevPAR Raw Data'!K$1,FALSE)</f>
        <v>89.208937583001301</v>
      </c>
      <c r="AY13" s="66">
        <f>VLOOKUP($A13,'RevPAR Raw Data'!$B$6:$BE$43,'RevPAR Raw Data'!L$1,FALSE)</f>
        <v>94.449086131663805</v>
      </c>
      <c r="AZ13" s="65">
        <f>VLOOKUP($A13,'RevPAR Raw Data'!$B$6:$BE$43,'RevPAR Raw Data'!N$1,FALSE)</f>
        <v>83.412907417947196</v>
      </c>
      <c r="BA13" s="65">
        <f>VLOOKUP($A13,'RevPAR Raw Data'!$B$6:$BE$43,'RevPAR Raw Data'!O$1,FALSE)</f>
        <v>77.131703661544194</v>
      </c>
      <c r="BB13" s="66">
        <f>VLOOKUP($A13,'RevPAR Raw Data'!$B$6:$BE$43,'RevPAR Raw Data'!P$1,FALSE)</f>
        <v>80.272305539745702</v>
      </c>
      <c r="BC13" s="67">
        <f>VLOOKUP($A13,'RevPAR Raw Data'!$B$6:$BE$43,'RevPAR Raw Data'!R$1,FALSE)</f>
        <v>90.398577391115793</v>
      </c>
      <c r="BD13" s="63"/>
      <c r="BE13" s="59">
        <f>VLOOKUP($A13,'RevPAR Raw Data'!$B$6:$BE$43,'RevPAR Raw Data'!T$1,FALSE)</f>
        <v>40.108069180026703</v>
      </c>
      <c r="BF13" s="60">
        <f>VLOOKUP($A13,'RevPAR Raw Data'!$B$6:$BE$43,'RevPAR Raw Data'!U$1,FALSE)</f>
        <v>50.038475971898897</v>
      </c>
      <c r="BG13" s="60">
        <f>VLOOKUP($A13,'RevPAR Raw Data'!$B$6:$BE$43,'RevPAR Raw Data'!V$1,FALSE)</f>
        <v>65.954172495636897</v>
      </c>
      <c r="BH13" s="60">
        <f>VLOOKUP($A13,'RevPAR Raw Data'!$B$6:$BE$43,'RevPAR Raw Data'!W$1,FALSE)</f>
        <v>75.842095434371501</v>
      </c>
      <c r="BI13" s="60">
        <f>VLOOKUP($A13,'RevPAR Raw Data'!$B$6:$BE$43,'RevPAR Raw Data'!X$1,FALSE)</f>
        <v>71.737121063842196</v>
      </c>
      <c r="BJ13" s="61">
        <f>VLOOKUP($A13,'RevPAR Raw Data'!$B$6:$BE$43,'RevPAR Raw Data'!Y$1,FALSE)</f>
        <v>61.612313299141597</v>
      </c>
      <c r="BK13" s="60">
        <f>VLOOKUP($A13,'RevPAR Raw Data'!$B$6:$BE$43,'RevPAR Raw Data'!AA$1,FALSE)</f>
        <v>59.525465357450003</v>
      </c>
      <c r="BL13" s="60">
        <f>VLOOKUP($A13,'RevPAR Raw Data'!$B$6:$BE$43,'RevPAR Raw Data'!AB$1,FALSE)</f>
        <v>29.660836298952098</v>
      </c>
      <c r="BM13" s="61">
        <f>VLOOKUP($A13,'RevPAR Raw Data'!$B$6:$BE$43,'RevPAR Raw Data'!AC$1,FALSE)</f>
        <v>43.631403388875398</v>
      </c>
      <c r="BN13" s="62">
        <f>VLOOKUP($A13,'RevPAR Raw Data'!$B$6:$BE$43,'RevPAR Raw Data'!AE$1,FALSE)</f>
        <v>56.637307771607396</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Data'!$B$8:$BE$45,'Occupancy Raw Data'!G$3,FALSE)</f>
        <v>50.098520873288997</v>
      </c>
      <c r="C15" s="60">
        <f>VLOOKUP($A15,'Occupancy Raw Data'!$B$8:$BE$45,'Occupancy Raw Data'!H$3,FALSE)</f>
        <v>54.9641384021227</v>
      </c>
      <c r="D15" s="60">
        <f>VLOOKUP($A15,'Occupancy Raw Data'!$B$8:$BE$45,'Occupancy Raw Data'!I$3,FALSE)</f>
        <v>57.499408874760199</v>
      </c>
      <c r="E15" s="60">
        <f>VLOOKUP($A15,'Occupancy Raw Data'!$B$8:$BE$45,'Occupancy Raw Data'!J$3,FALSE)</f>
        <v>61.842208969340298</v>
      </c>
      <c r="F15" s="60">
        <f>VLOOKUP($A15,'Occupancy Raw Data'!$B$8:$BE$45,'Occupancy Raw Data'!K$3,FALSE)</f>
        <v>64.332816646086698</v>
      </c>
      <c r="G15" s="61">
        <f>VLOOKUP($A15,'Occupancy Raw Data'!$B$8:$BE$45,'Occupancy Raw Data'!L$3,FALSE)</f>
        <v>57.747418753119803</v>
      </c>
      <c r="H15" s="60">
        <f>VLOOKUP($A15,'Occupancy Raw Data'!$B$8:$BE$45,'Occupancy Raw Data'!N$3,FALSE)</f>
        <v>79.199894722989796</v>
      </c>
      <c r="I15" s="60">
        <f>VLOOKUP($A15,'Occupancy Raw Data'!$B$8:$BE$45,'Occupancy Raw Data'!O$3,FALSE)</f>
        <v>77.181208053691194</v>
      </c>
      <c r="J15" s="61">
        <f>VLOOKUP($A15,'Occupancy Raw Data'!$B$8:$BE$45,'Occupancy Raw Data'!P$3,FALSE)</f>
        <v>78.190551388340495</v>
      </c>
      <c r="K15" s="62">
        <f>VLOOKUP($A15,'Occupancy Raw Data'!$B$8:$BE$45,'Occupancy Raw Data'!R$3,FALSE)</f>
        <v>63.5808565366778</v>
      </c>
      <c r="L15" s="63"/>
      <c r="M15" s="59">
        <f>VLOOKUP($A15,'Occupancy Raw Data'!$B$8:$BE$45,'Occupancy Raw Data'!T$3,FALSE)</f>
        <v>9.7011880751878596</v>
      </c>
      <c r="N15" s="60">
        <f>VLOOKUP($A15,'Occupancy Raw Data'!$B$8:$BE$45,'Occupancy Raw Data'!U$3,FALSE)</f>
        <v>6.9179384473269403</v>
      </c>
      <c r="O15" s="60">
        <f>VLOOKUP($A15,'Occupancy Raw Data'!$B$8:$BE$45,'Occupancy Raw Data'!V$3,FALSE)</f>
        <v>6.4626487690931098</v>
      </c>
      <c r="P15" s="60">
        <f>VLOOKUP($A15,'Occupancy Raw Data'!$B$8:$BE$45,'Occupancy Raw Data'!W$3,FALSE)</f>
        <v>8.1151497479353303</v>
      </c>
      <c r="Q15" s="60">
        <f>VLOOKUP($A15,'Occupancy Raw Data'!$B$8:$BE$45,'Occupancy Raw Data'!X$3,FALSE)</f>
        <v>2.5363619171496499</v>
      </c>
      <c r="R15" s="61">
        <f>VLOOKUP($A15,'Occupancy Raw Data'!$B$8:$BE$45,'Occupancy Raw Data'!Y$3,FALSE)</f>
        <v>6.5345463664872501</v>
      </c>
      <c r="S15" s="60">
        <f>VLOOKUP($A15,'Occupancy Raw Data'!$B$8:$BE$45,'Occupancy Raw Data'!AA$3,FALSE)</f>
        <v>6.9335818207791302</v>
      </c>
      <c r="T15" s="60">
        <f>VLOOKUP($A15,'Occupancy Raw Data'!$B$8:$BE$45,'Occupancy Raw Data'!AB$3,FALSE)</f>
        <v>-0.30991439334561399</v>
      </c>
      <c r="U15" s="61">
        <f>VLOOKUP($A15,'Occupancy Raw Data'!$B$8:$BE$45,'Occupancy Raw Data'!AC$3,FALSE)</f>
        <v>3.2315234599209899</v>
      </c>
      <c r="V15" s="62">
        <f>VLOOKUP($A15,'Occupancy Raw Data'!$B$8:$BE$45,'Occupancy Raw Data'!AE$3,FALSE)</f>
        <v>5.3377370770811403</v>
      </c>
      <c r="W15" s="63"/>
      <c r="X15" s="64">
        <f>VLOOKUP($A15,'ADR Raw Data'!$B$6:$BE$43,'ADR Raw Data'!G$1,FALSE)</f>
        <v>97.274862981802897</v>
      </c>
      <c r="Y15" s="65">
        <f>VLOOKUP($A15,'ADR Raw Data'!$B$6:$BE$43,'ADR Raw Data'!H$1,FALSE)</f>
        <v>97.084477735289894</v>
      </c>
      <c r="Z15" s="65">
        <f>VLOOKUP($A15,'ADR Raw Data'!$B$6:$BE$43,'ADR Raw Data'!I$1,FALSE)</f>
        <v>98.338612898656606</v>
      </c>
      <c r="AA15" s="65">
        <f>VLOOKUP($A15,'ADR Raw Data'!$B$6:$BE$43,'ADR Raw Data'!J$1,FALSE)</f>
        <v>101.93602734185799</v>
      </c>
      <c r="AB15" s="65">
        <f>VLOOKUP($A15,'ADR Raw Data'!$B$6:$BE$43,'ADR Raw Data'!K$1,FALSE)</f>
        <v>107.28766771756401</v>
      </c>
      <c r="AC15" s="66">
        <f>VLOOKUP($A15,'ADR Raw Data'!$B$6:$BE$43,'ADR Raw Data'!L$1,FALSE)</f>
        <v>100.67972256919801</v>
      </c>
      <c r="AD15" s="65">
        <f>VLOOKUP($A15,'ADR Raw Data'!$B$6:$BE$43,'ADR Raw Data'!N$1,FALSE)</f>
        <v>128.73393131397</v>
      </c>
      <c r="AE15" s="65">
        <f>VLOOKUP($A15,'ADR Raw Data'!$B$6:$BE$43,'ADR Raw Data'!O$1,FALSE)</f>
        <v>129.346114138107</v>
      </c>
      <c r="AF15" s="66">
        <f>VLOOKUP($A15,'ADR Raw Data'!$B$6:$BE$43,'ADR Raw Data'!P$1,FALSE)</f>
        <v>129.03607146439501</v>
      </c>
      <c r="AG15" s="67">
        <f>VLOOKUP($A15,'ADR Raw Data'!$B$6:$BE$43,'ADR Raw Data'!R$1,FALSE)</f>
        <v>110.630461602064</v>
      </c>
      <c r="AH15" s="63"/>
      <c r="AI15" s="59">
        <f>VLOOKUP($A15,'ADR Raw Data'!$B$6:$BE$43,'ADR Raw Data'!T$1,FALSE)</f>
        <v>14.013131629027599</v>
      </c>
      <c r="AJ15" s="60">
        <f>VLOOKUP($A15,'ADR Raw Data'!$B$6:$BE$43,'ADR Raw Data'!U$1,FALSE)</f>
        <v>11.620694059224499</v>
      </c>
      <c r="AK15" s="60">
        <f>VLOOKUP($A15,'ADR Raw Data'!$B$6:$BE$43,'ADR Raw Data'!V$1,FALSE)</f>
        <v>9.7522137559895192</v>
      </c>
      <c r="AL15" s="60">
        <f>VLOOKUP($A15,'ADR Raw Data'!$B$6:$BE$43,'ADR Raw Data'!W$1,FALSE)</f>
        <v>8.9043786843174892</v>
      </c>
      <c r="AM15" s="60">
        <f>VLOOKUP($A15,'ADR Raw Data'!$B$6:$BE$43,'ADR Raw Data'!X$1,FALSE)</f>
        <v>10.281317381500999</v>
      </c>
      <c r="AN15" s="61">
        <f>VLOOKUP($A15,'ADR Raw Data'!$B$6:$BE$43,'ADR Raw Data'!Y$1,FALSE)</f>
        <v>10.631092956083901</v>
      </c>
      <c r="AO15" s="60">
        <f>VLOOKUP($A15,'ADR Raw Data'!$B$6:$BE$43,'ADR Raw Data'!AA$1,FALSE)</f>
        <v>12.0130019029552</v>
      </c>
      <c r="AP15" s="60">
        <f>VLOOKUP($A15,'ADR Raw Data'!$B$6:$BE$43,'ADR Raw Data'!AB$1,FALSE)</f>
        <v>9.6104962353292702</v>
      </c>
      <c r="AQ15" s="61">
        <f>VLOOKUP($A15,'ADR Raw Data'!$B$6:$BE$43,'ADR Raw Data'!AC$1,FALSE)</f>
        <v>10.7600212615119</v>
      </c>
      <c r="AR15" s="62">
        <f>VLOOKUP($A15,'ADR Raw Data'!$B$6:$BE$43,'ADR Raw Data'!AE$1,FALSE)</f>
        <v>10.4689882256571</v>
      </c>
      <c r="AS15" s="50"/>
      <c r="AT15" s="64">
        <f>VLOOKUP($A15,'RevPAR Raw Data'!$B$6:$BE$43,'RevPAR Raw Data'!G$1,FALSE)</f>
        <v>48.733267535401801</v>
      </c>
      <c r="AU15" s="65">
        <f>VLOOKUP($A15,'RevPAR Raw Data'!$B$6:$BE$43,'RevPAR Raw Data'!H$1,FALSE)</f>
        <v>53.361646709402798</v>
      </c>
      <c r="AV15" s="65">
        <f>VLOOKUP($A15,'RevPAR Raw Data'!$B$6:$BE$43,'RevPAR Raw Data'!I$1,FALSE)</f>
        <v>56.544121112366298</v>
      </c>
      <c r="AW15" s="65">
        <f>VLOOKUP($A15,'RevPAR Raw Data'!$B$6:$BE$43,'RevPAR Raw Data'!J$1,FALSE)</f>
        <v>63.039491043795799</v>
      </c>
      <c r="AX15" s="65">
        <f>VLOOKUP($A15,'RevPAR Raw Data'!$B$6:$BE$43,'RevPAR Raw Data'!K$1,FALSE)</f>
        <v>69.021178556603502</v>
      </c>
      <c r="AY15" s="66">
        <f>VLOOKUP($A15,'RevPAR Raw Data'!$B$6:$BE$43,'RevPAR Raw Data'!L$1,FALSE)</f>
        <v>58.139940991514003</v>
      </c>
      <c r="AZ15" s="65">
        <f>VLOOKUP($A15,'RevPAR Raw Data'!$B$6:$BE$43,'RevPAR Raw Data'!N$1,FALSE)</f>
        <v>101.95713807343</v>
      </c>
      <c r="BA15" s="65">
        <f>VLOOKUP($A15,'RevPAR Raw Data'!$B$6:$BE$43,'RevPAR Raw Data'!O$1,FALSE)</f>
        <v>99.830893462297595</v>
      </c>
      <c r="BB15" s="66">
        <f>VLOOKUP($A15,'RevPAR Raw Data'!$B$6:$BE$43,'RevPAR Raw Data'!P$1,FALSE)</f>
        <v>100.894015767864</v>
      </c>
      <c r="BC15" s="67">
        <f>VLOOKUP($A15,'RevPAR Raw Data'!$B$6:$BE$43,'RevPAR Raw Data'!R$1,FALSE)</f>
        <v>70.339795077073205</v>
      </c>
      <c r="BD15" s="63"/>
      <c r="BE15" s="59">
        <f>VLOOKUP($A15,'RevPAR Raw Data'!$B$6:$BE$43,'RevPAR Raw Data'!T$1,FALSE)</f>
        <v>25.073759958771099</v>
      </c>
      <c r="BF15" s="60">
        <f>VLOOKUP($A15,'RevPAR Raw Data'!$B$6:$BE$43,'RevPAR Raw Data'!U$1,FALSE)</f>
        <v>19.342544968720699</v>
      </c>
      <c r="BG15" s="60">
        <f>VLOOKUP($A15,'RevPAR Raw Data'!$B$6:$BE$43,'RevPAR Raw Data'!V$1,FALSE)</f>
        <v>16.845113847343399</v>
      </c>
      <c r="BH15" s="60">
        <f>VLOOKUP($A15,'RevPAR Raw Data'!$B$6:$BE$43,'RevPAR Raw Data'!W$1,FALSE)</f>
        <v>17.742132096608401</v>
      </c>
      <c r="BI15" s="60">
        <f>VLOOKUP($A15,'RevPAR Raw Data'!$B$6:$BE$43,'RevPAR Raw Data'!X$1,FALSE)</f>
        <v>13.078450717296301</v>
      </c>
      <c r="BJ15" s="61">
        <f>VLOOKUP($A15,'RevPAR Raw Data'!$B$6:$BE$43,'RevPAR Raw Data'!Y$1,FALSE)</f>
        <v>17.860333021050799</v>
      </c>
      <c r="BK15" s="60">
        <f>VLOOKUP($A15,'RevPAR Raw Data'!$B$6:$BE$43,'RevPAR Raw Data'!AA$1,FALSE)</f>
        <v>19.779515039807499</v>
      </c>
      <c r="BL15" s="60">
        <f>VLOOKUP($A15,'RevPAR Raw Data'!$B$6:$BE$43,'RevPAR Raw Data'!AB$1,FALSE)</f>
        <v>9.2707975308784292</v>
      </c>
      <c r="BM15" s="61">
        <f>VLOOKUP($A15,'RevPAR Raw Data'!$B$6:$BE$43,'RevPAR Raw Data'!AC$1,FALSE)</f>
        <v>14.339257332791201</v>
      </c>
      <c r="BN15" s="62">
        <f>VLOOKUP($A15,'RevPAR Raw Data'!$B$6:$BE$43,'RevPAR Raw Data'!AE$1,FALSE)</f>
        <v>16.365532368854399</v>
      </c>
    </row>
    <row r="16" spans="1:66" x14ac:dyDescent="0.35">
      <c r="A16" s="76" t="s">
        <v>92</v>
      </c>
      <c r="B16" s="59">
        <f>VLOOKUP($A16,'Occupancy Raw Data'!$B$8:$BE$45,'Occupancy Raw Data'!G$3,FALSE)</f>
        <v>64.506550218340607</v>
      </c>
      <c r="C16" s="60">
        <f>VLOOKUP($A16,'Occupancy Raw Data'!$B$8:$BE$45,'Occupancy Raw Data'!H$3,FALSE)</f>
        <v>75.056768558951902</v>
      </c>
      <c r="D16" s="60">
        <f>VLOOKUP($A16,'Occupancy Raw Data'!$B$8:$BE$45,'Occupancy Raw Data'!I$3,FALSE)</f>
        <v>79.423580786026207</v>
      </c>
      <c r="E16" s="60">
        <f>VLOOKUP($A16,'Occupancy Raw Data'!$B$8:$BE$45,'Occupancy Raw Data'!J$3,FALSE)</f>
        <v>77.956331877729198</v>
      </c>
      <c r="F16" s="60">
        <f>VLOOKUP($A16,'Occupancy Raw Data'!$B$8:$BE$45,'Occupancy Raw Data'!K$3,FALSE)</f>
        <v>73.799126637554494</v>
      </c>
      <c r="G16" s="61">
        <f>VLOOKUP($A16,'Occupancy Raw Data'!$B$8:$BE$45,'Occupancy Raw Data'!L$3,FALSE)</f>
        <v>74.148471615720496</v>
      </c>
      <c r="H16" s="60">
        <f>VLOOKUP($A16,'Occupancy Raw Data'!$B$8:$BE$45,'Occupancy Raw Data'!N$3,FALSE)</f>
        <v>77.606986899563296</v>
      </c>
      <c r="I16" s="60">
        <f>VLOOKUP($A16,'Occupancy Raw Data'!$B$8:$BE$45,'Occupancy Raw Data'!O$3,FALSE)</f>
        <v>76.978165938864606</v>
      </c>
      <c r="J16" s="61">
        <f>VLOOKUP($A16,'Occupancy Raw Data'!$B$8:$BE$45,'Occupancy Raw Data'!P$3,FALSE)</f>
        <v>77.292576419213901</v>
      </c>
      <c r="K16" s="62">
        <f>VLOOKUP($A16,'Occupancy Raw Data'!$B$8:$BE$45,'Occupancy Raw Data'!R$3,FALSE)</f>
        <v>75.046787273861497</v>
      </c>
      <c r="L16" s="63"/>
      <c r="M16" s="59">
        <f>VLOOKUP($A16,'Occupancy Raw Data'!$B$8:$BE$45,'Occupancy Raw Data'!T$3,FALSE)</f>
        <v>-6.6245259165613097</v>
      </c>
      <c r="N16" s="60">
        <f>VLOOKUP($A16,'Occupancy Raw Data'!$B$8:$BE$45,'Occupancy Raw Data'!U$3,FALSE)</f>
        <v>-5.3107095636844397</v>
      </c>
      <c r="O16" s="60">
        <f>VLOOKUP($A16,'Occupancy Raw Data'!$B$8:$BE$45,'Occupancy Raw Data'!V$3,FALSE)</f>
        <v>-3.5016977928692601</v>
      </c>
      <c r="P16" s="60">
        <f>VLOOKUP($A16,'Occupancy Raw Data'!$B$8:$BE$45,'Occupancy Raw Data'!W$3,FALSE)</f>
        <v>-4.6163710194486001</v>
      </c>
      <c r="Q16" s="60">
        <f>VLOOKUP($A16,'Occupancy Raw Data'!$B$8:$BE$45,'Occupancy Raw Data'!X$3,FALSE)</f>
        <v>-6.3815643695989301</v>
      </c>
      <c r="R16" s="61">
        <f>VLOOKUP($A16,'Occupancy Raw Data'!$B$8:$BE$45,'Occupancy Raw Data'!Y$3,FALSE)</f>
        <v>-5.2328436844220203</v>
      </c>
      <c r="S16" s="60">
        <f>VLOOKUP($A16,'Occupancy Raw Data'!$B$8:$BE$45,'Occupancy Raw Data'!AA$3,FALSE)</f>
        <v>-3.5807291666666599</v>
      </c>
      <c r="T16" s="60">
        <f>VLOOKUP($A16,'Occupancy Raw Data'!$B$8:$BE$45,'Occupancy Raw Data'!AB$3,FALSE)</f>
        <v>-4.8985757444971902</v>
      </c>
      <c r="U16" s="61">
        <f>VLOOKUP($A16,'Occupancy Raw Data'!$B$8:$BE$45,'Occupancy Raw Data'!AC$3,FALSE)</f>
        <v>-4.24150616749621</v>
      </c>
      <c r="V16" s="62">
        <f>VLOOKUP($A16,'Occupancy Raw Data'!$B$8:$BE$45,'Occupancy Raw Data'!AE$3,FALSE)</f>
        <v>-4.9432662220676997</v>
      </c>
      <c r="W16" s="63"/>
      <c r="X16" s="64">
        <f>VLOOKUP($A16,'ADR Raw Data'!$B$6:$BE$43,'ADR Raw Data'!G$1,FALSE)</f>
        <v>85.240062388302107</v>
      </c>
      <c r="Y16" s="65">
        <f>VLOOKUP($A16,'ADR Raw Data'!$B$6:$BE$43,'ADR Raw Data'!H$1,FALSE)</f>
        <v>89.543984617174701</v>
      </c>
      <c r="Z16" s="65">
        <f>VLOOKUP($A16,'ADR Raw Data'!$B$6:$BE$43,'ADR Raw Data'!I$1,FALSE)</f>
        <v>92.588135715856595</v>
      </c>
      <c r="AA16" s="65">
        <f>VLOOKUP($A16,'ADR Raw Data'!$B$6:$BE$43,'ADR Raw Data'!J$1,FALSE)</f>
        <v>90.364047367241696</v>
      </c>
      <c r="AB16" s="65">
        <f>VLOOKUP($A16,'ADR Raw Data'!$B$6:$BE$43,'ADR Raw Data'!K$1,FALSE)</f>
        <v>89.077142035502902</v>
      </c>
      <c r="AC16" s="66">
        <f>VLOOKUP($A16,'ADR Raw Data'!$B$6:$BE$43,'ADR Raw Data'!L$1,FALSE)</f>
        <v>89.526783222614796</v>
      </c>
      <c r="AD16" s="65">
        <f>VLOOKUP($A16,'ADR Raw Data'!$B$6:$BE$43,'ADR Raw Data'!N$1,FALSE)</f>
        <v>98.103534638757495</v>
      </c>
      <c r="AE16" s="65">
        <f>VLOOKUP($A16,'ADR Raw Data'!$B$6:$BE$43,'ADR Raw Data'!O$1,FALSE)</f>
        <v>97.965572089857005</v>
      </c>
      <c r="AF16" s="66">
        <f>VLOOKUP($A16,'ADR Raw Data'!$B$6:$BE$43,'ADR Raw Data'!P$1,FALSE)</f>
        <v>98.034833966101601</v>
      </c>
      <c r="AG16" s="67">
        <f>VLOOKUP($A16,'ADR Raw Data'!$B$6:$BE$43,'ADR Raw Data'!R$1,FALSE)</f>
        <v>92.030399152119699</v>
      </c>
      <c r="AH16" s="63"/>
      <c r="AI16" s="59">
        <f>VLOOKUP($A16,'ADR Raw Data'!$B$6:$BE$43,'ADR Raw Data'!T$1,FALSE)</f>
        <v>9.1998214547306603</v>
      </c>
      <c r="AJ16" s="60">
        <f>VLOOKUP($A16,'ADR Raw Data'!$B$6:$BE$43,'ADR Raw Data'!U$1,FALSE)</f>
        <v>10.1052301811521</v>
      </c>
      <c r="AK16" s="60">
        <f>VLOOKUP($A16,'ADR Raw Data'!$B$6:$BE$43,'ADR Raw Data'!V$1,FALSE)</f>
        <v>11.912599232250599</v>
      </c>
      <c r="AL16" s="60">
        <f>VLOOKUP($A16,'ADR Raw Data'!$B$6:$BE$43,'ADR Raw Data'!W$1,FALSE)</f>
        <v>9.4867744211188594</v>
      </c>
      <c r="AM16" s="60">
        <f>VLOOKUP($A16,'ADR Raw Data'!$B$6:$BE$43,'ADR Raw Data'!X$1,FALSE)</f>
        <v>9.8980005105787097</v>
      </c>
      <c r="AN16" s="61">
        <f>VLOOKUP($A16,'ADR Raw Data'!$B$6:$BE$43,'ADR Raw Data'!Y$1,FALSE)</f>
        <v>10.1968270938908</v>
      </c>
      <c r="AO16" s="60">
        <f>VLOOKUP($A16,'ADR Raw Data'!$B$6:$BE$43,'ADR Raw Data'!AA$1,FALSE)</f>
        <v>14.809779351925499</v>
      </c>
      <c r="AP16" s="60">
        <f>VLOOKUP($A16,'ADR Raw Data'!$B$6:$BE$43,'ADR Raw Data'!AB$1,FALSE)</f>
        <v>13.5660034602612</v>
      </c>
      <c r="AQ16" s="61">
        <f>VLOOKUP($A16,'ADR Raw Data'!$B$6:$BE$43,'ADR Raw Data'!AC$1,FALSE)</f>
        <v>14.1837454597493</v>
      </c>
      <c r="AR16" s="62">
        <f>VLOOKUP($A16,'ADR Raw Data'!$B$6:$BE$43,'ADR Raw Data'!AE$1,FALSE)</f>
        <v>11.429713950135399</v>
      </c>
      <c r="AS16" s="50"/>
      <c r="AT16" s="64">
        <f>VLOOKUP($A16,'RevPAR Raw Data'!$B$6:$BE$43,'RevPAR Raw Data'!G$1,FALSE)</f>
        <v>54.985423650655001</v>
      </c>
      <c r="AU16" s="65">
        <f>VLOOKUP($A16,'RevPAR Raw Data'!$B$6:$BE$43,'RevPAR Raw Data'!H$1,FALSE)</f>
        <v>67.208821292576403</v>
      </c>
      <c r="AV16" s="65">
        <f>VLOOKUP($A16,'RevPAR Raw Data'!$B$6:$BE$43,'RevPAR Raw Data'!I$1,FALSE)</f>
        <v>73.536812768558903</v>
      </c>
      <c r="AW16" s="65">
        <f>VLOOKUP($A16,'RevPAR Raw Data'!$B$6:$BE$43,'RevPAR Raw Data'!J$1,FALSE)</f>
        <v>70.444496663755402</v>
      </c>
      <c r="AX16" s="65">
        <f>VLOOKUP($A16,'RevPAR Raw Data'!$B$6:$BE$43,'RevPAR Raw Data'!K$1,FALSE)</f>
        <v>65.738152855895095</v>
      </c>
      <c r="AY16" s="66">
        <f>VLOOKUP($A16,'RevPAR Raw Data'!$B$6:$BE$43,'RevPAR Raw Data'!L$1,FALSE)</f>
        <v>66.382741446288193</v>
      </c>
      <c r="AZ16" s="65">
        <f>VLOOKUP($A16,'RevPAR Raw Data'!$B$6:$BE$43,'RevPAR Raw Data'!N$1,FALSE)</f>
        <v>76.135197275109107</v>
      </c>
      <c r="BA16" s="65">
        <f>VLOOKUP($A16,'RevPAR Raw Data'!$B$6:$BE$43,'RevPAR Raw Data'!O$1,FALSE)</f>
        <v>75.412100646288195</v>
      </c>
      <c r="BB16" s="66">
        <f>VLOOKUP($A16,'RevPAR Raw Data'!$B$6:$BE$43,'RevPAR Raw Data'!P$1,FALSE)</f>
        <v>75.773648960698594</v>
      </c>
      <c r="BC16" s="67">
        <f>VLOOKUP($A16,'RevPAR Raw Data'!$B$6:$BE$43,'RevPAR Raw Data'!R$1,FALSE)</f>
        <v>69.0658578789769</v>
      </c>
      <c r="BD16" s="63"/>
      <c r="BE16" s="59">
        <f>VLOOKUP($A16,'RevPAR Raw Data'!$B$6:$BE$43,'RevPAR Raw Data'!T$1,FALSE)</f>
        <v>1.96585098162335</v>
      </c>
      <c r="BF16" s="60">
        <f>VLOOKUP($A16,'RevPAR Raw Data'!$B$6:$BE$43,'RevPAR Raw Data'!U$1,FALSE)</f>
        <v>4.2578611918049702</v>
      </c>
      <c r="BG16" s="60">
        <f>VLOOKUP($A16,'RevPAR Raw Data'!$B$6:$BE$43,'RevPAR Raw Data'!V$1,FALSE)</f>
        <v>7.9937582149922903</v>
      </c>
      <c r="BH16" s="60">
        <f>VLOOKUP($A16,'RevPAR Raw Data'!$B$6:$BE$43,'RevPAR Raw Data'!W$1,FALSE)</f>
        <v>4.43245869661326</v>
      </c>
      <c r="BI16" s="60">
        <f>VLOOKUP($A16,'RevPAR Raw Data'!$B$6:$BE$43,'RevPAR Raw Data'!X$1,FALSE)</f>
        <v>2.8847888670939699</v>
      </c>
      <c r="BJ16" s="61">
        <f>VLOOKUP($A16,'RevPAR Raw Data'!$B$6:$BE$43,'RevPAR Raw Data'!Y$1,FALSE)</f>
        <v>4.43039938687473</v>
      </c>
      <c r="BK16" s="60">
        <f>VLOOKUP($A16,'RevPAR Raw Data'!$B$6:$BE$43,'RevPAR Raw Data'!AA$1,FALSE)</f>
        <v>10.698752096485499</v>
      </c>
      <c r="BL16" s="60">
        <f>VLOOKUP($A16,'RevPAR Raw Data'!$B$6:$BE$43,'RevPAR Raw Data'!AB$1,FALSE)</f>
        <v>8.0028867607620207</v>
      </c>
      <c r="BM16" s="61">
        <f>VLOOKUP($A16,'RevPAR Raw Data'!$B$6:$BE$43,'RevPAR Raw Data'!AC$1,FALSE)</f>
        <v>9.3406348537958692</v>
      </c>
      <c r="BN16" s="62">
        <f>VLOOKUP($A16,'RevPAR Raw Data'!$B$6:$BE$43,'RevPAR Raw Data'!AE$1,FALSE)</f>
        <v>5.9214465390916997</v>
      </c>
    </row>
    <row r="17" spans="1:66" x14ac:dyDescent="0.35">
      <c r="A17" s="78" t="s">
        <v>32</v>
      </c>
      <c r="B17" s="59">
        <f>VLOOKUP($A17,'Occupancy Raw Data'!$B$8:$BE$45,'Occupancy Raw Data'!G$3,FALSE)</f>
        <v>58.707257250036001</v>
      </c>
      <c r="C17" s="60">
        <f>VLOOKUP($A17,'Occupancy Raw Data'!$B$8:$BE$45,'Occupancy Raw Data'!H$3,FALSE)</f>
        <v>66.743615639878797</v>
      </c>
      <c r="D17" s="60">
        <f>VLOOKUP($A17,'Occupancy Raw Data'!$B$8:$BE$45,'Occupancy Raw Data'!I$3,FALSE)</f>
        <v>67.840138508151696</v>
      </c>
      <c r="E17" s="60">
        <f>VLOOKUP($A17,'Occupancy Raw Data'!$B$8:$BE$45,'Occupancy Raw Data'!J$3,FALSE)</f>
        <v>71.115279180493403</v>
      </c>
      <c r="F17" s="60">
        <f>VLOOKUP($A17,'Occupancy Raw Data'!$B$8:$BE$45,'Occupancy Raw Data'!K$3,FALSE)</f>
        <v>72.384937238493706</v>
      </c>
      <c r="G17" s="61">
        <f>VLOOKUP($A17,'Occupancy Raw Data'!$B$8:$BE$45,'Occupancy Raw Data'!L$3,FALSE)</f>
        <v>67.358245563410705</v>
      </c>
      <c r="H17" s="60">
        <f>VLOOKUP($A17,'Occupancy Raw Data'!$B$8:$BE$45,'Occupancy Raw Data'!N$3,FALSE)</f>
        <v>83.552156975905305</v>
      </c>
      <c r="I17" s="60">
        <f>VLOOKUP($A17,'Occupancy Raw Data'!$B$8:$BE$45,'Occupancy Raw Data'!O$3,FALSE)</f>
        <v>81.387967104313901</v>
      </c>
      <c r="J17" s="61">
        <f>VLOOKUP($A17,'Occupancy Raw Data'!$B$8:$BE$45,'Occupancy Raw Data'!P$3,FALSE)</f>
        <v>82.470062040109596</v>
      </c>
      <c r="K17" s="62">
        <f>VLOOKUP($A17,'Occupancy Raw Data'!$B$8:$BE$45,'Occupancy Raw Data'!R$3,FALSE)</f>
        <v>71.675907413896098</v>
      </c>
      <c r="L17" s="63"/>
      <c r="M17" s="59">
        <f>VLOOKUP($A17,'Occupancy Raw Data'!$B$8:$BE$45,'Occupancy Raw Data'!T$3,FALSE)</f>
        <v>2.7595732342285602</v>
      </c>
      <c r="N17" s="60">
        <f>VLOOKUP($A17,'Occupancy Raw Data'!$B$8:$BE$45,'Occupancy Raw Data'!U$3,FALSE)</f>
        <v>9.8160773789927394</v>
      </c>
      <c r="O17" s="60">
        <f>VLOOKUP($A17,'Occupancy Raw Data'!$B$8:$BE$45,'Occupancy Raw Data'!V$3,FALSE)</f>
        <v>13.636666524113499</v>
      </c>
      <c r="P17" s="60">
        <f>VLOOKUP($A17,'Occupancy Raw Data'!$B$8:$BE$45,'Occupancy Raw Data'!W$3,FALSE)</f>
        <v>17.2553515172993</v>
      </c>
      <c r="Q17" s="60">
        <f>VLOOKUP($A17,'Occupancy Raw Data'!$B$8:$BE$45,'Occupancy Raw Data'!X$3,FALSE)</f>
        <v>10.1958636249006</v>
      </c>
      <c r="R17" s="61">
        <f>VLOOKUP($A17,'Occupancy Raw Data'!$B$8:$BE$45,'Occupancy Raw Data'!Y$3,FALSE)</f>
        <v>10.8066568199625</v>
      </c>
      <c r="S17" s="60">
        <f>VLOOKUP($A17,'Occupancy Raw Data'!$B$8:$BE$45,'Occupancy Raw Data'!AA$3,FALSE)</f>
        <v>9.1366172769610703</v>
      </c>
      <c r="T17" s="60">
        <f>VLOOKUP($A17,'Occupancy Raw Data'!$B$8:$BE$45,'Occupancy Raw Data'!AB$3,FALSE)</f>
        <v>-3.4493806599951098</v>
      </c>
      <c r="U17" s="61">
        <f>VLOOKUP($A17,'Occupancy Raw Data'!$B$8:$BE$45,'Occupancy Raw Data'!AC$3,FALSE)</f>
        <v>2.54017769404477</v>
      </c>
      <c r="V17" s="62">
        <f>VLOOKUP($A17,'Occupancy Raw Data'!$B$8:$BE$45,'Occupancy Raw Data'!AE$3,FALSE)</f>
        <v>7.9449318791949999</v>
      </c>
      <c r="W17" s="63"/>
      <c r="X17" s="64">
        <f>VLOOKUP($A17,'ADR Raw Data'!$B$6:$BE$43,'ADR Raw Data'!G$1,FALSE)</f>
        <v>76.097373875645104</v>
      </c>
      <c r="Y17" s="65">
        <f>VLOOKUP($A17,'ADR Raw Data'!$B$6:$BE$43,'ADR Raw Data'!H$1,FALSE)</f>
        <v>78.3719055555555</v>
      </c>
      <c r="Z17" s="65">
        <f>VLOOKUP($A17,'ADR Raw Data'!$B$6:$BE$43,'ADR Raw Data'!I$1,FALSE)</f>
        <v>79.813341025095696</v>
      </c>
      <c r="AA17" s="65">
        <f>VLOOKUP($A17,'ADR Raw Data'!$B$6:$BE$43,'ADR Raw Data'!J$1,FALSE)</f>
        <v>81.782876790423998</v>
      </c>
      <c r="AB17" s="65">
        <f>VLOOKUP($A17,'ADR Raw Data'!$B$6:$BE$43,'ADR Raw Data'!K$1,FALSE)</f>
        <v>84.764478732310096</v>
      </c>
      <c r="AC17" s="66">
        <f>VLOOKUP($A17,'ADR Raw Data'!$B$6:$BE$43,'ADR Raw Data'!L$1,FALSE)</f>
        <v>80.359943811849305</v>
      </c>
      <c r="AD17" s="65">
        <f>VLOOKUP($A17,'ADR Raw Data'!$B$6:$BE$43,'ADR Raw Data'!N$1,FALSE)</f>
        <v>103.973022431359</v>
      </c>
      <c r="AE17" s="65">
        <f>VLOOKUP($A17,'ADR Raw Data'!$B$6:$BE$43,'ADR Raw Data'!O$1,FALSE)</f>
        <v>102.877172363056</v>
      </c>
      <c r="AF17" s="66">
        <f>VLOOKUP($A17,'ADR Raw Data'!$B$6:$BE$43,'ADR Raw Data'!P$1,FALSE)</f>
        <v>103.432286756473</v>
      </c>
      <c r="AG17" s="67">
        <f>VLOOKUP($A17,'ADR Raw Data'!$B$6:$BE$43,'ADR Raw Data'!R$1,FALSE)</f>
        <v>87.9447899525521</v>
      </c>
      <c r="AH17" s="63"/>
      <c r="AI17" s="59">
        <f>VLOOKUP($A17,'ADR Raw Data'!$B$6:$BE$43,'ADR Raw Data'!T$1,FALSE)</f>
        <v>1.73134557064645</v>
      </c>
      <c r="AJ17" s="60">
        <f>VLOOKUP($A17,'ADR Raw Data'!$B$6:$BE$43,'ADR Raw Data'!U$1,FALSE)</f>
        <v>3.7591565100283701</v>
      </c>
      <c r="AK17" s="60">
        <f>VLOOKUP($A17,'ADR Raw Data'!$B$6:$BE$43,'ADR Raw Data'!V$1,FALSE)</f>
        <v>7.0315448189885004</v>
      </c>
      <c r="AL17" s="60">
        <f>VLOOKUP($A17,'ADR Raw Data'!$B$6:$BE$43,'ADR Raw Data'!W$1,FALSE)</f>
        <v>7.3815759595365504</v>
      </c>
      <c r="AM17" s="60">
        <f>VLOOKUP($A17,'ADR Raw Data'!$B$6:$BE$43,'ADR Raw Data'!X$1,FALSE)</f>
        <v>4.8446446629327697</v>
      </c>
      <c r="AN17" s="61">
        <f>VLOOKUP($A17,'ADR Raw Data'!$B$6:$BE$43,'ADR Raw Data'!Y$1,FALSE)</f>
        <v>5.0727367989276599</v>
      </c>
      <c r="AO17" s="60">
        <f>VLOOKUP($A17,'ADR Raw Data'!$B$6:$BE$43,'ADR Raw Data'!AA$1,FALSE)</f>
        <v>11.362277304705</v>
      </c>
      <c r="AP17" s="60">
        <f>VLOOKUP($A17,'ADR Raw Data'!$B$6:$BE$43,'ADR Raw Data'!AB$1,FALSE)</f>
        <v>4.90130392939139</v>
      </c>
      <c r="AQ17" s="61">
        <f>VLOOKUP($A17,'ADR Raw Data'!$B$6:$BE$43,'ADR Raw Data'!AC$1,FALSE)</f>
        <v>7.9318799789044503</v>
      </c>
      <c r="AR17" s="62">
        <f>VLOOKUP($A17,'ADR Raw Data'!$B$6:$BE$43,'ADR Raw Data'!AE$1,FALSE)</f>
        <v>5.7312211234653496</v>
      </c>
      <c r="AS17" s="50"/>
      <c r="AT17" s="64">
        <f>VLOOKUP($A17,'RevPAR Raw Data'!$B$6:$BE$43,'RevPAR Raw Data'!G$1,FALSE)</f>
        <v>44.674681041696701</v>
      </c>
      <c r="AU17" s="65">
        <f>VLOOKUP($A17,'RevPAR Raw Data'!$B$6:$BE$43,'RevPAR Raw Data'!H$1,FALSE)</f>
        <v>52.308243413648803</v>
      </c>
      <c r="AV17" s="65">
        <f>VLOOKUP($A17,'RevPAR Raw Data'!$B$6:$BE$43,'RevPAR Raw Data'!I$1,FALSE)</f>
        <v>54.1454810994084</v>
      </c>
      <c r="AW17" s="65">
        <f>VLOOKUP($A17,'RevPAR Raw Data'!$B$6:$BE$43,'RevPAR Raw Data'!J$1,FALSE)</f>
        <v>58.160121151349003</v>
      </c>
      <c r="AX17" s="65">
        <f>VLOOKUP($A17,'RevPAR Raw Data'!$B$6:$BE$43,'RevPAR Raw Data'!K$1,FALSE)</f>
        <v>61.356714730919002</v>
      </c>
      <c r="AY17" s="66">
        <f>VLOOKUP($A17,'RevPAR Raw Data'!$B$6:$BE$43,'RevPAR Raw Data'!L$1,FALSE)</f>
        <v>54.129048287404402</v>
      </c>
      <c r="AZ17" s="65">
        <f>VLOOKUP($A17,'RevPAR Raw Data'!$B$6:$BE$43,'RevPAR Raw Data'!N$1,FALSE)</f>
        <v>86.871702914442295</v>
      </c>
      <c r="BA17" s="65">
        <f>VLOOKUP($A17,'RevPAR Raw Data'!$B$6:$BE$43,'RevPAR Raw Data'!O$1,FALSE)</f>
        <v>83.729639200692503</v>
      </c>
      <c r="BB17" s="66">
        <f>VLOOKUP($A17,'RevPAR Raw Data'!$B$6:$BE$43,'RevPAR Raw Data'!P$1,FALSE)</f>
        <v>85.300671057567399</v>
      </c>
      <c r="BC17" s="67">
        <f>VLOOKUP($A17,'RevPAR Raw Data'!$B$6:$BE$43,'RevPAR Raw Data'!R$1,FALSE)</f>
        <v>63.0352262217367</v>
      </c>
      <c r="BD17" s="63"/>
      <c r="BE17" s="59">
        <f>VLOOKUP($A17,'RevPAR Raw Data'!$B$6:$BE$43,'RevPAR Raw Data'!T$1,FALSE)</f>
        <v>4.53869655383457</v>
      </c>
      <c r="BF17" s="60">
        <f>VLOOKUP($A17,'RevPAR Raw Data'!$B$6:$BE$43,'RevPAR Raw Data'!U$1,FALSE)</f>
        <v>13.9442356008429</v>
      </c>
      <c r="BG17" s="60">
        <f>VLOOKUP($A17,'RevPAR Raw Data'!$B$6:$BE$43,'RevPAR Raw Data'!V$1,FALSE)</f>
        <v>21.627079661561002</v>
      </c>
      <c r="BH17" s="60">
        <f>VLOOKUP($A17,'RevPAR Raw Data'!$B$6:$BE$43,'RevPAR Raw Data'!W$1,FALSE)</f>
        <v>25.910644356170302</v>
      </c>
      <c r="BI17" s="60">
        <f>VLOOKUP($A17,'RevPAR Raw Data'!$B$6:$BE$43,'RevPAR Raw Data'!X$1,FALSE)</f>
        <v>15.5344616507771</v>
      </c>
      <c r="BJ17" s="61">
        <f>VLOOKUP($A17,'RevPAR Raw Data'!$B$6:$BE$43,'RevPAR Raw Data'!Y$1,FALSE)</f>
        <v>16.427586876130199</v>
      </c>
      <c r="BK17" s="60">
        <f>VLOOKUP($A17,'RevPAR Raw Data'!$B$6:$BE$43,'RevPAR Raw Data'!AA$1,FALSE)</f>
        <v>21.537022372943898</v>
      </c>
      <c r="BL17" s="60">
        <f>VLOOKUP($A17,'RevPAR Raw Data'!$B$6:$BE$43,'RevPAR Raw Data'!AB$1,FALSE)</f>
        <v>1.28285863956827</v>
      </c>
      <c r="BM17" s="61">
        <f>VLOOKUP($A17,'RevPAR Raw Data'!$B$6:$BE$43,'RevPAR Raw Data'!AC$1,FALSE)</f>
        <v>10.6735415188917</v>
      </c>
      <c r="BN17" s="62">
        <f>VLOOKUP($A17,'RevPAR Raw Data'!$B$6:$BE$43,'RevPAR Raw Data'!AE$1,FALSE)</f>
        <v>14.1314946167657</v>
      </c>
    </row>
    <row r="18" spans="1:66" x14ac:dyDescent="0.35">
      <c r="A18" s="78" t="s">
        <v>93</v>
      </c>
      <c r="B18" s="59">
        <f>VLOOKUP($A18,'Occupancy Raw Data'!$B$8:$BE$45,'Occupancy Raw Data'!G$3,FALSE)</f>
        <v>51.889611531024698</v>
      </c>
      <c r="C18" s="60">
        <f>VLOOKUP($A18,'Occupancy Raw Data'!$B$8:$BE$45,'Occupancy Raw Data'!H$3,FALSE)</f>
        <v>55.264545614343398</v>
      </c>
      <c r="D18" s="60">
        <f>VLOOKUP($A18,'Occupancy Raw Data'!$B$8:$BE$45,'Occupancy Raw Data'!I$3,FALSE)</f>
        <v>69.941993320442904</v>
      </c>
      <c r="E18" s="60">
        <f>VLOOKUP($A18,'Occupancy Raw Data'!$B$8:$BE$45,'Occupancy Raw Data'!J$3,FALSE)</f>
        <v>74.020038671119707</v>
      </c>
      <c r="F18" s="60">
        <f>VLOOKUP($A18,'Occupancy Raw Data'!$B$8:$BE$45,'Occupancy Raw Data'!K$3,FALSE)</f>
        <v>72.789593953243099</v>
      </c>
      <c r="G18" s="61">
        <f>VLOOKUP($A18,'Occupancy Raw Data'!$B$8:$BE$45,'Occupancy Raw Data'!L$3,FALSE)</f>
        <v>64.7811566180348</v>
      </c>
      <c r="H18" s="60">
        <f>VLOOKUP($A18,'Occupancy Raw Data'!$B$8:$BE$45,'Occupancy Raw Data'!N$3,FALSE)</f>
        <v>80.154684478818695</v>
      </c>
      <c r="I18" s="60">
        <f>VLOOKUP($A18,'Occupancy Raw Data'!$B$8:$BE$45,'Occupancy Raw Data'!O$3,FALSE)</f>
        <v>74.881349973633306</v>
      </c>
      <c r="J18" s="61">
        <f>VLOOKUP($A18,'Occupancy Raw Data'!$B$8:$BE$45,'Occupancy Raw Data'!P$3,FALSE)</f>
        <v>77.518017226225993</v>
      </c>
      <c r="K18" s="62">
        <f>VLOOKUP($A18,'Occupancy Raw Data'!$B$8:$BE$45,'Occupancy Raw Data'!R$3,FALSE)</f>
        <v>68.420259648946498</v>
      </c>
      <c r="L18" s="63"/>
      <c r="M18" s="59">
        <f>VLOOKUP($A18,'Occupancy Raw Data'!$B$8:$BE$45,'Occupancy Raw Data'!T$3,FALSE)</f>
        <v>7.3630202961079796</v>
      </c>
      <c r="N18" s="60">
        <f>VLOOKUP($A18,'Occupancy Raw Data'!$B$8:$BE$45,'Occupancy Raw Data'!U$3,FALSE)</f>
        <v>-5.0510734570349998</v>
      </c>
      <c r="O18" s="60">
        <f>VLOOKUP($A18,'Occupancy Raw Data'!$B$8:$BE$45,'Occupancy Raw Data'!V$3,FALSE)</f>
        <v>13.551005698791</v>
      </c>
      <c r="P18" s="60">
        <f>VLOOKUP($A18,'Occupancy Raw Data'!$B$8:$BE$45,'Occupancy Raw Data'!W$3,FALSE)</f>
        <v>21.453462126264998</v>
      </c>
      <c r="Q18" s="60">
        <f>VLOOKUP($A18,'Occupancy Raw Data'!$B$8:$BE$45,'Occupancy Raw Data'!X$3,FALSE)</f>
        <v>7.9235136186141499</v>
      </c>
      <c r="R18" s="61">
        <f>VLOOKUP($A18,'Occupancy Raw Data'!$B$8:$BE$45,'Occupancy Raw Data'!Y$3,FALSE)</f>
        <v>9.2352006961293096</v>
      </c>
      <c r="S18" s="60">
        <f>VLOOKUP($A18,'Occupancy Raw Data'!$B$8:$BE$45,'Occupancy Raw Data'!AA$3,FALSE)</f>
        <v>9.7259413307927893</v>
      </c>
      <c r="T18" s="60">
        <f>VLOOKUP($A18,'Occupancy Raw Data'!$B$8:$BE$45,'Occupancy Raw Data'!AB$3,FALSE)</f>
        <v>-0.27500139215701902</v>
      </c>
      <c r="U18" s="61">
        <f>VLOOKUP($A18,'Occupancy Raw Data'!$B$8:$BE$45,'Occupancy Raw Data'!AC$3,FALSE)</f>
        <v>4.65667790599589</v>
      </c>
      <c r="V18" s="62">
        <f>VLOOKUP($A18,'Occupancy Raw Data'!$B$8:$BE$45,'Occupancy Raw Data'!AE$3,FALSE)</f>
        <v>7.70987062238751</v>
      </c>
      <c r="W18" s="63"/>
      <c r="X18" s="64">
        <f>VLOOKUP($A18,'ADR Raw Data'!$B$6:$BE$43,'ADR Raw Data'!G$1,FALSE)</f>
        <v>92.245591531165303</v>
      </c>
      <c r="Y18" s="65">
        <f>VLOOKUP($A18,'ADR Raw Data'!$B$6:$BE$43,'ADR Raw Data'!H$1,FALSE)</f>
        <v>92.058956361323098</v>
      </c>
      <c r="Z18" s="65">
        <f>VLOOKUP($A18,'ADR Raw Data'!$B$6:$BE$43,'ADR Raw Data'!I$1,FALSE)</f>
        <v>108.223656823322</v>
      </c>
      <c r="AA18" s="65">
        <f>VLOOKUP($A18,'ADR Raw Data'!$B$6:$BE$43,'ADR Raw Data'!J$1,FALSE)</f>
        <v>118.122755853716</v>
      </c>
      <c r="AB18" s="65">
        <f>VLOOKUP($A18,'ADR Raw Data'!$B$6:$BE$43,'ADR Raw Data'!K$1,FALSE)</f>
        <v>120.310330572325</v>
      </c>
      <c r="AC18" s="66">
        <f>VLOOKUP($A18,'ADR Raw Data'!$B$6:$BE$43,'ADR Raw Data'!L$1,FALSE)</f>
        <v>107.884315368752</v>
      </c>
      <c r="AD18" s="65">
        <f>VLOOKUP($A18,'ADR Raw Data'!$B$6:$BE$43,'ADR Raw Data'!N$1,FALSE)</f>
        <v>125.52945467105199</v>
      </c>
      <c r="AE18" s="65">
        <f>VLOOKUP($A18,'ADR Raw Data'!$B$6:$BE$43,'ADR Raw Data'!O$1,FALSE)</f>
        <v>123.481346150234</v>
      </c>
      <c r="AF18" s="66">
        <f>VLOOKUP($A18,'ADR Raw Data'!$B$6:$BE$43,'ADR Raw Data'!P$1,FALSE)</f>
        <v>124.54023218820799</v>
      </c>
      <c r="AG18" s="67">
        <f>VLOOKUP($A18,'ADR Raw Data'!$B$6:$BE$43,'ADR Raw Data'!R$1,FALSE)</f>
        <v>113.27592495320501</v>
      </c>
      <c r="AH18" s="63"/>
      <c r="AI18" s="59">
        <f>VLOOKUP($A18,'ADR Raw Data'!$B$6:$BE$43,'ADR Raw Data'!T$1,FALSE)</f>
        <v>10.2269987233488</v>
      </c>
      <c r="AJ18" s="60">
        <f>VLOOKUP($A18,'ADR Raw Data'!$B$6:$BE$43,'ADR Raw Data'!U$1,FALSE)</f>
        <v>2.9145071485975098</v>
      </c>
      <c r="AK18" s="60">
        <f>VLOOKUP($A18,'ADR Raw Data'!$B$6:$BE$43,'ADR Raw Data'!V$1,FALSE)</f>
        <v>16.964810238911699</v>
      </c>
      <c r="AL18" s="60">
        <f>VLOOKUP($A18,'ADR Raw Data'!$B$6:$BE$43,'ADR Raw Data'!W$1,FALSE)</f>
        <v>24.4360292400143</v>
      </c>
      <c r="AM18" s="60">
        <f>VLOOKUP($A18,'ADR Raw Data'!$B$6:$BE$43,'ADR Raw Data'!X$1,FALSE)</f>
        <v>22.934673241637402</v>
      </c>
      <c r="AN18" s="61">
        <f>VLOOKUP($A18,'ADR Raw Data'!$B$6:$BE$43,'ADR Raw Data'!Y$1,FALSE)</f>
        <v>17.024088120329999</v>
      </c>
      <c r="AO18" s="60">
        <f>VLOOKUP($A18,'ADR Raw Data'!$B$6:$BE$43,'ADR Raw Data'!AA$1,FALSE)</f>
        <v>18.727840422911001</v>
      </c>
      <c r="AP18" s="60">
        <f>VLOOKUP($A18,'ADR Raw Data'!$B$6:$BE$43,'ADR Raw Data'!AB$1,FALSE)</f>
        <v>16.654760290382299</v>
      </c>
      <c r="AQ18" s="61">
        <f>VLOOKUP($A18,'ADR Raw Data'!$B$6:$BE$43,'ADR Raw Data'!AC$1,FALSE)</f>
        <v>17.7226789064709</v>
      </c>
      <c r="AR18" s="62">
        <f>VLOOKUP($A18,'ADR Raw Data'!$B$6:$BE$43,'ADR Raw Data'!AE$1,FALSE)</f>
        <v>17.116023842470199</v>
      </c>
      <c r="AS18" s="50"/>
      <c r="AT18" s="64">
        <f>VLOOKUP($A18,'RevPAR Raw Data'!$B$6:$BE$43,'RevPAR Raw Data'!G$1,FALSE)</f>
        <v>47.865879100017501</v>
      </c>
      <c r="AU18" s="65">
        <f>VLOOKUP($A18,'RevPAR Raw Data'!$B$6:$BE$43,'RevPAR Raw Data'!H$1,FALSE)</f>
        <v>50.875963930391897</v>
      </c>
      <c r="AV18" s="65">
        <f>VLOOKUP($A18,'RevPAR Raw Data'!$B$6:$BE$43,'RevPAR Raw Data'!I$1,FALSE)</f>
        <v>75.693782826507203</v>
      </c>
      <c r="AW18" s="65">
        <f>VLOOKUP($A18,'RevPAR Raw Data'!$B$6:$BE$43,'RevPAR Raw Data'!J$1,FALSE)</f>
        <v>87.434509562313195</v>
      </c>
      <c r="AX18" s="65">
        <f>VLOOKUP($A18,'RevPAR Raw Data'!$B$6:$BE$43,'RevPAR Raw Data'!K$1,FALSE)</f>
        <v>87.573401107400201</v>
      </c>
      <c r="AY18" s="66">
        <f>VLOOKUP($A18,'RevPAR Raw Data'!$B$6:$BE$43,'RevPAR Raw Data'!L$1,FALSE)</f>
        <v>69.888707305325994</v>
      </c>
      <c r="AZ18" s="65">
        <f>VLOOKUP($A18,'RevPAR Raw Data'!$B$6:$BE$43,'RevPAR Raw Data'!N$1,FALSE)</f>
        <v>100.617738319564</v>
      </c>
      <c r="BA18" s="65">
        <f>VLOOKUP($A18,'RevPAR Raw Data'!$B$6:$BE$43,'RevPAR Raw Data'!O$1,FALSE)</f>
        <v>92.464498962910795</v>
      </c>
      <c r="BB18" s="66">
        <f>VLOOKUP($A18,'RevPAR Raw Data'!$B$6:$BE$43,'RevPAR Raw Data'!P$1,FALSE)</f>
        <v>96.541118641237404</v>
      </c>
      <c r="BC18" s="67">
        <f>VLOOKUP($A18,'RevPAR Raw Data'!$B$6:$BE$43,'RevPAR Raw Data'!R$1,FALSE)</f>
        <v>77.503681972729296</v>
      </c>
      <c r="BD18" s="63"/>
      <c r="BE18" s="59">
        <f>VLOOKUP($A18,'RevPAR Raw Data'!$B$6:$BE$43,'RevPAR Raw Data'!T$1,FALSE)</f>
        <v>18.343035011139701</v>
      </c>
      <c r="BF18" s="60">
        <f>VLOOKUP($A18,'RevPAR Raw Data'!$B$6:$BE$43,'RevPAR Raw Data'!U$1,FALSE)</f>
        <v>-2.28378020542368</v>
      </c>
      <c r="BG18" s="60">
        <f>VLOOKUP($A18,'RevPAR Raw Data'!$B$6:$BE$43,'RevPAR Raw Data'!V$1,FALSE)</f>
        <v>32.814718339966703</v>
      </c>
      <c r="BH18" s="60">
        <f>VLOOKUP($A18,'RevPAR Raw Data'!$B$6:$BE$43,'RevPAR Raw Data'!W$1,FALSE)</f>
        <v>51.131865644448901</v>
      </c>
      <c r="BI18" s="60">
        <f>VLOOKUP($A18,'RevPAR Raw Data'!$B$6:$BE$43,'RevPAR Raw Data'!X$1,FALSE)</f>
        <v>32.675418817937398</v>
      </c>
      <c r="BJ18" s="61">
        <f>VLOOKUP($A18,'RevPAR Raw Data'!$B$6:$BE$43,'RevPAR Raw Data'!Y$1,FALSE)</f>
        <v>27.831497521057699</v>
      </c>
      <c r="BK18" s="60">
        <f>VLOOKUP($A18,'RevPAR Raw Data'!$B$6:$BE$43,'RevPAR Raw Data'!AA$1,FALSE)</f>
        <v>30.275240525760601</v>
      </c>
      <c r="BL18" s="60">
        <f>VLOOKUP($A18,'RevPAR Raw Data'!$B$6:$BE$43,'RevPAR Raw Data'!AB$1,FALSE)</f>
        <v>16.333958075566301</v>
      </c>
      <c r="BM18" s="61">
        <f>VLOOKUP($A18,'RevPAR Raw Data'!$B$6:$BE$43,'RevPAR Raw Data'!AC$1,FALSE)</f>
        <v>23.204644885455</v>
      </c>
      <c r="BN18" s="62">
        <f>VLOOKUP($A18,'RevPAR Raw Data'!$B$6:$BE$43,'RevPAR Raw Data'!AE$1,FALSE)</f>
        <v>26.145517758809198</v>
      </c>
    </row>
    <row r="19" spans="1:66" x14ac:dyDescent="0.35">
      <c r="A19" s="78" t="s">
        <v>94</v>
      </c>
      <c r="B19" s="59">
        <f>VLOOKUP($A19,'Occupancy Raw Data'!$B$8:$BE$45,'Occupancy Raw Data'!G$3,FALSE)</f>
        <v>48.065173116089603</v>
      </c>
      <c r="C19" s="60">
        <f>VLOOKUP($A19,'Occupancy Raw Data'!$B$8:$BE$45,'Occupancy Raw Data'!H$3,FALSE)</f>
        <v>51.389002036659797</v>
      </c>
      <c r="D19" s="60">
        <f>VLOOKUP($A19,'Occupancy Raw Data'!$B$8:$BE$45,'Occupancy Raw Data'!I$3,FALSE)</f>
        <v>50.191446028513198</v>
      </c>
      <c r="E19" s="60">
        <f>VLOOKUP($A19,'Occupancy Raw Data'!$B$8:$BE$45,'Occupancy Raw Data'!J$3,FALSE)</f>
        <v>55.543788187372698</v>
      </c>
      <c r="F19" s="60">
        <f>VLOOKUP($A19,'Occupancy Raw Data'!$B$8:$BE$45,'Occupancy Raw Data'!K$3,FALSE)</f>
        <v>58.427698574338002</v>
      </c>
      <c r="G19" s="61">
        <f>VLOOKUP($A19,'Occupancy Raw Data'!$B$8:$BE$45,'Occupancy Raw Data'!L$3,FALSE)</f>
        <v>52.723421588594697</v>
      </c>
      <c r="H19" s="60">
        <f>VLOOKUP($A19,'Occupancy Raw Data'!$B$8:$BE$45,'Occupancy Raw Data'!N$3,FALSE)</f>
        <v>77.496518391086994</v>
      </c>
      <c r="I19" s="60">
        <f>VLOOKUP($A19,'Occupancy Raw Data'!$B$8:$BE$45,'Occupancy Raw Data'!O$3,FALSE)</f>
        <v>76.6117801261571</v>
      </c>
      <c r="J19" s="61">
        <f>VLOOKUP($A19,'Occupancy Raw Data'!$B$8:$BE$45,'Occupancy Raw Data'!P$3,FALSE)</f>
        <v>77.054149258622104</v>
      </c>
      <c r="K19" s="62">
        <f>VLOOKUP($A19,'Occupancy Raw Data'!$B$8:$BE$45,'Occupancy Raw Data'!R$3,FALSE)</f>
        <v>59.647507256174997</v>
      </c>
      <c r="L19" s="63"/>
      <c r="M19" s="59">
        <f>VLOOKUP($A19,'Occupancy Raw Data'!$B$8:$BE$45,'Occupancy Raw Data'!T$3,FALSE)</f>
        <v>29.177881244785699</v>
      </c>
      <c r="N19" s="60">
        <f>VLOOKUP($A19,'Occupancy Raw Data'!$B$8:$BE$45,'Occupancy Raw Data'!U$3,FALSE)</f>
        <v>25.049389002036602</v>
      </c>
      <c r="O19" s="60">
        <f>VLOOKUP($A19,'Occupancy Raw Data'!$B$8:$BE$45,'Occupancy Raw Data'!V$3,FALSE)</f>
        <v>7.0774973311973097</v>
      </c>
      <c r="P19" s="60">
        <f>VLOOKUP($A19,'Occupancy Raw Data'!$B$8:$BE$45,'Occupancy Raw Data'!W$3,FALSE)</f>
        <v>3.3186039581554798</v>
      </c>
      <c r="Q19" s="60">
        <f>VLOOKUP($A19,'Occupancy Raw Data'!$B$8:$BE$45,'Occupancy Raw Data'!X$3,FALSE)</f>
        <v>-3.5494783366993601</v>
      </c>
      <c r="R19" s="61">
        <f>VLOOKUP($A19,'Occupancy Raw Data'!$B$8:$BE$45,'Occupancy Raw Data'!Y$3,FALSE)</f>
        <v>10.0628625211836</v>
      </c>
      <c r="S19" s="60">
        <f>VLOOKUP($A19,'Occupancy Raw Data'!$B$8:$BE$45,'Occupancy Raw Data'!AA$3,FALSE)</f>
        <v>9.9555012798976996</v>
      </c>
      <c r="T19" s="60">
        <f>VLOOKUP($A19,'Occupancy Raw Data'!$B$8:$BE$45,'Occupancy Raw Data'!AB$3,FALSE)</f>
        <v>5.6849684817244404</v>
      </c>
      <c r="U19" s="61">
        <f>VLOOKUP($A19,'Occupancy Raw Data'!$B$8:$BE$45,'Occupancy Raw Data'!AC$3,FALSE)</f>
        <v>7.7902033595380198</v>
      </c>
      <c r="V19" s="62">
        <f>VLOOKUP($A19,'Occupancy Raw Data'!$B$8:$BE$45,'Occupancy Raw Data'!AE$3,FALSE)</f>
        <v>9.1629359013190292</v>
      </c>
      <c r="W19" s="63"/>
      <c r="X19" s="64">
        <f>VLOOKUP($A19,'ADR Raw Data'!$B$6:$BE$43,'ADR Raw Data'!G$1,FALSE)</f>
        <v>106.22346123728801</v>
      </c>
      <c r="Y19" s="65">
        <f>VLOOKUP($A19,'ADR Raw Data'!$B$6:$BE$43,'ADR Raw Data'!H$1,FALSE)</f>
        <v>107.257605088776</v>
      </c>
      <c r="Z19" s="65">
        <f>VLOOKUP($A19,'ADR Raw Data'!$B$6:$BE$43,'ADR Raw Data'!I$1,FALSE)</f>
        <v>106.83372322674801</v>
      </c>
      <c r="AA19" s="65">
        <f>VLOOKUP($A19,'ADR Raw Data'!$B$6:$BE$43,'ADR Raw Data'!J$1,FALSE)</f>
        <v>109.665588090349</v>
      </c>
      <c r="AB19" s="65">
        <f>VLOOKUP($A19,'ADR Raw Data'!$B$6:$BE$43,'ADR Raw Data'!K$1,FALSE)</f>
        <v>111.939557389849</v>
      </c>
      <c r="AC19" s="66">
        <f>VLOOKUP($A19,'ADR Raw Data'!$B$6:$BE$43,'ADR Raw Data'!L$1,FALSE)</f>
        <v>108.53340487036</v>
      </c>
      <c r="AD19" s="65">
        <f>VLOOKUP($A19,'ADR Raw Data'!$B$6:$BE$43,'ADR Raw Data'!N$1,FALSE)</f>
        <v>130.31867341437601</v>
      </c>
      <c r="AE19" s="65">
        <f>VLOOKUP($A19,'ADR Raw Data'!$B$6:$BE$43,'ADR Raw Data'!O$1,FALSE)</f>
        <v>130.34317867835699</v>
      </c>
      <c r="AF19" s="66">
        <f>VLOOKUP($A19,'ADR Raw Data'!$B$6:$BE$43,'ADR Raw Data'!P$1,FALSE)</f>
        <v>130.33085570380601</v>
      </c>
      <c r="AG19" s="67">
        <f>VLOOKUP($A19,'ADR Raw Data'!$B$6:$BE$43,'ADR Raw Data'!R$1,FALSE)</f>
        <v>116.54680396513599</v>
      </c>
      <c r="AH19" s="63"/>
      <c r="AI19" s="59">
        <f>VLOOKUP($A19,'ADR Raw Data'!$B$6:$BE$43,'ADR Raw Data'!T$1,FALSE)</f>
        <v>14.4981133538784</v>
      </c>
      <c r="AJ19" s="60">
        <f>VLOOKUP($A19,'ADR Raw Data'!$B$6:$BE$43,'ADR Raw Data'!U$1,FALSE)</f>
        <v>12.219902283393999</v>
      </c>
      <c r="AK19" s="60">
        <f>VLOOKUP($A19,'ADR Raw Data'!$B$6:$BE$43,'ADR Raw Data'!V$1,FALSE)</f>
        <v>7.4526732657428196</v>
      </c>
      <c r="AL19" s="60">
        <f>VLOOKUP($A19,'ADR Raw Data'!$B$6:$BE$43,'ADR Raw Data'!W$1,FALSE)</f>
        <v>6.1792532668690896</v>
      </c>
      <c r="AM19" s="60">
        <f>VLOOKUP($A19,'ADR Raw Data'!$B$6:$BE$43,'ADR Raw Data'!X$1,FALSE)</f>
        <v>7.2957898297052797</v>
      </c>
      <c r="AN19" s="61">
        <f>VLOOKUP($A19,'ADR Raw Data'!$B$6:$BE$43,'ADR Raw Data'!Y$1,FALSE)</f>
        <v>8.7100682413226007</v>
      </c>
      <c r="AO19" s="60">
        <f>VLOOKUP($A19,'ADR Raw Data'!$B$6:$BE$43,'ADR Raw Data'!AA$1,FALSE)</f>
        <v>12.852395839599099</v>
      </c>
      <c r="AP19" s="60">
        <f>VLOOKUP($A19,'ADR Raw Data'!$B$6:$BE$43,'ADR Raw Data'!AB$1,FALSE)</f>
        <v>9.22504314515351</v>
      </c>
      <c r="AQ19" s="61">
        <f>VLOOKUP($A19,'ADR Raw Data'!$B$6:$BE$43,'ADR Raw Data'!AC$1,FALSE)</f>
        <v>10.983222554610199</v>
      </c>
      <c r="AR19" s="62">
        <f>VLOOKUP($A19,'ADR Raw Data'!$B$6:$BE$43,'ADR Raw Data'!AE$1,FALSE)</f>
        <v>9.5214913502787102</v>
      </c>
      <c r="AS19" s="50"/>
      <c r="AT19" s="64">
        <f>VLOOKUP($A19,'RevPAR Raw Data'!$B$6:$BE$43,'RevPAR Raw Data'!G$1,FALSE)</f>
        <v>51.056490533604801</v>
      </c>
      <c r="AU19" s="65">
        <f>VLOOKUP($A19,'RevPAR Raw Data'!$B$6:$BE$43,'RevPAR Raw Data'!H$1,FALSE)</f>
        <v>55.118612863543703</v>
      </c>
      <c r="AV19" s="65">
        <f>VLOOKUP($A19,'RevPAR Raw Data'!$B$6:$BE$43,'RevPAR Raw Data'!I$1,FALSE)</f>
        <v>53.621390533604803</v>
      </c>
      <c r="AW19" s="65">
        <f>VLOOKUP($A19,'RevPAR Raw Data'!$B$6:$BE$43,'RevPAR Raw Data'!J$1,FALSE)</f>
        <v>60.912421963340101</v>
      </c>
      <c r="AX19" s="65">
        <f>VLOOKUP($A19,'RevPAR Raw Data'!$B$6:$BE$43,'RevPAR Raw Data'!K$1,FALSE)</f>
        <v>65.403707177189403</v>
      </c>
      <c r="AY19" s="66">
        <f>VLOOKUP($A19,'RevPAR Raw Data'!$B$6:$BE$43,'RevPAR Raw Data'!L$1,FALSE)</f>
        <v>57.222524614256599</v>
      </c>
      <c r="AZ19" s="65">
        <f>VLOOKUP($A19,'RevPAR Raw Data'!$B$6:$BE$43,'RevPAR Raw Data'!N$1,FALSE)</f>
        <v>100.992434709592</v>
      </c>
      <c r="BA19" s="65">
        <f>VLOOKUP($A19,'RevPAR Raw Data'!$B$6:$BE$43,'RevPAR Raw Data'!O$1,FALSE)</f>
        <v>99.858229458507395</v>
      </c>
      <c r="BB19" s="66">
        <f>VLOOKUP($A19,'RevPAR Raw Data'!$B$6:$BE$43,'RevPAR Raw Data'!P$1,FALSE)</f>
        <v>100.42533208405</v>
      </c>
      <c r="BC19" s="67">
        <f>VLOOKUP($A19,'RevPAR Raw Data'!$B$6:$BE$43,'RevPAR Raw Data'!R$1,FALSE)</f>
        <v>69.517263351944806</v>
      </c>
      <c r="BD19" s="63"/>
      <c r="BE19" s="59">
        <f>VLOOKUP($A19,'RevPAR Raw Data'!$B$6:$BE$43,'RevPAR Raw Data'!T$1,FALSE)</f>
        <v>47.906236895793299</v>
      </c>
      <c r="BF19" s="60">
        <f>VLOOKUP($A19,'RevPAR Raw Data'!$B$6:$BE$43,'RevPAR Raw Data'!U$1,FALSE)</f>
        <v>40.330302144066799</v>
      </c>
      <c r="BG19" s="60">
        <f>VLOOKUP($A19,'RevPAR Raw Data'!$B$6:$BE$43,'RevPAR Raw Data'!V$1,FALSE)</f>
        <v>15.057633348425901</v>
      </c>
      <c r="BH19" s="60">
        <f>VLOOKUP($A19,'RevPAR Raw Data'!$B$6:$BE$43,'RevPAR Raw Data'!W$1,FALSE)</f>
        <v>9.7029221685233509</v>
      </c>
      <c r="BI19" s="60">
        <f>VLOOKUP($A19,'RevPAR Raw Data'!$B$6:$BE$43,'RevPAR Raw Data'!X$1,FALSE)</f>
        <v>3.4873490135094101</v>
      </c>
      <c r="BJ19" s="61">
        <f>VLOOKUP($A19,'RevPAR Raw Data'!$B$6:$BE$43,'RevPAR Raw Data'!Y$1,FALSE)</f>
        <v>19.649412955131801</v>
      </c>
      <c r="BK19" s="60">
        <f>VLOOKUP($A19,'RevPAR Raw Data'!$B$6:$BE$43,'RevPAR Raw Data'!AA$1,FALSE)</f>
        <v>24.087417551805601</v>
      </c>
      <c r="BL19" s="60">
        <f>VLOOKUP($A19,'RevPAR Raw Data'!$B$6:$BE$43,'RevPAR Raw Data'!AB$1,FALSE)</f>
        <v>15.4344524221054</v>
      </c>
      <c r="BM19" s="61">
        <f>VLOOKUP($A19,'RevPAR Raw Data'!$B$6:$BE$43,'RevPAR Raw Data'!AC$1,FALSE)</f>
        <v>19.629041286583</v>
      </c>
      <c r="BN19" s="62">
        <f>VLOOKUP($A19,'RevPAR Raw Data'!$B$6:$BE$43,'RevPAR Raw Data'!AE$1,FALSE)</f>
        <v>19.556875400873398</v>
      </c>
    </row>
    <row r="20" spans="1:66" x14ac:dyDescent="0.35">
      <c r="A20" s="78" t="s">
        <v>29</v>
      </c>
      <c r="B20" s="59">
        <f>VLOOKUP($A20,'Occupancy Raw Data'!$B$8:$BE$45,'Occupancy Raw Data'!G$3,FALSE)</f>
        <v>32.984011823189498</v>
      </c>
      <c r="C20" s="60">
        <f>VLOOKUP($A20,'Occupancy Raw Data'!$B$8:$BE$45,'Occupancy Raw Data'!H$3,FALSE)</f>
        <v>34.206637108692703</v>
      </c>
      <c r="D20" s="60">
        <f>VLOOKUP($A20,'Occupancy Raw Data'!$B$8:$BE$45,'Occupancy Raw Data'!I$3,FALSE)</f>
        <v>33.548300416498698</v>
      </c>
      <c r="E20" s="60">
        <f>VLOOKUP($A20,'Occupancy Raw Data'!$B$8:$BE$45,'Occupancy Raw Data'!J$3,FALSE)</f>
        <v>41.8917103318554</v>
      </c>
      <c r="F20" s="60">
        <f>VLOOKUP($A20,'Occupancy Raw Data'!$B$8:$BE$45,'Occupancy Raw Data'!K$3,FALSE)</f>
        <v>52.828160687894602</v>
      </c>
      <c r="G20" s="61">
        <f>VLOOKUP($A20,'Occupancy Raw Data'!$B$8:$BE$45,'Occupancy Raw Data'!L$3,FALSE)</f>
        <v>39.091764073626202</v>
      </c>
      <c r="H20" s="60">
        <f>VLOOKUP($A20,'Occupancy Raw Data'!$B$8:$BE$45,'Occupancy Raw Data'!N$3,FALSE)</f>
        <v>78.436114469971699</v>
      </c>
      <c r="I20" s="60">
        <f>VLOOKUP($A20,'Occupancy Raw Data'!$B$8:$BE$45,'Occupancy Raw Data'!O$3,FALSE)</f>
        <v>76.111782883245994</v>
      </c>
      <c r="J20" s="61">
        <f>VLOOKUP($A20,'Occupancy Raw Data'!$B$8:$BE$45,'Occupancy Raw Data'!P$3,FALSE)</f>
        <v>77.273948676608796</v>
      </c>
      <c r="K20" s="62">
        <f>VLOOKUP($A20,'Occupancy Raw Data'!$B$8:$BE$45,'Occupancy Raw Data'!R$3,FALSE)</f>
        <v>50.000959674478402</v>
      </c>
      <c r="L20" s="63"/>
      <c r="M20" s="59">
        <f>VLOOKUP($A20,'Occupancy Raw Data'!$B$8:$BE$45,'Occupancy Raw Data'!T$3,FALSE)</f>
        <v>16.423302806639899</v>
      </c>
      <c r="N20" s="60">
        <f>VLOOKUP($A20,'Occupancy Raw Data'!$B$8:$BE$45,'Occupancy Raw Data'!U$3,FALSE)</f>
        <v>5.4786792688796</v>
      </c>
      <c r="O20" s="60">
        <f>VLOOKUP($A20,'Occupancy Raw Data'!$B$8:$BE$45,'Occupancy Raw Data'!V$3,FALSE)</f>
        <v>3.1090562657264802</v>
      </c>
      <c r="P20" s="60">
        <f>VLOOKUP($A20,'Occupancy Raw Data'!$B$8:$BE$45,'Occupancy Raw Data'!W$3,FALSE)</f>
        <v>10.833242806639699</v>
      </c>
      <c r="Q20" s="60">
        <f>VLOOKUP($A20,'Occupancy Raw Data'!$B$8:$BE$45,'Occupancy Raw Data'!X$3,FALSE)</f>
        <v>11.1781184468477</v>
      </c>
      <c r="R20" s="61">
        <f>VLOOKUP($A20,'Occupancy Raw Data'!$B$8:$BE$45,'Occupancy Raw Data'!Y$3,FALSE)</f>
        <v>9.4323938224923101</v>
      </c>
      <c r="S20" s="60">
        <f>VLOOKUP($A20,'Occupancy Raw Data'!$B$8:$BE$45,'Occupancy Raw Data'!AA$3,FALSE)</f>
        <v>7.0883152351601604</v>
      </c>
      <c r="T20" s="60">
        <f>VLOOKUP($A20,'Occupancy Raw Data'!$B$8:$BE$45,'Occupancy Raw Data'!AB$3,FALSE)</f>
        <v>-2.1998192150432998</v>
      </c>
      <c r="U20" s="61">
        <f>VLOOKUP($A20,'Occupancy Raw Data'!$B$8:$BE$45,'Occupancy Raw Data'!AC$3,FALSE)</f>
        <v>2.3034689505613102</v>
      </c>
      <c r="V20" s="62">
        <f>VLOOKUP($A20,'Occupancy Raw Data'!$B$8:$BE$45,'Occupancy Raw Data'!AE$3,FALSE)</f>
        <v>6.1657277662861203</v>
      </c>
      <c r="W20" s="63"/>
      <c r="X20" s="64">
        <f>VLOOKUP($A20,'ADR Raw Data'!$B$6:$BE$43,'ADR Raw Data'!G$1,FALSE)</f>
        <v>135.020443991853</v>
      </c>
      <c r="Y20" s="65">
        <f>VLOOKUP($A20,'ADR Raw Data'!$B$6:$BE$43,'ADR Raw Data'!H$1,FALSE)</f>
        <v>124.811897093479</v>
      </c>
      <c r="Z20" s="65">
        <f>VLOOKUP($A20,'ADR Raw Data'!$B$6:$BE$43,'ADR Raw Data'!I$1,FALSE)</f>
        <v>106.981898277933</v>
      </c>
      <c r="AA20" s="65">
        <f>VLOOKUP($A20,'ADR Raw Data'!$B$6:$BE$43,'ADR Raw Data'!J$1,FALSE)</f>
        <v>111.59547787042899</v>
      </c>
      <c r="AB20" s="65">
        <f>VLOOKUP($A20,'ADR Raw Data'!$B$6:$BE$43,'ADR Raw Data'!K$1,FALSE)</f>
        <v>133.393494404883</v>
      </c>
      <c r="AC20" s="66">
        <f>VLOOKUP($A20,'ADR Raw Data'!$B$6:$BE$43,'ADR Raw Data'!L$1,FALSE)</f>
        <v>122.961094308496</v>
      </c>
      <c r="AD20" s="65">
        <f>VLOOKUP($A20,'ADR Raw Data'!$B$6:$BE$43,'ADR Raw Data'!N$1,FALSE)</f>
        <v>176.541747173689</v>
      </c>
      <c r="AE20" s="65">
        <f>VLOOKUP($A20,'ADR Raw Data'!$B$6:$BE$43,'ADR Raw Data'!O$1,FALSE)</f>
        <v>182.87916151809301</v>
      </c>
      <c r="AF20" s="66">
        <f>VLOOKUP($A20,'ADR Raw Data'!$B$6:$BE$43,'ADR Raw Data'!P$1,FALSE)</f>
        <v>179.66279840041699</v>
      </c>
      <c r="AG20" s="67">
        <f>VLOOKUP($A20,'ADR Raw Data'!$B$6:$BE$43,'ADR Raw Data'!R$1,FALSE)</f>
        <v>147.998125599785</v>
      </c>
      <c r="AH20" s="63"/>
      <c r="AI20" s="59">
        <f>VLOOKUP($A20,'ADR Raw Data'!$B$6:$BE$43,'ADR Raw Data'!T$1,FALSE)</f>
        <v>28.043102591392099</v>
      </c>
      <c r="AJ20" s="60">
        <f>VLOOKUP($A20,'ADR Raw Data'!$B$6:$BE$43,'ADR Raw Data'!U$1,FALSE)</f>
        <v>28.517355628097899</v>
      </c>
      <c r="AK20" s="60">
        <f>VLOOKUP($A20,'ADR Raw Data'!$B$6:$BE$43,'ADR Raw Data'!V$1,FALSE)</f>
        <v>4.6234571593106697</v>
      </c>
      <c r="AL20" s="60">
        <f>VLOOKUP($A20,'ADR Raw Data'!$B$6:$BE$43,'ADR Raw Data'!W$1,FALSE)</f>
        <v>-2.82336830815419</v>
      </c>
      <c r="AM20" s="60">
        <f>VLOOKUP($A20,'ADR Raw Data'!$B$6:$BE$43,'ADR Raw Data'!X$1,FALSE)</f>
        <v>7.2006012991357098</v>
      </c>
      <c r="AN20" s="61">
        <f>VLOOKUP($A20,'ADR Raw Data'!$B$6:$BE$43,'ADR Raw Data'!Y$1,FALSE)</f>
        <v>11.386336296408301</v>
      </c>
      <c r="AO20" s="60">
        <f>VLOOKUP($A20,'ADR Raw Data'!$B$6:$BE$43,'ADR Raw Data'!AA$1,FALSE)</f>
        <v>5.6942233718145703</v>
      </c>
      <c r="AP20" s="60">
        <f>VLOOKUP($A20,'ADR Raw Data'!$B$6:$BE$43,'ADR Raw Data'!AB$1,FALSE)</f>
        <v>7.2506688424916899</v>
      </c>
      <c r="AQ20" s="61">
        <f>VLOOKUP($A20,'ADR Raw Data'!$B$6:$BE$43,'ADR Raw Data'!AC$1,FALSE)</f>
        <v>6.4189378537068098</v>
      </c>
      <c r="AR20" s="62">
        <f>VLOOKUP($A20,'ADR Raw Data'!$B$6:$BE$43,'ADR Raw Data'!AE$1,FALSE)</f>
        <v>7.8956969496064104</v>
      </c>
      <c r="AS20" s="50"/>
      <c r="AT20" s="64">
        <f>VLOOKUP($A20,'RevPAR Raw Data'!$B$6:$BE$43,'RevPAR Raw Data'!G$1,FALSE)</f>
        <v>44.535159209995903</v>
      </c>
      <c r="AU20" s="65">
        <f>VLOOKUP($A20,'RevPAR Raw Data'!$B$6:$BE$43,'RevPAR Raw Data'!H$1,FALSE)</f>
        <v>42.693952707241699</v>
      </c>
      <c r="AV20" s="65">
        <f>VLOOKUP($A20,'RevPAR Raw Data'!$B$6:$BE$43,'RevPAR Raw Data'!I$1,FALSE)</f>
        <v>35.890608625554201</v>
      </c>
      <c r="AW20" s="65">
        <f>VLOOKUP($A20,'RevPAR Raw Data'!$B$6:$BE$43,'RevPAR Raw Data'!J$1,FALSE)</f>
        <v>46.749254332930199</v>
      </c>
      <c r="AX20" s="65">
        <f>VLOOKUP($A20,'RevPAR Raw Data'!$B$6:$BE$43,'RevPAR Raw Data'!K$1,FALSE)</f>
        <v>70.469329571409304</v>
      </c>
      <c r="AY20" s="66">
        <f>VLOOKUP($A20,'RevPAR Raw Data'!$B$6:$BE$43,'RevPAR Raw Data'!L$1,FALSE)</f>
        <v>48.0676608894263</v>
      </c>
      <c r="AZ20" s="65">
        <f>VLOOKUP($A20,'RevPAR Raw Data'!$B$6:$BE$43,'RevPAR Raw Data'!N$1,FALSE)</f>
        <v>138.47248690044299</v>
      </c>
      <c r="BA20" s="65">
        <f>VLOOKUP($A20,'RevPAR Raw Data'!$B$6:$BE$43,'RevPAR Raw Data'!O$1,FALSE)</f>
        <v>139.19259035335199</v>
      </c>
      <c r="BB20" s="66">
        <f>VLOOKUP($A20,'RevPAR Raw Data'!$B$6:$BE$43,'RevPAR Raw Data'!P$1,FALSE)</f>
        <v>138.83253862689699</v>
      </c>
      <c r="BC20" s="67">
        <f>VLOOKUP($A20,'RevPAR Raw Data'!$B$6:$BE$43,'RevPAR Raw Data'!R$1,FALSE)</f>
        <v>74.000483100132399</v>
      </c>
      <c r="BD20" s="63"/>
      <c r="BE20" s="59">
        <f>VLOOKUP($A20,'RevPAR Raw Data'!$B$6:$BE$43,'RevPAR Raw Data'!T$1,FALSE)</f>
        <v>49.072009052993103</v>
      </c>
      <c r="BF20" s="60">
        <f>VLOOKUP($A20,'RevPAR Raw Data'!$B$6:$BE$43,'RevPAR Raw Data'!U$1,FALSE)</f>
        <v>35.558409347806801</v>
      </c>
      <c r="BG20" s="60">
        <f>VLOOKUP($A20,'RevPAR Raw Data'!$B$6:$BE$43,'RevPAR Raw Data'!V$1,FALSE)</f>
        <v>7.8762593095418802</v>
      </c>
      <c r="BH20" s="60">
        <f>VLOOKUP($A20,'RevPAR Raw Data'!$B$6:$BE$43,'RevPAR Raw Data'!W$1,FALSE)</f>
        <v>7.7040121543375202</v>
      </c>
      <c r="BI20" s="60">
        <f>VLOOKUP($A20,'RevPAR Raw Data'!$B$6:$BE$43,'RevPAR Raw Data'!X$1,FALSE)</f>
        <v>19.183611488086001</v>
      </c>
      <c r="BJ20" s="61">
        <f>VLOOKUP($A20,'RevPAR Raw Data'!$B$6:$BE$43,'RevPAR Raw Data'!Y$1,FALSE)</f>
        <v>21.892734200331201</v>
      </c>
      <c r="BK20" s="60">
        <f>VLOOKUP($A20,'RevPAR Raw Data'!$B$6:$BE$43,'RevPAR Raw Data'!AA$1,FALSE)</f>
        <v>13.1861631097631</v>
      </c>
      <c r="BL20" s="60">
        <f>VLOOKUP($A20,'RevPAR Raw Data'!$B$6:$BE$43,'RevPAR Raw Data'!AB$1,FALSE)</f>
        <v>4.8913480210321003</v>
      </c>
      <c r="BM20" s="61">
        <f>VLOOKUP($A20,'RevPAR Raw Data'!$B$6:$BE$43,'RevPAR Raw Data'!AC$1,FALSE)</f>
        <v>8.8702650446840892</v>
      </c>
      <c r="BN20" s="62">
        <f>VLOOKUP($A20,'RevPAR Raw Data'!$B$6:$BE$43,'RevPAR Raw Data'!AE$1,FALSE)</f>
        <v>14.5482518950562</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Data'!$B$8:$BE$45,'Occupancy Raw Data'!G$3,FALSE)</f>
        <v>43.924574438070103</v>
      </c>
      <c r="C22" s="60">
        <f>VLOOKUP($A22,'Occupancy Raw Data'!$B$8:$BE$45,'Occupancy Raw Data'!H$3,FALSE)</f>
        <v>53.183485375717098</v>
      </c>
      <c r="D22" s="60">
        <f>VLOOKUP($A22,'Occupancy Raw Data'!$B$8:$BE$45,'Occupancy Raw Data'!I$3,FALSE)</f>
        <v>55.769773347126801</v>
      </c>
      <c r="E22" s="60">
        <f>VLOOKUP($A22,'Occupancy Raw Data'!$B$8:$BE$45,'Occupancy Raw Data'!J$3,FALSE)</f>
        <v>59.649205304241498</v>
      </c>
      <c r="F22" s="60">
        <f>VLOOKUP($A22,'Occupancy Raw Data'!$B$8:$BE$45,'Occupancy Raw Data'!K$3,FALSE)</f>
        <v>58.8756700837016</v>
      </c>
      <c r="G22" s="61">
        <f>VLOOKUP($A22,'Occupancy Raw Data'!$B$8:$BE$45,'Occupancy Raw Data'!L$3,FALSE)</f>
        <v>54.280541709771398</v>
      </c>
      <c r="H22" s="60">
        <f>VLOOKUP($A22,'Occupancy Raw Data'!$B$8:$BE$45,'Occupancy Raw Data'!N$3,FALSE)</f>
        <v>70.7514342142386</v>
      </c>
      <c r="I22" s="60">
        <f>VLOOKUP($A22,'Occupancy Raw Data'!$B$8:$BE$45,'Occupancy Raw Data'!O$3,FALSE)</f>
        <v>68.759992476253103</v>
      </c>
      <c r="J22" s="61">
        <f>VLOOKUP($A22,'Occupancy Raw Data'!$B$8:$BE$45,'Occupancy Raw Data'!P$3,FALSE)</f>
        <v>69.755713345245894</v>
      </c>
      <c r="K22" s="62">
        <f>VLOOKUP($A22,'Occupancy Raw Data'!$B$8:$BE$45,'Occupancy Raw Data'!R$3,FALSE)</f>
        <v>58.702019319907002</v>
      </c>
      <c r="L22" s="63"/>
      <c r="M22" s="59">
        <f>VLOOKUP($A22,'Occupancy Raw Data'!$B$8:$BE$45,'Occupancy Raw Data'!T$3,FALSE)</f>
        <v>5.1739412594568597</v>
      </c>
      <c r="N22" s="60">
        <f>VLOOKUP($A22,'Occupancy Raw Data'!$B$8:$BE$45,'Occupancy Raw Data'!U$3,FALSE)</f>
        <v>-2.3297143871247199</v>
      </c>
      <c r="O22" s="60">
        <f>VLOOKUP($A22,'Occupancy Raw Data'!$B$8:$BE$45,'Occupancy Raw Data'!V$3,FALSE)</f>
        <v>-1.1422248798027399</v>
      </c>
      <c r="P22" s="60">
        <f>VLOOKUP($A22,'Occupancy Raw Data'!$B$8:$BE$45,'Occupancy Raw Data'!W$3,FALSE)</f>
        <v>1.9734071940164399</v>
      </c>
      <c r="Q22" s="60">
        <f>VLOOKUP($A22,'Occupancy Raw Data'!$B$8:$BE$45,'Occupancy Raw Data'!X$3,FALSE)</f>
        <v>-1.42406378176125</v>
      </c>
      <c r="R22" s="61">
        <f>VLOOKUP($A22,'Occupancy Raw Data'!$B$8:$BE$45,'Occupancy Raw Data'!Y$3,FALSE)</f>
        <v>0.203683943078526</v>
      </c>
      <c r="S22" s="60">
        <f>VLOOKUP($A22,'Occupancy Raw Data'!$B$8:$BE$45,'Occupancy Raw Data'!AA$3,FALSE)</f>
        <v>-3.39492044782964</v>
      </c>
      <c r="T22" s="60">
        <f>VLOOKUP($A22,'Occupancy Raw Data'!$B$8:$BE$45,'Occupancy Raw Data'!AB$3,FALSE)</f>
        <v>-7.9772362074809404</v>
      </c>
      <c r="U22" s="61">
        <f>VLOOKUP($A22,'Occupancy Raw Data'!$B$8:$BE$45,'Occupancy Raw Data'!AC$3,FALSE)</f>
        <v>-5.7090402389631398</v>
      </c>
      <c r="V22" s="62">
        <f>VLOOKUP($A22,'Occupancy Raw Data'!$B$8:$BE$45,'Occupancy Raw Data'!AE$3,FALSE)</f>
        <v>-1.8851833960066</v>
      </c>
      <c r="W22" s="63"/>
      <c r="X22" s="64">
        <f>VLOOKUP($A22,'ADR Raw Data'!$B$6:$BE$43,'ADR Raw Data'!G$1,FALSE)</f>
        <v>99.672968632908606</v>
      </c>
      <c r="Y22" s="65">
        <f>VLOOKUP($A22,'ADR Raw Data'!$B$6:$BE$43,'ADR Raw Data'!H$1,FALSE)</f>
        <v>99.452451812555196</v>
      </c>
      <c r="Z22" s="65">
        <f>VLOOKUP($A22,'ADR Raw Data'!$B$6:$BE$43,'ADR Raw Data'!I$1,FALSE)</f>
        <v>101.698085581787</v>
      </c>
      <c r="AA22" s="65">
        <f>VLOOKUP($A22,'ADR Raw Data'!$B$6:$BE$43,'ADR Raw Data'!J$1,FALSE)</f>
        <v>100.901260149783</v>
      </c>
      <c r="AB22" s="65">
        <f>VLOOKUP($A22,'ADR Raw Data'!$B$6:$BE$43,'ADR Raw Data'!K$1,FALSE)</f>
        <v>107.12692703965401</v>
      </c>
      <c r="AC22" s="66">
        <f>VLOOKUP($A22,'ADR Raw Data'!$B$6:$BE$43,'ADR Raw Data'!L$1,FALSE)</f>
        <v>101.93284242807501</v>
      </c>
      <c r="AD22" s="65">
        <f>VLOOKUP($A22,'ADR Raw Data'!$B$6:$BE$43,'ADR Raw Data'!N$1,FALSE)</f>
        <v>142.24573740528999</v>
      </c>
      <c r="AE22" s="65">
        <f>VLOOKUP($A22,'ADR Raw Data'!$B$6:$BE$43,'ADR Raw Data'!O$1,FALSE)</f>
        <v>141.51664797401199</v>
      </c>
      <c r="AF22" s="66">
        <f>VLOOKUP($A22,'ADR Raw Data'!$B$6:$BE$43,'ADR Raw Data'!P$1,FALSE)</f>
        <v>141.886396346293</v>
      </c>
      <c r="AG22" s="67">
        <f>VLOOKUP($A22,'ADR Raw Data'!$B$6:$BE$43,'ADR Raw Data'!R$1,FALSE)</f>
        <v>115.497664931052</v>
      </c>
      <c r="AH22" s="63"/>
      <c r="AI22" s="59">
        <f>VLOOKUP($A22,'ADR Raw Data'!$B$6:$BE$43,'ADR Raw Data'!T$1,FALSE)</f>
        <v>6.9899948720152896</v>
      </c>
      <c r="AJ22" s="60">
        <f>VLOOKUP($A22,'ADR Raw Data'!$B$6:$BE$43,'ADR Raw Data'!U$1,FALSE)</f>
        <v>6.7924266523096</v>
      </c>
      <c r="AK22" s="60">
        <f>VLOOKUP($A22,'ADR Raw Data'!$B$6:$BE$43,'ADR Raw Data'!V$1,FALSE)</f>
        <v>6.2940439773944101</v>
      </c>
      <c r="AL22" s="60">
        <f>VLOOKUP($A22,'ADR Raw Data'!$B$6:$BE$43,'ADR Raw Data'!W$1,FALSE)</f>
        <v>4.9927062934711399</v>
      </c>
      <c r="AM22" s="60">
        <f>VLOOKUP($A22,'ADR Raw Data'!$B$6:$BE$43,'ADR Raw Data'!X$1,FALSE)</f>
        <v>5.3422972131424498</v>
      </c>
      <c r="AN22" s="61">
        <f>VLOOKUP($A22,'ADR Raw Data'!$B$6:$BE$43,'ADR Raw Data'!Y$1,FALSE)</f>
        <v>5.9647120528039599</v>
      </c>
      <c r="AO22" s="60">
        <f>VLOOKUP($A22,'ADR Raw Data'!$B$6:$BE$43,'ADR Raw Data'!AA$1,FALSE)</f>
        <v>-0.60072149186191803</v>
      </c>
      <c r="AP22" s="60">
        <f>VLOOKUP($A22,'ADR Raw Data'!$B$6:$BE$43,'ADR Raw Data'!AB$1,FALSE)</f>
        <v>-4.8338450842904503</v>
      </c>
      <c r="AQ22" s="61">
        <f>VLOOKUP($A22,'ADR Raw Data'!$B$6:$BE$43,'ADR Raw Data'!AC$1,FALSE)</f>
        <v>-2.77302790802496</v>
      </c>
      <c r="AR22" s="62">
        <f>VLOOKUP($A22,'ADR Raw Data'!$B$6:$BE$43,'ADR Raw Data'!AE$1,FALSE)</f>
        <v>1.52148494052577</v>
      </c>
      <c r="AS22" s="50"/>
      <c r="AT22" s="64">
        <f>VLOOKUP($A22,'RevPAR Raw Data'!$B$6:$BE$43,'RevPAR Raw Data'!G$1,FALSE)</f>
        <v>43.780927301796197</v>
      </c>
      <c r="AU22" s="65">
        <f>VLOOKUP($A22,'RevPAR Raw Data'!$B$6:$BE$43,'RevPAR Raw Data'!H$1,FALSE)</f>
        <v>52.892280165522401</v>
      </c>
      <c r="AV22" s="65">
        <f>VLOOKUP($A22,'RevPAR Raw Data'!$B$6:$BE$43,'RevPAR Raw Data'!I$1,FALSE)</f>
        <v>56.716791827329999</v>
      </c>
      <c r="AW22" s="65">
        <f>VLOOKUP($A22,'RevPAR Raw Data'!$B$6:$BE$43,'RevPAR Raw Data'!J$1,FALSE)</f>
        <v>60.186799821310998</v>
      </c>
      <c r="AX22" s="65">
        <f>VLOOKUP($A22,'RevPAR Raw Data'!$B$6:$BE$43,'RevPAR Raw Data'!K$1,FALSE)</f>
        <v>63.071696134675001</v>
      </c>
      <c r="AY22" s="66">
        <f>VLOOKUP($A22,'RevPAR Raw Data'!$B$6:$BE$43,'RevPAR Raw Data'!L$1,FALSE)</f>
        <v>55.329699050126898</v>
      </c>
      <c r="AZ22" s="65">
        <f>VLOOKUP($A22,'RevPAR Raw Data'!$B$6:$BE$43,'RevPAR Raw Data'!N$1,FALSE)</f>
        <v>100.640899322862</v>
      </c>
      <c r="BA22" s="65">
        <f>VLOOKUP($A22,'RevPAR Raw Data'!$B$6:$BE$43,'RevPAR Raw Data'!O$1,FALSE)</f>
        <v>97.306836499576704</v>
      </c>
      <c r="BB22" s="66">
        <f>VLOOKUP($A22,'RevPAR Raw Data'!$B$6:$BE$43,'RevPAR Raw Data'!P$1,FALSE)</f>
        <v>98.973867911219699</v>
      </c>
      <c r="BC22" s="67">
        <f>VLOOKUP($A22,'RevPAR Raw Data'!$B$6:$BE$43,'RevPAR Raw Data'!R$1,FALSE)</f>
        <v>67.799461581867703</v>
      </c>
      <c r="BD22" s="63"/>
      <c r="BE22" s="59">
        <f>VLOOKUP($A22,'RevPAR Raw Data'!$B$6:$BE$43,'RevPAR Raw Data'!T$1,FALSE)</f>
        <v>12.525594360189199</v>
      </c>
      <c r="BF22" s="60">
        <f>VLOOKUP($A22,'RevPAR Raw Data'!$B$6:$BE$43,'RevPAR Raw Data'!U$1,FALSE)</f>
        <v>4.3044681242311196</v>
      </c>
      <c r="BG22" s="60">
        <f>VLOOKUP($A22,'RevPAR Raw Data'!$B$6:$BE$43,'RevPAR Raw Data'!V$1,FALSE)</f>
        <v>5.07992696133614</v>
      </c>
      <c r="BH22" s="60">
        <f>VLOOKUP($A22,'RevPAR Raw Data'!$B$6:$BE$43,'RevPAR Raw Data'!W$1,FALSE)</f>
        <v>7.0646399126590502</v>
      </c>
      <c r="BI22" s="60">
        <f>VLOOKUP($A22,'RevPAR Raw Data'!$B$6:$BE$43,'RevPAR Raw Data'!X$1,FALSE)</f>
        <v>3.8421557116548</v>
      </c>
      <c r="BJ22" s="61">
        <f>VLOOKUP($A22,'RevPAR Raw Data'!$B$6:$BE$43,'RevPAR Raw Data'!Y$1,FALSE)</f>
        <v>6.1805451565849197</v>
      </c>
      <c r="BK22" s="60">
        <f>VLOOKUP($A22,'RevPAR Raw Data'!$B$6:$BE$43,'RevPAR Raw Data'!AA$1,FALSE)</f>
        <v>-3.9752479229298299</v>
      </c>
      <c r="BL22" s="60">
        <f>VLOOKUP($A22,'RevPAR Raw Data'!$B$6:$BE$43,'RevPAR Raw Data'!AB$1,FALSE)</f>
        <v>-12.425474051493801</v>
      </c>
      <c r="BM22" s="61">
        <f>VLOOKUP($A22,'RevPAR Raw Data'!$B$6:$BE$43,'RevPAR Raw Data'!AC$1,FALSE)</f>
        <v>-8.3237548678812701</v>
      </c>
      <c r="BN22" s="62">
        <f>VLOOKUP($A22,'RevPAR Raw Data'!$B$6:$BE$43,'RevPAR Raw Data'!AE$1,FALSE)</f>
        <v>-0.39238123695236798</v>
      </c>
    </row>
    <row r="23" spans="1:66" x14ac:dyDescent="0.35">
      <c r="A23" s="78" t="s">
        <v>71</v>
      </c>
      <c r="B23" s="59">
        <f>VLOOKUP($A23,'Occupancy Raw Data'!$B$8:$BE$45,'Occupancy Raw Data'!G$3,FALSE)</f>
        <v>43.930843422942701</v>
      </c>
      <c r="C23" s="60">
        <f>VLOOKUP($A23,'Occupancy Raw Data'!$B$8:$BE$45,'Occupancy Raw Data'!H$3,FALSE)</f>
        <v>51.569874820439097</v>
      </c>
      <c r="D23" s="60">
        <f>VLOOKUP($A23,'Occupancy Raw Data'!$B$8:$BE$45,'Occupancy Raw Data'!I$3,FALSE)</f>
        <v>54.191463164375101</v>
      </c>
      <c r="E23" s="60">
        <f>VLOOKUP($A23,'Occupancy Raw Data'!$B$8:$BE$45,'Occupancy Raw Data'!J$3,FALSE)</f>
        <v>58.531705315000998</v>
      </c>
      <c r="F23" s="60">
        <f>VLOOKUP($A23,'Occupancy Raw Data'!$B$8:$BE$45,'Occupancy Raw Data'!K$3,FALSE)</f>
        <v>52.436897188590102</v>
      </c>
      <c r="G23" s="61">
        <f>VLOOKUP($A23,'Occupancy Raw Data'!$B$8:$BE$45,'Occupancy Raw Data'!L$3,FALSE)</f>
        <v>52.132156782269597</v>
      </c>
      <c r="H23" s="60">
        <f>VLOOKUP($A23,'Occupancy Raw Data'!$B$8:$BE$45,'Occupancy Raw Data'!N$3,FALSE)</f>
        <v>61.414939462343497</v>
      </c>
      <c r="I23" s="60">
        <f>VLOOKUP($A23,'Occupancy Raw Data'!$B$8:$BE$45,'Occupancy Raw Data'!O$3,FALSE)</f>
        <v>63.2772419454135</v>
      </c>
      <c r="J23" s="61">
        <f>VLOOKUP($A23,'Occupancy Raw Data'!$B$8:$BE$45,'Occupancy Raw Data'!P$3,FALSE)</f>
        <v>62.346090703878502</v>
      </c>
      <c r="K23" s="62">
        <f>VLOOKUP($A23,'Occupancy Raw Data'!$B$8:$BE$45,'Occupancy Raw Data'!R$3,FALSE)</f>
        <v>55.050423617014999</v>
      </c>
      <c r="L23" s="63"/>
      <c r="M23" s="59">
        <f>VLOOKUP($A23,'Occupancy Raw Data'!$B$8:$BE$45,'Occupancy Raw Data'!T$3,FALSE)</f>
        <v>1.4469792723244299</v>
      </c>
      <c r="N23" s="60">
        <f>VLOOKUP($A23,'Occupancy Raw Data'!$B$8:$BE$45,'Occupancy Raw Data'!U$3,FALSE)</f>
        <v>-8.2638965412803493</v>
      </c>
      <c r="O23" s="60">
        <f>VLOOKUP($A23,'Occupancy Raw Data'!$B$8:$BE$45,'Occupancy Raw Data'!V$3,FALSE)</f>
        <v>-4.7208479749572598</v>
      </c>
      <c r="P23" s="60">
        <f>VLOOKUP($A23,'Occupancy Raw Data'!$B$8:$BE$45,'Occupancy Raw Data'!W$3,FALSE)</f>
        <v>0.15459614831785601</v>
      </c>
      <c r="Q23" s="60">
        <f>VLOOKUP($A23,'Occupancy Raw Data'!$B$8:$BE$45,'Occupancy Raw Data'!X$3,FALSE)</f>
        <v>-10.880747804557799</v>
      </c>
      <c r="R23" s="61">
        <f>VLOOKUP($A23,'Occupancy Raw Data'!$B$8:$BE$45,'Occupancy Raw Data'!Y$3,FALSE)</f>
        <v>-4.7559111021392599</v>
      </c>
      <c r="S23" s="60">
        <f>VLOOKUP($A23,'Occupancy Raw Data'!$B$8:$BE$45,'Occupancy Raw Data'!AA$3,FALSE)</f>
        <v>-6.8553714412659401</v>
      </c>
      <c r="T23" s="60">
        <f>VLOOKUP($A23,'Occupancy Raw Data'!$B$8:$BE$45,'Occupancy Raw Data'!AB$3,FALSE)</f>
        <v>-8.6461947666983505</v>
      </c>
      <c r="U23" s="61">
        <f>VLOOKUP($A23,'Occupancy Raw Data'!$B$8:$BE$45,'Occupancy Raw Data'!AC$3,FALSE)</f>
        <v>-7.7728443180259204</v>
      </c>
      <c r="V23" s="62">
        <f>VLOOKUP($A23,'Occupancy Raw Data'!$B$8:$BE$45,'Occupancy Raw Data'!AE$3,FALSE)</f>
        <v>-5.7535023244137902</v>
      </c>
      <c r="W23" s="63"/>
      <c r="X23" s="64">
        <f>VLOOKUP($A23,'ADR Raw Data'!$B$6:$BE$43,'ADR Raw Data'!G$1,FALSE)</f>
        <v>96.931657129510597</v>
      </c>
      <c r="Y23" s="65">
        <f>VLOOKUP($A23,'ADR Raw Data'!$B$6:$BE$43,'ADR Raw Data'!H$1,FALSE)</f>
        <v>96.536688221249506</v>
      </c>
      <c r="Z23" s="65">
        <f>VLOOKUP($A23,'ADR Raw Data'!$B$6:$BE$43,'ADR Raw Data'!I$1,FALSE)</f>
        <v>97.557423080564206</v>
      </c>
      <c r="AA23" s="65">
        <f>VLOOKUP($A23,'ADR Raw Data'!$B$6:$BE$43,'ADR Raw Data'!J$1,FALSE)</f>
        <v>96.591642562888893</v>
      </c>
      <c r="AB23" s="65">
        <f>VLOOKUP($A23,'ADR Raw Data'!$B$6:$BE$43,'ADR Raw Data'!K$1,FALSE)</f>
        <v>99.889133157225302</v>
      </c>
      <c r="AC23" s="66">
        <f>VLOOKUP($A23,'ADR Raw Data'!$B$6:$BE$43,'ADR Raw Data'!L$1,FALSE)</f>
        <v>97.502214415052705</v>
      </c>
      <c r="AD23" s="65">
        <f>VLOOKUP($A23,'ADR Raw Data'!$B$6:$BE$43,'ADR Raw Data'!N$1,FALSE)</f>
        <v>124.11791412580401</v>
      </c>
      <c r="AE23" s="65">
        <f>VLOOKUP($A23,'ADR Raw Data'!$B$6:$BE$43,'ADR Raw Data'!O$1,FALSE)</f>
        <v>123.63126885033201</v>
      </c>
      <c r="AF23" s="66">
        <f>VLOOKUP($A23,'ADR Raw Data'!$B$6:$BE$43,'ADR Raw Data'!P$1,FALSE)</f>
        <v>123.87095741616901</v>
      </c>
      <c r="AG23" s="67">
        <f>VLOOKUP($A23,'ADR Raw Data'!$B$6:$BE$43,'ADR Raw Data'!R$1,FALSE)</f>
        <v>106.034589618308</v>
      </c>
      <c r="AH23" s="63"/>
      <c r="AI23" s="59">
        <f>VLOOKUP($A23,'ADR Raw Data'!$B$6:$BE$43,'ADR Raw Data'!T$1,FALSE)</f>
        <v>6.0871558035869802</v>
      </c>
      <c r="AJ23" s="60">
        <f>VLOOKUP($A23,'ADR Raw Data'!$B$6:$BE$43,'ADR Raw Data'!U$1,FALSE)</f>
        <v>3.2524971882267</v>
      </c>
      <c r="AK23" s="60">
        <f>VLOOKUP($A23,'ADR Raw Data'!$B$6:$BE$43,'ADR Raw Data'!V$1,FALSE)</f>
        <v>2.6911261951862602</v>
      </c>
      <c r="AL23" s="60">
        <f>VLOOKUP($A23,'ADR Raw Data'!$B$6:$BE$43,'ADR Raw Data'!W$1,FALSE)</f>
        <v>0.26354135962834602</v>
      </c>
      <c r="AM23" s="60">
        <f>VLOOKUP($A23,'ADR Raw Data'!$B$6:$BE$43,'ADR Raw Data'!X$1,FALSE)</f>
        <v>-0.59291225457765895</v>
      </c>
      <c r="AN23" s="61">
        <f>VLOOKUP($A23,'ADR Raw Data'!$B$6:$BE$43,'ADR Raw Data'!Y$1,FALSE)</f>
        <v>2.0093188373707398</v>
      </c>
      <c r="AO23" s="60">
        <f>VLOOKUP($A23,'ADR Raw Data'!$B$6:$BE$43,'ADR Raw Data'!AA$1,FALSE)</f>
        <v>4.9451753283954503</v>
      </c>
      <c r="AP23" s="60">
        <f>VLOOKUP($A23,'ADR Raw Data'!$B$6:$BE$43,'ADR Raw Data'!AB$1,FALSE)</f>
        <v>3.5057502937773899</v>
      </c>
      <c r="AQ23" s="61">
        <f>VLOOKUP($A23,'ADR Raw Data'!$B$6:$BE$43,'ADR Raw Data'!AC$1,FALSE)</f>
        <v>4.2061629984224203</v>
      </c>
      <c r="AR23" s="62">
        <f>VLOOKUP($A23,'ADR Raw Data'!$B$6:$BE$43,'ADR Raw Data'!AE$1,FALSE)</f>
        <v>2.6644927500289</v>
      </c>
      <c r="AS23" s="50"/>
      <c r="AT23" s="64">
        <f>VLOOKUP($A23,'RevPAR Raw Data'!$B$6:$BE$43,'RevPAR Raw Data'!G$1,FALSE)</f>
        <v>42.582894520829001</v>
      </c>
      <c r="AU23" s="65">
        <f>VLOOKUP($A23,'RevPAR Raw Data'!$B$6:$BE$43,'RevPAR Raw Data'!H$1,FALSE)</f>
        <v>49.783849271495903</v>
      </c>
      <c r="AV23" s="65">
        <f>VLOOKUP($A23,'RevPAR Raw Data'!$B$6:$BE$43,'RevPAR Raw Data'!I$1,FALSE)</f>
        <v>52.867794992817501</v>
      </c>
      <c r="AW23" s="65">
        <f>VLOOKUP($A23,'RevPAR Raw Data'!$B$6:$BE$43,'RevPAR Raw Data'!J$1,FALSE)</f>
        <v>56.536735583829199</v>
      </c>
      <c r="AX23" s="65">
        <f>VLOOKUP($A23,'RevPAR Raw Data'!$B$6:$BE$43,'RevPAR Raw Data'!K$1,FALSE)</f>
        <v>52.378762056228098</v>
      </c>
      <c r="AY23" s="66">
        <f>VLOOKUP($A23,'RevPAR Raw Data'!$B$6:$BE$43,'RevPAR Raw Data'!L$1,FALSE)</f>
        <v>50.830007285039997</v>
      </c>
      <c r="AZ23" s="65">
        <f>VLOOKUP($A23,'RevPAR Raw Data'!$B$6:$BE$43,'RevPAR Raw Data'!N$1,FALSE)</f>
        <v>76.226941822285994</v>
      </c>
      <c r="BA23" s="65">
        <f>VLOOKUP($A23,'RevPAR Raw Data'!$B$6:$BE$43,'RevPAR Raw Data'!O$1,FALSE)</f>
        <v>78.230457110609393</v>
      </c>
      <c r="BB23" s="66">
        <f>VLOOKUP($A23,'RevPAR Raw Data'!$B$6:$BE$43,'RevPAR Raw Data'!P$1,FALSE)</f>
        <v>77.228699466447694</v>
      </c>
      <c r="BC23" s="67">
        <f>VLOOKUP($A23,'RevPAR Raw Data'!$B$6:$BE$43,'RevPAR Raw Data'!R$1,FALSE)</f>
        <v>58.372490765442201</v>
      </c>
      <c r="BD23" s="63"/>
      <c r="BE23" s="59">
        <f>VLOOKUP($A23,'RevPAR Raw Data'!$B$6:$BE$43,'RevPAR Raw Data'!T$1,FALSE)</f>
        <v>7.6222149586634096</v>
      </c>
      <c r="BF23" s="60">
        <f>VLOOKUP($A23,'RevPAR Raw Data'!$B$6:$BE$43,'RevPAR Raw Data'!U$1,FALSE)</f>
        <v>-5.2801823556967502</v>
      </c>
      <c r="BG23" s="60">
        <f>VLOOKUP($A23,'RevPAR Raw Data'!$B$6:$BE$43,'RevPAR Raw Data'!V$1,FALSE)</f>
        <v>-2.1567657562599898</v>
      </c>
      <c r="BH23" s="60">
        <f>VLOOKUP($A23,'RevPAR Raw Data'!$B$6:$BE$43,'RevPAR Raw Data'!W$1,FALSE)</f>
        <v>0.418544932737413</v>
      </c>
      <c r="BI23" s="60">
        <f>VLOOKUP($A23,'RevPAR Raw Data'!$B$6:$BE$43,'RevPAR Raw Data'!X$1,FALSE)</f>
        <v>-11.409146772012599</v>
      </c>
      <c r="BJ23" s="61">
        <f>VLOOKUP($A23,'RevPAR Raw Data'!$B$6:$BE$43,'RevPAR Raw Data'!Y$1,FALSE)</f>
        <v>-2.8421536824324098</v>
      </c>
      <c r="BK23" s="60">
        <f>VLOOKUP($A23,'RevPAR Raw Data'!$B$6:$BE$43,'RevPAR Raw Data'!AA$1,FALSE)</f>
        <v>-2.2492062500538399</v>
      </c>
      <c r="BL23" s="60">
        <f>VLOOKUP($A23,'RevPAR Raw Data'!$B$6:$BE$43,'RevPAR Raw Data'!AB$1,FALSE)</f>
        <v>-5.4435584713550504</v>
      </c>
      <c r="BM23" s="61">
        <f>VLOOKUP($A23,'RevPAR Raw Data'!$B$6:$BE$43,'RevPAR Raw Data'!AC$1,FALSE)</f>
        <v>-3.8936198212332802</v>
      </c>
      <c r="BN23" s="62">
        <f>VLOOKUP($A23,'RevPAR Raw Data'!$B$6:$BE$43,'RevPAR Raw Data'!AE$1,FALSE)</f>
        <v>-3.2423112266916401</v>
      </c>
    </row>
    <row r="24" spans="1:66" x14ac:dyDescent="0.35">
      <c r="A24" s="78" t="s">
        <v>53</v>
      </c>
      <c r="B24" s="59">
        <f>VLOOKUP($A24,'Occupancy Raw Data'!$B$8:$BE$45,'Occupancy Raw Data'!G$3,FALSE)</f>
        <v>37.552879921900399</v>
      </c>
      <c r="C24" s="60">
        <f>VLOOKUP($A24,'Occupancy Raw Data'!$B$8:$BE$45,'Occupancy Raw Data'!H$3,FALSE)</f>
        <v>50.8623494956068</v>
      </c>
      <c r="D24" s="60">
        <f>VLOOKUP($A24,'Occupancy Raw Data'!$B$8:$BE$45,'Occupancy Raw Data'!I$3,FALSE)</f>
        <v>54.5720794012365</v>
      </c>
      <c r="E24" s="60">
        <f>VLOOKUP($A24,'Occupancy Raw Data'!$B$8:$BE$45,'Occupancy Raw Data'!J$3,FALSE)</f>
        <v>54.995118776439902</v>
      </c>
      <c r="F24" s="60">
        <f>VLOOKUP($A24,'Occupancy Raw Data'!$B$8:$BE$45,'Occupancy Raw Data'!K$3,FALSE)</f>
        <v>73.315977871786501</v>
      </c>
      <c r="G24" s="61">
        <f>VLOOKUP($A24,'Occupancy Raw Data'!$B$8:$BE$45,'Occupancy Raw Data'!L$3,FALSE)</f>
        <v>54.259681093394001</v>
      </c>
      <c r="H24" s="60">
        <f>VLOOKUP($A24,'Occupancy Raw Data'!$B$8:$BE$45,'Occupancy Raw Data'!N$3,FALSE)</f>
        <v>82.297429222258302</v>
      </c>
      <c r="I24" s="60">
        <f>VLOOKUP($A24,'Occupancy Raw Data'!$B$8:$BE$45,'Occupancy Raw Data'!O$3,FALSE)</f>
        <v>66.352098926130793</v>
      </c>
      <c r="J24" s="61">
        <f>VLOOKUP($A24,'Occupancy Raw Data'!$B$8:$BE$45,'Occupancy Raw Data'!P$3,FALSE)</f>
        <v>74.324764074194505</v>
      </c>
      <c r="K24" s="62">
        <f>VLOOKUP($A24,'Occupancy Raw Data'!$B$8:$BE$45,'Occupancy Raw Data'!R$3,FALSE)</f>
        <v>59.9925619450513</v>
      </c>
      <c r="L24" s="63"/>
      <c r="M24" s="59">
        <f>VLOOKUP($A24,'Occupancy Raw Data'!$B$8:$BE$45,'Occupancy Raw Data'!T$3,FALSE)</f>
        <v>21.378476067391102</v>
      </c>
      <c r="N24" s="60">
        <f>VLOOKUP($A24,'Occupancy Raw Data'!$B$8:$BE$45,'Occupancy Raw Data'!U$3,FALSE)</f>
        <v>12.262373494043301</v>
      </c>
      <c r="O24" s="60">
        <f>VLOOKUP($A24,'Occupancy Raw Data'!$B$8:$BE$45,'Occupancy Raw Data'!V$3,FALSE)</f>
        <v>5.8791625989803604</v>
      </c>
      <c r="P24" s="60">
        <f>VLOOKUP($A24,'Occupancy Raw Data'!$B$8:$BE$45,'Occupancy Raw Data'!W$3,FALSE)</f>
        <v>5.2468193964165497</v>
      </c>
      <c r="Q24" s="60">
        <f>VLOOKUP($A24,'Occupancy Raw Data'!$B$8:$BE$45,'Occupancy Raw Data'!X$3,FALSE)</f>
        <v>41.4087913069555</v>
      </c>
      <c r="R24" s="61">
        <f>VLOOKUP($A24,'Occupancy Raw Data'!$B$8:$BE$45,'Occupancy Raw Data'!Y$3,FALSE)</f>
        <v>16.9957028398406</v>
      </c>
      <c r="S24" s="60">
        <f>VLOOKUP($A24,'Occupancy Raw Data'!$B$8:$BE$45,'Occupancy Raw Data'!AA$3,FALSE)</f>
        <v>24.097963022424299</v>
      </c>
      <c r="T24" s="60">
        <f>VLOOKUP($A24,'Occupancy Raw Data'!$B$8:$BE$45,'Occupancy Raw Data'!AB$3,FALSE)</f>
        <v>13.6419291532281</v>
      </c>
      <c r="U24" s="61">
        <f>VLOOKUP($A24,'Occupancy Raw Data'!$B$8:$BE$45,'Occupancy Raw Data'!AC$3,FALSE)</f>
        <v>19.202379773341399</v>
      </c>
      <c r="V24" s="62">
        <f>VLOOKUP($A24,'Occupancy Raw Data'!$B$8:$BE$45,'Occupancy Raw Data'!AE$3,FALSE)</f>
        <v>17.7674001804548</v>
      </c>
      <c r="W24" s="63"/>
      <c r="X24" s="64">
        <f>VLOOKUP($A24,'ADR Raw Data'!$B$6:$BE$43,'ADR Raw Data'!G$1,FALSE)</f>
        <v>96.290346620450606</v>
      </c>
      <c r="Y24" s="65">
        <f>VLOOKUP($A24,'ADR Raw Data'!$B$6:$BE$43,'ADR Raw Data'!H$1,FALSE)</f>
        <v>98.911695457453604</v>
      </c>
      <c r="Z24" s="65">
        <f>VLOOKUP($A24,'ADR Raw Data'!$B$6:$BE$43,'ADR Raw Data'!I$1,FALSE)</f>
        <v>102.57630292188399</v>
      </c>
      <c r="AA24" s="65">
        <f>VLOOKUP($A24,'ADR Raw Data'!$B$6:$BE$43,'ADR Raw Data'!J$1,FALSE)</f>
        <v>103.22149112426</v>
      </c>
      <c r="AB24" s="65">
        <f>VLOOKUP($A24,'ADR Raw Data'!$B$6:$BE$43,'ADR Raw Data'!K$1,FALSE)</f>
        <v>118.608446515756</v>
      </c>
      <c r="AC24" s="66">
        <f>VLOOKUP($A24,'ADR Raw Data'!$B$6:$BE$43,'ADR Raw Data'!L$1,FALSE)</f>
        <v>105.482505697493</v>
      </c>
      <c r="AD24" s="65">
        <f>VLOOKUP($A24,'ADR Raw Data'!$B$6:$BE$43,'ADR Raw Data'!N$1,FALSE)</f>
        <v>136.10053776196099</v>
      </c>
      <c r="AE24" s="65">
        <f>VLOOKUP($A24,'ADR Raw Data'!$B$6:$BE$43,'ADR Raw Data'!O$1,FALSE)</f>
        <v>127.211020107896</v>
      </c>
      <c r="AF24" s="66">
        <f>VLOOKUP($A24,'ADR Raw Data'!$B$6:$BE$43,'ADR Raw Data'!P$1,FALSE)</f>
        <v>132.13255910683</v>
      </c>
      <c r="AG24" s="67">
        <f>VLOOKUP($A24,'ADR Raw Data'!$B$6:$BE$43,'ADR Raw Data'!R$1,FALSE)</f>
        <v>114.915860519178</v>
      </c>
      <c r="AH24" s="63"/>
      <c r="AI24" s="59">
        <f>VLOOKUP($A24,'ADR Raw Data'!$B$6:$BE$43,'ADR Raw Data'!T$1,FALSE)</f>
        <v>4.68459495351446</v>
      </c>
      <c r="AJ24" s="60">
        <f>VLOOKUP($A24,'ADR Raw Data'!$B$6:$BE$43,'ADR Raw Data'!U$1,FALSE)</f>
        <v>4.0887851327782796</v>
      </c>
      <c r="AK24" s="60">
        <f>VLOOKUP($A24,'ADR Raw Data'!$B$6:$BE$43,'ADR Raw Data'!V$1,FALSE)</f>
        <v>4.1819515981387001</v>
      </c>
      <c r="AL24" s="60">
        <f>VLOOKUP($A24,'ADR Raw Data'!$B$6:$BE$43,'ADR Raw Data'!W$1,FALSE)</f>
        <v>4.5852158713159898</v>
      </c>
      <c r="AM24" s="60">
        <f>VLOOKUP($A24,'ADR Raw Data'!$B$6:$BE$43,'ADR Raw Data'!X$1,FALSE)</f>
        <v>18.562764979838001</v>
      </c>
      <c r="AN24" s="61">
        <f>VLOOKUP($A24,'ADR Raw Data'!$B$6:$BE$43,'ADR Raw Data'!Y$1,FALSE)</f>
        <v>8.3754866067717497</v>
      </c>
      <c r="AO24" s="60">
        <f>VLOOKUP($A24,'ADR Raw Data'!$B$6:$BE$43,'ADR Raw Data'!AA$1,FALSE)</f>
        <v>16.7976057497571</v>
      </c>
      <c r="AP24" s="60">
        <f>VLOOKUP($A24,'ADR Raw Data'!$B$6:$BE$43,'ADR Raw Data'!AB$1,FALSE)</f>
        <v>8.5759953623618692</v>
      </c>
      <c r="AQ24" s="61">
        <f>VLOOKUP($A24,'ADR Raw Data'!$B$6:$BE$43,'ADR Raw Data'!AC$1,FALSE)</f>
        <v>13.103234888719999</v>
      </c>
      <c r="AR24" s="62">
        <f>VLOOKUP($A24,'ADR Raw Data'!$B$6:$BE$43,'ADR Raw Data'!AE$1,FALSE)</f>
        <v>10.3391099966409</v>
      </c>
      <c r="AS24" s="50"/>
      <c r="AT24" s="64">
        <f>VLOOKUP($A24,'RevPAR Raw Data'!$B$6:$BE$43,'RevPAR Raw Data'!G$1,FALSE)</f>
        <v>36.1597982427595</v>
      </c>
      <c r="AU24" s="65">
        <f>VLOOKUP($A24,'RevPAR Raw Data'!$B$6:$BE$43,'RevPAR Raw Data'!H$1,FALSE)</f>
        <v>50.3088122356003</v>
      </c>
      <c r="AV24" s="65">
        <f>VLOOKUP($A24,'RevPAR Raw Data'!$B$6:$BE$43,'RevPAR Raw Data'!I$1,FALSE)</f>
        <v>55.978021477383599</v>
      </c>
      <c r="AW24" s="65">
        <f>VLOOKUP($A24,'RevPAR Raw Data'!$B$6:$BE$43,'RevPAR Raw Data'!J$1,FALSE)</f>
        <v>56.766781646599398</v>
      </c>
      <c r="AX24" s="65">
        <f>VLOOKUP($A24,'RevPAR Raw Data'!$B$6:$BE$43,'RevPAR Raw Data'!K$1,FALSE)</f>
        <v>86.958942401561899</v>
      </c>
      <c r="AY24" s="66">
        <f>VLOOKUP($A24,'RevPAR Raw Data'!$B$6:$BE$43,'RevPAR Raw Data'!L$1,FALSE)</f>
        <v>57.234471200780902</v>
      </c>
      <c r="AZ24" s="65">
        <f>VLOOKUP($A24,'RevPAR Raw Data'!$B$6:$BE$43,'RevPAR Raw Data'!N$1,FALSE)</f>
        <v>112.007243735763</v>
      </c>
      <c r="BA24" s="65">
        <f>VLOOKUP($A24,'RevPAR Raw Data'!$B$6:$BE$43,'RevPAR Raw Data'!O$1,FALSE)</f>
        <v>84.407181906931299</v>
      </c>
      <c r="BB24" s="66">
        <f>VLOOKUP($A24,'RevPAR Raw Data'!$B$6:$BE$43,'RevPAR Raw Data'!P$1,FALSE)</f>
        <v>98.207212821347198</v>
      </c>
      <c r="BC24" s="67">
        <f>VLOOKUP($A24,'RevPAR Raw Data'!$B$6:$BE$43,'RevPAR Raw Data'!R$1,FALSE)</f>
        <v>68.940968806656997</v>
      </c>
      <c r="BD24" s="63"/>
      <c r="BE24" s="59">
        <f>VLOOKUP($A24,'RevPAR Raw Data'!$B$6:$BE$43,'RevPAR Raw Data'!T$1,FALSE)</f>
        <v>27.064566031896899</v>
      </c>
      <c r="BF24" s="60">
        <f>VLOOKUP($A24,'RevPAR Raw Data'!$B$6:$BE$43,'RevPAR Raw Data'!U$1,FALSE)</f>
        <v>16.8525407311718</v>
      </c>
      <c r="BG24" s="60">
        <f>VLOOKUP($A24,'RevPAR Raw Data'!$B$6:$BE$43,'RevPAR Raw Data'!V$1,FALSE)</f>
        <v>10.306977931384299</v>
      </c>
      <c r="BH24" s="60">
        <f>VLOOKUP($A24,'RevPAR Raw Data'!$B$6:$BE$43,'RevPAR Raw Data'!W$1,FALSE)</f>
        <v>10.072613263436301</v>
      </c>
      <c r="BI24" s="60">
        <f>VLOOKUP($A24,'RevPAR Raw Data'!$B$6:$BE$43,'RevPAR Raw Data'!X$1,FALSE)</f>
        <v>67.658172898095401</v>
      </c>
      <c r="BJ24" s="61">
        <f>VLOOKUP($A24,'RevPAR Raw Data'!$B$6:$BE$43,'RevPAR Raw Data'!Y$1,FALSE)</f>
        <v>26.794662261689901</v>
      </c>
      <c r="BK24" s="60">
        <f>VLOOKUP($A24,'RevPAR Raw Data'!$B$6:$BE$43,'RevPAR Raw Data'!AA$1,FALSE)</f>
        <v>44.943449594410602</v>
      </c>
      <c r="BL24" s="60">
        <f>VLOOKUP($A24,'RevPAR Raw Data'!$B$6:$BE$43,'RevPAR Raw Data'!AB$1,FALSE)</f>
        <v>23.3878557271075</v>
      </c>
      <c r="BM24" s="61">
        <f>VLOOKUP($A24,'RevPAR Raw Data'!$B$6:$BE$43,'RevPAR Raw Data'!AC$1,FALSE)</f>
        <v>34.821747587986501</v>
      </c>
      <c r="BN24" s="62">
        <f>VLOOKUP($A24,'RevPAR Raw Data'!$B$6:$BE$43,'RevPAR Raw Data'!AE$1,FALSE)</f>
        <v>29.943501225296298</v>
      </c>
    </row>
    <row r="25" spans="1:66" x14ac:dyDescent="0.35">
      <c r="A25" s="78" t="s">
        <v>52</v>
      </c>
      <c r="B25" s="59">
        <f>VLOOKUP($A25,'Occupancy Raw Data'!$B$8:$BE$45,'Occupancy Raw Data'!G$3,FALSE)</f>
        <v>39.185502727981202</v>
      </c>
      <c r="C25" s="60">
        <f>VLOOKUP($A25,'Occupancy Raw Data'!$B$8:$BE$45,'Occupancy Raw Data'!H$3,FALSE)</f>
        <v>49.162120031176897</v>
      </c>
      <c r="D25" s="60">
        <f>VLOOKUP($A25,'Occupancy Raw Data'!$B$8:$BE$45,'Occupancy Raw Data'!I$3,FALSE)</f>
        <v>50.331254871395103</v>
      </c>
      <c r="E25" s="60">
        <f>VLOOKUP($A25,'Occupancy Raw Data'!$B$8:$BE$45,'Occupancy Raw Data'!J$3,FALSE)</f>
        <v>56.157443491815997</v>
      </c>
      <c r="F25" s="60">
        <f>VLOOKUP($A25,'Occupancy Raw Data'!$B$8:$BE$45,'Occupancy Raw Data'!K$3,FALSE)</f>
        <v>54.734996102883798</v>
      </c>
      <c r="G25" s="61">
        <f>VLOOKUP($A25,'Occupancy Raw Data'!$B$8:$BE$45,'Occupancy Raw Data'!L$3,FALSE)</f>
        <v>49.914263445050601</v>
      </c>
      <c r="H25" s="60">
        <f>VLOOKUP($A25,'Occupancy Raw Data'!$B$8:$BE$45,'Occupancy Raw Data'!N$3,FALSE)</f>
        <v>66.231488698363194</v>
      </c>
      <c r="I25" s="60">
        <f>VLOOKUP($A25,'Occupancy Raw Data'!$B$8:$BE$45,'Occupancy Raw Data'!O$3,FALSE)</f>
        <v>67.848791893998396</v>
      </c>
      <c r="J25" s="61">
        <f>VLOOKUP($A25,'Occupancy Raw Data'!$B$8:$BE$45,'Occupancy Raw Data'!P$3,FALSE)</f>
        <v>67.040140296180795</v>
      </c>
      <c r="K25" s="62">
        <f>VLOOKUP($A25,'Occupancy Raw Data'!$B$8:$BE$45,'Occupancy Raw Data'!R$3,FALSE)</f>
        <v>54.807371116802102</v>
      </c>
      <c r="L25" s="63"/>
      <c r="M25" s="59">
        <f>VLOOKUP($A25,'Occupancy Raw Data'!$B$8:$BE$45,'Occupancy Raw Data'!T$3,FALSE)</f>
        <v>20.1314217443249</v>
      </c>
      <c r="N25" s="60">
        <f>VLOOKUP($A25,'Occupancy Raw Data'!$B$8:$BE$45,'Occupancy Raw Data'!U$3,FALSE)</f>
        <v>3.3169533169533101</v>
      </c>
      <c r="O25" s="60">
        <f>VLOOKUP($A25,'Occupancy Raw Data'!$B$8:$BE$45,'Occupancy Raw Data'!V$3,FALSE)</f>
        <v>5.5147058823529402</v>
      </c>
      <c r="P25" s="60">
        <f>VLOOKUP($A25,'Occupancy Raw Data'!$B$8:$BE$45,'Occupancy Raw Data'!W$3,FALSE)</f>
        <v>6.9387755102040796</v>
      </c>
      <c r="Q25" s="60">
        <f>VLOOKUP($A25,'Occupancy Raw Data'!$B$8:$BE$45,'Occupancy Raw Data'!X$3,FALSE)</f>
        <v>9.2146189735614303</v>
      </c>
      <c r="R25" s="61">
        <f>VLOOKUP($A25,'Occupancy Raw Data'!$B$8:$BE$45,'Occupancy Raw Data'!Y$3,FALSE)</f>
        <v>8.2579663595638504</v>
      </c>
      <c r="S25" s="60">
        <f>VLOOKUP($A25,'Occupancy Raw Data'!$B$8:$BE$45,'Occupancy Raw Data'!AA$3,FALSE)</f>
        <v>-5.5045871559632999</v>
      </c>
      <c r="T25" s="60">
        <f>VLOOKUP($A25,'Occupancy Raw Data'!$B$8:$BE$45,'Occupancy Raw Data'!AB$3,FALSE)</f>
        <v>-7.9323109465890997</v>
      </c>
      <c r="U25" s="61">
        <f>VLOOKUP($A25,'Occupancy Raw Data'!$B$8:$BE$45,'Occupancy Raw Data'!AC$3,FALSE)</f>
        <v>-6.7488819623255099</v>
      </c>
      <c r="V25" s="62">
        <f>VLOOKUP($A25,'Occupancy Raw Data'!$B$8:$BE$45,'Occupancy Raw Data'!AE$3,FALSE)</f>
        <v>2.4934929724102002</v>
      </c>
      <c r="W25" s="63"/>
      <c r="X25" s="64">
        <f>VLOOKUP($A25,'ADR Raw Data'!$B$6:$BE$43,'ADR Raw Data'!G$1,FALSE)</f>
        <v>88.701004475385304</v>
      </c>
      <c r="Y25" s="65">
        <f>VLOOKUP($A25,'ADR Raw Data'!$B$6:$BE$43,'ADR Raw Data'!H$1,FALSE)</f>
        <v>88.531403091557607</v>
      </c>
      <c r="Z25" s="65">
        <f>VLOOKUP($A25,'ADR Raw Data'!$B$6:$BE$43,'ADR Raw Data'!I$1,FALSE)</f>
        <v>90.5253619821912</v>
      </c>
      <c r="AA25" s="65">
        <f>VLOOKUP($A25,'ADR Raw Data'!$B$6:$BE$43,'ADR Raw Data'!J$1,FALSE)</f>
        <v>92.214417071478096</v>
      </c>
      <c r="AB25" s="65">
        <f>VLOOKUP($A25,'ADR Raw Data'!$B$6:$BE$43,'ADR Raw Data'!K$1,FALSE)</f>
        <v>93.891075115699493</v>
      </c>
      <c r="AC25" s="66">
        <f>VLOOKUP($A25,'ADR Raw Data'!$B$6:$BE$43,'ADR Raw Data'!L$1,FALSE)</f>
        <v>90.964353529044303</v>
      </c>
      <c r="AD25" s="65">
        <f>VLOOKUP($A25,'ADR Raw Data'!$B$6:$BE$43,'ADR Raw Data'!N$1,FALSE)</f>
        <v>133.97361282730199</v>
      </c>
      <c r="AE25" s="65">
        <f>VLOOKUP($A25,'ADR Raw Data'!$B$6:$BE$43,'ADR Raw Data'!O$1,FALSE)</f>
        <v>140.81535324526101</v>
      </c>
      <c r="AF25" s="66">
        <f>VLOOKUP($A25,'ADR Raw Data'!$B$6:$BE$43,'ADR Raw Data'!P$1,FALSE)</f>
        <v>137.43574625781099</v>
      </c>
      <c r="AG25" s="67">
        <f>VLOOKUP($A25,'ADR Raw Data'!$B$6:$BE$43,'ADR Raw Data'!R$1,FALSE)</f>
        <v>107.20538422469301</v>
      </c>
      <c r="AH25" s="63"/>
      <c r="AI25" s="59">
        <f>VLOOKUP($A25,'ADR Raw Data'!$B$6:$BE$43,'ADR Raw Data'!T$1,FALSE)</f>
        <v>3.00317785246158</v>
      </c>
      <c r="AJ25" s="60">
        <f>VLOOKUP($A25,'ADR Raw Data'!$B$6:$BE$43,'ADR Raw Data'!U$1,FALSE)</f>
        <v>6.0803334740928401</v>
      </c>
      <c r="AK25" s="60">
        <f>VLOOKUP($A25,'ADR Raw Data'!$B$6:$BE$43,'ADR Raw Data'!V$1,FALSE)</f>
        <v>7.6753728232238796</v>
      </c>
      <c r="AL25" s="60">
        <f>VLOOKUP($A25,'ADR Raw Data'!$B$6:$BE$43,'ADR Raw Data'!W$1,FALSE)</f>
        <v>7.6804250702998997</v>
      </c>
      <c r="AM25" s="60">
        <f>VLOOKUP($A25,'ADR Raw Data'!$B$6:$BE$43,'ADR Raw Data'!X$1,FALSE)</f>
        <v>6.2873618650637697</v>
      </c>
      <c r="AN25" s="61">
        <f>VLOOKUP($A25,'ADR Raw Data'!$B$6:$BE$43,'ADR Raw Data'!Y$1,FALSE)</f>
        <v>6.3687808939521897</v>
      </c>
      <c r="AO25" s="60">
        <f>VLOOKUP($A25,'ADR Raw Data'!$B$6:$BE$43,'ADR Raw Data'!AA$1,FALSE)</f>
        <v>-26.784277336165999</v>
      </c>
      <c r="AP25" s="60">
        <f>VLOOKUP($A25,'ADR Raw Data'!$B$6:$BE$43,'ADR Raw Data'!AB$1,FALSE)</f>
        <v>-25.673153877926602</v>
      </c>
      <c r="AQ25" s="61">
        <f>VLOOKUP($A25,'ADR Raw Data'!$B$6:$BE$43,'ADR Raw Data'!AC$1,FALSE)</f>
        <v>-26.2290340469761</v>
      </c>
      <c r="AR25" s="62">
        <f>VLOOKUP($A25,'ADR Raw Data'!$B$6:$BE$43,'ADR Raw Data'!AE$1,FALSE)</f>
        <v>-13.7046924093236</v>
      </c>
      <c r="AS25" s="50"/>
      <c r="AT25" s="64">
        <f>VLOOKUP($A25,'RevPAR Raw Data'!$B$6:$BE$43,'RevPAR Raw Data'!G$1,FALSE)</f>
        <v>34.757934528448899</v>
      </c>
      <c r="AU25" s="65">
        <f>VLOOKUP($A25,'RevPAR Raw Data'!$B$6:$BE$43,'RevPAR Raw Data'!H$1,FALSE)</f>
        <v>43.523914653156602</v>
      </c>
      <c r="AV25" s="65">
        <f>VLOOKUP($A25,'RevPAR Raw Data'!$B$6:$BE$43,'RevPAR Raw Data'!I$1,FALSE)</f>
        <v>45.5625506625097</v>
      </c>
      <c r="AW25" s="65">
        <f>VLOOKUP($A25,'RevPAR Raw Data'!$B$6:$BE$43,'RevPAR Raw Data'!J$1,FALSE)</f>
        <v>51.7852591582229</v>
      </c>
      <c r="AX25" s="65">
        <f>VLOOKUP($A25,'RevPAR Raw Data'!$B$6:$BE$43,'RevPAR Raw Data'!K$1,FALSE)</f>
        <v>51.3912763055339</v>
      </c>
      <c r="AY25" s="66">
        <f>VLOOKUP($A25,'RevPAR Raw Data'!$B$6:$BE$43,'RevPAR Raw Data'!L$1,FALSE)</f>
        <v>45.404187061574397</v>
      </c>
      <c r="AZ25" s="65">
        <f>VLOOKUP($A25,'RevPAR Raw Data'!$B$6:$BE$43,'RevPAR Raw Data'!N$1,FALSE)</f>
        <v>88.732718238503494</v>
      </c>
      <c r="BA25" s="65">
        <f>VLOOKUP($A25,'RevPAR Raw Data'!$B$6:$BE$43,'RevPAR Raw Data'!O$1,FALSE)</f>
        <v>95.541515978176093</v>
      </c>
      <c r="BB25" s="66">
        <f>VLOOKUP($A25,'RevPAR Raw Data'!$B$6:$BE$43,'RevPAR Raw Data'!P$1,FALSE)</f>
        <v>92.137117108339794</v>
      </c>
      <c r="BC25" s="67">
        <f>VLOOKUP($A25,'RevPAR Raw Data'!$B$6:$BE$43,'RevPAR Raw Data'!R$1,FALSE)</f>
        <v>58.756452789221598</v>
      </c>
      <c r="BD25" s="63"/>
      <c r="BE25" s="59">
        <f>VLOOKUP($A25,'RevPAR Raw Data'!$B$6:$BE$43,'RevPAR Raw Data'!T$1,FALSE)</f>
        <v>23.739181995997701</v>
      </c>
      <c r="BF25" s="60">
        <f>VLOOKUP($A25,'RevPAR Raw Data'!$B$6:$BE$43,'RevPAR Raw Data'!U$1,FALSE)</f>
        <v>9.5989686138969006</v>
      </c>
      <c r="BG25" s="60">
        <f>VLOOKUP($A25,'RevPAR Raw Data'!$B$6:$BE$43,'RevPAR Raw Data'!V$1,FALSE)</f>
        <v>13.6133529421516</v>
      </c>
      <c r="BH25" s="60">
        <f>VLOOKUP($A25,'RevPAR Raw Data'!$B$6:$BE$43,'RevPAR Raw Data'!W$1,FALSE)</f>
        <v>15.1521280343615</v>
      </c>
      <c r="BI25" s="60">
        <f>VLOOKUP($A25,'RevPAR Raw Data'!$B$6:$BE$43,'RevPAR Raw Data'!X$1,FALSE)</f>
        <v>16.081337277979799</v>
      </c>
      <c r="BJ25" s="61">
        <f>VLOOKUP($A25,'RevPAR Raw Data'!$B$6:$BE$43,'RevPAR Raw Data'!Y$1,FALSE)</f>
        <v>15.1526790372529</v>
      </c>
      <c r="BK25" s="60">
        <f>VLOOKUP($A25,'RevPAR Raw Data'!$B$6:$BE$43,'RevPAR Raw Data'!AA$1,FALSE)</f>
        <v>-30.814500602065099</v>
      </c>
      <c r="BL25" s="60">
        <f>VLOOKUP($A25,'RevPAR Raw Data'!$B$6:$BE$43,'RevPAR Raw Data'!AB$1,FALSE)</f>
        <v>-31.568990429122199</v>
      </c>
      <c r="BM25" s="61">
        <f>VLOOKUP($A25,'RevPAR Raw Data'!$B$6:$BE$43,'RevPAR Raw Data'!AC$1,FALSE)</f>
        <v>-31.207749461612998</v>
      </c>
      <c r="BN25" s="62">
        <f>VLOOKUP($A25,'RevPAR Raw Data'!$B$6:$BE$43,'RevPAR Raw Data'!AE$1,FALSE)</f>
        <v>-11.552924979030401</v>
      </c>
    </row>
    <row r="26" spans="1:66" x14ac:dyDescent="0.35">
      <c r="A26" s="78" t="s">
        <v>51</v>
      </c>
      <c r="B26" s="59">
        <f>VLOOKUP($A26,'Occupancy Raw Data'!$B$8:$BE$45,'Occupancy Raw Data'!G$3,FALSE)</f>
        <v>44.860729697920704</v>
      </c>
      <c r="C26" s="60">
        <f>VLOOKUP($A26,'Occupancy Raw Data'!$B$8:$BE$45,'Occupancy Raw Data'!H$3,FALSE)</f>
        <v>54.021184778344399</v>
      </c>
      <c r="D26" s="60">
        <f>VLOOKUP($A26,'Occupancy Raw Data'!$B$8:$BE$45,'Occupancy Raw Data'!I$3,FALSE)</f>
        <v>58.689682228324799</v>
      </c>
      <c r="E26" s="60">
        <f>VLOOKUP($A26,'Occupancy Raw Data'!$B$8:$BE$45,'Occupancy Raw Data'!J$3,FALSE)</f>
        <v>63.730874852883403</v>
      </c>
      <c r="F26" s="60">
        <f>VLOOKUP($A26,'Occupancy Raw Data'!$B$8:$BE$45,'Occupancy Raw Data'!K$3,FALSE)</f>
        <v>59.1212240094154</v>
      </c>
      <c r="G26" s="61">
        <f>VLOOKUP($A26,'Occupancy Raw Data'!$B$8:$BE$45,'Occupancy Raw Data'!L$3,FALSE)</f>
        <v>56.084739113377701</v>
      </c>
      <c r="H26" s="60">
        <f>VLOOKUP($A26,'Occupancy Raw Data'!$B$8:$BE$45,'Occupancy Raw Data'!N$3,FALSE)</f>
        <v>80.2863868183601</v>
      </c>
      <c r="I26" s="60">
        <f>VLOOKUP($A26,'Occupancy Raw Data'!$B$8:$BE$45,'Occupancy Raw Data'!O$3,FALSE)</f>
        <v>76.775205963122701</v>
      </c>
      <c r="J26" s="61">
        <f>VLOOKUP($A26,'Occupancy Raw Data'!$B$8:$BE$45,'Occupancy Raw Data'!P$3,FALSE)</f>
        <v>78.530796390741401</v>
      </c>
      <c r="K26" s="62">
        <f>VLOOKUP($A26,'Occupancy Raw Data'!$B$8:$BE$45,'Occupancy Raw Data'!R$3,FALSE)</f>
        <v>62.4978983354817</v>
      </c>
      <c r="L26" s="63"/>
      <c r="M26" s="59">
        <f>VLOOKUP($A26,'Occupancy Raw Data'!$B$8:$BE$45,'Occupancy Raw Data'!T$3,FALSE)</f>
        <v>-1.2111573790590699</v>
      </c>
      <c r="N26" s="60">
        <f>VLOOKUP($A26,'Occupancy Raw Data'!$B$8:$BE$45,'Occupancy Raw Data'!U$3,FALSE)</f>
        <v>-8.7923095926154495</v>
      </c>
      <c r="O26" s="60">
        <f>VLOOKUP($A26,'Occupancy Raw Data'!$B$8:$BE$45,'Occupancy Raw Data'!V$3,FALSE)</f>
        <v>0.72937877105458204</v>
      </c>
      <c r="P26" s="60">
        <f>VLOOKUP($A26,'Occupancy Raw Data'!$B$8:$BE$45,'Occupancy Raw Data'!W$3,FALSE)</f>
        <v>6.8125478557825705E-2</v>
      </c>
      <c r="Q26" s="60">
        <f>VLOOKUP($A26,'Occupancy Raw Data'!$B$8:$BE$45,'Occupancy Raw Data'!X$3,FALSE)</f>
        <v>-7.86711288172783</v>
      </c>
      <c r="R26" s="61">
        <f>VLOOKUP($A26,'Occupancy Raw Data'!$B$8:$BE$45,'Occupancy Raw Data'!Y$3,FALSE)</f>
        <v>-3.5553236010540701</v>
      </c>
      <c r="S26" s="60">
        <f>VLOOKUP($A26,'Occupancy Raw Data'!$B$8:$BE$45,'Occupancy Raw Data'!AA$3,FALSE)</f>
        <v>-7.7012422145889703</v>
      </c>
      <c r="T26" s="60">
        <f>VLOOKUP($A26,'Occupancy Raw Data'!$B$8:$BE$45,'Occupancy Raw Data'!AB$3,FALSE)</f>
        <v>-14.4823824406289</v>
      </c>
      <c r="U26" s="61">
        <f>VLOOKUP($A26,'Occupancy Raw Data'!$B$8:$BE$45,'Occupancy Raw Data'!AC$3,FALSE)</f>
        <v>-11.1453618385406</v>
      </c>
      <c r="V26" s="62">
        <f>VLOOKUP($A26,'Occupancy Raw Data'!$B$8:$BE$45,'Occupancy Raw Data'!AE$3,FALSE)</f>
        <v>-6.4249827868999096</v>
      </c>
      <c r="W26" s="63"/>
      <c r="X26" s="64">
        <f>VLOOKUP($A26,'ADR Raw Data'!$B$6:$BE$43,'ADR Raw Data'!G$1,FALSE)</f>
        <v>89.657179711412297</v>
      </c>
      <c r="Y26" s="65">
        <f>VLOOKUP($A26,'ADR Raw Data'!$B$6:$BE$43,'ADR Raw Data'!H$1,FALSE)</f>
        <v>90.570555555555501</v>
      </c>
      <c r="Z26" s="65">
        <f>VLOOKUP($A26,'ADR Raw Data'!$B$6:$BE$43,'ADR Raw Data'!I$1,FALSE)</f>
        <v>92.878405748663099</v>
      </c>
      <c r="AA26" s="65">
        <f>VLOOKUP($A26,'ADR Raw Data'!$B$6:$BE$43,'ADR Raw Data'!J$1,FALSE)</f>
        <v>95.983247152970094</v>
      </c>
      <c r="AB26" s="65">
        <f>VLOOKUP($A26,'ADR Raw Data'!$B$6:$BE$43,'ADR Raw Data'!K$1,FALSE)</f>
        <v>95.710736562707297</v>
      </c>
      <c r="AC26" s="66">
        <f>VLOOKUP($A26,'ADR Raw Data'!$B$6:$BE$43,'ADR Raw Data'!L$1,FALSE)</f>
        <v>93.221264689423606</v>
      </c>
      <c r="AD26" s="65">
        <f>VLOOKUP($A26,'ADR Raw Data'!$B$6:$BE$43,'ADR Raw Data'!N$1,FALSE)</f>
        <v>123.767388223796</v>
      </c>
      <c r="AE26" s="65">
        <f>VLOOKUP($A26,'ADR Raw Data'!$B$6:$BE$43,'ADR Raw Data'!O$1,FALSE)</f>
        <v>120.754041900868</v>
      </c>
      <c r="AF26" s="66">
        <f>VLOOKUP($A26,'ADR Raw Data'!$B$6:$BE$43,'ADR Raw Data'!P$1,FALSE)</f>
        <v>122.29439740227301</v>
      </c>
      <c r="AG26" s="67">
        <f>VLOOKUP($A26,'ADR Raw Data'!$B$6:$BE$43,'ADR Raw Data'!R$1,FALSE)</f>
        <v>103.658810025557</v>
      </c>
      <c r="AH26" s="63"/>
      <c r="AI26" s="59">
        <f>VLOOKUP($A26,'ADR Raw Data'!$B$6:$BE$43,'ADR Raw Data'!T$1,FALSE)</f>
        <v>-1.3094003915186401</v>
      </c>
      <c r="AJ26" s="60">
        <f>VLOOKUP($A26,'ADR Raw Data'!$B$6:$BE$43,'ADR Raw Data'!U$1,FALSE)</f>
        <v>4.7465583693331999</v>
      </c>
      <c r="AK26" s="60">
        <f>VLOOKUP($A26,'ADR Raw Data'!$B$6:$BE$43,'ADR Raw Data'!V$1,FALSE)</f>
        <v>6.6440709518321199</v>
      </c>
      <c r="AL26" s="60">
        <f>VLOOKUP($A26,'ADR Raw Data'!$B$6:$BE$43,'ADR Raw Data'!W$1,FALSE)</f>
        <v>10.1109509370804</v>
      </c>
      <c r="AM26" s="60">
        <f>VLOOKUP($A26,'ADR Raw Data'!$B$6:$BE$43,'ADR Raw Data'!X$1,FALSE)</f>
        <v>8.1665918962267092</v>
      </c>
      <c r="AN26" s="61">
        <f>VLOOKUP($A26,'ADR Raw Data'!$B$6:$BE$43,'ADR Raw Data'!Y$1,FALSE)</f>
        <v>6.0836021069680903</v>
      </c>
      <c r="AO26" s="60">
        <f>VLOOKUP($A26,'ADR Raw Data'!$B$6:$BE$43,'ADR Raw Data'!AA$1,FALSE)</f>
        <v>4.9882711807154196</v>
      </c>
      <c r="AP26" s="60">
        <f>VLOOKUP($A26,'ADR Raw Data'!$B$6:$BE$43,'ADR Raw Data'!AB$1,FALSE)</f>
        <v>3.24130877044735</v>
      </c>
      <c r="AQ26" s="61">
        <f>VLOOKUP($A26,'ADR Raw Data'!$B$6:$BE$43,'ADR Raw Data'!AC$1,FALSE)</f>
        <v>4.1533823310622404</v>
      </c>
      <c r="AR26" s="62">
        <f>VLOOKUP($A26,'ADR Raw Data'!$B$6:$BE$43,'ADR Raw Data'!AE$1,FALSE)</f>
        <v>4.6586049836422596</v>
      </c>
      <c r="AS26" s="50"/>
      <c r="AT26" s="64">
        <f>VLOOKUP($A26,'RevPAR Raw Data'!$B$6:$BE$43,'RevPAR Raw Data'!G$1,FALSE)</f>
        <v>40.220865045115701</v>
      </c>
      <c r="AU26" s="65">
        <f>VLOOKUP($A26,'RevPAR Raw Data'!$B$6:$BE$43,'RevPAR Raw Data'!H$1,FALSE)</f>
        <v>48.927287171439701</v>
      </c>
      <c r="AV26" s="65">
        <f>VLOOKUP($A26,'RevPAR Raw Data'!$B$6:$BE$43,'RevPAR Raw Data'!I$1,FALSE)</f>
        <v>54.510041192624499</v>
      </c>
      <c r="AW26" s="65">
        <f>VLOOKUP($A26,'RevPAR Raw Data'!$B$6:$BE$43,'RevPAR Raw Data'!J$1,FALSE)</f>
        <v>61.170963122793196</v>
      </c>
      <c r="AX26" s="65">
        <f>VLOOKUP($A26,'RevPAR Raw Data'!$B$6:$BE$43,'RevPAR Raw Data'!K$1,FALSE)</f>
        <v>56.585358964299701</v>
      </c>
      <c r="AY26" s="66">
        <f>VLOOKUP($A26,'RevPAR Raw Data'!$B$6:$BE$43,'RevPAR Raw Data'!L$1,FALSE)</f>
        <v>52.282903099254597</v>
      </c>
      <c r="AZ26" s="65">
        <f>VLOOKUP($A26,'RevPAR Raw Data'!$B$6:$BE$43,'RevPAR Raw Data'!N$1,FALSE)</f>
        <v>99.368364064338905</v>
      </c>
      <c r="BA26" s="65">
        <f>VLOOKUP($A26,'RevPAR Raw Data'!$B$6:$BE$43,'RevPAR Raw Data'!O$1,FALSE)</f>
        <v>92.709164378187495</v>
      </c>
      <c r="BB26" s="66">
        <f>VLOOKUP($A26,'RevPAR Raw Data'!$B$6:$BE$43,'RevPAR Raw Data'!P$1,FALSE)</f>
        <v>96.038764221263193</v>
      </c>
      <c r="BC26" s="67">
        <f>VLOOKUP($A26,'RevPAR Raw Data'!$B$6:$BE$43,'RevPAR Raw Data'!R$1,FALSE)</f>
        <v>64.784577705542702</v>
      </c>
      <c r="BD26" s="63"/>
      <c r="BE26" s="59">
        <f>VLOOKUP($A26,'RevPAR Raw Data'!$B$6:$BE$43,'RevPAR Raw Data'!T$1,FALSE)</f>
        <v>-2.5046988711144098</v>
      </c>
      <c r="BF26" s="60">
        <f>VLOOKUP($A26,'RevPAR Raw Data'!$B$6:$BE$43,'RevPAR Raw Data'!U$1,FALSE)</f>
        <v>-4.4630833301082298</v>
      </c>
      <c r="BG26" s="60">
        <f>VLOOKUP($A26,'RevPAR Raw Data'!$B$6:$BE$43,'RevPAR Raw Data'!V$1,FALSE)</f>
        <v>7.4219101659431699</v>
      </c>
      <c r="BH26" s="60">
        <f>VLOOKUP($A26,'RevPAR Raw Data'!$B$6:$BE$43,'RevPAR Raw Data'!W$1,FALSE)</f>
        <v>10.185964549350899</v>
      </c>
      <c r="BI26" s="60">
        <f>VLOOKUP($A26,'RevPAR Raw Data'!$B$6:$BE$43,'RevPAR Raw Data'!X$1,FALSE)</f>
        <v>-0.342995988567316</v>
      </c>
      <c r="BJ26" s="61">
        <f>VLOOKUP($A26,'RevPAR Raw Data'!$B$6:$BE$43,'RevPAR Raw Data'!Y$1,FALSE)</f>
        <v>2.3119867644107601</v>
      </c>
      <c r="BK26" s="60">
        <f>VLOOKUP($A26,'RevPAR Raw Data'!$B$6:$BE$43,'RevPAR Raw Data'!AA$1,FALSE)</f>
        <v>-3.0971298798209799</v>
      </c>
      <c r="BL26" s="60">
        <f>VLOOKUP($A26,'RevPAR Raw Data'!$B$6:$BE$43,'RevPAR Raw Data'!AB$1,FALSE)</f>
        <v>-11.710492402399399</v>
      </c>
      <c r="BM26" s="61">
        <f>VLOOKUP($A26,'RevPAR Raw Data'!$B$6:$BE$43,'RevPAR Raw Data'!AC$1,FALSE)</f>
        <v>-7.4548889968133301</v>
      </c>
      <c r="BN26" s="62">
        <f>VLOOKUP($A26,'RevPAR Raw Data'!$B$6:$BE$43,'RevPAR Raw Data'!AE$1,FALSE)</f>
        <v>-2.0656923715663198</v>
      </c>
    </row>
    <row r="27" spans="1:66" x14ac:dyDescent="0.35">
      <c r="A27" s="78" t="s">
        <v>48</v>
      </c>
      <c r="B27" s="59">
        <f>VLOOKUP($A27,'Occupancy Raw Data'!$B$8:$BE$45,'Occupancy Raw Data'!G$3,FALSE)</f>
        <v>42.224231464737699</v>
      </c>
      <c r="C27" s="60">
        <f>VLOOKUP($A27,'Occupancy Raw Data'!$B$8:$BE$45,'Occupancy Raw Data'!H$3,FALSE)</f>
        <v>51.898734177215097</v>
      </c>
      <c r="D27" s="60">
        <f>VLOOKUP($A27,'Occupancy Raw Data'!$B$8:$BE$45,'Occupancy Raw Data'!I$3,FALSE)</f>
        <v>56.9258589511754</v>
      </c>
      <c r="E27" s="60">
        <f>VLOOKUP($A27,'Occupancy Raw Data'!$B$8:$BE$45,'Occupancy Raw Data'!J$3,FALSE)</f>
        <v>62.965641952983702</v>
      </c>
      <c r="F27" s="60">
        <f>VLOOKUP($A27,'Occupancy Raw Data'!$B$8:$BE$45,'Occupancy Raw Data'!K$3,FALSE)</f>
        <v>69.276672694394193</v>
      </c>
      <c r="G27" s="61">
        <f>VLOOKUP($A27,'Occupancy Raw Data'!$B$8:$BE$45,'Occupancy Raw Data'!L$3,FALSE)</f>
        <v>56.658227848101198</v>
      </c>
      <c r="H27" s="60">
        <f>VLOOKUP($A27,'Occupancy Raw Data'!$B$8:$BE$45,'Occupancy Raw Data'!N$3,FALSE)</f>
        <v>80.144665461121093</v>
      </c>
      <c r="I27" s="60">
        <f>VLOOKUP($A27,'Occupancy Raw Data'!$B$8:$BE$45,'Occupancy Raw Data'!O$3,FALSE)</f>
        <v>70.994575045207895</v>
      </c>
      <c r="J27" s="61">
        <f>VLOOKUP($A27,'Occupancy Raw Data'!$B$8:$BE$45,'Occupancy Raw Data'!P$3,FALSE)</f>
        <v>75.569620253164501</v>
      </c>
      <c r="K27" s="62">
        <f>VLOOKUP($A27,'Occupancy Raw Data'!$B$8:$BE$45,'Occupancy Raw Data'!R$3,FALSE)</f>
        <v>62.061482820976401</v>
      </c>
      <c r="L27" s="63"/>
      <c r="M27" s="59">
        <f>VLOOKUP($A27,'Occupancy Raw Data'!$B$8:$BE$45,'Occupancy Raw Data'!T$3,FALSE)</f>
        <v>0.50482840388661498</v>
      </c>
      <c r="N27" s="60">
        <f>VLOOKUP($A27,'Occupancy Raw Data'!$B$8:$BE$45,'Occupancy Raw Data'!U$3,FALSE)</f>
        <v>-0.50009892529246103</v>
      </c>
      <c r="O27" s="60">
        <f>VLOOKUP($A27,'Occupancy Raw Data'!$B$8:$BE$45,'Occupancy Raw Data'!V$3,FALSE)</f>
        <v>-2.67568895209779</v>
      </c>
      <c r="P27" s="60">
        <f>VLOOKUP($A27,'Occupancy Raw Data'!$B$8:$BE$45,'Occupancy Raw Data'!W$3,FALSE)</f>
        <v>4.82152060610776</v>
      </c>
      <c r="Q27" s="60">
        <f>VLOOKUP($A27,'Occupancy Raw Data'!$B$8:$BE$45,'Occupancy Raw Data'!X$3,FALSE)</f>
        <v>14.566843971079299</v>
      </c>
      <c r="R27" s="61">
        <f>VLOOKUP($A27,'Occupancy Raw Data'!$B$8:$BE$45,'Occupancy Raw Data'!Y$3,FALSE)</f>
        <v>3.6935503315250102</v>
      </c>
      <c r="S27" s="60">
        <f>VLOOKUP($A27,'Occupancy Raw Data'!$B$8:$BE$45,'Occupancy Raw Data'!AA$3,FALSE)</f>
        <v>1.4122028936267399</v>
      </c>
      <c r="T27" s="60">
        <f>VLOOKUP($A27,'Occupancy Raw Data'!$B$8:$BE$45,'Occupancy Raw Data'!AB$3,FALSE)</f>
        <v>-4.5291054034000702</v>
      </c>
      <c r="U27" s="61">
        <f>VLOOKUP($A27,'Occupancy Raw Data'!$B$8:$BE$45,'Occupancy Raw Data'!AC$3,FALSE)</f>
        <v>-1.46808531957623</v>
      </c>
      <c r="V27" s="62">
        <f>VLOOKUP($A27,'Occupancy Raw Data'!$B$8:$BE$45,'Occupancy Raw Data'!AE$3,FALSE)</f>
        <v>1.8375610637379001</v>
      </c>
      <c r="W27" s="63"/>
      <c r="X27" s="64">
        <f>VLOOKUP($A27,'ADR Raw Data'!$B$6:$BE$43,'ADR Raw Data'!G$1,FALSE)</f>
        <v>86.8577087794432</v>
      </c>
      <c r="Y27" s="65">
        <f>VLOOKUP($A27,'ADR Raw Data'!$B$6:$BE$43,'ADR Raw Data'!H$1,FALSE)</f>
        <v>91.379912891985995</v>
      </c>
      <c r="Z27" s="65">
        <f>VLOOKUP($A27,'ADR Raw Data'!$B$6:$BE$43,'ADR Raw Data'!I$1,FALSE)</f>
        <v>101.252820838627</v>
      </c>
      <c r="AA27" s="65">
        <f>VLOOKUP($A27,'ADR Raw Data'!$B$6:$BE$43,'ADR Raw Data'!J$1,FALSE)</f>
        <v>99.083500861573796</v>
      </c>
      <c r="AB27" s="65">
        <f>VLOOKUP($A27,'ADR Raw Data'!$B$6:$BE$43,'ADR Raw Data'!K$1,FALSE)</f>
        <v>102.94759331767099</v>
      </c>
      <c r="AC27" s="66">
        <f>VLOOKUP($A27,'ADR Raw Data'!$B$6:$BE$43,'ADR Raw Data'!L$1,FALSE)</f>
        <v>97.230815779394803</v>
      </c>
      <c r="AD27" s="65">
        <f>VLOOKUP($A27,'ADR Raw Data'!$B$6:$BE$43,'ADR Raw Data'!N$1,FALSE)</f>
        <v>116.755424187725</v>
      </c>
      <c r="AE27" s="65">
        <f>VLOOKUP($A27,'ADR Raw Data'!$B$6:$BE$43,'ADR Raw Data'!O$1,FALSE)</f>
        <v>117.06182883341801</v>
      </c>
      <c r="AF27" s="66">
        <f>VLOOKUP($A27,'ADR Raw Data'!$B$6:$BE$43,'ADR Raw Data'!P$1,FALSE)</f>
        <v>116.89935151950201</v>
      </c>
      <c r="AG27" s="67">
        <f>VLOOKUP($A27,'ADR Raw Data'!$B$6:$BE$43,'ADR Raw Data'!R$1,FALSE)</f>
        <v>104.07354062604</v>
      </c>
      <c r="AH27" s="63"/>
      <c r="AI27" s="59">
        <f>VLOOKUP($A27,'ADR Raw Data'!$B$6:$BE$43,'ADR Raw Data'!T$1,FALSE)</f>
        <v>8.5054680553734698</v>
      </c>
      <c r="AJ27" s="60">
        <f>VLOOKUP($A27,'ADR Raw Data'!$B$6:$BE$43,'ADR Raw Data'!U$1,FALSE)</f>
        <v>4.00326706256556</v>
      </c>
      <c r="AK27" s="60">
        <f>VLOOKUP($A27,'ADR Raw Data'!$B$6:$BE$43,'ADR Raw Data'!V$1,FALSE)</f>
        <v>7.9554794564002096</v>
      </c>
      <c r="AL27" s="60">
        <f>VLOOKUP($A27,'ADR Raw Data'!$B$6:$BE$43,'ADR Raw Data'!W$1,FALSE)</f>
        <v>7.6776208655440898</v>
      </c>
      <c r="AM27" s="60">
        <f>VLOOKUP($A27,'ADR Raw Data'!$B$6:$BE$43,'ADR Raw Data'!X$1,FALSE)</f>
        <v>14.879275887909399</v>
      </c>
      <c r="AN27" s="61">
        <f>VLOOKUP($A27,'ADR Raw Data'!$B$6:$BE$43,'ADR Raw Data'!Y$1,FALSE)</f>
        <v>8.9643820122766797</v>
      </c>
      <c r="AO27" s="60">
        <f>VLOOKUP($A27,'ADR Raw Data'!$B$6:$BE$43,'ADR Raw Data'!AA$1,FALSE)</f>
        <v>-0.57861190307605004</v>
      </c>
      <c r="AP27" s="60">
        <f>VLOOKUP($A27,'ADR Raw Data'!$B$6:$BE$43,'ADR Raw Data'!AB$1,FALSE)</f>
        <v>-4.28761099719586</v>
      </c>
      <c r="AQ27" s="61">
        <f>VLOOKUP($A27,'ADR Raw Data'!$B$6:$BE$43,'ADR Raw Data'!AC$1,FALSE)</f>
        <v>-2.41821754034265</v>
      </c>
      <c r="AR27" s="62">
        <f>VLOOKUP($A27,'ADR Raw Data'!$B$6:$BE$43,'ADR Raw Data'!AE$1,FALSE)</f>
        <v>3.8430578492993401</v>
      </c>
      <c r="AS27" s="50"/>
      <c r="AT27" s="64">
        <f>VLOOKUP($A27,'RevPAR Raw Data'!$B$6:$BE$43,'RevPAR Raw Data'!G$1,FALSE)</f>
        <v>36.674999999999997</v>
      </c>
      <c r="AU27" s="65">
        <f>VLOOKUP($A27,'RevPAR Raw Data'!$B$6:$BE$43,'RevPAR Raw Data'!H$1,FALSE)</f>
        <v>47.4250180831826</v>
      </c>
      <c r="AV27" s="65">
        <f>VLOOKUP($A27,'RevPAR Raw Data'!$B$6:$BE$43,'RevPAR Raw Data'!I$1,FALSE)</f>
        <v>57.639037974683497</v>
      </c>
      <c r="AW27" s="65">
        <f>VLOOKUP($A27,'RevPAR Raw Data'!$B$6:$BE$43,'RevPAR Raw Data'!J$1,FALSE)</f>
        <v>62.388562386980098</v>
      </c>
      <c r="AX27" s="65">
        <f>VLOOKUP($A27,'RevPAR Raw Data'!$B$6:$BE$43,'RevPAR Raw Data'!K$1,FALSE)</f>
        <v>71.318667269439402</v>
      </c>
      <c r="AY27" s="66">
        <f>VLOOKUP($A27,'RevPAR Raw Data'!$B$6:$BE$43,'RevPAR Raw Data'!L$1,FALSE)</f>
        <v>55.0892571428571</v>
      </c>
      <c r="AZ27" s="65">
        <f>VLOOKUP($A27,'RevPAR Raw Data'!$B$6:$BE$43,'RevPAR Raw Data'!N$1,FALSE)</f>
        <v>93.573244122965605</v>
      </c>
      <c r="BA27" s="65">
        <f>VLOOKUP($A27,'RevPAR Raw Data'!$B$6:$BE$43,'RevPAR Raw Data'!O$1,FALSE)</f>
        <v>83.107547920433902</v>
      </c>
      <c r="BB27" s="66">
        <f>VLOOKUP($A27,'RevPAR Raw Data'!$B$6:$BE$43,'RevPAR Raw Data'!P$1,FALSE)</f>
        <v>88.340396021699803</v>
      </c>
      <c r="BC27" s="67">
        <f>VLOOKUP($A27,'RevPAR Raw Data'!$B$6:$BE$43,'RevPAR Raw Data'!R$1,FALSE)</f>
        <v>64.589582536812102</v>
      </c>
      <c r="BD27" s="63"/>
      <c r="BE27" s="59">
        <f>VLOOKUP($A27,'RevPAR Raw Data'!$B$6:$BE$43,'RevPAR Raw Data'!T$1,FALSE)</f>
        <v>9.0532344778871092</v>
      </c>
      <c r="BF27" s="60">
        <f>VLOOKUP($A27,'RevPAR Raw Data'!$B$6:$BE$43,'RevPAR Raw Data'!U$1,FALSE)</f>
        <v>3.4831478417166202</v>
      </c>
      <c r="BG27" s="60">
        <f>VLOOKUP($A27,'RevPAR Raw Data'!$B$6:$BE$43,'RevPAR Raw Data'!V$1,FALSE)</f>
        <v>5.0669266194010998</v>
      </c>
      <c r="BH27" s="60">
        <f>VLOOKUP($A27,'RevPAR Raw Data'!$B$6:$BE$43,'RevPAR Raw Data'!W$1,FALSE)</f>
        <v>12.869319543742799</v>
      </c>
      <c r="BI27" s="60">
        <f>VLOOKUP($A27,'RevPAR Raw Data'!$B$6:$BE$43,'RevPAR Raw Data'!X$1,FALSE)</f>
        <v>31.613560761607001</v>
      </c>
      <c r="BJ27" s="61">
        <f>VLOOKUP($A27,'RevPAR Raw Data'!$B$6:$BE$43,'RevPAR Raw Data'!Y$1,FALSE)</f>
        <v>12.989036305335301</v>
      </c>
      <c r="BK27" s="60">
        <f>VLOOKUP($A27,'RevPAR Raw Data'!$B$6:$BE$43,'RevPAR Raw Data'!AA$1,FALSE)</f>
        <v>0.82541981651259</v>
      </c>
      <c r="BL27" s="60">
        <f>VLOOKUP($A27,'RevPAR Raw Data'!$B$6:$BE$43,'RevPAR Raw Data'!AB$1,FALSE)</f>
        <v>-8.6225259792451592</v>
      </c>
      <c r="BM27" s="61">
        <f>VLOOKUP($A27,'RevPAR Raw Data'!$B$6:$BE$43,'RevPAR Raw Data'!AC$1,FALSE)</f>
        <v>-3.8508013632137001</v>
      </c>
      <c r="BN27" s="62">
        <f>VLOOKUP($A27,'RevPAR Raw Data'!$B$6:$BE$43,'RevPAR Raw Data'!AE$1,FALSE)</f>
        <v>5.7512374477329002</v>
      </c>
    </row>
    <row r="28" spans="1:66" x14ac:dyDescent="0.35">
      <c r="A28" s="78" t="s">
        <v>49</v>
      </c>
      <c r="B28" s="59">
        <f>VLOOKUP($A28,'Occupancy Raw Data'!$B$8:$BE$45,'Occupancy Raw Data'!G$3,FALSE)</f>
        <v>55.431423817447097</v>
      </c>
      <c r="C28" s="60">
        <f>VLOOKUP($A28,'Occupancy Raw Data'!$B$8:$BE$45,'Occupancy Raw Data'!H$3,FALSE)</f>
        <v>67.934395055859198</v>
      </c>
      <c r="D28" s="60">
        <f>VLOOKUP($A28,'Occupancy Raw Data'!$B$8:$BE$45,'Occupancy Raw Data'!I$3,FALSE)</f>
        <v>65.533634418825699</v>
      </c>
      <c r="E28" s="60">
        <f>VLOOKUP($A28,'Occupancy Raw Data'!$B$8:$BE$45,'Occupancy Raw Data'!J$3,FALSE)</f>
        <v>63.180413596386899</v>
      </c>
      <c r="F28" s="60">
        <f>VLOOKUP($A28,'Occupancy Raw Data'!$B$8:$BE$45,'Occupancy Raw Data'!K$3,FALSE)</f>
        <v>69.241739957214094</v>
      </c>
      <c r="G28" s="61">
        <f>VLOOKUP($A28,'Occupancy Raw Data'!$B$8:$BE$45,'Occupancy Raw Data'!L$3,FALSE)</f>
        <v>64.2643213691466</v>
      </c>
      <c r="H28" s="60">
        <f>VLOOKUP($A28,'Occupancy Raw Data'!$B$8:$BE$45,'Occupancy Raw Data'!N$3,FALSE)</f>
        <v>87.188019966722095</v>
      </c>
      <c r="I28" s="60">
        <f>VLOOKUP($A28,'Occupancy Raw Data'!$B$8:$BE$45,'Occupancy Raw Data'!O$3,FALSE)</f>
        <v>84.383170905633406</v>
      </c>
      <c r="J28" s="61">
        <f>VLOOKUP($A28,'Occupancy Raw Data'!$B$8:$BE$45,'Occupancy Raw Data'!P$3,FALSE)</f>
        <v>85.785595436177701</v>
      </c>
      <c r="K28" s="62">
        <f>VLOOKUP($A28,'Occupancy Raw Data'!$B$8:$BE$45,'Occupancy Raw Data'!R$3,FALSE)</f>
        <v>70.413256816869804</v>
      </c>
      <c r="L28" s="63"/>
      <c r="M28" s="59">
        <f>VLOOKUP($A28,'Occupancy Raw Data'!$B$8:$BE$45,'Occupancy Raw Data'!T$3,FALSE)</f>
        <v>12.6555476864851</v>
      </c>
      <c r="N28" s="60">
        <f>VLOOKUP($A28,'Occupancy Raw Data'!$B$8:$BE$45,'Occupancy Raw Data'!U$3,FALSE)</f>
        <v>15.3806392218562</v>
      </c>
      <c r="O28" s="60">
        <f>VLOOKUP($A28,'Occupancy Raw Data'!$B$8:$BE$45,'Occupancy Raw Data'!V$3,FALSE)</f>
        <v>2.8329998668772101</v>
      </c>
      <c r="P28" s="60">
        <f>VLOOKUP($A28,'Occupancy Raw Data'!$B$8:$BE$45,'Occupancy Raw Data'!W$3,FALSE)</f>
        <v>1.34978015725122</v>
      </c>
      <c r="Q28" s="60">
        <f>VLOOKUP($A28,'Occupancy Raw Data'!$B$8:$BE$45,'Occupancy Raw Data'!X$3,FALSE)</f>
        <v>-8.5630258536988304</v>
      </c>
      <c r="R28" s="61">
        <f>VLOOKUP($A28,'Occupancy Raw Data'!$B$8:$BE$45,'Occupancy Raw Data'!Y$3,FALSE)</f>
        <v>3.6935312603731698</v>
      </c>
      <c r="S28" s="60">
        <f>VLOOKUP($A28,'Occupancy Raw Data'!$B$8:$BE$45,'Occupancy Raw Data'!AA$3,FALSE)</f>
        <v>-5.7150038109115204</v>
      </c>
      <c r="T28" s="60">
        <f>VLOOKUP($A28,'Occupancy Raw Data'!$B$8:$BE$45,'Occupancy Raw Data'!AB$3,FALSE)</f>
        <v>-12.5463419854966</v>
      </c>
      <c r="U28" s="61">
        <f>VLOOKUP($A28,'Occupancy Raw Data'!$B$8:$BE$45,'Occupancy Raw Data'!AC$3,FALSE)</f>
        <v>-9.2032689929613891</v>
      </c>
      <c r="V28" s="62">
        <f>VLOOKUP($A28,'Occupancy Raw Data'!$B$8:$BE$45,'Occupancy Raw Data'!AE$3,FALSE)</f>
        <v>-1.19182813479599</v>
      </c>
      <c r="W28" s="63"/>
      <c r="X28" s="64">
        <f>VLOOKUP($A28,'ADR Raw Data'!$B$6:$BE$43,'ADR Raw Data'!G$1,FALSE)</f>
        <v>143.52878216123401</v>
      </c>
      <c r="Y28" s="65">
        <f>VLOOKUP($A28,'ADR Raw Data'!$B$6:$BE$43,'ADR Raw Data'!H$1,FALSE)</f>
        <v>136.309412176347</v>
      </c>
      <c r="Z28" s="65">
        <f>VLOOKUP($A28,'ADR Raw Data'!$B$6:$BE$43,'ADR Raw Data'!I$1,FALSE)</f>
        <v>137.57562205295599</v>
      </c>
      <c r="AA28" s="65">
        <f>VLOOKUP($A28,'ADR Raw Data'!$B$6:$BE$43,'ADR Raw Data'!J$1,FALSE)</f>
        <v>135.736015801354</v>
      </c>
      <c r="AB28" s="65">
        <f>VLOOKUP($A28,'ADR Raw Data'!$B$6:$BE$43,'ADR Raw Data'!K$1,FALSE)</f>
        <v>153.71414349467901</v>
      </c>
      <c r="AC28" s="66">
        <f>VLOOKUP($A28,'ADR Raw Data'!$B$6:$BE$43,'ADR Raw Data'!L$1,FALSE)</f>
        <v>141.450883266755</v>
      </c>
      <c r="AD28" s="65">
        <f>VLOOKUP($A28,'ADR Raw Data'!$B$6:$BE$43,'ADR Raw Data'!N$1,FALSE)</f>
        <v>264.72973009814598</v>
      </c>
      <c r="AE28" s="65">
        <f>VLOOKUP($A28,'ADR Raw Data'!$B$6:$BE$43,'ADR Raw Data'!O$1,FALSE)</f>
        <v>262.49800281690102</v>
      </c>
      <c r="AF28" s="66">
        <f>VLOOKUP($A28,'ADR Raw Data'!$B$6:$BE$43,'ADR Raw Data'!P$1,FALSE)</f>
        <v>263.63210861734501</v>
      </c>
      <c r="AG28" s="67">
        <f>VLOOKUP($A28,'ADR Raw Data'!$B$6:$BE$43,'ADR Raw Data'!R$1,FALSE)</f>
        <v>183.98097993827099</v>
      </c>
      <c r="AH28" s="63"/>
      <c r="AI28" s="59">
        <f>VLOOKUP($A28,'ADR Raw Data'!$B$6:$BE$43,'ADR Raw Data'!T$1,FALSE)</f>
        <v>13.4906731905782</v>
      </c>
      <c r="AJ28" s="60">
        <f>VLOOKUP($A28,'ADR Raw Data'!$B$6:$BE$43,'ADR Raw Data'!U$1,FALSE)</f>
        <v>17.850771002384899</v>
      </c>
      <c r="AK28" s="60">
        <f>VLOOKUP($A28,'ADR Raw Data'!$B$6:$BE$43,'ADR Raw Data'!V$1,FALSE)</f>
        <v>14.080793426723799</v>
      </c>
      <c r="AL28" s="60">
        <f>VLOOKUP($A28,'ADR Raw Data'!$B$6:$BE$43,'ADR Raw Data'!W$1,FALSE)</f>
        <v>11.217821690047399</v>
      </c>
      <c r="AM28" s="60">
        <f>VLOOKUP($A28,'ADR Raw Data'!$B$6:$BE$43,'ADR Raw Data'!X$1,FALSE)</f>
        <v>4.7685989519270002</v>
      </c>
      <c r="AN28" s="61">
        <f>VLOOKUP($A28,'ADR Raw Data'!$B$6:$BE$43,'ADR Raw Data'!Y$1,FALSE)</f>
        <v>11.146032389943899</v>
      </c>
      <c r="AO28" s="60">
        <f>VLOOKUP($A28,'ADR Raw Data'!$B$6:$BE$43,'ADR Raw Data'!AA$1,FALSE)</f>
        <v>-0.67235486308432302</v>
      </c>
      <c r="AP28" s="60">
        <f>VLOOKUP($A28,'ADR Raw Data'!$B$6:$BE$43,'ADR Raw Data'!AB$1,FALSE)</f>
        <v>-10.131691636140101</v>
      </c>
      <c r="AQ28" s="61">
        <f>VLOOKUP($A28,'ADR Raw Data'!$B$6:$BE$43,'ADR Raw Data'!AC$1,FALSE)</f>
        <v>-5.7037282459524397</v>
      </c>
      <c r="AR28" s="62">
        <f>VLOOKUP($A28,'ADR Raw Data'!$B$6:$BE$43,'ADR Raw Data'!AE$1,FALSE)</f>
        <v>-0.53063682568942205</v>
      </c>
      <c r="AS28" s="50"/>
      <c r="AT28" s="64">
        <f>VLOOKUP($A28,'RevPAR Raw Data'!$B$6:$BE$43,'RevPAR Raw Data'!G$1,FALSE)</f>
        <v>79.560047539814505</v>
      </c>
      <c r="AU28" s="65">
        <f>VLOOKUP($A28,'RevPAR Raw Data'!$B$6:$BE$43,'RevPAR Raw Data'!H$1,FALSE)</f>
        <v>92.600974566199099</v>
      </c>
      <c r="AV28" s="65">
        <f>VLOOKUP($A28,'RevPAR Raw Data'!$B$6:$BE$43,'RevPAR Raw Data'!I$1,FALSE)</f>
        <v>90.158305205609594</v>
      </c>
      <c r="AW28" s="65">
        <f>VLOOKUP($A28,'RevPAR Raw Data'!$B$6:$BE$43,'RevPAR Raw Data'!J$1,FALSE)</f>
        <v>85.758576182552801</v>
      </c>
      <c r="AX28" s="65">
        <f>VLOOKUP($A28,'RevPAR Raw Data'!$B$6:$BE$43,'RevPAR Raw Data'!K$1,FALSE)</f>
        <v>106.434347516044</v>
      </c>
      <c r="AY28" s="66">
        <f>VLOOKUP($A28,'RevPAR Raw Data'!$B$6:$BE$43,'RevPAR Raw Data'!L$1,FALSE)</f>
        <v>90.902450202044207</v>
      </c>
      <c r="AZ28" s="65">
        <f>VLOOKUP($A28,'RevPAR Raw Data'!$B$6:$BE$43,'RevPAR Raw Data'!N$1,FALSE)</f>
        <v>230.812609935821</v>
      </c>
      <c r="BA28" s="65">
        <f>VLOOKUP($A28,'RevPAR Raw Data'!$B$6:$BE$43,'RevPAR Raw Data'!O$1,FALSE)</f>
        <v>221.50413834086001</v>
      </c>
      <c r="BB28" s="66">
        <f>VLOOKUP($A28,'RevPAR Raw Data'!$B$6:$BE$43,'RevPAR Raw Data'!P$1,FALSE)</f>
        <v>226.15837413834001</v>
      </c>
      <c r="BC28" s="67">
        <f>VLOOKUP($A28,'RevPAR Raw Data'!$B$6:$BE$43,'RevPAR Raw Data'!R$1,FALSE)</f>
        <v>129.54699989812801</v>
      </c>
      <c r="BD28" s="63"/>
      <c r="BE28" s="59">
        <f>VLOOKUP($A28,'RevPAR Raw Data'!$B$6:$BE$43,'RevPAR Raw Data'!T$1,FALSE)</f>
        <v>27.8535394559248</v>
      </c>
      <c r="BF28" s="60">
        <f>VLOOKUP($A28,'RevPAR Raw Data'!$B$6:$BE$43,'RevPAR Raw Data'!U$1,FALSE)</f>
        <v>35.976972910437702</v>
      </c>
      <c r="BG28" s="60">
        <f>VLOOKUP($A28,'RevPAR Raw Data'!$B$6:$BE$43,'RevPAR Raw Data'!V$1,FALSE)</f>
        <v>17.312702152635399</v>
      </c>
      <c r="BH28" s="60">
        <f>VLOOKUP($A28,'RevPAR Raw Data'!$B$6:$BE$43,'RevPAR Raw Data'!W$1,FALSE)</f>
        <v>12.7190177785467</v>
      </c>
      <c r="BI28" s="60">
        <f>VLOOKUP($A28,'RevPAR Raw Data'!$B$6:$BE$43,'RevPAR Raw Data'!X$1,FALSE)</f>
        <v>-4.2027632628845399</v>
      </c>
      <c r="BJ28" s="61">
        <f>VLOOKUP($A28,'RevPAR Raw Data'!$B$6:$BE$43,'RevPAR Raw Data'!Y$1,FALSE)</f>
        <v>15.251245840931</v>
      </c>
      <c r="BK28" s="60">
        <f>VLOOKUP($A28,'RevPAR Raw Data'!$B$6:$BE$43,'RevPAR Raw Data'!AA$1,FALSE)</f>
        <v>-6.3489335679477197</v>
      </c>
      <c r="BL28" s="60">
        <f>VLOOKUP($A28,'RevPAR Raw Data'!$B$6:$BE$43,'RevPAR Raw Data'!AB$1,FALSE)</f>
        <v>-21.406876940050701</v>
      </c>
      <c r="BM28" s="61">
        <f>VLOOKUP($A28,'RevPAR Raw Data'!$B$6:$BE$43,'RevPAR Raw Data'!AC$1,FALSE)</f>
        <v>-14.3820677858113</v>
      </c>
      <c r="BN28" s="62">
        <f>VLOOKUP($A28,'RevPAR Raw Data'!$B$6:$BE$43,'RevPAR Raw Data'!AE$1,FALSE)</f>
        <v>-1.7161406815032501</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Data'!$B$8:$BE$45,'Occupancy Raw Data'!G$3,FALSE)</f>
        <v>44.507209751746601</v>
      </c>
      <c r="C30" s="60">
        <f>VLOOKUP($A30,'Occupancy Raw Data'!$B$8:$BE$45,'Occupancy Raw Data'!H$3,FALSE)</f>
        <v>57.440166493236198</v>
      </c>
      <c r="D30" s="60">
        <f>VLOOKUP($A30,'Occupancy Raw Data'!$B$8:$BE$45,'Occupancy Raw Data'!I$3,FALSE)</f>
        <v>63.371488033298597</v>
      </c>
      <c r="E30" s="60">
        <f>VLOOKUP($A30,'Occupancy Raw Data'!$B$8:$BE$45,'Occupancy Raw Data'!J$3,FALSE)</f>
        <v>64.426936227144296</v>
      </c>
      <c r="F30" s="60">
        <f>VLOOKUP($A30,'Occupancy Raw Data'!$B$8:$BE$45,'Occupancy Raw Data'!K$3,FALSE)</f>
        <v>58.792924037460899</v>
      </c>
      <c r="G30" s="61">
        <f>VLOOKUP($A30,'Occupancy Raw Data'!$B$8:$BE$45,'Occupancy Raw Data'!L$3,FALSE)</f>
        <v>57.707744908577297</v>
      </c>
      <c r="H30" s="60">
        <f>VLOOKUP($A30,'Occupancy Raw Data'!$B$8:$BE$45,'Occupancy Raw Data'!N$3,FALSE)</f>
        <v>63.862048461424102</v>
      </c>
      <c r="I30" s="60">
        <f>VLOOKUP($A30,'Occupancy Raw Data'!$B$8:$BE$45,'Occupancy Raw Data'!O$3,FALSE)</f>
        <v>57.945592388880598</v>
      </c>
      <c r="J30" s="61">
        <f>VLOOKUP($A30,'Occupancy Raw Data'!$B$8:$BE$45,'Occupancy Raw Data'!P$3,FALSE)</f>
        <v>60.903820425152297</v>
      </c>
      <c r="K30" s="62">
        <f>VLOOKUP($A30,'Occupancy Raw Data'!$B$8:$BE$45,'Occupancy Raw Data'!R$3,FALSE)</f>
        <v>58.620909341884499</v>
      </c>
      <c r="L30" s="63"/>
      <c r="M30" s="59">
        <f>VLOOKUP($A30,'Occupancy Raw Data'!$B$8:$BE$45,'Occupancy Raw Data'!T$3,FALSE)</f>
        <v>2.0428364823768601</v>
      </c>
      <c r="N30" s="60">
        <f>VLOOKUP($A30,'Occupancy Raw Data'!$B$8:$BE$45,'Occupancy Raw Data'!U$3,FALSE)</f>
        <v>3.9462098775314098</v>
      </c>
      <c r="O30" s="60">
        <f>VLOOKUP($A30,'Occupancy Raw Data'!$B$8:$BE$45,'Occupancy Raw Data'!V$3,FALSE)</f>
        <v>4.4077827455488698</v>
      </c>
      <c r="P30" s="60">
        <f>VLOOKUP($A30,'Occupancy Raw Data'!$B$8:$BE$45,'Occupancy Raw Data'!W$3,FALSE)</f>
        <v>9.4229916094292996</v>
      </c>
      <c r="Q30" s="60">
        <f>VLOOKUP($A30,'Occupancy Raw Data'!$B$8:$BE$45,'Occupancy Raw Data'!X$3,FALSE)</f>
        <v>3.5655061788480999</v>
      </c>
      <c r="R30" s="61">
        <f>VLOOKUP($A30,'Occupancy Raw Data'!$B$8:$BE$45,'Occupancy Raw Data'!Y$3,FALSE)</f>
        <v>4.83950411063035</v>
      </c>
      <c r="S30" s="60">
        <f>VLOOKUP($A30,'Occupancy Raw Data'!$B$8:$BE$45,'Occupancy Raw Data'!AA$3,FALSE)</f>
        <v>-2.7313439690296102</v>
      </c>
      <c r="T30" s="60">
        <f>VLOOKUP($A30,'Occupancy Raw Data'!$B$8:$BE$45,'Occupancy Raw Data'!AB$3,FALSE)</f>
        <v>-9.4050731083549408</v>
      </c>
      <c r="U30" s="61">
        <f>VLOOKUP($A30,'Occupancy Raw Data'!$B$8:$BE$45,'Occupancy Raw Data'!AC$3,FALSE)</f>
        <v>-6.0245945768739597</v>
      </c>
      <c r="V30" s="62">
        <f>VLOOKUP($A30,'Occupancy Raw Data'!$B$8:$BE$45,'Occupancy Raw Data'!AE$3,FALSE)</f>
        <v>1.3611409304570099</v>
      </c>
      <c r="W30" s="63"/>
      <c r="X30" s="64">
        <f>VLOOKUP($A30,'ADR Raw Data'!$B$6:$BE$43,'ADR Raw Data'!G$1,FALSE)</f>
        <v>90.013597194388694</v>
      </c>
      <c r="Y30" s="65">
        <f>VLOOKUP($A30,'ADR Raw Data'!$B$6:$BE$43,'ADR Raw Data'!H$1,FALSE)</f>
        <v>95.593084886128295</v>
      </c>
      <c r="Z30" s="65">
        <f>VLOOKUP($A30,'ADR Raw Data'!$B$6:$BE$43,'ADR Raw Data'!I$1,FALSE)</f>
        <v>104.57798967863</v>
      </c>
      <c r="AA30" s="65">
        <f>VLOOKUP($A30,'ADR Raw Data'!$B$6:$BE$43,'ADR Raw Data'!J$1,FALSE)</f>
        <v>99.285163820950601</v>
      </c>
      <c r="AB30" s="65">
        <f>VLOOKUP($A30,'ADR Raw Data'!$B$6:$BE$43,'ADR Raw Data'!K$1,FALSE)</f>
        <v>95.281036662452493</v>
      </c>
      <c r="AC30" s="66">
        <f>VLOOKUP($A30,'ADR Raw Data'!$B$6:$BE$43,'ADR Raw Data'!L$1,FALSE)</f>
        <v>97.466602782071007</v>
      </c>
      <c r="AD30" s="65">
        <f>VLOOKUP($A30,'ADR Raw Data'!$B$6:$BE$43,'ADR Raw Data'!N$1,FALSE)</f>
        <v>101.605053538175</v>
      </c>
      <c r="AE30" s="65">
        <f>VLOOKUP($A30,'ADR Raw Data'!$B$6:$BE$43,'ADR Raw Data'!O$1,FALSE)</f>
        <v>100.512411493073</v>
      </c>
      <c r="AF30" s="66">
        <f>VLOOKUP($A30,'ADR Raw Data'!$B$6:$BE$43,'ADR Raw Data'!P$1,FALSE)</f>
        <v>101.085268489138</v>
      </c>
      <c r="AG30" s="67">
        <f>VLOOKUP($A30,'ADR Raw Data'!$B$6:$BE$43,'ADR Raw Data'!R$1,FALSE)</f>
        <v>98.540771265033996</v>
      </c>
      <c r="AH30" s="80"/>
      <c r="AI30" s="59">
        <f>VLOOKUP($A30,'ADR Raw Data'!$B$6:$BE$43,'ADR Raw Data'!T$1,FALSE)</f>
        <v>10.562635020945301</v>
      </c>
      <c r="AJ30" s="60">
        <f>VLOOKUP($A30,'ADR Raw Data'!$B$6:$BE$43,'ADR Raw Data'!U$1,FALSE)</f>
        <v>9.7143735985308606</v>
      </c>
      <c r="AK30" s="60">
        <f>VLOOKUP($A30,'ADR Raw Data'!$B$6:$BE$43,'ADR Raw Data'!V$1,FALSE)</f>
        <v>17.0807224460724</v>
      </c>
      <c r="AL30" s="60">
        <f>VLOOKUP($A30,'ADR Raw Data'!$B$6:$BE$43,'ADR Raw Data'!W$1,FALSE)</f>
        <v>9.5777063436237704</v>
      </c>
      <c r="AM30" s="60">
        <f>VLOOKUP($A30,'ADR Raw Data'!$B$6:$BE$43,'ADR Raw Data'!X$1,FALSE)</f>
        <v>5.2387210191756104</v>
      </c>
      <c r="AN30" s="61">
        <f>VLOOKUP($A30,'ADR Raw Data'!$B$6:$BE$43,'ADR Raw Data'!Y$1,FALSE)</f>
        <v>10.5639522644679</v>
      </c>
      <c r="AO30" s="60">
        <f>VLOOKUP($A30,'ADR Raw Data'!$B$6:$BE$43,'ADR Raw Data'!AA$1,FALSE)</f>
        <v>8.4907798447694596</v>
      </c>
      <c r="AP30" s="60">
        <f>VLOOKUP($A30,'ADR Raw Data'!$B$6:$BE$43,'ADR Raw Data'!AB$1,FALSE)</f>
        <v>4.4516261269198401</v>
      </c>
      <c r="AQ30" s="61">
        <f>VLOOKUP($A30,'ADR Raw Data'!$B$6:$BE$43,'ADR Raw Data'!AC$1,FALSE)</f>
        <v>6.4906389270439604</v>
      </c>
      <c r="AR30" s="62">
        <f>VLOOKUP($A30,'ADR Raw Data'!$B$6:$BE$43,'ADR Raw Data'!AE$1,FALSE)</f>
        <v>9.0998752272438495</v>
      </c>
      <c r="AS30" s="50"/>
      <c r="AT30" s="64">
        <f>VLOOKUP($A30,'RevPAR Raw Data'!$B$6:$BE$43,'RevPAR Raw Data'!G$1,FALSE)</f>
        <v>40.062540508398897</v>
      </c>
      <c r="AU30" s="65">
        <f>VLOOKUP($A30,'RevPAR Raw Data'!$B$6:$BE$43,'RevPAR Raw Data'!H$1,FALSE)</f>
        <v>54.908827114612698</v>
      </c>
      <c r="AV30" s="65">
        <f>VLOOKUP($A30,'RevPAR Raw Data'!$B$6:$BE$43,'RevPAR Raw Data'!I$1,FALSE)</f>
        <v>66.272628214657303</v>
      </c>
      <c r="AW30" s="65">
        <f>VLOOKUP($A30,'RevPAR Raw Data'!$B$6:$BE$43,'RevPAR Raw Data'!J$1,FALSE)</f>
        <v>63.966389177939597</v>
      </c>
      <c r="AX30" s="65">
        <f>VLOOKUP($A30,'RevPAR Raw Data'!$B$6:$BE$43,'RevPAR Raw Data'!K$1,FALSE)</f>
        <v>56.018507507061003</v>
      </c>
      <c r="AY30" s="66">
        <f>VLOOKUP($A30,'RevPAR Raw Data'!$B$6:$BE$43,'RevPAR Raw Data'!L$1,FALSE)</f>
        <v>56.245778504533902</v>
      </c>
      <c r="AZ30" s="65">
        <f>VLOOKUP($A30,'RevPAR Raw Data'!$B$6:$BE$43,'RevPAR Raw Data'!N$1,FALSE)</f>
        <v>64.887068529805205</v>
      </c>
      <c r="BA30" s="65">
        <f>VLOOKUP($A30,'RevPAR Raw Data'!$B$6:$BE$43,'RevPAR Raw Data'!O$1,FALSE)</f>
        <v>58.242512264010699</v>
      </c>
      <c r="BB30" s="66">
        <f>VLOOKUP($A30,'RevPAR Raw Data'!$B$6:$BE$43,'RevPAR Raw Data'!P$1,FALSE)</f>
        <v>61.564790396907902</v>
      </c>
      <c r="BC30" s="67">
        <f>VLOOKUP($A30,'RevPAR Raw Data'!$B$6:$BE$43,'RevPAR Raw Data'!R$1,FALSE)</f>
        <v>57.765496188069399</v>
      </c>
      <c r="BD30" s="63"/>
      <c r="BE30" s="59">
        <f>VLOOKUP($A30,'RevPAR Raw Data'!$B$6:$BE$43,'RevPAR Raw Data'!T$1,FALSE)</f>
        <v>12.8212488650303</v>
      </c>
      <c r="BF30" s="60">
        <f>VLOOKUP($A30,'RevPAR Raw Data'!$B$6:$BE$43,'RevPAR Raw Data'!U$1,FALSE)</f>
        <v>14.043933046547799</v>
      </c>
      <c r="BG30" s="60">
        <f>VLOOKUP($A30,'RevPAR Raw Data'!$B$6:$BE$43,'RevPAR Raw Data'!V$1,FALSE)</f>
        <v>22.2413863284144</v>
      </c>
      <c r="BH30" s="60">
        <f>VLOOKUP($A30,'RevPAR Raw Data'!$B$6:$BE$43,'RevPAR Raw Data'!W$1,FALSE)</f>
        <v>19.903204418188501</v>
      </c>
      <c r="BI30" s="60">
        <f>VLOOKUP($A30,'RevPAR Raw Data'!$B$6:$BE$43,'RevPAR Raw Data'!X$1,FALSE)</f>
        <v>8.9910141196550395</v>
      </c>
      <c r="BJ30" s="61">
        <f>VLOOKUP($A30,'RevPAR Raw Data'!$B$6:$BE$43,'RevPAR Raw Data'!Y$1,FALSE)</f>
        <v>15.9146992791822</v>
      </c>
      <c r="BK30" s="60">
        <f>VLOOKUP($A30,'RevPAR Raw Data'!$B$6:$BE$43,'RevPAR Raw Data'!AA$1,FALSE)</f>
        <v>5.5275234725261502</v>
      </c>
      <c r="BL30" s="60">
        <f>VLOOKUP($A30,'RevPAR Raw Data'!$B$6:$BE$43,'RevPAR Raw Data'!AB$1,FALSE)</f>
        <v>-5.3721256731825298</v>
      </c>
      <c r="BM30" s="61">
        <f>VLOOKUP($A30,'RevPAR Raw Data'!$B$6:$BE$43,'RevPAR Raw Data'!AC$1,FALSE)</f>
        <v>7.5009669366838602E-2</v>
      </c>
      <c r="BN30" s="62">
        <f>VLOOKUP($A30,'RevPAR Raw Data'!$B$6:$BE$43,'RevPAR Raw Data'!AE$1,FALSE)</f>
        <v>10.5848782840394</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Data'!$B$8:$BE$45,'Occupancy Raw Data'!G$3,FALSE)</f>
        <v>49.697567095299902</v>
      </c>
      <c r="C32" s="60">
        <f>VLOOKUP($A32,'Occupancy Raw Data'!$B$8:$BE$45,'Occupancy Raw Data'!H$3,FALSE)</f>
        <v>58.806398136117203</v>
      </c>
      <c r="D32" s="60">
        <f>VLOOKUP($A32,'Occupancy Raw Data'!$B$8:$BE$45,'Occupancy Raw Data'!I$3,FALSE)</f>
        <v>66.087190286303098</v>
      </c>
      <c r="E32" s="60">
        <f>VLOOKUP($A32,'Occupancy Raw Data'!$B$8:$BE$45,'Occupancy Raw Data'!J$3,FALSE)</f>
        <v>67.964514539181806</v>
      </c>
      <c r="F32" s="60">
        <f>VLOOKUP($A32,'Occupancy Raw Data'!$B$8:$BE$45,'Occupancy Raw Data'!K$3,FALSE)</f>
        <v>63.9858416595725</v>
      </c>
      <c r="G32" s="61">
        <f>VLOOKUP($A32,'Occupancy Raw Data'!$B$8:$BE$45,'Occupancy Raw Data'!L$3,FALSE)</f>
        <v>61.308302343294898</v>
      </c>
      <c r="H32" s="60">
        <f>VLOOKUP($A32,'Occupancy Raw Data'!$B$8:$BE$45,'Occupancy Raw Data'!N$3,FALSE)</f>
        <v>83.614857296473801</v>
      </c>
      <c r="I32" s="60">
        <f>VLOOKUP($A32,'Occupancy Raw Data'!$B$8:$BE$45,'Occupancy Raw Data'!O$3,FALSE)</f>
        <v>79.604821004525206</v>
      </c>
      <c r="J32" s="61">
        <f>VLOOKUP($A32,'Occupancy Raw Data'!$B$8:$BE$45,'Occupancy Raw Data'!P$3,FALSE)</f>
        <v>81.609839150499496</v>
      </c>
      <c r="K32" s="62">
        <f>VLOOKUP($A32,'Occupancy Raw Data'!$B$8:$BE$45,'Occupancy Raw Data'!R$3,FALSE)</f>
        <v>67.108741431067699</v>
      </c>
      <c r="L32" s="63"/>
      <c r="M32" s="59">
        <f>VLOOKUP($A32,'Occupancy Raw Data'!$B$8:$BE$45,'Occupancy Raw Data'!T$3,FALSE)</f>
        <v>-13.855733225000201</v>
      </c>
      <c r="N32" s="60">
        <f>VLOOKUP($A32,'Occupancy Raw Data'!$B$8:$BE$45,'Occupancy Raw Data'!U$3,FALSE)</f>
        <v>-15.3342479522763</v>
      </c>
      <c r="O32" s="60">
        <f>VLOOKUP($A32,'Occupancy Raw Data'!$B$8:$BE$45,'Occupancy Raw Data'!V$3,FALSE)</f>
        <v>-9.5939332980531393</v>
      </c>
      <c r="P32" s="60">
        <f>VLOOKUP($A32,'Occupancy Raw Data'!$B$8:$BE$45,'Occupancy Raw Data'!W$3,FALSE)</f>
        <v>-5.9851838210266699</v>
      </c>
      <c r="Q32" s="60">
        <f>VLOOKUP($A32,'Occupancy Raw Data'!$B$8:$BE$45,'Occupancy Raw Data'!X$3,FALSE)</f>
        <v>-9.6355713351596606</v>
      </c>
      <c r="R32" s="61">
        <f>VLOOKUP($A32,'Occupancy Raw Data'!$B$8:$BE$45,'Occupancy Raw Data'!Y$3,FALSE)</f>
        <v>-10.7200218051373</v>
      </c>
      <c r="S32" s="60">
        <f>VLOOKUP($A32,'Occupancy Raw Data'!$B$8:$BE$45,'Occupancy Raw Data'!AA$3,FALSE)</f>
        <v>-9.0778329825563393</v>
      </c>
      <c r="T32" s="60">
        <f>VLOOKUP($A32,'Occupancy Raw Data'!$B$8:$BE$45,'Occupancy Raw Data'!AB$3,FALSE)</f>
        <v>-13.0794405467097</v>
      </c>
      <c r="U32" s="61">
        <f>VLOOKUP($A32,'Occupancy Raw Data'!$B$8:$BE$45,'Occupancy Raw Data'!AC$3,FALSE)</f>
        <v>-11.074497782273401</v>
      </c>
      <c r="V32" s="62">
        <f>VLOOKUP($A32,'Occupancy Raw Data'!$B$8:$BE$45,'Occupancy Raw Data'!AE$3,FALSE)</f>
        <v>-10.843505282403999</v>
      </c>
      <c r="W32" s="63"/>
      <c r="X32" s="64">
        <f>VLOOKUP($A32,'ADR Raw Data'!$B$6:$BE$43,'ADR Raw Data'!G$1,FALSE)</f>
        <v>95.481794401370294</v>
      </c>
      <c r="Y32" s="65">
        <f>VLOOKUP($A32,'ADR Raw Data'!$B$6:$BE$43,'ADR Raw Data'!H$1,FALSE)</f>
        <v>101.190917721904</v>
      </c>
      <c r="Z32" s="65">
        <f>VLOOKUP($A32,'ADR Raw Data'!$B$6:$BE$43,'ADR Raw Data'!I$1,FALSE)</f>
        <v>106.374690515254</v>
      </c>
      <c r="AA32" s="65">
        <f>VLOOKUP($A32,'ADR Raw Data'!$B$6:$BE$43,'ADR Raw Data'!J$1,FALSE)</f>
        <v>106.945379075746</v>
      </c>
      <c r="AB32" s="65">
        <f>VLOOKUP($A32,'ADR Raw Data'!$B$6:$BE$43,'ADR Raw Data'!K$1,FALSE)</f>
        <v>106.391626265667</v>
      </c>
      <c r="AC32" s="66">
        <f>VLOOKUP($A32,'ADR Raw Data'!$B$6:$BE$43,'ADR Raw Data'!L$1,FALSE)</f>
        <v>103.74431520820799</v>
      </c>
      <c r="AD32" s="65">
        <f>VLOOKUP($A32,'ADR Raw Data'!$B$6:$BE$43,'ADR Raw Data'!N$1,FALSE)</f>
        <v>137.76343646447299</v>
      </c>
      <c r="AE32" s="65">
        <f>VLOOKUP($A32,'ADR Raw Data'!$B$6:$BE$43,'ADR Raw Data'!O$1,FALSE)</f>
        <v>131.885370889851</v>
      </c>
      <c r="AF32" s="66">
        <f>VLOOKUP($A32,'ADR Raw Data'!$B$6:$BE$43,'ADR Raw Data'!P$1,FALSE)</f>
        <v>134.89661082928399</v>
      </c>
      <c r="AG32" s="67">
        <f>VLOOKUP($A32,'ADR Raw Data'!$B$6:$BE$43,'ADR Raw Data'!R$1,FALSE)</f>
        <v>114.568256771836</v>
      </c>
      <c r="AH32" s="63"/>
      <c r="AI32" s="59">
        <f>VLOOKUP($A32,'ADR Raw Data'!$B$6:$BE$43,'ADR Raw Data'!T$1,FALSE)</f>
        <v>3.43585095464671</v>
      </c>
      <c r="AJ32" s="60">
        <f>VLOOKUP($A32,'ADR Raw Data'!$B$6:$BE$43,'ADR Raw Data'!U$1,FALSE)</f>
        <v>4.4074707025284896</v>
      </c>
      <c r="AK32" s="60">
        <f>VLOOKUP($A32,'ADR Raw Data'!$B$6:$BE$43,'ADR Raw Data'!V$1,FALSE)</f>
        <v>4.6194617486941603</v>
      </c>
      <c r="AL32" s="60">
        <f>VLOOKUP($A32,'ADR Raw Data'!$B$6:$BE$43,'ADR Raw Data'!W$1,FALSE)</f>
        <v>6.5744774903165499</v>
      </c>
      <c r="AM32" s="60">
        <f>VLOOKUP($A32,'ADR Raw Data'!$B$6:$BE$43,'ADR Raw Data'!X$1,FALSE)</f>
        <v>8.5590999934025795</v>
      </c>
      <c r="AN32" s="61">
        <f>VLOOKUP($A32,'ADR Raw Data'!$B$6:$BE$43,'ADR Raw Data'!Y$1,FALSE)</f>
        <v>5.7499569111222799</v>
      </c>
      <c r="AO32" s="60">
        <f>VLOOKUP($A32,'ADR Raw Data'!$B$6:$BE$43,'ADR Raw Data'!AA$1,FALSE)</f>
        <v>8.2673091762663802</v>
      </c>
      <c r="AP32" s="60">
        <f>VLOOKUP($A32,'ADR Raw Data'!$B$6:$BE$43,'ADR Raw Data'!AB$1,FALSE)</f>
        <v>3.5129277457226</v>
      </c>
      <c r="AQ32" s="61">
        <f>VLOOKUP($A32,'ADR Raw Data'!$B$6:$BE$43,'ADR Raw Data'!AC$1,FALSE)</f>
        <v>5.9454238435811897</v>
      </c>
      <c r="AR32" s="62">
        <f>VLOOKUP($A32,'ADR Raw Data'!$B$6:$BE$43,'ADR Raw Data'!AE$1,FALSE)</f>
        <v>5.80405826069964</v>
      </c>
      <c r="AS32" s="50"/>
      <c r="AT32" s="64">
        <f>VLOOKUP($A32,'RevPAR Raw Data'!$B$6:$BE$43,'RevPAR Raw Data'!G$1,FALSE)</f>
        <v>47.452128836417401</v>
      </c>
      <c r="AU32" s="65">
        <f>VLOOKUP($A32,'RevPAR Raw Data'!$B$6:$BE$43,'RevPAR Raw Data'!H$1,FALSE)</f>
        <v>59.506733953134102</v>
      </c>
      <c r="AV32" s="65">
        <f>VLOOKUP($A32,'RevPAR Raw Data'!$B$6:$BE$43,'RevPAR Raw Data'!I$1,FALSE)</f>
        <v>70.3000441372821</v>
      </c>
      <c r="AW32" s="65">
        <f>VLOOKUP($A32,'RevPAR Raw Data'!$B$6:$BE$43,'RevPAR Raw Data'!J$1,FALSE)</f>
        <v>72.684907710918907</v>
      </c>
      <c r="AX32" s="65">
        <f>VLOOKUP($A32,'RevPAR Raw Data'!$B$6:$BE$43,'RevPAR Raw Data'!K$1,FALSE)</f>
        <v>68.075577521394294</v>
      </c>
      <c r="AY32" s="66">
        <f>VLOOKUP($A32,'RevPAR Raw Data'!$B$6:$BE$43,'RevPAR Raw Data'!L$1,FALSE)</f>
        <v>63.603878431829301</v>
      </c>
      <c r="AZ32" s="65">
        <f>VLOOKUP($A32,'RevPAR Raw Data'!$B$6:$BE$43,'RevPAR Raw Data'!N$1,FALSE)</f>
        <v>115.190700806487</v>
      </c>
      <c r="BA32" s="65">
        <f>VLOOKUP($A32,'RevPAR Raw Data'!$B$6:$BE$43,'RevPAR Raw Data'!O$1,FALSE)</f>
        <v>104.98711342802</v>
      </c>
      <c r="BB32" s="66">
        <f>VLOOKUP($A32,'RevPAR Raw Data'!$B$6:$BE$43,'RevPAR Raw Data'!P$1,FALSE)</f>
        <v>110.088907117254</v>
      </c>
      <c r="BC32" s="67">
        <f>VLOOKUP($A32,'RevPAR Raw Data'!$B$6:$BE$43,'RevPAR Raw Data'!R$1,FALSE)</f>
        <v>76.885315199093597</v>
      </c>
      <c r="BD32" s="80"/>
      <c r="BE32" s="59">
        <f>VLOOKUP($A32,'RevPAR Raw Data'!$B$6:$BE$43,'RevPAR Raw Data'!T$1,FALSE)</f>
        <v>-10.895944612638001</v>
      </c>
      <c r="BF32" s="60">
        <f>VLOOKUP($A32,'RevPAR Raw Data'!$B$6:$BE$43,'RevPAR Raw Data'!U$1,FALSE)</f>
        <v>-11.6026297356975</v>
      </c>
      <c r="BG32" s="60">
        <f>VLOOKUP($A32,'RevPAR Raw Data'!$B$6:$BE$43,'RevPAR Raw Data'!V$1,FALSE)</f>
        <v>-5.4176596282577698</v>
      </c>
      <c r="BH32" s="60">
        <f>VLOOKUP($A32,'RevPAR Raw Data'!$B$6:$BE$43,'RevPAR Raw Data'!W$1,FALSE)</f>
        <v>0.19579910622241301</v>
      </c>
      <c r="BI32" s="60">
        <f>VLOOKUP($A32,'RevPAR Raw Data'!$B$6:$BE$43,'RevPAR Raw Data'!X$1,FALSE)</f>
        <v>-1.90118952726903</v>
      </c>
      <c r="BJ32" s="61">
        <f>VLOOKUP($A32,'RevPAR Raw Data'!$B$6:$BE$43,'RevPAR Raw Data'!Y$1,FALSE)</f>
        <v>-5.5864615286733903</v>
      </c>
      <c r="BK32" s="60">
        <f>VLOOKUP($A32,'RevPAR Raw Data'!$B$6:$BE$43,'RevPAR Raw Data'!AA$1,FALSE)</f>
        <v>-1.5610163254629801</v>
      </c>
      <c r="BL32" s="60">
        <f>VLOOKUP($A32,'RevPAR Raw Data'!$B$6:$BE$43,'RevPAR Raw Data'!AB$1,FALSE)</f>
        <v>-10.025984096937799</v>
      </c>
      <c r="BM32" s="61">
        <f>VLOOKUP($A32,'RevPAR Raw Data'!$B$6:$BE$43,'RevPAR Raw Data'!AC$1,FALSE)</f>
        <v>-5.7874997703964102</v>
      </c>
      <c r="BN32" s="62">
        <f>VLOOKUP($A32,'RevPAR Raw Data'!$B$6:$BE$43,'RevPAR Raw Data'!AE$1,FALSE)</f>
        <v>-5.6688103857971504</v>
      </c>
    </row>
    <row r="33" spans="1:66" x14ac:dyDescent="0.35">
      <c r="A33" s="78" t="s">
        <v>46</v>
      </c>
      <c r="B33" s="59">
        <f>VLOOKUP($A33,'Occupancy Raw Data'!$B$8:$BE$45,'Occupancy Raw Data'!G$3,FALSE)</f>
        <v>57.828810020876801</v>
      </c>
      <c r="C33" s="60">
        <f>VLOOKUP($A33,'Occupancy Raw Data'!$B$8:$BE$45,'Occupancy Raw Data'!H$3,FALSE)</f>
        <v>63.731258303283298</v>
      </c>
      <c r="D33" s="60">
        <f>VLOOKUP($A33,'Occupancy Raw Data'!$B$8:$BE$45,'Occupancy Raw Data'!I$3,FALSE)</f>
        <v>65.894856709052902</v>
      </c>
      <c r="E33" s="60">
        <f>VLOOKUP($A33,'Occupancy Raw Data'!$B$8:$BE$45,'Occupancy Raw Data'!J$3,FALSE)</f>
        <v>65.382425507686406</v>
      </c>
      <c r="F33" s="60">
        <f>VLOOKUP($A33,'Occupancy Raw Data'!$B$8:$BE$45,'Occupancy Raw Data'!K$3,FALSE)</f>
        <v>58.550009489466603</v>
      </c>
      <c r="G33" s="61">
        <f>VLOOKUP($A33,'Occupancy Raw Data'!$B$8:$BE$45,'Occupancy Raw Data'!L$3,FALSE)</f>
        <v>62.277472006073197</v>
      </c>
      <c r="H33" s="60">
        <f>VLOOKUP($A33,'Occupancy Raw Data'!$B$8:$BE$45,'Occupancy Raw Data'!N$3,FALSE)</f>
        <v>68.457012715885298</v>
      </c>
      <c r="I33" s="60">
        <f>VLOOKUP($A33,'Occupancy Raw Data'!$B$8:$BE$45,'Occupancy Raw Data'!O$3,FALSE)</f>
        <v>70.734484721958594</v>
      </c>
      <c r="J33" s="61">
        <f>VLOOKUP($A33,'Occupancy Raw Data'!$B$8:$BE$45,'Occupancy Raw Data'!P$3,FALSE)</f>
        <v>69.595748718921897</v>
      </c>
      <c r="K33" s="62">
        <f>VLOOKUP($A33,'Occupancy Raw Data'!$B$8:$BE$45,'Occupancy Raw Data'!R$3,FALSE)</f>
        <v>64.368408209744302</v>
      </c>
      <c r="L33" s="63"/>
      <c r="M33" s="59">
        <f>VLOOKUP($A33,'Occupancy Raw Data'!$B$8:$BE$45,'Occupancy Raw Data'!T$3,FALSE)</f>
        <v>-23.3269229321347</v>
      </c>
      <c r="N33" s="60">
        <f>VLOOKUP($A33,'Occupancy Raw Data'!$B$8:$BE$45,'Occupancy Raw Data'!U$3,FALSE)</f>
        <v>-24.5225985994018</v>
      </c>
      <c r="O33" s="60">
        <f>VLOOKUP($A33,'Occupancy Raw Data'!$B$8:$BE$45,'Occupancy Raw Data'!V$3,FALSE)</f>
        <v>-21.708026897161599</v>
      </c>
      <c r="P33" s="60">
        <f>VLOOKUP($A33,'Occupancy Raw Data'!$B$8:$BE$45,'Occupancy Raw Data'!W$3,FALSE)</f>
        <v>-20.8738904095785</v>
      </c>
      <c r="Q33" s="60">
        <f>VLOOKUP($A33,'Occupancy Raw Data'!$B$8:$BE$45,'Occupancy Raw Data'!X$3,FALSE)</f>
        <v>-28.145708430547099</v>
      </c>
      <c r="R33" s="61">
        <f>VLOOKUP($A33,'Occupancy Raw Data'!$B$8:$BE$45,'Occupancy Raw Data'!Y$3,FALSE)</f>
        <v>-23.705872229433201</v>
      </c>
      <c r="S33" s="60">
        <f>VLOOKUP($A33,'Occupancy Raw Data'!$B$8:$BE$45,'Occupancy Raw Data'!AA$3,FALSE)</f>
        <v>-23.235676590705399</v>
      </c>
      <c r="T33" s="60">
        <f>VLOOKUP($A33,'Occupancy Raw Data'!$B$8:$BE$45,'Occupancy Raw Data'!AB$3,FALSE)</f>
        <v>-21.1627559844259</v>
      </c>
      <c r="U33" s="61">
        <f>VLOOKUP($A33,'Occupancy Raw Data'!$B$8:$BE$45,'Occupancy Raw Data'!AC$3,FALSE)</f>
        <v>-22.196064583776799</v>
      </c>
      <c r="V33" s="62">
        <f>VLOOKUP($A33,'Occupancy Raw Data'!$B$8:$BE$45,'Occupancy Raw Data'!AE$3,FALSE)</f>
        <v>-23.245759411256699</v>
      </c>
      <c r="W33" s="63"/>
      <c r="X33" s="64">
        <f>VLOOKUP($A33,'ADR Raw Data'!$B$6:$BE$43,'ADR Raw Data'!G$1,FALSE)</f>
        <v>82.034812536921507</v>
      </c>
      <c r="Y33" s="65">
        <f>VLOOKUP($A33,'ADR Raw Data'!$B$6:$BE$43,'ADR Raw Data'!H$1,FALSE)</f>
        <v>87.051425074449</v>
      </c>
      <c r="Z33" s="65">
        <f>VLOOKUP($A33,'ADR Raw Data'!$B$6:$BE$43,'ADR Raw Data'!I$1,FALSE)</f>
        <v>88.140733122119798</v>
      </c>
      <c r="AA33" s="65">
        <f>VLOOKUP($A33,'ADR Raw Data'!$B$6:$BE$43,'ADR Raw Data'!J$1,FALSE)</f>
        <v>87.255725050798205</v>
      </c>
      <c r="AB33" s="65">
        <f>VLOOKUP($A33,'ADR Raw Data'!$B$6:$BE$43,'ADR Raw Data'!K$1,FALSE)</f>
        <v>85.725325737439206</v>
      </c>
      <c r="AC33" s="66">
        <f>VLOOKUP($A33,'ADR Raw Data'!$B$6:$BE$43,'ADR Raw Data'!L$1,FALSE)</f>
        <v>86.143840269397202</v>
      </c>
      <c r="AD33" s="65">
        <f>VLOOKUP($A33,'ADR Raw Data'!$B$6:$BE$43,'ADR Raw Data'!N$1,FALSE)</f>
        <v>94.285384530080293</v>
      </c>
      <c r="AE33" s="65">
        <f>VLOOKUP($A33,'ADR Raw Data'!$B$6:$BE$43,'ADR Raw Data'!O$1,FALSE)</f>
        <v>94.683429031392507</v>
      </c>
      <c r="AF33" s="66">
        <f>VLOOKUP($A33,'ADR Raw Data'!$B$6:$BE$43,'ADR Raw Data'!P$1,FALSE)</f>
        <v>94.487663212435194</v>
      </c>
      <c r="AG33" s="67">
        <f>VLOOKUP($A33,'ADR Raw Data'!$B$6:$BE$43,'ADR Raw Data'!R$1,FALSE)</f>
        <v>88.721389549724094</v>
      </c>
      <c r="AH33" s="63"/>
      <c r="AI33" s="59">
        <f>VLOOKUP($A33,'ADR Raw Data'!$B$6:$BE$43,'ADR Raw Data'!T$1,FALSE)</f>
        <v>-4.1709711678197703</v>
      </c>
      <c r="AJ33" s="60">
        <f>VLOOKUP($A33,'ADR Raw Data'!$B$6:$BE$43,'ADR Raw Data'!U$1,FALSE)</f>
        <v>-1.04511259992294</v>
      </c>
      <c r="AK33" s="60">
        <f>VLOOKUP($A33,'ADR Raw Data'!$B$6:$BE$43,'ADR Raw Data'!V$1,FALSE)</f>
        <v>0.76473013373773902</v>
      </c>
      <c r="AL33" s="60">
        <f>VLOOKUP($A33,'ADR Raw Data'!$B$6:$BE$43,'ADR Raw Data'!W$1,FALSE)</f>
        <v>-5.6049027914409901</v>
      </c>
      <c r="AM33" s="60">
        <f>VLOOKUP($A33,'ADR Raw Data'!$B$6:$BE$43,'ADR Raw Data'!X$1,FALSE)</f>
        <v>-1.86762220392122</v>
      </c>
      <c r="AN33" s="61">
        <f>VLOOKUP($A33,'ADR Raw Data'!$B$6:$BE$43,'ADR Raw Data'!Y$1,FALSE)</f>
        <v>-2.3449308273558702</v>
      </c>
      <c r="AO33" s="60">
        <f>VLOOKUP($A33,'ADR Raw Data'!$B$6:$BE$43,'ADR Raw Data'!AA$1,FALSE)</f>
        <v>1.97456900196632</v>
      </c>
      <c r="AP33" s="60">
        <f>VLOOKUP($A33,'ADR Raw Data'!$B$6:$BE$43,'ADR Raw Data'!AB$1,FALSE)</f>
        <v>0.98548151588813304</v>
      </c>
      <c r="AQ33" s="61">
        <f>VLOOKUP($A33,'ADR Raw Data'!$B$6:$BE$43,'ADR Raw Data'!AC$1,FALSE)</f>
        <v>1.4779171782698499</v>
      </c>
      <c r="AR33" s="62">
        <f>VLOOKUP($A33,'ADR Raw Data'!$B$6:$BE$43,'ADR Raw Data'!AE$1,FALSE)</f>
        <v>-1.0969185435753499</v>
      </c>
      <c r="AS33" s="50"/>
      <c r="AT33" s="64">
        <f>VLOOKUP($A33,'RevPAR Raw Data'!$B$6:$BE$43,'RevPAR Raw Data'!G$1,FALSE)</f>
        <v>47.4397558929588</v>
      </c>
      <c r="AU33" s="65">
        <f>VLOOKUP($A33,'RevPAR Raw Data'!$B$6:$BE$43,'RevPAR Raw Data'!H$1,FALSE)</f>
        <v>55.478968570886302</v>
      </c>
      <c r="AV33" s="65">
        <f>VLOOKUP($A33,'RevPAR Raw Data'!$B$6:$BE$43,'RevPAR Raw Data'!I$1,FALSE)</f>
        <v>58.080209793129598</v>
      </c>
      <c r="AW33" s="65">
        <f>VLOOKUP($A33,'RevPAR Raw Data'!$B$6:$BE$43,'RevPAR Raw Data'!J$1,FALSE)</f>
        <v>57.049909432529802</v>
      </c>
      <c r="AX33" s="65">
        <f>VLOOKUP($A33,'RevPAR Raw Data'!$B$6:$BE$43,'RevPAR Raw Data'!K$1,FALSE)</f>
        <v>50.192186354146799</v>
      </c>
      <c r="AY33" s="66">
        <f>VLOOKUP($A33,'RevPAR Raw Data'!$B$6:$BE$43,'RevPAR Raw Data'!L$1,FALSE)</f>
        <v>53.648206008730298</v>
      </c>
      <c r="AZ33" s="65">
        <f>VLOOKUP($A33,'RevPAR Raw Data'!$B$6:$BE$43,'RevPAR Raw Data'!N$1,FALSE)</f>
        <v>64.544957676978498</v>
      </c>
      <c r="BA33" s="65">
        <f>VLOOKUP($A33,'RevPAR Raw Data'!$B$6:$BE$43,'RevPAR Raw Data'!O$1,FALSE)</f>
        <v>66.973835642436796</v>
      </c>
      <c r="BB33" s="66">
        <f>VLOOKUP($A33,'RevPAR Raw Data'!$B$6:$BE$43,'RevPAR Raw Data'!P$1,FALSE)</f>
        <v>65.759396659707704</v>
      </c>
      <c r="BC33" s="67">
        <f>VLOOKUP($A33,'RevPAR Raw Data'!$B$6:$BE$43,'RevPAR Raw Data'!R$1,FALSE)</f>
        <v>57.1085461947238</v>
      </c>
      <c r="BD33" s="63"/>
      <c r="BE33" s="59">
        <f>VLOOKUP($A33,'RevPAR Raw Data'!$B$6:$BE$43,'RevPAR Raw Data'!T$1,FALSE)</f>
        <v>-26.524934870115601</v>
      </c>
      <c r="BF33" s="60">
        <f>VLOOKUP($A33,'RevPAR Raw Data'!$B$6:$BE$43,'RevPAR Raw Data'!U$1,FALSE)</f>
        <v>-25.311422431533899</v>
      </c>
      <c r="BG33" s="60">
        <f>VLOOKUP($A33,'RevPAR Raw Data'!$B$6:$BE$43,'RevPAR Raw Data'!V$1,FALSE)</f>
        <v>-21.109304586546401</v>
      </c>
      <c r="BH33" s="60">
        <f>VLOOKUP($A33,'RevPAR Raw Data'!$B$6:$BE$43,'RevPAR Raw Data'!W$1,FALSE)</f>
        <v>-25.308831934770701</v>
      </c>
      <c r="BI33" s="60">
        <f>VLOOKUP($A33,'RevPAR Raw Data'!$B$6:$BE$43,'RevPAR Raw Data'!X$1,FALSE)</f>
        <v>-29.487675134368502</v>
      </c>
      <c r="BJ33" s="61">
        <f>VLOOKUP($A33,'RevPAR Raw Data'!$B$6:$BE$43,'RevPAR Raw Data'!Y$1,FALSE)</f>
        <v>-25.4949167509875</v>
      </c>
      <c r="BK33" s="60">
        <f>VLOOKUP($A33,'RevPAR Raw Data'!$B$6:$BE$43,'RevPAR Raw Data'!AA$1,FALSE)</f>
        <v>-21.719912056096302</v>
      </c>
      <c r="BL33" s="60">
        <f>VLOOKUP($A33,'RevPAR Raw Data'!$B$6:$BE$43,'RevPAR Raw Data'!AB$1,FALSE)</f>
        <v>-20.385829517016798</v>
      </c>
      <c r="BM33" s="61">
        <f>VLOOKUP($A33,'RevPAR Raw Data'!$B$6:$BE$43,'RevPAR Raw Data'!AC$1,FALSE)</f>
        <v>-21.046186856890401</v>
      </c>
      <c r="BN33" s="62">
        <f>VLOOKUP($A33,'RevPAR Raw Data'!$B$6:$BE$43,'RevPAR Raw Data'!AE$1,FALSE)</f>
        <v>-24.087690909254999</v>
      </c>
    </row>
    <row r="34" spans="1:66" x14ac:dyDescent="0.35">
      <c r="A34" s="78" t="s">
        <v>95</v>
      </c>
      <c r="B34" s="59">
        <f>VLOOKUP($A34,'Occupancy Raw Data'!$B$8:$BE$45,'Occupancy Raw Data'!G$3,FALSE)</f>
        <v>45.545300433226501</v>
      </c>
      <c r="C34" s="60">
        <f>VLOOKUP($A34,'Occupancy Raw Data'!$B$8:$BE$45,'Occupancy Raw Data'!H$3,FALSE)</f>
        <v>56.375965341872202</v>
      </c>
      <c r="D34" s="60">
        <f>VLOOKUP($A34,'Occupancy Raw Data'!$B$8:$BE$45,'Occupancy Raw Data'!I$3,FALSE)</f>
        <v>69.956677340365403</v>
      </c>
      <c r="E34" s="60">
        <f>VLOOKUP($A34,'Occupancy Raw Data'!$B$8:$BE$45,'Occupancy Raw Data'!J$3,FALSE)</f>
        <v>72.348841589753206</v>
      </c>
      <c r="F34" s="60">
        <f>VLOOKUP($A34,'Occupancy Raw Data'!$B$8:$BE$45,'Occupancy Raw Data'!K$3,FALSE)</f>
        <v>67.319645884347295</v>
      </c>
      <c r="G34" s="61">
        <f>VLOOKUP($A34,'Occupancy Raw Data'!$B$8:$BE$45,'Occupancy Raw Data'!L$3,FALSE)</f>
        <v>62.309286117912897</v>
      </c>
      <c r="H34" s="60">
        <f>VLOOKUP($A34,'Occupancy Raw Data'!$B$8:$BE$45,'Occupancy Raw Data'!N$3,FALSE)</f>
        <v>91.5991712186852</v>
      </c>
      <c r="I34" s="60">
        <f>VLOOKUP($A34,'Occupancy Raw Data'!$B$8:$BE$45,'Occupancy Raw Data'!O$3,FALSE)</f>
        <v>81.446600113015606</v>
      </c>
      <c r="J34" s="61">
        <f>VLOOKUP($A34,'Occupancy Raw Data'!$B$8:$BE$45,'Occupancy Raw Data'!P$3,FALSE)</f>
        <v>86.522885665850396</v>
      </c>
      <c r="K34" s="62">
        <f>VLOOKUP($A34,'Occupancy Raw Data'!$B$8:$BE$45,'Occupancy Raw Data'!R$3,FALSE)</f>
        <v>69.227457417323606</v>
      </c>
      <c r="L34" s="63"/>
      <c r="M34" s="59">
        <f>VLOOKUP($A34,'Occupancy Raw Data'!$B$8:$BE$45,'Occupancy Raw Data'!T$3,FALSE)</f>
        <v>-11.5757109041222</v>
      </c>
      <c r="N34" s="60">
        <f>VLOOKUP($A34,'Occupancy Raw Data'!$B$8:$BE$45,'Occupancy Raw Data'!U$3,FALSE)</f>
        <v>-11.3419429622151</v>
      </c>
      <c r="O34" s="60">
        <f>VLOOKUP($A34,'Occupancy Raw Data'!$B$8:$BE$45,'Occupancy Raw Data'!V$3,FALSE)</f>
        <v>-3.5351570042503</v>
      </c>
      <c r="P34" s="60">
        <f>VLOOKUP($A34,'Occupancy Raw Data'!$B$8:$BE$45,'Occupancy Raw Data'!W$3,FALSE)</f>
        <v>4.4334633733284603</v>
      </c>
      <c r="Q34" s="60">
        <f>VLOOKUP($A34,'Occupancy Raw Data'!$B$8:$BE$45,'Occupancy Raw Data'!X$3,FALSE)</f>
        <v>7.0818982649060302</v>
      </c>
      <c r="R34" s="61">
        <f>VLOOKUP($A34,'Occupancy Raw Data'!$B$8:$BE$45,'Occupancy Raw Data'!Y$3,FALSE)</f>
        <v>-2.5689859143125702</v>
      </c>
      <c r="S34" s="60">
        <f>VLOOKUP($A34,'Occupancy Raw Data'!$B$8:$BE$45,'Occupancy Raw Data'!AA$3,FALSE)</f>
        <v>-2.3645785655695701</v>
      </c>
      <c r="T34" s="60">
        <f>VLOOKUP($A34,'Occupancy Raw Data'!$B$8:$BE$45,'Occupancy Raw Data'!AB$3,FALSE)</f>
        <v>-13.080768590177801</v>
      </c>
      <c r="U34" s="61">
        <f>VLOOKUP($A34,'Occupancy Raw Data'!$B$8:$BE$45,'Occupancy Raw Data'!AC$3,FALSE)</f>
        <v>-7.7194223066283598</v>
      </c>
      <c r="V34" s="62">
        <f>VLOOKUP($A34,'Occupancy Raw Data'!$B$8:$BE$45,'Occupancy Raw Data'!AE$3,FALSE)</f>
        <v>-4.4728894264894201</v>
      </c>
      <c r="W34" s="63"/>
      <c r="X34" s="64">
        <f>VLOOKUP($A34,'ADR Raw Data'!$B$6:$BE$43,'ADR Raw Data'!G$1,FALSE)</f>
        <v>122.144896608767</v>
      </c>
      <c r="Y34" s="65">
        <f>VLOOKUP($A34,'ADR Raw Data'!$B$6:$BE$43,'ADR Raw Data'!H$1,FALSE)</f>
        <v>128.40061142666201</v>
      </c>
      <c r="Z34" s="65">
        <f>VLOOKUP($A34,'ADR Raw Data'!$B$6:$BE$43,'ADR Raw Data'!I$1,FALSE)</f>
        <v>136.27433764135699</v>
      </c>
      <c r="AA34" s="65">
        <f>VLOOKUP($A34,'ADR Raw Data'!$B$6:$BE$43,'ADR Raw Data'!J$1,FALSE)</f>
        <v>137.38507680291499</v>
      </c>
      <c r="AB34" s="65">
        <f>VLOOKUP($A34,'ADR Raw Data'!$B$6:$BE$43,'ADR Raw Data'!K$1,FALSE)</f>
        <v>136.10114997202001</v>
      </c>
      <c r="AC34" s="66">
        <f>VLOOKUP($A34,'ADR Raw Data'!$B$6:$BE$43,'ADR Raw Data'!L$1,FALSE)</f>
        <v>133.00446614268401</v>
      </c>
      <c r="AD34" s="65">
        <f>VLOOKUP($A34,'ADR Raw Data'!$B$6:$BE$43,'ADR Raw Data'!N$1,FALSE)</f>
        <v>195.37872095414301</v>
      </c>
      <c r="AE34" s="65">
        <f>VLOOKUP($A34,'ADR Raw Data'!$B$6:$BE$43,'ADR Raw Data'!O$1,FALSE)</f>
        <v>183.74184320073999</v>
      </c>
      <c r="AF34" s="66">
        <f>VLOOKUP($A34,'ADR Raw Data'!$B$6:$BE$43,'ADR Raw Data'!P$1,FALSE)</f>
        <v>189.901649069337</v>
      </c>
      <c r="AG34" s="67">
        <f>VLOOKUP($A34,'ADR Raw Data'!$B$6:$BE$43,'ADR Raw Data'!R$1,FALSE)</f>
        <v>153.322203132895</v>
      </c>
      <c r="AH34" s="63"/>
      <c r="AI34" s="59">
        <f>VLOOKUP($A34,'ADR Raw Data'!$B$6:$BE$43,'ADR Raw Data'!T$1,FALSE)</f>
        <v>-1.83680551471442</v>
      </c>
      <c r="AJ34" s="60">
        <f>VLOOKUP($A34,'ADR Raw Data'!$B$6:$BE$43,'ADR Raw Data'!U$1,FALSE)</f>
        <v>-0.37232241215474299</v>
      </c>
      <c r="AK34" s="60">
        <f>VLOOKUP($A34,'ADR Raw Data'!$B$6:$BE$43,'ADR Raw Data'!V$1,FALSE)</f>
        <v>-1.0308097473662901</v>
      </c>
      <c r="AL34" s="60">
        <f>VLOOKUP($A34,'ADR Raw Data'!$B$6:$BE$43,'ADR Raw Data'!W$1,FALSE)</f>
        <v>4.0535360910197999</v>
      </c>
      <c r="AM34" s="60">
        <f>VLOOKUP($A34,'ADR Raw Data'!$B$6:$BE$43,'ADR Raw Data'!X$1,FALSE)</f>
        <v>6.1857007475314596</v>
      </c>
      <c r="AN34" s="61">
        <f>VLOOKUP($A34,'ADR Raw Data'!$B$6:$BE$43,'ADR Raw Data'!Y$1,FALSE)</f>
        <v>1.75824118805501</v>
      </c>
      <c r="AO34" s="60">
        <f>VLOOKUP($A34,'ADR Raw Data'!$B$6:$BE$43,'ADR Raw Data'!AA$1,FALSE)</f>
        <v>4.7680462415414997</v>
      </c>
      <c r="AP34" s="60">
        <f>VLOOKUP($A34,'ADR Raw Data'!$B$6:$BE$43,'ADR Raw Data'!AB$1,FALSE)</f>
        <v>1.33070821106573</v>
      </c>
      <c r="AQ34" s="61">
        <f>VLOOKUP($A34,'ADR Raw Data'!$B$6:$BE$43,'ADR Raw Data'!AC$1,FALSE)</f>
        <v>3.2582186968592102</v>
      </c>
      <c r="AR34" s="62">
        <f>VLOOKUP($A34,'ADR Raw Data'!$B$6:$BE$43,'ADR Raw Data'!AE$1,FALSE)</f>
        <v>1.96102995756203</v>
      </c>
      <c r="AS34" s="50"/>
      <c r="AT34" s="64">
        <f>VLOOKUP($A34,'RevPAR Raw Data'!$B$6:$BE$43,'RevPAR Raw Data'!G$1,FALSE)</f>
        <v>55.631260124317102</v>
      </c>
      <c r="AU34" s="65">
        <f>VLOOKUP($A34,'RevPAR Raw Data'!$B$6:$BE$43,'RevPAR Raw Data'!H$1,FALSE)</f>
        <v>72.387084196647194</v>
      </c>
      <c r="AV34" s="65">
        <f>VLOOKUP($A34,'RevPAR Raw Data'!$B$6:$BE$43,'RevPAR Raw Data'!I$1,FALSE)</f>
        <v>95.332998681484199</v>
      </c>
      <c r="AW34" s="65">
        <f>VLOOKUP($A34,'RevPAR Raw Data'!$B$6:$BE$43,'RevPAR Raw Data'!J$1,FALSE)</f>
        <v>99.396511584102399</v>
      </c>
      <c r="AX34" s="65">
        <f>VLOOKUP($A34,'RevPAR Raw Data'!$B$6:$BE$43,'RevPAR Raw Data'!K$1,FALSE)</f>
        <v>91.622812205688405</v>
      </c>
      <c r="AY34" s="66">
        <f>VLOOKUP($A34,'RevPAR Raw Data'!$B$6:$BE$43,'RevPAR Raw Data'!L$1,FALSE)</f>
        <v>82.874133358447907</v>
      </c>
      <c r="AZ34" s="65">
        <f>VLOOKUP($A34,'RevPAR Raw Data'!$B$6:$BE$43,'RevPAR Raw Data'!N$1,FALSE)</f>
        <v>178.96528913166301</v>
      </c>
      <c r="BA34" s="65">
        <f>VLOOKUP($A34,'RevPAR Raw Data'!$B$6:$BE$43,'RevPAR Raw Data'!O$1,FALSE)</f>
        <v>149.65148427199</v>
      </c>
      <c r="BB34" s="66">
        <f>VLOOKUP($A34,'RevPAR Raw Data'!$B$6:$BE$43,'RevPAR Raw Data'!P$1,FALSE)</f>
        <v>164.308386701827</v>
      </c>
      <c r="BC34" s="67">
        <f>VLOOKUP($A34,'RevPAR Raw Data'!$B$6:$BE$43,'RevPAR Raw Data'!R$1,FALSE)</f>
        <v>106.141062885127</v>
      </c>
      <c r="BD34" s="63"/>
      <c r="BE34" s="59">
        <f>VLOOKUP($A34,'RevPAR Raw Data'!$B$6:$BE$43,'RevPAR Raw Data'!T$1,FALSE)</f>
        <v>-13.199893122582401</v>
      </c>
      <c r="BF34" s="60">
        <f>VLOOKUP($A34,'RevPAR Raw Data'!$B$6:$BE$43,'RevPAR Raw Data'!U$1,FALSE)</f>
        <v>-11.6720367787477</v>
      </c>
      <c r="BG34" s="60">
        <f>VLOOKUP($A34,'RevPAR Raw Data'!$B$6:$BE$43,'RevPAR Raw Data'!V$1,FALSE)</f>
        <v>-4.5295260086320797</v>
      </c>
      <c r="BH34" s="60">
        <f>VLOOKUP($A34,'RevPAR Raw Data'!$B$6:$BE$43,'RevPAR Raw Data'!W$1,FALSE)</f>
        <v>8.6667115022682797</v>
      </c>
      <c r="BI34" s="60">
        <f>VLOOKUP($A34,'RevPAR Raw Data'!$B$6:$BE$43,'RevPAR Raw Data'!X$1,FALSE)</f>
        <v>13.705664046349201</v>
      </c>
      <c r="BJ34" s="61">
        <f>VLOOKUP($A34,'RevPAR Raw Data'!$B$6:$BE$43,'RevPAR Raw Data'!Y$1,FALSE)</f>
        <v>-0.85591369471833101</v>
      </c>
      <c r="BK34" s="60">
        <f>VLOOKUP($A34,'RevPAR Raw Data'!$B$6:$BE$43,'RevPAR Raw Data'!AA$1,FALSE)</f>
        <v>2.2907234765479898</v>
      </c>
      <c r="BL34" s="60">
        <f>VLOOKUP($A34,'RevPAR Raw Data'!$B$6:$BE$43,'RevPAR Raw Data'!AB$1,FALSE)</f>
        <v>-11.924127240812</v>
      </c>
      <c r="BM34" s="61">
        <f>VLOOKUP($A34,'RevPAR Raw Data'!$B$6:$BE$43,'RevPAR Raw Data'!AC$1,FALSE)</f>
        <v>-4.7127192706532197</v>
      </c>
      <c r="BN34" s="62">
        <f>VLOOKUP($A34,'RevPAR Raw Data'!$B$6:$BE$43,'RevPAR Raw Data'!AE$1,FALSE)</f>
        <v>-2.5995741705494702</v>
      </c>
    </row>
    <row r="35" spans="1:66" x14ac:dyDescent="0.35">
      <c r="A35" s="78" t="s">
        <v>96</v>
      </c>
      <c r="B35" s="59">
        <f>VLOOKUP($A35,'Occupancy Raw Data'!$B$8:$BE$45,'Occupancy Raw Data'!G$3,FALSE)</f>
        <v>46.6011743450767</v>
      </c>
      <c r="C35" s="60">
        <f>VLOOKUP($A35,'Occupancy Raw Data'!$B$8:$BE$45,'Occupancy Raw Data'!H$3,FALSE)</f>
        <v>56.707317073170699</v>
      </c>
      <c r="D35" s="60">
        <f>VLOOKUP($A35,'Occupancy Raw Data'!$B$8:$BE$45,'Occupancy Raw Data'!I$3,FALSE)</f>
        <v>64.882565492321504</v>
      </c>
      <c r="E35" s="60">
        <f>VLOOKUP($A35,'Occupancy Raw Data'!$B$8:$BE$45,'Occupancy Raw Data'!J$3,FALSE)</f>
        <v>67.140921409214002</v>
      </c>
      <c r="F35" s="60">
        <f>VLOOKUP($A35,'Occupancy Raw Data'!$B$8:$BE$45,'Occupancy Raw Data'!K$3,FALSE)</f>
        <v>64.905149051490497</v>
      </c>
      <c r="G35" s="61">
        <f>VLOOKUP($A35,'Occupancy Raw Data'!$B$8:$BE$45,'Occupancy Raw Data'!L$3,FALSE)</f>
        <v>60.047425474254702</v>
      </c>
      <c r="H35" s="60">
        <f>VLOOKUP($A35,'Occupancy Raw Data'!$B$8:$BE$45,'Occupancy Raw Data'!N$3,FALSE)</f>
        <v>85.602981029810195</v>
      </c>
      <c r="I35" s="60">
        <f>VLOOKUP($A35,'Occupancy Raw Data'!$B$8:$BE$45,'Occupancy Raw Data'!O$3,FALSE)</f>
        <v>82.057362240288995</v>
      </c>
      <c r="J35" s="61">
        <f>VLOOKUP($A35,'Occupancy Raw Data'!$B$8:$BE$45,'Occupancy Raw Data'!P$3,FALSE)</f>
        <v>83.830171635049595</v>
      </c>
      <c r="K35" s="62">
        <f>VLOOKUP($A35,'Occupancy Raw Data'!$B$8:$BE$45,'Occupancy Raw Data'!R$3,FALSE)</f>
        <v>66.842495805910403</v>
      </c>
      <c r="L35" s="63"/>
      <c r="M35" s="59">
        <f>VLOOKUP($A35,'Occupancy Raw Data'!$B$8:$BE$45,'Occupancy Raw Data'!T$3,FALSE)</f>
        <v>-6.9032271466046398</v>
      </c>
      <c r="N35" s="60">
        <f>VLOOKUP($A35,'Occupancy Raw Data'!$B$8:$BE$45,'Occupancy Raw Data'!U$3,FALSE)</f>
        <v>-9.8367973402056403</v>
      </c>
      <c r="O35" s="60">
        <f>VLOOKUP($A35,'Occupancy Raw Data'!$B$8:$BE$45,'Occupancy Raw Data'!V$3,FALSE)</f>
        <v>-0.55024117655279303</v>
      </c>
      <c r="P35" s="60">
        <f>VLOOKUP($A35,'Occupancy Raw Data'!$B$8:$BE$45,'Occupancy Raw Data'!W$3,FALSE)</f>
        <v>2.59030410439262</v>
      </c>
      <c r="Q35" s="60">
        <f>VLOOKUP($A35,'Occupancy Raw Data'!$B$8:$BE$45,'Occupancy Raw Data'!X$3,FALSE)</f>
        <v>-2.2654364180253799</v>
      </c>
      <c r="R35" s="61">
        <f>VLOOKUP($A35,'Occupancy Raw Data'!$B$8:$BE$45,'Occupancy Raw Data'!Y$3,FALSE)</f>
        <v>-3.1641920570632101</v>
      </c>
      <c r="S35" s="60">
        <f>VLOOKUP($A35,'Occupancy Raw Data'!$B$8:$BE$45,'Occupancy Raw Data'!AA$3,FALSE)</f>
        <v>-6.33489431432346</v>
      </c>
      <c r="T35" s="60">
        <f>VLOOKUP($A35,'Occupancy Raw Data'!$B$8:$BE$45,'Occupancy Raw Data'!AB$3,FALSE)</f>
        <v>-9.0063103326371898</v>
      </c>
      <c r="U35" s="61">
        <f>VLOOKUP($A35,'Occupancy Raw Data'!$B$8:$BE$45,'Occupancy Raw Data'!AC$3,FALSE)</f>
        <v>-7.6616759130762402</v>
      </c>
      <c r="V35" s="62">
        <f>VLOOKUP($A35,'Occupancy Raw Data'!$B$8:$BE$45,'Occupancy Raw Data'!AE$3,FALSE)</f>
        <v>-4.8252659427550002</v>
      </c>
      <c r="W35" s="63"/>
      <c r="X35" s="64">
        <f>VLOOKUP($A35,'ADR Raw Data'!$B$6:$BE$43,'ADR Raw Data'!G$1,FALSE)</f>
        <v>93.6152629028349</v>
      </c>
      <c r="Y35" s="65">
        <f>VLOOKUP($A35,'ADR Raw Data'!$B$6:$BE$43,'ADR Raw Data'!H$1,FALSE)</f>
        <v>99.184765033850994</v>
      </c>
      <c r="Z35" s="65">
        <f>VLOOKUP($A35,'ADR Raw Data'!$B$6:$BE$43,'ADR Raw Data'!I$1,FALSE)</f>
        <v>103.45783501566299</v>
      </c>
      <c r="AA35" s="65">
        <f>VLOOKUP($A35,'ADR Raw Data'!$B$6:$BE$43,'ADR Raw Data'!J$1,FALSE)</f>
        <v>103.841659939455</v>
      </c>
      <c r="AB35" s="65">
        <f>VLOOKUP($A35,'ADR Raw Data'!$B$6:$BE$43,'ADR Raw Data'!K$1,FALSE)</f>
        <v>104.47559151009</v>
      </c>
      <c r="AC35" s="66">
        <f>VLOOKUP($A35,'ADR Raw Data'!$B$6:$BE$43,'ADR Raw Data'!L$1,FALSE)</f>
        <v>101.42889954492399</v>
      </c>
      <c r="AD35" s="65">
        <f>VLOOKUP($A35,'ADR Raw Data'!$B$6:$BE$43,'ADR Raw Data'!N$1,FALSE)</f>
        <v>128.43297058435499</v>
      </c>
      <c r="AE35" s="65">
        <f>VLOOKUP($A35,'ADR Raw Data'!$B$6:$BE$43,'ADR Raw Data'!O$1,FALSE)</f>
        <v>125.869635337828</v>
      </c>
      <c r="AF35" s="66">
        <f>VLOOKUP($A35,'ADR Raw Data'!$B$6:$BE$43,'ADR Raw Data'!P$1,FALSE)</f>
        <v>127.17840719288699</v>
      </c>
      <c r="AG35" s="67">
        <f>VLOOKUP($A35,'ADR Raw Data'!$B$6:$BE$43,'ADR Raw Data'!R$1,FALSE)</f>
        <v>110.655645920312</v>
      </c>
      <c r="AH35" s="63"/>
      <c r="AI35" s="59">
        <f>VLOOKUP($A35,'ADR Raw Data'!$B$6:$BE$43,'ADR Raw Data'!T$1,FALSE)</f>
        <v>14.192778262143401</v>
      </c>
      <c r="AJ35" s="60">
        <f>VLOOKUP($A35,'ADR Raw Data'!$B$6:$BE$43,'ADR Raw Data'!U$1,FALSE)</f>
        <v>12.1864069960483</v>
      </c>
      <c r="AK35" s="60">
        <f>VLOOKUP($A35,'ADR Raw Data'!$B$6:$BE$43,'ADR Raw Data'!V$1,FALSE)</f>
        <v>12.9841207102961</v>
      </c>
      <c r="AL35" s="60">
        <f>VLOOKUP($A35,'ADR Raw Data'!$B$6:$BE$43,'ADR Raw Data'!W$1,FALSE)</f>
        <v>14.584642250631999</v>
      </c>
      <c r="AM35" s="60">
        <f>VLOOKUP($A35,'ADR Raw Data'!$B$6:$BE$43,'ADR Raw Data'!X$1,FALSE)</f>
        <v>14.1616755198355</v>
      </c>
      <c r="AN35" s="61">
        <f>VLOOKUP($A35,'ADR Raw Data'!$B$6:$BE$43,'ADR Raw Data'!Y$1,FALSE)</f>
        <v>13.7487579123845</v>
      </c>
      <c r="AO35" s="60">
        <f>VLOOKUP($A35,'ADR Raw Data'!$B$6:$BE$43,'ADR Raw Data'!AA$1,FALSE)</f>
        <v>10.5218047175723</v>
      </c>
      <c r="AP35" s="60">
        <f>VLOOKUP($A35,'ADR Raw Data'!$B$6:$BE$43,'ADR Raw Data'!AB$1,FALSE)</f>
        <v>6.3587736850698899</v>
      </c>
      <c r="AQ35" s="61">
        <f>VLOOKUP($A35,'ADR Raw Data'!$B$6:$BE$43,'ADR Raw Data'!AC$1,FALSE)</f>
        <v>8.4510314651644407</v>
      </c>
      <c r="AR35" s="62">
        <f>VLOOKUP($A35,'ADR Raw Data'!$B$6:$BE$43,'ADR Raw Data'!AE$1,FALSE)</f>
        <v>11.159102987912201</v>
      </c>
      <c r="AS35" s="50"/>
      <c r="AT35" s="64">
        <f>VLOOKUP($A35,'RevPAR Raw Data'!$B$6:$BE$43,'RevPAR Raw Data'!G$1,FALSE)</f>
        <v>43.625811878952099</v>
      </c>
      <c r="AU35" s="65">
        <f>VLOOKUP($A35,'RevPAR Raw Data'!$B$6:$BE$43,'RevPAR Raw Data'!H$1,FALSE)</f>
        <v>56.245019196025197</v>
      </c>
      <c r="AV35" s="65">
        <f>VLOOKUP($A35,'RevPAR Raw Data'!$B$6:$BE$43,'RevPAR Raw Data'!I$1,FALSE)</f>
        <v>67.126097560975595</v>
      </c>
      <c r="AW35" s="65">
        <f>VLOOKUP($A35,'RevPAR Raw Data'!$B$6:$BE$43,'RevPAR Raw Data'!J$1,FALSE)</f>
        <v>69.720247289972804</v>
      </c>
      <c r="AX35" s="65">
        <f>VLOOKUP($A35,'RevPAR Raw Data'!$B$6:$BE$43,'RevPAR Raw Data'!K$1,FALSE)</f>
        <v>67.810038392050501</v>
      </c>
      <c r="AY35" s="66">
        <f>VLOOKUP($A35,'RevPAR Raw Data'!$B$6:$BE$43,'RevPAR Raw Data'!L$1,FALSE)</f>
        <v>60.905442863595297</v>
      </c>
      <c r="AZ35" s="65">
        <f>VLOOKUP($A35,'RevPAR Raw Data'!$B$6:$BE$43,'RevPAR Raw Data'!N$1,FALSE)</f>
        <v>109.942451445347</v>
      </c>
      <c r="BA35" s="65">
        <f>VLOOKUP($A35,'RevPAR Raw Data'!$B$6:$BE$43,'RevPAR Raw Data'!O$1,FALSE)</f>
        <v>103.285302619692</v>
      </c>
      <c r="BB35" s="66">
        <f>VLOOKUP($A35,'RevPAR Raw Data'!$B$6:$BE$43,'RevPAR Raw Data'!P$1,FALSE)</f>
        <v>106.61387703251999</v>
      </c>
      <c r="BC35" s="67">
        <f>VLOOKUP($A35,'RevPAR Raw Data'!$B$6:$BE$43,'RevPAR Raw Data'!R$1,FALSE)</f>
        <v>73.964995483288106</v>
      </c>
      <c r="BD35" s="63"/>
      <c r="BE35" s="59">
        <f>VLOOKUP($A35,'RevPAR Raw Data'!$B$6:$BE$43,'RevPAR Raw Data'!T$1,FALSE)</f>
        <v>6.3097913936891201</v>
      </c>
      <c r="BF35" s="60">
        <f>VLOOKUP($A35,'RevPAR Raw Data'!$B$6:$BE$43,'RevPAR Raw Data'!U$1,FALSE)</f>
        <v>1.1508574965887499</v>
      </c>
      <c r="BG35" s="60">
        <f>VLOOKUP($A35,'RevPAR Raw Data'!$B$6:$BE$43,'RevPAR Raw Data'!V$1,FALSE)</f>
        <v>12.362435555182</v>
      </c>
      <c r="BH35" s="60">
        <f>VLOOKUP($A35,'RevPAR Raw Data'!$B$6:$BE$43,'RevPAR Raw Data'!W$1,FALSE)</f>
        <v>17.552732941853801</v>
      </c>
      <c r="BI35" s="60">
        <f>VLOOKUP($A35,'RevPAR Raw Data'!$B$6:$BE$43,'RevPAR Raw Data'!X$1,FALSE)</f>
        <v>11.575415347181201</v>
      </c>
      <c r="BJ35" s="61">
        <f>VLOOKUP($A35,'RevPAR Raw Data'!$B$6:$BE$43,'RevPAR Raw Data'!Y$1,FALSE)</f>
        <v>10.149528749512699</v>
      </c>
      <c r="BK35" s="60">
        <f>VLOOKUP($A35,'RevPAR Raw Data'!$B$6:$BE$43,'RevPAR Raw Data'!AA$1,FALSE)</f>
        <v>3.5203651944311898</v>
      </c>
      <c r="BL35" s="60">
        <f>VLOOKUP($A35,'RevPAR Raw Data'!$B$6:$BE$43,'RevPAR Raw Data'!AB$1,FALSE)</f>
        <v>-3.2202275389947599</v>
      </c>
      <c r="BM35" s="61">
        <f>VLOOKUP($A35,'RevPAR Raw Data'!$B$6:$BE$43,'RevPAR Raw Data'!AC$1,FALSE)</f>
        <v>0.14186490991519801</v>
      </c>
      <c r="BN35" s="62">
        <f>VLOOKUP($A35,'RevPAR Raw Data'!$B$6:$BE$43,'RevPAR Raw Data'!AE$1,FALSE)</f>
        <v>5.7953806491646001</v>
      </c>
    </row>
    <row r="36" spans="1:66" x14ac:dyDescent="0.35">
      <c r="A36" s="78" t="s">
        <v>45</v>
      </c>
      <c r="B36" s="59">
        <f>VLOOKUP($A36,'Occupancy Raw Data'!$B$8:$BE$45,'Occupancy Raw Data'!G$3,FALSE)</f>
        <v>51.993067590987799</v>
      </c>
      <c r="C36" s="60">
        <f>VLOOKUP($A36,'Occupancy Raw Data'!$B$8:$BE$45,'Occupancy Raw Data'!H$3,FALSE)</f>
        <v>60.727902946273801</v>
      </c>
      <c r="D36" s="60">
        <f>VLOOKUP($A36,'Occupancy Raw Data'!$B$8:$BE$45,'Occupancy Raw Data'!I$3,FALSE)</f>
        <v>63.015597920277202</v>
      </c>
      <c r="E36" s="60">
        <f>VLOOKUP($A36,'Occupancy Raw Data'!$B$8:$BE$45,'Occupancy Raw Data'!J$3,FALSE)</f>
        <v>67.140381282495596</v>
      </c>
      <c r="F36" s="60">
        <f>VLOOKUP($A36,'Occupancy Raw Data'!$B$8:$BE$45,'Occupancy Raw Data'!K$3,FALSE)</f>
        <v>64.956672443674094</v>
      </c>
      <c r="G36" s="61">
        <f>VLOOKUP($A36,'Occupancy Raw Data'!$B$8:$BE$45,'Occupancy Raw Data'!L$3,FALSE)</f>
        <v>61.566724436741701</v>
      </c>
      <c r="H36" s="60">
        <f>VLOOKUP($A36,'Occupancy Raw Data'!$B$8:$BE$45,'Occupancy Raw Data'!N$3,FALSE)</f>
        <v>90.502599653379505</v>
      </c>
      <c r="I36" s="60">
        <f>VLOOKUP($A36,'Occupancy Raw Data'!$B$8:$BE$45,'Occupancy Raw Data'!O$3,FALSE)</f>
        <v>84.887348353552795</v>
      </c>
      <c r="J36" s="61">
        <f>VLOOKUP($A36,'Occupancy Raw Data'!$B$8:$BE$45,'Occupancy Raw Data'!P$3,FALSE)</f>
        <v>87.6949740034662</v>
      </c>
      <c r="K36" s="62">
        <f>VLOOKUP($A36,'Occupancy Raw Data'!$B$8:$BE$45,'Occupancy Raw Data'!R$3,FALSE)</f>
        <v>69.031938598663004</v>
      </c>
      <c r="L36" s="63"/>
      <c r="M36" s="59">
        <f>VLOOKUP($A36,'Occupancy Raw Data'!$B$8:$BE$45,'Occupancy Raw Data'!T$3,FALSE)</f>
        <v>-14.334665905196999</v>
      </c>
      <c r="N36" s="60">
        <f>VLOOKUP($A36,'Occupancy Raw Data'!$B$8:$BE$45,'Occupancy Raw Data'!U$3,FALSE)</f>
        <v>-17.397454031117299</v>
      </c>
      <c r="O36" s="60">
        <f>VLOOKUP($A36,'Occupancy Raw Data'!$B$8:$BE$45,'Occupancy Raw Data'!V$3,FALSE)</f>
        <v>-19.6641626159964</v>
      </c>
      <c r="P36" s="60">
        <f>VLOOKUP($A36,'Occupancy Raw Data'!$B$8:$BE$45,'Occupancy Raw Data'!W$3,FALSE)</f>
        <v>-16.364421416234801</v>
      </c>
      <c r="Q36" s="60">
        <f>VLOOKUP($A36,'Occupancy Raw Data'!$B$8:$BE$45,'Occupancy Raw Data'!X$3,FALSE)</f>
        <v>-18.5217391304347</v>
      </c>
      <c r="R36" s="61">
        <f>VLOOKUP($A36,'Occupancy Raw Data'!$B$8:$BE$45,'Occupancy Raw Data'!Y$3,FALSE)</f>
        <v>-17.393730815738</v>
      </c>
      <c r="S36" s="60">
        <f>VLOOKUP($A36,'Occupancy Raw Data'!$B$8:$BE$45,'Occupancy Raw Data'!AA$3,FALSE)</f>
        <v>-5.0200072753728602</v>
      </c>
      <c r="T36" s="60">
        <f>VLOOKUP($A36,'Occupancy Raw Data'!$B$8:$BE$45,'Occupancy Raw Data'!AB$3,FALSE)</f>
        <v>-10.945454545454499</v>
      </c>
      <c r="U36" s="61">
        <f>VLOOKUP($A36,'Occupancy Raw Data'!$B$8:$BE$45,'Occupancy Raw Data'!AC$3,FALSE)</f>
        <v>-7.9832696853973397</v>
      </c>
      <c r="V36" s="62">
        <f>VLOOKUP($A36,'Occupancy Raw Data'!$B$8:$BE$45,'Occupancy Raw Data'!AE$3,FALSE)</f>
        <v>-14.2092307692307</v>
      </c>
      <c r="W36" s="63"/>
      <c r="X36" s="64">
        <f>VLOOKUP($A36,'ADR Raw Data'!$B$6:$BE$43,'ADR Raw Data'!G$1,FALSE)</f>
        <v>84.951626466666596</v>
      </c>
      <c r="Y36" s="65">
        <f>VLOOKUP($A36,'ADR Raw Data'!$B$6:$BE$43,'ADR Raw Data'!H$1,FALSE)</f>
        <v>87.558898230593599</v>
      </c>
      <c r="Z36" s="65">
        <f>VLOOKUP($A36,'ADR Raw Data'!$B$6:$BE$43,'ADR Raw Data'!I$1,FALSE)</f>
        <v>89.334680803080303</v>
      </c>
      <c r="AA36" s="65">
        <f>VLOOKUP($A36,'ADR Raw Data'!$B$6:$BE$43,'ADR Raw Data'!J$1,FALSE)</f>
        <v>91.130558802271494</v>
      </c>
      <c r="AB36" s="65">
        <f>VLOOKUP($A36,'ADR Raw Data'!$B$6:$BE$43,'ADR Raw Data'!K$1,FALSE)</f>
        <v>89.629122091782193</v>
      </c>
      <c r="AC36" s="66">
        <f>VLOOKUP($A36,'ADR Raw Data'!$B$6:$BE$43,'ADR Raw Data'!L$1,FALSE)</f>
        <v>88.697888334646905</v>
      </c>
      <c r="AD36" s="65">
        <f>VLOOKUP($A36,'ADR Raw Data'!$B$6:$BE$43,'ADR Raw Data'!N$1,FALSE)</f>
        <v>117.608885216392</v>
      </c>
      <c r="AE36" s="65">
        <f>VLOOKUP($A36,'ADR Raw Data'!$B$6:$BE$43,'ADR Raw Data'!O$1,FALSE)</f>
        <v>114.79292552062</v>
      </c>
      <c r="AF36" s="66">
        <f>VLOOKUP($A36,'ADR Raw Data'!$B$6:$BE$43,'ADR Raw Data'!P$1,FALSE)</f>
        <v>116.245982984189</v>
      </c>
      <c r="AG36" s="67">
        <f>VLOOKUP($A36,'ADR Raw Data'!$B$6:$BE$43,'ADR Raw Data'!R$1,FALSE)</f>
        <v>98.696694656050397</v>
      </c>
      <c r="AH36" s="63"/>
      <c r="AI36" s="59">
        <f>VLOOKUP($A36,'ADR Raw Data'!$B$6:$BE$43,'ADR Raw Data'!T$1,FALSE)</f>
        <v>1.8687642132550799</v>
      </c>
      <c r="AJ36" s="60">
        <f>VLOOKUP($A36,'ADR Raw Data'!$B$6:$BE$43,'ADR Raw Data'!U$1,FALSE)</f>
        <v>0.66919648568590795</v>
      </c>
      <c r="AK36" s="60">
        <f>VLOOKUP($A36,'ADR Raw Data'!$B$6:$BE$43,'ADR Raw Data'!V$1,FALSE)</f>
        <v>-4.6710031903683999</v>
      </c>
      <c r="AL36" s="60">
        <f>VLOOKUP($A36,'ADR Raw Data'!$B$6:$BE$43,'ADR Raw Data'!W$1,FALSE)</f>
        <v>2.2459321787619699</v>
      </c>
      <c r="AM36" s="60">
        <f>VLOOKUP($A36,'ADR Raw Data'!$B$6:$BE$43,'ADR Raw Data'!X$1,FALSE)</f>
        <v>-0.91074119657438801</v>
      </c>
      <c r="AN36" s="61">
        <f>VLOOKUP($A36,'ADR Raw Data'!$B$6:$BE$43,'ADR Raw Data'!Y$1,FALSE)</f>
        <v>-0.35971221317065499</v>
      </c>
      <c r="AO36" s="60">
        <f>VLOOKUP($A36,'ADR Raw Data'!$B$6:$BE$43,'ADR Raw Data'!AA$1,FALSE)</f>
        <v>5.8876761735422498</v>
      </c>
      <c r="AP36" s="60">
        <f>VLOOKUP($A36,'ADR Raw Data'!$B$6:$BE$43,'ADR Raw Data'!AB$1,FALSE)</f>
        <v>1.36045101663291</v>
      </c>
      <c r="AQ36" s="61">
        <f>VLOOKUP($A36,'ADR Raw Data'!$B$6:$BE$43,'ADR Raw Data'!AC$1,FALSE)</f>
        <v>3.6420447971244201</v>
      </c>
      <c r="AR36" s="62">
        <f>VLOOKUP($A36,'ADR Raw Data'!$B$6:$BE$43,'ADR Raw Data'!AE$1,FALSE)</f>
        <v>1.90710992277485</v>
      </c>
      <c r="AS36" s="50"/>
      <c r="AT36" s="64">
        <f>VLOOKUP($A36,'RevPAR Raw Data'!$B$6:$BE$43,'RevPAR Raw Data'!G$1,FALSE)</f>
        <v>44.168956568457503</v>
      </c>
      <c r="AU36" s="65">
        <f>VLOOKUP($A36,'RevPAR Raw Data'!$B$6:$BE$43,'RevPAR Raw Data'!H$1,FALSE)</f>
        <v>53.172682738301503</v>
      </c>
      <c r="AV36" s="65">
        <f>VLOOKUP($A36,'RevPAR Raw Data'!$B$6:$BE$43,'RevPAR Raw Data'!I$1,FALSE)</f>
        <v>56.294783258232201</v>
      </c>
      <c r="AW36" s="65">
        <f>VLOOKUP($A36,'RevPAR Raw Data'!$B$6:$BE$43,'RevPAR Raw Data'!J$1,FALSE)</f>
        <v>61.185404644713998</v>
      </c>
      <c r="AX36" s="65">
        <f>VLOOKUP($A36,'RevPAR Raw Data'!$B$6:$BE$43,'RevPAR Raw Data'!K$1,FALSE)</f>
        <v>58.220095251299803</v>
      </c>
      <c r="AY36" s="66">
        <f>VLOOKUP($A36,'RevPAR Raw Data'!$B$6:$BE$43,'RevPAR Raw Data'!L$1,FALSE)</f>
        <v>54.608384492200997</v>
      </c>
      <c r="AZ36" s="65">
        <f>VLOOKUP($A36,'RevPAR Raw Data'!$B$6:$BE$43,'RevPAR Raw Data'!N$1,FALSE)</f>
        <v>106.439098544194</v>
      </c>
      <c r="BA36" s="65">
        <f>VLOOKUP($A36,'RevPAR Raw Data'!$B$6:$BE$43,'RevPAR Raw Data'!O$1,FALSE)</f>
        <v>97.444670571923695</v>
      </c>
      <c r="BB36" s="66">
        <f>VLOOKUP($A36,'RevPAR Raw Data'!$B$6:$BE$43,'RevPAR Raw Data'!P$1,FALSE)</f>
        <v>101.94188455805801</v>
      </c>
      <c r="BC36" s="67">
        <f>VLOOKUP($A36,'RevPAR Raw Data'!$B$6:$BE$43,'RevPAR Raw Data'!R$1,FALSE)</f>
        <v>68.132241653874701</v>
      </c>
      <c r="BD36" s="63"/>
      <c r="BE36" s="59">
        <f>VLOOKUP($A36,'RevPAR Raw Data'!$B$6:$BE$43,'RevPAR Raw Data'!T$1,FALSE)</f>
        <v>-12.7337827984679</v>
      </c>
      <c r="BF36" s="60">
        <f>VLOOKUP($A36,'RevPAR Raw Data'!$B$6:$BE$43,'RevPAR Raw Data'!U$1,FALSE)</f>
        <v>-16.844680696406499</v>
      </c>
      <c r="BG36" s="60">
        <f>VLOOKUP($A36,'RevPAR Raw Data'!$B$6:$BE$43,'RevPAR Raw Data'!V$1,FALSE)</f>
        <v>-23.416652143212399</v>
      </c>
      <c r="BH36" s="60">
        <f>VLOOKUP($A36,'RevPAR Raw Data'!$B$6:$BE$43,'RevPAR Raw Data'!W$1,FALSE)</f>
        <v>-14.4860230439283</v>
      </c>
      <c r="BI36" s="60">
        <f>VLOOKUP($A36,'RevPAR Raw Data'!$B$6:$BE$43,'RevPAR Raw Data'!X$1,FALSE)</f>
        <v>-19.2637952184262</v>
      </c>
      <c r="BJ36" s="61">
        <f>VLOOKUP($A36,'RevPAR Raw Data'!$B$6:$BE$43,'RevPAR Raw Data'!Y$1,FALSE)</f>
        <v>-17.690875654838401</v>
      </c>
      <c r="BK36" s="60">
        <f>VLOOKUP($A36,'RevPAR Raw Data'!$B$6:$BE$43,'RevPAR Raw Data'!AA$1,FALSE)</f>
        <v>0.57210712590717905</v>
      </c>
      <c r="BL36" s="60">
        <f>VLOOKUP($A36,'RevPAR Raw Data'!$B$6:$BE$43,'RevPAR Raw Data'!AB$1,FALSE)</f>
        <v>-9.7339110764603607</v>
      </c>
      <c r="BM36" s="61">
        <f>VLOOKUP($A36,'RevPAR Raw Data'!$B$6:$BE$43,'RevPAR Raw Data'!AC$1,FALSE)</f>
        <v>-4.6319791464903401</v>
      </c>
      <c r="BN36" s="62">
        <f>VLOOKUP($A36,'RevPAR Raw Data'!$B$6:$BE$43,'RevPAR Raw Data'!AE$1,FALSE)</f>
        <v>-12.573106496405799</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Data'!$B$8:$BE$45,'Occupancy Raw Data'!G$3,FALSE)</f>
        <v>48.709557707229798</v>
      </c>
      <c r="C39" s="60">
        <f>VLOOKUP($A39,'Occupancy Raw Data'!$B$8:$BE$45,'Occupancy Raw Data'!H$3,FALSE)</f>
        <v>58.732836274079801</v>
      </c>
      <c r="D39" s="60">
        <f>VLOOKUP($A39,'Occupancy Raw Data'!$B$8:$BE$45,'Occupancy Raw Data'!I$3,FALSE)</f>
        <v>64.194865220471598</v>
      </c>
      <c r="E39" s="60">
        <f>VLOOKUP($A39,'Occupancy Raw Data'!$B$8:$BE$45,'Occupancy Raw Data'!J$3,FALSE)</f>
        <v>65.706285213049398</v>
      </c>
      <c r="F39" s="60">
        <f>VLOOKUP($A39,'Occupancy Raw Data'!$B$8:$BE$45,'Occupancy Raw Data'!K$3,FALSE)</f>
        <v>64.562599102594305</v>
      </c>
      <c r="G39" s="61">
        <f>VLOOKUP($A39,'Occupancy Raw Data'!$B$8:$BE$45,'Occupancy Raw Data'!L$3,FALSE)</f>
        <v>60.381228703485</v>
      </c>
      <c r="H39" s="60">
        <f>VLOOKUP($A39,'Occupancy Raw Data'!$B$8:$BE$45,'Occupancy Raw Data'!N$3,FALSE)</f>
        <v>82.827839816470402</v>
      </c>
      <c r="I39" s="60">
        <f>VLOOKUP($A39,'Occupancy Raw Data'!$B$8:$BE$45,'Occupancy Raw Data'!O$3,FALSE)</f>
        <v>78.469012516446796</v>
      </c>
      <c r="J39" s="61">
        <f>VLOOKUP($A39,'Occupancy Raw Data'!$B$8:$BE$45,'Occupancy Raw Data'!P$3,FALSE)</f>
        <v>80.648426166458606</v>
      </c>
      <c r="K39" s="62">
        <f>VLOOKUP($A39,'Occupancy Raw Data'!$B$8:$BE$45,'Occupancy Raw Data'!R$3,FALSE)</f>
        <v>66.171856550048901</v>
      </c>
      <c r="L39" s="63"/>
      <c r="M39" s="59">
        <f>VLOOKUP($A39,'Occupancy Raw Data'!$B$8:$BE$45,'Occupancy Raw Data'!T$3,FALSE)</f>
        <v>-9.6986491428952206</v>
      </c>
      <c r="N39" s="60">
        <f>VLOOKUP($A39,'Occupancy Raw Data'!$B$8:$BE$45,'Occupancy Raw Data'!U$3,FALSE)</f>
        <v>-10.819178245758399</v>
      </c>
      <c r="O39" s="60">
        <f>VLOOKUP($A39,'Occupancy Raw Data'!$B$8:$BE$45,'Occupancy Raw Data'!V$3,FALSE)</f>
        <v>-7.8039341995052096</v>
      </c>
      <c r="P39" s="60">
        <f>VLOOKUP($A39,'Occupancy Raw Data'!$B$8:$BE$45,'Occupancy Raw Data'!W$3,FALSE)</f>
        <v>-4.9757661593744196</v>
      </c>
      <c r="Q39" s="60">
        <f>VLOOKUP($A39,'Occupancy Raw Data'!$B$8:$BE$45,'Occupancy Raw Data'!X$3,FALSE)</f>
        <v>-7.41814972286768</v>
      </c>
      <c r="R39" s="61">
        <f>VLOOKUP($A39,'Occupancy Raw Data'!$B$8:$BE$45,'Occupancy Raw Data'!Y$3,FALSE)</f>
        <v>-8.04248736665064</v>
      </c>
      <c r="S39" s="60">
        <f>VLOOKUP($A39,'Occupancy Raw Data'!$B$8:$BE$45,'Occupancy Raw Data'!AA$3,FALSE)</f>
        <v>-6.8926614473749099</v>
      </c>
      <c r="T39" s="60">
        <f>VLOOKUP($A39,'Occupancy Raw Data'!$B$8:$BE$45,'Occupancy Raw Data'!AB$3,FALSE)</f>
        <v>-11.5862943261235</v>
      </c>
      <c r="U39" s="61">
        <f>VLOOKUP($A39,'Occupancy Raw Data'!$B$8:$BE$45,'Occupancy Raw Data'!AC$3,FALSE)</f>
        <v>-9.2367386529820994</v>
      </c>
      <c r="V39" s="62">
        <f>VLOOKUP($A39,'Occupancy Raw Data'!$B$8:$BE$45,'Occupancy Raw Data'!AE$3,FALSE)</f>
        <v>-8.4619005225339805</v>
      </c>
      <c r="W39" s="63"/>
      <c r="X39" s="64">
        <f>VLOOKUP($A39,'ADR Raw Data'!$B$6:$BE$43,'ADR Raw Data'!G$1,FALSE)</f>
        <v>102.93669621831199</v>
      </c>
      <c r="Y39" s="65">
        <f>VLOOKUP($A39,'ADR Raw Data'!$B$6:$BE$43,'ADR Raw Data'!H$1,FALSE)</f>
        <v>106.013727956803</v>
      </c>
      <c r="Z39" s="65">
        <f>VLOOKUP($A39,'ADR Raw Data'!$B$6:$BE$43,'ADR Raw Data'!I$1,FALSE)</f>
        <v>109.366529325204</v>
      </c>
      <c r="AA39" s="65">
        <f>VLOOKUP($A39,'ADR Raw Data'!$B$6:$BE$43,'ADR Raw Data'!J$1,FALSE)</f>
        <v>109.704667796262</v>
      </c>
      <c r="AB39" s="65">
        <f>VLOOKUP($A39,'ADR Raw Data'!$B$6:$BE$43,'ADR Raw Data'!K$1,FALSE)</f>
        <v>113.864759366671</v>
      </c>
      <c r="AC39" s="66">
        <f>VLOOKUP($A39,'ADR Raw Data'!$B$6:$BE$43,'ADR Raw Data'!L$1,FALSE)</f>
        <v>108.712423341677</v>
      </c>
      <c r="AD39" s="65">
        <f>VLOOKUP($A39,'ADR Raw Data'!$B$6:$BE$43,'ADR Raw Data'!N$1,FALSE)</f>
        <v>156.11235306097501</v>
      </c>
      <c r="AE39" s="65">
        <f>VLOOKUP($A39,'ADR Raw Data'!$B$6:$BE$43,'ADR Raw Data'!O$1,FALSE)</f>
        <v>150.740327185175</v>
      </c>
      <c r="AF39" s="66">
        <f>VLOOKUP($A39,'ADR Raw Data'!$B$6:$BE$43,'ADR Raw Data'!P$1,FALSE)</f>
        <v>153.49892595691199</v>
      </c>
      <c r="AG39" s="67">
        <f>VLOOKUP($A39,'ADR Raw Data'!$B$6:$BE$43,'ADR Raw Data'!R$1,FALSE)</f>
        <v>124.30800878381299</v>
      </c>
      <c r="AH39" s="63"/>
      <c r="AI39" s="59">
        <f>VLOOKUP($A39,'ADR Raw Data'!$B$6:$BE$43,'ADR Raw Data'!T$1,FALSE)</f>
        <v>6.4261361436789102</v>
      </c>
      <c r="AJ39" s="60">
        <f>VLOOKUP($A39,'ADR Raw Data'!$B$6:$BE$43,'ADR Raw Data'!U$1,FALSE)</f>
        <v>6.9151883779894598</v>
      </c>
      <c r="AK39" s="60">
        <f>VLOOKUP($A39,'ADR Raw Data'!$B$6:$BE$43,'ADR Raw Data'!V$1,FALSE)</f>
        <v>5.4754706918569003</v>
      </c>
      <c r="AL39" s="60">
        <f>VLOOKUP($A39,'ADR Raw Data'!$B$6:$BE$43,'ADR Raw Data'!W$1,FALSE)</f>
        <v>6.6762002534466003</v>
      </c>
      <c r="AM39" s="60">
        <f>VLOOKUP($A39,'ADR Raw Data'!$B$6:$BE$43,'ADR Raw Data'!X$1,FALSE)</f>
        <v>7.9329627796579301</v>
      </c>
      <c r="AN39" s="61">
        <f>VLOOKUP($A39,'ADR Raw Data'!$B$6:$BE$43,'ADR Raw Data'!Y$1,FALSE)</f>
        <v>6.7484355317392399</v>
      </c>
      <c r="AO39" s="60">
        <f>VLOOKUP($A39,'ADR Raw Data'!$B$6:$BE$43,'ADR Raw Data'!AA$1,FALSE)</f>
        <v>6.6868677952774496</v>
      </c>
      <c r="AP39" s="60">
        <f>VLOOKUP($A39,'ADR Raw Data'!$B$6:$BE$43,'ADR Raw Data'!AB$1,FALSE)</f>
        <v>-0.42827398383142801</v>
      </c>
      <c r="AQ39" s="61">
        <f>VLOOKUP($A39,'ADR Raw Data'!$B$6:$BE$43,'ADR Raw Data'!AC$1,FALSE)</f>
        <v>3.1196273827623102</v>
      </c>
      <c r="AR39" s="62">
        <f>VLOOKUP($A39,'ADR Raw Data'!$B$6:$BE$43,'ADR Raw Data'!AE$1,FALSE)</f>
        <v>5.0330605901543901</v>
      </c>
      <c r="AS39" s="50"/>
      <c r="AT39" s="64">
        <f>VLOOKUP($A39,'RevPAR Raw Data'!$B$6:$BE$43,'RevPAR Raw Data'!G$1,FALSE)</f>
        <v>50.140009446374897</v>
      </c>
      <c r="AU39" s="65">
        <f>VLOOKUP($A39,'RevPAR Raw Data'!$B$6:$BE$43,'RevPAR Raw Data'!H$1,FALSE)</f>
        <v>62.264869268917998</v>
      </c>
      <c r="AV39" s="65">
        <f>VLOOKUP($A39,'RevPAR Raw Data'!$B$6:$BE$43,'RevPAR Raw Data'!I$1,FALSE)</f>
        <v>70.207696096622897</v>
      </c>
      <c r="AW39" s="65">
        <f>VLOOKUP($A39,'RevPAR Raw Data'!$B$6:$BE$43,'RevPAR Raw Data'!J$1,FALSE)</f>
        <v>72.082861914240397</v>
      </c>
      <c r="AX39" s="65">
        <f>VLOOKUP($A39,'RevPAR Raw Data'!$B$6:$BE$43,'RevPAR Raw Data'!K$1,FALSE)</f>
        <v>73.5140481090381</v>
      </c>
      <c r="AY39" s="66">
        <f>VLOOKUP($A39,'RevPAR Raw Data'!$B$6:$BE$43,'RevPAR Raw Data'!L$1,FALSE)</f>
        <v>65.641896967038804</v>
      </c>
      <c r="AZ39" s="65">
        <f>VLOOKUP($A39,'RevPAR Raw Data'!$B$6:$BE$43,'RevPAR Raw Data'!N$1,FALSE)</f>
        <v>129.30448972706699</v>
      </c>
      <c r="BA39" s="65">
        <f>VLOOKUP($A39,'RevPAR Raw Data'!$B$6:$BE$43,'RevPAR Raw Data'!O$1,FALSE)</f>
        <v>118.284446206268</v>
      </c>
      <c r="BB39" s="66">
        <f>VLOOKUP($A39,'RevPAR Raw Data'!$B$6:$BE$43,'RevPAR Raw Data'!P$1,FALSE)</f>
        <v>123.794467966667</v>
      </c>
      <c r="BC39" s="67">
        <f>VLOOKUP($A39,'RevPAR Raw Data'!$B$6:$BE$43,'RevPAR Raw Data'!R$1,FALSE)</f>
        <v>82.256917252647099</v>
      </c>
      <c r="BD39" s="63"/>
      <c r="BE39" s="59">
        <f>VLOOKUP($A39,'RevPAR Raw Data'!$B$6:$BE$43,'RevPAR Raw Data'!T$1,FALSE)</f>
        <v>-3.8957613972365102</v>
      </c>
      <c r="BF39" s="60">
        <f>VLOOKUP($A39,'RevPAR Raw Data'!$B$6:$BE$43,'RevPAR Raw Data'!U$1,FALSE)</f>
        <v>-4.6521564244135796</v>
      </c>
      <c r="BG39" s="60">
        <f>VLOOKUP($A39,'RevPAR Raw Data'!$B$6:$BE$43,'RevPAR Raw Data'!V$1,FALSE)</f>
        <v>-2.7557656375540098</v>
      </c>
      <c r="BH39" s="60">
        <f>VLOOKUP($A39,'RevPAR Raw Data'!$B$6:$BE$43,'RevPAR Raw Data'!W$1,FALSE)</f>
        <v>1.3682419811291</v>
      </c>
      <c r="BI39" s="60">
        <f>VLOOKUP($A39,'RevPAR Raw Data'!$B$6:$BE$43,'RevPAR Raw Data'!X$1,FALSE)</f>
        <v>-7.3665999664144902E-2</v>
      </c>
      <c r="BJ39" s="61">
        <f>VLOOKUP($A39,'RevPAR Raw Data'!$B$6:$BE$43,'RevPAR Raw Data'!Y$1,FALSE)</f>
        <v>-1.8367939099980899</v>
      </c>
      <c r="BK39" s="60">
        <f>VLOOKUP($A39,'RevPAR Raw Data'!$B$6:$BE$43,'RevPAR Raw Data'!AA$1,FALSE)</f>
        <v>-0.66669681065947695</v>
      </c>
      <c r="BL39" s="60">
        <f>VLOOKUP($A39,'RevPAR Raw Data'!$B$6:$BE$43,'RevPAR Raw Data'!AB$1,FALSE)</f>
        <v>-11.964947225666</v>
      </c>
      <c r="BM39" s="61">
        <f>VLOOKUP($A39,'RevPAR Raw Data'!$B$6:$BE$43,'RevPAR Raw Data'!AC$1,FALSE)</f>
        <v>-6.4052630985124104</v>
      </c>
      <c r="BN39" s="62">
        <f>VLOOKUP($A39,'RevPAR Raw Data'!$B$6:$BE$43,'RevPAR Raw Data'!AE$1,FALSE)</f>
        <v>-3.8547325127573102</v>
      </c>
    </row>
    <row r="40" spans="1:66" x14ac:dyDescent="0.35">
      <c r="A40" s="81" t="s">
        <v>79</v>
      </c>
      <c r="B40" s="59">
        <f>VLOOKUP($A40,'Occupancy Raw Data'!$B$8:$BE$45,'Occupancy Raw Data'!G$3,FALSE)</f>
        <v>52.181987000928501</v>
      </c>
      <c r="C40" s="60">
        <f>VLOOKUP($A40,'Occupancy Raw Data'!$B$8:$BE$45,'Occupancy Raw Data'!H$3,FALSE)</f>
        <v>55.5246053853296</v>
      </c>
      <c r="D40" s="60">
        <f>VLOOKUP($A40,'Occupancy Raw Data'!$B$8:$BE$45,'Occupancy Raw Data'!I$3,FALSE)</f>
        <v>59.795728876508797</v>
      </c>
      <c r="E40" s="60">
        <f>VLOOKUP($A40,'Occupancy Raw Data'!$B$8:$BE$45,'Occupancy Raw Data'!J$3,FALSE)</f>
        <v>61.745589600742797</v>
      </c>
      <c r="F40" s="60">
        <f>VLOOKUP($A40,'Occupancy Raw Data'!$B$8:$BE$45,'Occupancy Raw Data'!K$3,FALSE)</f>
        <v>50.882079851439102</v>
      </c>
      <c r="G40" s="61">
        <f>VLOOKUP($A40,'Occupancy Raw Data'!$B$8:$BE$45,'Occupancy Raw Data'!L$3,FALSE)</f>
        <v>56.0259981429897</v>
      </c>
      <c r="H40" s="60">
        <f>VLOOKUP($A40,'Occupancy Raw Data'!$B$8:$BE$45,'Occupancy Raw Data'!N$3,FALSE)</f>
        <v>62.395543175487397</v>
      </c>
      <c r="I40" s="60">
        <f>VLOOKUP($A40,'Occupancy Raw Data'!$B$8:$BE$45,'Occupancy Raw Data'!O$3,FALSE)</f>
        <v>63.509749303621099</v>
      </c>
      <c r="J40" s="61">
        <f>VLOOKUP($A40,'Occupancy Raw Data'!$B$8:$BE$45,'Occupancy Raw Data'!P$3,FALSE)</f>
        <v>62.952646239554298</v>
      </c>
      <c r="K40" s="62">
        <f>VLOOKUP($A40,'Occupancy Raw Data'!$B$8:$BE$45,'Occupancy Raw Data'!R$3,FALSE)</f>
        <v>58.005040456293898</v>
      </c>
      <c r="L40" s="63"/>
      <c r="M40" s="59">
        <f>VLOOKUP($A40,'Occupancy Raw Data'!$B$8:$BE$45,'Occupancy Raw Data'!T$3,FALSE)</f>
        <v>1.99637023593466</v>
      </c>
      <c r="N40" s="60">
        <f>VLOOKUP($A40,'Occupancy Raw Data'!$B$8:$BE$45,'Occupancy Raw Data'!U$3,FALSE)</f>
        <v>-13.4587554269175</v>
      </c>
      <c r="O40" s="60">
        <f>VLOOKUP($A40,'Occupancy Raw Data'!$B$8:$BE$45,'Occupancy Raw Data'!V$3,FALSE)</f>
        <v>-13.7884872824631</v>
      </c>
      <c r="P40" s="60">
        <f>VLOOKUP($A40,'Occupancy Raw Data'!$B$8:$BE$45,'Occupancy Raw Data'!W$3,FALSE)</f>
        <v>-1.62721893491124</v>
      </c>
      <c r="Q40" s="60">
        <f>VLOOKUP($A40,'Occupancy Raw Data'!$B$8:$BE$45,'Occupancy Raw Data'!X$3,FALSE)</f>
        <v>-15.562403697996899</v>
      </c>
      <c r="R40" s="61">
        <f>VLOOKUP($A40,'Occupancy Raw Data'!$B$8:$BE$45,'Occupancy Raw Data'!Y$3,FALSE)</f>
        <v>-8.96197948098974</v>
      </c>
      <c r="S40" s="60">
        <f>VLOOKUP($A40,'Occupancy Raw Data'!$B$8:$BE$45,'Occupancy Raw Data'!AA$3,FALSE)</f>
        <v>-4.2735042735042699</v>
      </c>
      <c r="T40" s="60">
        <f>VLOOKUP($A40,'Occupancy Raw Data'!$B$8:$BE$45,'Occupancy Raw Data'!AB$3,FALSE)</f>
        <v>-9.5238095238095202</v>
      </c>
      <c r="U40" s="61">
        <f>VLOOKUP($A40,'Occupancy Raw Data'!$B$8:$BE$45,'Occupancy Raw Data'!AC$3,FALSE)</f>
        <v>-6.9958847736625502</v>
      </c>
      <c r="V40" s="62">
        <f>VLOOKUP($A40,'Occupancy Raw Data'!$B$8:$BE$45,'Occupancy Raw Data'!AE$3,FALSE)</f>
        <v>-8.3612740989103091</v>
      </c>
      <c r="W40" s="63"/>
      <c r="X40" s="64">
        <f>VLOOKUP($A40,'ADR Raw Data'!$B$6:$BE$43,'ADR Raw Data'!G$1,FALSE)</f>
        <v>97.392491103202801</v>
      </c>
      <c r="Y40" s="65">
        <f>VLOOKUP($A40,'ADR Raw Data'!$B$6:$BE$43,'ADR Raw Data'!H$1,FALSE)</f>
        <v>94.415468227424697</v>
      </c>
      <c r="Z40" s="65">
        <f>VLOOKUP($A40,'ADR Raw Data'!$B$6:$BE$43,'ADR Raw Data'!I$1,FALSE)</f>
        <v>94.499068322981302</v>
      </c>
      <c r="AA40" s="65">
        <f>VLOOKUP($A40,'ADR Raw Data'!$B$6:$BE$43,'ADR Raw Data'!J$1,FALSE)</f>
        <v>96.928992481202997</v>
      </c>
      <c r="AB40" s="65">
        <f>VLOOKUP($A40,'ADR Raw Data'!$B$6:$BE$43,'ADR Raw Data'!K$1,FALSE)</f>
        <v>102.42958029197</v>
      </c>
      <c r="AC40" s="66">
        <f>VLOOKUP($A40,'ADR Raw Data'!$B$6:$BE$43,'ADR Raw Data'!L$1,FALSE)</f>
        <v>96.997553861451706</v>
      </c>
      <c r="AD40" s="65">
        <f>VLOOKUP($A40,'ADR Raw Data'!$B$6:$BE$43,'ADR Raw Data'!N$1,FALSE)</f>
        <v>125.860461309523</v>
      </c>
      <c r="AE40" s="65">
        <f>VLOOKUP($A40,'ADR Raw Data'!$B$6:$BE$43,'ADR Raw Data'!O$1,FALSE)</f>
        <v>128.785307017543</v>
      </c>
      <c r="AF40" s="66">
        <f>VLOOKUP($A40,'ADR Raw Data'!$B$6:$BE$43,'ADR Raw Data'!P$1,FALSE)</f>
        <v>127.335825958702</v>
      </c>
      <c r="AG40" s="67">
        <f>VLOOKUP($A40,'ADR Raw Data'!$B$6:$BE$43,'ADR Raw Data'!R$1,FALSE)</f>
        <v>106.404985136062</v>
      </c>
      <c r="AH40" s="63"/>
      <c r="AI40" s="59">
        <f>VLOOKUP($A40,'ADR Raw Data'!$B$6:$BE$43,'ADR Raw Data'!T$1,FALSE)</f>
        <v>-1.4299999047335099</v>
      </c>
      <c r="AJ40" s="60">
        <f>VLOOKUP($A40,'ADR Raw Data'!$B$6:$BE$43,'ADR Raw Data'!U$1,FALSE)</f>
        <v>-1.6805673238760399</v>
      </c>
      <c r="AK40" s="60">
        <f>VLOOKUP($A40,'ADR Raw Data'!$B$6:$BE$43,'ADR Raw Data'!V$1,FALSE)</f>
        <v>-8.2651233309100292</v>
      </c>
      <c r="AL40" s="60">
        <f>VLOOKUP($A40,'ADR Raw Data'!$B$6:$BE$43,'ADR Raw Data'!W$1,FALSE)</f>
        <v>-6.7665152891829798</v>
      </c>
      <c r="AM40" s="60">
        <f>VLOOKUP($A40,'ADR Raw Data'!$B$6:$BE$43,'ADR Raw Data'!X$1,FALSE)</f>
        <v>-3.3017362313046399</v>
      </c>
      <c r="AN40" s="61">
        <f>VLOOKUP($A40,'ADR Raw Data'!$B$6:$BE$43,'ADR Raw Data'!Y$1,FALSE)</f>
        <v>-4.5505532159567004</v>
      </c>
      <c r="AO40" s="60">
        <f>VLOOKUP($A40,'ADR Raw Data'!$B$6:$BE$43,'ADR Raw Data'!AA$1,FALSE)</f>
        <v>9.5805938478995607</v>
      </c>
      <c r="AP40" s="60">
        <f>VLOOKUP($A40,'ADR Raw Data'!$B$6:$BE$43,'ADR Raw Data'!AB$1,FALSE)</f>
        <v>15.743233882105301</v>
      </c>
      <c r="AQ40" s="61">
        <f>VLOOKUP($A40,'ADR Raw Data'!$B$6:$BE$43,'ADR Raw Data'!AC$1,FALSE)</f>
        <v>12.6906961268097</v>
      </c>
      <c r="AR40" s="62">
        <f>VLOOKUP($A40,'ADR Raw Data'!$B$6:$BE$43,'ADR Raw Data'!AE$1,FALSE)</f>
        <v>1.24452900340397</v>
      </c>
      <c r="AS40" s="50"/>
      <c r="AT40" s="64">
        <f>VLOOKUP($A40,'RevPAR Raw Data'!$B$6:$BE$43,'RevPAR Raw Data'!G$1,FALSE)</f>
        <v>50.821337047353701</v>
      </c>
      <c r="AU40" s="65">
        <f>VLOOKUP($A40,'RevPAR Raw Data'!$B$6:$BE$43,'RevPAR Raw Data'!H$1,FALSE)</f>
        <v>52.423816155988803</v>
      </c>
      <c r="AV40" s="65">
        <f>VLOOKUP($A40,'RevPAR Raw Data'!$B$6:$BE$43,'RevPAR Raw Data'!I$1,FALSE)</f>
        <v>56.506406685236698</v>
      </c>
      <c r="AW40" s="65">
        <f>VLOOKUP($A40,'RevPAR Raw Data'!$B$6:$BE$43,'RevPAR Raw Data'!J$1,FALSE)</f>
        <v>59.8493779015784</v>
      </c>
      <c r="AX40" s="65">
        <f>VLOOKUP($A40,'RevPAR Raw Data'!$B$6:$BE$43,'RevPAR Raw Data'!K$1,FALSE)</f>
        <v>52.118300835654502</v>
      </c>
      <c r="AY40" s="66">
        <f>VLOOKUP($A40,'RevPAR Raw Data'!$B$6:$BE$43,'RevPAR Raw Data'!L$1,FALSE)</f>
        <v>54.343847725162398</v>
      </c>
      <c r="AZ40" s="65">
        <f>VLOOKUP($A40,'RevPAR Raw Data'!$B$6:$BE$43,'RevPAR Raw Data'!N$1,FALSE)</f>
        <v>78.531318477251602</v>
      </c>
      <c r="BA40" s="65">
        <f>VLOOKUP($A40,'RevPAR Raw Data'!$B$6:$BE$43,'RevPAR Raw Data'!O$1,FALSE)</f>
        <v>81.791225626740896</v>
      </c>
      <c r="BB40" s="66">
        <f>VLOOKUP($A40,'RevPAR Raw Data'!$B$6:$BE$43,'RevPAR Raw Data'!P$1,FALSE)</f>
        <v>80.161272051996207</v>
      </c>
      <c r="BC40" s="67">
        <f>VLOOKUP($A40,'RevPAR Raw Data'!$B$6:$BE$43,'RevPAR Raw Data'!R$1,FALSE)</f>
        <v>61.720254675686398</v>
      </c>
      <c r="BD40" s="63"/>
      <c r="BE40" s="59">
        <f>VLOOKUP($A40,'RevPAR Raw Data'!$B$6:$BE$43,'RevPAR Raw Data'!T$1,FALSE)</f>
        <v>0.53782223872915202</v>
      </c>
      <c r="BF40" s="60">
        <f>VLOOKUP($A40,'RevPAR Raw Data'!$B$6:$BE$43,'RevPAR Raw Data'!U$1,FALSE)</f>
        <v>-14.913139304888301</v>
      </c>
      <c r="BG40" s="60">
        <f>VLOOKUP($A40,'RevPAR Raw Data'!$B$6:$BE$43,'RevPAR Raw Data'!V$1,FALSE)</f>
        <v>-20.913975134010698</v>
      </c>
      <c r="BH40" s="60">
        <f>VLOOKUP($A40,'RevPAR Raw Data'!$B$6:$BE$43,'RevPAR Raw Data'!W$1,FALSE)</f>
        <v>-8.2836282060749706</v>
      </c>
      <c r="BI40" s="60">
        <f>VLOOKUP($A40,'RevPAR Raw Data'!$B$6:$BE$43,'RevPAR Raw Data'!X$1,FALSE)</f>
        <v>-18.350310407942899</v>
      </c>
      <c r="BJ40" s="61">
        <f>VLOOKUP($A40,'RevPAR Raw Data'!$B$6:$BE$43,'RevPAR Raw Data'!Y$1,FALSE)</f>
        <v>-13.1047130514608</v>
      </c>
      <c r="BK40" s="60">
        <f>VLOOKUP($A40,'RevPAR Raw Data'!$B$6:$BE$43,'RevPAR Raw Data'!AA$1,FALSE)</f>
        <v>4.8976624868782102</v>
      </c>
      <c r="BL40" s="60">
        <f>VLOOKUP($A40,'RevPAR Raw Data'!$B$6:$BE$43,'RevPAR Raw Data'!AB$1,FALSE)</f>
        <v>4.7200687504762602</v>
      </c>
      <c r="BM40" s="61">
        <f>VLOOKUP($A40,'RevPAR Raw Data'!$B$6:$BE$43,'RevPAR Raw Data'!AC$1,FALSE)</f>
        <v>4.8069848751398796</v>
      </c>
      <c r="BN40" s="62">
        <f>VLOOKUP($A40,'RevPAR Raw Data'!$B$6:$BE$43,'RevPAR Raw Data'!AE$1,FALSE)</f>
        <v>-7.2208035767213703</v>
      </c>
    </row>
    <row r="41" spans="1:66" x14ac:dyDescent="0.35">
      <c r="A41" s="81" t="s">
        <v>80</v>
      </c>
      <c r="B41" s="59">
        <f>VLOOKUP($A41,'Occupancy Raw Data'!$B$8:$BE$45,'Occupancy Raw Data'!G$3,FALSE)</f>
        <v>53.1571218795888</v>
      </c>
      <c r="C41" s="60">
        <f>VLOOKUP($A41,'Occupancy Raw Data'!$B$8:$BE$45,'Occupancy Raw Data'!H$3,FALSE)</f>
        <v>52.349486049926497</v>
      </c>
      <c r="D41" s="60">
        <f>VLOOKUP($A41,'Occupancy Raw Data'!$B$8:$BE$45,'Occupancy Raw Data'!I$3,FALSE)</f>
        <v>52.9368575624082</v>
      </c>
      <c r="E41" s="60">
        <f>VLOOKUP($A41,'Occupancy Raw Data'!$B$8:$BE$45,'Occupancy Raw Data'!J$3,FALSE)</f>
        <v>56.461086637298003</v>
      </c>
      <c r="F41" s="60">
        <f>VLOOKUP($A41,'Occupancy Raw Data'!$B$8:$BE$45,'Occupancy Raw Data'!K$3,FALSE)</f>
        <v>48.751835535976497</v>
      </c>
      <c r="G41" s="61">
        <f>VLOOKUP($A41,'Occupancy Raw Data'!$B$8:$BE$45,'Occupancy Raw Data'!L$3,FALSE)</f>
        <v>52.731277533039602</v>
      </c>
      <c r="H41" s="60">
        <f>VLOOKUP($A41,'Occupancy Raw Data'!$B$8:$BE$45,'Occupancy Raw Data'!N$3,FALSE)</f>
        <v>59.104258443465397</v>
      </c>
      <c r="I41" s="60">
        <f>VLOOKUP($A41,'Occupancy Raw Data'!$B$8:$BE$45,'Occupancy Raw Data'!O$3,FALSE)</f>
        <v>62.995594713656303</v>
      </c>
      <c r="J41" s="61">
        <f>VLOOKUP($A41,'Occupancy Raw Data'!$B$8:$BE$45,'Occupancy Raw Data'!P$3,FALSE)</f>
        <v>61.0499265785609</v>
      </c>
      <c r="K41" s="62">
        <f>VLOOKUP($A41,'Occupancy Raw Data'!$B$8:$BE$45,'Occupancy Raw Data'!R$3,FALSE)</f>
        <v>55.108034403188498</v>
      </c>
      <c r="L41" s="63"/>
      <c r="M41" s="59">
        <f>VLOOKUP($A41,'Occupancy Raw Data'!$B$8:$BE$45,'Occupancy Raw Data'!T$3,FALSE)</f>
        <v>28.207621798546999</v>
      </c>
      <c r="N41" s="60">
        <f>VLOOKUP($A41,'Occupancy Raw Data'!$B$8:$BE$45,'Occupancy Raw Data'!U$3,FALSE)</f>
        <v>-8.5445732970256394</v>
      </c>
      <c r="O41" s="60">
        <f>VLOOKUP($A41,'Occupancy Raw Data'!$B$8:$BE$45,'Occupancy Raw Data'!V$3,FALSE)</f>
        <v>-9.0380757378337506</v>
      </c>
      <c r="P41" s="60">
        <f>VLOOKUP($A41,'Occupancy Raw Data'!$B$8:$BE$45,'Occupancy Raw Data'!W$3,FALSE)</f>
        <v>-3.4357116390135398</v>
      </c>
      <c r="Q41" s="60">
        <f>VLOOKUP($A41,'Occupancy Raw Data'!$B$8:$BE$45,'Occupancy Raw Data'!X$3,FALSE)</f>
        <v>-16.523172836643699</v>
      </c>
      <c r="R41" s="61">
        <f>VLOOKUP($A41,'Occupancy Raw Data'!$B$8:$BE$45,'Occupancy Raw Data'!Y$3,FALSE)</f>
        <v>-3.6943733678018398</v>
      </c>
      <c r="S41" s="60">
        <f>VLOOKUP($A41,'Occupancy Raw Data'!$B$8:$BE$45,'Occupancy Raw Data'!AA$3,FALSE)</f>
        <v>-8.3383110580153801</v>
      </c>
      <c r="T41" s="60">
        <f>VLOOKUP($A41,'Occupancy Raw Data'!$B$8:$BE$45,'Occupancy Raw Data'!AB$3,FALSE)</f>
        <v>-2.71566385992304</v>
      </c>
      <c r="U41" s="61">
        <f>VLOOKUP($A41,'Occupancy Raw Data'!$B$8:$BE$45,'Occupancy Raw Data'!AC$3,FALSE)</f>
        <v>-5.5210438572798903</v>
      </c>
      <c r="V41" s="62">
        <f>VLOOKUP($A41,'Occupancy Raw Data'!$B$8:$BE$45,'Occupancy Raw Data'!AE$3,FALSE)</f>
        <v>-4.2801463451056501</v>
      </c>
      <c r="W41" s="63"/>
      <c r="X41" s="64">
        <f>VLOOKUP($A41,'ADR Raw Data'!$B$6:$BE$43,'ADR Raw Data'!G$1,FALSE)</f>
        <v>111.12397790055201</v>
      </c>
      <c r="Y41" s="65">
        <f>VLOOKUP($A41,'ADR Raw Data'!$B$6:$BE$43,'ADR Raw Data'!H$1,FALSE)</f>
        <v>106.350883590462</v>
      </c>
      <c r="Z41" s="65">
        <f>VLOOKUP($A41,'ADR Raw Data'!$B$6:$BE$43,'ADR Raw Data'!I$1,FALSE)</f>
        <v>105.437628294036</v>
      </c>
      <c r="AA41" s="65">
        <f>VLOOKUP($A41,'ADR Raw Data'!$B$6:$BE$43,'ADR Raw Data'!J$1,FALSE)</f>
        <v>104.673302990897</v>
      </c>
      <c r="AB41" s="65">
        <f>VLOOKUP($A41,'ADR Raw Data'!$B$6:$BE$43,'ADR Raw Data'!K$1,FALSE)</f>
        <v>105.995195783132</v>
      </c>
      <c r="AC41" s="66">
        <f>VLOOKUP($A41,'ADR Raw Data'!$B$6:$BE$43,'ADR Raw Data'!L$1,FALSE)</f>
        <v>106.704831523252</v>
      </c>
      <c r="AD41" s="65">
        <f>VLOOKUP($A41,'ADR Raw Data'!$B$6:$BE$43,'ADR Raw Data'!N$1,FALSE)</f>
        <v>128.28295652173901</v>
      </c>
      <c r="AE41" s="65">
        <f>VLOOKUP($A41,'ADR Raw Data'!$B$6:$BE$43,'ADR Raw Data'!O$1,FALSE)</f>
        <v>126.042797202797</v>
      </c>
      <c r="AF41" s="66">
        <f>VLOOKUP($A41,'ADR Raw Data'!$B$6:$BE$43,'ADR Raw Data'!P$1,FALSE)</f>
        <v>127.12717979555001</v>
      </c>
      <c r="AG41" s="67">
        <f>VLOOKUP($A41,'ADR Raw Data'!$B$6:$BE$43,'ADR Raw Data'!R$1,FALSE)</f>
        <v>113.168928435477</v>
      </c>
      <c r="AH41" s="63"/>
      <c r="AI41" s="59">
        <f>VLOOKUP($A41,'ADR Raw Data'!$B$6:$BE$43,'ADR Raw Data'!T$1,FALSE)</f>
        <v>12.9054661921537</v>
      </c>
      <c r="AJ41" s="60">
        <f>VLOOKUP($A41,'ADR Raw Data'!$B$6:$BE$43,'ADR Raw Data'!U$1,FALSE)</f>
        <v>6.7878856144936002</v>
      </c>
      <c r="AK41" s="60">
        <f>VLOOKUP($A41,'ADR Raw Data'!$B$6:$BE$43,'ADR Raw Data'!V$1,FALSE)</f>
        <v>5.8354428547665602</v>
      </c>
      <c r="AL41" s="60">
        <f>VLOOKUP($A41,'ADR Raw Data'!$B$6:$BE$43,'ADR Raw Data'!W$1,FALSE)</f>
        <v>6.1104927595952399</v>
      </c>
      <c r="AM41" s="60">
        <f>VLOOKUP($A41,'ADR Raw Data'!$B$6:$BE$43,'ADR Raw Data'!X$1,FALSE)</f>
        <v>5.6859130660768198</v>
      </c>
      <c r="AN41" s="61">
        <f>VLOOKUP($A41,'ADR Raw Data'!$B$6:$BE$43,'ADR Raw Data'!Y$1,FALSE)</f>
        <v>7.3827035941548704</v>
      </c>
      <c r="AO41" s="60">
        <f>VLOOKUP($A41,'ADR Raw Data'!$B$6:$BE$43,'ADR Raw Data'!AA$1,FALSE)</f>
        <v>11.011465759514801</v>
      </c>
      <c r="AP41" s="60">
        <f>VLOOKUP($A41,'ADR Raw Data'!$B$6:$BE$43,'ADR Raw Data'!AB$1,FALSE)</f>
        <v>6.9213371583977201</v>
      </c>
      <c r="AQ41" s="61">
        <f>VLOOKUP($A41,'ADR Raw Data'!$B$6:$BE$43,'ADR Raw Data'!AC$1,FALSE)</f>
        <v>8.9131531083737894</v>
      </c>
      <c r="AR41" s="62">
        <f>VLOOKUP($A41,'ADR Raw Data'!$B$6:$BE$43,'ADR Raw Data'!AE$1,FALSE)</f>
        <v>7.8477166139626098</v>
      </c>
      <c r="AS41" s="50"/>
      <c r="AT41" s="64">
        <f>VLOOKUP($A41,'RevPAR Raw Data'!$B$6:$BE$43,'RevPAR Raw Data'!G$1,FALSE)</f>
        <v>59.070308370044003</v>
      </c>
      <c r="AU41" s="65">
        <f>VLOOKUP($A41,'RevPAR Raw Data'!$B$6:$BE$43,'RevPAR Raw Data'!H$1,FALSE)</f>
        <v>55.674140969162899</v>
      </c>
      <c r="AV41" s="65">
        <f>VLOOKUP($A41,'RevPAR Raw Data'!$B$6:$BE$43,'RevPAR Raw Data'!I$1,FALSE)</f>
        <v>55.8153671071953</v>
      </c>
      <c r="AW41" s="65">
        <f>VLOOKUP($A41,'RevPAR Raw Data'!$B$6:$BE$43,'RevPAR Raw Data'!J$1,FALSE)</f>
        <v>59.099684287812003</v>
      </c>
      <c r="AX41" s="65">
        <f>VLOOKUP($A41,'RevPAR Raw Data'!$B$6:$BE$43,'RevPAR Raw Data'!K$1,FALSE)</f>
        <v>51.674603524228999</v>
      </c>
      <c r="AY41" s="66">
        <f>VLOOKUP($A41,'RevPAR Raw Data'!$B$6:$BE$43,'RevPAR Raw Data'!L$1,FALSE)</f>
        <v>56.2668208516886</v>
      </c>
      <c r="AZ41" s="65">
        <f>VLOOKUP($A41,'RevPAR Raw Data'!$B$6:$BE$43,'RevPAR Raw Data'!N$1,FALSE)</f>
        <v>75.820690161527097</v>
      </c>
      <c r="BA41" s="65">
        <f>VLOOKUP($A41,'RevPAR Raw Data'!$B$6:$BE$43,'RevPAR Raw Data'!O$1,FALSE)</f>
        <v>79.401409691629894</v>
      </c>
      <c r="BB41" s="66">
        <f>VLOOKUP($A41,'RevPAR Raw Data'!$B$6:$BE$43,'RevPAR Raw Data'!P$1,FALSE)</f>
        <v>77.611049926578502</v>
      </c>
      <c r="BC41" s="67">
        <f>VLOOKUP($A41,'RevPAR Raw Data'!$B$6:$BE$43,'RevPAR Raw Data'!R$1,FALSE)</f>
        <v>62.365172015942903</v>
      </c>
      <c r="BD41" s="63"/>
      <c r="BE41" s="59">
        <f>VLOOKUP($A41,'RevPAR Raw Data'!$B$6:$BE$43,'RevPAR Raw Data'!T$1,FALSE)</f>
        <v>44.753413085522801</v>
      </c>
      <c r="BF41" s="60">
        <f>VLOOKUP($A41,'RevPAR Raw Data'!$B$6:$BE$43,'RevPAR Raw Data'!U$1,FALSE)</f>
        <v>-2.3366835441806999</v>
      </c>
      <c r="BG41" s="60">
        <f>VLOOKUP($A41,'RevPAR Raw Data'!$B$6:$BE$43,'RevPAR Raw Data'!V$1,FALSE)</f>
        <v>-3.7300446279189998</v>
      </c>
      <c r="BH41" s="60">
        <f>VLOOKUP($A41,'RevPAR Raw Data'!$B$6:$BE$43,'RevPAR Raw Data'!W$1,FALSE)</f>
        <v>2.46484220963921</v>
      </c>
      <c r="BI41" s="60">
        <f>VLOOKUP($A41,'RevPAR Raw Data'!$B$6:$BE$43,'RevPAR Raw Data'!X$1,FALSE)</f>
        <v>-11.776753013816</v>
      </c>
      <c r="BJ41" s="61">
        <f>VLOOKUP($A41,'RevPAR Raw Data'!$B$6:$BE$43,'RevPAR Raw Data'!Y$1,FALSE)</f>
        <v>3.4155855909468298</v>
      </c>
      <c r="BK41" s="60">
        <f>VLOOKUP($A41,'RevPAR Raw Data'!$B$6:$BE$43,'RevPAR Raw Data'!AA$1,FALSE)</f>
        <v>1.7549844344243</v>
      </c>
      <c r="BL41" s="60">
        <f>VLOOKUP($A41,'RevPAR Raw Data'!$B$6:$BE$43,'RevPAR Raw Data'!AB$1,FALSE)</f>
        <v>4.0177130466406403</v>
      </c>
      <c r="BM41" s="61">
        <f>VLOOKUP($A41,'RevPAR Raw Data'!$B$6:$BE$43,'RevPAR Raw Data'!AC$1,FALSE)</f>
        <v>2.9000101589140699</v>
      </c>
      <c r="BN41" s="62">
        <f>VLOOKUP($A41,'RevPAR Raw Data'!$B$6:$BE$43,'RevPAR Raw Data'!AE$1,FALSE)</f>
        <v>3.2316765130301901</v>
      </c>
    </row>
    <row r="42" spans="1:66" x14ac:dyDescent="0.35">
      <c r="A42" s="81" t="s">
        <v>81</v>
      </c>
      <c r="B42" s="59">
        <f>VLOOKUP($A42,'Occupancy Raw Data'!$B$8:$BE$45,'Occupancy Raw Data'!G$3,FALSE)</f>
        <v>49.894890038809798</v>
      </c>
      <c r="C42" s="60">
        <f>VLOOKUP($A42,'Occupancy Raw Data'!$B$8:$BE$45,'Occupancy Raw Data'!H$3,FALSE)</f>
        <v>54.729948253557502</v>
      </c>
      <c r="D42" s="60">
        <f>VLOOKUP($A42,'Occupancy Raw Data'!$B$8:$BE$45,'Occupancy Raw Data'!I$3,FALSE)</f>
        <v>57.293014230271602</v>
      </c>
      <c r="E42" s="60">
        <f>VLOOKUP($A42,'Occupancy Raw Data'!$B$8:$BE$45,'Occupancy Raw Data'!J$3,FALSE)</f>
        <v>61.6213885295385</v>
      </c>
      <c r="F42" s="60">
        <f>VLOOKUP($A42,'Occupancy Raw Data'!$B$8:$BE$45,'Occupancy Raw Data'!K$3,FALSE)</f>
        <v>64.319210866752897</v>
      </c>
      <c r="G42" s="61">
        <f>VLOOKUP($A42,'Occupancy Raw Data'!$B$8:$BE$45,'Occupancy Raw Data'!L$3,FALSE)</f>
        <v>57.571690383786098</v>
      </c>
      <c r="H42" s="60">
        <f>VLOOKUP($A42,'Occupancy Raw Data'!$B$8:$BE$45,'Occupancy Raw Data'!N$3,FALSE)</f>
        <v>79.244518846527697</v>
      </c>
      <c r="I42" s="60">
        <f>VLOOKUP($A42,'Occupancy Raw Data'!$B$8:$BE$45,'Occupancy Raw Data'!O$3,FALSE)</f>
        <v>77.189761313316694</v>
      </c>
      <c r="J42" s="61">
        <f>VLOOKUP($A42,'Occupancy Raw Data'!$B$8:$BE$45,'Occupancy Raw Data'!P$3,FALSE)</f>
        <v>78.217140079922203</v>
      </c>
      <c r="K42" s="62">
        <f>VLOOKUP($A42,'Occupancy Raw Data'!$B$8:$BE$45,'Occupancy Raw Data'!R$3,FALSE)</f>
        <v>63.462664488890198</v>
      </c>
      <c r="L42" s="63"/>
      <c r="M42" s="59">
        <f>VLOOKUP($A42,'Occupancy Raw Data'!$B$8:$BE$45,'Occupancy Raw Data'!T$3,FALSE)</f>
        <v>9.58049775156673</v>
      </c>
      <c r="N42" s="60">
        <f>VLOOKUP($A42,'Occupancy Raw Data'!$B$8:$BE$45,'Occupancy Raw Data'!U$3,FALSE)</f>
        <v>6.8698789748718996</v>
      </c>
      <c r="O42" s="60">
        <f>VLOOKUP($A42,'Occupancy Raw Data'!$B$8:$BE$45,'Occupancy Raw Data'!V$3,FALSE)</f>
        <v>6.3550800527552402</v>
      </c>
      <c r="P42" s="60">
        <f>VLOOKUP($A42,'Occupancy Raw Data'!$B$8:$BE$45,'Occupancy Raw Data'!W$3,FALSE)</f>
        <v>7.87591969230873</v>
      </c>
      <c r="Q42" s="60">
        <f>VLOOKUP($A42,'Occupancy Raw Data'!$B$8:$BE$45,'Occupancy Raw Data'!X$3,FALSE)</f>
        <v>2.57486106449094</v>
      </c>
      <c r="R42" s="61">
        <f>VLOOKUP($A42,'Occupancy Raw Data'!$B$8:$BE$45,'Occupancy Raw Data'!Y$3,FALSE)</f>
        <v>6.4403567669484998</v>
      </c>
      <c r="S42" s="60">
        <f>VLOOKUP($A42,'Occupancy Raw Data'!$B$8:$BE$45,'Occupancy Raw Data'!AA$3,FALSE)</f>
        <v>6.8253394759929096</v>
      </c>
      <c r="T42" s="60">
        <f>VLOOKUP($A42,'Occupancy Raw Data'!$B$8:$BE$45,'Occupancy Raw Data'!AB$3,FALSE)</f>
        <v>-0.46964253683916701</v>
      </c>
      <c r="U42" s="61">
        <f>VLOOKUP($A42,'Occupancy Raw Data'!$B$8:$BE$45,'Occupancy Raw Data'!AC$3,FALSE)</f>
        <v>3.0967145039244701</v>
      </c>
      <c r="V42" s="62">
        <f>VLOOKUP($A42,'Occupancy Raw Data'!$B$8:$BE$45,'Occupancy Raw Data'!AE$3,FALSE)</f>
        <v>5.22559165042306</v>
      </c>
      <c r="W42" s="63"/>
      <c r="X42" s="64">
        <f>VLOOKUP($A42,'ADR Raw Data'!$B$6:$BE$43,'ADR Raw Data'!G$1,FALSE)</f>
        <v>97.193441365526894</v>
      </c>
      <c r="Y42" s="65">
        <f>VLOOKUP($A42,'ADR Raw Data'!$B$6:$BE$43,'ADR Raw Data'!H$1,FALSE)</f>
        <v>97.003871078938204</v>
      </c>
      <c r="Z42" s="65">
        <f>VLOOKUP($A42,'ADR Raw Data'!$B$6:$BE$43,'ADR Raw Data'!I$1,FALSE)</f>
        <v>98.371853890300102</v>
      </c>
      <c r="AA42" s="65">
        <f>VLOOKUP($A42,'ADR Raw Data'!$B$6:$BE$43,'ADR Raw Data'!J$1,FALSE)</f>
        <v>101.99771518544399</v>
      </c>
      <c r="AB42" s="65">
        <f>VLOOKUP($A42,'ADR Raw Data'!$B$6:$BE$43,'ADR Raw Data'!K$1,FALSE)</f>
        <v>107.371802220825</v>
      </c>
      <c r="AC42" s="66">
        <f>VLOOKUP($A42,'ADR Raw Data'!$B$6:$BE$43,'ADR Raw Data'!L$1,FALSE)</f>
        <v>100.694640613442</v>
      </c>
      <c r="AD42" s="65">
        <f>VLOOKUP($A42,'ADR Raw Data'!$B$6:$BE$43,'ADR Raw Data'!N$1,FALSE)</f>
        <v>128.93485842788499</v>
      </c>
      <c r="AE42" s="65">
        <f>VLOOKUP($A42,'ADR Raw Data'!$B$6:$BE$43,'ADR Raw Data'!O$1,FALSE)</f>
        <v>129.559059045753</v>
      </c>
      <c r="AF42" s="66">
        <f>VLOOKUP($A42,'ADR Raw Data'!$B$6:$BE$43,'ADR Raw Data'!P$1,FALSE)</f>
        <v>129.242859312701</v>
      </c>
      <c r="AG42" s="67">
        <f>VLOOKUP($A42,'ADR Raw Data'!$B$6:$BE$43,'ADR Raw Data'!R$1,FALSE)</f>
        <v>110.734448720438</v>
      </c>
      <c r="AH42" s="63"/>
      <c r="AI42" s="59">
        <f>VLOOKUP($A42,'ADR Raw Data'!$B$6:$BE$43,'ADR Raw Data'!T$1,FALSE)</f>
        <v>14.001733110917799</v>
      </c>
      <c r="AJ42" s="60">
        <f>VLOOKUP($A42,'ADR Raw Data'!$B$6:$BE$43,'ADR Raw Data'!U$1,FALSE)</f>
        <v>11.578507006136901</v>
      </c>
      <c r="AK42" s="60">
        <f>VLOOKUP($A42,'ADR Raw Data'!$B$6:$BE$43,'ADR Raw Data'!V$1,FALSE)</f>
        <v>9.8582969430654099</v>
      </c>
      <c r="AL42" s="60">
        <f>VLOOKUP($A42,'ADR Raw Data'!$B$6:$BE$43,'ADR Raw Data'!W$1,FALSE)</f>
        <v>8.9846906692446407</v>
      </c>
      <c r="AM42" s="60">
        <f>VLOOKUP($A42,'ADR Raw Data'!$B$6:$BE$43,'ADR Raw Data'!X$1,FALSE)</f>
        <v>10.2731374327659</v>
      </c>
      <c r="AN42" s="61">
        <f>VLOOKUP($A42,'ADR Raw Data'!$B$6:$BE$43,'ADR Raw Data'!Y$1,FALSE)</f>
        <v>10.656736580040199</v>
      </c>
      <c r="AO42" s="60">
        <f>VLOOKUP($A42,'ADR Raw Data'!$B$6:$BE$43,'ADR Raw Data'!AA$1,FALSE)</f>
        <v>11.8183972982843</v>
      </c>
      <c r="AP42" s="60">
        <f>VLOOKUP($A42,'ADR Raw Data'!$B$6:$BE$43,'ADR Raw Data'!AB$1,FALSE)</f>
        <v>9.42946907575263</v>
      </c>
      <c r="AQ42" s="61">
        <f>VLOOKUP($A42,'ADR Raw Data'!$B$6:$BE$43,'ADR Raw Data'!AC$1,FALSE)</f>
        <v>10.572133855238601</v>
      </c>
      <c r="AR42" s="62">
        <f>VLOOKUP($A42,'ADR Raw Data'!$B$6:$BE$43,'ADR Raw Data'!AE$1,FALSE)</f>
        <v>10.401015275674601</v>
      </c>
      <c r="AS42" s="50"/>
      <c r="AT42" s="64">
        <f>VLOOKUP($A42,'RevPAR Raw Data'!$B$6:$BE$43,'RevPAR Raw Data'!G$1,FALSE)</f>
        <v>48.494560694264699</v>
      </c>
      <c r="AU42" s="65">
        <f>VLOOKUP($A42,'RevPAR Raw Data'!$B$6:$BE$43,'RevPAR Raw Data'!H$1,FALSE)</f>
        <v>53.090168445450601</v>
      </c>
      <c r="AV42" s="65">
        <f>VLOOKUP($A42,'RevPAR Raw Data'!$B$6:$BE$43,'RevPAR Raw Data'!I$1,FALSE)</f>
        <v>56.360200247951703</v>
      </c>
      <c r="AW42" s="65">
        <f>VLOOKUP($A42,'RevPAR Raw Data'!$B$6:$BE$43,'RevPAR Raw Data'!J$1,FALSE)</f>
        <v>62.852408365674798</v>
      </c>
      <c r="AX42" s="65">
        <f>VLOOKUP($A42,'RevPAR Raw Data'!$B$6:$BE$43,'RevPAR Raw Data'!K$1,FALSE)</f>
        <v>69.060695881845604</v>
      </c>
      <c r="AY42" s="66">
        <f>VLOOKUP($A42,'RevPAR Raw Data'!$B$6:$BE$43,'RevPAR Raw Data'!L$1,FALSE)</f>
        <v>57.971606727037504</v>
      </c>
      <c r="AZ42" s="65">
        <f>VLOOKUP($A42,'RevPAR Raw Data'!$B$6:$BE$43,'RevPAR Raw Data'!N$1,FALSE)</f>
        <v>102.173808186629</v>
      </c>
      <c r="BA42" s="65">
        <f>VLOOKUP($A42,'RevPAR Raw Data'!$B$6:$BE$43,'RevPAR Raw Data'!O$1,FALSE)</f>
        <v>100.006328437196</v>
      </c>
      <c r="BB42" s="66">
        <f>VLOOKUP($A42,'RevPAR Raw Data'!$B$6:$BE$43,'RevPAR Raw Data'!P$1,FALSE)</f>
        <v>101.09006831191201</v>
      </c>
      <c r="BC42" s="67">
        <f>VLOOKUP($A42,'RevPAR Raw Data'!$B$6:$BE$43,'RevPAR Raw Data'!R$1,FALSE)</f>
        <v>70.275031665074394</v>
      </c>
      <c r="BD42" s="63"/>
      <c r="BE42" s="59">
        <f>VLOOKUP($A42,'RevPAR Raw Data'!$B$6:$BE$43,'RevPAR Raw Data'!T$1,FALSE)</f>
        <v>24.923666588356401</v>
      </c>
      <c r="BF42" s="60">
        <f>VLOOKUP($A42,'RevPAR Raw Data'!$B$6:$BE$43,'RevPAR Raw Data'!U$1,FALSE)</f>
        <v>19.243815399427401</v>
      </c>
      <c r="BG42" s="60">
        <f>VLOOKUP($A42,'RevPAR Raw Data'!$B$6:$BE$43,'RevPAR Raw Data'!V$1,FALSE)</f>
        <v>16.8398796583907</v>
      </c>
      <c r="BH42" s="60">
        <f>VLOOKUP($A42,'RevPAR Raw Data'!$B$6:$BE$43,'RevPAR Raw Data'!W$1,FALSE)</f>
        <v>17.568237383265402</v>
      </c>
      <c r="BI42" s="60">
        <f>VLOOKUP($A42,'RevPAR Raw Data'!$B$6:$BE$43,'RevPAR Raw Data'!X$1,FALSE)</f>
        <v>13.112517513114801</v>
      </c>
      <c r="BJ42" s="61">
        <f>VLOOKUP($A42,'RevPAR Raw Data'!$B$6:$BE$43,'RevPAR Raw Data'!Y$1,FALSE)</f>
        <v>17.783425202457298</v>
      </c>
      <c r="BK42" s="60">
        <f>VLOOKUP($A42,'RevPAR Raw Data'!$B$6:$BE$43,'RevPAR Raw Data'!AA$1,FALSE)</f>
        <v>19.450382510506699</v>
      </c>
      <c r="BL42" s="60">
        <f>VLOOKUP($A42,'RevPAR Raw Data'!$B$6:$BE$43,'RevPAR Raw Data'!AB$1,FALSE)</f>
        <v>8.9155417411356392</v>
      </c>
      <c r="BM42" s="61">
        <f>VLOOKUP($A42,'RevPAR Raw Data'!$B$6:$BE$43,'RevPAR Raw Data'!AC$1,FALSE)</f>
        <v>13.9962371616326</v>
      </c>
      <c r="BN42" s="62">
        <f>VLOOKUP($A42,'RevPAR Raw Data'!$B$6:$BE$43,'RevPAR Raw Data'!AE$1,FALSE)</f>
        <v>16.1701215119026</v>
      </c>
    </row>
    <row r="43" spans="1:66" x14ac:dyDescent="0.35">
      <c r="A43" s="82" t="s">
        <v>82</v>
      </c>
      <c r="B43" s="59">
        <f>VLOOKUP($A43,'Occupancy Raw Data'!$B$8:$BE$45,'Occupancy Raw Data'!G$3,FALSE)</f>
        <v>51.772632262515899</v>
      </c>
      <c r="C43" s="60">
        <f>VLOOKUP($A43,'Occupancy Raw Data'!$B$8:$BE$45,'Occupancy Raw Data'!H$3,FALSE)</f>
        <v>63.240457008340599</v>
      </c>
      <c r="D43" s="60">
        <f>VLOOKUP($A43,'Occupancy Raw Data'!$B$8:$BE$45,'Occupancy Raw Data'!I$3,FALSE)</f>
        <v>71.664265275889306</v>
      </c>
      <c r="E43" s="60">
        <f>VLOOKUP($A43,'Occupancy Raw Data'!$B$8:$BE$45,'Occupancy Raw Data'!J$3,FALSE)</f>
        <v>71.840818231629299</v>
      </c>
      <c r="F43" s="60">
        <f>VLOOKUP($A43,'Occupancy Raw Data'!$B$8:$BE$45,'Occupancy Raw Data'!K$3,FALSE)</f>
        <v>66.422468900298298</v>
      </c>
      <c r="G43" s="61">
        <f>VLOOKUP($A43,'Occupancy Raw Data'!$B$8:$BE$45,'Occupancy Raw Data'!L$3,FALSE)</f>
        <v>64.9881283357347</v>
      </c>
      <c r="H43" s="60">
        <f>VLOOKUP($A43,'Occupancy Raw Data'!$B$8:$BE$45,'Occupancy Raw Data'!N$3,FALSE)</f>
        <v>72.845343669460306</v>
      </c>
      <c r="I43" s="60">
        <f>VLOOKUP($A43,'Occupancy Raw Data'!$B$8:$BE$45,'Occupancy Raw Data'!O$3,FALSE)</f>
        <v>72.790551372851397</v>
      </c>
      <c r="J43" s="61">
        <f>VLOOKUP($A43,'Occupancy Raw Data'!$B$8:$BE$45,'Occupancy Raw Data'!P$3,FALSE)</f>
        <v>72.817947521155901</v>
      </c>
      <c r="K43" s="62">
        <f>VLOOKUP($A43,'Occupancy Raw Data'!$B$8:$BE$45,'Occupancy Raw Data'!R$3,FALSE)</f>
        <v>67.225219531569294</v>
      </c>
      <c r="L43" s="63"/>
      <c r="M43" s="59">
        <f>VLOOKUP($A43,'Occupancy Raw Data'!$B$8:$BE$45,'Occupancy Raw Data'!T$3,FALSE)</f>
        <v>11.5132274440848</v>
      </c>
      <c r="N43" s="60">
        <f>VLOOKUP($A43,'Occupancy Raw Data'!$B$8:$BE$45,'Occupancy Raw Data'!U$3,FALSE)</f>
        <v>16.575187024339201</v>
      </c>
      <c r="O43" s="60">
        <f>VLOOKUP($A43,'Occupancy Raw Data'!$B$8:$BE$45,'Occupancy Raw Data'!V$3,FALSE)</f>
        <v>23.9387888423398</v>
      </c>
      <c r="P43" s="60">
        <f>VLOOKUP($A43,'Occupancy Raw Data'!$B$8:$BE$45,'Occupancy Raw Data'!W$3,FALSE)</f>
        <v>28.685586246831999</v>
      </c>
      <c r="Q43" s="60">
        <f>VLOOKUP($A43,'Occupancy Raw Data'!$B$8:$BE$45,'Occupancy Raw Data'!X$3,FALSE)</f>
        <v>18.283024589172499</v>
      </c>
      <c r="R43" s="61">
        <f>VLOOKUP($A43,'Occupancy Raw Data'!$B$8:$BE$45,'Occupancy Raw Data'!Y$3,FALSE)</f>
        <v>20.1346098959283</v>
      </c>
      <c r="S43" s="60">
        <f>VLOOKUP($A43,'Occupancy Raw Data'!$B$8:$BE$45,'Occupancy Raw Data'!AA$3,FALSE)</f>
        <v>10.215445326599699</v>
      </c>
      <c r="T43" s="60">
        <f>VLOOKUP($A43,'Occupancy Raw Data'!$B$8:$BE$45,'Occupancy Raw Data'!AB$3,FALSE)</f>
        <v>2.42720638265655</v>
      </c>
      <c r="U43" s="61">
        <f>VLOOKUP($A43,'Occupancy Raw Data'!$B$8:$BE$45,'Occupancy Raw Data'!AC$3,FALSE)</f>
        <v>6.1801631644183903</v>
      </c>
      <c r="V43" s="62">
        <f>VLOOKUP($A43,'Occupancy Raw Data'!$B$8:$BE$45,'Occupancy Raw Data'!AE$3,FALSE)</f>
        <v>15.439333067420399</v>
      </c>
      <c r="W43" s="63"/>
      <c r="X43" s="64">
        <f>VLOOKUP($A43,'ADR Raw Data'!$B$6:$BE$43,'ADR Raw Data'!G$1,FALSE)</f>
        <v>126.338861712135</v>
      </c>
      <c r="Y43" s="65">
        <f>VLOOKUP($A43,'ADR Raw Data'!$B$6:$BE$43,'ADR Raw Data'!H$1,FALSE)</f>
        <v>142.83336135802</v>
      </c>
      <c r="Z43" s="65">
        <f>VLOOKUP($A43,'ADR Raw Data'!$B$6:$BE$43,'ADR Raw Data'!I$1,FALSE)</f>
        <v>149.55435323101301</v>
      </c>
      <c r="AA43" s="65">
        <f>VLOOKUP($A43,'ADR Raw Data'!$B$6:$BE$43,'ADR Raw Data'!J$1,FALSE)</f>
        <v>147.33037597807899</v>
      </c>
      <c r="AB43" s="65">
        <f>VLOOKUP($A43,'ADR Raw Data'!$B$6:$BE$43,'ADR Raw Data'!K$1,FALSE)</f>
        <v>136.527361217194</v>
      </c>
      <c r="AC43" s="66">
        <f>VLOOKUP($A43,'ADR Raw Data'!$B$6:$BE$43,'ADR Raw Data'!L$1,FALSE)</f>
        <v>141.39279176372801</v>
      </c>
      <c r="AD43" s="65">
        <f>VLOOKUP($A43,'ADR Raw Data'!$B$6:$BE$43,'ADR Raw Data'!N$1,FALSE)</f>
        <v>128.70699576554401</v>
      </c>
      <c r="AE43" s="65">
        <f>VLOOKUP($A43,'ADR Raw Data'!$B$6:$BE$43,'ADR Raw Data'!O$1,FALSE)</f>
        <v>129.55874236806099</v>
      </c>
      <c r="AF43" s="66">
        <f>VLOOKUP($A43,'ADR Raw Data'!$B$6:$BE$43,'ADR Raw Data'!P$1,FALSE)</f>
        <v>129.13270884135699</v>
      </c>
      <c r="AG43" s="67">
        <f>VLOOKUP($A43,'ADR Raw Data'!$B$6:$BE$43,'ADR Raw Data'!R$1,FALSE)</f>
        <v>137.59849262137399</v>
      </c>
      <c r="AH43" s="63"/>
      <c r="AI43" s="59">
        <f>VLOOKUP($A43,'ADR Raw Data'!$B$6:$BE$43,'ADR Raw Data'!T$1,FALSE)</f>
        <v>19.6061918480579</v>
      </c>
      <c r="AJ43" s="60">
        <f>VLOOKUP($A43,'ADR Raw Data'!$B$6:$BE$43,'ADR Raw Data'!U$1,FALSE)</f>
        <v>23.609154305289401</v>
      </c>
      <c r="AK43" s="60">
        <f>VLOOKUP($A43,'ADR Raw Data'!$B$6:$BE$43,'ADR Raw Data'!V$1,FALSE)</f>
        <v>25.347534772767201</v>
      </c>
      <c r="AL43" s="60">
        <f>VLOOKUP($A43,'ADR Raw Data'!$B$6:$BE$43,'ADR Raw Data'!W$1,FALSE)</f>
        <v>28.576975199400099</v>
      </c>
      <c r="AM43" s="60">
        <f>VLOOKUP($A43,'ADR Raw Data'!$B$6:$BE$43,'ADR Raw Data'!X$1,FALSE)</f>
        <v>26.081224796690201</v>
      </c>
      <c r="AN43" s="61">
        <f>VLOOKUP($A43,'ADR Raw Data'!$B$6:$BE$43,'ADR Raw Data'!Y$1,FALSE)</f>
        <v>25.187982426910601</v>
      </c>
      <c r="AO43" s="60">
        <f>VLOOKUP($A43,'ADR Raw Data'!$B$6:$BE$43,'ADR Raw Data'!AA$1,FALSE)</f>
        <v>19.572682519985499</v>
      </c>
      <c r="AP43" s="60">
        <f>VLOOKUP($A43,'ADR Raw Data'!$B$6:$BE$43,'ADR Raw Data'!AB$1,FALSE)</f>
        <v>18.707691130107499</v>
      </c>
      <c r="AQ43" s="61">
        <f>VLOOKUP($A43,'ADR Raw Data'!$B$6:$BE$43,'ADR Raw Data'!AC$1,FALSE)</f>
        <v>19.107129902508099</v>
      </c>
      <c r="AR43" s="62">
        <f>VLOOKUP($A43,'ADR Raw Data'!$B$6:$BE$43,'ADR Raw Data'!AE$1,FALSE)</f>
        <v>23.494063945529</v>
      </c>
      <c r="AS43" s="50"/>
      <c r="AT43" s="64">
        <f>VLOOKUP($A43,'RevPAR Raw Data'!$B$6:$BE$43,'RevPAR Raw Data'!G$1,FALSE)</f>
        <v>65.4089542788724</v>
      </c>
      <c r="AU43" s="65">
        <f>VLOOKUP($A43,'RevPAR Raw Data'!$B$6:$BE$43,'RevPAR Raw Data'!H$1,FALSE)</f>
        <v>90.328470483186805</v>
      </c>
      <c r="AV43" s="65">
        <f>VLOOKUP($A43,'RevPAR Raw Data'!$B$6:$BE$43,'RevPAR Raw Data'!I$1,FALSE)</f>
        <v>107.177028431113</v>
      </c>
      <c r="AW43" s="65">
        <f>VLOOKUP($A43,'RevPAR Raw Data'!$B$6:$BE$43,'RevPAR Raw Data'!J$1,FALSE)</f>
        <v>105.84334760638799</v>
      </c>
      <c r="AX43" s="65">
        <f>VLOOKUP($A43,'RevPAR Raw Data'!$B$6:$BE$43,'RevPAR Raw Data'!K$1,FALSE)</f>
        <v>90.684844044889005</v>
      </c>
      <c r="AY43" s="66">
        <f>VLOOKUP($A43,'RevPAR Raw Data'!$B$6:$BE$43,'RevPAR Raw Data'!L$1,FALSE)</f>
        <v>91.8885289688901</v>
      </c>
      <c r="AZ43" s="65">
        <f>VLOOKUP($A43,'RevPAR Raw Data'!$B$6:$BE$43,'RevPAR Raw Data'!N$1,FALSE)</f>
        <v>93.757053392049002</v>
      </c>
      <c r="BA43" s="65">
        <f>VLOOKUP($A43,'RevPAR Raw Data'!$B$6:$BE$43,'RevPAR Raw Data'!O$1,FALSE)</f>
        <v>94.306522921444</v>
      </c>
      <c r="BB43" s="66">
        <f>VLOOKUP($A43,'RevPAR Raw Data'!$B$6:$BE$43,'RevPAR Raw Data'!P$1,FALSE)</f>
        <v>94.031788156746501</v>
      </c>
      <c r="BC43" s="67">
        <f>VLOOKUP($A43,'RevPAR Raw Data'!$B$6:$BE$43,'RevPAR Raw Data'!R$1,FALSE)</f>
        <v>92.500888736849106</v>
      </c>
      <c r="BD43" s="63"/>
      <c r="BE43" s="59">
        <f>VLOOKUP($A43,'RevPAR Raw Data'!$B$6:$BE$43,'RevPAR Raw Data'!T$1,FALSE)</f>
        <v>33.376724752733303</v>
      </c>
      <c r="BF43" s="60">
        <f>VLOOKUP($A43,'RevPAR Raw Data'!$B$6:$BE$43,'RevPAR Raw Data'!U$1,FALSE)</f>
        <v>44.097602810595198</v>
      </c>
      <c r="BG43" s="60">
        <f>VLOOKUP($A43,'RevPAR Raw Data'!$B$6:$BE$43,'RevPAR Raw Data'!V$1,FALSE)</f>
        <v>55.354216441098501</v>
      </c>
      <c r="BH43" s="60">
        <f>VLOOKUP($A43,'RevPAR Raw Data'!$B$6:$BE$43,'RevPAR Raw Data'!W$1,FALSE)</f>
        <v>65.460034313791894</v>
      </c>
      <c r="BI43" s="60">
        <f>VLOOKUP($A43,'RevPAR Raw Data'!$B$6:$BE$43,'RevPAR Raw Data'!X$1,FALSE)</f>
        <v>49.132686128598998</v>
      </c>
      <c r="BJ43" s="61">
        <f>VLOOKUP($A43,'RevPAR Raw Data'!$B$6:$BE$43,'RevPAR Raw Data'!Y$1,FALSE)</f>
        <v>50.394094325152402</v>
      </c>
      <c r="BK43" s="60">
        <f>VLOOKUP($A43,'RevPAR Raw Data'!$B$6:$BE$43,'RevPAR Raw Data'!AA$1,FALSE)</f>
        <v>31.787564528363301</v>
      </c>
      <c r="BL43" s="60">
        <f>VLOOKUP($A43,'RevPAR Raw Data'!$B$6:$BE$43,'RevPAR Raw Data'!AB$1,FALSE)</f>
        <v>21.5889717859217</v>
      </c>
      <c r="BM43" s="61">
        <f>VLOOKUP($A43,'RevPAR Raw Data'!$B$6:$BE$43,'RevPAR Raw Data'!AC$1,FALSE)</f>
        <v>26.4681448709389</v>
      </c>
      <c r="BN43" s="62">
        <f>VLOOKUP($A43,'RevPAR Raw Data'!$B$6:$BE$43,'RevPAR Raw Data'!AE$1,FALSE)</f>
        <v>42.560723796572397</v>
      </c>
    </row>
    <row r="44" spans="1:66" x14ac:dyDescent="0.35">
      <c r="A44" s="81" t="s">
        <v>83</v>
      </c>
      <c r="B44" s="59">
        <f>VLOOKUP($A44,'Occupancy Raw Data'!$B$8:$BE$45,'Occupancy Raw Data'!G$3,FALSE)</f>
        <v>43.479080286468097</v>
      </c>
      <c r="C44" s="60">
        <f>VLOOKUP($A44,'Occupancy Raw Data'!$B$8:$BE$45,'Occupancy Raw Data'!H$3,FALSE)</f>
        <v>49.905767056162802</v>
      </c>
      <c r="D44" s="60">
        <f>VLOOKUP($A44,'Occupancy Raw Data'!$B$8:$BE$45,'Occupancy Raw Data'!I$3,FALSE)</f>
        <v>53.260459856765898</v>
      </c>
      <c r="E44" s="60">
        <f>VLOOKUP($A44,'Occupancy Raw Data'!$B$8:$BE$45,'Occupancy Raw Data'!J$3,FALSE)</f>
        <v>60.610629476064801</v>
      </c>
      <c r="F44" s="60">
        <f>VLOOKUP($A44,'Occupancy Raw Data'!$B$8:$BE$45,'Occupancy Raw Data'!K$3,FALSE)</f>
        <v>57.802487749717301</v>
      </c>
      <c r="G44" s="61">
        <f>VLOOKUP($A44,'Occupancy Raw Data'!$B$8:$BE$45,'Occupancy Raw Data'!L$3,FALSE)</f>
        <v>53.011684885035798</v>
      </c>
      <c r="H44" s="60">
        <f>VLOOKUP($A44,'Occupancy Raw Data'!$B$8:$BE$45,'Occupancy Raw Data'!N$3,FALSE)</f>
        <v>72.446287222012799</v>
      </c>
      <c r="I44" s="60">
        <f>VLOOKUP($A44,'Occupancy Raw Data'!$B$8:$BE$45,'Occupancy Raw Data'!O$3,FALSE)</f>
        <v>71.4097248398039</v>
      </c>
      <c r="J44" s="61">
        <f>VLOOKUP($A44,'Occupancy Raw Data'!$B$8:$BE$45,'Occupancy Raw Data'!P$3,FALSE)</f>
        <v>71.928006030908406</v>
      </c>
      <c r="K44" s="62">
        <f>VLOOKUP($A44,'Occupancy Raw Data'!$B$8:$BE$45,'Occupancy Raw Data'!R$3,FALSE)</f>
        <v>58.416348069570802</v>
      </c>
      <c r="L44" s="63"/>
      <c r="M44" s="59">
        <f>VLOOKUP($A44,'Occupancy Raw Data'!$B$8:$BE$45,'Occupancy Raw Data'!T$3,FALSE)</f>
        <v>1.40363803469157</v>
      </c>
      <c r="N44" s="60">
        <f>VLOOKUP($A44,'Occupancy Raw Data'!$B$8:$BE$45,'Occupancy Raw Data'!U$3,FALSE)</f>
        <v>-9.3603825379212502</v>
      </c>
      <c r="O44" s="60">
        <f>VLOOKUP($A44,'Occupancy Raw Data'!$B$8:$BE$45,'Occupancy Raw Data'!V$3,FALSE)</f>
        <v>-1.7105774571313399</v>
      </c>
      <c r="P44" s="60">
        <f>VLOOKUP($A44,'Occupancy Raw Data'!$B$8:$BE$45,'Occupancy Raw Data'!W$3,FALSE)</f>
        <v>0.98299095363739097</v>
      </c>
      <c r="Q44" s="60">
        <f>VLOOKUP($A44,'Occupancy Raw Data'!$B$8:$BE$45,'Occupancy Raw Data'!X$3,FALSE)</f>
        <v>-9.0529840821549907</v>
      </c>
      <c r="R44" s="61">
        <f>VLOOKUP($A44,'Occupancy Raw Data'!$B$8:$BE$45,'Occupancy Raw Data'!Y$3,FALSE)</f>
        <v>-3.8601952634300201</v>
      </c>
      <c r="S44" s="60">
        <f>VLOOKUP($A44,'Occupancy Raw Data'!$B$8:$BE$45,'Occupancy Raw Data'!AA$3,FALSE)</f>
        <v>-6.5455164954847902</v>
      </c>
      <c r="T44" s="60">
        <f>VLOOKUP($A44,'Occupancy Raw Data'!$B$8:$BE$45,'Occupancy Raw Data'!AB$3,FALSE)</f>
        <v>-10.9007844644476</v>
      </c>
      <c r="U44" s="61">
        <f>VLOOKUP($A44,'Occupancy Raw Data'!$B$8:$BE$45,'Occupancy Raw Data'!AC$3,FALSE)</f>
        <v>-8.7594184739975809</v>
      </c>
      <c r="V44" s="62">
        <f>VLOOKUP($A44,'Occupancy Raw Data'!$B$8:$BE$45,'Occupancy Raw Data'!AE$3,FALSE)</f>
        <v>-5.6426176961515502</v>
      </c>
      <c r="W44" s="63"/>
      <c r="X44" s="64">
        <f>VLOOKUP($A44,'ADR Raw Data'!$B$6:$BE$43,'ADR Raw Data'!G$1,FALSE)</f>
        <v>93.946764195925397</v>
      </c>
      <c r="Y44" s="65">
        <f>VLOOKUP($A44,'ADR Raw Data'!$B$6:$BE$43,'ADR Raw Data'!H$1,FALSE)</f>
        <v>93.131251888217506</v>
      </c>
      <c r="Z44" s="65">
        <f>VLOOKUP($A44,'ADR Raw Data'!$B$6:$BE$43,'ADR Raw Data'!I$1,FALSE)</f>
        <v>94.813816348195303</v>
      </c>
      <c r="AA44" s="65">
        <f>VLOOKUP($A44,'ADR Raw Data'!$B$6:$BE$43,'ADR Raw Data'!J$1,FALSE)</f>
        <v>96.822810945273602</v>
      </c>
      <c r="AB44" s="65">
        <f>VLOOKUP($A44,'ADR Raw Data'!$B$6:$BE$43,'ADR Raw Data'!K$1,FALSE)</f>
        <v>98.241432996413394</v>
      </c>
      <c r="AC44" s="66">
        <f>VLOOKUP($A44,'ADR Raw Data'!$B$6:$BE$43,'ADR Raw Data'!L$1,FALSE)</f>
        <v>95.561662400455006</v>
      </c>
      <c r="AD44" s="65">
        <f>VLOOKUP($A44,'ADR Raw Data'!$B$6:$BE$43,'ADR Raw Data'!N$1,FALSE)</f>
        <v>125.127272372528</v>
      </c>
      <c r="AE44" s="65">
        <f>VLOOKUP($A44,'ADR Raw Data'!$B$6:$BE$43,'ADR Raw Data'!O$1,FALSE)</f>
        <v>124.487004486671</v>
      </c>
      <c r="AF44" s="66">
        <f>VLOOKUP($A44,'ADR Raw Data'!$B$6:$BE$43,'ADR Raw Data'!P$1,FALSE)</f>
        <v>124.809445172278</v>
      </c>
      <c r="AG44" s="67">
        <f>VLOOKUP($A44,'ADR Raw Data'!$B$6:$BE$43,'ADR Raw Data'!R$1,FALSE)</f>
        <v>105.851026178734</v>
      </c>
      <c r="AH44" s="63"/>
      <c r="AI44" s="59">
        <f>VLOOKUP($A44,'ADR Raw Data'!$B$6:$BE$43,'ADR Raw Data'!T$1,FALSE)</f>
        <v>5.1791188149549097</v>
      </c>
      <c r="AJ44" s="60">
        <f>VLOOKUP($A44,'ADR Raw Data'!$B$6:$BE$43,'ADR Raw Data'!U$1,FALSE)</f>
        <v>5.59856039026484</v>
      </c>
      <c r="AK44" s="60">
        <f>VLOOKUP($A44,'ADR Raw Data'!$B$6:$BE$43,'ADR Raw Data'!V$1,FALSE)</f>
        <v>6.7383191405449701</v>
      </c>
      <c r="AL44" s="60">
        <f>VLOOKUP($A44,'ADR Raw Data'!$B$6:$BE$43,'ADR Raw Data'!W$1,FALSE)</f>
        <v>7.6044413899907504</v>
      </c>
      <c r="AM44" s="60">
        <f>VLOOKUP($A44,'ADR Raw Data'!$B$6:$BE$43,'ADR Raw Data'!X$1,FALSE)</f>
        <v>4.7665609264050497</v>
      </c>
      <c r="AN44" s="61">
        <f>VLOOKUP($A44,'ADR Raw Data'!$B$6:$BE$43,'ADR Raw Data'!Y$1,FALSE)</f>
        <v>5.9811706590519602</v>
      </c>
      <c r="AO44" s="60">
        <f>VLOOKUP($A44,'ADR Raw Data'!$B$6:$BE$43,'ADR Raw Data'!AA$1,FALSE)</f>
        <v>9.2604767741893195</v>
      </c>
      <c r="AP44" s="60">
        <f>VLOOKUP($A44,'ADR Raw Data'!$B$6:$BE$43,'ADR Raw Data'!AB$1,FALSE)</f>
        <v>7.8876445427207198</v>
      </c>
      <c r="AQ44" s="61">
        <f>VLOOKUP($A44,'ADR Raw Data'!$B$6:$BE$43,'ADR Raw Data'!AC$1,FALSE)</f>
        <v>8.5666948987992004</v>
      </c>
      <c r="AR44" s="62">
        <f>VLOOKUP($A44,'ADR Raw Data'!$B$6:$BE$43,'ADR Raw Data'!AE$1,FALSE)</f>
        <v>6.71704644210699</v>
      </c>
      <c r="AS44" s="50"/>
      <c r="AT44" s="64">
        <f>VLOOKUP($A44,'RevPAR Raw Data'!$B$6:$BE$43,'RevPAR Raw Data'!G$1,FALSE)</f>
        <v>40.847189031285303</v>
      </c>
      <c r="AU44" s="65">
        <f>VLOOKUP($A44,'RevPAR Raw Data'!$B$6:$BE$43,'RevPAR Raw Data'!H$1,FALSE)</f>
        <v>46.477865623821998</v>
      </c>
      <c r="AV44" s="65">
        <f>VLOOKUP($A44,'RevPAR Raw Data'!$B$6:$BE$43,'RevPAR Raw Data'!I$1,FALSE)</f>
        <v>50.498274594798303</v>
      </c>
      <c r="AW44" s="65">
        <f>VLOOKUP($A44,'RevPAR Raw Data'!$B$6:$BE$43,'RevPAR Raw Data'!J$1,FALSE)</f>
        <v>58.684915190350502</v>
      </c>
      <c r="AX44" s="65">
        <f>VLOOKUP($A44,'RevPAR Raw Data'!$B$6:$BE$43,'RevPAR Raw Data'!K$1,FALSE)</f>
        <v>56.785992272898604</v>
      </c>
      <c r="AY44" s="66">
        <f>VLOOKUP($A44,'RevPAR Raw Data'!$B$6:$BE$43,'RevPAR Raw Data'!L$1,FALSE)</f>
        <v>50.658847342630899</v>
      </c>
      <c r="AZ44" s="65">
        <f>VLOOKUP($A44,'RevPAR Raw Data'!$B$6:$BE$43,'RevPAR Raw Data'!N$1,FALSE)</f>
        <v>90.650063136072305</v>
      </c>
      <c r="BA44" s="65">
        <f>VLOOKUP($A44,'RevPAR Raw Data'!$B$6:$BE$43,'RevPAR Raw Data'!O$1,FALSE)</f>
        <v>88.895827365246802</v>
      </c>
      <c r="BB44" s="66">
        <f>VLOOKUP($A44,'RevPAR Raw Data'!$B$6:$BE$43,'RevPAR Raw Data'!P$1,FALSE)</f>
        <v>89.772945250659603</v>
      </c>
      <c r="BC44" s="67">
        <f>VLOOKUP($A44,'RevPAR Raw Data'!$B$6:$BE$43,'RevPAR Raw Data'!R$1,FALSE)</f>
        <v>61.834303887781999</v>
      </c>
      <c r="BD44" s="63"/>
      <c r="BE44" s="59">
        <f>VLOOKUP($A44,'RevPAR Raw Data'!$B$6:$BE$43,'RevPAR Raw Data'!T$1,FALSE)</f>
        <v>6.6554529311950601</v>
      </c>
      <c r="BF44" s="60">
        <f>VLOOKUP($A44,'RevPAR Raw Data'!$B$6:$BE$43,'RevPAR Raw Data'!U$1,FALSE)</f>
        <v>-4.2858688168017398</v>
      </c>
      <c r="BG44" s="60">
        <f>VLOOKUP($A44,'RevPAR Raw Data'!$B$6:$BE$43,'RevPAR Raw Data'!V$1,FALSE)</f>
        <v>4.9124775152058904</v>
      </c>
      <c r="BH44" s="60">
        <f>VLOOKUP($A44,'RevPAR Raw Data'!$B$6:$BE$43,'RevPAR Raw Data'!W$1,FALSE)</f>
        <v>8.6621833145664109</v>
      </c>
      <c r="BI44" s="60">
        <f>VLOOKUP($A44,'RevPAR Raw Data'!$B$6:$BE$43,'RevPAR Raw Data'!X$1,FALSE)</f>
        <v>-4.7179391576836096</v>
      </c>
      <c r="BJ44" s="61">
        <f>VLOOKUP($A44,'RevPAR Raw Data'!$B$6:$BE$43,'RevPAR Raw Data'!Y$1,FALSE)</f>
        <v>1.8900905291435499</v>
      </c>
      <c r="BK44" s="60">
        <f>VLOOKUP($A44,'RevPAR Raw Data'!$B$6:$BE$43,'RevPAR Raw Data'!AA$1,FALSE)</f>
        <v>2.10881424388942</v>
      </c>
      <c r="BL44" s="60">
        <f>VLOOKUP($A44,'RevPAR Raw Data'!$B$6:$BE$43,'RevPAR Raw Data'!AB$1,FALSE)</f>
        <v>-3.8729550526507199</v>
      </c>
      <c r="BM44" s="61">
        <f>VLOOKUP($A44,'RevPAR Raw Data'!$B$6:$BE$43,'RevPAR Raw Data'!AC$1,FALSE)</f>
        <v>-0.943116230774804</v>
      </c>
      <c r="BN44" s="62">
        <f>VLOOKUP($A44,'RevPAR Raw Data'!$B$6:$BE$43,'RevPAR Raw Data'!AE$1,FALSE)</f>
        <v>0.69541149475439801</v>
      </c>
    </row>
    <row r="45" spans="1:66" x14ac:dyDescent="0.35">
      <c r="A45" s="83" t="s">
        <v>84</v>
      </c>
      <c r="B45" s="59">
        <f>VLOOKUP($A45,'Occupancy Raw Data'!$B$8:$BE$45,'Occupancy Raw Data'!G$3,FALSE)</f>
        <v>47.347145022738701</v>
      </c>
      <c r="C45" s="60">
        <f>VLOOKUP($A45,'Occupancy Raw Data'!$B$8:$BE$45,'Occupancy Raw Data'!H$3,FALSE)</f>
        <v>59.6008084891359</v>
      </c>
      <c r="D45" s="60">
        <f>VLOOKUP($A45,'Occupancy Raw Data'!$B$8:$BE$45,'Occupancy Raw Data'!I$3,FALSE)</f>
        <v>62.683173319858497</v>
      </c>
      <c r="E45" s="60">
        <f>VLOOKUP($A45,'Occupancy Raw Data'!$B$8:$BE$45,'Occupancy Raw Data'!J$3,FALSE)</f>
        <v>64.805457301667502</v>
      </c>
      <c r="F45" s="60">
        <f>VLOOKUP($A45,'Occupancy Raw Data'!$B$8:$BE$45,'Occupancy Raw Data'!K$3,FALSE)</f>
        <v>54.118241536129297</v>
      </c>
      <c r="G45" s="61">
        <f>VLOOKUP($A45,'Occupancy Raw Data'!$B$8:$BE$45,'Occupancy Raw Data'!L$3,FALSE)</f>
        <v>57.710965133906001</v>
      </c>
      <c r="H45" s="60">
        <f>VLOOKUP($A45,'Occupancy Raw Data'!$B$8:$BE$45,'Occupancy Raw Data'!N$3,FALSE)</f>
        <v>59.979787771601799</v>
      </c>
      <c r="I45" s="60">
        <f>VLOOKUP($A45,'Occupancy Raw Data'!$B$8:$BE$45,'Occupancy Raw Data'!O$3,FALSE)</f>
        <v>64.199090449721993</v>
      </c>
      <c r="J45" s="61">
        <f>VLOOKUP($A45,'Occupancy Raw Data'!$B$8:$BE$45,'Occupancy Raw Data'!P$3,FALSE)</f>
        <v>62.0894391106619</v>
      </c>
      <c r="K45" s="62">
        <f>VLOOKUP($A45,'Occupancy Raw Data'!$B$8:$BE$45,'Occupancy Raw Data'!R$3,FALSE)</f>
        <v>58.961957698693404</v>
      </c>
      <c r="L45" s="63"/>
      <c r="M45" s="59">
        <f>VLOOKUP($A45,'Occupancy Raw Data'!$B$8:$BE$45,'Occupancy Raw Data'!T$3,FALSE)</f>
        <v>0.99533790141311296</v>
      </c>
      <c r="N45" s="60">
        <f>VLOOKUP($A45,'Occupancy Raw Data'!$B$8:$BE$45,'Occupancy Raw Data'!U$3,FALSE)</f>
        <v>-2.01013255461414</v>
      </c>
      <c r="O45" s="60">
        <f>VLOOKUP($A45,'Occupancy Raw Data'!$B$8:$BE$45,'Occupancy Raw Data'!V$3,FALSE)</f>
        <v>3.1004084641960299</v>
      </c>
      <c r="P45" s="60">
        <f>VLOOKUP($A45,'Occupancy Raw Data'!$B$8:$BE$45,'Occupancy Raw Data'!W$3,FALSE)</f>
        <v>8.7139006175007001</v>
      </c>
      <c r="Q45" s="60">
        <f>VLOOKUP($A45,'Occupancy Raw Data'!$B$8:$BE$45,'Occupancy Raw Data'!X$3,FALSE)</f>
        <v>-2.9206532661820801</v>
      </c>
      <c r="R45" s="61">
        <f>VLOOKUP($A45,'Occupancy Raw Data'!$B$8:$BE$45,'Occupancy Raw Data'!Y$3,FALSE)</f>
        <v>1.6540803368632699</v>
      </c>
      <c r="S45" s="60">
        <f>VLOOKUP($A45,'Occupancy Raw Data'!$B$8:$BE$45,'Occupancy Raw Data'!AA$3,FALSE)</f>
        <v>-4.1727280921018499</v>
      </c>
      <c r="T45" s="60">
        <f>VLOOKUP($A45,'Occupancy Raw Data'!$B$8:$BE$45,'Occupancy Raw Data'!AB$3,FALSE)</f>
        <v>-7.5766548762000996</v>
      </c>
      <c r="U45" s="61">
        <f>VLOOKUP($A45,'Occupancy Raw Data'!$B$8:$BE$45,'Occupancy Raw Data'!AC$3,FALSE)</f>
        <v>-5.96324045940678</v>
      </c>
      <c r="V45" s="62">
        <f>VLOOKUP($A45,'Occupancy Raw Data'!$B$8:$BE$45,'Occupancy Raw Data'!AE$3,FALSE)</f>
        <v>-0.76443983336020505</v>
      </c>
      <c r="W45" s="63"/>
      <c r="X45" s="64">
        <f>VLOOKUP($A45,'ADR Raw Data'!$B$6:$BE$43,'ADR Raw Data'!G$1,FALSE)</f>
        <v>84.444989327641395</v>
      </c>
      <c r="Y45" s="65">
        <f>VLOOKUP($A45,'ADR Raw Data'!$B$6:$BE$43,'ADR Raw Data'!H$1,FALSE)</f>
        <v>90.101102161932999</v>
      </c>
      <c r="Z45" s="65">
        <f>VLOOKUP($A45,'ADR Raw Data'!$B$6:$BE$43,'ADR Raw Data'!I$1,FALSE)</f>
        <v>92.909496170898805</v>
      </c>
      <c r="AA45" s="65">
        <f>VLOOKUP($A45,'ADR Raw Data'!$B$6:$BE$43,'ADR Raw Data'!J$1,FALSE)</f>
        <v>91.808304093567202</v>
      </c>
      <c r="AB45" s="65">
        <f>VLOOKUP($A45,'ADR Raw Data'!$B$6:$BE$43,'ADR Raw Data'!K$1,FALSE)</f>
        <v>88.944509803921505</v>
      </c>
      <c r="AC45" s="66">
        <f>VLOOKUP($A45,'ADR Raw Data'!$B$6:$BE$43,'ADR Raw Data'!L$1,FALSE)</f>
        <v>89.949593730846601</v>
      </c>
      <c r="AD45" s="65">
        <f>VLOOKUP($A45,'ADR Raw Data'!$B$6:$BE$43,'ADR Raw Data'!N$1,FALSE)</f>
        <v>97.282224094355499</v>
      </c>
      <c r="AE45" s="65">
        <f>VLOOKUP($A45,'ADR Raw Data'!$B$6:$BE$43,'ADR Raw Data'!O$1,FALSE)</f>
        <v>99.300232192050302</v>
      </c>
      <c r="AF45" s="66">
        <f>VLOOKUP($A45,'ADR Raw Data'!$B$6:$BE$43,'ADR Raw Data'!P$1,FALSE)</f>
        <v>98.325511698880902</v>
      </c>
      <c r="AG45" s="67">
        <f>VLOOKUP($A45,'ADR Raw Data'!$B$6:$BE$43,'ADR Raw Data'!R$1,FALSE)</f>
        <v>92.469649853085201</v>
      </c>
      <c r="AH45" s="63"/>
      <c r="AI45" s="59">
        <f>VLOOKUP($A45,'ADR Raw Data'!$B$6:$BE$43,'ADR Raw Data'!T$1,FALSE)</f>
        <v>1.75301634457453E-2</v>
      </c>
      <c r="AJ45" s="60">
        <f>VLOOKUP($A45,'ADR Raw Data'!$B$6:$BE$43,'ADR Raw Data'!U$1,FALSE)</f>
        <v>0.82493522576656797</v>
      </c>
      <c r="AK45" s="60">
        <f>VLOOKUP($A45,'ADR Raw Data'!$B$6:$BE$43,'ADR Raw Data'!V$1,FALSE)</f>
        <v>5.4683988037400404</v>
      </c>
      <c r="AL45" s="60">
        <f>VLOOKUP($A45,'ADR Raw Data'!$B$6:$BE$43,'ADR Raw Data'!W$1,FALSE)</f>
        <v>3.5359085888347401</v>
      </c>
      <c r="AM45" s="60">
        <f>VLOOKUP($A45,'ADR Raw Data'!$B$6:$BE$43,'ADR Raw Data'!X$1,FALSE)</f>
        <v>0.26944115351884002</v>
      </c>
      <c r="AN45" s="61">
        <f>VLOOKUP($A45,'ADR Raw Data'!$B$6:$BE$43,'ADR Raw Data'!Y$1,FALSE)</f>
        <v>2.2127705147805798</v>
      </c>
      <c r="AO45" s="60">
        <f>VLOOKUP($A45,'ADR Raw Data'!$B$6:$BE$43,'ADR Raw Data'!AA$1,FALSE)</f>
        <v>0.48243557823447403</v>
      </c>
      <c r="AP45" s="60">
        <f>VLOOKUP($A45,'ADR Raw Data'!$B$6:$BE$43,'ADR Raw Data'!AB$1,FALSE)</f>
        <v>-0.816346470968494</v>
      </c>
      <c r="AQ45" s="61">
        <f>VLOOKUP($A45,'ADR Raw Data'!$B$6:$BE$43,'ADR Raw Data'!AC$1,FALSE)</f>
        <v>-0.23007241880241999</v>
      </c>
      <c r="AR45" s="62">
        <f>VLOOKUP($A45,'ADR Raw Data'!$B$6:$BE$43,'ADR Raw Data'!AE$1,FALSE)</f>
        <v>1.22351823340673</v>
      </c>
      <c r="AS45" s="50"/>
      <c r="AT45" s="64">
        <f>VLOOKUP($A45,'RevPAR Raw Data'!$B$6:$BE$43,'RevPAR Raw Data'!G$1,FALSE)</f>
        <v>39.982291561394597</v>
      </c>
      <c r="AU45" s="65">
        <f>VLOOKUP($A45,'RevPAR Raw Data'!$B$6:$BE$43,'RevPAR Raw Data'!H$1,FALSE)</f>
        <v>53.700985346134402</v>
      </c>
      <c r="AV45" s="65">
        <f>VLOOKUP($A45,'RevPAR Raw Data'!$B$6:$BE$43,'RevPAR Raw Data'!I$1,FALSE)</f>
        <v>58.238620515411803</v>
      </c>
      <c r="AW45" s="65">
        <f>VLOOKUP($A45,'RevPAR Raw Data'!$B$6:$BE$43,'RevPAR Raw Data'!J$1,FALSE)</f>
        <v>59.496791308741699</v>
      </c>
      <c r="AX45" s="65">
        <f>VLOOKUP($A45,'RevPAR Raw Data'!$B$6:$BE$43,'RevPAR Raw Data'!K$1,FALSE)</f>
        <v>48.135204648812497</v>
      </c>
      <c r="AY45" s="66">
        <f>VLOOKUP($A45,'RevPAR Raw Data'!$B$6:$BE$43,'RevPAR Raw Data'!L$1,FALSE)</f>
        <v>51.910778676099</v>
      </c>
      <c r="AZ45" s="65">
        <f>VLOOKUP($A45,'RevPAR Raw Data'!$B$6:$BE$43,'RevPAR Raw Data'!N$1,FALSE)</f>
        <v>58.349671551288502</v>
      </c>
      <c r="BA45" s="65">
        <f>VLOOKUP($A45,'RevPAR Raw Data'!$B$6:$BE$43,'RevPAR Raw Data'!O$1,FALSE)</f>
        <v>63.749845881758397</v>
      </c>
      <c r="BB45" s="66">
        <f>VLOOKUP($A45,'RevPAR Raw Data'!$B$6:$BE$43,'RevPAR Raw Data'!P$1,FALSE)</f>
        <v>61.049758716523399</v>
      </c>
      <c r="BC45" s="67">
        <f>VLOOKUP($A45,'RevPAR Raw Data'!$B$6:$BE$43,'RevPAR Raw Data'!R$1,FALSE)</f>
        <v>54.521915830506003</v>
      </c>
      <c r="BD45" s="63"/>
      <c r="BE45" s="59">
        <f>VLOOKUP($A45,'RevPAR Raw Data'!$B$6:$BE$43,'RevPAR Raw Data'!T$1,FALSE)</f>
        <v>1.0130425492198101</v>
      </c>
      <c r="BF45" s="60">
        <f>VLOOKUP($A45,'RevPAR Raw Data'!$B$6:$BE$43,'RevPAR Raw Data'!U$1,FALSE)</f>
        <v>-1.20177962037519</v>
      </c>
      <c r="BG45" s="60">
        <f>VLOOKUP($A45,'RevPAR Raw Data'!$B$6:$BE$43,'RevPAR Raw Data'!V$1,FALSE)</f>
        <v>8.7383499673032308</v>
      </c>
      <c r="BH45" s="60">
        <f>VLOOKUP($A45,'RevPAR Raw Data'!$B$6:$BE$43,'RevPAR Raw Data'!W$1,FALSE)</f>
        <v>12.5579247666921</v>
      </c>
      <c r="BI45" s="60">
        <f>VLOOKUP($A45,'RevPAR Raw Data'!$B$6:$BE$43,'RevPAR Raw Data'!X$1,FALSE)</f>
        <v>-2.6590815545139299</v>
      </c>
      <c r="BJ45" s="61">
        <f>VLOOKUP($A45,'RevPAR Raw Data'!$B$6:$BE$43,'RevPAR Raw Data'!Y$1,FALSE)</f>
        <v>3.9034518536287601</v>
      </c>
      <c r="BK45" s="60">
        <f>VLOOKUP($A45,'RevPAR Raw Data'!$B$6:$BE$43,'RevPAR Raw Data'!AA$1,FALSE)</f>
        <v>-3.7104232387666598</v>
      </c>
      <c r="BL45" s="60">
        <f>VLOOKUP($A45,'RevPAR Raw Data'!$B$6:$BE$43,'RevPAR Raw Data'!AB$1,FALSE)</f>
        <v>-8.33114959246927</v>
      </c>
      <c r="BM45" s="61">
        <f>VLOOKUP($A45,'RevPAR Raw Data'!$B$6:$BE$43,'RevPAR Raw Data'!AC$1,FALSE)</f>
        <v>-6.1795931066452399</v>
      </c>
      <c r="BN45" s="62">
        <f>VLOOKUP($A45,'RevPAR Raw Data'!$B$6:$BE$43,'RevPAR Raw Data'!AE$1,FALSE)</f>
        <v>0.44972533930194603</v>
      </c>
    </row>
    <row r="46" spans="1:66" x14ac:dyDescent="0.35">
      <c r="A46" s="84" t="s">
        <v>85</v>
      </c>
      <c r="B46" s="59">
        <f>VLOOKUP($A46,'Occupancy Raw Data'!$B$8:$BE$45,'Occupancy Raw Data'!G$3,FALSE)</f>
        <v>39.378630967416001</v>
      </c>
      <c r="C46" s="60">
        <f>VLOOKUP($A46,'Occupancy Raw Data'!$B$8:$BE$45,'Occupancy Raw Data'!H$3,FALSE)</f>
        <v>48.067693862086301</v>
      </c>
      <c r="D46" s="60">
        <f>VLOOKUP($A46,'Occupancy Raw Data'!$B$8:$BE$45,'Occupancy Raw Data'!I$3,FALSE)</f>
        <v>49.595857539782699</v>
      </c>
      <c r="E46" s="60">
        <f>VLOOKUP($A46,'Occupancy Raw Data'!$B$8:$BE$45,'Occupancy Raw Data'!J$3,FALSE)</f>
        <v>54.3950492548623</v>
      </c>
      <c r="F46" s="60">
        <f>VLOOKUP($A46,'Occupancy Raw Data'!$B$8:$BE$45,'Occupancy Raw Data'!K$3,FALSE)</f>
        <v>52.538519828239401</v>
      </c>
      <c r="G46" s="61">
        <f>VLOOKUP($A46,'Occupancy Raw Data'!$B$8:$BE$45,'Occupancy Raw Data'!L$3,FALSE)</f>
        <v>48.795150290477302</v>
      </c>
      <c r="H46" s="60">
        <f>VLOOKUP($A46,'Occupancy Raw Data'!$B$8:$BE$45,'Occupancy Raw Data'!N$3,FALSE)</f>
        <v>61.909573124526297</v>
      </c>
      <c r="I46" s="60">
        <f>VLOOKUP($A46,'Occupancy Raw Data'!$B$8:$BE$45,'Occupancy Raw Data'!O$3,FALSE)</f>
        <v>61.530689568072702</v>
      </c>
      <c r="J46" s="61">
        <f>VLOOKUP($A46,'Occupancy Raw Data'!$B$8:$BE$45,'Occupancy Raw Data'!P$3,FALSE)</f>
        <v>61.720131346299503</v>
      </c>
      <c r="K46" s="62">
        <f>VLOOKUP($A46,'Occupancy Raw Data'!$B$8:$BE$45,'Occupancy Raw Data'!R$3,FALSE)</f>
        <v>52.488002020712301</v>
      </c>
      <c r="L46" s="63"/>
      <c r="M46" s="59">
        <f>VLOOKUP($A46,'Occupancy Raw Data'!$B$8:$BE$45,'Occupancy Raw Data'!T$3,FALSE)</f>
        <v>11.688948894308201</v>
      </c>
      <c r="N46" s="60">
        <f>VLOOKUP($A46,'Occupancy Raw Data'!$B$8:$BE$45,'Occupancy Raw Data'!U$3,FALSE)</f>
        <v>-0.95454026596076103</v>
      </c>
      <c r="O46" s="60">
        <f>VLOOKUP($A46,'Occupancy Raw Data'!$B$8:$BE$45,'Occupancy Raw Data'!V$3,FALSE)</f>
        <v>1.0305445434346101</v>
      </c>
      <c r="P46" s="60">
        <f>VLOOKUP($A46,'Occupancy Raw Data'!$B$8:$BE$45,'Occupancy Raw Data'!W$3,FALSE)</f>
        <v>2.8026336285997799</v>
      </c>
      <c r="Q46" s="60">
        <f>VLOOKUP($A46,'Occupancy Raw Data'!$B$8:$BE$45,'Occupancy Raw Data'!X$3,FALSE)</f>
        <v>4.0757905018845904</v>
      </c>
      <c r="R46" s="61">
        <f>VLOOKUP($A46,'Occupancy Raw Data'!$B$8:$BE$45,'Occupancy Raw Data'!Y$3,FALSE)</f>
        <v>3.2607835463717598</v>
      </c>
      <c r="S46" s="60">
        <f>VLOOKUP($A46,'Occupancy Raw Data'!$B$8:$BE$45,'Occupancy Raw Data'!AA$3,FALSE)</f>
        <v>-3.99023458188366</v>
      </c>
      <c r="T46" s="60">
        <f>VLOOKUP($A46,'Occupancy Raw Data'!$B$8:$BE$45,'Occupancy Raw Data'!AB$3,FALSE)</f>
        <v>-9.78001064475494</v>
      </c>
      <c r="U46" s="61">
        <f>VLOOKUP($A46,'Occupancy Raw Data'!$B$8:$BE$45,'Occupancy Raw Data'!AC$3,FALSE)</f>
        <v>-6.9662452840022899</v>
      </c>
      <c r="V46" s="62">
        <f>VLOOKUP($A46,'Occupancy Raw Data'!$B$8:$BE$45,'Occupancy Raw Data'!AE$3,FALSE)</f>
        <v>-0.41705493998473703</v>
      </c>
      <c r="W46" s="63"/>
      <c r="X46" s="64">
        <f>VLOOKUP($A46,'ADR Raw Data'!$B$6:$BE$43,'ADR Raw Data'!G$1,FALSE)</f>
        <v>98.019634381013404</v>
      </c>
      <c r="Y46" s="65">
        <f>VLOOKUP($A46,'ADR Raw Data'!$B$6:$BE$43,'ADR Raw Data'!H$1,FALSE)</f>
        <v>97.2149527062532</v>
      </c>
      <c r="Z46" s="65">
        <f>VLOOKUP($A46,'ADR Raw Data'!$B$6:$BE$43,'ADR Raw Data'!I$1,FALSE)</f>
        <v>100.173572701807</v>
      </c>
      <c r="AA46" s="65">
        <f>VLOOKUP($A46,'ADR Raw Data'!$B$6:$BE$43,'ADR Raw Data'!J$1,FALSE)</f>
        <v>96.9373485024378</v>
      </c>
      <c r="AB46" s="65">
        <f>VLOOKUP($A46,'ADR Raw Data'!$B$6:$BE$43,'ADR Raw Data'!K$1,FALSE)</f>
        <v>99.938810096153802</v>
      </c>
      <c r="AC46" s="66">
        <f>VLOOKUP($A46,'ADR Raw Data'!$B$6:$BE$43,'ADR Raw Data'!L$1,FALSE)</f>
        <v>98.470936949994794</v>
      </c>
      <c r="AD46" s="65">
        <f>VLOOKUP($A46,'ADR Raw Data'!$B$6:$BE$43,'ADR Raw Data'!N$1,FALSE)</f>
        <v>132.904734802121</v>
      </c>
      <c r="AE46" s="65">
        <f>VLOOKUP($A46,'ADR Raw Data'!$B$6:$BE$43,'ADR Raw Data'!O$1,FALSE)</f>
        <v>136.430506978653</v>
      </c>
      <c r="AF46" s="66">
        <f>VLOOKUP($A46,'ADR Raw Data'!$B$6:$BE$43,'ADR Raw Data'!P$1,FALSE)</f>
        <v>134.662209944751</v>
      </c>
      <c r="AG46" s="67">
        <f>VLOOKUP($A46,'ADR Raw Data'!$B$6:$BE$43,'ADR Raw Data'!R$1,FALSE)</f>
        <v>110.63007012237</v>
      </c>
      <c r="AH46" s="63"/>
      <c r="AI46" s="59">
        <f>VLOOKUP($A46,'ADR Raw Data'!$B$6:$BE$43,'ADR Raw Data'!T$1,FALSE)</f>
        <v>4.1049568132618202</v>
      </c>
      <c r="AJ46" s="60">
        <f>VLOOKUP($A46,'ADR Raw Data'!$B$6:$BE$43,'ADR Raw Data'!U$1,FALSE)</f>
        <v>6.0279114759257402</v>
      </c>
      <c r="AK46" s="60">
        <f>VLOOKUP($A46,'ADR Raw Data'!$B$6:$BE$43,'ADR Raw Data'!V$1,FALSE)</f>
        <v>5.8031374068213504</v>
      </c>
      <c r="AL46" s="60">
        <f>VLOOKUP($A46,'ADR Raw Data'!$B$6:$BE$43,'ADR Raw Data'!W$1,FALSE)</f>
        <v>0.72406605353123099</v>
      </c>
      <c r="AM46" s="60">
        <f>VLOOKUP($A46,'ADR Raw Data'!$B$6:$BE$43,'ADR Raw Data'!X$1,FALSE)</f>
        <v>0.77533622215097697</v>
      </c>
      <c r="AN46" s="61">
        <f>VLOOKUP($A46,'ADR Raw Data'!$B$6:$BE$43,'ADR Raw Data'!Y$1,FALSE)</f>
        <v>3.3320318824050399</v>
      </c>
      <c r="AO46" s="60">
        <f>VLOOKUP($A46,'ADR Raw Data'!$B$6:$BE$43,'ADR Raw Data'!AA$1,FALSE)</f>
        <v>-18.860352852954499</v>
      </c>
      <c r="AP46" s="60">
        <f>VLOOKUP($A46,'ADR Raw Data'!$B$6:$BE$43,'ADR Raw Data'!AB$1,FALSE)</f>
        <v>-18.2922654429678</v>
      </c>
      <c r="AQ46" s="61">
        <f>VLOOKUP($A46,'ADR Raw Data'!$B$6:$BE$43,'ADR Raw Data'!AC$1,FALSE)</f>
        <v>-18.5987576900473</v>
      </c>
      <c r="AR46" s="62">
        <f>VLOOKUP($A46,'ADR Raw Data'!$B$6:$BE$43,'ADR Raw Data'!AE$1,FALSE)</f>
        <v>-8.2040602513423693</v>
      </c>
      <c r="AS46" s="50"/>
      <c r="AT46" s="64">
        <f>VLOOKUP($A46,'RevPAR Raw Data'!$B$6:$BE$43,'RevPAR Raw Data'!G$1,FALSE)</f>
        <v>38.598790098509703</v>
      </c>
      <c r="AU46" s="65">
        <f>VLOOKUP($A46,'RevPAR Raw Data'!$B$6:$BE$43,'RevPAR Raw Data'!H$1,FALSE)</f>
        <v>46.728985855013804</v>
      </c>
      <c r="AV46" s="65">
        <f>VLOOKUP($A46,'RevPAR Raw Data'!$B$6:$BE$43,'RevPAR Raw Data'!I$1,FALSE)</f>
        <v>49.681942409699403</v>
      </c>
      <c r="AW46" s="65">
        <f>VLOOKUP($A46,'RevPAR Raw Data'!$B$6:$BE$43,'RevPAR Raw Data'!J$1,FALSE)</f>
        <v>52.729118464258597</v>
      </c>
      <c r="AX46" s="65">
        <f>VLOOKUP($A46,'RevPAR Raw Data'!$B$6:$BE$43,'RevPAR Raw Data'!K$1,FALSE)</f>
        <v>52.506371558474299</v>
      </c>
      <c r="AY46" s="66">
        <f>VLOOKUP($A46,'RevPAR Raw Data'!$B$6:$BE$43,'RevPAR Raw Data'!L$1,FALSE)</f>
        <v>48.049041677191198</v>
      </c>
      <c r="AZ46" s="65">
        <f>VLOOKUP($A46,'RevPAR Raw Data'!$B$6:$BE$43,'RevPAR Raw Data'!N$1,FALSE)</f>
        <v>82.280753978277303</v>
      </c>
      <c r="BA46" s="65">
        <f>VLOOKUP($A46,'RevPAR Raw Data'!$B$6:$BE$43,'RevPAR Raw Data'!O$1,FALSE)</f>
        <v>83.946631725183096</v>
      </c>
      <c r="BB46" s="66">
        <f>VLOOKUP($A46,'RevPAR Raw Data'!$B$6:$BE$43,'RevPAR Raw Data'!P$1,FALSE)</f>
        <v>83.113692851730207</v>
      </c>
      <c r="BC46" s="67">
        <f>VLOOKUP($A46,'RevPAR Raw Data'!$B$6:$BE$43,'RevPAR Raw Data'!R$1,FALSE)</f>
        <v>58.067513441345199</v>
      </c>
      <c r="BD46" s="63"/>
      <c r="BE46" s="59">
        <f>VLOOKUP($A46,'RevPAR Raw Data'!$B$6:$BE$43,'RevPAR Raw Data'!T$1,FALSE)</f>
        <v>16.273732011605599</v>
      </c>
      <c r="BF46" s="60">
        <f>VLOOKUP($A46,'RevPAR Raw Data'!$B$6:$BE$43,'RevPAR Raw Data'!U$1,FALSE)</f>
        <v>5.0158323677308001</v>
      </c>
      <c r="BG46" s="60">
        <f>VLOOKUP($A46,'RevPAR Raw Data'!$B$6:$BE$43,'RevPAR Raw Data'!V$1,FALSE)</f>
        <v>6.8934858661499696</v>
      </c>
      <c r="BH46" s="60">
        <f>VLOOKUP($A46,'RevPAR Raw Data'!$B$6:$BE$43,'RevPAR Raw Data'!W$1,FALSE)</f>
        <v>3.5469926008405501</v>
      </c>
      <c r="BI46" s="60">
        <f>VLOOKUP($A46,'RevPAR Raw Data'!$B$6:$BE$43,'RevPAR Raw Data'!X$1,FALSE)</f>
        <v>4.8827278041356701</v>
      </c>
      <c r="BJ46" s="61">
        <f>VLOOKUP($A46,'RevPAR Raw Data'!$B$6:$BE$43,'RevPAR Raw Data'!Y$1,FALSE)</f>
        <v>6.7014657761581304</v>
      </c>
      <c r="BK46" s="60">
        <f>VLOOKUP($A46,'RevPAR Raw Data'!$B$6:$BE$43,'RevPAR Raw Data'!AA$1,FALSE)</f>
        <v>-22.0980151130343</v>
      </c>
      <c r="BL46" s="60">
        <f>VLOOKUP($A46,'RevPAR Raw Data'!$B$6:$BE$43,'RevPAR Raw Data'!AB$1,FALSE)</f>
        <v>-26.283290580233601</v>
      </c>
      <c r="BM46" s="61">
        <f>VLOOKUP($A46,'RevPAR Raw Data'!$B$6:$BE$43,'RevPAR Raw Data'!AC$1,FALSE)</f>
        <v>-24.269367893583699</v>
      </c>
      <c r="BN46" s="62">
        <f>VLOOKUP($A46,'RevPAR Raw Data'!$B$6:$BE$43,'RevPAR Raw Data'!AE$1,FALSE)</f>
        <v>-8.5868997527695594</v>
      </c>
    </row>
    <row r="47" spans="1:66" x14ac:dyDescent="0.35">
      <c r="A47" s="81" t="s">
        <v>86</v>
      </c>
      <c r="B47" s="59">
        <f>VLOOKUP($A47,'Occupancy Raw Data'!$B$8:$BE$45,'Occupancy Raw Data'!G$3,FALSE)</f>
        <v>43.252139565503597</v>
      </c>
      <c r="C47" s="60">
        <f>VLOOKUP($A47,'Occupancy Raw Data'!$B$8:$BE$45,'Occupancy Raw Data'!H$3,FALSE)</f>
        <v>57.472021066491102</v>
      </c>
      <c r="D47" s="60">
        <f>VLOOKUP($A47,'Occupancy Raw Data'!$B$8:$BE$45,'Occupancy Raw Data'!I$3,FALSE)</f>
        <v>60.302830809743199</v>
      </c>
      <c r="E47" s="60">
        <f>VLOOKUP($A47,'Occupancy Raw Data'!$B$8:$BE$45,'Occupancy Raw Data'!J$3,FALSE)</f>
        <v>59.381171823568103</v>
      </c>
      <c r="F47" s="60">
        <f>VLOOKUP($A47,'Occupancy Raw Data'!$B$8:$BE$45,'Occupancy Raw Data'!K$3,FALSE)</f>
        <v>49.572086899275803</v>
      </c>
      <c r="G47" s="61">
        <f>VLOOKUP($A47,'Occupancy Raw Data'!$B$8:$BE$45,'Occupancy Raw Data'!L$3,FALSE)</f>
        <v>53.996050032916301</v>
      </c>
      <c r="H47" s="60">
        <f>VLOOKUP($A47,'Occupancy Raw Data'!$B$8:$BE$45,'Occupancy Raw Data'!N$3,FALSE)</f>
        <v>55.167873601053302</v>
      </c>
      <c r="I47" s="60">
        <f>VLOOKUP($A47,'Occupancy Raw Data'!$B$8:$BE$45,'Occupancy Raw Data'!O$3,FALSE)</f>
        <v>54.575378538512098</v>
      </c>
      <c r="J47" s="61">
        <f>VLOOKUP($A47,'Occupancy Raw Data'!$B$8:$BE$45,'Occupancy Raw Data'!P$3,FALSE)</f>
        <v>54.8716260697827</v>
      </c>
      <c r="K47" s="62">
        <f>VLOOKUP($A47,'Occupancy Raw Data'!$B$8:$BE$45,'Occupancy Raw Data'!R$3,FALSE)</f>
        <v>54.246214614878198</v>
      </c>
      <c r="L47" s="63"/>
      <c r="M47" s="59">
        <f>VLOOKUP($A47,'Occupancy Raw Data'!$B$8:$BE$45,'Occupancy Raw Data'!T$3,FALSE)</f>
        <v>4.9520766773162901</v>
      </c>
      <c r="N47" s="60">
        <f>VLOOKUP($A47,'Occupancy Raw Data'!$B$8:$BE$45,'Occupancy Raw Data'!U$3,FALSE)</f>
        <v>4.4258373205741597</v>
      </c>
      <c r="O47" s="60">
        <f>VLOOKUP($A47,'Occupancy Raw Data'!$B$8:$BE$45,'Occupancy Raw Data'!V$3,FALSE)</f>
        <v>4.8054919908466802</v>
      </c>
      <c r="P47" s="60">
        <f>VLOOKUP($A47,'Occupancy Raw Data'!$B$8:$BE$45,'Occupancy Raw Data'!W$3,FALSE)</f>
        <v>5.8685446009389599</v>
      </c>
      <c r="Q47" s="60">
        <f>VLOOKUP($A47,'Occupancy Raw Data'!$B$8:$BE$45,'Occupancy Raw Data'!X$3,FALSE)</f>
        <v>-9.0579710144927503</v>
      </c>
      <c r="R47" s="61">
        <f>VLOOKUP($A47,'Occupancy Raw Data'!$B$8:$BE$45,'Occupancy Raw Data'!Y$3,FALSE)</f>
        <v>2.1165338645418301</v>
      </c>
      <c r="S47" s="60">
        <f>VLOOKUP($A47,'Occupancy Raw Data'!$B$8:$BE$45,'Occupancy Raw Data'!AA$3,FALSE)</f>
        <v>0.11947431302269999</v>
      </c>
      <c r="T47" s="60">
        <f>VLOOKUP($A47,'Occupancy Raw Data'!$B$8:$BE$45,'Occupancy Raw Data'!AB$3,FALSE)</f>
        <v>-9.1008771929824501</v>
      </c>
      <c r="U47" s="61">
        <f>VLOOKUP($A47,'Occupancy Raw Data'!$B$8:$BE$45,'Occupancy Raw Data'!AC$3,FALSE)</f>
        <v>-4.6883933676386498</v>
      </c>
      <c r="V47" s="62">
        <f>VLOOKUP($A47,'Occupancy Raw Data'!$B$8:$BE$45,'Occupancy Raw Data'!AE$3,FALSE)</f>
        <v>5.2038161318299997E-2</v>
      </c>
      <c r="W47" s="63"/>
      <c r="X47" s="64">
        <f>VLOOKUP($A47,'ADR Raw Data'!$B$6:$BE$43,'ADR Raw Data'!G$1,FALSE)</f>
        <v>83.063729071537196</v>
      </c>
      <c r="Y47" s="65">
        <f>VLOOKUP($A47,'ADR Raw Data'!$B$6:$BE$43,'ADR Raw Data'!H$1,FALSE)</f>
        <v>85.775876288659703</v>
      </c>
      <c r="Z47" s="65">
        <f>VLOOKUP($A47,'ADR Raw Data'!$B$6:$BE$43,'ADR Raw Data'!I$1,FALSE)</f>
        <v>86.639323144104793</v>
      </c>
      <c r="AA47" s="65">
        <f>VLOOKUP($A47,'ADR Raw Data'!$B$6:$BE$43,'ADR Raw Data'!J$1,FALSE)</f>
        <v>85.649689578713904</v>
      </c>
      <c r="AB47" s="65">
        <f>VLOOKUP($A47,'ADR Raw Data'!$B$6:$BE$43,'ADR Raw Data'!K$1,FALSE)</f>
        <v>84.783253652058406</v>
      </c>
      <c r="AC47" s="66">
        <f>VLOOKUP($A47,'ADR Raw Data'!$B$6:$BE$43,'ADR Raw Data'!L$1,FALSE)</f>
        <v>85.324223360155997</v>
      </c>
      <c r="AD47" s="65">
        <f>VLOOKUP($A47,'ADR Raw Data'!$B$6:$BE$43,'ADR Raw Data'!N$1,FALSE)</f>
        <v>94.894319809069202</v>
      </c>
      <c r="AE47" s="65">
        <f>VLOOKUP($A47,'ADR Raw Data'!$B$6:$BE$43,'ADR Raw Data'!O$1,FALSE)</f>
        <v>96.9516887816646</v>
      </c>
      <c r="AF47" s="66">
        <f>VLOOKUP($A47,'ADR Raw Data'!$B$6:$BE$43,'ADR Raw Data'!P$1,FALSE)</f>
        <v>95.917450509898003</v>
      </c>
      <c r="AG47" s="67">
        <f>VLOOKUP($A47,'ADR Raw Data'!$B$6:$BE$43,'ADR Raw Data'!R$1,FALSE)</f>
        <v>88.385754160887601</v>
      </c>
      <c r="AH47" s="63"/>
      <c r="AI47" s="59">
        <f>VLOOKUP($A47,'ADR Raw Data'!$B$6:$BE$43,'ADR Raw Data'!T$1,FALSE)</f>
        <v>9.9464188235517792</v>
      </c>
      <c r="AJ47" s="60">
        <f>VLOOKUP($A47,'ADR Raw Data'!$B$6:$BE$43,'ADR Raw Data'!U$1,FALSE)</f>
        <v>6.4973417889066702</v>
      </c>
      <c r="AK47" s="60">
        <f>VLOOKUP($A47,'ADR Raw Data'!$B$6:$BE$43,'ADR Raw Data'!V$1,FALSE)</f>
        <v>8.3535631635788405</v>
      </c>
      <c r="AL47" s="60">
        <f>VLOOKUP($A47,'ADR Raw Data'!$B$6:$BE$43,'ADR Raw Data'!W$1,FALSE)</f>
        <v>7.2393337832125999</v>
      </c>
      <c r="AM47" s="60">
        <f>VLOOKUP($A47,'ADR Raw Data'!$B$6:$BE$43,'ADR Raw Data'!X$1,FALSE)</f>
        <v>2.9661415930682602</v>
      </c>
      <c r="AN47" s="61">
        <f>VLOOKUP($A47,'ADR Raw Data'!$B$6:$BE$43,'ADR Raw Data'!Y$1,FALSE)</f>
        <v>6.8354776106694901</v>
      </c>
      <c r="AO47" s="60">
        <f>VLOOKUP($A47,'ADR Raw Data'!$B$6:$BE$43,'ADR Raw Data'!AA$1,FALSE)</f>
        <v>2.3321822622656501</v>
      </c>
      <c r="AP47" s="60">
        <f>VLOOKUP($A47,'ADR Raw Data'!$B$6:$BE$43,'ADR Raw Data'!AB$1,FALSE)</f>
        <v>3.2471859446390199</v>
      </c>
      <c r="AQ47" s="61">
        <f>VLOOKUP($A47,'ADR Raw Data'!$B$6:$BE$43,'ADR Raw Data'!AC$1,FALSE)</f>
        <v>2.7589586687733201</v>
      </c>
      <c r="AR47" s="62">
        <f>VLOOKUP($A47,'ADR Raw Data'!$B$6:$BE$43,'ADR Raw Data'!AE$1,FALSE)</f>
        <v>5.2790583018525004</v>
      </c>
      <c r="AS47" s="50"/>
      <c r="AT47" s="64">
        <f>VLOOKUP($A47,'RevPAR Raw Data'!$B$6:$BE$43,'RevPAR Raw Data'!G$1,FALSE)</f>
        <v>35.926840026333103</v>
      </c>
      <c r="AU47" s="65">
        <f>VLOOKUP($A47,'RevPAR Raw Data'!$B$6:$BE$43,'RevPAR Raw Data'!H$1,FALSE)</f>
        <v>49.297129690585898</v>
      </c>
      <c r="AV47" s="65">
        <f>VLOOKUP($A47,'RevPAR Raw Data'!$B$6:$BE$43,'RevPAR Raw Data'!I$1,FALSE)</f>
        <v>52.245964450296199</v>
      </c>
      <c r="AW47" s="65">
        <f>VLOOKUP($A47,'RevPAR Raw Data'!$B$6:$BE$43,'RevPAR Raw Data'!J$1,FALSE)</f>
        <v>50.859789335088799</v>
      </c>
      <c r="AX47" s="65">
        <f>VLOOKUP($A47,'RevPAR Raw Data'!$B$6:$BE$43,'RevPAR Raw Data'!K$1,FALSE)</f>
        <v>42.028828176431801</v>
      </c>
      <c r="AY47" s="66">
        <f>VLOOKUP($A47,'RevPAR Raw Data'!$B$6:$BE$43,'RevPAR Raw Data'!L$1,FALSE)</f>
        <v>46.071710335747198</v>
      </c>
      <c r="AZ47" s="65">
        <f>VLOOKUP($A47,'RevPAR Raw Data'!$B$6:$BE$43,'RevPAR Raw Data'!N$1,FALSE)</f>
        <v>52.3511784068466</v>
      </c>
      <c r="BA47" s="65">
        <f>VLOOKUP($A47,'RevPAR Raw Data'!$B$6:$BE$43,'RevPAR Raw Data'!O$1,FALSE)</f>
        <v>52.911751152073698</v>
      </c>
      <c r="BB47" s="66">
        <f>VLOOKUP($A47,'RevPAR Raw Data'!$B$6:$BE$43,'RevPAR Raw Data'!P$1,FALSE)</f>
        <v>52.631464779460103</v>
      </c>
      <c r="BC47" s="67">
        <f>VLOOKUP($A47,'RevPAR Raw Data'!$B$6:$BE$43,'RevPAR Raw Data'!R$1,FALSE)</f>
        <v>47.945925891093701</v>
      </c>
      <c r="BD47" s="63"/>
      <c r="BE47" s="59">
        <f>VLOOKUP($A47,'RevPAR Raw Data'!$B$6:$BE$43,'RevPAR Raw Data'!T$1,FALSE)</f>
        <v>15.3910497876573</v>
      </c>
      <c r="BF47" s="60">
        <f>VLOOKUP($A47,'RevPAR Raw Data'!$B$6:$BE$43,'RevPAR Raw Data'!U$1,FALSE)</f>
        <v>11.210740887219499</v>
      </c>
      <c r="BG47" s="60">
        <f>VLOOKUP($A47,'RevPAR Raw Data'!$B$6:$BE$43,'RevPAR Raw Data'!V$1,FALSE)</f>
        <v>13.560484963201599</v>
      </c>
      <c r="BH47" s="60">
        <f>VLOOKUP($A47,'RevPAR Raw Data'!$B$6:$BE$43,'RevPAR Raw Data'!W$1,FALSE)</f>
        <v>13.5327219160302</v>
      </c>
      <c r="BI47" s="60">
        <f>VLOOKUP($A47,'RevPAR Raw Data'!$B$6:$BE$43,'RevPAR Raw Data'!X$1,FALSE)</f>
        <v>-6.3605016671734198</v>
      </c>
      <c r="BJ47" s="61">
        <f>VLOOKUP($A47,'RevPAR Raw Data'!$B$6:$BE$43,'RevPAR Raw Data'!Y$1,FALSE)</f>
        <v>9.0966866736443208</v>
      </c>
      <c r="BK47" s="60">
        <f>VLOOKUP($A47,'RevPAR Raw Data'!$B$6:$BE$43,'RevPAR Raw Data'!AA$1,FALSE)</f>
        <v>2.4544429340246299</v>
      </c>
      <c r="BL47" s="60">
        <f>VLOOKUP($A47,'RevPAR Raw Data'!$B$6:$BE$43,'RevPAR Raw Data'!AB$1,FALSE)</f>
        <v>-6.1492136533928203</v>
      </c>
      <c r="BM47" s="61">
        <f>VLOOKUP($A47,'RevPAR Raw Data'!$B$6:$BE$43,'RevPAR Raw Data'!AC$1,FALSE)</f>
        <v>-2.0587855341079799</v>
      </c>
      <c r="BN47" s="62">
        <f>VLOOKUP($A47,'RevPAR Raw Data'!$B$6:$BE$43,'RevPAR Raw Data'!AE$1,FALSE)</f>
        <v>5.33384358804601</v>
      </c>
    </row>
    <row r="48" spans="1:66" ht="15.6" thickBot="1" x14ac:dyDescent="0.4">
      <c r="A48" s="81" t="s">
        <v>87</v>
      </c>
      <c r="B48" s="85">
        <f>VLOOKUP($A48,'Occupancy Raw Data'!$B$8:$BE$45,'Occupancy Raw Data'!G$3,FALSE)</f>
        <v>39.448628676993003</v>
      </c>
      <c r="C48" s="86">
        <f>VLOOKUP($A48,'Occupancy Raw Data'!$B$8:$BE$45,'Occupancy Raw Data'!H$3,FALSE)</f>
        <v>49.154469234048598</v>
      </c>
      <c r="D48" s="86">
        <f>VLOOKUP($A48,'Occupancy Raw Data'!$B$8:$BE$45,'Occupancy Raw Data'!I$3,FALSE)</f>
        <v>53.474491971010302</v>
      </c>
      <c r="E48" s="86">
        <f>VLOOKUP($A48,'Occupancy Raw Data'!$B$8:$BE$45,'Occupancy Raw Data'!J$3,FALSE)</f>
        <v>57.766093505755201</v>
      </c>
      <c r="F48" s="86">
        <f>VLOOKUP($A48,'Occupancy Raw Data'!$B$8:$BE$45,'Occupancy Raw Data'!K$3,FALSE)</f>
        <v>63.0666477191985</v>
      </c>
      <c r="G48" s="87">
        <f>VLOOKUP($A48,'Occupancy Raw Data'!$B$8:$BE$45,'Occupancy Raw Data'!L$3,FALSE)</f>
        <v>52.582066221401099</v>
      </c>
      <c r="H48" s="86">
        <f>VLOOKUP($A48,'Occupancy Raw Data'!$B$8:$BE$45,'Occupancy Raw Data'!N$3,FALSE)</f>
        <v>72.829330680687704</v>
      </c>
      <c r="I48" s="86">
        <f>VLOOKUP($A48,'Occupancy Raw Data'!$B$8:$BE$45,'Occupancy Raw Data'!O$3,FALSE)</f>
        <v>66.534034389654593</v>
      </c>
      <c r="J48" s="87">
        <f>VLOOKUP($A48,'Occupancy Raw Data'!$B$8:$BE$45,'Occupancy Raw Data'!P$3,FALSE)</f>
        <v>69.681682535171205</v>
      </c>
      <c r="K48" s="88">
        <f>VLOOKUP($A48,'Occupancy Raw Data'!$B$8:$BE$45,'Occupancy Raw Data'!R$3,FALSE)</f>
        <v>57.467670882478302</v>
      </c>
      <c r="L48" s="63"/>
      <c r="M48" s="85">
        <f>VLOOKUP($A48,'Occupancy Raw Data'!$B$8:$BE$45,'Occupancy Raw Data'!T$3,FALSE)</f>
        <v>-1.98777582905591</v>
      </c>
      <c r="N48" s="86">
        <f>VLOOKUP($A48,'Occupancy Raw Data'!$B$8:$BE$45,'Occupancy Raw Data'!U$3,FALSE)</f>
        <v>-3.4782595905717599</v>
      </c>
      <c r="O48" s="86">
        <f>VLOOKUP($A48,'Occupancy Raw Data'!$B$8:$BE$45,'Occupancy Raw Data'!V$3,FALSE)</f>
        <v>-4.4074012820715698</v>
      </c>
      <c r="P48" s="86">
        <f>VLOOKUP($A48,'Occupancy Raw Data'!$B$8:$BE$45,'Occupancy Raw Data'!W$3,FALSE)</f>
        <v>1.3303285559704601</v>
      </c>
      <c r="Q48" s="86">
        <f>VLOOKUP($A48,'Occupancy Raw Data'!$B$8:$BE$45,'Occupancy Raw Data'!X$3,FALSE)</f>
        <v>10.7070288195373</v>
      </c>
      <c r="R48" s="87">
        <f>VLOOKUP($A48,'Occupancy Raw Data'!$B$8:$BE$45,'Occupancy Raw Data'!Y$3,FALSE)</f>
        <v>0.69746039241826796</v>
      </c>
      <c r="S48" s="86">
        <f>VLOOKUP($A48,'Occupancy Raw Data'!$B$8:$BE$45,'Occupancy Raw Data'!AA$3,FALSE)</f>
        <v>-0.57855761874373002</v>
      </c>
      <c r="T48" s="86">
        <f>VLOOKUP($A48,'Occupancy Raw Data'!$B$8:$BE$45,'Occupancy Raw Data'!AB$3,FALSE)</f>
        <v>-2.9979664139793099</v>
      </c>
      <c r="U48" s="61">
        <f>VLOOKUP($A48,'Occupancy Raw Data'!$B$8:$BE$45,'Occupancy Raw Data'!AC$3,FALSE)</f>
        <v>-1.74849564978904</v>
      </c>
      <c r="V48" s="88">
        <f>VLOOKUP($A48,'Occupancy Raw Data'!$B$8:$BE$45,'Occupancy Raw Data'!AE$3,FALSE)</f>
        <v>-0.163583738094117</v>
      </c>
      <c r="W48" s="63"/>
      <c r="X48" s="89">
        <f>VLOOKUP($A48,'ADR Raw Data'!$B$6:$BE$43,'ADR Raw Data'!G$1,FALSE)</f>
        <v>92.796246397694503</v>
      </c>
      <c r="Y48" s="90">
        <f>VLOOKUP($A48,'ADR Raw Data'!$B$6:$BE$43,'ADR Raw Data'!H$1,FALSE)</f>
        <v>93.968496675339594</v>
      </c>
      <c r="Z48" s="90">
        <f>VLOOKUP($A48,'ADR Raw Data'!$B$6:$BE$43,'ADR Raw Data'!I$1,FALSE)</f>
        <v>101.695904863141</v>
      </c>
      <c r="AA48" s="90">
        <f>VLOOKUP($A48,'ADR Raw Data'!$B$6:$BE$43,'ADR Raw Data'!J$1,FALSE)</f>
        <v>100.946944649446</v>
      </c>
      <c r="AB48" s="90">
        <f>VLOOKUP($A48,'ADR Raw Data'!$B$6:$BE$43,'ADR Raw Data'!K$1,FALSE)</f>
        <v>106.058454258675</v>
      </c>
      <c r="AC48" s="91">
        <f>VLOOKUP($A48,'ADR Raw Data'!$B$6:$BE$43,'ADR Raw Data'!L$1,FALSE)</f>
        <v>99.797732554996998</v>
      </c>
      <c r="AD48" s="90">
        <f>VLOOKUP($A48,'ADR Raw Data'!$B$6:$BE$43,'ADR Raw Data'!N$1,FALSE)</f>
        <v>125.205697560975</v>
      </c>
      <c r="AE48" s="90">
        <f>VLOOKUP($A48,'ADR Raw Data'!$B$6:$BE$43,'ADR Raw Data'!O$1,FALSE)</f>
        <v>126.114985049124</v>
      </c>
      <c r="AF48" s="91">
        <f>VLOOKUP($A48,'ADR Raw Data'!$B$6:$BE$43,'ADR Raw Data'!P$1,FALSE)</f>
        <v>125.63980422147399</v>
      </c>
      <c r="AG48" s="92">
        <f>VLOOKUP($A48,'ADR Raw Data'!$B$6:$BE$43,'ADR Raw Data'!R$1,FALSE)</f>
        <v>108.750438391974</v>
      </c>
      <c r="AH48" s="63"/>
      <c r="AI48" s="85">
        <f>VLOOKUP($A48,'ADR Raw Data'!$B$6:$BE$43,'ADR Raw Data'!T$1,FALSE)</f>
        <v>9.1008737326136302</v>
      </c>
      <c r="AJ48" s="86">
        <f>VLOOKUP($A48,'ADR Raw Data'!$B$6:$BE$43,'ADR Raw Data'!U$1,FALSE)</f>
        <v>3.1173240013843801</v>
      </c>
      <c r="AK48" s="86">
        <f>VLOOKUP($A48,'ADR Raw Data'!$B$6:$BE$43,'ADR Raw Data'!V$1,FALSE)</f>
        <v>5.7373716542068696</v>
      </c>
      <c r="AL48" s="86">
        <f>VLOOKUP($A48,'ADR Raw Data'!$B$6:$BE$43,'ADR Raw Data'!W$1,FALSE)</f>
        <v>5.27945635386852</v>
      </c>
      <c r="AM48" s="86">
        <f>VLOOKUP($A48,'ADR Raw Data'!$B$6:$BE$43,'ADR Raw Data'!X$1,FALSE)</f>
        <v>8.4867875061726696</v>
      </c>
      <c r="AN48" s="87">
        <f>VLOOKUP($A48,'ADR Raw Data'!$B$6:$BE$43,'ADR Raw Data'!Y$1,FALSE)</f>
        <v>6.43979564747473</v>
      </c>
      <c r="AO48" s="86">
        <f>VLOOKUP($A48,'ADR Raw Data'!$B$6:$BE$43,'ADR Raw Data'!AA$1,FALSE)</f>
        <v>0.332246924293085</v>
      </c>
      <c r="AP48" s="86">
        <f>VLOOKUP($A48,'ADR Raw Data'!$B$6:$BE$43,'ADR Raw Data'!AB$1,FALSE)</f>
        <v>-3.1123570525305602</v>
      </c>
      <c r="AQ48" s="87">
        <f>VLOOKUP($A48,'ADR Raw Data'!$B$6:$BE$43,'ADR Raw Data'!AC$1,FALSE)</f>
        <v>-1.37412394679543</v>
      </c>
      <c r="AR48" s="88">
        <f>VLOOKUP($A48,'ADR Raw Data'!$B$6:$BE$43,'ADR Raw Data'!AE$1,FALSE)</f>
        <v>2.9846735773826198</v>
      </c>
      <c r="AS48" s="50"/>
      <c r="AT48" s="89">
        <f>VLOOKUP($A48,'RevPAR Raw Data'!$B$6:$BE$43,'RevPAR Raw Data'!G$1,FALSE)</f>
        <v>36.606846667614001</v>
      </c>
      <c r="AU48" s="90">
        <f>VLOOKUP($A48,'RevPAR Raw Data'!$B$6:$BE$43,'RevPAR Raw Data'!H$1,FALSE)</f>
        <v>46.189715787977804</v>
      </c>
      <c r="AV48" s="90">
        <f>VLOOKUP($A48,'RevPAR Raw Data'!$B$6:$BE$43,'RevPAR Raw Data'!I$1,FALSE)</f>
        <v>54.3813684808867</v>
      </c>
      <c r="AW48" s="90">
        <f>VLOOKUP($A48,'RevPAR Raw Data'!$B$6:$BE$43,'RevPAR Raw Data'!J$1,FALSE)</f>
        <v>58.313106437402297</v>
      </c>
      <c r="AX48" s="90">
        <f>VLOOKUP($A48,'RevPAR Raw Data'!$B$6:$BE$43,'RevPAR Raw Data'!K$1,FALSE)</f>
        <v>66.887511723745902</v>
      </c>
      <c r="AY48" s="91">
        <f>VLOOKUP($A48,'RevPAR Raw Data'!$B$6:$BE$43,'RevPAR Raw Data'!L$1,FALSE)</f>
        <v>52.475709819525299</v>
      </c>
      <c r="AZ48" s="90">
        <f>VLOOKUP($A48,'RevPAR Raw Data'!$B$6:$BE$43,'RevPAR Raw Data'!N$1,FALSE)</f>
        <v>91.186471507744699</v>
      </c>
      <c r="BA48" s="90">
        <f>VLOOKUP($A48,'RevPAR Raw Data'!$B$6:$BE$43,'RevPAR Raw Data'!O$1,FALSE)</f>
        <v>83.909387523092207</v>
      </c>
      <c r="BB48" s="91">
        <f>VLOOKUP($A48,'RevPAR Raw Data'!$B$6:$BE$43,'RevPAR Raw Data'!P$1,FALSE)</f>
        <v>87.547929515418502</v>
      </c>
      <c r="BC48" s="92">
        <f>VLOOKUP($A48,'RevPAR Raw Data'!$B$6:$BE$43,'RevPAR Raw Data'!R$1,FALSE)</f>
        <v>62.496344018351898</v>
      </c>
      <c r="BD48" s="63"/>
      <c r="BE48" s="85">
        <f>VLOOKUP($A48,'RevPAR Raw Data'!$B$6:$BE$43,'RevPAR Raw Data'!T$1,FALSE)</f>
        <v>6.9321929352679197</v>
      </c>
      <c r="BF48" s="86">
        <f>VLOOKUP($A48,'RevPAR Raw Data'!$B$6:$BE$43,'RevPAR Raw Data'!U$1,FALSE)</f>
        <v>-0.46936421023472302</v>
      </c>
      <c r="BG48" s="86">
        <f>VLOOKUP($A48,'RevPAR Raw Data'!$B$6:$BE$43,'RevPAR Raw Data'!V$1,FALSE)</f>
        <v>1.07710138029057</v>
      </c>
      <c r="BH48" s="86">
        <f>VLOOKUP($A48,'RevPAR Raw Data'!$B$6:$BE$43,'RevPAR Raw Data'!W$1,FALSE)</f>
        <v>6.6800190253144898</v>
      </c>
      <c r="BI48" s="86">
        <f>VLOOKUP($A48,'RevPAR Raw Data'!$B$6:$BE$43,'RevPAR Raw Data'!X$1,FALSE)</f>
        <v>20.1024991098488</v>
      </c>
      <c r="BJ48" s="87">
        <f>VLOOKUP($A48,'RevPAR Raw Data'!$B$6:$BE$43,'RevPAR Raw Data'!Y$1,FALSE)</f>
        <v>7.1821710638868099</v>
      </c>
      <c r="BK48" s="86">
        <f>VLOOKUP($A48,'RevPAR Raw Data'!$B$6:$BE$43,'RevPAR Raw Data'!AA$1,FALSE)</f>
        <v>-0.248232934344184</v>
      </c>
      <c r="BL48" s="86">
        <f>VLOOKUP($A48,'RevPAR Raw Data'!$B$6:$BE$43,'RevPAR Raw Data'!AB$1,FALSE)</f>
        <v>-6.0170160473918903</v>
      </c>
      <c r="BM48" s="87">
        <f>VLOOKUP($A48,'RevPAR Raw Data'!$B$6:$BE$43,'RevPAR Raw Data'!AC$1,FALSE)</f>
        <v>-3.0985930991520498</v>
      </c>
      <c r="BN48" s="88">
        <f>VLOOKUP($A48,'RevPAR Raw Data'!$B$6:$BE$43,'RevPAR Raw Data'!AE$1,FALSE)</f>
        <v>2.8162073986807199</v>
      </c>
    </row>
    <row r="49" spans="1:45" ht="14.25" customHeight="1" x14ac:dyDescent="0.35">
      <c r="A49" s="141" t="s">
        <v>109</v>
      </c>
      <c r="B49" s="141"/>
      <c r="C49" s="141"/>
      <c r="D49" s="141"/>
      <c r="E49" s="141"/>
      <c r="F49" s="141"/>
      <c r="G49" s="141"/>
      <c r="H49" s="141"/>
      <c r="I49" s="141"/>
      <c r="J49" s="141"/>
      <c r="K49" s="141"/>
      <c r="AS49" s="50"/>
    </row>
    <row r="50" spans="1:45" x14ac:dyDescent="0.35">
      <c r="A50" s="141"/>
      <c r="B50" s="141"/>
      <c r="C50" s="141"/>
      <c r="D50" s="141"/>
      <c r="E50" s="141"/>
      <c r="F50" s="141"/>
      <c r="G50" s="141"/>
      <c r="H50" s="141"/>
      <c r="I50" s="141"/>
      <c r="J50" s="141"/>
      <c r="K50" s="141"/>
      <c r="AS50" s="50"/>
    </row>
    <row r="51" spans="1:45" x14ac:dyDescent="0.35">
      <c r="A51" s="141"/>
      <c r="B51" s="141"/>
      <c r="C51" s="141"/>
      <c r="D51" s="141"/>
      <c r="E51" s="141"/>
      <c r="F51" s="141"/>
      <c r="G51" s="141"/>
      <c r="H51" s="141"/>
      <c r="I51" s="141"/>
      <c r="J51" s="141"/>
      <c r="K51" s="141"/>
      <c r="AS51" s="50"/>
    </row>
    <row r="52" spans="1:45" x14ac:dyDescent="0.35">
      <c r="AS52" s="50"/>
    </row>
    <row r="53" spans="1:45" x14ac:dyDescent="0.35">
      <c r="AS53" s="50"/>
    </row>
    <row r="54" spans="1:45" x14ac:dyDescent="0.35">
      <c r="AS54" s="50"/>
    </row>
    <row r="55" spans="1:45" x14ac:dyDescent="0.35">
      <c r="AS55" s="50"/>
    </row>
    <row r="56" spans="1:45" x14ac:dyDescent="0.35">
      <c r="AS56" s="50"/>
    </row>
    <row r="57" spans="1:45" x14ac:dyDescent="0.35">
      <c r="AS57" s="50"/>
    </row>
    <row r="58" spans="1:45" x14ac:dyDescent="0.35">
      <c r="AS58" s="50"/>
    </row>
    <row r="59" spans="1:45" x14ac:dyDescent="0.35">
      <c r="AS59" s="50"/>
    </row>
    <row r="60" spans="1:45" x14ac:dyDescent="0.35">
      <c r="AS60" s="50"/>
    </row>
    <row r="61" spans="1:45" x14ac:dyDescent="0.35">
      <c r="AS61" s="50"/>
    </row>
    <row r="62" spans="1:45" x14ac:dyDescent="0.35">
      <c r="AS62" s="50"/>
    </row>
    <row r="63" spans="1:45" x14ac:dyDescent="0.35">
      <c r="AS63" s="50"/>
    </row>
    <row r="64" spans="1: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5ocFD/zD2ffCAFZoCQwZk4QMhDswaDZUBJvGL0bVBWuUj+SodPPSMx2bySUf4dfuTuqtKkxgo+jcRkymGGunWw==" saltValue="0cxb26tS65WJTsv1zCeTZ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48" t="str">
        <f>'Occupancy Raw Data'!B2</f>
        <v>October 16, 2022 - November 12, 2022
Rolling-28 Day Period</v>
      </c>
      <c r="B1" s="145" t="s">
        <v>67</v>
      </c>
      <c r="C1" s="146"/>
      <c r="D1" s="146"/>
      <c r="E1" s="146"/>
      <c r="F1" s="146"/>
      <c r="G1" s="146"/>
      <c r="H1" s="146"/>
      <c r="I1" s="146"/>
      <c r="J1" s="146"/>
      <c r="K1" s="147"/>
      <c r="L1" s="50"/>
      <c r="M1" s="145" t="s">
        <v>74</v>
      </c>
      <c r="N1" s="146"/>
      <c r="O1" s="146"/>
      <c r="P1" s="146"/>
      <c r="Q1" s="146"/>
      <c r="R1" s="146"/>
      <c r="S1" s="146"/>
      <c r="T1" s="146"/>
      <c r="U1" s="146"/>
      <c r="V1" s="147"/>
      <c r="X1" s="145" t="s">
        <v>68</v>
      </c>
      <c r="Y1" s="146"/>
      <c r="Z1" s="146"/>
      <c r="AA1" s="146"/>
      <c r="AB1" s="146"/>
      <c r="AC1" s="146"/>
      <c r="AD1" s="146"/>
      <c r="AE1" s="146"/>
      <c r="AF1" s="146"/>
      <c r="AG1" s="147"/>
      <c r="AI1" s="145" t="s">
        <v>75</v>
      </c>
      <c r="AJ1" s="146"/>
      <c r="AK1" s="146"/>
      <c r="AL1" s="146"/>
      <c r="AM1" s="146"/>
      <c r="AN1" s="146"/>
      <c r="AO1" s="146"/>
      <c r="AP1" s="146"/>
      <c r="AQ1" s="146"/>
      <c r="AR1" s="147"/>
      <c r="AS1" s="50"/>
      <c r="AT1" s="145" t="s">
        <v>69</v>
      </c>
      <c r="AU1" s="146"/>
      <c r="AV1" s="146"/>
      <c r="AW1" s="146"/>
      <c r="AX1" s="146"/>
      <c r="AY1" s="146"/>
      <c r="AZ1" s="146"/>
      <c r="BA1" s="146"/>
      <c r="BB1" s="146"/>
      <c r="BC1" s="147"/>
      <c r="BE1" s="145" t="s">
        <v>76</v>
      </c>
      <c r="BF1" s="146"/>
      <c r="BG1" s="146"/>
      <c r="BH1" s="146"/>
      <c r="BI1" s="146"/>
      <c r="BJ1" s="146"/>
      <c r="BK1" s="146"/>
      <c r="BL1" s="146"/>
      <c r="BM1" s="146"/>
      <c r="BN1" s="147"/>
    </row>
    <row r="2" spans="1:66" x14ac:dyDescent="0.35">
      <c r="A2" s="148"/>
      <c r="B2" s="52"/>
      <c r="C2" s="53"/>
      <c r="D2" s="53"/>
      <c r="E2" s="53"/>
      <c r="F2" s="53"/>
      <c r="G2" s="143" t="s">
        <v>65</v>
      </c>
      <c r="H2" s="53"/>
      <c r="I2" s="53"/>
      <c r="J2" s="143" t="s">
        <v>66</v>
      </c>
      <c r="K2" s="144" t="s">
        <v>57</v>
      </c>
      <c r="L2" s="55"/>
      <c r="M2" s="52"/>
      <c r="N2" s="53"/>
      <c r="O2" s="53"/>
      <c r="P2" s="53"/>
      <c r="Q2" s="53"/>
      <c r="R2" s="143" t="s">
        <v>65</v>
      </c>
      <c r="S2" s="53"/>
      <c r="T2" s="53"/>
      <c r="U2" s="143" t="s">
        <v>66</v>
      </c>
      <c r="V2" s="144" t="s">
        <v>57</v>
      </c>
      <c r="X2" s="52"/>
      <c r="Y2" s="53"/>
      <c r="Z2" s="53"/>
      <c r="AA2" s="53"/>
      <c r="AB2" s="53"/>
      <c r="AC2" s="143" t="s">
        <v>65</v>
      </c>
      <c r="AD2" s="53"/>
      <c r="AE2" s="53"/>
      <c r="AF2" s="143" t="s">
        <v>66</v>
      </c>
      <c r="AG2" s="144" t="s">
        <v>57</v>
      </c>
      <c r="AI2" s="52"/>
      <c r="AJ2" s="53"/>
      <c r="AK2" s="53"/>
      <c r="AL2" s="53"/>
      <c r="AM2" s="53"/>
      <c r="AN2" s="143" t="s">
        <v>65</v>
      </c>
      <c r="AO2" s="53"/>
      <c r="AP2" s="53"/>
      <c r="AQ2" s="143" t="s">
        <v>66</v>
      </c>
      <c r="AR2" s="144" t="s">
        <v>57</v>
      </c>
      <c r="AS2" s="55"/>
      <c r="AT2" s="52"/>
      <c r="AU2" s="53"/>
      <c r="AV2" s="53"/>
      <c r="AW2" s="53"/>
      <c r="AX2" s="53"/>
      <c r="AY2" s="143" t="s">
        <v>65</v>
      </c>
      <c r="AZ2" s="53"/>
      <c r="BA2" s="53"/>
      <c r="BB2" s="143" t="s">
        <v>66</v>
      </c>
      <c r="BC2" s="144" t="s">
        <v>57</v>
      </c>
      <c r="BE2" s="52"/>
      <c r="BF2" s="53"/>
      <c r="BG2" s="53"/>
      <c r="BH2" s="53"/>
      <c r="BI2" s="53"/>
      <c r="BJ2" s="143" t="s">
        <v>65</v>
      </c>
      <c r="BK2" s="53"/>
      <c r="BL2" s="53"/>
      <c r="BM2" s="143" t="s">
        <v>66</v>
      </c>
      <c r="BN2" s="144" t="s">
        <v>57</v>
      </c>
    </row>
    <row r="3" spans="1:66" x14ac:dyDescent="0.35">
      <c r="A3" s="148"/>
      <c r="B3" s="56" t="s">
        <v>58</v>
      </c>
      <c r="C3" s="57" t="s">
        <v>59</v>
      </c>
      <c r="D3" s="57" t="s">
        <v>60</v>
      </c>
      <c r="E3" s="57" t="s">
        <v>61</v>
      </c>
      <c r="F3" s="57" t="s">
        <v>62</v>
      </c>
      <c r="G3" s="143"/>
      <c r="H3" s="57" t="s">
        <v>63</v>
      </c>
      <c r="I3" s="57" t="s">
        <v>64</v>
      </c>
      <c r="J3" s="143"/>
      <c r="K3" s="144"/>
      <c r="L3" s="55"/>
      <c r="M3" s="56" t="s">
        <v>58</v>
      </c>
      <c r="N3" s="57" t="s">
        <v>59</v>
      </c>
      <c r="O3" s="57" t="s">
        <v>60</v>
      </c>
      <c r="P3" s="57" t="s">
        <v>61</v>
      </c>
      <c r="Q3" s="57" t="s">
        <v>62</v>
      </c>
      <c r="R3" s="143"/>
      <c r="S3" s="57" t="s">
        <v>63</v>
      </c>
      <c r="T3" s="57" t="s">
        <v>64</v>
      </c>
      <c r="U3" s="143"/>
      <c r="V3" s="144"/>
      <c r="X3" s="56" t="s">
        <v>58</v>
      </c>
      <c r="Y3" s="57" t="s">
        <v>59</v>
      </c>
      <c r="Z3" s="57" t="s">
        <v>60</v>
      </c>
      <c r="AA3" s="57" t="s">
        <v>61</v>
      </c>
      <c r="AB3" s="57" t="s">
        <v>62</v>
      </c>
      <c r="AC3" s="143"/>
      <c r="AD3" s="57" t="s">
        <v>63</v>
      </c>
      <c r="AE3" s="57" t="s">
        <v>64</v>
      </c>
      <c r="AF3" s="143"/>
      <c r="AG3" s="144"/>
      <c r="AI3" s="56" t="s">
        <v>58</v>
      </c>
      <c r="AJ3" s="57" t="s">
        <v>59</v>
      </c>
      <c r="AK3" s="57" t="s">
        <v>60</v>
      </c>
      <c r="AL3" s="57" t="s">
        <v>61</v>
      </c>
      <c r="AM3" s="57" t="s">
        <v>62</v>
      </c>
      <c r="AN3" s="143"/>
      <c r="AO3" s="57" t="s">
        <v>63</v>
      </c>
      <c r="AP3" s="57" t="s">
        <v>64</v>
      </c>
      <c r="AQ3" s="143"/>
      <c r="AR3" s="144"/>
      <c r="AS3" s="55"/>
      <c r="AT3" s="56" t="s">
        <v>58</v>
      </c>
      <c r="AU3" s="57" t="s">
        <v>59</v>
      </c>
      <c r="AV3" s="57" t="s">
        <v>60</v>
      </c>
      <c r="AW3" s="57" t="s">
        <v>61</v>
      </c>
      <c r="AX3" s="57" t="s">
        <v>62</v>
      </c>
      <c r="AY3" s="143"/>
      <c r="AZ3" s="57" t="s">
        <v>63</v>
      </c>
      <c r="BA3" s="57" t="s">
        <v>64</v>
      </c>
      <c r="BB3" s="143"/>
      <c r="BC3" s="144"/>
      <c r="BE3" s="56" t="s">
        <v>58</v>
      </c>
      <c r="BF3" s="57" t="s">
        <v>59</v>
      </c>
      <c r="BG3" s="57" t="s">
        <v>60</v>
      </c>
      <c r="BH3" s="57" t="s">
        <v>61</v>
      </c>
      <c r="BI3" s="57" t="s">
        <v>62</v>
      </c>
      <c r="BJ3" s="143"/>
      <c r="BK3" s="57" t="s">
        <v>63</v>
      </c>
      <c r="BL3" s="57" t="s">
        <v>64</v>
      </c>
      <c r="BM3" s="143"/>
      <c r="BN3" s="144"/>
    </row>
    <row r="4" spans="1:66" x14ac:dyDescent="0.35">
      <c r="A4" s="58" t="s">
        <v>15</v>
      </c>
      <c r="B4" s="59">
        <f>VLOOKUP($A4,'Occupancy Raw Data'!$B$8:$BE$45,'Occupancy Raw Data'!AG$3,FALSE)</f>
        <v>51.813656500122001</v>
      </c>
      <c r="C4" s="60">
        <f>VLOOKUP($A4,'Occupancy Raw Data'!$B$8:$BE$45,'Occupancy Raw Data'!AH$3,FALSE)</f>
        <v>59.980485402087702</v>
      </c>
      <c r="D4" s="60">
        <f>VLOOKUP($A4,'Occupancy Raw Data'!$B$8:$BE$45,'Occupancy Raw Data'!AI$3,FALSE)</f>
        <v>66.5162814046016</v>
      </c>
      <c r="E4" s="60">
        <f>VLOOKUP($A4,'Occupancy Raw Data'!$B$8:$BE$45,'Occupancy Raw Data'!AJ$3,FALSE)</f>
        <v>67.961077891313494</v>
      </c>
      <c r="F4" s="60">
        <f>VLOOKUP($A4,'Occupancy Raw Data'!$B$8:$BE$45,'Occupancy Raw Data'!AK$3,FALSE)</f>
        <v>66.357774718877707</v>
      </c>
      <c r="G4" s="61">
        <f>VLOOKUP($A4,'Occupancy Raw Data'!$B$8:$BE$45,'Occupancy Raw Data'!AL$3,FALSE)</f>
        <v>62.521368617571902</v>
      </c>
      <c r="H4" s="60">
        <f>VLOOKUP($A4,'Occupancy Raw Data'!$B$8:$BE$45,'Occupancy Raw Data'!AN$3,FALSE)</f>
        <v>72.630309533494895</v>
      </c>
      <c r="I4" s="60">
        <f>VLOOKUP($A4,'Occupancy Raw Data'!$B$8:$BE$45,'Occupancy Raw Data'!AO$3,FALSE)</f>
        <v>74.307354020664405</v>
      </c>
      <c r="J4" s="61">
        <f>VLOOKUP($A4,'Occupancy Raw Data'!$B$8:$BE$45,'Occupancy Raw Data'!AP$3,FALSE)</f>
        <v>73.468833779815199</v>
      </c>
      <c r="K4" s="62">
        <f>VLOOKUP($A4,'Occupancy Raw Data'!$B$8:$BE$45,'Occupancy Raw Data'!AR$3,FALSE)</f>
        <v>65.647787664690796</v>
      </c>
      <c r="M4" s="59">
        <f>VLOOKUP($A4,'Occupancy Raw Data'!$B$8:$BE$45,'Occupancy Raw Data'!AT$3,FALSE)</f>
        <v>5.5126775918527304</v>
      </c>
      <c r="N4" s="60">
        <f>VLOOKUP($A4,'Occupancy Raw Data'!$B$8:$BE$45,'Occupancy Raw Data'!AU$3,FALSE)</f>
        <v>9.1325775255853898</v>
      </c>
      <c r="O4" s="60">
        <f>VLOOKUP($A4,'Occupancy Raw Data'!$B$8:$BE$45,'Occupancy Raw Data'!AV$3,FALSE)</f>
        <v>14.2896460211581</v>
      </c>
      <c r="P4" s="60">
        <f>VLOOKUP($A4,'Occupancy Raw Data'!$B$8:$BE$45,'Occupancy Raw Data'!AW$3,FALSE)</f>
        <v>14.3503675114128</v>
      </c>
      <c r="Q4" s="60">
        <f>VLOOKUP($A4,'Occupancy Raw Data'!$B$8:$BE$45,'Occupancy Raw Data'!AX$3,FALSE)</f>
        <v>8.7070735821919794</v>
      </c>
      <c r="R4" s="61">
        <f>VLOOKUP($A4,'Occupancy Raw Data'!$B$8:$BE$45,'Occupancy Raw Data'!AY$3,FALSE)</f>
        <v>10.566966992208499</v>
      </c>
      <c r="S4" s="60">
        <f>VLOOKUP($A4,'Occupancy Raw Data'!$B$8:$BE$45,'Occupancy Raw Data'!BA$3,FALSE)</f>
        <v>3.0141663507878702</v>
      </c>
      <c r="T4" s="60">
        <f>VLOOKUP($A4,'Occupancy Raw Data'!$B$8:$BE$45,'Occupancy Raw Data'!BB$3,FALSE)</f>
        <v>1.4413189428662001</v>
      </c>
      <c r="U4" s="61">
        <f>VLOOKUP($A4,'Occupancy Raw Data'!$B$8:$BE$45,'Occupancy Raw Data'!BC$3,FALSE)</f>
        <v>2.21270146119969</v>
      </c>
      <c r="V4" s="62">
        <f>VLOOKUP($A4,'Occupancy Raw Data'!$B$8:$BE$45,'Occupancy Raw Data'!BE$3,FALSE)</f>
        <v>7.7504239262504298</v>
      </c>
      <c r="X4" s="64">
        <f>VLOOKUP($A4,'ADR Raw Data'!$B$6:$BE$43,'ADR Raw Data'!AG$1,FALSE)</f>
        <v>139.86188978033101</v>
      </c>
      <c r="Y4" s="65">
        <f>VLOOKUP($A4,'ADR Raw Data'!$B$6:$BE$43,'ADR Raw Data'!AH$1,FALSE)</f>
        <v>142.426566373236</v>
      </c>
      <c r="Z4" s="65">
        <f>VLOOKUP($A4,'ADR Raw Data'!$B$6:$BE$43,'ADR Raw Data'!AI$1,FALSE)</f>
        <v>149.089362220559</v>
      </c>
      <c r="AA4" s="65">
        <f>VLOOKUP($A4,'ADR Raw Data'!$B$6:$BE$43,'ADR Raw Data'!AJ$1,FALSE)</f>
        <v>149.44642312169699</v>
      </c>
      <c r="AB4" s="65">
        <f>VLOOKUP($A4,'ADR Raw Data'!$B$6:$BE$43,'ADR Raw Data'!AK$1,FALSE)</f>
        <v>148.03031061055199</v>
      </c>
      <c r="AC4" s="66">
        <f>VLOOKUP($A4,'ADR Raw Data'!$B$6:$BE$43,'ADR Raw Data'!AL$1,FALSE)</f>
        <v>146.13159598675</v>
      </c>
      <c r="AD4" s="65">
        <f>VLOOKUP($A4,'ADR Raw Data'!$B$6:$BE$43,'ADR Raw Data'!AN$1,FALSE)</f>
        <v>162.33598751511701</v>
      </c>
      <c r="AE4" s="65">
        <f>VLOOKUP($A4,'ADR Raw Data'!$B$6:$BE$43,'ADR Raw Data'!AO$1,FALSE)</f>
        <v>166.16635641200901</v>
      </c>
      <c r="AF4" s="66">
        <f>VLOOKUP($A4,'ADR Raw Data'!$B$6:$BE$43,'ADR Raw Data'!AP$1,FALSE)</f>
        <v>164.27303512298101</v>
      </c>
      <c r="AG4" s="67">
        <f>VLOOKUP($A4,'ADR Raw Data'!$B$6:$BE$43,'ADR Raw Data'!AR$1,FALSE)</f>
        <v>151.92973205935999</v>
      </c>
      <c r="AI4" s="59">
        <f>VLOOKUP($A4,'ADR Raw Data'!$B$6:$BE$43,'ADR Raw Data'!AT$1,FALSE)</f>
        <v>15.679100091210501</v>
      </c>
      <c r="AJ4" s="60">
        <f>VLOOKUP($A4,'ADR Raw Data'!$B$6:$BE$43,'ADR Raw Data'!AU$1,FALSE)</f>
        <v>19.151095965402199</v>
      </c>
      <c r="AK4" s="60">
        <f>VLOOKUP($A4,'ADR Raw Data'!$B$6:$BE$43,'ADR Raw Data'!AV$1,FALSE)</f>
        <v>22.350516901522099</v>
      </c>
      <c r="AL4" s="60">
        <f>VLOOKUP($A4,'ADR Raw Data'!$B$6:$BE$43,'ADR Raw Data'!AW$1,FALSE)</f>
        <v>21.8107565286941</v>
      </c>
      <c r="AM4" s="60">
        <f>VLOOKUP($A4,'ADR Raw Data'!$B$6:$BE$43,'ADR Raw Data'!AX$1,FALSE)</f>
        <v>16.914747019998298</v>
      </c>
      <c r="AN4" s="61">
        <f>VLOOKUP($A4,'ADR Raw Data'!$B$6:$BE$43,'ADR Raw Data'!AY$1,FALSE)</f>
        <v>19.348818570811499</v>
      </c>
      <c r="AO4" s="60">
        <f>VLOOKUP($A4,'ADR Raw Data'!$B$6:$BE$43,'ADR Raw Data'!BA$1,FALSE)</f>
        <v>12.101162034581399</v>
      </c>
      <c r="AP4" s="60">
        <f>VLOOKUP($A4,'ADR Raw Data'!$B$6:$BE$43,'ADR Raw Data'!BB$1,FALSE)</f>
        <v>11.5685574357343</v>
      </c>
      <c r="AQ4" s="61">
        <f>VLOOKUP($A4,'ADR Raw Data'!$B$6:$BE$43,'ADR Raw Data'!BC$1,FALSE)</f>
        <v>11.815996332036301</v>
      </c>
      <c r="AR4" s="62">
        <f>VLOOKUP($A4,'ADR Raw Data'!$B$6:$BE$43,'ADR Raw Data'!BE$1,FALSE)</f>
        <v>16.253660614547801</v>
      </c>
      <c r="AT4" s="64">
        <f>VLOOKUP($A4,'RevPAR Raw Data'!$B$6:$BE$43,'RevPAR Raw Data'!AG$1,FALSE)</f>
        <v>72.467559145360397</v>
      </c>
      <c r="AU4" s="65">
        <f>VLOOKUP($A4,'RevPAR Raw Data'!$B$6:$BE$43,'RevPAR Raw Data'!AH$1,FALSE)</f>
        <v>85.428145852193694</v>
      </c>
      <c r="AV4" s="65">
        <f>VLOOKUP($A4,'RevPAR Raw Data'!$B$6:$BE$43,'RevPAR Raw Data'!AI$1,FALSE)</f>
        <v>99.168699718952993</v>
      </c>
      <c r="AW4" s="65">
        <f>VLOOKUP($A4,'RevPAR Raw Data'!$B$6:$BE$43,'RevPAR Raw Data'!AJ$1,FALSE)</f>
        <v>101.565400023519</v>
      </c>
      <c r="AX4" s="65">
        <f>VLOOKUP($A4,'RevPAR Raw Data'!$B$6:$BE$43,'RevPAR Raw Data'!AK$1,FALSE)</f>
        <v>98.229620030605304</v>
      </c>
      <c r="AY4" s="66">
        <f>VLOOKUP($A4,'RevPAR Raw Data'!$B$6:$BE$43,'RevPAR Raw Data'!AL$1,FALSE)</f>
        <v>91.363473793617302</v>
      </c>
      <c r="AZ4" s="65">
        <f>VLOOKUP($A4,'RevPAR Raw Data'!$B$6:$BE$43,'RevPAR Raw Data'!AN$1,FALSE)</f>
        <v>117.90513021648501</v>
      </c>
      <c r="BA4" s="65">
        <f>VLOOKUP($A4,'RevPAR Raw Data'!$B$6:$BE$43,'RevPAR Raw Data'!AO$1,FALSE)</f>
        <v>123.47382272231</v>
      </c>
      <c r="BB4" s="66">
        <f>VLOOKUP($A4,'RevPAR Raw Data'!$B$6:$BE$43,'RevPAR Raw Data'!AP$1,FALSE)</f>
        <v>120.68948311955999</v>
      </c>
      <c r="BC4" s="67">
        <f>VLOOKUP($A4,'RevPAR Raw Data'!$B$6:$BE$43,'RevPAR Raw Data'!AR$1,FALSE)</f>
        <v>99.738507901862903</v>
      </c>
      <c r="BE4" s="59">
        <f>VLOOKUP($A4,'RevPAR Raw Data'!$B$6:$BE$43,'RevPAR Raw Data'!AT$1,FALSE)</f>
        <v>22.056115920395602</v>
      </c>
      <c r="BF4" s="60">
        <f>VLOOKUP($A4,'RevPAR Raw Data'!$B$6:$BE$43,'RevPAR Raw Data'!AU$1,FALSE)</f>
        <v>30.032662177027198</v>
      </c>
      <c r="BG4" s="60">
        <f>VLOOKUP($A4,'RevPAR Raw Data'!$B$6:$BE$43,'RevPAR Raw Data'!AV$1,FALSE)</f>
        <v>39.833972671806798</v>
      </c>
      <c r="BH4" s="60">
        <f>VLOOKUP($A4,'RevPAR Raw Data'!$B$6:$BE$43,'RevPAR Raw Data'!AW$1,FALSE)</f>
        <v>39.291047758994097</v>
      </c>
      <c r="BI4" s="60">
        <f>VLOOKUP($A4,'RevPAR Raw Data'!$B$6:$BE$43,'RevPAR Raw Data'!AX$1,FALSE)</f>
        <v>27.094600071463098</v>
      </c>
      <c r="BJ4" s="61">
        <f>VLOOKUP($A4,'RevPAR Raw Data'!$B$6:$BE$43,'RevPAR Raw Data'!AY$1,FALSE)</f>
        <v>31.960368834780098</v>
      </c>
      <c r="BK4" s="60">
        <f>VLOOKUP($A4,'RevPAR Raw Data'!$B$6:$BE$43,'RevPAR Raw Data'!BA$1,FALSE)</f>
        <v>15.480077539470001</v>
      </c>
      <c r="BL4" s="60">
        <f>VLOOKUP($A4,'RevPAR Raw Data'!$B$6:$BE$43,'RevPAR Raw Data'!BB$1,FALSE)</f>
        <v>13.1766161883381</v>
      </c>
      <c r="BM4" s="61">
        <f>VLOOKUP($A4,'RevPAR Raw Data'!$B$6:$BE$43,'RevPAR Raw Data'!BC$1,FALSE)</f>
        <v>14.2901505167303</v>
      </c>
      <c r="BN4" s="62">
        <f>VLOOKUP($A4,'RevPAR Raw Data'!$B$6:$BE$43,'RevPAR Raw Data'!BE$1,FALSE)</f>
        <v>25.263812141959701</v>
      </c>
    </row>
    <row r="5" spans="1:66" x14ac:dyDescent="0.35">
      <c r="A5" s="58" t="s">
        <v>70</v>
      </c>
      <c r="B5" s="59">
        <f>VLOOKUP($A5,'Occupancy Raw Data'!$B$8:$BE$45,'Occupancy Raw Data'!AG$3,FALSE)</f>
        <v>50.6871073871419</v>
      </c>
      <c r="C5" s="60">
        <f>VLOOKUP($A5,'Occupancy Raw Data'!$B$8:$BE$45,'Occupancy Raw Data'!AH$3,FALSE)</f>
        <v>58.909431320359303</v>
      </c>
      <c r="D5" s="60">
        <f>VLOOKUP($A5,'Occupancy Raw Data'!$B$8:$BE$45,'Occupancy Raw Data'!AI$3,FALSE)</f>
        <v>65.989446920370099</v>
      </c>
      <c r="E5" s="60">
        <f>VLOOKUP($A5,'Occupancy Raw Data'!$B$8:$BE$45,'Occupancy Raw Data'!AJ$3,FALSE)</f>
        <v>67.774346573598706</v>
      </c>
      <c r="F5" s="60">
        <f>VLOOKUP($A5,'Occupancy Raw Data'!$B$8:$BE$45,'Occupancy Raw Data'!AK$3,FALSE)</f>
        <v>65.899514189928396</v>
      </c>
      <c r="G5" s="61">
        <f>VLOOKUP($A5,'Occupancy Raw Data'!$B$8:$BE$45,'Occupancy Raw Data'!AL$3,FALSE)</f>
        <v>61.8515035675278</v>
      </c>
      <c r="H5" s="60">
        <f>VLOOKUP($A5,'Occupancy Raw Data'!$B$8:$BE$45,'Occupancy Raw Data'!AN$3,FALSE)</f>
        <v>73.165732478793302</v>
      </c>
      <c r="I5" s="60">
        <f>VLOOKUP($A5,'Occupancy Raw Data'!$B$8:$BE$45,'Occupancy Raw Data'!AO$3,FALSE)</f>
        <v>75.638432606081096</v>
      </c>
      <c r="J5" s="61">
        <f>VLOOKUP($A5,'Occupancy Raw Data'!$B$8:$BE$45,'Occupancy Raw Data'!AP$3,FALSE)</f>
        <v>74.402082542437199</v>
      </c>
      <c r="K5" s="62">
        <f>VLOOKUP($A5,'Occupancy Raw Data'!$B$8:$BE$45,'Occupancy Raw Data'!AR$3,FALSE)</f>
        <v>65.437126719947699</v>
      </c>
      <c r="M5" s="59">
        <f>VLOOKUP($A5,'Occupancy Raw Data'!$B$8:$BE$45,'Occupancy Raw Data'!AT$3,FALSE)</f>
        <v>2.6878761135208902</v>
      </c>
      <c r="N5" s="60">
        <f>VLOOKUP($A5,'Occupancy Raw Data'!$B$8:$BE$45,'Occupancy Raw Data'!AU$3,FALSE)</f>
        <v>4.9488868464408702</v>
      </c>
      <c r="O5" s="60">
        <f>VLOOKUP($A5,'Occupancy Raw Data'!$B$8:$BE$45,'Occupancy Raw Data'!AV$3,FALSE)</f>
        <v>11.792845724252601</v>
      </c>
      <c r="P5" s="60">
        <f>VLOOKUP($A5,'Occupancy Raw Data'!$B$8:$BE$45,'Occupancy Raw Data'!AW$3,FALSE)</f>
        <v>12.9923711192812</v>
      </c>
      <c r="Q5" s="60">
        <f>VLOOKUP($A5,'Occupancy Raw Data'!$B$8:$BE$45,'Occupancy Raw Data'!AX$3,FALSE)</f>
        <v>9.2636104295708002</v>
      </c>
      <c r="R5" s="61">
        <f>VLOOKUP($A5,'Occupancy Raw Data'!$B$8:$BE$45,'Occupancy Raw Data'!AY$3,FALSE)</f>
        <v>8.5853787410783706</v>
      </c>
      <c r="S5" s="60">
        <f>VLOOKUP($A5,'Occupancy Raw Data'!$B$8:$BE$45,'Occupancy Raw Data'!BA$3,FALSE)</f>
        <v>3.2057939159836502</v>
      </c>
      <c r="T5" s="60">
        <f>VLOOKUP($A5,'Occupancy Raw Data'!$B$8:$BE$45,'Occupancy Raw Data'!BB$3,FALSE)</f>
        <v>1.18051556152332</v>
      </c>
      <c r="U5" s="61">
        <f>VLOOKUP($A5,'Occupancy Raw Data'!$B$8:$BE$45,'Occupancy Raw Data'!BC$3,FALSE)</f>
        <v>2.1662933282038899</v>
      </c>
      <c r="V5" s="62">
        <f>VLOOKUP($A5,'Occupancy Raw Data'!$B$8:$BE$45,'Occupancy Raw Data'!BE$3,FALSE)</f>
        <v>6.4141788788395901</v>
      </c>
      <c r="X5" s="64">
        <f>VLOOKUP($A5,'ADR Raw Data'!$B$6:$BE$43,'ADR Raw Data'!AG$1,FALSE)</f>
        <v>111.02612284312799</v>
      </c>
      <c r="Y5" s="65">
        <f>VLOOKUP($A5,'ADR Raw Data'!$B$6:$BE$43,'ADR Raw Data'!AH$1,FALSE)</f>
        <v>118.015552597653</v>
      </c>
      <c r="Z5" s="65">
        <f>VLOOKUP($A5,'ADR Raw Data'!$B$6:$BE$43,'ADR Raw Data'!AI$1,FALSE)</f>
        <v>123.716832784472</v>
      </c>
      <c r="AA5" s="65">
        <f>VLOOKUP($A5,'ADR Raw Data'!$B$6:$BE$43,'ADR Raw Data'!AJ$1,FALSE)</f>
        <v>123.493599534002</v>
      </c>
      <c r="AB5" s="65">
        <f>VLOOKUP($A5,'ADR Raw Data'!$B$6:$BE$43,'ADR Raw Data'!AK$1,FALSE)</f>
        <v>120.096831298737</v>
      </c>
      <c r="AC5" s="66">
        <f>VLOOKUP($A5,'ADR Raw Data'!$B$6:$BE$43,'ADR Raw Data'!AL$1,FALSE)</f>
        <v>119.730204232727</v>
      </c>
      <c r="AD5" s="65">
        <f>VLOOKUP($A5,'ADR Raw Data'!$B$6:$BE$43,'ADR Raw Data'!AN$1,FALSE)</f>
        <v>135.534393693412</v>
      </c>
      <c r="AE5" s="65">
        <f>VLOOKUP($A5,'ADR Raw Data'!$B$6:$BE$43,'ADR Raw Data'!AO$1,FALSE)</f>
        <v>137.468148167322</v>
      </c>
      <c r="AF5" s="66">
        <f>VLOOKUP($A5,'ADR Raw Data'!$B$6:$BE$43,'ADR Raw Data'!AP$1,FALSE)</f>
        <v>136.51733766791801</v>
      </c>
      <c r="AG5" s="67">
        <f>VLOOKUP($A5,'ADR Raw Data'!$B$6:$BE$43,'ADR Raw Data'!AR$1,FALSE)</f>
        <v>125.183239358794</v>
      </c>
      <c r="AI5" s="59">
        <f>VLOOKUP($A5,'ADR Raw Data'!$B$6:$BE$43,'ADR Raw Data'!AT$1,FALSE)</f>
        <v>13.4886825534069</v>
      </c>
      <c r="AJ5" s="60">
        <f>VLOOKUP($A5,'ADR Raw Data'!$B$6:$BE$43,'ADR Raw Data'!AU$1,FALSE)</f>
        <v>17.0256873489055</v>
      </c>
      <c r="AK5" s="60">
        <f>VLOOKUP($A5,'ADR Raw Data'!$B$6:$BE$43,'ADR Raw Data'!AV$1,FALSE)</f>
        <v>19.426192344567198</v>
      </c>
      <c r="AL5" s="60">
        <f>VLOOKUP($A5,'ADR Raw Data'!$B$6:$BE$43,'ADR Raw Data'!AW$1,FALSE)</f>
        <v>19.0257162066994</v>
      </c>
      <c r="AM5" s="60">
        <f>VLOOKUP($A5,'ADR Raw Data'!$B$6:$BE$43,'ADR Raw Data'!AX$1,FALSE)</f>
        <v>15.425918710252001</v>
      </c>
      <c r="AN5" s="61">
        <f>VLOOKUP($A5,'ADR Raw Data'!$B$6:$BE$43,'ADR Raw Data'!AY$1,FALSE)</f>
        <v>17.173604746395199</v>
      </c>
      <c r="AO5" s="60">
        <f>VLOOKUP($A5,'ADR Raw Data'!$B$6:$BE$43,'ADR Raw Data'!BA$1,FALSE)</f>
        <v>12.0152580439178</v>
      </c>
      <c r="AP5" s="60">
        <f>VLOOKUP($A5,'ADR Raw Data'!$B$6:$BE$43,'ADR Raw Data'!BB$1,FALSE)</f>
        <v>10.8643934332302</v>
      </c>
      <c r="AQ5" s="61">
        <f>VLOOKUP($A5,'ADR Raw Data'!$B$6:$BE$43,'ADR Raw Data'!BC$1,FALSE)</f>
        <v>11.409706920597699</v>
      </c>
      <c r="AR5" s="62">
        <f>VLOOKUP($A5,'ADR Raw Data'!$B$6:$BE$43,'ADR Raw Data'!BE$1,FALSE)</f>
        <v>14.7753416754817</v>
      </c>
      <c r="AT5" s="64">
        <f>VLOOKUP($A5,'RevPAR Raw Data'!$B$6:$BE$43,'RevPAR Raw Data'!AG$1,FALSE)</f>
        <v>56.275930113276601</v>
      </c>
      <c r="AU5" s="65">
        <f>VLOOKUP($A5,'RevPAR Raw Data'!$B$6:$BE$43,'RevPAR Raw Data'!AH$1,FALSE)</f>
        <v>69.522290904857499</v>
      </c>
      <c r="AV5" s="65">
        <f>VLOOKUP($A5,'RevPAR Raw Data'!$B$6:$BE$43,'RevPAR Raw Data'!AI$1,FALSE)</f>
        <v>81.640053701872304</v>
      </c>
      <c r="AW5" s="65">
        <f>VLOOKUP($A5,'RevPAR Raw Data'!$B$6:$BE$43,'RevPAR Raw Data'!AJ$1,FALSE)</f>
        <v>83.696980144386998</v>
      </c>
      <c r="AX5" s="65">
        <f>VLOOKUP($A5,'RevPAR Raw Data'!$B$6:$BE$43,'RevPAR Raw Data'!AK$1,FALSE)</f>
        <v>79.143228383365695</v>
      </c>
      <c r="AY5" s="66">
        <f>VLOOKUP($A5,'RevPAR Raw Data'!$B$6:$BE$43,'RevPAR Raw Data'!AL$1,FALSE)</f>
        <v>74.054931542413499</v>
      </c>
      <c r="AZ5" s="65">
        <f>VLOOKUP($A5,'RevPAR Raw Data'!$B$6:$BE$43,'RevPAR Raw Data'!AN$1,FALSE)</f>
        <v>99.164731906477002</v>
      </c>
      <c r="BA5" s="65">
        <f>VLOOKUP($A5,'RevPAR Raw Data'!$B$6:$BE$43,'RevPAR Raw Data'!AO$1,FALSE)</f>
        <v>103.978752606368</v>
      </c>
      <c r="BB5" s="66">
        <f>VLOOKUP($A5,'RevPAR Raw Data'!$B$6:$BE$43,'RevPAR Raw Data'!AP$1,FALSE)</f>
        <v>101.571742256422</v>
      </c>
      <c r="BC5" s="67">
        <f>VLOOKUP($A5,'RevPAR Raw Data'!$B$6:$BE$43,'RevPAR Raw Data'!AR$1,FALSE)</f>
        <v>81.916314971349706</v>
      </c>
      <c r="BE5" s="59">
        <f>VLOOKUP($A5,'RevPAR Raw Data'!$B$6:$BE$43,'RevPAR Raw Data'!AT$1,FALSE)</f>
        <v>16.5391177433095</v>
      </c>
      <c r="BF5" s="60">
        <f>VLOOKUP($A5,'RevPAR Raw Data'!$B$6:$BE$43,'RevPAR Raw Data'!AU$1,FALSE)</f>
        <v>22.817156197072599</v>
      </c>
      <c r="BG5" s="60">
        <f>VLOOKUP($A5,'RevPAR Raw Data'!$B$6:$BE$43,'RevPAR Raw Data'!AV$1,FALSE)</f>
        <v>33.509938962111299</v>
      </c>
      <c r="BH5" s="60">
        <f>VLOOKUP($A5,'RevPAR Raw Data'!$B$6:$BE$43,'RevPAR Raw Data'!AW$1,FALSE)</f>
        <v>34.4899789836564</v>
      </c>
      <c r="BI5" s="60">
        <f>VLOOKUP($A5,'RevPAR Raw Data'!$B$6:$BE$43,'RevPAR Raw Data'!AX$1,FALSE)</f>
        <v>26.1185261543229</v>
      </c>
      <c r="BJ5" s="61">
        <f>VLOOKUP($A5,'RevPAR Raw Data'!$B$6:$BE$43,'RevPAR Raw Data'!AY$1,FALSE)</f>
        <v>27.233402498447401</v>
      </c>
      <c r="BK5" s="60">
        <f>VLOOKUP($A5,'RevPAR Raw Data'!$B$6:$BE$43,'RevPAR Raw Data'!BA$1,FALSE)</f>
        <v>15.606236371263099</v>
      </c>
      <c r="BL5" s="60">
        <f>VLOOKUP($A5,'RevPAR Raw Data'!$B$6:$BE$43,'RevPAR Raw Data'!BB$1,FALSE)</f>
        <v>12.173164849897899</v>
      </c>
      <c r="BM5" s="61">
        <f>VLOOKUP($A5,'RevPAR Raw Data'!$B$6:$BE$43,'RevPAR Raw Data'!BC$1,FALSE)</f>
        <v>13.8231679685901</v>
      </c>
      <c r="BN5" s="62">
        <f>VLOOKUP($A5,'RevPAR Raw Data'!$B$6:$BE$43,'RevPAR Raw Data'!BE$1,FALSE)</f>
        <v>22.1372373993464</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Data'!$B$8:$BE$45,'Occupancy Raw Data'!AG$3,FALSE)</f>
        <v>54.215089839723497</v>
      </c>
      <c r="C7" s="60">
        <f>VLOOKUP($A7,'Occupancy Raw Data'!$B$8:$BE$45,'Occupancy Raw Data'!AH$3,FALSE)</f>
        <v>62.126060818382498</v>
      </c>
      <c r="D7" s="60">
        <f>VLOOKUP($A7,'Occupancy Raw Data'!$B$8:$BE$45,'Occupancy Raw Data'!AI$3,FALSE)</f>
        <v>72.047313044766796</v>
      </c>
      <c r="E7" s="60">
        <f>VLOOKUP($A7,'Occupancy Raw Data'!$B$8:$BE$45,'Occupancy Raw Data'!AJ$3,FALSE)</f>
        <v>74.321581412475794</v>
      </c>
      <c r="F7" s="60">
        <f>VLOOKUP($A7,'Occupancy Raw Data'!$B$8:$BE$45,'Occupancy Raw Data'!AK$3,FALSE)</f>
        <v>70.708662831687505</v>
      </c>
      <c r="G7" s="61">
        <f>VLOOKUP($A7,'Occupancy Raw Data'!$B$8:$BE$45,'Occupancy Raw Data'!AL$3,FALSE)</f>
        <v>66.684360948988299</v>
      </c>
      <c r="H7" s="60">
        <f>VLOOKUP($A7,'Occupancy Raw Data'!$B$8:$BE$45,'Occupancy Raw Data'!AN$3,FALSE)</f>
        <v>74.419476664556001</v>
      </c>
      <c r="I7" s="60">
        <f>VLOOKUP($A7,'Occupancy Raw Data'!$B$8:$BE$45,'Occupancy Raw Data'!AO$3,FALSE)</f>
        <v>76.942524709569895</v>
      </c>
      <c r="J7" s="61">
        <f>VLOOKUP($A7,'Occupancy Raw Data'!$B$8:$BE$45,'Occupancy Raw Data'!AP$3,FALSE)</f>
        <v>75.681000687063005</v>
      </c>
      <c r="K7" s="62">
        <f>VLOOKUP($A7,'Occupancy Raw Data'!$B$8:$BE$45,'Occupancy Raw Data'!AR$3,FALSE)</f>
        <v>69.254963021129996</v>
      </c>
      <c r="M7" s="59">
        <f>VLOOKUP($A7,'Occupancy Raw Data'!$B$8:$BE$45,'Occupancy Raw Data'!AT$3,FALSE)</f>
        <v>24.820004080495998</v>
      </c>
      <c r="N7" s="60">
        <f>VLOOKUP($A7,'Occupancy Raw Data'!$B$8:$BE$45,'Occupancy Raw Data'!AU$3,FALSE)</f>
        <v>30.534079201798601</v>
      </c>
      <c r="O7" s="60">
        <f>VLOOKUP($A7,'Occupancy Raw Data'!$B$8:$BE$45,'Occupancy Raw Data'!AV$3,FALSE)</f>
        <v>40.330477596439202</v>
      </c>
      <c r="P7" s="60">
        <f>VLOOKUP($A7,'Occupancy Raw Data'!$B$8:$BE$45,'Occupancy Raw Data'!AW$3,FALSE)</f>
        <v>43.801428764068298</v>
      </c>
      <c r="Q7" s="60">
        <f>VLOOKUP($A7,'Occupancy Raw Data'!$B$8:$BE$45,'Occupancy Raw Data'!AX$3,FALSE)</f>
        <v>34.026895423078201</v>
      </c>
      <c r="R7" s="61">
        <f>VLOOKUP($A7,'Occupancy Raw Data'!$B$8:$BE$45,'Occupancy Raw Data'!AY$3,FALSE)</f>
        <v>35.0944108894669</v>
      </c>
      <c r="S7" s="60">
        <f>VLOOKUP($A7,'Occupancy Raw Data'!$B$8:$BE$45,'Occupancy Raw Data'!BA$3,FALSE)</f>
        <v>18.3858825201565</v>
      </c>
      <c r="T7" s="60">
        <f>VLOOKUP($A7,'Occupancy Raw Data'!$B$8:$BE$45,'Occupancy Raw Data'!BB$3,FALSE)</f>
        <v>13.1844203387056</v>
      </c>
      <c r="U7" s="61">
        <f>VLOOKUP($A7,'Occupancy Raw Data'!$B$8:$BE$45,'Occupancy Raw Data'!BC$3,FALSE)</f>
        <v>15.683421184589299</v>
      </c>
      <c r="V7" s="62">
        <f>VLOOKUP($A7,'Occupancy Raw Data'!$B$8:$BE$45,'Occupancy Raw Data'!BE$3,FALSE)</f>
        <v>28.370372184623999</v>
      </c>
      <c r="X7" s="64">
        <f>VLOOKUP($A7,'ADR Raw Data'!$B$6:$BE$43,'ADR Raw Data'!AG$1,FALSE)</f>
        <v>171.21770201643599</v>
      </c>
      <c r="Y7" s="65">
        <f>VLOOKUP($A7,'ADR Raw Data'!$B$6:$BE$43,'ADR Raw Data'!AH$1,FALSE)</f>
        <v>185.09566871382901</v>
      </c>
      <c r="Z7" s="65">
        <f>VLOOKUP($A7,'ADR Raw Data'!$B$6:$BE$43,'ADR Raw Data'!AI$1,FALSE)</f>
        <v>194.74927116055801</v>
      </c>
      <c r="AA7" s="65">
        <f>VLOOKUP($A7,'ADR Raw Data'!$B$6:$BE$43,'ADR Raw Data'!AJ$1,FALSE)</f>
        <v>196.20323408124801</v>
      </c>
      <c r="AB7" s="65">
        <f>VLOOKUP($A7,'ADR Raw Data'!$B$6:$BE$43,'ADR Raw Data'!AK$1,FALSE)</f>
        <v>185.38803790193001</v>
      </c>
      <c r="AC7" s="66">
        <f>VLOOKUP($A7,'ADR Raw Data'!$B$6:$BE$43,'ADR Raw Data'!AL$1,FALSE)</f>
        <v>187.46360034508101</v>
      </c>
      <c r="AD7" s="65">
        <f>VLOOKUP($A7,'ADR Raw Data'!$B$6:$BE$43,'ADR Raw Data'!AN$1,FALSE)</f>
        <v>170.771673218784</v>
      </c>
      <c r="AE7" s="65">
        <f>VLOOKUP($A7,'ADR Raw Data'!$B$6:$BE$43,'ADR Raw Data'!AO$1,FALSE)</f>
        <v>170.384615240952</v>
      </c>
      <c r="AF7" s="66">
        <f>VLOOKUP($A7,'ADR Raw Data'!$B$6:$BE$43,'ADR Raw Data'!AP$1,FALSE)</f>
        <v>170.57491830174399</v>
      </c>
      <c r="AG7" s="67">
        <f>VLOOKUP($A7,'ADR Raw Data'!$B$6:$BE$43,'ADR Raw Data'!AR$1,FALSE)</f>
        <v>182.19025459554501</v>
      </c>
      <c r="AI7" s="59">
        <f>VLOOKUP($A7,'ADR Raw Data'!$B$6:$BE$43,'ADR Raw Data'!AT$1,FALSE)</f>
        <v>30.382191211098299</v>
      </c>
      <c r="AJ7" s="60">
        <f>VLOOKUP($A7,'ADR Raw Data'!$B$6:$BE$43,'ADR Raw Data'!AU$1,FALSE)</f>
        <v>32.1524523994349</v>
      </c>
      <c r="AK7" s="60">
        <f>VLOOKUP($A7,'ADR Raw Data'!$B$6:$BE$43,'ADR Raw Data'!AV$1,FALSE)</f>
        <v>34.335488563449097</v>
      </c>
      <c r="AL7" s="60">
        <f>VLOOKUP($A7,'ADR Raw Data'!$B$6:$BE$43,'ADR Raw Data'!AW$1,FALSE)</f>
        <v>37.188204510621702</v>
      </c>
      <c r="AM7" s="60">
        <f>VLOOKUP($A7,'ADR Raw Data'!$B$6:$BE$43,'ADR Raw Data'!AX$1,FALSE)</f>
        <v>33.425226170920901</v>
      </c>
      <c r="AN7" s="61">
        <f>VLOOKUP($A7,'ADR Raw Data'!$B$6:$BE$43,'ADR Raw Data'!AY$1,FALSE)</f>
        <v>33.975018283147598</v>
      </c>
      <c r="AO7" s="60">
        <f>VLOOKUP($A7,'ADR Raw Data'!$B$6:$BE$43,'ADR Raw Data'!BA$1,FALSE)</f>
        <v>25.736694721969901</v>
      </c>
      <c r="AP7" s="60">
        <f>VLOOKUP($A7,'ADR Raw Data'!$B$6:$BE$43,'ADR Raw Data'!BB$1,FALSE)</f>
        <v>23.979119139274701</v>
      </c>
      <c r="AQ7" s="61">
        <f>VLOOKUP($A7,'ADR Raw Data'!$B$6:$BE$43,'ADR Raw Data'!BC$1,FALSE)</f>
        <v>24.821532116368999</v>
      </c>
      <c r="AR7" s="62">
        <f>VLOOKUP($A7,'ADR Raw Data'!$B$6:$BE$43,'ADR Raw Data'!BE$1,FALSE)</f>
        <v>31.268835903844899</v>
      </c>
      <c r="AT7" s="64">
        <f>VLOOKUP($A7,'RevPAR Raw Data'!$B$6:$BE$43,'RevPAR Raw Data'!AG$1,FALSE)</f>
        <v>92.825830969720997</v>
      </c>
      <c r="AU7" s="65">
        <f>VLOOKUP($A7,'RevPAR Raw Data'!$B$6:$BE$43,'RevPAR Raw Data'!AH$1,FALSE)</f>
        <v>114.99264771734499</v>
      </c>
      <c r="AV7" s="65">
        <f>VLOOKUP($A7,'RevPAR Raw Data'!$B$6:$BE$43,'RevPAR Raw Data'!AI$1,FALSE)</f>
        <v>140.311617045449</v>
      </c>
      <c r="AW7" s="65">
        <f>VLOOKUP($A7,'RevPAR Raw Data'!$B$6:$BE$43,'RevPAR Raw Data'!AJ$1,FALSE)</f>
        <v>145.821346351605</v>
      </c>
      <c r="AX7" s="65">
        <f>VLOOKUP($A7,'RevPAR Raw Data'!$B$6:$BE$43,'RevPAR Raw Data'!AK$1,FALSE)</f>
        <v>131.085402650356</v>
      </c>
      <c r="AY7" s="66">
        <f>VLOOKUP($A7,'RevPAR Raw Data'!$B$6:$BE$43,'RevPAR Raw Data'!AL$1,FALSE)</f>
        <v>125.00890390208301</v>
      </c>
      <c r="AZ7" s="65">
        <f>VLOOKUP($A7,'RevPAR Raw Data'!$B$6:$BE$43,'RevPAR Raw Data'!AN$1,FALSE)</f>
        <v>127.08738550072501</v>
      </c>
      <c r="BA7" s="65">
        <f>VLOOKUP($A7,'RevPAR Raw Data'!$B$6:$BE$43,'RevPAR Raw Data'!AO$1,FALSE)</f>
        <v>131.09822468307499</v>
      </c>
      <c r="BB7" s="66">
        <f>VLOOKUP($A7,'RevPAR Raw Data'!$B$6:$BE$43,'RevPAR Raw Data'!AP$1,FALSE)</f>
        <v>129.0928050919</v>
      </c>
      <c r="BC7" s="67">
        <f>VLOOKUP($A7,'RevPAR Raw Data'!$B$6:$BE$43,'RevPAR Raw Data'!AR$1,FALSE)</f>
        <v>126.17579344824701</v>
      </c>
      <c r="BE7" s="59">
        <f>VLOOKUP($A7,'RevPAR Raw Data'!$B$6:$BE$43,'RevPAR Raw Data'!AT$1,FALSE)</f>
        <v>62.743056389933102</v>
      </c>
      <c r="BF7" s="60">
        <f>VLOOKUP($A7,'RevPAR Raw Data'!$B$6:$BE$43,'RevPAR Raw Data'!AU$1,FALSE)</f>
        <v>72.503986882197694</v>
      </c>
      <c r="BG7" s="60">
        <f>VLOOKUP($A7,'RevPAR Raw Data'!$B$6:$BE$43,'RevPAR Raw Data'!AV$1,FALSE)</f>
        <v>88.5136326825982</v>
      </c>
      <c r="BH7" s="60">
        <f>VLOOKUP($A7,'RevPAR Raw Data'!$B$6:$BE$43,'RevPAR Raw Data'!AW$1,FALSE)</f>
        <v>97.278598182046096</v>
      </c>
      <c r="BI7" s="60">
        <f>VLOOKUP($A7,'RevPAR Raw Data'!$B$6:$BE$43,'RevPAR Raw Data'!AX$1,FALSE)</f>
        <v>78.8256883481058</v>
      </c>
      <c r="BJ7" s="61">
        <f>VLOOKUP($A7,'RevPAR Raw Data'!$B$6:$BE$43,'RevPAR Raw Data'!AY$1,FALSE)</f>
        <v>80.992761688673895</v>
      </c>
      <c r="BK7" s="60">
        <f>VLOOKUP($A7,'RevPAR Raw Data'!$B$6:$BE$43,'RevPAR Raw Data'!BA$1,FALSE)</f>
        <v>48.854495698279202</v>
      </c>
      <c r="BL7" s="60">
        <f>VLOOKUP($A7,'RevPAR Raw Data'!$B$6:$BE$43,'RevPAR Raw Data'!BB$1,FALSE)</f>
        <v>40.3250473388213</v>
      </c>
      <c r="BM7" s="61">
        <f>VLOOKUP($A7,'RevPAR Raw Data'!$B$6:$BE$43,'RevPAR Raw Data'!BC$1,FALSE)</f>
        <v>44.397818727236597</v>
      </c>
      <c r="BN7" s="62">
        <f>VLOOKUP($A7,'RevPAR Raw Data'!$B$6:$BE$43,'RevPAR Raw Data'!BE$1,FALSE)</f>
        <v>68.510293212189097</v>
      </c>
    </row>
    <row r="8" spans="1:66" x14ac:dyDescent="0.35">
      <c r="A8" s="76" t="s">
        <v>89</v>
      </c>
      <c r="B8" s="59">
        <f>VLOOKUP($A8,'Occupancy Raw Data'!$B$8:$BE$45,'Occupancy Raw Data'!AG$3,FALSE)</f>
        <v>61.289225941422501</v>
      </c>
      <c r="C8" s="60">
        <f>VLOOKUP($A8,'Occupancy Raw Data'!$B$8:$BE$45,'Occupancy Raw Data'!AH$3,FALSE)</f>
        <v>70.713912133891199</v>
      </c>
      <c r="D8" s="60">
        <f>VLOOKUP($A8,'Occupancy Raw Data'!$B$8:$BE$45,'Occupancy Raw Data'!AI$3,FALSE)</f>
        <v>84.312238493723797</v>
      </c>
      <c r="E8" s="60">
        <f>VLOOKUP($A8,'Occupancy Raw Data'!$B$8:$BE$45,'Occupancy Raw Data'!AJ$3,FALSE)</f>
        <v>86.119246861924594</v>
      </c>
      <c r="F8" s="60">
        <f>VLOOKUP($A8,'Occupancy Raw Data'!$B$8:$BE$45,'Occupancy Raw Data'!AK$3,FALSE)</f>
        <v>79.050732217573199</v>
      </c>
      <c r="G8" s="61">
        <f>VLOOKUP($A8,'Occupancy Raw Data'!$B$8:$BE$45,'Occupancy Raw Data'!AL$3,FALSE)</f>
        <v>76.297071129707106</v>
      </c>
      <c r="H8" s="60">
        <f>VLOOKUP($A8,'Occupancy Raw Data'!$B$8:$BE$45,'Occupancy Raw Data'!AN$3,FALSE)</f>
        <v>80.107217573221703</v>
      </c>
      <c r="I8" s="60">
        <f>VLOOKUP($A8,'Occupancy Raw Data'!$B$8:$BE$45,'Occupancy Raw Data'!AO$3,FALSE)</f>
        <v>79.432531380753105</v>
      </c>
      <c r="J8" s="61">
        <f>VLOOKUP($A8,'Occupancy Raw Data'!$B$8:$BE$45,'Occupancy Raw Data'!AP$3,FALSE)</f>
        <v>79.769874476987397</v>
      </c>
      <c r="K8" s="62">
        <f>VLOOKUP($A8,'Occupancy Raw Data'!$B$8:$BE$45,'Occupancy Raw Data'!AR$3,FALSE)</f>
        <v>77.2893006575014</v>
      </c>
      <c r="M8" s="59">
        <f>VLOOKUP($A8,'Occupancy Raw Data'!$B$8:$BE$45,'Occupancy Raw Data'!AT$3,FALSE)</f>
        <v>55.068790032157501</v>
      </c>
      <c r="N8" s="60">
        <f>VLOOKUP($A8,'Occupancy Raw Data'!$B$8:$BE$45,'Occupancy Raw Data'!AU$3,FALSE)</f>
        <v>58.310964030505197</v>
      </c>
      <c r="O8" s="60">
        <f>VLOOKUP($A8,'Occupancy Raw Data'!$B$8:$BE$45,'Occupancy Raw Data'!AV$3,FALSE)</f>
        <v>71.336698978785805</v>
      </c>
      <c r="P8" s="60">
        <f>VLOOKUP($A8,'Occupancy Raw Data'!$B$8:$BE$45,'Occupancy Raw Data'!AW$3,FALSE)</f>
        <v>71.445458248577097</v>
      </c>
      <c r="Q8" s="60">
        <f>VLOOKUP($A8,'Occupancy Raw Data'!$B$8:$BE$45,'Occupancy Raw Data'!AX$3,FALSE)</f>
        <v>54.854276038995401</v>
      </c>
      <c r="R8" s="61">
        <f>VLOOKUP($A8,'Occupancy Raw Data'!$B$8:$BE$45,'Occupancy Raw Data'!AY$3,FALSE)</f>
        <v>62.559190998178202</v>
      </c>
      <c r="S8" s="60">
        <f>VLOOKUP($A8,'Occupancy Raw Data'!$B$8:$BE$45,'Occupancy Raw Data'!BA$3,FALSE)</f>
        <v>34.976932870506602</v>
      </c>
      <c r="T8" s="60">
        <f>VLOOKUP($A8,'Occupancy Raw Data'!$B$8:$BE$45,'Occupancy Raw Data'!BB$3,FALSE)</f>
        <v>26.531480050375599</v>
      </c>
      <c r="U8" s="61">
        <f>VLOOKUP($A8,'Occupancy Raw Data'!$B$8:$BE$45,'Occupancy Raw Data'!BC$3,FALSE)</f>
        <v>30.6356744128225</v>
      </c>
      <c r="V8" s="62">
        <f>VLOOKUP($A8,'Occupancy Raw Data'!$B$8:$BE$45,'Occupancy Raw Data'!BE$3,FALSE)</f>
        <v>51.633594979186199</v>
      </c>
      <c r="X8" s="64">
        <f>VLOOKUP($A8,'ADR Raw Data'!$B$6:$BE$43,'ADR Raw Data'!AG$1,FALSE)</f>
        <v>184.377675897085</v>
      </c>
      <c r="Y8" s="65">
        <f>VLOOKUP($A8,'ADR Raw Data'!$B$6:$BE$43,'ADR Raw Data'!AH$1,FALSE)</f>
        <v>208.78221663400001</v>
      </c>
      <c r="Z8" s="65">
        <f>VLOOKUP($A8,'ADR Raw Data'!$B$6:$BE$43,'ADR Raw Data'!AI$1,FALSE)</f>
        <v>214.69427064917301</v>
      </c>
      <c r="AA8" s="65">
        <f>VLOOKUP($A8,'ADR Raw Data'!$B$6:$BE$43,'ADR Raw Data'!AJ$1,FALSE)</f>
        <v>211.828903498117</v>
      </c>
      <c r="AB8" s="65">
        <f>VLOOKUP($A8,'ADR Raw Data'!$B$6:$BE$43,'ADR Raw Data'!AK$1,FALSE)</f>
        <v>188.68078930828</v>
      </c>
      <c r="AC8" s="66">
        <f>VLOOKUP($A8,'ADR Raw Data'!$B$6:$BE$43,'ADR Raw Data'!AL$1,FALSE)</f>
        <v>202.690420345489</v>
      </c>
      <c r="AD8" s="65">
        <f>VLOOKUP($A8,'ADR Raw Data'!$B$6:$BE$43,'ADR Raw Data'!AN$1,FALSE)</f>
        <v>163.27482420918599</v>
      </c>
      <c r="AE8" s="65">
        <f>VLOOKUP($A8,'ADR Raw Data'!$B$6:$BE$43,'ADR Raw Data'!AO$1,FALSE)</f>
        <v>166.433500576131</v>
      </c>
      <c r="AF8" s="66">
        <f>VLOOKUP($A8,'ADR Raw Data'!$B$6:$BE$43,'ADR Raw Data'!AP$1,FALSE)</f>
        <v>164.84748344479399</v>
      </c>
      <c r="AG8" s="67">
        <f>VLOOKUP($A8,'ADR Raw Data'!$B$6:$BE$43,'ADR Raw Data'!AR$1,FALSE)</f>
        <v>191.53113660531301</v>
      </c>
      <c r="AI8" s="59">
        <f>VLOOKUP($A8,'ADR Raw Data'!$B$6:$BE$43,'ADR Raw Data'!AT$1,FALSE)</f>
        <v>34.244970899651001</v>
      </c>
      <c r="AJ8" s="60">
        <f>VLOOKUP($A8,'ADR Raw Data'!$B$6:$BE$43,'ADR Raw Data'!AU$1,FALSE)</f>
        <v>34.2331475885941</v>
      </c>
      <c r="AK8" s="60">
        <f>VLOOKUP($A8,'ADR Raw Data'!$B$6:$BE$43,'ADR Raw Data'!AV$1,FALSE)</f>
        <v>33.3251368512529</v>
      </c>
      <c r="AL8" s="60">
        <f>VLOOKUP($A8,'ADR Raw Data'!$B$6:$BE$43,'ADR Raw Data'!AW$1,FALSE)</f>
        <v>35.292595080679099</v>
      </c>
      <c r="AM8" s="60">
        <f>VLOOKUP($A8,'ADR Raw Data'!$B$6:$BE$43,'ADR Raw Data'!AX$1,FALSE)</f>
        <v>33.3959786204273</v>
      </c>
      <c r="AN8" s="61">
        <f>VLOOKUP($A8,'ADR Raw Data'!$B$6:$BE$43,'ADR Raw Data'!AY$1,FALSE)</f>
        <v>34.428669823985103</v>
      </c>
      <c r="AO8" s="60">
        <f>VLOOKUP($A8,'ADR Raw Data'!$B$6:$BE$43,'ADR Raw Data'!BA$1,FALSE)</f>
        <v>36.796993939233403</v>
      </c>
      <c r="AP8" s="60">
        <f>VLOOKUP($A8,'ADR Raw Data'!$B$6:$BE$43,'ADR Raw Data'!BB$1,FALSE)</f>
        <v>41.262192875178798</v>
      </c>
      <c r="AQ8" s="61">
        <f>VLOOKUP($A8,'ADR Raw Data'!$B$6:$BE$43,'ADR Raw Data'!BC$1,FALSE)</f>
        <v>39.034782341500303</v>
      </c>
      <c r="AR8" s="62">
        <f>VLOOKUP($A8,'ADR Raw Data'!$B$6:$BE$43,'ADR Raw Data'!BE$1,FALSE)</f>
        <v>37.048652047779697</v>
      </c>
      <c r="AT8" s="64">
        <f>VLOOKUP($A8,'RevPAR Raw Data'!$B$6:$BE$43,'RevPAR Raw Data'!AG$1,FALSE)</f>
        <v>113.003650366108</v>
      </c>
      <c r="AU8" s="65">
        <f>VLOOKUP($A8,'RevPAR Raw Data'!$B$6:$BE$43,'RevPAR Raw Data'!AH$1,FALSE)</f>
        <v>147.638073221757</v>
      </c>
      <c r="AV8" s="65">
        <f>VLOOKUP($A8,'RevPAR Raw Data'!$B$6:$BE$43,'RevPAR Raw Data'!AI$1,FALSE)</f>
        <v>181.013545502092</v>
      </c>
      <c r="AW8" s="65">
        <f>VLOOKUP($A8,'RevPAR Raw Data'!$B$6:$BE$43,'RevPAR Raw Data'!AJ$1,FALSE)</f>
        <v>182.42545632845099</v>
      </c>
      <c r="AX8" s="65">
        <f>VLOOKUP($A8,'RevPAR Raw Data'!$B$6:$BE$43,'RevPAR Raw Data'!AK$1,FALSE)</f>
        <v>149.15354550209199</v>
      </c>
      <c r="AY8" s="66">
        <f>VLOOKUP($A8,'RevPAR Raw Data'!$B$6:$BE$43,'RevPAR Raw Data'!AL$1,FALSE)</f>
        <v>154.64685418409999</v>
      </c>
      <c r="AZ8" s="65">
        <f>VLOOKUP($A8,'RevPAR Raw Data'!$B$6:$BE$43,'RevPAR Raw Data'!AN$1,FALSE)</f>
        <v>130.794918671548</v>
      </c>
      <c r="BA8" s="65">
        <f>VLOOKUP($A8,'RevPAR Raw Data'!$B$6:$BE$43,'RevPAR Raw Data'!AO$1,FALSE)</f>
        <v>132.20234257322099</v>
      </c>
      <c r="BB8" s="66">
        <f>VLOOKUP($A8,'RevPAR Raw Data'!$B$6:$BE$43,'RevPAR Raw Data'!AP$1,FALSE)</f>
        <v>131.49863062238401</v>
      </c>
      <c r="BC8" s="67">
        <f>VLOOKUP($A8,'RevPAR Raw Data'!$B$6:$BE$43,'RevPAR Raw Data'!AR$1,FALSE)</f>
        <v>148.03307602360999</v>
      </c>
      <c r="BE8" s="59">
        <f>VLOOKUP($A8,'RevPAR Raw Data'!$B$6:$BE$43,'RevPAR Raw Data'!AT$1,FALSE)</f>
        <v>108.17205205310999</v>
      </c>
      <c r="BF8" s="60">
        <f>VLOOKUP($A8,'RevPAR Raw Data'!$B$6:$BE$43,'RevPAR Raw Data'!AU$1,FALSE)</f>
        <v>112.50578999599399</v>
      </c>
      <c r="BG8" s="60">
        <f>VLOOKUP($A8,'RevPAR Raw Data'!$B$6:$BE$43,'RevPAR Raw Data'!AV$1,FALSE)</f>
        <v>128.434888389885</v>
      </c>
      <c r="BH8" s="60">
        <f>VLOOKUP($A8,'RevPAR Raw Data'!$B$6:$BE$43,'RevPAR Raw Data'!AW$1,FALSE)</f>
        <v>131.95300961246201</v>
      </c>
      <c r="BI8" s="60">
        <f>VLOOKUP($A8,'RevPAR Raw Data'!$B$6:$BE$43,'RevPAR Raw Data'!AX$1,FALSE)</f>
        <v>106.569376957795</v>
      </c>
      <c r="BJ8" s="61">
        <f>VLOOKUP($A8,'RevPAR Raw Data'!$B$6:$BE$43,'RevPAR Raw Data'!AY$1,FALSE)</f>
        <v>118.52615813548201</v>
      </c>
      <c r="BK8" s="60">
        <f>VLOOKUP($A8,'RevPAR Raw Data'!$B$6:$BE$43,'RevPAR Raw Data'!BA$1,FALSE)</f>
        <v>84.644386678230205</v>
      </c>
      <c r="BL8" s="60">
        <f>VLOOKUP($A8,'RevPAR Raw Data'!$B$6:$BE$43,'RevPAR Raw Data'!BB$1,FALSE)</f>
        <v>78.7411433965801</v>
      </c>
      <c r="BM8" s="61">
        <f>VLOOKUP($A8,'RevPAR Raw Data'!$B$6:$BE$43,'RevPAR Raw Data'!BC$1,FALSE)</f>
        <v>81.629025580218794</v>
      </c>
      <c r="BN8" s="62">
        <f>VLOOKUP($A8,'RevPAR Raw Data'!$B$6:$BE$43,'RevPAR Raw Data'!BE$1,FALSE)</f>
        <v>107.811797970564</v>
      </c>
    </row>
    <row r="9" spans="1:66" x14ac:dyDescent="0.35">
      <c r="A9" s="76" t="s">
        <v>90</v>
      </c>
      <c r="B9" s="59">
        <f>VLOOKUP($A9,'Occupancy Raw Data'!$B$8:$BE$45,'Occupancy Raw Data'!AG$3,FALSE)</f>
        <v>51.9614282302364</v>
      </c>
      <c r="C9" s="60">
        <f>VLOOKUP($A9,'Occupancy Raw Data'!$B$8:$BE$45,'Occupancy Raw Data'!AH$3,FALSE)</f>
        <v>59.045856221638402</v>
      </c>
      <c r="D9" s="60">
        <f>VLOOKUP($A9,'Occupancy Raw Data'!$B$8:$BE$45,'Occupancy Raw Data'!AI$3,FALSE)</f>
        <v>67.972295199426696</v>
      </c>
      <c r="E9" s="60">
        <f>VLOOKUP($A9,'Occupancy Raw Data'!$B$8:$BE$45,'Occupancy Raw Data'!AJ$3,FALSE)</f>
        <v>71.262240267494604</v>
      </c>
      <c r="F9" s="60">
        <f>VLOOKUP($A9,'Occupancy Raw Data'!$B$8:$BE$45,'Occupancy Raw Data'!AK$3,FALSE)</f>
        <v>67.163243372342905</v>
      </c>
      <c r="G9" s="61">
        <f>VLOOKUP($A9,'Occupancy Raw Data'!$B$8:$BE$45,'Occupancy Raw Data'!AL$3,FALSE)</f>
        <v>63.481012658227797</v>
      </c>
      <c r="H9" s="60">
        <f>VLOOKUP($A9,'Occupancy Raw Data'!$B$8:$BE$45,'Occupancy Raw Data'!AN$3,FALSE)</f>
        <v>71.518987341772103</v>
      </c>
      <c r="I9" s="60">
        <f>VLOOKUP($A9,'Occupancy Raw Data'!$B$8:$BE$45,'Occupancy Raw Data'!AO$3,FALSE)</f>
        <v>77.179364700262695</v>
      </c>
      <c r="J9" s="61">
        <f>VLOOKUP($A9,'Occupancy Raw Data'!$B$8:$BE$45,'Occupancy Raw Data'!AP$3,FALSE)</f>
        <v>74.349176021017399</v>
      </c>
      <c r="K9" s="62">
        <f>VLOOKUP($A9,'Occupancy Raw Data'!$B$8:$BE$45,'Occupancy Raw Data'!AR$3,FALSE)</f>
        <v>66.586202190453406</v>
      </c>
      <c r="M9" s="59">
        <f>VLOOKUP($A9,'Occupancy Raw Data'!$B$8:$BE$45,'Occupancy Raw Data'!AT$3,FALSE)</f>
        <v>14.7414994088503</v>
      </c>
      <c r="N9" s="60">
        <f>VLOOKUP($A9,'Occupancy Raw Data'!$B$8:$BE$45,'Occupancy Raw Data'!AU$3,FALSE)</f>
        <v>20.647177965420099</v>
      </c>
      <c r="O9" s="60">
        <f>VLOOKUP($A9,'Occupancy Raw Data'!$B$8:$BE$45,'Occupancy Raw Data'!AV$3,FALSE)</f>
        <v>30.442390787448801</v>
      </c>
      <c r="P9" s="60">
        <f>VLOOKUP($A9,'Occupancy Raw Data'!$B$8:$BE$45,'Occupancy Raw Data'!AW$3,FALSE)</f>
        <v>34.614147834247603</v>
      </c>
      <c r="Q9" s="60">
        <f>VLOOKUP($A9,'Occupancy Raw Data'!$B$8:$BE$45,'Occupancy Raw Data'!AX$3,FALSE)</f>
        <v>27.446650606866601</v>
      </c>
      <c r="R9" s="61">
        <f>VLOOKUP($A9,'Occupancy Raw Data'!$B$8:$BE$45,'Occupancy Raw Data'!AY$3,FALSE)</f>
        <v>25.967942785637</v>
      </c>
      <c r="S9" s="60">
        <f>VLOOKUP($A9,'Occupancy Raw Data'!$B$8:$BE$45,'Occupancy Raw Data'!BA$3,FALSE)</f>
        <v>12.432665477637</v>
      </c>
      <c r="T9" s="60">
        <f>VLOOKUP($A9,'Occupancy Raw Data'!$B$8:$BE$45,'Occupancy Raw Data'!BB$3,FALSE)</f>
        <v>11.0995576537277</v>
      </c>
      <c r="U9" s="61">
        <f>VLOOKUP($A9,'Occupancy Raw Data'!$B$8:$BE$45,'Occupancy Raw Data'!BC$3,FALSE)</f>
        <v>11.736769856415799</v>
      </c>
      <c r="V9" s="62">
        <f>VLOOKUP($A9,'Occupancy Raw Data'!$B$8:$BE$45,'Occupancy Raw Data'!BE$3,FALSE)</f>
        <v>21.049458318381902</v>
      </c>
      <c r="X9" s="64">
        <f>VLOOKUP($A9,'ADR Raw Data'!$B$6:$BE$43,'ADR Raw Data'!AG$1,FALSE)</f>
        <v>135.48482677391499</v>
      </c>
      <c r="Y9" s="65">
        <f>VLOOKUP($A9,'ADR Raw Data'!$B$6:$BE$43,'ADR Raw Data'!AH$1,FALSE)</f>
        <v>150.619846799474</v>
      </c>
      <c r="Z9" s="65">
        <f>VLOOKUP($A9,'ADR Raw Data'!$B$6:$BE$43,'ADR Raw Data'!AI$1,FALSE)</f>
        <v>155.845416373858</v>
      </c>
      <c r="AA9" s="65">
        <f>VLOOKUP($A9,'ADR Raw Data'!$B$6:$BE$43,'ADR Raw Data'!AJ$1,FALSE)</f>
        <v>155.855731881022</v>
      </c>
      <c r="AB9" s="65">
        <f>VLOOKUP($A9,'ADR Raw Data'!$B$6:$BE$43,'ADR Raw Data'!AK$1,FALSE)</f>
        <v>147.24467440103101</v>
      </c>
      <c r="AC9" s="66">
        <f>VLOOKUP($A9,'ADR Raw Data'!$B$6:$BE$43,'ADR Raw Data'!AL$1,FALSE)</f>
        <v>149.72253936304199</v>
      </c>
      <c r="AD9" s="65">
        <f>VLOOKUP($A9,'ADR Raw Data'!$B$6:$BE$43,'ADR Raw Data'!AN$1,FALSE)</f>
        <v>136.95875104357901</v>
      </c>
      <c r="AE9" s="65">
        <f>VLOOKUP($A9,'ADR Raw Data'!$B$6:$BE$43,'ADR Raw Data'!AO$1,FALSE)</f>
        <v>139.99350069627101</v>
      </c>
      <c r="AF9" s="66">
        <f>VLOOKUP($A9,'ADR Raw Data'!$B$6:$BE$43,'ADR Raw Data'!AP$1,FALSE)</f>
        <v>138.53388652425301</v>
      </c>
      <c r="AG9" s="67">
        <f>VLOOKUP($A9,'ADR Raw Data'!$B$6:$BE$43,'ADR Raw Data'!AR$1,FALSE)</f>
        <v>146.15308635333</v>
      </c>
      <c r="AI9" s="59">
        <f>VLOOKUP($A9,'ADR Raw Data'!$B$6:$BE$43,'ADR Raw Data'!AT$1,FALSE)</f>
        <v>19.1593080770641</v>
      </c>
      <c r="AJ9" s="60">
        <f>VLOOKUP($A9,'ADR Raw Data'!$B$6:$BE$43,'ADR Raw Data'!AU$1,FALSE)</f>
        <v>24.549828826151401</v>
      </c>
      <c r="AK9" s="60">
        <f>VLOOKUP($A9,'ADR Raw Data'!$B$6:$BE$43,'ADR Raw Data'!AV$1,FALSE)</f>
        <v>26.671303518464299</v>
      </c>
      <c r="AL9" s="60">
        <f>VLOOKUP($A9,'ADR Raw Data'!$B$6:$BE$43,'ADR Raw Data'!AW$1,FALSE)</f>
        <v>26.390274381391698</v>
      </c>
      <c r="AM9" s="60">
        <f>VLOOKUP($A9,'ADR Raw Data'!$B$6:$BE$43,'ADR Raw Data'!AX$1,FALSE)</f>
        <v>25.374608088101802</v>
      </c>
      <c r="AN9" s="61">
        <f>VLOOKUP($A9,'ADR Raw Data'!$B$6:$BE$43,'ADR Raw Data'!AY$1,FALSE)</f>
        <v>24.9384085875224</v>
      </c>
      <c r="AO9" s="60">
        <f>VLOOKUP($A9,'ADR Raw Data'!$B$6:$BE$43,'ADR Raw Data'!BA$1,FALSE)</f>
        <v>19.863617416770399</v>
      </c>
      <c r="AP9" s="60">
        <f>VLOOKUP($A9,'ADR Raw Data'!$B$6:$BE$43,'ADR Raw Data'!BB$1,FALSE)</f>
        <v>21.5389535653973</v>
      </c>
      <c r="AQ9" s="61">
        <f>VLOOKUP($A9,'ADR Raw Data'!$B$6:$BE$43,'ADR Raw Data'!BC$1,FALSE)</f>
        <v>20.733644854372301</v>
      </c>
      <c r="AR9" s="62">
        <f>VLOOKUP($A9,'ADR Raw Data'!$B$6:$BE$43,'ADR Raw Data'!BE$1,FALSE)</f>
        <v>23.778160770337301</v>
      </c>
      <c r="AT9" s="64">
        <f>VLOOKUP($A9,'RevPAR Raw Data'!$B$6:$BE$43,'RevPAR Raw Data'!AG$1,FALSE)</f>
        <v>70.399851026988202</v>
      </c>
      <c r="AU9" s="65">
        <f>VLOOKUP($A9,'RevPAR Raw Data'!$B$6:$BE$43,'RevPAR Raw Data'!AH$1,FALSE)</f>
        <v>88.934778182469501</v>
      </c>
      <c r="AV9" s="65">
        <f>VLOOKUP($A9,'RevPAR Raw Data'!$B$6:$BE$43,'RevPAR Raw Data'!AI$1,FALSE)</f>
        <v>105.93170647241401</v>
      </c>
      <c r="AW9" s="65">
        <f>VLOOKUP($A9,'RevPAR Raw Data'!$B$6:$BE$43,'RevPAR Raw Data'!AJ$1,FALSE)</f>
        <v>111.066286123716</v>
      </c>
      <c r="AX9" s="65">
        <f>VLOOKUP($A9,'RevPAR Raw Data'!$B$6:$BE$43,'RevPAR Raw Data'!AK$1,FALSE)</f>
        <v>98.894299020778604</v>
      </c>
      <c r="AY9" s="66">
        <f>VLOOKUP($A9,'RevPAR Raw Data'!$B$6:$BE$43,'RevPAR Raw Data'!AL$1,FALSE)</f>
        <v>95.045384165273404</v>
      </c>
      <c r="AZ9" s="65">
        <f>VLOOKUP($A9,'RevPAR Raw Data'!$B$6:$BE$43,'RevPAR Raw Data'!AN$1,FALSE)</f>
        <v>97.951511822307097</v>
      </c>
      <c r="BA9" s="65">
        <f>VLOOKUP($A9,'RevPAR Raw Data'!$B$6:$BE$43,'RevPAR Raw Data'!AO$1,FALSE)</f>
        <v>108.046094459039</v>
      </c>
      <c r="BB9" s="66">
        <f>VLOOKUP($A9,'RevPAR Raw Data'!$B$6:$BE$43,'RevPAR Raw Data'!AP$1,FALSE)</f>
        <v>102.998803140673</v>
      </c>
      <c r="BC9" s="67">
        <f>VLOOKUP($A9,'RevPAR Raw Data'!$B$6:$BE$43,'RevPAR Raw Data'!AR$1,FALSE)</f>
        <v>97.317789586816303</v>
      </c>
      <c r="BE9" s="59">
        <f>VLOOKUP($A9,'RevPAR Raw Data'!$B$6:$BE$43,'RevPAR Raw Data'!AT$1,FALSE)</f>
        <v>36.725176772834701</v>
      </c>
      <c r="BF9" s="60">
        <f>VLOOKUP($A9,'RevPAR Raw Data'!$B$6:$BE$43,'RevPAR Raw Data'!AU$1,FALSE)</f>
        <v>50.265853639513097</v>
      </c>
      <c r="BG9" s="60">
        <f>VLOOKUP($A9,'RevPAR Raw Data'!$B$6:$BE$43,'RevPAR Raw Data'!AV$1,FALSE)</f>
        <v>65.233076751110602</v>
      </c>
      <c r="BH9" s="60">
        <f>VLOOKUP($A9,'RevPAR Raw Data'!$B$6:$BE$43,'RevPAR Raw Data'!AW$1,FALSE)</f>
        <v>70.139190803877796</v>
      </c>
      <c r="BI9" s="60">
        <f>VLOOKUP($A9,'RevPAR Raw Data'!$B$6:$BE$43,'RevPAR Raw Data'!AX$1,FALSE)</f>
        <v>59.785738719771501</v>
      </c>
      <c r="BJ9" s="61">
        <f>VLOOKUP($A9,'RevPAR Raw Data'!$B$6:$BE$43,'RevPAR Raw Data'!AY$1,FALSE)</f>
        <v>57.382343046815699</v>
      </c>
      <c r="BK9" s="60">
        <f>VLOOKUP($A9,'RevPAR Raw Data'!$B$6:$BE$43,'RevPAR Raw Data'!BA$1,FALSE)</f>
        <v>34.765859999592202</v>
      </c>
      <c r="BL9" s="60">
        <f>VLOOKUP($A9,'RevPAR Raw Data'!$B$6:$BE$43,'RevPAR Raw Data'!BB$1,FALSE)</f>
        <v>35.029239788125999</v>
      </c>
      <c r="BM9" s="61">
        <f>VLOOKUP($A9,'RevPAR Raw Data'!$B$6:$BE$43,'RevPAR Raw Data'!BC$1,FALSE)</f>
        <v>34.903874890192398</v>
      </c>
      <c r="BN9" s="62">
        <f>VLOOKUP($A9,'RevPAR Raw Data'!$B$6:$BE$43,'RevPAR Raw Data'!BE$1,FALSE)</f>
        <v>49.832793128949199</v>
      </c>
    </row>
    <row r="10" spans="1:66" x14ac:dyDescent="0.35">
      <c r="A10" s="76" t="s">
        <v>26</v>
      </c>
      <c r="B10" s="59">
        <f>VLOOKUP($A10,'Occupancy Raw Data'!$B$8:$BE$45,'Occupancy Raw Data'!AG$3,FALSE)</f>
        <v>49.1294539565016</v>
      </c>
      <c r="C10" s="60">
        <f>VLOOKUP($A10,'Occupancy Raw Data'!$B$8:$BE$45,'Occupancy Raw Data'!AH$3,FALSE)</f>
        <v>60.4928273947246</v>
      </c>
      <c r="D10" s="60">
        <f>VLOOKUP($A10,'Occupancy Raw Data'!$B$8:$BE$45,'Occupancy Raw Data'!AI$3,FALSE)</f>
        <v>72.402822767237296</v>
      </c>
      <c r="E10" s="60">
        <f>VLOOKUP($A10,'Occupancy Raw Data'!$B$8:$BE$45,'Occupancy Raw Data'!AJ$3,FALSE)</f>
        <v>72.680472003701894</v>
      </c>
      <c r="F10" s="60">
        <f>VLOOKUP($A10,'Occupancy Raw Data'!$B$8:$BE$45,'Occupancy Raw Data'!AK$3,FALSE)</f>
        <v>64.744331328088805</v>
      </c>
      <c r="G10" s="61">
        <f>VLOOKUP($A10,'Occupancy Raw Data'!$B$8:$BE$45,'Occupancy Raw Data'!AL$3,FALSE)</f>
        <v>63.8899814900509</v>
      </c>
      <c r="H10" s="60">
        <f>VLOOKUP($A10,'Occupancy Raw Data'!$B$8:$BE$45,'Occupancy Raw Data'!AN$3,FALSE)</f>
        <v>66.699444701527</v>
      </c>
      <c r="I10" s="60">
        <f>VLOOKUP($A10,'Occupancy Raw Data'!$B$8:$BE$45,'Occupancy Raw Data'!AO$3,FALSE)</f>
        <v>70.303100416473796</v>
      </c>
      <c r="J10" s="61">
        <f>VLOOKUP($A10,'Occupancy Raw Data'!$B$8:$BE$45,'Occupancy Raw Data'!AP$3,FALSE)</f>
        <v>68.501272559000398</v>
      </c>
      <c r="K10" s="62">
        <f>VLOOKUP($A10,'Occupancy Raw Data'!$B$8:$BE$45,'Occupancy Raw Data'!AR$3,FALSE)</f>
        <v>65.207493224036398</v>
      </c>
      <c r="M10" s="59">
        <f>VLOOKUP($A10,'Occupancy Raw Data'!$B$8:$BE$45,'Occupancy Raw Data'!AT$3,FALSE)</f>
        <v>17.0575165951796</v>
      </c>
      <c r="N10" s="60">
        <f>VLOOKUP($A10,'Occupancy Raw Data'!$B$8:$BE$45,'Occupancy Raw Data'!AU$3,FALSE)</f>
        <v>20.950222921942299</v>
      </c>
      <c r="O10" s="60">
        <f>VLOOKUP($A10,'Occupancy Raw Data'!$B$8:$BE$45,'Occupancy Raw Data'!AV$3,FALSE)</f>
        <v>30.149697629405701</v>
      </c>
      <c r="P10" s="60">
        <f>VLOOKUP($A10,'Occupancy Raw Data'!$B$8:$BE$45,'Occupancy Raw Data'!AW$3,FALSE)</f>
        <v>35.775219849962802</v>
      </c>
      <c r="Q10" s="60">
        <f>VLOOKUP($A10,'Occupancy Raw Data'!$B$8:$BE$45,'Occupancy Raw Data'!AX$3,FALSE)</f>
        <v>26.748436899445998</v>
      </c>
      <c r="R10" s="61">
        <f>VLOOKUP($A10,'Occupancy Raw Data'!$B$8:$BE$45,'Occupancy Raw Data'!AY$3,FALSE)</f>
        <v>26.6520562220892</v>
      </c>
      <c r="S10" s="60">
        <f>VLOOKUP($A10,'Occupancy Raw Data'!$B$8:$BE$45,'Occupancy Raw Data'!BA$3,FALSE)</f>
        <v>16.367793331867901</v>
      </c>
      <c r="T10" s="60">
        <f>VLOOKUP($A10,'Occupancy Raw Data'!$B$8:$BE$45,'Occupancy Raw Data'!BB$3,FALSE)</f>
        <v>15.762222556401101</v>
      </c>
      <c r="U10" s="61">
        <f>VLOOKUP($A10,'Occupancy Raw Data'!$B$8:$BE$45,'Occupancy Raw Data'!BC$3,FALSE)</f>
        <v>16.056254315410001</v>
      </c>
      <c r="V10" s="62">
        <f>VLOOKUP($A10,'Occupancy Raw Data'!$B$8:$BE$45,'Occupancy Raw Data'!BE$3,FALSE)</f>
        <v>23.273977395586599</v>
      </c>
      <c r="X10" s="64">
        <f>VLOOKUP($A10,'ADR Raw Data'!$B$6:$BE$43,'ADR Raw Data'!AG$1,FALSE)</f>
        <v>143.188477659386</v>
      </c>
      <c r="Y10" s="65">
        <f>VLOOKUP($A10,'ADR Raw Data'!$B$6:$BE$43,'ADR Raw Data'!AH$1,FALSE)</f>
        <v>168.13215767833199</v>
      </c>
      <c r="Z10" s="65">
        <f>VLOOKUP($A10,'ADR Raw Data'!$B$6:$BE$43,'ADR Raw Data'!AI$1,FALSE)</f>
        <v>181.05306463209999</v>
      </c>
      <c r="AA10" s="65">
        <f>VLOOKUP($A10,'ADR Raw Data'!$B$6:$BE$43,'ADR Raw Data'!AJ$1,FALSE)</f>
        <v>178.61657819339399</v>
      </c>
      <c r="AB10" s="65">
        <f>VLOOKUP($A10,'ADR Raw Data'!$B$6:$BE$43,'ADR Raw Data'!AK$1,FALSE)</f>
        <v>158.123841686768</v>
      </c>
      <c r="AC10" s="66">
        <f>VLOOKUP($A10,'ADR Raw Data'!$B$6:$BE$43,'ADR Raw Data'!AL$1,FALSE)</f>
        <v>167.58143490896501</v>
      </c>
      <c r="AD10" s="65">
        <f>VLOOKUP($A10,'ADR Raw Data'!$B$6:$BE$43,'ADR Raw Data'!AN$1,FALSE)</f>
        <v>129.072868354869</v>
      </c>
      <c r="AE10" s="65">
        <f>VLOOKUP($A10,'ADR Raw Data'!$B$6:$BE$43,'ADR Raw Data'!AO$1,FALSE)</f>
        <v>129.872399210136</v>
      </c>
      <c r="AF10" s="66">
        <f>VLOOKUP($A10,'ADR Raw Data'!$B$6:$BE$43,'ADR Raw Data'!AP$1,FALSE)</f>
        <v>129.48314903947599</v>
      </c>
      <c r="AG10" s="67">
        <f>VLOOKUP($A10,'ADR Raw Data'!$B$6:$BE$43,'ADR Raw Data'!AR$1,FALSE)</f>
        <v>156.14637283539099</v>
      </c>
      <c r="AI10" s="59">
        <f>VLOOKUP($A10,'ADR Raw Data'!$B$6:$BE$43,'ADR Raw Data'!AT$1,FALSE)</f>
        <v>21.697892879811199</v>
      </c>
      <c r="AJ10" s="60">
        <f>VLOOKUP($A10,'ADR Raw Data'!$B$6:$BE$43,'ADR Raw Data'!AU$1,FALSE)</f>
        <v>26.663182282678399</v>
      </c>
      <c r="AK10" s="60">
        <f>VLOOKUP($A10,'ADR Raw Data'!$B$6:$BE$43,'ADR Raw Data'!AV$1,FALSE)</f>
        <v>30.414683139012801</v>
      </c>
      <c r="AL10" s="60">
        <f>VLOOKUP($A10,'ADR Raw Data'!$B$6:$BE$43,'ADR Raw Data'!AW$1,FALSE)</f>
        <v>30.012379121833401</v>
      </c>
      <c r="AM10" s="60">
        <f>VLOOKUP($A10,'ADR Raw Data'!$B$6:$BE$43,'ADR Raw Data'!AX$1,FALSE)</f>
        <v>28.766077648275601</v>
      </c>
      <c r="AN10" s="61">
        <f>VLOOKUP($A10,'ADR Raw Data'!$B$6:$BE$43,'ADR Raw Data'!AY$1,FALSE)</f>
        <v>28.369823915087299</v>
      </c>
      <c r="AO10" s="60">
        <f>VLOOKUP($A10,'ADR Raw Data'!$B$6:$BE$43,'ADR Raw Data'!BA$1,FALSE)</f>
        <v>12.980930754210901</v>
      </c>
      <c r="AP10" s="60">
        <f>VLOOKUP($A10,'ADR Raw Data'!$B$6:$BE$43,'ADR Raw Data'!BB$1,FALSE)</f>
        <v>13.5013242862605</v>
      </c>
      <c r="AQ10" s="61">
        <f>VLOOKUP($A10,'ADR Raw Data'!$B$6:$BE$43,'ADR Raw Data'!BC$1,FALSE)</f>
        <v>13.2479438226275</v>
      </c>
      <c r="AR10" s="62">
        <f>VLOOKUP($A10,'ADR Raw Data'!$B$6:$BE$43,'ADR Raw Data'!BE$1,FALSE)</f>
        <v>24.540575662352602</v>
      </c>
      <c r="AT10" s="64">
        <f>VLOOKUP($A10,'RevPAR Raw Data'!$B$6:$BE$43,'RevPAR Raw Data'!AG$1,FALSE)</f>
        <v>70.347717202683896</v>
      </c>
      <c r="AU10" s="65">
        <f>VLOOKUP($A10,'RevPAR Raw Data'!$B$6:$BE$43,'RevPAR Raw Data'!AH$1,FALSE)</f>
        <v>101.707895939379</v>
      </c>
      <c r="AV10" s="65">
        <f>VLOOKUP($A10,'RevPAR Raw Data'!$B$6:$BE$43,'RevPAR Raw Data'!AI$1,FALSE)</f>
        <v>131.087529500231</v>
      </c>
      <c r="AW10" s="65">
        <f>VLOOKUP($A10,'RevPAR Raw Data'!$B$6:$BE$43,'RevPAR Raw Data'!AJ$1,FALSE)</f>
        <v>129.81937210781999</v>
      </c>
      <c r="AX10" s="65">
        <f>VLOOKUP($A10,'RevPAR Raw Data'!$B$6:$BE$43,'RevPAR Raw Data'!AK$1,FALSE)</f>
        <v>102.376223970384</v>
      </c>
      <c r="AY10" s="66">
        <f>VLOOKUP($A10,'RevPAR Raw Data'!$B$6:$BE$43,'RevPAR Raw Data'!AL$1,FALSE)</f>
        <v>107.06774774409899</v>
      </c>
      <c r="AZ10" s="65">
        <f>VLOOKUP($A10,'RevPAR Raw Data'!$B$6:$BE$43,'RevPAR Raw Data'!AN$1,FALSE)</f>
        <v>86.090886453031004</v>
      </c>
      <c r="BA10" s="65">
        <f>VLOOKUP($A10,'RevPAR Raw Data'!$B$6:$BE$43,'RevPAR Raw Data'!AO$1,FALSE)</f>
        <v>91.304323229986096</v>
      </c>
      <c r="BB10" s="66">
        <f>VLOOKUP($A10,'RevPAR Raw Data'!$B$6:$BE$43,'RevPAR Raw Data'!AP$1,FALSE)</f>
        <v>88.697604841508493</v>
      </c>
      <c r="BC10" s="67">
        <f>VLOOKUP($A10,'RevPAR Raw Data'!$B$6:$BE$43,'RevPAR Raw Data'!AR$1,FALSE)</f>
        <v>101.819135486216</v>
      </c>
      <c r="BE10" s="59">
        <f>VLOOKUP($A10,'RevPAR Raw Data'!$B$6:$BE$43,'RevPAR Raw Data'!AT$1,FALSE)</f>
        <v>42.456531153768999</v>
      </c>
      <c r="BF10" s="60">
        <f>VLOOKUP($A10,'RevPAR Raw Data'!$B$6:$BE$43,'RevPAR Raw Data'!AU$1,FALSE)</f>
        <v>53.199401330925703</v>
      </c>
      <c r="BG10" s="60">
        <f>VLOOKUP($A10,'RevPAR Raw Data'!$B$6:$BE$43,'RevPAR Raw Data'!AV$1,FALSE)</f>
        <v>69.734315769772707</v>
      </c>
      <c r="BH10" s="60">
        <f>VLOOKUP($A10,'RevPAR Raw Data'!$B$6:$BE$43,'RevPAR Raw Data'!AW$1,FALSE)</f>
        <v>76.524593584836495</v>
      </c>
      <c r="BI10" s="60">
        <f>VLOOKUP($A10,'RevPAR Raw Data'!$B$6:$BE$43,'RevPAR Raw Data'!AX$1,FALSE)</f>
        <v>63.208990675916397</v>
      </c>
      <c r="BJ10" s="61">
        <f>VLOOKUP($A10,'RevPAR Raw Data'!$B$6:$BE$43,'RevPAR Raw Data'!AY$1,FALSE)</f>
        <v>62.583021557133399</v>
      </c>
      <c r="BK10" s="60">
        <f>VLOOKUP($A10,'RevPAR Raw Data'!$B$6:$BE$43,'RevPAR Raw Data'!BA$1,FALSE)</f>
        <v>31.473416004480999</v>
      </c>
      <c r="BL10" s="60">
        <f>VLOOKUP($A10,'RevPAR Raw Data'!$B$6:$BE$43,'RevPAR Raw Data'!BB$1,FALSE)</f>
        <v>31.391655624723398</v>
      </c>
      <c r="BM10" s="61">
        <f>VLOOKUP($A10,'RevPAR Raw Data'!$B$6:$BE$43,'RevPAR Raw Data'!BC$1,FALSE)</f>
        <v>31.431321689761301</v>
      </c>
      <c r="BN10" s="62">
        <f>VLOOKUP($A10,'RevPAR Raw Data'!$B$6:$BE$43,'RevPAR Raw Data'!BE$1,FALSE)</f>
        <v>53.526121090342002</v>
      </c>
    </row>
    <row r="11" spans="1:66" x14ac:dyDescent="0.35">
      <c r="A11" s="76" t="s">
        <v>24</v>
      </c>
      <c r="B11" s="59">
        <f>VLOOKUP($A11,'Occupancy Raw Data'!$B$8:$BE$45,'Occupancy Raw Data'!AG$3,FALSE)</f>
        <v>53.685244981047298</v>
      </c>
      <c r="C11" s="60">
        <f>VLOOKUP($A11,'Occupancy Raw Data'!$B$8:$BE$45,'Occupancy Raw Data'!AH$3,FALSE)</f>
        <v>65.1481117506668</v>
      </c>
      <c r="D11" s="60">
        <f>VLOOKUP($A11,'Occupancy Raw Data'!$B$8:$BE$45,'Occupancy Raw Data'!AI$3,FALSE)</f>
        <v>69.3563105433104</v>
      </c>
      <c r="E11" s="60">
        <f>VLOOKUP($A11,'Occupancy Raw Data'!$B$8:$BE$45,'Occupancy Raw Data'!AJ$3,FALSE)</f>
        <v>69.879264354906596</v>
      </c>
      <c r="F11" s="60">
        <f>VLOOKUP($A11,'Occupancy Raw Data'!$B$8:$BE$45,'Occupancy Raw Data'!AK$3,FALSE)</f>
        <v>68.489400533483007</v>
      </c>
      <c r="G11" s="61">
        <f>VLOOKUP($A11,'Occupancy Raw Data'!$B$8:$BE$45,'Occupancy Raw Data'!AL$3,FALSE)</f>
        <v>65.311666432682799</v>
      </c>
      <c r="H11" s="60">
        <f>VLOOKUP($A11,'Occupancy Raw Data'!$B$8:$BE$45,'Occupancy Raw Data'!AN$3,FALSE)</f>
        <v>77.7551593429734</v>
      </c>
      <c r="I11" s="60">
        <f>VLOOKUP($A11,'Occupancy Raw Data'!$B$8:$BE$45,'Occupancy Raw Data'!AO$3,FALSE)</f>
        <v>81.282465253404396</v>
      </c>
      <c r="J11" s="61">
        <f>VLOOKUP($A11,'Occupancy Raw Data'!$B$8:$BE$45,'Occupancy Raw Data'!AP$3,FALSE)</f>
        <v>79.518812298188905</v>
      </c>
      <c r="K11" s="62">
        <f>VLOOKUP($A11,'Occupancy Raw Data'!$B$8:$BE$45,'Occupancy Raw Data'!AR$3,FALSE)</f>
        <v>69.370850965684596</v>
      </c>
      <c r="M11" s="59">
        <f>VLOOKUP($A11,'Occupancy Raw Data'!$B$8:$BE$45,'Occupancy Raw Data'!AT$3,FALSE)</f>
        <v>2.6321564919714899</v>
      </c>
      <c r="N11" s="60">
        <f>VLOOKUP($A11,'Occupancy Raw Data'!$B$8:$BE$45,'Occupancy Raw Data'!AU$3,FALSE)</f>
        <v>11.803286563047401</v>
      </c>
      <c r="O11" s="60">
        <f>VLOOKUP($A11,'Occupancy Raw Data'!$B$8:$BE$45,'Occupancy Raw Data'!AV$3,FALSE)</f>
        <v>13.123758840078199</v>
      </c>
      <c r="P11" s="60">
        <f>VLOOKUP($A11,'Occupancy Raw Data'!$B$8:$BE$45,'Occupancy Raw Data'!AW$3,FALSE)</f>
        <v>11.6315771638257</v>
      </c>
      <c r="Q11" s="60">
        <f>VLOOKUP($A11,'Occupancy Raw Data'!$B$8:$BE$45,'Occupancy Raw Data'!AX$3,FALSE)</f>
        <v>7.7047028083074496</v>
      </c>
      <c r="R11" s="61">
        <f>VLOOKUP($A11,'Occupancy Raw Data'!$B$8:$BE$45,'Occupancy Raw Data'!AY$3,FALSE)</f>
        <v>9.5550533709518906</v>
      </c>
      <c r="S11" s="60">
        <f>VLOOKUP($A11,'Occupancy Raw Data'!$B$8:$BE$45,'Occupancy Raw Data'!BA$3,FALSE)</f>
        <v>1.21315279885102</v>
      </c>
      <c r="T11" s="60">
        <f>VLOOKUP($A11,'Occupancy Raw Data'!$B$8:$BE$45,'Occupancy Raw Data'!BB$3,FALSE)</f>
        <v>-0.280795932661283</v>
      </c>
      <c r="U11" s="61">
        <f>VLOOKUP($A11,'Occupancy Raw Data'!$B$8:$BE$45,'Occupancy Raw Data'!BC$3,FALSE)</f>
        <v>0.44406107051423299</v>
      </c>
      <c r="V11" s="62">
        <f>VLOOKUP($A11,'Occupancy Raw Data'!$B$8:$BE$45,'Occupancy Raw Data'!BE$3,FALSE)</f>
        <v>6.39434250340795</v>
      </c>
      <c r="X11" s="64">
        <f>VLOOKUP($A11,'ADR Raw Data'!$B$6:$BE$43,'ADR Raw Data'!AG$1,FALSE)</f>
        <v>121.347836035564</v>
      </c>
      <c r="Y11" s="65">
        <f>VLOOKUP($A11,'ADR Raw Data'!$B$6:$BE$43,'ADR Raw Data'!AH$1,FALSE)</f>
        <v>125.234185971339</v>
      </c>
      <c r="Z11" s="65">
        <f>VLOOKUP($A11,'ADR Raw Data'!$B$6:$BE$43,'ADR Raw Data'!AI$1,FALSE)</f>
        <v>125.609412985172</v>
      </c>
      <c r="AA11" s="65">
        <f>VLOOKUP($A11,'ADR Raw Data'!$B$6:$BE$43,'ADR Raw Data'!AJ$1,FALSE)</f>
        <v>126.325163736815</v>
      </c>
      <c r="AB11" s="65">
        <f>VLOOKUP($A11,'ADR Raw Data'!$B$6:$BE$43,'ADR Raw Data'!AK$1,FALSE)</f>
        <v>129.37910884493101</v>
      </c>
      <c r="AC11" s="66">
        <f>VLOOKUP($A11,'ADR Raw Data'!$B$6:$BE$43,'ADR Raw Data'!AL$1,FALSE)</f>
        <v>125.77774803048</v>
      </c>
      <c r="AD11" s="65">
        <f>VLOOKUP($A11,'ADR Raw Data'!$B$6:$BE$43,'ADR Raw Data'!AN$1,FALSE)</f>
        <v>161.20545815654</v>
      </c>
      <c r="AE11" s="65">
        <f>VLOOKUP($A11,'ADR Raw Data'!$B$6:$BE$43,'ADR Raw Data'!AO$1,FALSE)</f>
        <v>165.92462584740201</v>
      </c>
      <c r="AF11" s="66">
        <f>VLOOKUP($A11,'ADR Raw Data'!$B$6:$BE$43,'ADR Raw Data'!AP$1,FALSE)</f>
        <v>163.61737536689199</v>
      </c>
      <c r="AG11" s="67">
        <f>VLOOKUP($A11,'ADR Raw Data'!$B$6:$BE$43,'ADR Raw Data'!AR$1,FALSE)</f>
        <v>138.17061161062699</v>
      </c>
      <c r="AI11" s="59">
        <f>VLOOKUP($A11,'ADR Raw Data'!$B$6:$BE$43,'ADR Raw Data'!AT$1,FALSE)</f>
        <v>11.171478265602801</v>
      </c>
      <c r="AJ11" s="60">
        <f>VLOOKUP($A11,'ADR Raw Data'!$B$6:$BE$43,'ADR Raw Data'!AU$1,FALSE)</f>
        <v>16.8880706889857</v>
      </c>
      <c r="AK11" s="60">
        <f>VLOOKUP($A11,'ADR Raw Data'!$B$6:$BE$43,'ADR Raw Data'!AV$1,FALSE)</f>
        <v>13.1766616434426</v>
      </c>
      <c r="AL11" s="60">
        <f>VLOOKUP($A11,'ADR Raw Data'!$B$6:$BE$43,'ADR Raw Data'!AW$1,FALSE)</f>
        <v>12.084868974421701</v>
      </c>
      <c r="AM11" s="60">
        <f>VLOOKUP($A11,'ADR Raw Data'!$B$6:$BE$43,'ADR Raw Data'!AX$1,FALSE)</f>
        <v>6.4598078883283803</v>
      </c>
      <c r="AN11" s="61">
        <f>VLOOKUP($A11,'ADR Raw Data'!$B$6:$BE$43,'ADR Raw Data'!AY$1,FALSE)</f>
        <v>11.779987538444599</v>
      </c>
      <c r="AO11" s="60">
        <f>VLOOKUP($A11,'ADR Raw Data'!$B$6:$BE$43,'ADR Raw Data'!BA$1,FALSE)</f>
        <v>10.2578717983699</v>
      </c>
      <c r="AP11" s="60">
        <f>VLOOKUP($A11,'ADR Raw Data'!$B$6:$BE$43,'ADR Raw Data'!BB$1,FALSE)</f>
        <v>10.310214244615301</v>
      </c>
      <c r="AQ11" s="61">
        <f>VLOOKUP($A11,'ADR Raw Data'!$B$6:$BE$43,'ADR Raw Data'!BC$1,FALSE)</f>
        <v>10.2733726047838</v>
      </c>
      <c r="AR11" s="62">
        <f>VLOOKUP($A11,'ADR Raw Data'!$B$6:$BE$43,'ADR Raw Data'!BE$1,FALSE)</f>
        <v>10.571883078334899</v>
      </c>
      <c r="AT11" s="64">
        <f>VLOOKUP($A11,'RevPAR Raw Data'!$B$6:$BE$43,'RevPAR Raw Data'!AG$1,FALSE)</f>
        <v>65.145883054892593</v>
      </c>
      <c r="AU11" s="65">
        <f>VLOOKUP($A11,'RevPAR Raw Data'!$B$6:$BE$43,'RevPAR Raw Data'!AH$1,FALSE)</f>
        <v>81.587707426646006</v>
      </c>
      <c r="AV11" s="65">
        <f>VLOOKUP($A11,'RevPAR Raw Data'!$B$6:$BE$43,'RevPAR Raw Data'!AI$1,FALSE)</f>
        <v>87.118054541625696</v>
      </c>
      <c r="AW11" s="65">
        <f>VLOOKUP($A11,'RevPAR Raw Data'!$B$6:$BE$43,'RevPAR Raw Data'!AJ$1,FALSE)</f>
        <v>88.275095114417994</v>
      </c>
      <c r="AX11" s="65">
        <f>VLOOKUP($A11,'RevPAR Raw Data'!$B$6:$BE$43,'RevPAR Raw Data'!AK$1,FALSE)</f>
        <v>88.610976063456405</v>
      </c>
      <c r="AY11" s="66">
        <f>VLOOKUP($A11,'RevPAR Raw Data'!$B$6:$BE$43,'RevPAR Raw Data'!AL$1,FALSE)</f>
        <v>82.147543240207696</v>
      </c>
      <c r="AZ11" s="65">
        <f>VLOOKUP($A11,'RevPAR Raw Data'!$B$6:$BE$43,'RevPAR Raw Data'!AN$1,FALSE)</f>
        <v>125.345560859188</v>
      </c>
      <c r="BA11" s="65">
        <f>VLOOKUP($A11,'RevPAR Raw Data'!$B$6:$BE$43,'RevPAR Raw Data'!AO$1,FALSE)</f>
        <v>134.86762635125601</v>
      </c>
      <c r="BB11" s="66">
        <f>VLOOKUP($A11,'RevPAR Raw Data'!$B$6:$BE$43,'RevPAR Raw Data'!AP$1,FALSE)</f>
        <v>130.106593605222</v>
      </c>
      <c r="BC11" s="67">
        <f>VLOOKUP($A11,'RevPAR Raw Data'!$B$6:$BE$43,'RevPAR Raw Data'!AR$1,FALSE)</f>
        <v>95.850129058783395</v>
      </c>
      <c r="BE11" s="59">
        <f>VLOOKUP($A11,'RevPAR Raw Data'!$B$6:$BE$43,'RevPAR Raw Data'!AT$1,FALSE)</f>
        <v>14.0976855479915</v>
      </c>
      <c r="BF11" s="60">
        <f>VLOOKUP($A11,'RevPAR Raw Data'!$B$6:$BE$43,'RevPAR Raw Data'!AU$1,FALSE)</f>
        <v>30.6847046304241</v>
      </c>
      <c r="BG11" s="60">
        <f>VLOOKUP($A11,'RevPAR Raw Data'!$B$6:$BE$43,'RevPAR Raw Data'!AV$1,FALSE)</f>
        <v>28.029693780779301</v>
      </c>
      <c r="BH11" s="60">
        <f>VLOOKUP($A11,'RevPAR Raw Data'!$B$6:$BE$43,'RevPAR Raw Data'!AW$1,FALSE)</f>
        <v>25.122106998154599</v>
      </c>
      <c r="BI11" s="60">
        <f>VLOOKUP($A11,'RevPAR Raw Data'!$B$6:$BE$43,'RevPAR Raw Data'!AX$1,FALSE)</f>
        <v>14.662219696419101</v>
      </c>
      <c r="BJ11" s="61">
        <f>VLOOKUP($A11,'RevPAR Raw Data'!$B$6:$BE$43,'RevPAR Raw Data'!AY$1,FALSE)</f>
        <v>22.460625005786401</v>
      </c>
      <c r="BK11" s="60">
        <f>VLOOKUP($A11,'RevPAR Raw Data'!$B$6:$BE$43,'RevPAR Raw Data'!BA$1,FALSE)</f>
        <v>11.5954682560454</v>
      </c>
      <c r="BL11" s="60">
        <f>VLOOKUP($A11,'RevPAR Raw Data'!$B$6:$BE$43,'RevPAR Raw Data'!BB$1,FALSE)</f>
        <v>10.000467649706399</v>
      </c>
      <c r="BM11" s="61">
        <f>VLOOKUP($A11,'RevPAR Raw Data'!$B$6:$BE$43,'RevPAR Raw Data'!BC$1,FALSE)</f>
        <v>10.7630537236648</v>
      </c>
      <c r="BN11" s="62">
        <f>VLOOKUP($A11,'RevPAR Raw Data'!$B$6:$BE$43,'RevPAR Raw Data'!BE$1,FALSE)</f>
        <v>17.642227994831501</v>
      </c>
    </row>
    <row r="12" spans="1:66" x14ac:dyDescent="0.35">
      <c r="A12" s="76" t="s">
        <v>27</v>
      </c>
      <c r="B12" s="59">
        <f>VLOOKUP($A12,'Occupancy Raw Data'!$B$8:$BE$45,'Occupancy Raw Data'!AG$3,FALSE)</f>
        <v>55.310215227412797</v>
      </c>
      <c r="C12" s="60">
        <f>VLOOKUP($A12,'Occupancy Raw Data'!$B$8:$BE$45,'Occupancy Raw Data'!AH$3,FALSE)</f>
        <v>58.334556772469597</v>
      </c>
      <c r="D12" s="60">
        <f>VLOOKUP($A12,'Occupancy Raw Data'!$B$8:$BE$45,'Occupancy Raw Data'!AI$3,FALSE)</f>
        <v>62.900579998828199</v>
      </c>
      <c r="E12" s="60">
        <f>VLOOKUP($A12,'Occupancy Raw Data'!$B$8:$BE$45,'Occupancy Raw Data'!AJ$3,FALSE)</f>
        <v>64.341789208506597</v>
      </c>
      <c r="F12" s="60">
        <f>VLOOKUP($A12,'Occupancy Raw Data'!$B$8:$BE$45,'Occupancy Raw Data'!AK$3,FALSE)</f>
        <v>63.337043763547904</v>
      </c>
      <c r="G12" s="61">
        <f>VLOOKUP($A12,'Occupancy Raw Data'!$B$8:$BE$45,'Occupancy Raw Data'!AL$3,FALSE)</f>
        <v>60.848658284856398</v>
      </c>
      <c r="H12" s="60">
        <f>VLOOKUP($A12,'Occupancy Raw Data'!$B$8:$BE$45,'Occupancy Raw Data'!AN$3,FALSE)</f>
        <v>69.529556505946402</v>
      </c>
      <c r="I12" s="60">
        <f>VLOOKUP($A12,'Occupancy Raw Data'!$B$8:$BE$45,'Occupancy Raw Data'!AO$3,FALSE)</f>
        <v>75.168434003163597</v>
      </c>
      <c r="J12" s="61">
        <f>VLOOKUP($A12,'Occupancy Raw Data'!$B$8:$BE$45,'Occupancy Raw Data'!AP$3,FALSE)</f>
        <v>72.348995254555007</v>
      </c>
      <c r="K12" s="62">
        <f>VLOOKUP($A12,'Occupancy Raw Data'!$B$8:$BE$45,'Occupancy Raw Data'!AR$3,FALSE)</f>
        <v>64.136697877757399</v>
      </c>
      <c r="M12" s="59">
        <f>VLOOKUP($A12,'Occupancy Raw Data'!$B$8:$BE$45,'Occupancy Raw Data'!AT$3,FALSE)</f>
        <v>-1.6745604905040701</v>
      </c>
      <c r="N12" s="60">
        <f>VLOOKUP($A12,'Occupancy Raw Data'!$B$8:$BE$45,'Occupancy Raw Data'!AU$3,FALSE)</f>
        <v>-5.05509722646371</v>
      </c>
      <c r="O12" s="60">
        <f>VLOOKUP($A12,'Occupancy Raw Data'!$B$8:$BE$45,'Occupancy Raw Data'!AV$3,FALSE)</f>
        <v>-0.113505248797192</v>
      </c>
      <c r="P12" s="60">
        <f>VLOOKUP($A12,'Occupancy Raw Data'!$B$8:$BE$45,'Occupancy Raw Data'!AW$3,FALSE)</f>
        <v>-1.07135443793854</v>
      </c>
      <c r="Q12" s="60">
        <f>VLOOKUP($A12,'Occupancy Raw Data'!$B$8:$BE$45,'Occupancy Raw Data'!AX$3,FALSE)</f>
        <v>-2.5110477689970501</v>
      </c>
      <c r="R12" s="61">
        <f>VLOOKUP($A12,'Occupancy Raw Data'!$B$8:$BE$45,'Occupancy Raw Data'!AY$3,FALSE)</f>
        <v>-2.0691948572493</v>
      </c>
      <c r="S12" s="60">
        <f>VLOOKUP($A12,'Occupancy Raw Data'!$B$8:$BE$45,'Occupancy Raw Data'!BA$3,FALSE)</f>
        <v>-5.6240750969474202</v>
      </c>
      <c r="T12" s="60">
        <f>VLOOKUP($A12,'Occupancy Raw Data'!$B$8:$BE$45,'Occupancy Raw Data'!BB$3,FALSE)</f>
        <v>-3.7947527546206898</v>
      </c>
      <c r="U12" s="61">
        <f>VLOOKUP($A12,'Occupancy Raw Data'!$B$8:$BE$45,'Occupancy Raw Data'!BC$3,FALSE)</f>
        <v>-4.6825390615820499</v>
      </c>
      <c r="V12" s="62">
        <f>VLOOKUP($A12,'Occupancy Raw Data'!$B$8:$BE$45,'Occupancy Raw Data'!BE$3,FALSE)</f>
        <v>-2.92363970752118</v>
      </c>
      <c r="X12" s="64">
        <f>VLOOKUP($A12,'ADR Raw Data'!$B$6:$BE$43,'ADR Raw Data'!AG$1,FALSE)</f>
        <v>86.079098582576805</v>
      </c>
      <c r="Y12" s="65">
        <f>VLOOKUP($A12,'ADR Raw Data'!$B$6:$BE$43,'ADR Raw Data'!AH$1,FALSE)</f>
        <v>87.349940605023406</v>
      </c>
      <c r="Z12" s="65">
        <f>VLOOKUP($A12,'ADR Raw Data'!$B$6:$BE$43,'ADR Raw Data'!AI$1,FALSE)</f>
        <v>90.3105397475899</v>
      </c>
      <c r="AA12" s="65">
        <f>VLOOKUP($A12,'ADR Raw Data'!$B$6:$BE$43,'ADR Raw Data'!AJ$1,FALSE)</f>
        <v>90.701478260869493</v>
      </c>
      <c r="AB12" s="65">
        <f>VLOOKUP($A12,'ADR Raw Data'!$B$6:$BE$43,'ADR Raw Data'!AK$1,FALSE)</f>
        <v>90.374688280455004</v>
      </c>
      <c r="AC12" s="66">
        <f>VLOOKUP($A12,'ADR Raw Data'!$B$6:$BE$43,'ADR Raw Data'!AL$1,FALSE)</f>
        <v>89.071652499903607</v>
      </c>
      <c r="AD12" s="65">
        <f>VLOOKUP($A12,'ADR Raw Data'!$B$6:$BE$43,'ADR Raw Data'!AN$1,FALSE)</f>
        <v>99.264006993596198</v>
      </c>
      <c r="AE12" s="65">
        <f>VLOOKUP($A12,'ADR Raw Data'!$B$6:$BE$43,'ADR Raw Data'!AO$1,FALSE)</f>
        <v>102.346573789018</v>
      </c>
      <c r="AF12" s="66">
        <f>VLOOKUP($A12,'ADR Raw Data'!$B$6:$BE$43,'ADR Raw Data'!AP$1,FALSE)</f>
        <v>100.865354171305</v>
      </c>
      <c r="AG12" s="67">
        <f>VLOOKUP($A12,'ADR Raw Data'!$B$6:$BE$43,'ADR Raw Data'!AR$1,FALSE)</f>
        <v>92.875319761558004</v>
      </c>
      <c r="AI12" s="59">
        <f>VLOOKUP($A12,'ADR Raw Data'!$B$6:$BE$43,'ADR Raw Data'!AT$1,FALSE)</f>
        <v>4.18803994082797</v>
      </c>
      <c r="AJ12" s="60">
        <f>VLOOKUP($A12,'ADR Raw Data'!$B$6:$BE$43,'ADR Raw Data'!AU$1,FALSE)</f>
        <v>3.0979035712139602</v>
      </c>
      <c r="AK12" s="60">
        <f>VLOOKUP($A12,'ADR Raw Data'!$B$6:$BE$43,'ADR Raw Data'!AV$1,FALSE)</f>
        <v>4.7795042325619503</v>
      </c>
      <c r="AL12" s="60">
        <f>VLOOKUP($A12,'ADR Raw Data'!$B$6:$BE$43,'ADR Raw Data'!AW$1,FALSE)</f>
        <v>5.1396553940735803</v>
      </c>
      <c r="AM12" s="60">
        <f>VLOOKUP($A12,'ADR Raw Data'!$B$6:$BE$43,'ADR Raw Data'!AX$1,FALSE)</f>
        <v>4.32105072687445</v>
      </c>
      <c r="AN12" s="61">
        <f>VLOOKUP($A12,'ADR Raw Data'!$B$6:$BE$43,'ADR Raw Data'!AY$1,FALSE)</f>
        <v>4.3452098608564</v>
      </c>
      <c r="AO12" s="60">
        <f>VLOOKUP($A12,'ADR Raw Data'!$B$6:$BE$43,'ADR Raw Data'!BA$1,FALSE)</f>
        <v>5.8975398052705703</v>
      </c>
      <c r="AP12" s="60">
        <f>VLOOKUP($A12,'ADR Raw Data'!$B$6:$BE$43,'ADR Raw Data'!BB$1,FALSE)</f>
        <v>6.4097644235460001</v>
      </c>
      <c r="AQ12" s="61">
        <f>VLOOKUP($A12,'ADR Raw Data'!$B$6:$BE$43,'ADR Raw Data'!BC$1,FALSE)</f>
        <v>6.1800272171508901</v>
      </c>
      <c r="AR12" s="62">
        <f>VLOOKUP($A12,'ADR Raw Data'!$B$6:$BE$43,'ADR Raw Data'!BE$1,FALSE)</f>
        <v>4.9151803861196397</v>
      </c>
      <c r="AT12" s="64">
        <f>VLOOKUP($A12,'RevPAR Raw Data'!$B$6:$BE$43,'RevPAR Raw Data'!AG$1,FALSE)</f>
        <v>47.610534691840101</v>
      </c>
      <c r="AU12" s="65">
        <f>VLOOKUP($A12,'RevPAR Raw Data'!$B$6:$BE$43,'RevPAR Raw Data'!AH$1,FALSE)</f>
        <v>50.955200692955898</v>
      </c>
      <c r="AV12" s="65">
        <f>VLOOKUP($A12,'RevPAR Raw Data'!$B$6:$BE$43,'RevPAR Raw Data'!AI$1,FALSE)</f>
        <v>56.805853301306399</v>
      </c>
      <c r="AW12" s="65">
        <f>VLOOKUP($A12,'RevPAR Raw Data'!$B$6:$BE$43,'RevPAR Raw Data'!AJ$1,FALSE)</f>
        <v>58.3589539516081</v>
      </c>
      <c r="AX12" s="65">
        <f>VLOOKUP($A12,'RevPAR Raw Data'!$B$6:$BE$43,'RevPAR Raw Data'!AK$1,FALSE)</f>
        <v>57.240655867361802</v>
      </c>
      <c r="AY12" s="66">
        <f>VLOOKUP($A12,'RevPAR Raw Data'!$B$6:$BE$43,'RevPAR Raw Data'!AL$1,FALSE)</f>
        <v>54.198905458341102</v>
      </c>
      <c r="AZ12" s="65">
        <f>VLOOKUP($A12,'RevPAR Raw Data'!$B$6:$BE$43,'RevPAR Raw Data'!AN$1,FALSE)</f>
        <v>69.017823832679099</v>
      </c>
      <c r="BA12" s="65">
        <f>VLOOKUP($A12,'RevPAR Raw Data'!$B$6:$BE$43,'RevPAR Raw Data'!AO$1,FALSE)</f>
        <v>76.932316773097398</v>
      </c>
      <c r="BB12" s="66">
        <f>VLOOKUP($A12,'RevPAR Raw Data'!$B$6:$BE$43,'RevPAR Raw Data'!AP$1,FALSE)</f>
        <v>72.975070302888199</v>
      </c>
      <c r="BC12" s="67">
        <f>VLOOKUP($A12,'RevPAR Raw Data'!$B$6:$BE$43,'RevPAR Raw Data'!AR$1,FALSE)</f>
        <v>59.5671632384717</v>
      </c>
      <c r="BE12" s="59">
        <f>VLOOKUP($A12,'RevPAR Raw Data'!$B$6:$BE$43,'RevPAR Raw Data'!AT$1,FALSE)</f>
        <v>2.4433481881482502</v>
      </c>
      <c r="BF12" s="60">
        <f>VLOOKUP($A12,'RevPAR Raw Data'!$B$6:$BE$43,'RevPAR Raw Data'!AU$1,FALSE)</f>
        <v>-2.1137956927567001</v>
      </c>
      <c r="BG12" s="60">
        <f>VLOOKUP($A12,'RevPAR Raw Data'!$B$6:$BE$43,'RevPAR Raw Data'!AV$1,FALSE)</f>
        <v>4.6605739955943104</v>
      </c>
      <c r="BH12" s="60">
        <f>VLOOKUP($A12,'RevPAR Raw Data'!$B$6:$BE$43,'RevPAR Raw Data'!AW$1,FALSE)</f>
        <v>4.0132370299758797</v>
      </c>
      <c r="BI12" s="60">
        <f>VLOOKUP($A12,'RevPAR Raw Data'!$B$6:$BE$43,'RevPAR Raw Data'!AX$1,FALSE)</f>
        <v>1.70149931000299</v>
      </c>
      <c r="BJ12" s="61">
        <f>VLOOKUP($A12,'RevPAR Raw Data'!$B$6:$BE$43,'RevPAR Raw Data'!AY$1,FALSE)</f>
        <v>2.1861041446295699</v>
      </c>
      <c r="BK12" s="60">
        <f>VLOOKUP($A12,'RevPAR Raw Data'!$B$6:$BE$43,'RevPAR Raw Data'!BA$1,FALSE)</f>
        <v>-5.8217359197637597E-2</v>
      </c>
      <c r="BL12" s="60">
        <f>VLOOKUP($A12,'RevPAR Raw Data'!$B$6:$BE$43,'RevPAR Raw Data'!BB$1,FALSE)</f>
        <v>2.3717769568980902</v>
      </c>
      <c r="BM12" s="61">
        <f>VLOOKUP($A12,'RevPAR Raw Data'!$B$6:$BE$43,'RevPAR Raw Data'!BC$1,FALSE)</f>
        <v>1.2081059671093399</v>
      </c>
      <c r="BN12" s="62">
        <f>VLOOKUP($A12,'RevPAR Raw Data'!$B$6:$BE$43,'RevPAR Raw Data'!BE$1,FALSE)</f>
        <v>1.8478385131335699</v>
      </c>
    </row>
    <row r="13" spans="1:66" x14ac:dyDescent="0.35">
      <c r="A13" s="76" t="s">
        <v>91</v>
      </c>
      <c r="B13" s="59">
        <f>VLOOKUP($A13,'Occupancy Raw Data'!$B$8:$BE$45,'Occupancy Raw Data'!AG$3,FALSE)</f>
        <v>53.545342439764703</v>
      </c>
      <c r="C13" s="60">
        <f>VLOOKUP($A13,'Occupancy Raw Data'!$B$8:$BE$45,'Occupancy Raw Data'!AH$3,FALSE)</f>
        <v>67.482451147789703</v>
      </c>
      <c r="D13" s="60">
        <f>VLOOKUP($A13,'Occupancy Raw Data'!$B$8:$BE$45,'Occupancy Raw Data'!AI$3,FALSE)</f>
        <v>81.087554543729794</v>
      </c>
      <c r="E13" s="60">
        <f>VLOOKUP($A13,'Occupancy Raw Data'!$B$8:$BE$45,'Occupancy Raw Data'!AJ$3,FALSE)</f>
        <v>80.582432176057594</v>
      </c>
      <c r="F13" s="60">
        <f>VLOOKUP($A13,'Occupancy Raw Data'!$B$8:$BE$45,'Occupancy Raw Data'!AK$3,FALSE)</f>
        <v>74.390533105672503</v>
      </c>
      <c r="G13" s="61">
        <f>VLOOKUP($A13,'Occupancy Raw Data'!$B$8:$BE$45,'Occupancy Raw Data'!AL$3,FALSE)</f>
        <v>71.417662682602895</v>
      </c>
      <c r="H13" s="60">
        <f>VLOOKUP($A13,'Occupancy Raw Data'!$B$8:$BE$45,'Occupancy Raw Data'!AN$3,FALSE)</f>
        <v>71.162967178903401</v>
      </c>
      <c r="I13" s="60">
        <f>VLOOKUP($A13,'Occupancy Raw Data'!$B$8:$BE$45,'Occupancy Raw Data'!AO$3,FALSE)</f>
        <v>73.176342250047398</v>
      </c>
      <c r="J13" s="61">
        <f>VLOOKUP($A13,'Occupancy Raw Data'!$B$8:$BE$45,'Occupancy Raw Data'!AP$3,FALSE)</f>
        <v>72.169654714475399</v>
      </c>
      <c r="K13" s="62">
        <f>VLOOKUP($A13,'Occupancy Raw Data'!$B$8:$BE$45,'Occupancy Raw Data'!AR$3,FALSE)</f>
        <v>71.632517548852206</v>
      </c>
      <c r="M13" s="59">
        <f>VLOOKUP($A13,'Occupancy Raw Data'!$B$8:$BE$45,'Occupancy Raw Data'!AT$3,FALSE)</f>
        <v>6.4395324853188196</v>
      </c>
      <c r="N13" s="60">
        <f>VLOOKUP($A13,'Occupancy Raw Data'!$B$8:$BE$45,'Occupancy Raw Data'!AU$3,FALSE)</f>
        <v>14.9191317422459</v>
      </c>
      <c r="O13" s="60">
        <f>VLOOKUP($A13,'Occupancy Raw Data'!$B$8:$BE$45,'Occupancy Raw Data'!AV$3,FALSE)</f>
        <v>29.002096675104799</v>
      </c>
      <c r="P13" s="60">
        <f>VLOOKUP($A13,'Occupancy Raw Data'!$B$8:$BE$45,'Occupancy Raw Data'!AW$3,FALSE)</f>
        <v>33.820445243498597</v>
      </c>
      <c r="Q13" s="60">
        <f>VLOOKUP($A13,'Occupancy Raw Data'!$B$8:$BE$45,'Occupancy Raw Data'!AX$3,FALSE)</f>
        <v>29.963951086405999</v>
      </c>
      <c r="R13" s="61">
        <f>VLOOKUP($A13,'Occupancy Raw Data'!$B$8:$BE$45,'Occupancy Raw Data'!AY$3,FALSE)</f>
        <v>23.414226586580099</v>
      </c>
      <c r="S13" s="60">
        <f>VLOOKUP($A13,'Occupancy Raw Data'!$B$8:$BE$45,'Occupancy Raw Data'!BA$3,FALSE)</f>
        <v>16.206954310965902</v>
      </c>
      <c r="T13" s="60">
        <f>VLOOKUP($A13,'Occupancy Raw Data'!$B$8:$BE$45,'Occupancy Raw Data'!BB$3,FALSE)</f>
        <v>13.5765077418618</v>
      </c>
      <c r="U13" s="61">
        <f>VLOOKUP($A13,'Occupancy Raw Data'!$B$8:$BE$45,'Occupancy Raw Data'!BC$3,FALSE)</f>
        <v>14.8583344159932</v>
      </c>
      <c r="V13" s="62">
        <f>VLOOKUP($A13,'Occupancy Raw Data'!$B$8:$BE$45,'Occupancy Raw Data'!BE$3,FALSE)</f>
        <v>20.8234084927658</v>
      </c>
      <c r="X13" s="64">
        <f>VLOOKUP($A13,'ADR Raw Data'!$B$6:$BE$43,'ADR Raw Data'!AG$1,FALSE)</f>
        <v>114.860635103414</v>
      </c>
      <c r="Y13" s="65">
        <f>VLOOKUP($A13,'ADR Raw Data'!$B$6:$BE$43,'ADR Raw Data'!AH$1,FALSE)</f>
        <v>131.46439380095501</v>
      </c>
      <c r="Z13" s="65">
        <f>VLOOKUP($A13,'ADR Raw Data'!$B$6:$BE$43,'ADR Raw Data'!AI$1,FALSE)</f>
        <v>142.25468633930899</v>
      </c>
      <c r="AA13" s="65">
        <f>VLOOKUP($A13,'ADR Raw Data'!$B$6:$BE$43,'ADR Raw Data'!AJ$1,FALSE)</f>
        <v>140.29652060035301</v>
      </c>
      <c r="AB13" s="65">
        <f>VLOOKUP($A13,'ADR Raw Data'!$B$6:$BE$43,'ADR Raw Data'!AK$1,FALSE)</f>
        <v>127.71407312952201</v>
      </c>
      <c r="AC13" s="66">
        <f>VLOOKUP($A13,'ADR Raw Data'!$B$6:$BE$43,'ADR Raw Data'!AL$1,FALSE)</f>
        <v>132.636737948026</v>
      </c>
      <c r="AD13" s="65">
        <f>VLOOKUP($A13,'ADR Raw Data'!$B$6:$BE$43,'ADR Raw Data'!AN$1,FALSE)</f>
        <v>111.757601639562</v>
      </c>
      <c r="AE13" s="65">
        <f>VLOOKUP($A13,'ADR Raw Data'!$B$6:$BE$43,'ADR Raw Data'!AO$1,FALSE)</f>
        <v>110.75388761059</v>
      </c>
      <c r="AF13" s="66">
        <f>VLOOKUP($A13,'ADR Raw Data'!$B$6:$BE$43,'ADR Raw Data'!AP$1,FALSE)</f>
        <v>111.24874427010501</v>
      </c>
      <c r="AG13" s="67">
        <f>VLOOKUP($A13,'ADR Raw Data'!$B$6:$BE$43,'ADR Raw Data'!AR$1,FALSE)</f>
        <v>126.480060300224</v>
      </c>
      <c r="AI13" s="59">
        <f>VLOOKUP($A13,'ADR Raw Data'!$B$6:$BE$43,'ADR Raw Data'!AT$1,FALSE)</f>
        <v>18.236994690920898</v>
      </c>
      <c r="AJ13" s="60">
        <f>VLOOKUP($A13,'ADR Raw Data'!$B$6:$BE$43,'ADR Raw Data'!AU$1,FALSE)</f>
        <v>24.331539253756802</v>
      </c>
      <c r="AK13" s="60">
        <f>VLOOKUP($A13,'ADR Raw Data'!$B$6:$BE$43,'ADR Raw Data'!AV$1,FALSE)</f>
        <v>29.513725420341899</v>
      </c>
      <c r="AL13" s="60">
        <f>VLOOKUP($A13,'ADR Raw Data'!$B$6:$BE$43,'ADR Raw Data'!AW$1,FALSE)</f>
        <v>29.337410814658998</v>
      </c>
      <c r="AM13" s="60">
        <f>VLOOKUP($A13,'ADR Raw Data'!$B$6:$BE$43,'ADR Raw Data'!AX$1,FALSE)</f>
        <v>26.307751965795401</v>
      </c>
      <c r="AN13" s="61">
        <f>VLOOKUP($A13,'ADR Raw Data'!$B$6:$BE$43,'ADR Raw Data'!AY$1,FALSE)</f>
        <v>26.5754813302466</v>
      </c>
      <c r="AO13" s="60">
        <f>VLOOKUP($A13,'ADR Raw Data'!$B$6:$BE$43,'ADR Raw Data'!BA$1,FALSE)</f>
        <v>17.783845578476701</v>
      </c>
      <c r="AP13" s="60">
        <f>VLOOKUP($A13,'ADR Raw Data'!$B$6:$BE$43,'ADR Raw Data'!BB$1,FALSE)</f>
        <v>15.8182163861922</v>
      </c>
      <c r="AQ13" s="61">
        <f>VLOOKUP($A13,'ADR Raw Data'!$B$6:$BE$43,'ADR Raw Data'!BC$1,FALSE)</f>
        <v>16.778269633747801</v>
      </c>
      <c r="AR13" s="62">
        <f>VLOOKUP($A13,'ADR Raw Data'!$B$6:$BE$43,'ADR Raw Data'!BE$1,FALSE)</f>
        <v>24.115936804003699</v>
      </c>
      <c r="AT13" s="64">
        <f>VLOOKUP($A13,'RevPAR Raw Data'!$B$6:$BE$43,'RevPAR Raw Data'!AG$1,FALSE)</f>
        <v>61.502520394611999</v>
      </c>
      <c r="AU13" s="65">
        <f>VLOOKUP($A13,'RevPAR Raw Data'!$B$6:$BE$43,'RevPAR Raw Data'!AH$1,FALSE)</f>
        <v>88.715395323468002</v>
      </c>
      <c r="AV13" s="65">
        <f>VLOOKUP($A13,'RevPAR Raw Data'!$B$6:$BE$43,'RevPAR Raw Data'!AI$1,FALSE)</f>
        <v>115.35084637639901</v>
      </c>
      <c r="AW13" s="65">
        <f>VLOOKUP($A13,'RevPAR Raw Data'!$B$6:$BE$43,'RevPAR Raw Data'!AJ$1,FALSE)</f>
        <v>113.05434855814801</v>
      </c>
      <c r="AX13" s="65">
        <f>VLOOKUP($A13,'RevPAR Raw Data'!$B$6:$BE$43,'RevPAR Raw Data'!AK$1,FALSE)</f>
        <v>95.0071798520204</v>
      </c>
      <c r="AY13" s="66">
        <f>VLOOKUP($A13,'RevPAR Raw Data'!$B$6:$BE$43,'RevPAR Raw Data'!AL$1,FALSE)</f>
        <v>94.726058100929606</v>
      </c>
      <c r="AZ13" s="65">
        <f>VLOOKUP($A13,'RevPAR Raw Data'!$B$6:$BE$43,'RevPAR Raw Data'!AN$1,FALSE)</f>
        <v>79.530025374691704</v>
      </c>
      <c r="BA13" s="65">
        <f>VLOOKUP($A13,'RevPAR Raw Data'!$B$6:$BE$43,'RevPAR Raw Data'!AO$1,FALSE)</f>
        <v>81.045643853158694</v>
      </c>
      <c r="BB13" s="66">
        <f>VLOOKUP($A13,'RevPAR Raw Data'!$B$6:$BE$43,'RevPAR Raw Data'!AP$1,FALSE)</f>
        <v>80.287834613925199</v>
      </c>
      <c r="BC13" s="67">
        <f>VLOOKUP($A13,'RevPAR Raw Data'!$B$6:$BE$43,'RevPAR Raw Data'!AR$1,FALSE)</f>
        <v>90.600851390356894</v>
      </c>
      <c r="BE13" s="59">
        <f>VLOOKUP($A13,'RevPAR Raw Data'!$B$6:$BE$43,'RevPAR Raw Data'!AT$1,FALSE)</f>
        <v>25.8509043737075</v>
      </c>
      <c r="BF13" s="60">
        <f>VLOOKUP($A13,'RevPAR Raw Data'!$B$6:$BE$43,'RevPAR Raw Data'!AU$1,FALSE)</f>
        <v>42.880725392187003</v>
      </c>
      <c r="BG13" s="60">
        <f>VLOOKUP($A13,'RevPAR Raw Data'!$B$6:$BE$43,'RevPAR Raw Data'!AV$1,FALSE)</f>
        <v>67.075421274279407</v>
      </c>
      <c r="BH13" s="60">
        <f>VLOOKUP($A13,'RevPAR Raw Data'!$B$6:$BE$43,'RevPAR Raw Data'!AW$1,FALSE)</f>
        <v>73.0798990185897</v>
      </c>
      <c r="BI13" s="60">
        <f>VLOOKUP($A13,'RevPAR Raw Data'!$B$6:$BE$43,'RevPAR Raw Data'!AX$1,FALSE)</f>
        <v>64.154544983165493</v>
      </c>
      <c r="BJ13" s="61">
        <f>VLOOKUP($A13,'RevPAR Raw Data'!$B$6:$BE$43,'RevPAR Raw Data'!AY$1,FALSE)</f>
        <v>56.212151331965003</v>
      </c>
      <c r="BK13" s="60">
        <f>VLOOKUP($A13,'RevPAR Raw Data'!$B$6:$BE$43,'RevPAR Raw Data'!BA$1,FALSE)</f>
        <v>36.873019617079102</v>
      </c>
      <c r="BL13" s="60">
        <f>VLOOKUP($A13,'RevPAR Raw Data'!$B$6:$BE$43,'RevPAR Raw Data'!BB$1,FALSE)</f>
        <v>31.542285500349902</v>
      </c>
      <c r="BM13" s="61">
        <f>VLOOKUP($A13,'RevPAR Raw Data'!$B$6:$BE$43,'RevPAR Raw Data'!BC$1,FALSE)</f>
        <v>34.129575461140398</v>
      </c>
      <c r="BN13" s="62">
        <f>VLOOKUP($A13,'RevPAR Raw Data'!$B$6:$BE$43,'RevPAR Raw Data'!BE$1,FALSE)</f>
        <v>49.961105329324504</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Data'!$B$8:$BE$45,'Occupancy Raw Data'!AG$3,FALSE)</f>
        <v>49.910824350197998</v>
      </c>
      <c r="C15" s="60">
        <f>VLOOKUP($A15,'Occupancy Raw Data'!$B$8:$BE$45,'Occupancy Raw Data'!AH$3,FALSE)</f>
        <v>54.684344427833203</v>
      </c>
      <c r="D15" s="60">
        <f>VLOOKUP($A15,'Occupancy Raw Data'!$B$8:$BE$45,'Occupancy Raw Data'!AI$3,FALSE)</f>
        <v>59.377296587926502</v>
      </c>
      <c r="E15" s="60">
        <f>VLOOKUP($A15,'Occupancy Raw Data'!$B$8:$BE$45,'Occupancy Raw Data'!AJ$3,FALSE)</f>
        <v>62.368766404199398</v>
      </c>
      <c r="F15" s="60">
        <f>VLOOKUP($A15,'Occupancy Raw Data'!$B$8:$BE$45,'Occupancy Raw Data'!AK$3,FALSE)</f>
        <v>63.8724191305716</v>
      </c>
      <c r="G15" s="61">
        <f>VLOOKUP($A15,'Occupancy Raw Data'!$B$8:$BE$45,'Occupancy Raw Data'!AL$3,FALSE)</f>
        <v>58.041622282508797</v>
      </c>
      <c r="H15" s="60">
        <f>VLOOKUP($A15,'Occupancy Raw Data'!$B$8:$BE$45,'Occupancy Raw Data'!AN$3,FALSE)</f>
        <v>73.279527559055097</v>
      </c>
      <c r="I15" s="60">
        <f>VLOOKUP($A15,'Occupancy Raw Data'!$B$8:$BE$45,'Occupancy Raw Data'!AO$3,FALSE)</f>
        <v>76.148293963254503</v>
      </c>
      <c r="J15" s="61">
        <f>VLOOKUP($A15,'Occupancy Raw Data'!$B$8:$BE$45,'Occupancy Raw Data'!AP$3,FALSE)</f>
        <v>74.713910761154807</v>
      </c>
      <c r="K15" s="62">
        <f>VLOOKUP($A15,'Occupancy Raw Data'!$B$8:$BE$45,'Occupancy Raw Data'!AR$3,FALSE)</f>
        <v>62.803865487627903</v>
      </c>
      <c r="M15" s="59">
        <f>VLOOKUP($A15,'Occupancy Raw Data'!$B$8:$BE$45,'Occupancy Raw Data'!AT$3,FALSE)</f>
        <v>3.6916261310584102</v>
      </c>
      <c r="N15" s="60">
        <f>VLOOKUP($A15,'Occupancy Raw Data'!$B$8:$BE$45,'Occupancy Raw Data'!AU$3,FALSE)</f>
        <v>3.8005594245444199</v>
      </c>
      <c r="O15" s="60">
        <f>VLOOKUP($A15,'Occupancy Raw Data'!$B$8:$BE$45,'Occupancy Raw Data'!AV$3,FALSE)</f>
        <v>7.3802074933292001</v>
      </c>
      <c r="P15" s="60">
        <f>VLOOKUP($A15,'Occupancy Raw Data'!$B$8:$BE$45,'Occupancy Raw Data'!AW$3,FALSE)</f>
        <v>9.6965519811932008</v>
      </c>
      <c r="Q15" s="60">
        <f>VLOOKUP($A15,'Occupancy Raw Data'!$B$8:$BE$45,'Occupancy Raw Data'!AX$3,FALSE)</f>
        <v>8.6063961697957598</v>
      </c>
      <c r="R15" s="61">
        <f>VLOOKUP($A15,'Occupancy Raw Data'!$B$8:$BE$45,'Occupancy Raw Data'!AY$3,FALSE)</f>
        <v>6.7844389772504696</v>
      </c>
      <c r="S15" s="60">
        <f>VLOOKUP($A15,'Occupancy Raw Data'!$B$8:$BE$45,'Occupancy Raw Data'!BA$3,FALSE)</f>
        <v>4.1015374076253801</v>
      </c>
      <c r="T15" s="60">
        <f>VLOOKUP($A15,'Occupancy Raw Data'!$B$8:$BE$45,'Occupancy Raw Data'!BB$3,FALSE)</f>
        <v>1.6029948444918001</v>
      </c>
      <c r="U15" s="61">
        <f>VLOOKUP($A15,'Occupancy Raw Data'!$B$8:$BE$45,'Occupancy Raw Data'!BC$3,FALSE)</f>
        <v>2.8130960800507601</v>
      </c>
      <c r="V15" s="62">
        <f>VLOOKUP($A15,'Occupancy Raw Data'!$B$8:$BE$45,'Occupancy Raw Data'!BE$3,FALSE)</f>
        <v>5.40037789713889</v>
      </c>
      <c r="X15" s="64">
        <f>VLOOKUP($A15,'ADR Raw Data'!$B$6:$BE$43,'ADR Raw Data'!AG$1,FALSE)</f>
        <v>96.668301509498406</v>
      </c>
      <c r="Y15" s="65">
        <f>VLOOKUP($A15,'ADR Raw Data'!$B$6:$BE$43,'ADR Raw Data'!AH$1,FALSE)</f>
        <v>97.944470530468294</v>
      </c>
      <c r="Z15" s="65">
        <f>VLOOKUP($A15,'ADR Raw Data'!$B$6:$BE$43,'ADR Raw Data'!AI$1,FALSE)</f>
        <v>101.064650537622</v>
      </c>
      <c r="AA15" s="65">
        <f>VLOOKUP($A15,'ADR Raw Data'!$B$6:$BE$43,'ADR Raw Data'!AJ$1,FALSE)</f>
        <v>102.56752173066801</v>
      </c>
      <c r="AB15" s="65">
        <f>VLOOKUP($A15,'ADR Raw Data'!$B$6:$BE$43,'ADR Raw Data'!AK$1,FALSE)</f>
        <v>105.565565674385</v>
      </c>
      <c r="AC15" s="66">
        <f>VLOOKUP($A15,'ADR Raw Data'!$B$6:$BE$43,'ADR Raw Data'!AL$1,FALSE)</f>
        <v>101.03371192856901</v>
      </c>
      <c r="AD15" s="65">
        <f>VLOOKUP($A15,'ADR Raw Data'!$B$6:$BE$43,'ADR Raw Data'!AN$1,FALSE)</f>
        <v>126.647493522448</v>
      </c>
      <c r="AE15" s="65">
        <f>VLOOKUP($A15,'ADR Raw Data'!$B$6:$BE$43,'ADR Raw Data'!AO$1,FALSE)</f>
        <v>129.95728903317499</v>
      </c>
      <c r="AF15" s="66">
        <f>VLOOKUP($A15,'ADR Raw Data'!$B$6:$BE$43,'ADR Raw Data'!AP$1,FALSE)</f>
        <v>128.334162570698</v>
      </c>
      <c r="AG15" s="67">
        <f>VLOOKUP($A15,'ADR Raw Data'!$B$6:$BE$43,'ADR Raw Data'!AR$1,FALSE)</f>
        <v>110.31057753555</v>
      </c>
      <c r="AI15" s="59">
        <f>VLOOKUP($A15,'ADR Raw Data'!$B$6:$BE$43,'ADR Raw Data'!AT$1,FALSE)</f>
        <v>9.0834336293736193</v>
      </c>
      <c r="AJ15" s="60">
        <f>VLOOKUP($A15,'ADR Raw Data'!$B$6:$BE$43,'ADR Raw Data'!AU$1,FALSE)</f>
        <v>9.1189050262281199</v>
      </c>
      <c r="AK15" s="60">
        <f>VLOOKUP($A15,'ADR Raw Data'!$B$6:$BE$43,'ADR Raw Data'!AV$1,FALSE)</f>
        <v>10.4764012298262</v>
      </c>
      <c r="AL15" s="60">
        <f>VLOOKUP($A15,'ADR Raw Data'!$B$6:$BE$43,'ADR Raw Data'!AW$1,FALSE)</f>
        <v>10.4453965941816</v>
      </c>
      <c r="AM15" s="60">
        <f>VLOOKUP($A15,'ADR Raw Data'!$B$6:$BE$43,'ADR Raw Data'!AX$1,FALSE)</f>
        <v>10.930295849989101</v>
      </c>
      <c r="AN15" s="61">
        <f>VLOOKUP($A15,'ADR Raw Data'!$B$6:$BE$43,'ADR Raw Data'!AY$1,FALSE)</f>
        <v>10.1467751203934</v>
      </c>
      <c r="AO15" s="60">
        <f>VLOOKUP($A15,'ADR Raw Data'!$B$6:$BE$43,'ADR Raw Data'!BA$1,FALSE)</f>
        <v>11.393363978431299</v>
      </c>
      <c r="AP15" s="60">
        <f>VLOOKUP($A15,'ADR Raw Data'!$B$6:$BE$43,'ADR Raw Data'!BB$1,FALSE)</f>
        <v>9.9696655351064294</v>
      </c>
      <c r="AQ15" s="61">
        <f>VLOOKUP($A15,'ADR Raw Data'!$B$6:$BE$43,'ADR Raw Data'!BC$1,FALSE)</f>
        <v>10.6281390830441</v>
      </c>
      <c r="AR15" s="62">
        <f>VLOOKUP($A15,'ADR Raw Data'!$B$6:$BE$43,'ADR Raw Data'!BE$1,FALSE)</f>
        <v>10.107311500826899</v>
      </c>
      <c r="AT15" s="64">
        <f>VLOOKUP($A15,'RevPAR Raw Data'!$B$6:$BE$43,'RevPAR Raw Data'!AG$1,FALSE)</f>
        <v>48.247946168725498</v>
      </c>
      <c r="AU15" s="65">
        <f>VLOOKUP($A15,'RevPAR Raw Data'!$B$6:$BE$43,'RevPAR Raw Data'!AH$1,FALSE)</f>
        <v>53.560291612898901</v>
      </c>
      <c r="AV15" s="65">
        <f>VLOOKUP($A15,'RevPAR Raw Data'!$B$6:$BE$43,'RevPAR Raw Data'!AI$1,FALSE)</f>
        <v>60.009457295275503</v>
      </c>
      <c r="AW15" s="65">
        <f>VLOOKUP($A15,'RevPAR Raw Data'!$B$6:$BE$43,'RevPAR Raw Data'!AJ$1,FALSE)</f>
        <v>63.970098034776903</v>
      </c>
      <c r="AX15" s="65">
        <f>VLOOKUP($A15,'RevPAR Raw Data'!$B$6:$BE$43,'RevPAR Raw Data'!AK$1,FALSE)</f>
        <v>67.427280565102095</v>
      </c>
      <c r="AY15" s="66">
        <f>VLOOKUP($A15,'RevPAR Raw Data'!$B$6:$BE$43,'RevPAR Raw Data'!AL$1,FALSE)</f>
        <v>58.641605455578201</v>
      </c>
      <c r="AZ15" s="65">
        <f>VLOOKUP($A15,'RevPAR Raw Data'!$B$6:$BE$43,'RevPAR Raw Data'!AN$1,FALSE)</f>
        <v>92.806684918635099</v>
      </c>
      <c r="BA15" s="65">
        <f>VLOOKUP($A15,'RevPAR Raw Data'!$B$6:$BE$43,'RevPAR Raw Data'!AO$1,FALSE)</f>
        <v>98.960258479658705</v>
      </c>
      <c r="BB15" s="66">
        <f>VLOOKUP($A15,'RevPAR Raw Data'!$B$6:$BE$43,'RevPAR Raw Data'!AP$1,FALSE)</f>
        <v>95.883471699146895</v>
      </c>
      <c r="BC15" s="67">
        <f>VLOOKUP($A15,'RevPAR Raw Data'!$B$6:$BE$43,'RevPAR Raw Data'!AR$1,FALSE)</f>
        <v>69.279306734052795</v>
      </c>
      <c r="BE15" s="59">
        <f>VLOOKUP($A15,'RevPAR Raw Data'!$B$6:$BE$43,'RevPAR Raw Data'!AT$1,FALSE)</f>
        <v>13.110386169891299</v>
      </c>
      <c r="BF15" s="60">
        <f>VLOOKUP($A15,'RevPAR Raw Data'!$B$6:$BE$43,'RevPAR Raw Data'!AU$1,FALSE)</f>
        <v>13.2660338551621</v>
      </c>
      <c r="BG15" s="60">
        <f>VLOOKUP($A15,'RevPAR Raw Data'!$B$6:$BE$43,'RevPAR Raw Data'!AV$1,FALSE)</f>
        <v>18.6297888717503</v>
      </c>
      <c r="BH15" s="60">
        <f>VLOOKUP($A15,'RevPAR Raw Data'!$B$6:$BE$43,'RevPAR Raw Data'!AW$1,FALSE)</f>
        <v>21.154791885771399</v>
      </c>
      <c r="BI15" s="60">
        <f>VLOOKUP($A15,'RevPAR Raw Data'!$B$6:$BE$43,'RevPAR Raw Data'!AX$1,FALSE)</f>
        <v>20.477396583165699</v>
      </c>
      <c r="BJ15" s="61">
        <f>VLOOKUP($A15,'RevPAR Raw Data'!$B$6:$BE$43,'RevPAR Raw Data'!AY$1,FALSE)</f>
        <v>17.619615863845802</v>
      </c>
      <c r="BK15" s="60">
        <f>VLOOKUP($A15,'RevPAR Raw Data'!$B$6:$BE$43,'RevPAR Raw Data'!BA$1,FALSE)</f>
        <v>15.962204471619</v>
      </c>
      <c r="BL15" s="60">
        <f>VLOOKUP($A15,'RevPAR Raw Data'!$B$6:$BE$43,'RevPAR Raw Data'!BB$1,FALSE)</f>
        <v>11.732473604139001</v>
      </c>
      <c r="BM15" s="61">
        <f>VLOOKUP($A15,'RevPAR Raw Data'!$B$6:$BE$43,'RevPAR Raw Data'!BC$1,FALSE)</f>
        <v>13.7402149270224</v>
      </c>
      <c r="BN15" s="62">
        <f>VLOOKUP($A15,'RevPAR Raw Data'!$B$6:$BE$43,'RevPAR Raw Data'!BE$1,FALSE)</f>
        <v>16.0535224142514</v>
      </c>
    </row>
    <row r="16" spans="1:66" x14ac:dyDescent="0.35">
      <c r="A16" s="76" t="s">
        <v>92</v>
      </c>
      <c r="B16" s="59">
        <f>VLOOKUP($A16,'Occupancy Raw Data'!$B$8:$BE$45,'Occupancy Raw Data'!AG$3,FALSE)</f>
        <v>63.021834061135301</v>
      </c>
      <c r="C16" s="60">
        <f>VLOOKUP($A16,'Occupancy Raw Data'!$B$8:$BE$45,'Occupancy Raw Data'!AH$3,FALSE)</f>
        <v>75.397379912663695</v>
      </c>
      <c r="D16" s="60">
        <f>VLOOKUP($A16,'Occupancy Raw Data'!$B$8:$BE$45,'Occupancy Raw Data'!AI$3,FALSE)</f>
        <v>81.152838427947501</v>
      </c>
      <c r="E16" s="60">
        <f>VLOOKUP($A16,'Occupancy Raw Data'!$B$8:$BE$45,'Occupancy Raw Data'!AJ$3,FALSE)</f>
        <v>81.157205240174605</v>
      </c>
      <c r="F16" s="60">
        <f>VLOOKUP($A16,'Occupancy Raw Data'!$B$8:$BE$45,'Occupancy Raw Data'!AK$3,FALSE)</f>
        <v>77.799126637554494</v>
      </c>
      <c r="G16" s="61">
        <f>VLOOKUP($A16,'Occupancy Raw Data'!$B$8:$BE$45,'Occupancy Raw Data'!AL$3,FALSE)</f>
        <v>75.705676855895106</v>
      </c>
      <c r="H16" s="60">
        <f>VLOOKUP($A16,'Occupancy Raw Data'!$B$8:$BE$45,'Occupancy Raw Data'!AN$3,FALSE)</f>
        <v>78.397379912663695</v>
      </c>
      <c r="I16" s="60">
        <f>VLOOKUP($A16,'Occupancy Raw Data'!$B$8:$BE$45,'Occupancy Raw Data'!AO$3,FALSE)</f>
        <v>79.576419213973693</v>
      </c>
      <c r="J16" s="61">
        <f>VLOOKUP($A16,'Occupancy Raw Data'!$B$8:$BE$45,'Occupancy Raw Data'!AP$3,FALSE)</f>
        <v>78.986899563318701</v>
      </c>
      <c r="K16" s="62">
        <f>VLOOKUP($A16,'Occupancy Raw Data'!$B$8:$BE$45,'Occupancy Raw Data'!AR$3,FALSE)</f>
        <v>76.643169058016198</v>
      </c>
      <c r="M16" s="59">
        <f>VLOOKUP($A16,'Occupancy Raw Data'!$B$8:$BE$45,'Occupancy Raw Data'!AT$3,FALSE)</f>
        <v>-2.7689820117226902</v>
      </c>
      <c r="N16" s="60">
        <f>VLOOKUP($A16,'Occupancy Raw Data'!$B$8:$BE$45,'Occupancy Raw Data'!AU$3,FALSE)</f>
        <v>-1.5733667768783399</v>
      </c>
      <c r="O16" s="60">
        <f>VLOOKUP($A16,'Occupancy Raw Data'!$B$8:$BE$45,'Occupancy Raw Data'!AV$3,FALSE)</f>
        <v>0.70991166747954204</v>
      </c>
      <c r="P16" s="60">
        <f>VLOOKUP($A16,'Occupancy Raw Data'!$B$8:$BE$45,'Occupancy Raw Data'!AW$3,FALSE)</f>
        <v>0.48661800486618001</v>
      </c>
      <c r="Q16" s="60">
        <f>VLOOKUP($A16,'Occupancy Raw Data'!$B$8:$BE$45,'Occupancy Raw Data'!AX$3,FALSE)</f>
        <v>2.1793989447120801</v>
      </c>
      <c r="R16" s="61">
        <f>VLOOKUP($A16,'Occupancy Raw Data'!$B$8:$BE$45,'Occupancy Raw Data'!AY$3,FALSE)</f>
        <v>-9.9113738777674001E-2</v>
      </c>
      <c r="S16" s="60">
        <f>VLOOKUP($A16,'Occupancy Raw Data'!$B$8:$BE$45,'Occupancy Raw Data'!BA$3,FALSE)</f>
        <v>1.2748914085857701</v>
      </c>
      <c r="T16" s="60">
        <f>VLOOKUP($A16,'Occupancy Raw Data'!$B$8:$BE$45,'Occupancy Raw Data'!BB$3,FALSE)</f>
        <v>-0.34997539235522501</v>
      </c>
      <c r="U16" s="61">
        <f>VLOOKUP($A16,'Occupancy Raw Data'!$B$8:$BE$45,'Occupancy Raw Data'!BC$3,FALSE)</f>
        <v>0.449825068029099</v>
      </c>
      <c r="V16" s="62">
        <f>VLOOKUP($A16,'Occupancy Raw Data'!$B$8:$BE$45,'Occupancy Raw Data'!BE$3,FALSE)</f>
        <v>6.1897819730744402E-2</v>
      </c>
      <c r="X16" s="64">
        <f>VLOOKUP($A16,'ADR Raw Data'!$B$6:$BE$43,'ADR Raw Data'!AG$1,FALSE)</f>
        <v>85.1110100886917</v>
      </c>
      <c r="Y16" s="65">
        <f>VLOOKUP($A16,'ADR Raw Data'!$B$6:$BE$43,'ADR Raw Data'!AH$1,FALSE)</f>
        <v>90.067835810262906</v>
      </c>
      <c r="Z16" s="65">
        <f>VLOOKUP($A16,'ADR Raw Data'!$B$6:$BE$43,'ADR Raw Data'!AI$1,FALSE)</f>
        <v>92.6610908900129</v>
      </c>
      <c r="AA16" s="65">
        <f>VLOOKUP($A16,'ADR Raw Data'!$B$6:$BE$43,'ADR Raw Data'!AJ$1,FALSE)</f>
        <v>92.460347172450895</v>
      </c>
      <c r="AB16" s="65">
        <f>VLOOKUP($A16,'ADR Raw Data'!$B$6:$BE$43,'ADR Raw Data'!AK$1,FALSE)</f>
        <v>90.433809474629498</v>
      </c>
      <c r="AC16" s="66">
        <f>VLOOKUP($A16,'ADR Raw Data'!$B$6:$BE$43,'ADR Raw Data'!AL$1,FALSE)</f>
        <v>90.386712107333594</v>
      </c>
      <c r="AD16" s="65">
        <f>VLOOKUP($A16,'ADR Raw Data'!$B$6:$BE$43,'ADR Raw Data'!AN$1,FALSE)</f>
        <v>98.510333570990895</v>
      </c>
      <c r="AE16" s="65">
        <f>VLOOKUP($A16,'ADR Raw Data'!$B$6:$BE$43,'ADR Raw Data'!AO$1,FALSE)</f>
        <v>100.011628337814</v>
      </c>
      <c r="AF16" s="66">
        <f>VLOOKUP($A16,'ADR Raw Data'!$B$6:$BE$43,'ADR Raw Data'!AP$1,FALSE)</f>
        <v>99.266583419946897</v>
      </c>
      <c r="AG16" s="67">
        <f>VLOOKUP($A16,'ADR Raw Data'!$B$6:$BE$43,'ADR Raw Data'!AR$1,FALSE)</f>
        <v>93.001402318104397</v>
      </c>
      <c r="AI16" s="59">
        <f>VLOOKUP($A16,'ADR Raw Data'!$B$6:$BE$43,'ADR Raw Data'!AT$1,FALSE)</f>
        <v>9.0232560192785805</v>
      </c>
      <c r="AJ16" s="60">
        <f>VLOOKUP($A16,'ADR Raw Data'!$B$6:$BE$43,'ADR Raw Data'!AU$1,FALSE)</f>
        <v>10.2984177946032</v>
      </c>
      <c r="AK16" s="60">
        <f>VLOOKUP($A16,'ADR Raw Data'!$B$6:$BE$43,'ADR Raw Data'!AV$1,FALSE)</f>
        <v>11.5658033179632</v>
      </c>
      <c r="AL16" s="60">
        <f>VLOOKUP($A16,'ADR Raw Data'!$B$6:$BE$43,'ADR Raw Data'!AW$1,FALSE)</f>
        <v>10.867284609718499</v>
      </c>
      <c r="AM16" s="60">
        <f>VLOOKUP($A16,'ADR Raw Data'!$B$6:$BE$43,'ADR Raw Data'!AX$1,FALSE)</f>
        <v>12.4034159152773</v>
      </c>
      <c r="AN16" s="61">
        <f>VLOOKUP($A16,'ADR Raw Data'!$B$6:$BE$43,'ADR Raw Data'!AY$1,FALSE)</f>
        <v>10.9450464442317</v>
      </c>
      <c r="AO16" s="60">
        <f>VLOOKUP($A16,'ADR Raw Data'!$B$6:$BE$43,'ADR Raw Data'!BA$1,FALSE)</f>
        <v>15.6845170364161</v>
      </c>
      <c r="AP16" s="60">
        <f>VLOOKUP($A16,'ADR Raw Data'!$B$6:$BE$43,'ADR Raw Data'!BB$1,FALSE)</f>
        <v>13.882458443893301</v>
      </c>
      <c r="AQ16" s="61">
        <f>VLOOKUP($A16,'ADR Raw Data'!$B$6:$BE$43,'ADR Raw Data'!BC$1,FALSE)</f>
        <v>14.7485814706691</v>
      </c>
      <c r="AR16" s="62">
        <f>VLOOKUP($A16,'ADR Raw Data'!$B$6:$BE$43,'ADR Raw Data'!BE$1,FALSE)</f>
        <v>12.1207370162436</v>
      </c>
      <c r="AT16" s="64">
        <f>VLOOKUP($A16,'RevPAR Raw Data'!$B$6:$BE$43,'RevPAR Raw Data'!AG$1,FALSE)</f>
        <v>53.638519545851501</v>
      </c>
      <c r="AU16" s="65">
        <f>VLOOKUP($A16,'RevPAR Raw Data'!$B$6:$BE$43,'RevPAR Raw Data'!AH$1,FALSE)</f>
        <v>67.908788344978106</v>
      </c>
      <c r="AV16" s="65">
        <f>VLOOKUP($A16,'RevPAR Raw Data'!$B$6:$BE$43,'RevPAR Raw Data'!AI$1,FALSE)</f>
        <v>75.197105375545803</v>
      </c>
      <c r="AW16" s="65">
        <f>VLOOKUP($A16,'RevPAR Raw Data'!$B$6:$BE$43,'RevPAR Raw Data'!AJ$1,FALSE)</f>
        <v>75.038233720524005</v>
      </c>
      <c r="AX16" s="65">
        <f>VLOOKUP($A16,'RevPAR Raw Data'!$B$6:$BE$43,'RevPAR Raw Data'!AK$1,FALSE)</f>
        <v>70.356713956331802</v>
      </c>
      <c r="AY16" s="66">
        <f>VLOOKUP($A16,'RevPAR Raw Data'!$B$6:$BE$43,'RevPAR Raw Data'!AL$1,FALSE)</f>
        <v>68.427872188646205</v>
      </c>
      <c r="AZ16" s="65">
        <f>VLOOKUP($A16,'RevPAR Raw Data'!$B$6:$BE$43,'RevPAR Raw Data'!AN$1,FALSE)</f>
        <v>77.229520462881993</v>
      </c>
      <c r="BA16" s="65">
        <f>VLOOKUP($A16,'RevPAR Raw Data'!$B$6:$BE$43,'RevPAR Raw Data'!AO$1,FALSE)</f>
        <v>79.585672628820902</v>
      </c>
      <c r="BB16" s="66">
        <f>VLOOKUP($A16,'RevPAR Raw Data'!$B$6:$BE$43,'RevPAR Raw Data'!AP$1,FALSE)</f>
        <v>78.407596545851504</v>
      </c>
      <c r="BC16" s="67">
        <f>VLOOKUP($A16,'RevPAR Raw Data'!$B$6:$BE$43,'RevPAR Raw Data'!AR$1,FALSE)</f>
        <v>71.279222004990601</v>
      </c>
      <c r="BE16" s="59">
        <f>VLOOKUP($A16,'RevPAR Raw Data'!$B$6:$BE$43,'RevPAR Raw Data'!AT$1,FALSE)</f>
        <v>6.0044216715103698</v>
      </c>
      <c r="BF16" s="60">
        <f>VLOOKUP($A16,'RevPAR Raw Data'!$B$6:$BE$43,'RevPAR Raw Data'!AU$1,FALSE)</f>
        <v>8.5630191336004504</v>
      </c>
      <c r="BG16" s="60">
        <f>VLOOKUP($A16,'RevPAR Raw Data'!$B$6:$BE$43,'RevPAR Raw Data'!AV$1,FALSE)</f>
        <v>12.357821972634699</v>
      </c>
      <c r="BH16" s="60">
        <f>VLOOKUP($A16,'RevPAR Raw Data'!$B$6:$BE$43,'RevPAR Raw Data'!AW$1,FALSE)</f>
        <v>11.4067847781356</v>
      </c>
      <c r="BI16" s="60">
        <f>VLOOKUP($A16,'RevPAR Raw Data'!$B$6:$BE$43,'RevPAR Raw Data'!AX$1,FALSE)</f>
        <v>14.853134775555199</v>
      </c>
      <c r="BJ16" s="61">
        <f>VLOOKUP($A16,'RevPAR Raw Data'!$B$6:$BE$43,'RevPAR Raw Data'!AY$1,FALSE)</f>
        <v>10.8350846607122</v>
      </c>
      <c r="BK16" s="60">
        <f>VLOOKUP($A16,'RevPAR Raw Data'!$B$6:$BE$43,'RevPAR Raw Data'!BA$1,FALSE)</f>
        <v>17.1593690051773</v>
      </c>
      <c r="BL16" s="60">
        <f>VLOOKUP($A16,'RevPAR Raw Data'!$B$6:$BE$43,'RevPAR Raw Data'!BB$1,FALSE)</f>
        <v>13.483897863130499</v>
      </c>
      <c r="BM16" s="61">
        <f>VLOOKUP($A16,'RevPAR Raw Data'!$B$6:$BE$43,'RevPAR Raw Data'!BC$1,FALSE)</f>
        <v>15.264749355332</v>
      </c>
      <c r="BN16" s="62">
        <f>VLOOKUP($A16,'RevPAR Raw Data'!$B$6:$BE$43,'RevPAR Raw Data'!BE$1,FALSE)</f>
        <v>12.190137307922701</v>
      </c>
    </row>
    <row r="17" spans="1:66" x14ac:dyDescent="0.35">
      <c r="A17" s="78" t="s">
        <v>32</v>
      </c>
      <c r="B17" s="59">
        <f>VLOOKUP($A17,'Occupancy Raw Data'!$B$8:$BE$45,'Occupancy Raw Data'!AG$3,FALSE)</f>
        <v>55.121916029432903</v>
      </c>
      <c r="C17" s="60">
        <f>VLOOKUP($A17,'Occupancy Raw Data'!$B$8:$BE$45,'Occupancy Raw Data'!AH$3,FALSE)</f>
        <v>63.013995094502903</v>
      </c>
      <c r="D17" s="60">
        <f>VLOOKUP($A17,'Occupancy Raw Data'!$B$8:$BE$45,'Occupancy Raw Data'!AI$3,FALSE)</f>
        <v>67.753570913288101</v>
      </c>
      <c r="E17" s="60">
        <f>VLOOKUP($A17,'Occupancy Raw Data'!$B$8:$BE$45,'Occupancy Raw Data'!AJ$3,FALSE)</f>
        <v>70.750973885442207</v>
      </c>
      <c r="F17" s="60">
        <f>VLOOKUP($A17,'Occupancy Raw Data'!$B$8:$BE$45,'Occupancy Raw Data'!AK$3,FALSE)</f>
        <v>72.110806521425403</v>
      </c>
      <c r="G17" s="61">
        <f>VLOOKUP($A17,'Occupancy Raw Data'!$B$8:$BE$45,'Occupancy Raw Data'!AL$3,FALSE)</f>
        <v>65.750252488818305</v>
      </c>
      <c r="H17" s="60">
        <f>VLOOKUP($A17,'Occupancy Raw Data'!$B$8:$BE$45,'Occupancy Raw Data'!AN$3,FALSE)</f>
        <v>81.0308757755013</v>
      </c>
      <c r="I17" s="60">
        <f>VLOOKUP($A17,'Occupancy Raw Data'!$B$8:$BE$45,'Occupancy Raw Data'!AO$3,FALSE)</f>
        <v>82.913720963785806</v>
      </c>
      <c r="J17" s="61">
        <f>VLOOKUP($A17,'Occupancy Raw Data'!$B$8:$BE$45,'Occupancy Raw Data'!AP$3,FALSE)</f>
        <v>81.972298369643596</v>
      </c>
      <c r="K17" s="62">
        <f>VLOOKUP($A17,'Occupancy Raw Data'!$B$8:$BE$45,'Occupancy Raw Data'!AR$3,FALSE)</f>
        <v>70.3851227404827</v>
      </c>
      <c r="M17" s="59">
        <f>VLOOKUP($A17,'Occupancy Raw Data'!$B$8:$BE$45,'Occupancy Raw Data'!AT$3,FALSE)</f>
        <v>2.3972959692669602</v>
      </c>
      <c r="N17" s="60">
        <f>VLOOKUP($A17,'Occupancy Raw Data'!$B$8:$BE$45,'Occupancy Raw Data'!AU$3,FALSE)</f>
        <v>5.8671172800005502</v>
      </c>
      <c r="O17" s="60">
        <f>VLOOKUP($A17,'Occupancy Raw Data'!$B$8:$BE$45,'Occupancy Raw Data'!AV$3,FALSE)</f>
        <v>12.1916029432982</v>
      </c>
      <c r="P17" s="60">
        <f>VLOOKUP($A17,'Occupancy Raw Data'!$B$8:$BE$45,'Occupancy Raw Data'!AW$3,FALSE)</f>
        <v>15.046348536650999</v>
      </c>
      <c r="Q17" s="60">
        <f>VLOOKUP($A17,'Occupancy Raw Data'!$B$8:$BE$45,'Occupancy Raw Data'!AX$3,FALSE)</f>
        <v>14.2007648871251</v>
      </c>
      <c r="R17" s="61">
        <f>VLOOKUP($A17,'Occupancy Raw Data'!$B$8:$BE$45,'Occupancy Raw Data'!AY$3,FALSE)</f>
        <v>10.1765635755276</v>
      </c>
      <c r="S17" s="60">
        <f>VLOOKUP($A17,'Occupancy Raw Data'!$B$8:$BE$45,'Occupancy Raw Data'!BA$3,FALSE)</f>
        <v>11.180798596175601</v>
      </c>
      <c r="T17" s="60">
        <f>VLOOKUP($A17,'Occupancy Raw Data'!$B$8:$BE$45,'Occupancy Raw Data'!BB$3,FALSE)</f>
        <v>5.2428202066335299</v>
      </c>
      <c r="U17" s="61">
        <f>VLOOKUP($A17,'Occupancy Raw Data'!$B$8:$BE$45,'Occupancy Raw Data'!BC$3,FALSE)</f>
        <v>8.0961391594453804</v>
      </c>
      <c r="V17" s="62">
        <f>VLOOKUP($A17,'Occupancy Raw Data'!$B$8:$BE$45,'Occupancy Raw Data'!BE$3,FALSE)</f>
        <v>9.4752695756536092</v>
      </c>
      <c r="X17" s="64">
        <f>VLOOKUP($A17,'ADR Raw Data'!$B$6:$BE$43,'ADR Raw Data'!AG$1,FALSE)</f>
        <v>74.441542821620203</v>
      </c>
      <c r="Y17" s="65">
        <f>VLOOKUP($A17,'ADR Raw Data'!$B$6:$BE$43,'ADR Raw Data'!AH$1,FALSE)</f>
        <v>78.172301860331899</v>
      </c>
      <c r="Z17" s="65">
        <f>VLOOKUP($A17,'ADR Raw Data'!$B$6:$BE$43,'ADR Raw Data'!AI$1,FALSE)</f>
        <v>80.962610205494002</v>
      </c>
      <c r="AA17" s="65">
        <f>VLOOKUP($A17,'ADR Raw Data'!$B$6:$BE$43,'ADR Raw Data'!AJ$1,FALSE)</f>
        <v>82.631057731327999</v>
      </c>
      <c r="AB17" s="65">
        <f>VLOOKUP($A17,'ADR Raw Data'!$B$6:$BE$43,'ADR Raw Data'!AK$1,FALSE)</f>
        <v>87.412598029211594</v>
      </c>
      <c r="AC17" s="66">
        <f>VLOOKUP($A17,'ADR Raw Data'!$B$6:$BE$43,'ADR Raw Data'!AL$1,FALSE)</f>
        <v>81.108239779247896</v>
      </c>
      <c r="AD17" s="65">
        <f>VLOOKUP($A17,'ADR Raw Data'!$B$6:$BE$43,'ADR Raw Data'!AN$1,FALSE)</f>
        <v>110.53202980191401</v>
      </c>
      <c r="AE17" s="65">
        <f>VLOOKUP($A17,'ADR Raw Data'!$B$6:$BE$43,'ADR Raw Data'!AO$1,FALSE)</f>
        <v>113.755568965067</v>
      </c>
      <c r="AF17" s="66">
        <f>VLOOKUP($A17,'ADR Raw Data'!$B$6:$BE$43,'ADR Raw Data'!AP$1,FALSE)</f>
        <v>112.162309981958</v>
      </c>
      <c r="AG17" s="67">
        <f>VLOOKUP($A17,'ADR Raw Data'!$B$6:$BE$43,'ADR Raw Data'!AR$1,FALSE)</f>
        <v>91.441484765181698</v>
      </c>
      <c r="AI17" s="59">
        <f>VLOOKUP($A17,'ADR Raw Data'!$B$6:$BE$43,'ADR Raw Data'!AT$1,FALSE)</f>
        <v>3.5481692907049101</v>
      </c>
      <c r="AJ17" s="60">
        <f>VLOOKUP($A17,'ADR Raw Data'!$B$6:$BE$43,'ADR Raw Data'!AU$1,FALSE)</f>
        <v>5.8575694611550402</v>
      </c>
      <c r="AK17" s="60">
        <f>VLOOKUP($A17,'ADR Raw Data'!$B$6:$BE$43,'ADR Raw Data'!AV$1,FALSE)</f>
        <v>8.5846852404324903</v>
      </c>
      <c r="AL17" s="60">
        <f>VLOOKUP($A17,'ADR Raw Data'!$B$6:$BE$43,'ADR Raw Data'!AW$1,FALSE)</f>
        <v>10.512419436253399</v>
      </c>
      <c r="AM17" s="60">
        <f>VLOOKUP($A17,'ADR Raw Data'!$B$6:$BE$43,'ADR Raw Data'!AX$1,FALSE)</f>
        <v>13.154359209958701</v>
      </c>
      <c r="AN17" s="61">
        <f>VLOOKUP($A17,'ADR Raw Data'!$B$6:$BE$43,'ADR Raw Data'!AY$1,FALSE)</f>
        <v>8.7980303272131692</v>
      </c>
      <c r="AO17" s="60">
        <f>VLOOKUP($A17,'ADR Raw Data'!$B$6:$BE$43,'ADR Raw Data'!BA$1,FALSE)</f>
        <v>23.258581334134998</v>
      </c>
      <c r="AP17" s="60">
        <f>VLOOKUP($A17,'ADR Raw Data'!$B$6:$BE$43,'ADR Raw Data'!BB$1,FALSE)</f>
        <v>21.9178158852562</v>
      </c>
      <c r="AQ17" s="61">
        <f>VLOOKUP($A17,'ADR Raw Data'!$B$6:$BE$43,'ADR Raw Data'!BC$1,FALSE)</f>
        <v>22.500482640450599</v>
      </c>
      <c r="AR17" s="62">
        <f>VLOOKUP($A17,'ADR Raw Data'!$B$6:$BE$43,'ADR Raw Data'!BE$1,FALSE)</f>
        <v>13.899995319215501</v>
      </c>
      <c r="AT17" s="64">
        <f>VLOOKUP($A17,'RevPAR Raw Data'!$B$6:$BE$43,'RevPAR Raw Data'!AG$1,FALSE)</f>
        <v>41.033604725147804</v>
      </c>
      <c r="AU17" s="65">
        <f>VLOOKUP($A17,'RevPAR Raw Data'!$B$6:$BE$43,'RevPAR Raw Data'!AH$1,FALSE)</f>
        <v>49.259490459529601</v>
      </c>
      <c r="AV17" s="65">
        <f>VLOOKUP($A17,'RevPAR Raw Data'!$B$6:$BE$43,'RevPAR Raw Data'!AI$1,FALSE)</f>
        <v>54.855059518828398</v>
      </c>
      <c r="AW17" s="65">
        <f>VLOOKUP($A17,'RevPAR Raw Data'!$B$6:$BE$43,'RevPAR Raw Data'!AJ$1,FALSE)</f>
        <v>58.462278076756597</v>
      </c>
      <c r="AX17" s="65">
        <f>VLOOKUP($A17,'RevPAR Raw Data'!$B$6:$BE$43,'RevPAR Raw Data'!AK$1,FALSE)</f>
        <v>63.033929440196196</v>
      </c>
      <c r="AY17" s="66">
        <f>VLOOKUP($A17,'RevPAR Raw Data'!$B$6:$BE$43,'RevPAR Raw Data'!AL$1,FALSE)</f>
        <v>53.328872444091701</v>
      </c>
      <c r="AZ17" s="65">
        <f>VLOOKUP($A17,'RevPAR Raw Data'!$B$6:$BE$43,'RevPAR Raw Data'!AN$1,FALSE)</f>
        <v>89.565071760929101</v>
      </c>
      <c r="BA17" s="65">
        <f>VLOOKUP($A17,'RevPAR Raw Data'!$B$6:$BE$43,'RevPAR Raw Data'!AO$1,FALSE)</f>
        <v>94.318975032462802</v>
      </c>
      <c r="BB17" s="66">
        <f>VLOOKUP($A17,'RevPAR Raw Data'!$B$6:$BE$43,'RevPAR Raw Data'!AP$1,FALSE)</f>
        <v>91.942023396696001</v>
      </c>
      <c r="BC17" s="67">
        <f>VLOOKUP($A17,'RevPAR Raw Data'!$B$6:$BE$43,'RevPAR Raw Data'!AR$1,FALSE)</f>
        <v>64.361201287692893</v>
      </c>
      <c r="BE17" s="59">
        <f>VLOOKUP($A17,'RevPAR Raw Data'!$B$6:$BE$43,'RevPAR Raw Data'!AT$1,FALSE)</f>
        <v>6.0305253793607196</v>
      </c>
      <c r="BF17" s="60">
        <f>VLOOKUP($A17,'RevPAR Raw Data'!$B$6:$BE$43,'RevPAR Raw Data'!AU$1,FALSE)</f>
        <v>12.068357211199</v>
      </c>
      <c r="BG17" s="60">
        <f>VLOOKUP($A17,'RevPAR Raw Data'!$B$6:$BE$43,'RevPAR Raw Data'!AV$1,FALSE)</f>
        <v>21.822898922176101</v>
      </c>
      <c r="BH17" s="60">
        <f>VLOOKUP($A17,'RevPAR Raw Data'!$B$6:$BE$43,'RevPAR Raw Data'!AW$1,FALSE)</f>
        <v>27.140503240917798</v>
      </c>
      <c r="BI17" s="60">
        <f>VLOOKUP($A17,'RevPAR Raw Data'!$B$6:$BE$43,'RevPAR Raw Data'!AX$1,FALSE)</f>
        <v>29.223143720898001</v>
      </c>
      <c r="BJ17" s="61">
        <f>VLOOKUP($A17,'RevPAR Raw Data'!$B$6:$BE$43,'RevPAR Raw Data'!AY$1,FALSE)</f>
        <v>19.869931052383901</v>
      </c>
      <c r="BK17" s="60">
        <f>VLOOKUP($A17,'RevPAR Raw Data'!$B$6:$BE$43,'RevPAR Raw Data'!BA$1,FALSE)</f>
        <v>37.039875065608001</v>
      </c>
      <c r="BL17" s="60">
        <f>VLOOKUP($A17,'RevPAR Raw Data'!$B$6:$BE$43,'RevPAR Raw Data'!BB$1,FALSE)</f>
        <v>28.309747771974699</v>
      </c>
      <c r="BM17" s="61">
        <f>VLOOKUP($A17,'RevPAR Raw Data'!$B$6:$BE$43,'RevPAR Raw Data'!BC$1,FALSE)</f>
        <v>32.418292186013701</v>
      </c>
      <c r="BN17" s="62">
        <f>VLOOKUP($A17,'RevPAR Raw Data'!$B$6:$BE$43,'RevPAR Raw Data'!BE$1,FALSE)</f>
        <v>24.692326922368</v>
      </c>
    </row>
    <row r="18" spans="1:66" x14ac:dyDescent="0.35">
      <c r="A18" s="78" t="s">
        <v>93</v>
      </c>
      <c r="B18" s="59">
        <f>VLOOKUP($A18,'Occupancy Raw Data'!$B$8:$BE$45,'Occupancy Raw Data'!AG$3,FALSE)</f>
        <v>55.510634557918699</v>
      </c>
      <c r="C18" s="60">
        <f>VLOOKUP($A18,'Occupancy Raw Data'!$B$8:$BE$45,'Occupancy Raw Data'!AH$3,FALSE)</f>
        <v>62.163824925294399</v>
      </c>
      <c r="D18" s="60">
        <f>VLOOKUP($A18,'Occupancy Raw Data'!$B$8:$BE$45,'Occupancy Raw Data'!AI$3,FALSE)</f>
        <v>71.066971348215802</v>
      </c>
      <c r="E18" s="60">
        <f>VLOOKUP($A18,'Occupancy Raw Data'!$B$8:$BE$45,'Occupancy Raw Data'!AJ$3,FALSE)</f>
        <v>73.2949551766567</v>
      </c>
      <c r="F18" s="60">
        <f>VLOOKUP($A18,'Occupancy Raw Data'!$B$8:$BE$45,'Occupancy Raw Data'!AK$3,FALSE)</f>
        <v>71.945860432413397</v>
      </c>
      <c r="G18" s="61">
        <f>VLOOKUP($A18,'Occupancy Raw Data'!$B$8:$BE$45,'Occupancy Raw Data'!AL$3,FALSE)</f>
        <v>66.796449288099794</v>
      </c>
      <c r="H18" s="60">
        <f>VLOOKUP($A18,'Occupancy Raw Data'!$B$8:$BE$45,'Occupancy Raw Data'!AN$3,FALSE)</f>
        <v>75.206538934786394</v>
      </c>
      <c r="I18" s="60">
        <f>VLOOKUP($A18,'Occupancy Raw Data'!$B$8:$BE$45,'Occupancy Raw Data'!AO$3,FALSE)</f>
        <v>73.927755317278894</v>
      </c>
      <c r="J18" s="61">
        <f>VLOOKUP($A18,'Occupancy Raw Data'!$B$8:$BE$45,'Occupancy Raw Data'!AP$3,FALSE)</f>
        <v>74.567147126032594</v>
      </c>
      <c r="K18" s="62">
        <f>VLOOKUP($A18,'Occupancy Raw Data'!$B$8:$BE$45,'Occupancy Raw Data'!AR$3,FALSE)</f>
        <v>69.016648670366294</v>
      </c>
      <c r="M18" s="59">
        <f>VLOOKUP($A18,'Occupancy Raw Data'!$B$8:$BE$45,'Occupancy Raw Data'!AT$3,FALSE)</f>
        <v>11.412740445583101</v>
      </c>
      <c r="N18" s="60">
        <f>VLOOKUP($A18,'Occupancy Raw Data'!$B$8:$BE$45,'Occupancy Raw Data'!AU$3,FALSE)</f>
        <v>11.400705698473301</v>
      </c>
      <c r="O18" s="60">
        <f>VLOOKUP($A18,'Occupancy Raw Data'!$B$8:$BE$45,'Occupancy Raw Data'!AV$3,FALSE)</f>
        <v>13.340767978157601</v>
      </c>
      <c r="P18" s="60">
        <f>VLOOKUP($A18,'Occupancy Raw Data'!$B$8:$BE$45,'Occupancy Raw Data'!AW$3,FALSE)</f>
        <v>16.412943108623601</v>
      </c>
      <c r="Q18" s="60">
        <f>VLOOKUP($A18,'Occupancy Raw Data'!$B$8:$BE$45,'Occupancy Raw Data'!AX$3,FALSE)</f>
        <v>11.973706358957401</v>
      </c>
      <c r="R18" s="61">
        <f>VLOOKUP($A18,'Occupancy Raw Data'!$B$8:$BE$45,'Occupancy Raw Data'!AY$3,FALSE)</f>
        <v>13.006699266704601</v>
      </c>
      <c r="S18" s="60">
        <f>VLOOKUP($A18,'Occupancy Raw Data'!$B$8:$BE$45,'Occupancy Raw Data'!BA$3,FALSE)</f>
        <v>4.52978929657636</v>
      </c>
      <c r="T18" s="60">
        <f>VLOOKUP($A18,'Occupancy Raw Data'!$B$8:$BE$45,'Occupancy Raw Data'!BB$3,FALSE)</f>
        <v>2.0237079078559401</v>
      </c>
      <c r="U18" s="61">
        <f>VLOOKUP($A18,'Occupancy Raw Data'!$B$8:$BE$45,'Occupancy Raw Data'!BC$3,FALSE)</f>
        <v>3.27228965391358</v>
      </c>
      <c r="V18" s="62">
        <f>VLOOKUP($A18,'Occupancy Raw Data'!$B$8:$BE$45,'Occupancy Raw Data'!BE$3,FALSE)</f>
        <v>9.8114906805397997</v>
      </c>
      <c r="X18" s="64">
        <f>VLOOKUP($A18,'ADR Raw Data'!$B$6:$BE$43,'ADR Raw Data'!AG$1,FALSE)</f>
        <v>94.780849651678196</v>
      </c>
      <c r="Y18" s="65">
        <f>VLOOKUP($A18,'ADR Raw Data'!$B$6:$BE$43,'ADR Raw Data'!AH$1,FALSE)</f>
        <v>101.850045369715</v>
      </c>
      <c r="Z18" s="65">
        <f>VLOOKUP($A18,'ADR Raw Data'!$B$6:$BE$43,'ADR Raw Data'!AI$1,FALSE)</f>
        <v>109.651793643334</v>
      </c>
      <c r="AA18" s="65">
        <f>VLOOKUP($A18,'ADR Raw Data'!$B$6:$BE$43,'ADR Raw Data'!AJ$1,FALSE)</f>
        <v>112.468941267462</v>
      </c>
      <c r="AB18" s="65">
        <f>VLOOKUP($A18,'ADR Raw Data'!$B$6:$BE$43,'ADR Raw Data'!AK$1,FALSE)</f>
        <v>112.866691864158</v>
      </c>
      <c r="AC18" s="66">
        <f>VLOOKUP($A18,'ADR Raw Data'!$B$6:$BE$43,'ADR Raw Data'!AL$1,FALSE)</f>
        <v>107.03877833186399</v>
      </c>
      <c r="AD18" s="65">
        <f>VLOOKUP($A18,'ADR Raw Data'!$B$6:$BE$43,'ADR Raw Data'!AN$1,FALSE)</f>
        <v>121.795927486268</v>
      </c>
      <c r="AE18" s="65">
        <f>VLOOKUP($A18,'ADR Raw Data'!$B$6:$BE$43,'ADR Raw Data'!AO$1,FALSE)</f>
        <v>122.037614022469</v>
      </c>
      <c r="AF18" s="66">
        <f>VLOOKUP($A18,'ADR Raw Data'!$B$6:$BE$43,'ADR Raw Data'!AP$1,FALSE)</f>
        <v>121.915734558151</v>
      </c>
      <c r="AG18" s="67">
        <f>VLOOKUP($A18,'ADR Raw Data'!$B$6:$BE$43,'ADR Raw Data'!AR$1,FALSE)</f>
        <v>111.631178261383</v>
      </c>
      <c r="AI18" s="59">
        <f>VLOOKUP($A18,'ADR Raw Data'!$B$6:$BE$43,'ADR Raw Data'!AT$1,FALSE)</f>
        <v>8.4428253578502499</v>
      </c>
      <c r="AJ18" s="60">
        <f>VLOOKUP($A18,'ADR Raw Data'!$B$6:$BE$43,'ADR Raw Data'!AU$1,FALSE)</f>
        <v>12.378665881992401</v>
      </c>
      <c r="AK18" s="60">
        <f>VLOOKUP($A18,'ADR Raw Data'!$B$6:$BE$43,'ADR Raw Data'!AV$1,FALSE)</f>
        <v>14.356396924288299</v>
      </c>
      <c r="AL18" s="60">
        <f>VLOOKUP($A18,'ADR Raw Data'!$B$6:$BE$43,'ADR Raw Data'!AW$1,FALSE)</f>
        <v>14.3405375288951</v>
      </c>
      <c r="AM18" s="60">
        <f>VLOOKUP($A18,'ADR Raw Data'!$B$6:$BE$43,'ADR Raw Data'!AX$1,FALSE)</f>
        <v>15.678615242568799</v>
      </c>
      <c r="AN18" s="61">
        <f>VLOOKUP($A18,'ADR Raw Data'!$B$6:$BE$43,'ADR Raw Data'!AY$1,FALSE)</f>
        <v>13.440049227785</v>
      </c>
      <c r="AO18" s="60">
        <f>VLOOKUP($A18,'ADR Raw Data'!$B$6:$BE$43,'ADR Raw Data'!BA$1,FALSE)</f>
        <v>14.393303747376899</v>
      </c>
      <c r="AP18" s="60">
        <f>VLOOKUP($A18,'ADR Raw Data'!$B$6:$BE$43,'ADR Raw Data'!BB$1,FALSE)</f>
        <v>15.6145361194478</v>
      </c>
      <c r="AQ18" s="61">
        <f>VLOOKUP($A18,'ADR Raw Data'!$B$6:$BE$43,'ADR Raw Data'!BC$1,FALSE)</f>
        <v>15.002072878995399</v>
      </c>
      <c r="AR18" s="62">
        <f>VLOOKUP($A18,'ADR Raw Data'!$B$6:$BE$43,'ADR Raw Data'!BE$1,FALSE)</f>
        <v>13.6974766055051</v>
      </c>
      <c r="AT18" s="64">
        <f>VLOOKUP($A18,'RevPAR Raw Data'!$B$6:$BE$43,'RevPAR Raw Data'!AG$1,FALSE)</f>
        <v>52.613451081033503</v>
      </c>
      <c r="AU18" s="65">
        <f>VLOOKUP($A18,'RevPAR Raw Data'!$B$6:$BE$43,'RevPAR Raw Data'!AH$1,FALSE)</f>
        <v>63.313883889963002</v>
      </c>
      <c r="AV18" s="65">
        <f>VLOOKUP($A18,'RevPAR Raw Data'!$B$6:$BE$43,'RevPAR Raw Data'!AI$1,FALSE)</f>
        <v>77.926208771313</v>
      </c>
      <c r="AW18" s="65">
        <f>VLOOKUP($A18,'RevPAR Raw Data'!$B$6:$BE$43,'RevPAR Raw Data'!AJ$1,FALSE)</f>
        <v>82.434060089646593</v>
      </c>
      <c r="AX18" s="65">
        <f>VLOOKUP($A18,'RevPAR Raw Data'!$B$6:$BE$43,'RevPAR Raw Data'!AK$1,FALSE)</f>
        <v>81.202912603269397</v>
      </c>
      <c r="AY18" s="66">
        <f>VLOOKUP($A18,'RevPAR Raw Data'!$B$6:$BE$43,'RevPAR Raw Data'!AL$1,FALSE)</f>
        <v>71.498103287045097</v>
      </c>
      <c r="AZ18" s="65">
        <f>VLOOKUP($A18,'RevPAR Raw Data'!$B$6:$BE$43,'RevPAR Raw Data'!AN$1,FALSE)</f>
        <v>91.598501625944806</v>
      </c>
      <c r="BA18" s="65">
        <f>VLOOKUP($A18,'RevPAR Raw Data'!$B$6:$BE$43,'RevPAR Raw Data'!AO$1,FALSE)</f>
        <v>90.219668689576295</v>
      </c>
      <c r="BB18" s="66">
        <f>VLOOKUP($A18,'RevPAR Raw Data'!$B$6:$BE$43,'RevPAR Raw Data'!AP$1,FALSE)</f>
        <v>90.909085157760501</v>
      </c>
      <c r="BC18" s="67">
        <f>VLOOKUP($A18,'RevPAR Raw Data'!$B$6:$BE$43,'RevPAR Raw Data'!AR$1,FALSE)</f>
        <v>77.044098107249496</v>
      </c>
      <c r="BE18" s="59">
        <f>VLOOKUP($A18,'RevPAR Raw Data'!$B$6:$BE$43,'RevPAR Raw Data'!AT$1,FALSE)</f>
        <v>20.8191235477987</v>
      </c>
      <c r="BF18" s="60">
        <f>VLOOKUP($A18,'RevPAR Raw Data'!$B$6:$BE$43,'RevPAR Raw Data'!AU$1,FALSE)</f>
        <v>25.190626847069101</v>
      </c>
      <c r="BG18" s="60">
        <f>VLOOKUP($A18,'RevPAR Raw Data'!$B$6:$BE$43,'RevPAR Raw Data'!AV$1,FALSE)</f>
        <v>29.612418506138599</v>
      </c>
      <c r="BH18" s="60">
        <f>VLOOKUP($A18,'RevPAR Raw Data'!$B$6:$BE$43,'RevPAR Raw Data'!AW$1,FALSE)</f>
        <v>33.107184903607099</v>
      </c>
      <c r="BI18" s="60">
        <f>VLOOKUP($A18,'RevPAR Raw Data'!$B$6:$BE$43,'RevPAR Raw Data'!AX$1,FALSE)</f>
        <v>29.5296329518223</v>
      </c>
      <c r="BJ18" s="61">
        <f>VLOOKUP($A18,'RevPAR Raw Data'!$B$6:$BE$43,'RevPAR Raw Data'!AY$1,FALSE)</f>
        <v>28.194855278844699</v>
      </c>
      <c r="BK18" s="60">
        <f>VLOOKUP($A18,'RevPAR Raw Data'!$B$6:$BE$43,'RevPAR Raw Data'!BA$1,FALSE)</f>
        <v>19.5750793765257</v>
      </c>
      <c r="BL18" s="60">
        <f>VLOOKUP($A18,'RevPAR Raw Data'!$B$6:$BE$43,'RevPAR Raw Data'!BB$1,FALSE)</f>
        <v>17.954236629528001</v>
      </c>
      <c r="BM18" s="61">
        <f>VLOOKUP($A18,'RevPAR Raw Data'!$B$6:$BE$43,'RevPAR Raw Data'!BC$1,FALSE)</f>
        <v>18.765273811600899</v>
      </c>
      <c r="BN18" s="62">
        <f>VLOOKUP($A18,'RevPAR Raw Data'!$B$6:$BE$43,'RevPAR Raw Data'!BE$1,FALSE)</f>
        <v>24.852893926663199</v>
      </c>
    </row>
    <row r="19" spans="1:66" x14ac:dyDescent="0.35">
      <c r="A19" s="78" t="s">
        <v>94</v>
      </c>
      <c r="B19" s="59">
        <f>VLOOKUP($A19,'Occupancy Raw Data'!$B$8:$BE$45,'Occupancy Raw Data'!AG$3,FALSE)</f>
        <v>45.416920267802702</v>
      </c>
      <c r="C19" s="60">
        <f>VLOOKUP($A19,'Occupancy Raw Data'!$B$8:$BE$45,'Occupancy Raw Data'!AH$3,FALSE)</f>
        <v>48.4601339013998</v>
      </c>
      <c r="D19" s="60">
        <f>VLOOKUP($A19,'Occupancy Raw Data'!$B$8:$BE$45,'Occupancy Raw Data'!AI$3,FALSE)</f>
        <v>52.485570278839099</v>
      </c>
      <c r="E19" s="60">
        <f>VLOOKUP($A19,'Occupancy Raw Data'!$B$8:$BE$45,'Occupancy Raw Data'!AJ$3,FALSE)</f>
        <v>55.662141289326001</v>
      </c>
      <c r="F19" s="60">
        <f>VLOOKUP($A19,'Occupancy Raw Data'!$B$8:$BE$45,'Occupancy Raw Data'!AK$3,FALSE)</f>
        <v>57.060805325539803</v>
      </c>
      <c r="G19" s="61">
        <f>VLOOKUP($A19,'Occupancy Raw Data'!$B$8:$BE$45,'Occupancy Raw Data'!AL$3,FALSE)</f>
        <v>51.815154714529299</v>
      </c>
      <c r="H19" s="60">
        <f>VLOOKUP($A19,'Occupancy Raw Data'!$B$8:$BE$45,'Occupancy Raw Data'!AN$3,FALSE)</f>
        <v>67.837980651979507</v>
      </c>
      <c r="I19" s="60">
        <f>VLOOKUP($A19,'Occupancy Raw Data'!$B$8:$BE$45,'Occupancy Raw Data'!AO$3,FALSE)</f>
        <v>73.156653930574706</v>
      </c>
      <c r="J19" s="61">
        <f>VLOOKUP($A19,'Occupancy Raw Data'!$B$8:$BE$45,'Occupancy Raw Data'!AP$3,FALSE)</f>
        <v>70.497317291277099</v>
      </c>
      <c r="K19" s="62">
        <f>VLOOKUP($A19,'Occupancy Raw Data'!$B$8:$BE$45,'Occupancy Raw Data'!AR$3,FALSE)</f>
        <v>57.149198649134803</v>
      </c>
      <c r="M19" s="59">
        <f>VLOOKUP($A19,'Occupancy Raw Data'!$B$8:$BE$45,'Occupancy Raw Data'!AT$3,FALSE)</f>
        <v>5.4813364801009596</v>
      </c>
      <c r="N19" s="60">
        <f>VLOOKUP($A19,'Occupancy Raw Data'!$B$8:$BE$45,'Occupancy Raw Data'!AU$3,FALSE)</f>
        <v>7.81064230401382</v>
      </c>
      <c r="O19" s="60">
        <f>VLOOKUP($A19,'Occupancy Raw Data'!$B$8:$BE$45,'Occupancy Raw Data'!AV$3,FALSE)</f>
        <v>9.5614475612499596</v>
      </c>
      <c r="P19" s="60">
        <f>VLOOKUP($A19,'Occupancy Raw Data'!$B$8:$BE$45,'Occupancy Raw Data'!AW$3,FALSE)</f>
        <v>12.4217464179085</v>
      </c>
      <c r="Q19" s="60">
        <f>VLOOKUP($A19,'Occupancy Raw Data'!$B$8:$BE$45,'Occupancy Raw Data'!AX$3,FALSE)</f>
        <v>9.1987894090751503</v>
      </c>
      <c r="R19" s="61">
        <f>VLOOKUP($A19,'Occupancy Raw Data'!$B$8:$BE$45,'Occupancy Raw Data'!AY$3,FALSE)</f>
        <v>9.0116159446540909</v>
      </c>
      <c r="S19" s="60">
        <f>VLOOKUP($A19,'Occupancy Raw Data'!$B$8:$BE$45,'Occupancy Raw Data'!BA$3,FALSE)</f>
        <v>1.5941598244045101</v>
      </c>
      <c r="T19" s="60">
        <f>VLOOKUP($A19,'Occupancy Raw Data'!$B$8:$BE$45,'Occupancy Raw Data'!BB$3,FALSE)</f>
        <v>1.8343694640281101</v>
      </c>
      <c r="U19" s="61">
        <f>VLOOKUP($A19,'Occupancy Raw Data'!$B$8:$BE$45,'Occupancy Raw Data'!BC$3,FALSE)</f>
        <v>1.71865367598854</v>
      </c>
      <c r="V19" s="62">
        <f>VLOOKUP($A19,'Occupancy Raw Data'!$B$8:$BE$45,'Occupancy Raw Data'!BE$3,FALSE)</f>
        <v>6.3253033773353096</v>
      </c>
      <c r="X19" s="64">
        <f>VLOOKUP($A19,'ADR Raw Data'!$B$6:$BE$43,'ADR Raw Data'!AG$1,FALSE)</f>
        <v>107.337147167872</v>
      </c>
      <c r="Y19" s="65">
        <f>VLOOKUP($A19,'ADR Raw Data'!$B$6:$BE$43,'ADR Raw Data'!AH$1,FALSE)</f>
        <v>108.426909691869</v>
      </c>
      <c r="Z19" s="65">
        <f>VLOOKUP($A19,'ADR Raw Data'!$B$6:$BE$43,'ADR Raw Data'!AI$1,FALSE)</f>
        <v>112.009598520813</v>
      </c>
      <c r="AA19" s="65">
        <f>VLOOKUP($A19,'ADR Raw Data'!$B$6:$BE$43,'ADR Raw Data'!AJ$1,FALSE)</f>
        <v>111.729835676208</v>
      </c>
      <c r="AB19" s="65">
        <f>VLOOKUP($A19,'ADR Raw Data'!$B$6:$BE$43,'ADR Raw Data'!AK$1,FALSE)</f>
        <v>112.33410757958301</v>
      </c>
      <c r="AC19" s="66">
        <f>VLOOKUP($A19,'ADR Raw Data'!$B$6:$BE$43,'ADR Raw Data'!AL$1,FALSE)</f>
        <v>110.530662988244</v>
      </c>
      <c r="AD19" s="65">
        <f>VLOOKUP($A19,'ADR Raw Data'!$B$6:$BE$43,'ADR Raw Data'!AN$1,FALSE)</f>
        <v>130.89969593157301</v>
      </c>
      <c r="AE19" s="65">
        <f>VLOOKUP($A19,'ADR Raw Data'!$B$6:$BE$43,'ADR Raw Data'!AO$1,FALSE)</f>
        <v>131.843584970552</v>
      </c>
      <c r="AF19" s="66">
        <f>VLOOKUP($A19,'ADR Raw Data'!$B$6:$BE$43,'ADR Raw Data'!AP$1,FALSE)</f>
        <v>131.389443388828</v>
      </c>
      <c r="AG19" s="67">
        <f>VLOOKUP($A19,'ADR Raw Data'!$B$6:$BE$43,'ADR Raw Data'!AR$1,FALSE)</f>
        <v>117.87716833303701</v>
      </c>
      <c r="AI19" s="59">
        <f>VLOOKUP($A19,'ADR Raw Data'!$B$6:$BE$43,'ADR Raw Data'!AT$1,FALSE)</f>
        <v>8.1757942119498193</v>
      </c>
      <c r="AJ19" s="60">
        <f>VLOOKUP($A19,'ADR Raw Data'!$B$6:$BE$43,'ADR Raw Data'!AU$1,FALSE)</f>
        <v>8.7936017385697607</v>
      </c>
      <c r="AK19" s="60">
        <f>VLOOKUP($A19,'ADR Raw Data'!$B$6:$BE$43,'ADR Raw Data'!AV$1,FALSE)</f>
        <v>10.871499077444099</v>
      </c>
      <c r="AL19" s="60">
        <f>VLOOKUP($A19,'ADR Raw Data'!$B$6:$BE$43,'ADR Raw Data'!AW$1,FALSE)</f>
        <v>10.8302888604535</v>
      </c>
      <c r="AM19" s="60">
        <f>VLOOKUP($A19,'ADR Raw Data'!$B$6:$BE$43,'ADR Raw Data'!AX$1,FALSE)</f>
        <v>8.5072465760265192</v>
      </c>
      <c r="AN19" s="61">
        <f>VLOOKUP($A19,'ADR Raw Data'!$B$6:$BE$43,'ADR Raw Data'!AY$1,FALSE)</f>
        <v>9.4949598604925498</v>
      </c>
      <c r="AO19" s="60">
        <f>VLOOKUP($A19,'ADR Raw Data'!$B$6:$BE$43,'ADR Raw Data'!BA$1,FALSE)</f>
        <v>9.0237002402229898</v>
      </c>
      <c r="AP19" s="60">
        <f>VLOOKUP($A19,'ADR Raw Data'!$B$6:$BE$43,'ADR Raw Data'!BB$1,FALSE)</f>
        <v>6.4192367532901704</v>
      </c>
      <c r="AQ19" s="61">
        <f>VLOOKUP($A19,'ADR Raw Data'!$B$6:$BE$43,'ADR Raw Data'!BC$1,FALSE)</f>
        <v>7.6539556936655702</v>
      </c>
      <c r="AR19" s="62">
        <f>VLOOKUP($A19,'ADR Raw Data'!$B$6:$BE$43,'ADR Raw Data'!BE$1,FALSE)</f>
        <v>8.4271713017920895</v>
      </c>
      <c r="AT19" s="64">
        <f>VLOOKUP($A19,'RevPAR Raw Data'!$B$6:$BE$43,'RevPAR Raw Data'!AG$1,FALSE)</f>
        <v>48.749226546966902</v>
      </c>
      <c r="AU19" s="65">
        <f>VLOOKUP($A19,'RevPAR Raw Data'!$B$6:$BE$43,'RevPAR Raw Data'!AH$1,FALSE)</f>
        <v>52.543825621829903</v>
      </c>
      <c r="AV19" s="65">
        <f>VLOOKUP($A19,'RevPAR Raw Data'!$B$6:$BE$43,'RevPAR Raw Data'!AI$1,FALSE)</f>
        <v>58.788876550686901</v>
      </c>
      <c r="AW19" s="65">
        <f>VLOOKUP($A19,'RevPAR Raw Data'!$B$6:$BE$43,'RevPAR Raw Data'!AJ$1,FALSE)</f>
        <v>62.191218996422997</v>
      </c>
      <c r="AX19" s="65">
        <f>VLOOKUP($A19,'RevPAR Raw Data'!$B$6:$BE$43,'RevPAR Raw Data'!AK$1,FALSE)</f>
        <v>64.098746440168796</v>
      </c>
      <c r="AY19" s="66">
        <f>VLOOKUP($A19,'RevPAR Raw Data'!$B$6:$BE$43,'RevPAR Raw Data'!AL$1,FALSE)</f>
        <v>57.271634034353902</v>
      </c>
      <c r="AZ19" s="65">
        <f>VLOOKUP($A19,'RevPAR Raw Data'!$B$6:$BE$43,'RevPAR Raw Data'!AN$1,FALSE)</f>
        <v>88.799710399560993</v>
      </c>
      <c r="BA19" s="65">
        <f>VLOOKUP($A19,'RevPAR Raw Data'!$B$6:$BE$43,'RevPAR Raw Data'!AO$1,FALSE)</f>
        <v>96.452355186570102</v>
      </c>
      <c r="BB19" s="66">
        <f>VLOOKUP($A19,'RevPAR Raw Data'!$B$6:$BE$43,'RevPAR Raw Data'!AP$1,FALSE)</f>
        <v>92.626032793065605</v>
      </c>
      <c r="BC19" s="67">
        <f>VLOOKUP($A19,'RevPAR Raw Data'!$B$6:$BE$43,'RevPAR Raw Data'!AR$1,FALSE)</f>
        <v>67.365857092622406</v>
      </c>
      <c r="BE19" s="59">
        <f>VLOOKUP($A19,'RevPAR Raw Data'!$B$6:$BE$43,'RevPAR Raw Data'!AT$1,FALSE)</f>
        <v>14.1052734827283</v>
      </c>
      <c r="BF19" s="60">
        <f>VLOOKUP($A19,'RevPAR Raw Data'!$B$6:$BE$43,'RevPAR Raw Data'!AU$1,FALSE)</f>
        <v>17.291080820022799</v>
      </c>
      <c r="BG19" s="60">
        <f>VLOOKUP($A19,'RevPAR Raw Data'!$B$6:$BE$43,'RevPAR Raw Data'!AV$1,FALSE)</f>
        <v>21.472419322105601</v>
      </c>
      <c r="BH19" s="60">
        <f>VLOOKUP($A19,'RevPAR Raw Data'!$B$6:$BE$43,'RevPAR Raw Data'!AW$1,FALSE)</f>
        <v>24.5973462969346</v>
      </c>
      <c r="BI19" s="60">
        <f>VLOOKUP($A19,'RevPAR Raw Data'!$B$6:$BE$43,'RevPAR Raw Data'!AX$1,FALSE)</f>
        <v>18.4885996821411</v>
      </c>
      <c r="BJ19" s="61">
        <f>VLOOKUP($A19,'RevPAR Raw Data'!$B$6:$BE$43,'RevPAR Raw Data'!AY$1,FALSE)</f>
        <v>19.362225121873301</v>
      </c>
      <c r="BK19" s="60">
        <f>VLOOKUP($A19,'RevPAR Raw Data'!$B$6:$BE$43,'RevPAR Raw Data'!BA$1,FALSE)</f>
        <v>10.761712268531801</v>
      </c>
      <c r="BL19" s="60">
        <f>VLOOKUP($A19,'RevPAR Raw Data'!$B$6:$BE$43,'RevPAR Raw Data'!BB$1,FALSE)</f>
        <v>8.3713587361443107</v>
      </c>
      <c r="BM19" s="61">
        <f>VLOOKUP($A19,'RevPAR Raw Data'!$B$6:$BE$43,'RevPAR Raw Data'!BC$1,FALSE)</f>
        <v>9.5041543605418397</v>
      </c>
      <c r="BN19" s="62">
        <f>VLOOKUP($A19,'RevPAR Raw Data'!$B$6:$BE$43,'RevPAR Raw Data'!BE$1,FALSE)</f>
        <v>15.2855188300934</v>
      </c>
    </row>
    <row r="20" spans="1:66" x14ac:dyDescent="0.35">
      <c r="A20" s="78" t="s">
        <v>29</v>
      </c>
      <c r="B20" s="59">
        <f>VLOOKUP($A20,'Occupancy Raw Data'!$B$8:$BE$45,'Occupancy Raw Data'!AG$3,FALSE)</f>
        <v>38.159394061264102</v>
      </c>
      <c r="C20" s="60">
        <f>VLOOKUP($A20,'Occupancy Raw Data'!$B$8:$BE$45,'Occupancy Raw Data'!AH$3,FALSE)</f>
        <v>35.625712179100397</v>
      </c>
      <c r="D20" s="60">
        <f>VLOOKUP($A20,'Occupancy Raw Data'!$B$8:$BE$45,'Occupancy Raw Data'!AI$3,FALSE)</f>
        <v>37.315535283069401</v>
      </c>
      <c r="E20" s="60">
        <f>VLOOKUP($A20,'Occupancy Raw Data'!$B$8:$BE$45,'Occupancy Raw Data'!AJ$3,FALSE)</f>
        <v>42.872954118594002</v>
      </c>
      <c r="F20" s="60">
        <f>VLOOKUP($A20,'Occupancy Raw Data'!$B$8:$BE$45,'Occupancy Raw Data'!AK$3,FALSE)</f>
        <v>50.610410517842702</v>
      </c>
      <c r="G20" s="61">
        <f>VLOOKUP($A20,'Occupancy Raw Data'!$B$8:$BE$45,'Occupancy Raw Data'!AL$3,FALSE)</f>
        <v>40.915613851559698</v>
      </c>
      <c r="H20" s="60">
        <f>VLOOKUP($A20,'Occupancy Raw Data'!$B$8:$BE$45,'Occupancy Raw Data'!AN$3,FALSE)</f>
        <v>69.650523209015205</v>
      </c>
      <c r="I20" s="60">
        <f>VLOOKUP($A20,'Occupancy Raw Data'!$B$8:$BE$45,'Occupancy Raw Data'!AO$3,FALSE)</f>
        <v>73.856318755030799</v>
      </c>
      <c r="J20" s="61">
        <f>VLOOKUP($A20,'Occupancy Raw Data'!$B$8:$BE$45,'Occupancy Raw Data'!AP$3,FALSE)</f>
        <v>71.753420982023002</v>
      </c>
      <c r="K20" s="62">
        <f>VLOOKUP($A20,'Occupancy Raw Data'!$B$8:$BE$45,'Occupancy Raw Data'!AR$3,FALSE)</f>
        <v>49.724558815075902</v>
      </c>
      <c r="M20" s="59">
        <f>VLOOKUP($A20,'Occupancy Raw Data'!$B$8:$BE$45,'Occupancy Raw Data'!AT$3,FALSE)</f>
        <v>3.4558885854192001</v>
      </c>
      <c r="N20" s="60">
        <f>VLOOKUP($A20,'Occupancy Raw Data'!$B$8:$BE$45,'Occupancy Raw Data'!AU$3,FALSE)</f>
        <v>-6.08734245108674</v>
      </c>
      <c r="O20" s="60">
        <f>VLOOKUP($A20,'Occupancy Raw Data'!$B$8:$BE$45,'Occupancy Raw Data'!AV$3,FALSE)</f>
        <v>-9.6785880858653903E-2</v>
      </c>
      <c r="P20" s="60">
        <f>VLOOKUP($A20,'Occupancy Raw Data'!$B$8:$BE$45,'Occupancy Raw Data'!AW$3,FALSE)</f>
        <v>3.8140679020495201</v>
      </c>
      <c r="Q20" s="60">
        <f>VLOOKUP($A20,'Occupancy Raw Data'!$B$8:$BE$45,'Occupancy Raw Data'!AX$3,FALSE)</f>
        <v>5.8419709470519496</v>
      </c>
      <c r="R20" s="61">
        <f>VLOOKUP($A20,'Occupancy Raw Data'!$B$8:$BE$45,'Occupancy Raw Data'!AY$3,FALSE)</f>
        <v>1.6367096042470699</v>
      </c>
      <c r="S20" s="60">
        <f>VLOOKUP($A20,'Occupancy Raw Data'!$B$8:$BE$45,'Occupancy Raw Data'!BA$3,FALSE)</f>
        <v>3.5320435156450198</v>
      </c>
      <c r="T20" s="60">
        <f>VLOOKUP($A20,'Occupancy Raw Data'!$B$8:$BE$45,'Occupancy Raw Data'!BB$3,FALSE)</f>
        <v>-0.76642389835001501</v>
      </c>
      <c r="U20" s="61">
        <f>VLOOKUP($A20,'Occupancy Raw Data'!$B$8:$BE$45,'Occupancy Raw Data'!BC$3,FALSE)</f>
        <v>1.2743269895860501</v>
      </c>
      <c r="V20" s="62">
        <f>VLOOKUP($A20,'Occupancy Raw Data'!$B$8:$BE$45,'Occupancy Raw Data'!BE$3,FALSE)</f>
        <v>1.4851005568191</v>
      </c>
      <c r="X20" s="64">
        <f>VLOOKUP($A20,'ADR Raw Data'!$B$6:$BE$43,'ADR Raw Data'!AG$1,FALSE)</f>
        <v>122.267604953451</v>
      </c>
      <c r="Y20" s="65">
        <f>VLOOKUP($A20,'ADR Raw Data'!$B$6:$BE$43,'ADR Raw Data'!AH$1,FALSE)</f>
        <v>114.481249294449</v>
      </c>
      <c r="Z20" s="65">
        <f>VLOOKUP($A20,'ADR Raw Data'!$B$6:$BE$43,'ADR Raw Data'!AI$1,FALSE)</f>
        <v>111.15308466654599</v>
      </c>
      <c r="AA20" s="65">
        <f>VLOOKUP($A20,'ADR Raw Data'!$B$6:$BE$43,'ADR Raw Data'!AJ$1,FALSE)</f>
        <v>115.304152389892</v>
      </c>
      <c r="AB20" s="65">
        <f>VLOOKUP($A20,'ADR Raw Data'!$B$6:$BE$43,'ADR Raw Data'!AK$1,FALSE)</f>
        <v>126.94859443339899</v>
      </c>
      <c r="AC20" s="66">
        <f>VLOOKUP($A20,'ADR Raw Data'!$B$6:$BE$43,'ADR Raw Data'!AL$1,FALSE)</f>
        <v>118.583153650741</v>
      </c>
      <c r="AD20" s="65">
        <f>VLOOKUP($A20,'ADR Raw Data'!$B$6:$BE$43,'ADR Raw Data'!AN$1,FALSE)</f>
        <v>165.568655077767</v>
      </c>
      <c r="AE20" s="65">
        <f>VLOOKUP($A20,'ADR Raw Data'!$B$6:$BE$43,'ADR Raw Data'!AO$1,FALSE)</f>
        <v>174.617490577176</v>
      </c>
      <c r="AF20" s="66">
        <f>VLOOKUP($A20,'ADR Raw Data'!$B$6:$BE$43,'ADR Raw Data'!AP$1,FALSE)</f>
        <v>170.22567121622799</v>
      </c>
      <c r="AG20" s="67">
        <f>VLOOKUP($A20,'ADR Raw Data'!$B$6:$BE$43,'ADR Raw Data'!AR$1,FALSE)</f>
        <v>139.87040008477501</v>
      </c>
      <c r="AI20" s="59">
        <f>VLOOKUP($A20,'ADR Raw Data'!$B$6:$BE$43,'ADR Raw Data'!AT$1,FALSE)</f>
        <v>14.0958990417555</v>
      </c>
      <c r="AJ20" s="60">
        <f>VLOOKUP($A20,'ADR Raw Data'!$B$6:$BE$43,'ADR Raw Data'!AU$1,FALSE)</f>
        <v>7.9415665260658903</v>
      </c>
      <c r="AK20" s="60">
        <f>VLOOKUP($A20,'ADR Raw Data'!$B$6:$BE$43,'ADR Raw Data'!AV$1,FALSE)</f>
        <v>4.8973579846018902</v>
      </c>
      <c r="AL20" s="60">
        <f>VLOOKUP($A20,'ADR Raw Data'!$B$6:$BE$43,'ADR Raw Data'!AW$1,FALSE)</f>
        <v>4.0584981733246597</v>
      </c>
      <c r="AM20" s="60">
        <f>VLOOKUP($A20,'ADR Raw Data'!$B$6:$BE$43,'ADR Raw Data'!AX$1,FALSE)</f>
        <v>7.3374124932614899</v>
      </c>
      <c r="AN20" s="61">
        <f>VLOOKUP($A20,'ADR Raw Data'!$B$6:$BE$43,'ADR Raw Data'!AY$1,FALSE)</f>
        <v>7.68727180306563</v>
      </c>
      <c r="AO20" s="60">
        <f>VLOOKUP($A20,'ADR Raw Data'!$B$6:$BE$43,'ADR Raw Data'!BA$1,FALSE)</f>
        <v>4.1282460015210303</v>
      </c>
      <c r="AP20" s="60">
        <f>VLOOKUP($A20,'ADR Raw Data'!$B$6:$BE$43,'ADR Raw Data'!BB$1,FALSE)</f>
        <v>3.7441735991975098</v>
      </c>
      <c r="AQ20" s="61">
        <f>VLOOKUP($A20,'ADR Raw Data'!$B$6:$BE$43,'ADR Raw Data'!BC$1,FALSE)</f>
        <v>3.8626407912872902</v>
      </c>
      <c r="AR20" s="62">
        <f>VLOOKUP($A20,'ADR Raw Data'!$B$6:$BE$43,'ADR Raw Data'!BE$1,FALSE)</f>
        <v>5.69528524873044</v>
      </c>
      <c r="AT20" s="64">
        <f>VLOOKUP($A20,'RevPAR Raw Data'!$B$6:$BE$43,'RevPAR Raw Data'!AG$1,FALSE)</f>
        <v>46.656577183457301</v>
      </c>
      <c r="AU20" s="65">
        <f>VLOOKUP($A20,'RevPAR Raw Data'!$B$6:$BE$43,'RevPAR Raw Data'!AH$1,FALSE)</f>
        <v>40.784760372679102</v>
      </c>
      <c r="AV20" s="65">
        <f>VLOOKUP($A20,'RevPAR Raw Data'!$B$6:$BE$43,'RevPAR Raw Data'!AI$1,FALSE)</f>
        <v>41.4773685269653</v>
      </c>
      <c r="AW20" s="65">
        <f>VLOOKUP($A20,'RevPAR Raw Data'!$B$6:$BE$43,'RevPAR Raw Data'!AJ$1,FALSE)</f>
        <v>49.434296350952501</v>
      </c>
      <c r="AX20" s="65">
        <f>VLOOKUP($A20,'RevPAR Raw Data'!$B$6:$BE$43,'RevPAR Raw Data'!AK$1,FALSE)</f>
        <v>64.249204789374801</v>
      </c>
      <c r="AY20" s="66">
        <f>VLOOKUP($A20,'RevPAR Raw Data'!$B$6:$BE$43,'RevPAR Raw Data'!AL$1,FALSE)</f>
        <v>48.519025240739197</v>
      </c>
      <c r="AZ20" s="65">
        <f>VLOOKUP($A20,'RevPAR Raw Data'!$B$6:$BE$43,'RevPAR Raw Data'!AN$1,FALSE)</f>
        <v>115.319434531795</v>
      </c>
      <c r="BA20" s="65">
        <f>VLOOKUP($A20,'RevPAR Raw Data'!$B$6:$BE$43,'RevPAR Raw Data'!AO$1,FALSE)</f>
        <v>128.96605044271499</v>
      </c>
      <c r="BB20" s="66">
        <f>VLOOKUP($A20,'RevPAR Raw Data'!$B$6:$BE$43,'RevPAR Raw Data'!AP$1,FALSE)</f>
        <v>122.14274248725501</v>
      </c>
      <c r="BC20" s="67">
        <f>VLOOKUP($A20,'RevPAR Raw Data'!$B$6:$BE$43,'RevPAR Raw Data'!AR$1,FALSE)</f>
        <v>69.5499393550365</v>
      </c>
      <c r="BE20" s="59">
        <f>VLOOKUP($A20,'RevPAR Raw Data'!$B$6:$BE$43,'RevPAR Raw Data'!AT$1,FALSE)</f>
        <v>18.038926193170902</v>
      </c>
      <c r="BF20" s="60">
        <f>VLOOKUP($A20,'RevPAR Raw Data'!$B$6:$BE$43,'RevPAR Raw Data'!AU$1,FALSE)</f>
        <v>1.3707937245566399</v>
      </c>
      <c r="BG20" s="60">
        <f>VLOOKUP($A20,'RevPAR Raw Data'!$B$6:$BE$43,'RevPAR Raw Data'!AV$1,FALSE)</f>
        <v>4.7958321526790302</v>
      </c>
      <c r="BH20" s="60">
        <f>VLOOKUP($A20,'RevPAR Raw Data'!$B$6:$BE$43,'RevPAR Raw Data'!AW$1,FALSE)</f>
        <v>8.0273599515082292</v>
      </c>
      <c r="BI20" s="60">
        <f>VLOOKUP($A20,'RevPAR Raw Data'!$B$6:$BE$43,'RevPAR Raw Data'!AX$1,FALSE)</f>
        <v>13.608032946435101</v>
      </c>
      <c r="BJ20" s="61">
        <f>VLOOKUP($A20,'RevPAR Raw Data'!$B$6:$BE$43,'RevPAR Raw Data'!AY$1,FALSE)</f>
        <v>9.4497997232180602</v>
      </c>
      <c r="BK20" s="60">
        <f>VLOOKUP($A20,'RevPAR Raw Data'!$B$6:$BE$43,'RevPAR Raw Data'!BA$1,FALSE)</f>
        <v>7.8061009623726498</v>
      </c>
      <c r="BL20" s="60">
        <f>VLOOKUP($A20,'RevPAR Raw Data'!$B$6:$BE$43,'RevPAR Raw Data'!BB$1,FALSE)</f>
        <v>2.94905345958753</v>
      </c>
      <c r="BM20" s="61">
        <f>VLOOKUP($A20,'RevPAR Raw Data'!$B$6:$BE$43,'RevPAR Raw Data'!BC$1,FALSE)</f>
        <v>5.1861904549874698</v>
      </c>
      <c r="BN20" s="62">
        <f>VLOOKUP($A20,'RevPAR Raw Data'!$B$6:$BE$43,'RevPAR Raw Data'!BE$1,FALSE)</f>
        <v>7.2649665184908701</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Data'!$B$8:$BE$45,'Occupancy Raw Data'!AG$3,FALSE)</f>
        <v>46.552754281965299</v>
      </c>
      <c r="C22" s="60">
        <f>VLOOKUP($A22,'Occupancy Raw Data'!$B$8:$BE$45,'Occupancy Raw Data'!AH$3,FALSE)</f>
        <v>55.348649218585201</v>
      </c>
      <c r="D22" s="60">
        <f>VLOOKUP($A22,'Occupancy Raw Data'!$B$8:$BE$45,'Occupancy Raw Data'!AI$3,FALSE)</f>
        <v>60.499648135116097</v>
      </c>
      <c r="E22" s="60">
        <f>VLOOKUP($A22,'Occupancy Raw Data'!$B$8:$BE$45,'Occupancy Raw Data'!AJ$3,FALSE)</f>
        <v>62.161036828524502</v>
      </c>
      <c r="F22" s="60">
        <f>VLOOKUP($A22,'Occupancy Raw Data'!$B$8:$BE$45,'Occupancy Raw Data'!AK$3,FALSE)</f>
        <v>61.9639924935491</v>
      </c>
      <c r="G22" s="61">
        <f>VLOOKUP($A22,'Occupancy Raw Data'!$B$8:$BE$45,'Occupancy Raw Data'!AL$3,FALSE)</f>
        <v>57.3022959183673</v>
      </c>
      <c r="H22" s="60">
        <f>VLOOKUP($A22,'Occupancy Raw Data'!$B$8:$BE$45,'Occupancy Raw Data'!AN$3,FALSE)</f>
        <v>72.665376495425704</v>
      </c>
      <c r="I22" s="60">
        <f>VLOOKUP($A22,'Occupancy Raw Data'!$B$8:$BE$45,'Occupancy Raw Data'!AO$3,FALSE)</f>
        <v>74.802955665024598</v>
      </c>
      <c r="J22" s="61">
        <f>VLOOKUP($A22,'Occupancy Raw Data'!$B$8:$BE$45,'Occupancy Raw Data'!AP$3,FALSE)</f>
        <v>73.734166080225094</v>
      </c>
      <c r="K22" s="62">
        <f>VLOOKUP($A22,'Occupancy Raw Data'!$B$8:$BE$45,'Occupancy Raw Data'!AR$3,FALSE)</f>
        <v>61.995574657965598</v>
      </c>
      <c r="M22" s="59">
        <f>VLOOKUP($A22,'Occupancy Raw Data'!$B$8:$BE$45,'Occupancy Raw Data'!AT$3,FALSE)</f>
        <v>-2.1763068804646601</v>
      </c>
      <c r="N22" s="60">
        <f>VLOOKUP($A22,'Occupancy Raw Data'!$B$8:$BE$45,'Occupancy Raw Data'!AU$3,FALSE)</f>
        <v>-1.7680060688299699</v>
      </c>
      <c r="O22" s="60">
        <f>VLOOKUP($A22,'Occupancy Raw Data'!$B$8:$BE$45,'Occupancy Raw Data'!AV$3,FALSE)</f>
        <v>4.4664596392720801</v>
      </c>
      <c r="P22" s="60">
        <f>VLOOKUP($A22,'Occupancy Raw Data'!$B$8:$BE$45,'Occupancy Raw Data'!AW$3,FALSE)</f>
        <v>3.81449119512477</v>
      </c>
      <c r="Q22" s="60">
        <f>VLOOKUP($A22,'Occupancy Raw Data'!$B$8:$BE$45,'Occupancy Raw Data'!AX$3,FALSE)</f>
        <v>2.0581984746577202</v>
      </c>
      <c r="R22" s="61">
        <f>VLOOKUP($A22,'Occupancy Raw Data'!$B$8:$BE$45,'Occupancy Raw Data'!AY$3,FALSE)</f>
        <v>1.44609034596265</v>
      </c>
      <c r="S22" s="60">
        <f>VLOOKUP($A22,'Occupancy Raw Data'!$B$8:$BE$45,'Occupancy Raw Data'!BA$3,FALSE)</f>
        <v>-0.99670534048465098</v>
      </c>
      <c r="T22" s="60">
        <f>VLOOKUP($A22,'Occupancy Raw Data'!$B$8:$BE$45,'Occupancy Raw Data'!BB$3,FALSE)</f>
        <v>-2.535896189417</v>
      </c>
      <c r="U22" s="61">
        <f>VLOOKUP($A22,'Occupancy Raw Data'!$B$8:$BE$45,'Occupancy Raw Data'!BC$3,FALSE)</f>
        <v>-1.7834834995992099</v>
      </c>
      <c r="V22" s="62">
        <f>VLOOKUP($A22,'Occupancy Raw Data'!$B$8:$BE$45,'Occupancy Raw Data'!BE$3,FALSE)</f>
        <v>0.32404012093290602</v>
      </c>
      <c r="X22" s="64">
        <f>VLOOKUP($A22,'ADR Raw Data'!$B$6:$BE$43,'ADR Raw Data'!AG$1,FALSE)</f>
        <v>102.712039686434</v>
      </c>
      <c r="Y22" s="65">
        <f>VLOOKUP($A22,'ADR Raw Data'!$B$6:$BE$43,'ADR Raw Data'!AH$1,FALSE)</f>
        <v>102.453585814221</v>
      </c>
      <c r="Z22" s="65">
        <f>VLOOKUP($A22,'ADR Raw Data'!$B$6:$BE$43,'ADR Raw Data'!AI$1,FALSE)</f>
        <v>104.831966480555</v>
      </c>
      <c r="AA22" s="65">
        <f>VLOOKUP($A22,'ADR Raw Data'!$B$6:$BE$43,'ADR Raw Data'!AJ$1,FALSE)</f>
        <v>104.51251752408</v>
      </c>
      <c r="AB22" s="65">
        <f>VLOOKUP($A22,'ADR Raw Data'!$B$6:$BE$43,'ADR Raw Data'!AK$1,FALSE)</f>
        <v>110.31065937290001</v>
      </c>
      <c r="AC22" s="66">
        <f>VLOOKUP($A22,'ADR Raw Data'!$B$6:$BE$43,'ADR Raw Data'!AL$1,FALSE)</f>
        <v>105.14256540721399</v>
      </c>
      <c r="AD22" s="65">
        <f>VLOOKUP($A22,'ADR Raw Data'!$B$6:$BE$43,'ADR Raw Data'!AN$1,FALSE)</f>
        <v>153.815441896875</v>
      </c>
      <c r="AE22" s="65">
        <f>VLOOKUP($A22,'ADR Raw Data'!$B$6:$BE$43,'ADR Raw Data'!AO$1,FALSE)</f>
        <v>155.93321761763599</v>
      </c>
      <c r="AF22" s="66">
        <f>VLOOKUP($A22,'ADR Raw Data'!$B$6:$BE$43,'ADR Raw Data'!AP$1,FALSE)</f>
        <v>154.88967852129301</v>
      </c>
      <c r="AG22" s="67">
        <f>VLOOKUP($A22,'ADR Raw Data'!$B$6:$BE$43,'ADR Raw Data'!AR$1,FALSE)</f>
        <v>122.041733259303</v>
      </c>
      <c r="AH22" s="94"/>
      <c r="AI22" s="59">
        <f>VLOOKUP($A22,'ADR Raw Data'!$B$6:$BE$43,'ADR Raw Data'!AT$1,FALSE)</f>
        <v>4.3541881137115297</v>
      </c>
      <c r="AJ22" s="60">
        <f>VLOOKUP($A22,'ADR Raw Data'!$B$6:$BE$43,'ADR Raw Data'!AU$1,FALSE)</f>
        <v>5.7957441498184696</v>
      </c>
      <c r="AK22" s="60">
        <f>VLOOKUP($A22,'ADR Raw Data'!$B$6:$BE$43,'ADR Raw Data'!AV$1,FALSE)</f>
        <v>7.1549440512908102</v>
      </c>
      <c r="AL22" s="60">
        <f>VLOOKUP($A22,'ADR Raw Data'!$B$6:$BE$43,'ADR Raw Data'!AW$1,FALSE)</f>
        <v>5.6066108737311504</v>
      </c>
      <c r="AM22" s="60">
        <f>VLOOKUP($A22,'ADR Raw Data'!$B$6:$BE$43,'ADR Raw Data'!AX$1,FALSE)</f>
        <v>4.85505578711496</v>
      </c>
      <c r="AN22" s="61">
        <f>VLOOKUP($A22,'ADR Raw Data'!$B$6:$BE$43,'ADR Raw Data'!AY$1,FALSE)</f>
        <v>5.6085810760230697</v>
      </c>
      <c r="AO22" s="60">
        <f>VLOOKUP($A22,'ADR Raw Data'!$B$6:$BE$43,'ADR Raw Data'!BA$1,FALSE)</f>
        <v>9.1289802530817905</v>
      </c>
      <c r="AP22" s="60">
        <f>VLOOKUP($A22,'ADR Raw Data'!$B$6:$BE$43,'ADR Raw Data'!BB$1,FALSE)</f>
        <v>7.4579571531548199</v>
      </c>
      <c r="AQ22" s="61">
        <f>VLOOKUP($A22,'ADR Raw Data'!$B$6:$BE$43,'ADR Raw Data'!BC$1,FALSE)</f>
        <v>8.2568700556614392</v>
      </c>
      <c r="AR22" s="62">
        <f>VLOOKUP($A22,'ADR Raw Data'!$B$6:$BE$43,'ADR Raw Data'!BE$1,FALSE)</f>
        <v>6.4367209155551901</v>
      </c>
      <c r="AT22" s="64">
        <f>VLOOKUP($A22,'RevPAR Raw Data'!$B$6:$BE$43,'RevPAR Raw Data'!AG$1,FALSE)</f>
        <v>47.815283453220502</v>
      </c>
      <c r="AU22" s="65">
        <f>VLOOKUP($A22,'RevPAR Raw Data'!$B$6:$BE$43,'RevPAR Raw Data'!AH$1,FALSE)</f>
        <v>56.706675824175797</v>
      </c>
      <c r="AV22" s="65">
        <f>VLOOKUP($A22,'RevPAR Raw Data'!$B$6:$BE$43,'RevPAR Raw Data'!AI$1,FALSE)</f>
        <v>63.4229708538587</v>
      </c>
      <c r="AW22" s="65">
        <f>VLOOKUP($A22,'RevPAR Raw Data'!$B$6:$BE$43,'RevPAR Raw Data'!AJ$1,FALSE)</f>
        <v>64.966064508561999</v>
      </c>
      <c r="AX22" s="65">
        <f>VLOOKUP($A22,'RevPAR Raw Data'!$B$6:$BE$43,'RevPAR Raw Data'!AK$1,FALSE)</f>
        <v>68.352888693408303</v>
      </c>
      <c r="AY22" s="66">
        <f>VLOOKUP($A22,'RevPAR Raw Data'!$B$6:$BE$43,'RevPAR Raw Data'!AL$1,FALSE)</f>
        <v>60.249103965804998</v>
      </c>
      <c r="AZ22" s="65">
        <f>VLOOKUP($A22,'RevPAR Raw Data'!$B$6:$BE$43,'RevPAR Raw Data'!AN$1,FALSE)</f>
        <v>111.77056996246699</v>
      </c>
      <c r="BA22" s="65">
        <f>VLOOKUP($A22,'RevPAR Raw Data'!$B$6:$BE$43,'RevPAR Raw Data'!AO$1,FALSE)</f>
        <v>116.64265564156599</v>
      </c>
      <c r="BB22" s="66">
        <f>VLOOKUP($A22,'RevPAR Raw Data'!$B$6:$BE$43,'RevPAR Raw Data'!AP$1,FALSE)</f>
        <v>114.20661280201701</v>
      </c>
      <c r="BC22" s="67">
        <f>VLOOKUP($A22,'RevPAR Raw Data'!$B$6:$BE$43,'RevPAR Raw Data'!AR$1,FALSE)</f>
        <v>75.660473856647002</v>
      </c>
      <c r="BE22" s="59">
        <f>VLOOKUP($A22,'RevPAR Raw Data'!$B$6:$BE$43,'RevPAR Raw Data'!AT$1,FALSE)</f>
        <v>2.0831207377397898</v>
      </c>
      <c r="BF22" s="60">
        <f>VLOOKUP($A22,'RevPAR Raw Data'!$B$6:$BE$43,'RevPAR Raw Data'!AU$1,FALSE)</f>
        <v>3.9252689726858399</v>
      </c>
      <c r="BG22" s="60">
        <f>VLOOKUP($A22,'RevPAR Raw Data'!$B$6:$BE$43,'RevPAR Raw Data'!AV$1,FALSE)</f>
        <v>11.940976378826299</v>
      </c>
      <c r="BH22" s="60">
        <f>VLOOKUP($A22,'RevPAR Raw Data'!$B$6:$BE$43,'RevPAR Raw Data'!AW$1,FALSE)</f>
        <v>9.6349657469793097</v>
      </c>
      <c r="BI22" s="60">
        <f>VLOOKUP($A22,'RevPAR Raw Data'!$B$6:$BE$43,'RevPAR Raw Data'!AX$1,FALSE)</f>
        <v>7.0131809459268704</v>
      </c>
      <c r="BJ22" s="61">
        <f>VLOOKUP($A22,'RevPAR Raw Data'!$B$6:$BE$43,'RevPAR Raw Data'!AY$1,FALSE)</f>
        <v>7.1357765714715899</v>
      </c>
      <c r="BK22" s="60">
        <f>VLOOKUP($A22,'RevPAR Raw Data'!$B$6:$BE$43,'RevPAR Raw Data'!BA$1,FALSE)</f>
        <v>8.0412858788828903</v>
      </c>
      <c r="BL22" s="60">
        <f>VLOOKUP($A22,'RevPAR Raw Data'!$B$6:$BE$43,'RevPAR Raw Data'!BB$1,FALSE)</f>
        <v>4.7329349124825999</v>
      </c>
      <c r="BM22" s="61">
        <f>VLOOKUP($A22,'RevPAR Raw Data'!$B$6:$BE$43,'RevPAR Raw Data'!BC$1,FALSE)</f>
        <v>6.3261266410361499</v>
      </c>
      <c r="BN22" s="62">
        <f>VLOOKUP($A22,'RevPAR Raw Data'!$B$6:$BE$43,'RevPAR Raw Data'!BE$1,FALSE)</f>
        <v>6.7816185947269796</v>
      </c>
    </row>
    <row r="23" spans="1:66" x14ac:dyDescent="0.35">
      <c r="A23" s="78" t="s">
        <v>71</v>
      </c>
      <c r="B23" s="59">
        <f>VLOOKUP($A23,'Occupancy Raw Data'!$B$8:$BE$45,'Occupancy Raw Data'!AG$3,FALSE)</f>
        <v>45.755893884617301</v>
      </c>
      <c r="C23" s="60">
        <f>VLOOKUP($A23,'Occupancy Raw Data'!$B$8:$BE$45,'Occupancy Raw Data'!AH$3,FALSE)</f>
        <v>54.105351596313398</v>
      </c>
      <c r="D23" s="60">
        <f>VLOOKUP($A23,'Occupancy Raw Data'!$B$8:$BE$45,'Occupancy Raw Data'!AI$3,FALSE)</f>
        <v>58.071720265441499</v>
      </c>
      <c r="E23" s="60">
        <f>VLOOKUP($A23,'Occupancy Raw Data'!$B$8:$BE$45,'Occupancy Raw Data'!AJ$3,FALSE)</f>
        <v>59.247064828994297</v>
      </c>
      <c r="F23" s="60">
        <f>VLOOKUP($A23,'Occupancy Raw Data'!$B$8:$BE$45,'Occupancy Raw Data'!AK$3,FALSE)</f>
        <v>56.992087799897902</v>
      </c>
      <c r="G23" s="61">
        <f>VLOOKUP($A23,'Occupancy Raw Data'!$B$8:$BE$45,'Occupancy Raw Data'!AL$3,FALSE)</f>
        <v>54.829522274804098</v>
      </c>
      <c r="H23" s="60">
        <f>VLOOKUP($A23,'Occupancy Raw Data'!$B$8:$BE$45,'Occupancy Raw Data'!AN$3,FALSE)</f>
        <v>66.100051046452194</v>
      </c>
      <c r="I23" s="60">
        <f>VLOOKUP($A23,'Occupancy Raw Data'!$B$8:$BE$45,'Occupancy Raw Data'!AO$3,FALSE)</f>
        <v>69.698825931597696</v>
      </c>
      <c r="J23" s="61">
        <f>VLOOKUP($A23,'Occupancy Raw Data'!$B$8:$BE$45,'Occupancy Raw Data'!AP$3,FALSE)</f>
        <v>67.899438489025002</v>
      </c>
      <c r="K23" s="62">
        <f>VLOOKUP($A23,'Occupancy Raw Data'!$B$8:$BE$45,'Occupancy Raw Data'!AR$3,FALSE)</f>
        <v>58.561117264698098</v>
      </c>
      <c r="M23" s="59">
        <f>VLOOKUP($A23,'Occupancy Raw Data'!$B$8:$BE$45,'Occupancy Raw Data'!AT$3,FALSE)</f>
        <v>-4.9866968560604104</v>
      </c>
      <c r="N23" s="60">
        <f>VLOOKUP($A23,'Occupancy Raw Data'!$B$8:$BE$45,'Occupancy Raw Data'!AU$3,FALSE)</f>
        <v>-5.4871308111342403</v>
      </c>
      <c r="O23" s="60">
        <f>VLOOKUP($A23,'Occupancy Raw Data'!$B$8:$BE$45,'Occupancy Raw Data'!AV$3,FALSE)</f>
        <v>-0.53171843371328797</v>
      </c>
      <c r="P23" s="60">
        <f>VLOOKUP($A23,'Occupancy Raw Data'!$B$8:$BE$45,'Occupancy Raw Data'!AW$3,FALSE)</f>
        <v>-0.98481043929154899</v>
      </c>
      <c r="Q23" s="60">
        <f>VLOOKUP($A23,'Occupancy Raw Data'!$B$8:$BE$45,'Occupancy Raw Data'!AX$3,FALSE)</f>
        <v>-3.7762529238005298</v>
      </c>
      <c r="R23" s="61">
        <f>VLOOKUP($A23,'Occupancy Raw Data'!$B$8:$BE$45,'Occupancy Raw Data'!AY$3,FALSE)</f>
        <v>-3.0698019032166601</v>
      </c>
      <c r="S23" s="60">
        <f>VLOOKUP($A23,'Occupancy Raw Data'!$B$8:$BE$45,'Occupancy Raw Data'!BA$3,FALSE)</f>
        <v>-4.0306555196204297</v>
      </c>
      <c r="T23" s="60">
        <f>VLOOKUP($A23,'Occupancy Raw Data'!$B$8:$BE$45,'Occupancy Raw Data'!BB$3,FALSE)</f>
        <v>-3.8451173958938099</v>
      </c>
      <c r="U23" s="61">
        <f>VLOOKUP($A23,'Occupancy Raw Data'!$B$8:$BE$45,'Occupancy Raw Data'!BC$3,FALSE)</f>
        <v>-3.9355175344020799</v>
      </c>
      <c r="V23" s="62">
        <f>VLOOKUP($A23,'Occupancy Raw Data'!$B$8:$BE$45,'Occupancy Raw Data'!BE$3,FALSE)</f>
        <v>-3.36039021232193</v>
      </c>
      <c r="X23" s="64">
        <f>VLOOKUP($A23,'ADR Raw Data'!$B$6:$BE$43,'ADR Raw Data'!AG$1,FALSE)</f>
        <v>101.61904851991901</v>
      </c>
      <c r="Y23" s="65">
        <f>VLOOKUP($A23,'ADR Raw Data'!$B$6:$BE$43,'ADR Raw Data'!AH$1,FALSE)</f>
        <v>101.290537844387</v>
      </c>
      <c r="Z23" s="65">
        <f>VLOOKUP($A23,'ADR Raw Data'!$B$6:$BE$43,'ADR Raw Data'!AI$1,FALSE)</f>
        <v>102.75820744972999</v>
      </c>
      <c r="AA23" s="65">
        <f>VLOOKUP($A23,'ADR Raw Data'!$B$6:$BE$43,'ADR Raw Data'!AJ$1,FALSE)</f>
        <v>101.58353551889</v>
      </c>
      <c r="AB23" s="65">
        <f>VLOOKUP($A23,'ADR Raw Data'!$B$6:$BE$43,'ADR Raw Data'!AK$1,FALSE)</f>
        <v>105.006211289997</v>
      </c>
      <c r="AC23" s="66">
        <f>VLOOKUP($A23,'ADR Raw Data'!$B$6:$BE$43,'ADR Raw Data'!AL$1,FALSE)</f>
        <v>102.49096039286199</v>
      </c>
      <c r="AD23" s="65">
        <f>VLOOKUP($A23,'ADR Raw Data'!$B$6:$BE$43,'ADR Raw Data'!AN$1,FALSE)</f>
        <v>129.93639528148799</v>
      </c>
      <c r="AE23" s="65">
        <f>VLOOKUP($A23,'ADR Raw Data'!$B$6:$BE$43,'ADR Raw Data'!AO$1,FALSE)</f>
        <v>131.13590742639499</v>
      </c>
      <c r="AF23" s="66">
        <f>VLOOKUP($A23,'ADR Raw Data'!$B$6:$BE$43,'ADR Raw Data'!AP$1,FALSE)</f>
        <v>130.55204535202699</v>
      </c>
      <c r="AG23" s="67">
        <f>VLOOKUP($A23,'ADR Raw Data'!$B$6:$BE$43,'ADR Raw Data'!AR$1,FALSE)</f>
        <v>111.78026032123201</v>
      </c>
      <c r="AH23" s="94"/>
      <c r="AI23" s="59">
        <f>VLOOKUP($A23,'ADR Raw Data'!$B$6:$BE$43,'ADR Raw Data'!AT$1,FALSE)</f>
        <v>3.7700155015827002</v>
      </c>
      <c r="AJ23" s="60">
        <f>VLOOKUP($A23,'ADR Raw Data'!$B$6:$BE$43,'ADR Raw Data'!AU$1,FALSE)</f>
        <v>4.2058368429064803</v>
      </c>
      <c r="AK23" s="60">
        <f>VLOOKUP($A23,'ADR Raw Data'!$B$6:$BE$43,'ADR Raw Data'!AV$1,FALSE)</f>
        <v>5.4006554792950299</v>
      </c>
      <c r="AL23" s="60">
        <f>VLOOKUP($A23,'ADR Raw Data'!$B$6:$BE$43,'ADR Raw Data'!AW$1,FALSE)</f>
        <v>3.2254448205543502</v>
      </c>
      <c r="AM23" s="60">
        <f>VLOOKUP($A23,'ADR Raw Data'!$B$6:$BE$43,'ADR Raw Data'!AX$1,FALSE)</f>
        <v>2.5198331708624302</v>
      </c>
      <c r="AN23" s="61">
        <f>VLOOKUP($A23,'ADR Raw Data'!$B$6:$BE$43,'ADR Raw Data'!AY$1,FALSE)</f>
        <v>3.8046968914430401</v>
      </c>
      <c r="AO23" s="60">
        <f>VLOOKUP($A23,'ADR Raw Data'!$B$6:$BE$43,'ADR Raw Data'!BA$1,FALSE)</f>
        <v>6.3736538403531497</v>
      </c>
      <c r="AP23" s="60">
        <f>VLOOKUP($A23,'ADR Raw Data'!$B$6:$BE$43,'ADR Raw Data'!BB$1,FALSE)</f>
        <v>4.8153850042566804</v>
      </c>
      <c r="AQ23" s="61">
        <f>VLOOKUP($A23,'ADR Raw Data'!$B$6:$BE$43,'ADR Raw Data'!BC$1,FALSE)</f>
        <v>5.5657722902003597</v>
      </c>
      <c r="AR23" s="62">
        <f>VLOOKUP($A23,'ADR Raw Data'!$B$6:$BE$43,'ADR Raw Data'!BE$1,FALSE)</f>
        <v>4.4274612798820403</v>
      </c>
      <c r="AT23" s="64">
        <f>VLOOKUP($A23,'RevPAR Raw Data'!$B$6:$BE$43,'RevPAR Raw Data'!AG$1,FALSE)</f>
        <v>46.496704007332298</v>
      </c>
      <c r="AU23" s="65">
        <f>VLOOKUP($A23,'RevPAR Raw Data'!$B$6:$BE$43,'RevPAR Raw Data'!AH$1,FALSE)</f>
        <v>54.803601634502698</v>
      </c>
      <c r="AV23" s="65">
        <f>VLOOKUP($A23,'RevPAR Raw Data'!$B$6:$BE$43,'RevPAR Raw Data'!AI$1,FALSE)</f>
        <v>59.673458779989701</v>
      </c>
      <c r="AW23" s="65">
        <f>VLOOKUP($A23,'RevPAR Raw Data'!$B$6:$BE$43,'RevPAR Raw Data'!AJ$1,FALSE)</f>
        <v>60.185263144461402</v>
      </c>
      <c r="AX23" s="65">
        <f>VLOOKUP($A23,'RevPAR Raw Data'!$B$6:$BE$43,'RevPAR Raw Data'!AK$1,FALSE)</f>
        <v>59.845232133741703</v>
      </c>
      <c r="AY23" s="66">
        <f>VLOOKUP($A23,'RevPAR Raw Data'!$B$6:$BE$43,'RevPAR Raw Data'!AL$1,FALSE)</f>
        <v>56.195303958265299</v>
      </c>
      <c r="AZ23" s="65">
        <f>VLOOKUP($A23,'RevPAR Raw Data'!$B$6:$BE$43,'RevPAR Raw Data'!AN$1,FALSE)</f>
        <v>85.888023608984099</v>
      </c>
      <c r="BA23" s="65">
        <f>VLOOKUP($A23,'RevPAR Raw Data'!$B$6:$BE$43,'RevPAR Raw Data'!AO$1,FALSE)</f>
        <v>91.400187850944306</v>
      </c>
      <c r="BB23" s="66">
        <f>VLOOKUP($A23,'RevPAR Raw Data'!$B$6:$BE$43,'RevPAR Raw Data'!AP$1,FALSE)</f>
        <v>88.644105729964195</v>
      </c>
      <c r="BC23" s="67">
        <f>VLOOKUP($A23,'RevPAR Raw Data'!$B$6:$BE$43,'RevPAR Raw Data'!AR$1,FALSE)</f>
        <v>65.459769325501995</v>
      </c>
      <c r="BE23" s="59">
        <f>VLOOKUP($A23,'RevPAR Raw Data'!$B$6:$BE$43,'RevPAR Raw Data'!AT$1,FALSE)</f>
        <v>-1.4046805989681299</v>
      </c>
      <c r="BF23" s="60">
        <f>VLOOKUP($A23,'RevPAR Raw Data'!$B$6:$BE$43,'RevPAR Raw Data'!AU$1,FALSE)</f>
        <v>-1.5120737375009099</v>
      </c>
      <c r="BG23" s="60">
        <f>VLOOKUP($A23,'RevPAR Raw Data'!$B$6:$BE$43,'RevPAR Raw Data'!AV$1,FALSE)</f>
        <v>4.8402207648569799</v>
      </c>
      <c r="BH23" s="60">
        <f>VLOOKUP($A23,'RevPAR Raw Data'!$B$6:$BE$43,'RevPAR Raw Data'!AW$1,FALSE)</f>
        <v>2.20886986395639</v>
      </c>
      <c r="BI23" s="60">
        <f>VLOOKUP($A23,'RevPAR Raw Data'!$B$6:$BE$43,'RevPAR Raw Data'!AX$1,FALSE)</f>
        <v>-1.35157502672768</v>
      </c>
      <c r="BJ23" s="61">
        <f>VLOOKUP($A23,'RevPAR Raw Data'!$B$6:$BE$43,'RevPAR Raw Data'!AY$1,FALSE)</f>
        <v>0.61809833064123698</v>
      </c>
      <c r="BK23" s="60">
        <f>VLOOKUP($A23,'RevPAR Raw Data'!$B$6:$BE$43,'RevPAR Raw Data'!BA$1,FALSE)</f>
        <v>2.08609829041501</v>
      </c>
      <c r="BL23" s="60">
        <f>VLOOKUP($A23,'RevPAR Raw Data'!$B$6:$BE$43,'RevPAR Raw Data'!BB$1,FALSE)</f>
        <v>0.78511040188492998</v>
      </c>
      <c r="BM23" s="61">
        <f>VLOOKUP($A23,'RevPAR Raw Data'!$B$6:$BE$43,'RevPAR Raw Data'!BC$1,FALSE)</f>
        <v>1.4112128113925499</v>
      </c>
      <c r="BN23" s="62">
        <f>VLOOKUP($A23,'RevPAR Raw Data'!$B$6:$BE$43,'RevPAR Raw Data'!BE$1,FALSE)</f>
        <v>0.91829109205660897</v>
      </c>
    </row>
    <row r="24" spans="1:66" x14ac:dyDescent="0.35">
      <c r="A24" s="78" t="s">
        <v>53</v>
      </c>
      <c r="B24" s="59">
        <f>VLOOKUP($A24,'Occupancy Raw Data'!$B$8:$BE$45,'Occupancy Raw Data'!AG$3,FALSE)</f>
        <v>39.798242759518303</v>
      </c>
      <c r="C24" s="60">
        <f>VLOOKUP($A24,'Occupancy Raw Data'!$B$8:$BE$45,'Occupancy Raw Data'!AH$3,FALSE)</f>
        <v>51.187764399609499</v>
      </c>
      <c r="D24" s="60">
        <f>VLOOKUP($A24,'Occupancy Raw Data'!$B$8:$BE$45,'Occupancy Raw Data'!AI$3,FALSE)</f>
        <v>58.900097624471201</v>
      </c>
      <c r="E24" s="60">
        <f>VLOOKUP($A24,'Occupancy Raw Data'!$B$8:$BE$45,'Occupancy Raw Data'!AJ$3,FALSE)</f>
        <v>61.104783599088798</v>
      </c>
      <c r="F24" s="60">
        <f>VLOOKUP($A24,'Occupancy Raw Data'!$B$8:$BE$45,'Occupancy Raw Data'!AK$3,FALSE)</f>
        <v>64.611129189716806</v>
      </c>
      <c r="G24" s="61">
        <f>VLOOKUP($A24,'Occupancy Raw Data'!$B$8:$BE$45,'Occupancy Raw Data'!AL$3,FALSE)</f>
        <v>55.120403514480898</v>
      </c>
      <c r="H24" s="60">
        <f>VLOOKUP($A24,'Occupancy Raw Data'!$B$8:$BE$45,'Occupancy Raw Data'!AN$3,FALSE)</f>
        <v>79.897494305239107</v>
      </c>
      <c r="I24" s="60">
        <f>VLOOKUP($A24,'Occupancy Raw Data'!$B$8:$BE$45,'Occupancy Raw Data'!AO$3,FALSE)</f>
        <v>80.816791409046502</v>
      </c>
      <c r="J24" s="61">
        <f>VLOOKUP($A24,'Occupancy Raw Data'!$B$8:$BE$45,'Occupancy Raw Data'!AP$3,FALSE)</f>
        <v>80.357142857142804</v>
      </c>
      <c r="K24" s="62">
        <f>VLOOKUP($A24,'Occupancy Raw Data'!$B$8:$BE$45,'Occupancy Raw Data'!AR$3,FALSE)</f>
        <v>62.330900469527201</v>
      </c>
      <c r="M24" s="59">
        <f>VLOOKUP($A24,'Occupancy Raw Data'!$B$8:$BE$45,'Occupancy Raw Data'!AT$3,FALSE)</f>
        <v>2.86368678199146</v>
      </c>
      <c r="N24" s="60">
        <f>VLOOKUP($A24,'Occupancy Raw Data'!$B$8:$BE$45,'Occupancy Raw Data'!AU$3,FALSE)</f>
        <v>1.20944237403527</v>
      </c>
      <c r="O24" s="60">
        <f>VLOOKUP($A24,'Occupancy Raw Data'!$B$8:$BE$45,'Occupancy Raw Data'!AV$3,FALSE)</f>
        <v>8.0262200682501597</v>
      </c>
      <c r="P24" s="60">
        <f>VLOOKUP($A24,'Occupancy Raw Data'!$B$8:$BE$45,'Occupancy Raw Data'!AW$3,FALSE)</f>
        <v>11.7918266589653</v>
      </c>
      <c r="Q24" s="60">
        <f>VLOOKUP($A24,'Occupancy Raw Data'!$B$8:$BE$45,'Occupancy Raw Data'!AX$3,FALSE)</f>
        <v>8.6578955628177994</v>
      </c>
      <c r="R24" s="61">
        <f>VLOOKUP($A24,'Occupancy Raw Data'!$B$8:$BE$45,'Occupancy Raw Data'!AY$3,FALSE)</f>
        <v>6.8586984438531804</v>
      </c>
      <c r="S24" s="60">
        <f>VLOOKUP($A24,'Occupancy Raw Data'!$B$8:$BE$45,'Occupancy Raw Data'!BA$3,FALSE)</f>
        <v>8.2168700836538395</v>
      </c>
      <c r="T24" s="60">
        <f>VLOOKUP($A24,'Occupancy Raw Data'!$B$8:$BE$45,'Occupancy Raw Data'!BB$3,FALSE)</f>
        <v>7.2469258900939</v>
      </c>
      <c r="U24" s="61">
        <f>VLOOKUP($A24,'Occupancy Raw Data'!$B$8:$BE$45,'Occupancy Raw Data'!BC$3,FALSE)</f>
        <v>7.72694086152348</v>
      </c>
      <c r="V24" s="62">
        <f>VLOOKUP($A24,'Occupancy Raw Data'!$B$8:$BE$45,'Occupancy Raw Data'!BE$3,FALSE)</f>
        <v>7.1768769300390103</v>
      </c>
      <c r="X24" s="64">
        <f>VLOOKUP($A24,'ADR Raw Data'!$B$6:$BE$43,'ADR Raw Data'!AG$1,FALSE)</f>
        <v>98.504031071136495</v>
      </c>
      <c r="Y24" s="65">
        <f>VLOOKUP($A24,'ADR Raw Data'!$B$6:$BE$43,'ADR Raw Data'!AH$1,FALSE)</f>
        <v>102.480473617291</v>
      </c>
      <c r="Z24" s="65">
        <f>VLOOKUP($A24,'ADR Raw Data'!$B$6:$BE$43,'ADR Raw Data'!AI$1,FALSE)</f>
        <v>105.698533149171</v>
      </c>
      <c r="AA24" s="65">
        <f>VLOOKUP($A24,'ADR Raw Data'!$B$6:$BE$43,'ADR Raw Data'!AJ$1,FALSE)</f>
        <v>106.274514711756</v>
      </c>
      <c r="AB24" s="65">
        <f>VLOOKUP($A24,'ADR Raw Data'!$B$6:$BE$43,'ADR Raw Data'!AK$1,FALSE)</f>
        <v>112.237193402165</v>
      </c>
      <c r="AC24" s="66">
        <f>VLOOKUP($A24,'ADR Raw Data'!$B$6:$BE$43,'ADR Raw Data'!AL$1,FALSE)</f>
        <v>105.722522950674</v>
      </c>
      <c r="AD24" s="65">
        <f>VLOOKUP($A24,'ADR Raw Data'!$B$6:$BE$43,'ADR Raw Data'!AN$1,FALSE)</f>
        <v>147.84164952652401</v>
      </c>
      <c r="AE24" s="65">
        <f>VLOOKUP($A24,'ADR Raw Data'!$B$6:$BE$43,'ADR Raw Data'!AO$1,FALSE)</f>
        <v>148.262956512985</v>
      </c>
      <c r="AF24" s="66">
        <f>VLOOKUP($A24,'ADR Raw Data'!$B$6:$BE$43,'ADR Raw Data'!AP$1,FALSE)</f>
        <v>148.05350797266499</v>
      </c>
      <c r="AG24" s="67">
        <f>VLOOKUP($A24,'ADR Raw Data'!$B$6:$BE$43,'ADR Raw Data'!AR$1,FALSE)</f>
        <v>121.314867243436</v>
      </c>
      <c r="AH24" s="94"/>
      <c r="AI24" s="59">
        <f>VLOOKUP($A24,'ADR Raw Data'!$B$6:$BE$43,'ADR Raw Data'!AT$1,FALSE)</f>
        <v>0.820554961359513</v>
      </c>
      <c r="AJ24" s="60">
        <f>VLOOKUP($A24,'ADR Raw Data'!$B$6:$BE$43,'ADR Raw Data'!AU$1,FALSE)</f>
        <v>3.55894724880641</v>
      </c>
      <c r="AK24" s="60">
        <f>VLOOKUP($A24,'ADR Raw Data'!$B$6:$BE$43,'ADR Raw Data'!AV$1,FALSE)</f>
        <v>4.7201192124819196</v>
      </c>
      <c r="AL24" s="60">
        <f>VLOOKUP($A24,'ADR Raw Data'!$B$6:$BE$43,'ADR Raw Data'!AW$1,FALSE)</f>
        <v>4.9967971010817003</v>
      </c>
      <c r="AM24" s="60">
        <f>VLOOKUP($A24,'ADR Raw Data'!$B$6:$BE$43,'ADR Raw Data'!AX$1,FALSE)</f>
        <v>1.81518428783879</v>
      </c>
      <c r="AN24" s="61">
        <f>VLOOKUP($A24,'ADR Raw Data'!$B$6:$BE$43,'ADR Raw Data'!AY$1,FALSE)</f>
        <v>3.3794064944461302</v>
      </c>
      <c r="AO24" s="60">
        <f>VLOOKUP($A24,'ADR Raw Data'!$B$6:$BE$43,'ADR Raw Data'!BA$1,FALSE)</f>
        <v>13.2963207997522</v>
      </c>
      <c r="AP24" s="60">
        <f>VLOOKUP($A24,'ADR Raw Data'!$B$6:$BE$43,'ADR Raw Data'!BB$1,FALSE)</f>
        <v>12.243157041795101</v>
      </c>
      <c r="AQ24" s="61">
        <f>VLOOKUP($A24,'ADR Raw Data'!$B$6:$BE$43,'ADR Raw Data'!BC$1,FALSE)</f>
        <v>12.7604267168338</v>
      </c>
      <c r="AR24" s="62">
        <f>VLOOKUP($A24,'ADR Raw Data'!$B$6:$BE$43,'ADR Raw Data'!BE$1,FALSE)</f>
        <v>7.4477600410558402</v>
      </c>
      <c r="AT24" s="64">
        <f>VLOOKUP($A24,'RevPAR Raw Data'!$B$6:$BE$43,'RevPAR Raw Data'!AG$1,FALSE)</f>
        <v>39.202873413602298</v>
      </c>
      <c r="AU24" s="65">
        <f>VLOOKUP($A24,'RevPAR Raw Data'!$B$6:$BE$43,'RevPAR Raw Data'!AH$1,FALSE)</f>
        <v>52.4574633908232</v>
      </c>
      <c r="AV24" s="65">
        <f>VLOOKUP($A24,'RevPAR Raw Data'!$B$6:$BE$43,'RevPAR Raw Data'!AI$1,FALSE)</f>
        <v>62.256539212495902</v>
      </c>
      <c r="AW24" s="65">
        <f>VLOOKUP($A24,'RevPAR Raw Data'!$B$6:$BE$43,'RevPAR Raw Data'!AJ$1,FALSE)</f>
        <v>64.938812235600295</v>
      </c>
      <c r="AX24" s="65">
        <f>VLOOKUP($A24,'RevPAR Raw Data'!$B$6:$BE$43,'RevPAR Raw Data'!AK$1,FALSE)</f>
        <v>72.517718027985595</v>
      </c>
      <c r="AY24" s="66">
        <f>VLOOKUP($A24,'RevPAR Raw Data'!$B$6:$BE$43,'RevPAR Raw Data'!AL$1,FALSE)</f>
        <v>58.274681256101502</v>
      </c>
      <c r="AZ24" s="65">
        <f>VLOOKUP($A24,'RevPAR Raw Data'!$B$6:$BE$43,'RevPAR Raw Data'!AN$1,FALSE)</f>
        <v>118.121773511226</v>
      </c>
      <c r="BA24" s="65">
        <f>VLOOKUP($A24,'RevPAR Raw Data'!$B$6:$BE$43,'RevPAR Raw Data'!AO$1,FALSE)</f>
        <v>119.821364301985</v>
      </c>
      <c r="BB24" s="66">
        <f>VLOOKUP($A24,'RevPAR Raw Data'!$B$6:$BE$43,'RevPAR Raw Data'!AP$1,FALSE)</f>
        <v>118.971568906605</v>
      </c>
      <c r="BC24" s="67">
        <f>VLOOKUP($A24,'RevPAR Raw Data'!$B$6:$BE$43,'RevPAR Raw Data'!AR$1,FALSE)</f>
        <v>75.6166491562456</v>
      </c>
      <c r="BE24" s="59">
        <f>VLOOKUP($A24,'RevPAR Raw Data'!$B$6:$BE$43,'RevPAR Raw Data'!AT$1,FALSE)</f>
        <v>3.7077398673183999</v>
      </c>
      <c r="BF24" s="60">
        <f>VLOOKUP($A24,'RevPAR Raw Data'!$B$6:$BE$43,'RevPAR Raw Data'!AU$1,FALSE)</f>
        <v>4.8114330389382998</v>
      </c>
      <c r="BG24" s="60">
        <f>VLOOKUP($A24,'RevPAR Raw Data'!$B$6:$BE$43,'RevPAR Raw Data'!AV$1,FALSE)</f>
        <v>13.125186436209599</v>
      </c>
      <c r="BH24" s="60">
        <f>VLOOKUP($A24,'RevPAR Raw Data'!$B$6:$BE$43,'RevPAR Raw Data'!AW$1,FALSE)</f>
        <v>17.3778374127068</v>
      </c>
      <c r="BI24" s="60">
        <f>VLOOKUP($A24,'RevPAR Raw Data'!$B$6:$BE$43,'RevPAR Raw Data'!AX$1,FALSE)</f>
        <v>10.6302366105703</v>
      </c>
      <c r="BJ24" s="61">
        <f>VLOOKUP($A24,'RevPAR Raw Data'!$B$6:$BE$43,'RevPAR Raw Data'!AY$1,FALSE)</f>
        <v>10.4698882389453</v>
      </c>
      <c r="BK24" s="60">
        <f>VLOOKUP($A24,'RevPAR Raw Data'!$B$6:$BE$43,'RevPAR Raw Data'!BA$1,FALSE)</f>
        <v>22.6057322894275</v>
      </c>
      <c r="BL24" s="60">
        <f>VLOOKUP($A24,'RevPAR Raw Data'!$B$6:$BE$43,'RevPAR Raw Data'!BB$1,FALSE)</f>
        <v>20.377335449315702</v>
      </c>
      <c r="BM24" s="61">
        <f>VLOOKUP($A24,'RevPAR Raw Data'!$B$6:$BE$43,'RevPAR Raw Data'!BC$1,FALSE)</f>
        <v>21.473358204445098</v>
      </c>
      <c r="BN24" s="62">
        <f>VLOOKUP($A24,'RevPAR Raw Data'!$B$6:$BE$43,'RevPAR Raw Data'!BE$1,FALSE)</f>
        <v>15.159153543285999</v>
      </c>
    </row>
    <row r="25" spans="1:66" x14ac:dyDescent="0.35">
      <c r="A25" s="78" t="s">
        <v>52</v>
      </c>
      <c r="B25" s="59">
        <f>VLOOKUP($A25,'Occupancy Raw Data'!$B$8:$BE$45,'Occupancy Raw Data'!AG$3,FALSE)</f>
        <v>41.060989867498002</v>
      </c>
      <c r="C25" s="60">
        <f>VLOOKUP($A25,'Occupancy Raw Data'!$B$8:$BE$45,'Occupancy Raw Data'!AH$3,FALSE)</f>
        <v>49.961028838659303</v>
      </c>
      <c r="D25" s="60">
        <f>VLOOKUP($A25,'Occupancy Raw Data'!$B$8:$BE$45,'Occupancy Raw Data'!AI$3,FALSE)</f>
        <v>54.583982852688997</v>
      </c>
      <c r="E25" s="60">
        <f>VLOOKUP($A25,'Occupancy Raw Data'!$B$8:$BE$45,'Occupancy Raw Data'!AJ$3,FALSE)</f>
        <v>56.795596258768498</v>
      </c>
      <c r="F25" s="60">
        <f>VLOOKUP($A25,'Occupancy Raw Data'!$B$8:$BE$45,'Occupancy Raw Data'!AK$3,FALSE)</f>
        <v>57.6188620420888</v>
      </c>
      <c r="G25" s="61">
        <f>VLOOKUP($A25,'Occupancy Raw Data'!$B$8:$BE$45,'Occupancy Raw Data'!AL$3,FALSE)</f>
        <v>52.004091971940703</v>
      </c>
      <c r="H25" s="60">
        <f>VLOOKUP($A25,'Occupancy Raw Data'!$B$8:$BE$45,'Occupancy Raw Data'!AN$3,FALSE)</f>
        <v>67.527279812938403</v>
      </c>
      <c r="I25" s="60">
        <f>VLOOKUP($A25,'Occupancy Raw Data'!$B$8:$BE$45,'Occupancy Raw Data'!AO$3,FALSE)</f>
        <v>68.866913484021794</v>
      </c>
      <c r="J25" s="61">
        <f>VLOOKUP($A25,'Occupancy Raw Data'!$B$8:$BE$45,'Occupancy Raw Data'!AP$3,FALSE)</f>
        <v>68.197096648480098</v>
      </c>
      <c r="K25" s="62">
        <f>VLOOKUP($A25,'Occupancy Raw Data'!$B$8:$BE$45,'Occupancy Raw Data'!AR$3,FALSE)</f>
        <v>56.630664736666198</v>
      </c>
      <c r="M25" s="59">
        <f>VLOOKUP($A25,'Occupancy Raw Data'!$B$8:$BE$45,'Occupancy Raw Data'!AT$3,FALSE)</f>
        <v>7.5950982895072698</v>
      </c>
      <c r="N25" s="60">
        <f>VLOOKUP($A25,'Occupancy Raw Data'!$B$8:$BE$45,'Occupancy Raw Data'!AU$3,FALSE)</f>
        <v>4.0901248350756099</v>
      </c>
      <c r="O25" s="60">
        <f>VLOOKUP($A25,'Occupancy Raw Data'!$B$8:$BE$45,'Occupancy Raw Data'!AV$3,FALSE)</f>
        <v>13.1932518436205</v>
      </c>
      <c r="P25" s="60">
        <f>VLOOKUP($A25,'Occupancy Raw Data'!$B$8:$BE$45,'Occupancy Raw Data'!AW$3,FALSE)</f>
        <v>5.83696441539578</v>
      </c>
      <c r="Q25" s="60">
        <f>VLOOKUP($A25,'Occupancy Raw Data'!$B$8:$BE$45,'Occupancy Raw Data'!AX$3,FALSE)</f>
        <v>10.946440296407401</v>
      </c>
      <c r="R25" s="61">
        <f>VLOOKUP($A25,'Occupancy Raw Data'!$B$8:$BE$45,'Occupancy Raw Data'!AY$3,FALSE)</f>
        <v>8.3510951423989592</v>
      </c>
      <c r="S25" s="60">
        <f>VLOOKUP($A25,'Occupancy Raw Data'!$B$8:$BE$45,'Occupancy Raw Data'!BA$3,FALSE)</f>
        <v>-0.96449239122669095</v>
      </c>
      <c r="T25" s="60">
        <f>VLOOKUP($A25,'Occupancy Raw Data'!$B$8:$BE$45,'Occupancy Raw Data'!BB$3,FALSE)</f>
        <v>-2.65785306066239</v>
      </c>
      <c r="U25" s="61">
        <f>VLOOKUP($A25,'Occupancy Raw Data'!$B$8:$BE$45,'Occupancy Raw Data'!BC$3,FALSE)</f>
        <v>-1.82678821879382</v>
      </c>
      <c r="V25" s="62">
        <f>VLOOKUP($A25,'Occupancy Raw Data'!$B$8:$BE$45,'Occupancy Raw Data'!BE$3,FALSE)</f>
        <v>4.6192612781713196</v>
      </c>
      <c r="X25" s="64">
        <f>VLOOKUP($A25,'ADR Raw Data'!$B$6:$BE$43,'ADR Raw Data'!AG$1,FALSE)</f>
        <v>90.791862617155005</v>
      </c>
      <c r="Y25" s="65">
        <f>VLOOKUP($A25,'ADR Raw Data'!$B$6:$BE$43,'ADR Raw Data'!AH$1,FALSE)</f>
        <v>91.240040951637994</v>
      </c>
      <c r="Z25" s="65">
        <f>VLOOKUP($A25,'ADR Raw Data'!$B$6:$BE$43,'ADR Raw Data'!AI$1,FALSE)</f>
        <v>93.836826416778194</v>
      </c>
      <c r="AA25" s="65">
        <f>VLOOKUP($A25,'ADR Raw Data'!$B$6:$BE$43,'ADR Raw Data'!AJ$1,FALSE)</f>
        <v>92.5723003688137</v>
      </c>
      <c r="AB25" s="65">
        <f>VLOOKUP($A25,'ADR Raw Data'!$B$6:$BE$43,'ADR Raw Data'!AK$1,FALSE)</f>
        <v>98.472784917145702</v>
      </c>
      <c r="AC25" s="66">
        <f>VLOOKUP($A25,'ADR Raw Data'!$B$6:$BE$43,'ADR Raw Data'!AL$1,FALSE)</f>
        <v>93.608120726155406</v>
      </c>
      <c r="AD25" s="65">
        <f>VLOOKUP($A25,'ADR Raw Data'!$B$6:$BE$43,'ADR Raw Data'!AN$1,FALSE)</f>
        <v>153.21370509306001</v>
      </c>
      <c r="AE25" s="65">
        <f>VLOOKUP($A25,'ADR Raw Data'!$B$6:$BE$43,'ADR Raw Data'!AO$1,FALSE)</f>
        <v>155.21491688476999</v>
      </c>
      <c r="AF25" s="66">
        <f>VLOOKUP($A25,'ADR Raw Data'!$B$6:$BE$43,'ADR Raw Data'!AP$1,FALSE)</f>
        <v>154.22413871923899</v>
      </c>
      <c r="AG25" s="67">
        <f>VLOOKUP($A25,'ADR Raw Data'!$B$6:$BE$43,'ADR Raw Data'!AR$1,FALSE)</f>
        <v>114.464244003145</v>
      </c>
      <c r="AI25" s="59">
        <f>VLOOKUP($A25,'ADR Raw Data'!$B$6:$BE$43,'ADR Raw Data'!AT$1,FALSE)</f>
        <v>4.5010104190176303</v>
      </c>
      <c r="AJ25" s="60">
        <f>VLOOKUP($A25,'ADR Raw Data'!$B$6:$BE$43,'ADR Raw Data'!AU$1,FALSE)</f>
        <v>6.0181343332381001</v>
      </c>
      <c r="AK25" s="60">
        <f>VLOOKUP($A25,'ADR Raw Data'!$B$6:$BE$43,'ADR Raw Data'!AV$1,FALSE)</f>
        <v>9.6244044605437509</v>
      </c>
      <c r="AL25" s="60">
        <f>VLOOKUP($A25,'ADR Raw Data'!$B$6:$BE$43,'ADR Raw Data'!AW$1,FALSE)</f>
        <v>4.8436617551088199</v>
      </c>
      <c r="AM25" s="60">
        <f>VLOOKUP($A25,'ADR Raw Data'!$B$6:$BE$43,'ADR Raw Data'!AX$1,FALSE)</f>
        <v>7.4052250332343004</v>
      </c>
      <c r="AN25" s="61">
        <f>VLOOKUP($A25,'ADR Raw Data'!$B$6:$BE$43,'ADR Raw Data'!AY$1,FALSE)</f>
        <v>6.59708027111615</v>
      </c>
      <c r="AO25" s="60">
        <f>VLOOKUP($A25,'ADR Raw Data'!$B$6:$BE$43,'ADR Raw Data'!BA$1,FALSE)</f>
        <v>-1.84490225521447</v>
      </c>
      <c r="AP25" s="60">
        <f>VLOOKUP($A25,'ADR Raw Data'!$B$6:$BE$43,'ADR Raw Data'!BB$1,FALSE)</f>
        <v>-2.17492737049308</v>
      </c>
      <c r="AQ25" s="61">
        <f>VLOOKUP($A25,'ADR Raw Data'!$B$6:$BE$43,'ADR Raw Data'!BC$1,FALSE)</f>
        <v>-2.01978663760246</v>
      </c>
      <c r="AR25" s="62">
        <f>VLOOKUP($A25,'ADR Raw Data'!$B$6:$BE$43,'ADR Raw Data'!BE$1,FALSE)</f>
        <v>1.0005849568679399</v>
      </c>
      <c r="AT25" s="64">
        <f>VLOOKUP($A25,'RevPAR Raw Data'!$B$6:$BE$43,'RevPAR Raw Data'!AG$1,FALSE)</f>
        <v>37.280037509742698</v>
      </c>
      <c r="AU25" s="65">
        <f>VLOOKUP($A25,'RevPAR Raw Data'!$B$6:$BE$43,'RevPAR Raw Data'!AH$1,FALSE)</f>
        <v>45.584463172252498</v>
      </c>
      <c r="AV25" s="65">
        <f>VLOOKUP($A25,'RevPAR Raw Data'!$B$6:$BE$43,'RevPAR Raw Data'!AI$1,FALSE)</f>
        <v>51.219877240841697</v>
      </c>
      <c r="AW25" s="65">
        <f>VLOOKUP($A25,'RevPAR Raw Data'!$B$6:$BE$43,'RevPAR Raw Data'!AJ$1,FALSE)</f>
        <v>52.5769899649259</v>
      </c>
      <c r="AX25" s="65">
        <f>VLOOKUP($A25,'RevPAR Raw Data'!$B$6:$BE$43,'RevPAR Raw Data'!AK$1,FALSE)</f>
        <v>56.738898090413002</v>
      </c>
      <c r="AY25" s="66">
        <f>VLOOKUP($A25,'RevPAR Raw Data'!$B$6:$BE$43,'RevPAR Raw Data'!AL$1,FALSE)</f>
        <v>48.680053195635203</v>
      </c>
      <c r="AZ25" s="65">
        <f>VLOOKUP($A25,'RevPAR Raw Data'!$B$6:$BE$43,'RevPAR Raw Data'!AN$1,FALSE)</f>
        <v>103.46104734996101</v>
      </c>
      <c r="BA25" s="65">
        <f>VLOOKUP($A25,'RevPAR Raw Data'!$B$6:$BE$43,'RevPAR Raw Data'!AO$1,FALSE)</f>
        <v>106.89172252533101</v>
      </c>
      <c r="BB25" s="66">
        <f>VLOOKUP($A25,'RevPAR Raw Data'!$B$6:$BE$43,'RevPAR Raw Data'!AP$1,FALSE)</f>
        <v>105.17638493764601</v>
      </c>
      <c r="BC25" s="67">
        <f>VLOOKUP($A25,'RevPAR Raw Data'!$B$6:$BE$43,'RevPAR Raw Data'!AR$1,FALSE)</f>
        <v>64.821862264781203</v>
      </c>
      <c r="BE25" s="59">
        <f>VLOOKUP($A25,'RevPAR Raw Data'!$B$6:$BE$43,'RevPAR Raw Data'!AT$1,FALSE)</f>
        <v>12.4379648738702</v>
      </c>
      <c r="BF25" s="60">
        <f>VLOOKUP($A25,'RevPAR Raw Data'!$B$6:$BE$43,'RevPAR Raw Data'!AU$1,FALSE)</f>
        <v>10.354408375285599</v>
      </c>
      <c r="BG25" s="60">
        <f>VLOOKUP($A25,'RevPAR Raw Data'!$B$6:$BE$43,'RevPAR Raw Data'!AV$1,FALSE)</f>
        <v>24.087428223092498</v>
      </c>
      <c r="BH25" s="60">
        <f>VLOOKUP($A25,'RevPAR Raw Data'!$B$6:$BE$43,'RevPAR Raw Data'!AW$1,FALSE)</f>
        <v>10.9633489835524</v>
      </c>
      <c r="BI25" s="60">
        <f>VLOOKUP($A25,'RevPAR Raw Data'!$B$6:$BE$43,'RevPAR Raw Data'!AX$1,FALSE)</f>
        <v>19.1622738667193</v>
      </c>
      <c r="BJ25" s="61">
        <f>VLOOKUP($A25,'RevPAR Raw Data'!$B$6:$BE$43,'RevPAR Raw Data'!AY$1,FALSE)</f>
        <v>15.4991038635764</v>
      </c>
      <c r="BK25" s="60">
        <f>VLOOKUP($A25,'RevPAR Raw Data'!$B$6:$BE$43,'RevPAR Raw Data'!BA$1,FALSE)</f>
        <v>-2.7916007045640399</v>
      </c>
      <c r="BL25" s="60">
        <f>VLOOKUP($A25,'RevPAR Raw Data'!$B$6:$BE$43,'RevPAR Raw Data'!BB$1,FALSE)</f>
        <v>-4.7749740574716499</v>
      </c>
      <c r="BM25" s="61">
        <f>VLOOKUP($A25,'RevPAR Raw Data'!$B$6:$BE$43,'RevPAR Raw Data'!BC$1,FALSE)</f>
        <v>-3.8096776320557999</v>
      </c>
      <c r="BN25" s="62">
        <f>VLOOKUP($A25,'RevPAR Raw Data'!$B$6:$BE$43,'RevPAR Raw Data'!BE$1,FALSE)</f>
        <v>5.6660658685070704</v>
      </c>
    </row>
    <row r="26" spans="1:66" x14ac:dyDescent="0.35">
      <c r="A26" s="78" t="s">
        <v>51</v>
      </c>
      <c r="B26" s="59">
        <f>VLOOKUP($A26,'Occupancy Raw Data'!$B$8:$BE$45,'Occupancy Raw Data'!AG$3,FALSE)</f>
        <v>49.455668889760602</v>
      </c>
      <c r="C26" s="60">
        <f>VLOOKUP($A26,'Occupancy Raw Data'!$B$8:$BE$45,'Occupancy Raw Data'!AH$3,FALSE)</f>
        <v>57.551981169085899</v>
      </c>
      <c r="D26" s="60">
        <f>VLOOKUP($A26,'Occupancy Raw Data'!$B$8:$BE$45,'Occupancy Raw Data'!AI$3,FALSE)</f>
        <v>63.647508826990901</v>
      </c>
      <c r="E26" s="60">
        <f>VLOOKUP($A26,'Occupancy Raw Data'!$B$8:$BE$45,'Occupancy Raw Data'!AJ$3,FALSE)</f>
        <v>66.246567281286701</v>
      </c>
      <c r="F26" s="60">
        <f>VLOOKUP($A26,'Occupancy Raw Data'!$B$8:$BE$45,'Occupancy Raw Data'!AK$3,FALSE)</f>
        <v>64.593958415064705</v>
      </c>
      <c r="G26" s="61">
        <f>VLOOKUP($A26,'Occupancy Raw Data'!$B$8:$BE$45,'Occupancy Raw Data'!AL$3,FALSE)</f>
        <v>60.299136916437803</v>
      </c>
      <c r="H26" s="60">
        <f>VLOOKUP($A26,'Occupancy Raw Data'!$B$8:$BE$45,'Occupancy Raw Data'!AN$3,FALSE)</f>
        <v>78.501373087485206</v>
      </c>
      <c r="I26" s="60">
        <f>VLOOKUP($A26,'Occupancy Raw Data'!$B$8:$BE$45,'Occupancy Raw Data'!AO$3,FALSE)</f>
        <v>82.2577481365241</v>
      </c>
      <c r="J26" s="61">
        <f>VLOOKUP($A26,'Occupancy Raw Data'!$B$8:$BE$45,'Occupancy Raw Data'!AP$3,FALSE)</f>
        <v>80.379560612004695</v>
      </c>
      <c r="K26" s="62">
        <f>VLOOKUP($A26,'Occupancy Raw Data'!$B$8:$BE$45,'Occupancy Raw Data'!AR$3,FALSE)</f>
        <v>66.036400829456895</v>
      </c>
      <c r="M26" s="59">
        <f>VLOOKUP($A26,'Occupancy Raw Data'!$B$8:$BE$45,'Occupancy Raw Data'!AT$3,FALSE)</f>
        <v>-5.1373300964582498</v>
      </c>
      <c r="N26" s="60">
        <f>VLOOKUP($A26,'Occupancy Raw Data'!$B$8:$BE$45,'Occupancy Raw Data'!AU$3,FALSE)</f>
        <v>-5.7009249721501298</v>
      </c>
      <c r="O26" s="60">
        <f>VLOOKUP($A26,'Occupancy Raw Data'!$B$8:$BE$45,'Occupancy Raw Data'!AV$3,FALSE)</f>
        <v>5.7746817254966798</v>
      </c>
      <c r="P26" s="60">
        <f>VLOOKUP($A26,'Occupancy Raw Data'!$B$8:$BE$45,'Occupancy Raw Data'!AW$3,FALSE)</f>
        <v>5.0702105577850904</v>
      </c>
      <c r="Q26" s="60">
        <f>VLOOKUP($A26,'Occupancy Raw Data'!$B$8:$BE$45,'Occupancy Raw Data'!AX$3,FALSE)</f>
        <v>3.8886599204093599</v>
      </c>
      <c r="R26" s="61">
        <f>VLOOKUP($A26,'Occupancy Raw Data'!$B$8:$BE$45,'Occupancy Raw Data'!AY$3,FALSE)</f>
        <v>0.98193895494396399</v>
      </c>
      <c r="S26" s="60">
        <f>VLOOKUP($A26,'Occupancy Raw Data'!$B$8:$BE$45,'Occupancy Raw Data'!BA$3,FALSE)</f>
        <v>-4.4356145225943102</v>
      </c>
      <c r="T26" s="60">
        <f>VLOOKUP($A26,'Occupancy Raw Data'!$B$8:$BE$45,'Occupancy Raw Data'!BB$3,FALSE)</f>
        <v>-5.9452685792275499</v>
      </c>
      <c r="U26" s="61">
        <f>VLOOKUP($A26,'Occupancy Raw Data'!$B$8:$BE$45,'Occupancy Raw Data'!BC$3,FALSE)</f>
        <v>-5.2140843656411997</v>
      </c>
      <c r="V26" s="62">
        <f>VLOOKUP($A26,'Occupancy Raw Data'!$B$8:$BE$45,'Occupancy Raw Data'!BE$3,FALSE)</f>
        <v>-1.26269077181199</v>
      </c>
      <c r="X26" s="64">
        <f>VLOOKUP($A26,'ADR Raw Data'!$B$6:$BE$43,'ADR Raw Data'!AG$1,FALSE)</f>
        <v>92.859776896380694</v>
      </c>
      <c r="Y26" s="65">
        <f>VLOOKUP($A26,'ADR Raw Data'!$B$6:$BE$43,'ADR Raw Data'!AH$1,FALSE)</f>
        <v>92.722816121335995</v>
      </c>
      <c r="Z26" s="65">
        <f>VLOOKUP($A26,'ADR Raw Data'!$B$6:$BE$43,'ADR Raw Data'!AI$1,FALSE)</f>
        <v>94.8833939440634</v>
      </c>
      <c r="AA26" s="65">
        <f>VLOOKUP($A26,'ADR Raw Data'!$B$6:$BE$43,'ADR Raw Data'!AJ$1,FALSE)</f>
        <v>95.970774298615694</v>
      </c>
      <c r="AB26" s="65">
        <f>VLOOKUP($A26,'ADR Raw Data'!$B$6:$BE$43,'ADR Raw Data'!AK$1,FALSE)</f>
        <v>98.374136046158497</v>
      </c>
      <c r="AC26" s="66">
        <f>VLOOKUP($A26,'ADR Raw Data'!$B$6:$BE$43,'ADR Raw Data'!AL$1,FALSE)</f>
        <v>95.125822611863796</v>
      </c>
      <c r="AD26" s="65">
        <f>VLOOKUP($A26,'ADR Raw Data'!$B$6:$BE$43,'ADR Raw Data'!AN$1,FALSE)</f>
        <v>141.35394802598699</v>
      </c>
      <c r="AE26" s="65">
        <f>VLOOKUP($A26,'ADR Raw Data'!$B$6:$BE$43,'ADR Raw Data'!AO$1,FALSE)</f>
        <v>148.20295278406999</v>
      </c>
      <c r="AF26" s="66">
        <f>VLOOKUP($A26,'ADR Raw Data'!$B$6:$BE$43,'ADR Raw Data'!AP$1,FALSE)</f>
        <v>144.85846897687699</v>
      </c>
      <c r="AG26" s="67">
        <f>VLOOKUP($A26,'ADR Raw Data'!$B$6:$BE$43,'ADR Raw Data'!AR$1,FALSE)</f>
        <v>112.421427601497</v>
      </c>
      <c r="AI26" s="59">
        <f>VLOOKUP($A26,'ADR Raw Data'!$B$6:$BE$43,'ADR Raw Data'!AT$1,FALSE)</f>
        <v>-1.8799448606526299</v>
      </c>
      <c r="AJ26" s="60">
        <f>VLOOKUP($A26,'ADR Raw Data'!$B$6:$BE$43,'ADR Raw Data'!AU$1,FALSE)</f>
        <v>1.50049089340672</v>
      </c>
      <c r="AK26" s="60">
        <f>VLOOKUP($A26,'ADR Raw Data'!$B$6:$BE$43,'ADR Raw Data'!AV$1,FALSE)</f>
        <v>3.2460453417752699</v>
      </c>
      <c r="AL26" s="60">
        <f>VLOOKUP($A26,'ADR Raw Data'!$B$6:$BE$43,'ADR Raw Data'!AW$1,FALSE)</f>
        <v>4.1432195923214596</v>
      </c>
      <c r="AM26" s="60">
        <f>VLOOKUP($A26,'ADR Raw Data'!$B$6:$BE$43,'ADR Raw Data'!AX$1,FALSE)</f>
        <v>4.7616230108849402</v>
      </c>
      <c r="AN26" s="61">
        <f>VLOOKUP($A26,'ADR Raw Data'!$B$6:$BE$43,'ADR Raw Data'!AY$1,FALSE)</f>
        <v>2.5761689247016299</v>
      </c>
      <c r="AO26" s="60">
        <f>VLOOKUP($A26,'ADR Raw Data'!$B$6:$BE$43,'ADR Raw Data'!BA$1,FALSE)</f>
        <v>6.5515715720482897</v>
      </c>
      <c r="AP26" s="60">
        <f>VLOOKUP($A26,'ADR Raw Data'!$B$6:$BE$43,'ADR Raw Data'!BB$1,FALSE)</f>
        <v>6.3539229903018697</v>
      </c>
      <c r="AQ26" s="61">
        <f>VLOOKUP($A26,'ADR Raw Data'!$B$6:$BE$43,'ADR Raw Data'!BC$1,FALSE)</f>
        <v>6.4272106304352103</v>
      </c>
      <c r="AR26" s="62">
        <f>VLOOKUP($A26,'ADR Raw Data'!$B$6:$BE$43,'ADR Raw Data'!BE$1,FALSE)</f>
        <v>3.6622799156355201</v>
      </c>
      <c r="AT26" s="64">
        <f>VLOOKUP($A26,'RevPAR Raw Data'!$B$6:$BE$43,'RevPAR Raw Data'!AG$1,FALSE)</f>
        <v>45.9244237936445</v>
      </c>
      <c r="AU26" s="65">
        <f>VLOOKUP($A26,'RevPAR Raw Data'!$B$6:$BE$43,'RevPAR Raw Data'!AH$1,FALSE)</f>
        <v>53.363817673597403</v>
      </c>
      <c r="AV26" s="65">
        <f>VLOOKUP($A26,'RevPAR Raw Data'!$B$6:$BE$43,'RevPAR Raw Data'!AI$1,FALSE)</f>
        <v>60.390916535896402</v>
      </c>
      <c r="AW26" s="65">
        <f>VLOOKUP($A26,'RevPAR Raw Data'!$B$6:$BE$43,'RevPAR Raw Data'!AJ$1,FALSE)</f>
        <v>63.577343566104297</v>
      </c>
      <c r="AX26" s="65">
        <f>VLOOKUP($A26,'RevPAR Raw Data'!$B$6:$BE$43,'RevPAR Raw Data'!AK$1,FALSE)</f>
        <v>63.543748528834797</v>
      </c>
      <c r="AY26" s="66">
        <f>VLOOKUP($A26,'RevPAR Raw Data'!$B$6:$BE$43,'RevPAR Raw Data'!AL$1,FALSE)</f>
        <v>57.3600500196155</v>
      </c>
      <c r="AZ26" s="65">
        <f>VLOOKUP($A26,'RevPAR Raw Data'!$B$6:$BE$43,'RevPAR Raw Data'!AN$1,FALSE)</f>
        <v>110.96479011376999</v>
      </c>
      <c r="BA26" s="65">
        <f>VLOOKUP($A26,'RevPAR Raw Data'!$B$6:$BE$43,'RevPAR Raw Data'!AO$1,FALSE)</f>
        <v>121.908411632012</v>
      </c>
      <c r="BB26" s="66">
        <f>VLOOKUP($A26,'RevPAR Raw Data'!$B$6:$BE$43,'RevPAR Raw Data'!AP$1,FALSE)</f>
        <v>116.43660087289101</v>
      </c>
      <c r="BC26" s="67">
        <f>VLOOKUP($A26,'RevPAR Raw Data'!$B$6:$BE$43,'RevPAR Raw Data'!AR$1,FALSE)</f>
        <v>74.239064549122901</v>
      </c>
      <c r="BE26" s="59">
        <f>VLOOKUP($A26,'RevPAR Raw Data'!$B$6:$BE$43,'RevPAR Raw Data'!AT$1,FALSE)</f>
        <v>-6.92069598398776</v>
      </c>
      <c r="BF26" s="60">
        <f>VLOOKUP($A26,'RevPAR Raw Data'!$B$6:$BE$43,'RevPAR Raw Data'!AU$1,FALSE)</f>
        <v>-4.2859759387904699</v>
      </c>
      <c r="BG26" s="60">
        <f>VLOOKUP($A26,'RevPAR Raw Data'!$B$6:$BE$43,'RevPAR Raw Data'!AV$1,FALSE)</f>
        <v>9.2081758544247894</v>
      </c>
      <c r="BH26" s="60">
        <f>VLOOKUP($A26,'RevPAR Raw Data'!$B$6:$BE$43,'RevPAR Raw Data'!AW$1,FALSE)</f>
        <v>9.4235001073086604</v>
      </c>
      <c r="BI26" s="60">
        <f>VLOOKUP($A26,'RevPAR Raw Data'!$B$6:$BE$43,'RevPAR Raw Data'!AX$1,FALSE)</f>
        <v>8.83544625687958</v>
      </c>
      <c r="BJ26" s="61">
        <f>VLOOKUP($A26,'RevPAR Raw Data'!$B$6:$BE$43,'RevPAR Raw Data'!AY$1,FALSE)</f>
        <v>3.5834042858623998</v>
      </c>
      <c r="BK26" s="60">
        <f>VLOOKUP($A26,'RevPAR Raw Data'!$B$6:$BE$43,'RevPAR Raw Data'!BA$1,FALSE)</f>
        <v>1.8253545893460399</v>
      </c>
      <c r="BL26" s="60">
        <f>VLOOKUP($A26,'RevPAR Raw Data'!$B$6:$BE$43,'RevPAR Raw Data'!BB$1,FALSE)</f>
        <v>3.0896623983587598E-2</v>
      </c>
      <c r="BM26" s="61">
        <f>VLOOKUP($A26,'RevPAR Raw Data'!$B$6:$BE$43,'RevPAR Raw Data'!BC$1,FALSE)</f>
        <v>0.87800608016565795</v>
      </c>
      <c r="BN26" s="62">
        <f>VLOOKUP($A26,'RevPAR Raw Data'!$B$6:$BE$43,'RevPAR Raw Data'!BE$1,FALSE)</f>
        <v>2.3533458732908801</v>
      </c>
    </row>
    <row r="27" spans="1:66" x14ac:dyDescent="0.35">
      <c r="A27" s="78" t="s">
        <v>48</v>
      </c>
      <c r="B27" s="59">
        <f>VLOOKUP($A27,'Occupancy Raw Data'!$B$8:$BE$45,'Occupancy Raw Data'!AG$3,FALSE)</f>
        <v>49.285714285714199</v>
      </c>
      <c r="C27" s="60">
        <f>VLOOKUP($A27,'Occupancy Raw Data'!$B$8:$BE$45,'Occupancy Raw Data'!AH$3,FALSE)</f>
        <v>57.481916817359803</v>
      </c>
      <c r="D27" s="60">
        <f>VLOOKUP($A27,'Occupancy Raw Data'!$B$8:$BE$45,'Occupancy Raw Data'!AI$3,FALSE)</f>
        <v>65.085895117540602</v>
      </c>
      <c r="E27" s="60">
        <f>VLOOKUP($A27,'Occupancy Raw Data'!$B$8:$BE$45,'Occupancy Raw Data'!AJ$3,FALSE)</f>
        <v>67.337251356238596</v>
      </c>
      <c r="F27" s="60">
        <f>VLOOKUP($A27,'Occupancy Raw Data'!$B$8:$BE$45,'Occupancy Raw Data'!AK$3,FALSE)</f>
        <v>67.848101265822706</v>
      </c>
      <c r="G27" s="61">
        <f>VLOOKUP($A27,'Occupancy Raw Data'!$B$8:$BE$45,'Occupancy Raw Data'!AL$3,FALSE)</f>
        <v>61.407775768535203</v>
      </c>
      <c r="H27" s="60">
        <f>VLOOKUP($A27,'Occupancy Raw Data'!$B$8:$BE$45,'Occupancy Raw Data'!AN$3,FALSE)</f>
        <v>78.743218806509901</v>
      </c>
      <c r="I27" s="60">
        <f>VLOOKUP($A27,'Occupancy Raw Data'!$B$8:$BE$45,'Occupancy Raw Data'!AO$3,FALSE)</f>
        <v>77.359855334538807</v>
      </c>
      <c r="J27" s="61">
        <f>VLOOKUP($A27,'Occupancy Raw Data'!$B$8:$BE$45,'Occupancy Raw Data'!AP$3,FALSE)</f>
        <v>78.051537070524404</v>
      </c>
      <c r="K27" s="62">
        <f>VLOOKUP($A27,'Occupancy Raw Data'!$B$8:$BE$45,'Occupancy Raw Data'!AR$3,FALSE)</f>
        <v>66.163136140532103</v>
      </c>
      <c r="M27" s="59">
        <f>VLOOKUP($A27,'Occupancy Raw Data'!$B$8:$BE$45,'Occupancy Raw Data'!AT$3,FALSE)</f>
        <v>1.55737391015739</v>
      </c>
      <c r="N27" s="60">
        <f>VLOOKUP($A27,'Occupancy Raw Data'!$B$8:$BE$45,'Occupancy Raw Data'!AU$3,FALSE)</f>
        <v>5.6285761262505503</v>
      </c>
      <c r="O27" s="60">
        <f>VLOOKUP($A27,'Occupancy Raw Data'!$B$8:$BE$45,'Occupancy Raw Data'!AV$3,FALSE)</f>
        <v>10.839726859942999</v>
      </c>
      <c r="P27" s="60">
        <f>VLOOKUP($A27,'Occupancy Raw Data'!$B$8:$BE$45,'Occupancy Raw Data'!AW$3,FALSE)</f>
        <v>13.4505016639778</v>
      </c>
      <c r="Q27" s="60">
        <f>VLOOKUP($A27,'Occupancy Raw Data'!$B$8:$BE$45,'Occupancy Raw Data'!AX$3,FALSE)</f>
        <v>13.0801687763713</v>
      </c>
      <c r="R27" s="61">
        <f>VLOOKUP($A27,'Occupancy Raw Data'!$B$8:$BE$45,'Occupancy Raw Data'!AY$3,FALSE)</f>
        <v>9.2573999461779408</v>
      </c>
      <c r="S27" s="60">
        <f>VLOOKUP($A27,'Occupancy Raw Data'!$B$8:$BE$45,'Occupancy Raw Data'!BA$3,FALSE)</f>
        <v>7.55307858070955</v>
      </c>
      <c r="T27" s="60">
        <f>VLOOKUP($A27,'Occupancy Raw Data'!$B$8:$BE$45,'Occupancy Raw Data'!BB$3,FALSE)</f>
        <v>0.59311289130859002</v>
      </c>
      <c r="U27" s="61">
        <f>VLOOKUP($A27,'Occupancy Raw Data'!$B$8:$BE$45,'Occupancy Raw Data'!BC$3,FALSE)</f>
        <v>3.9875462834037001</v>
      </c>
      <c r="V27" s="62">
        <f>VLOOKUP($A27,'Occupancy Raw Data'!$B$8:$BE$45,'Occupancy Raw Data'!BE$3,FALSE)</f>
        <v>7.4225106949708897</v>
      </c>
      <c r="X27" s="64">
        <f>VLOOKUP($A27,'ADR Raw Data'!$B$6:$BE$43,'ADR Raw Data'!AG$1,FALSE)</f>
        <v>93.850900752155496</v>
      </c>
      <c r="Y27" s="65">
        <f>VLOOKUP($A27,'ADR Raw Data'!$B$6:$BE$43,'ADR Raw Data'!AH$1,FALSE)</f>
        <v>96.666180102241398</v>
      </c>
      <c r="Z27" s="65">
        <f>VLOOKUP($A27,'ADR Raw Data'!$B$6:$BE$43,'ADR Raw Data'!AI$1,FALSE)</f>
        <v>102.777394596096</v>
      </c>
      <c r="AA27" s="65">
        <f>VLOOKUP($A27,'ADR Raw Data'!$B$6:$BE$43,'ADR Raw Data'!AJ$1,FALSE)</f>
        <v>102.11172272574601</v>
      </c>
      <c r="AB27" s="65">
        <f>VLOOKUP($A27,'ADR Raw Data'!$B$6:$BE$43,'ADR Raw Data'!AK$1,FALSE)</f>
        <v>102.804930037313</v>
      </c>
      <c r="AC27" s="66">
        <f>VLOOKUP($A27,'ADR Raw Data'!$B$6:$BE$43,'ADR Raw Data'!AL$1,FALSE)</f>
        <v>100.06050988706799</v>
      </c>
      <c r="AD27" s="65">
        <f>VLOOKUP($A27,'ADR Raw Data'!$B$6:$BE$43,'ADR Raw Data'!AN$1,FALSE)</f>
        <v>123.92713112871699</v>
      </c>
      <c r="AE27" s="65">
        <f>VLOOKUP($A27,'ADR Raw Data'!$B$6:$BE$43,'ADR Raw Data'!AO$1,FALSE)</f>
        <v>126.382206638616</v>
      </c>
      <c r="AF27" s="66">
        <f>VLOOKUP($A27,'ADR Raw Data'!$B$6:$BE$43,'ADR Raw Data'!AP$1,FALSE)</f>
        <v>125.14379061685401</v>
      </c>
      <c r="AG27" s="67">
        <f>VLOOKUP($A27,'ADR Raw Data'!$B$6:$BE$43,'ADR Raw Data'!AR$1,FALSE)</f>
        <v>108.514888088475</v>
      </c>
      <c r="AI27" s="59">
        <f>VLOOKUP($A27,'ADR Raw Data'!$B$6:$BE$43,'ADR Raw Data'!AT$1,FALSE)</f>
        <v>11.977668884228301</v>
      </c>
      <c r="AJ27" s="60">
        <f>VLOOKUP($A27,'ADR Raw Data'!$B$6:$BE$43,'ADR Raw Data'!AU$1,FALSE)</f>
        <v>10.7008050548004</v>
      </c>
      <c r="AK27" s="60">
        <f>VLOOKUP($A27,'ADR Raw Data'!$B$6:$BE$43,'ADR Raw Data'!AV$1,FALSE)</f>
        <v>12.311269421296201</v>
      </c>
      <c r="AL27" s="60">
        <f>VLOOKUP($A27,'ADR Raw Data'!$B$6:$BE$43,'ADR Raw Data'!AW$1,FALSE)</f>
        <v>13.290493984941399</v>
      </c>
      <c r="AM27" s="60">
        <f>VLOOKUP($A27,'ADR Raw Data'!$B$6:$BE$43,'ADR Raw Data'!AX$1,FALSE)</f>
        <v>14.980946013826699</v>
      </c>
      <c r="AN27" s="61">
        <f>VLOOKUP($A27,'ADR Raw Data'!$B$6:$BE$43,'ADR Raw Data'!AY$1,FALSE)</f>
        <v>12.895932092442299</v>
      </c>
      <c r="AO27" s="60">
        <f>VLOOKUP($A27,'ADR Raw Data'!$B$6:$BE$43,'ADR Raw Data'!BA$1,FALSE)</f>
        <v>10.7822669229061</v>
      </c>
      <c r="AP27" s="60">
        <f>VLOOKUP($A27,'ADR Raw Data'!$B$6:$BE$43,'ADR Raw Data'!BB$1,FALSE)</f>
        <v>7.5546581929529202</v>
      </c>
      <c r="AQ27" s="61">
        <f>VLOOKUP($A27,'ADR Raw Data'!$B$6:$BE$43,'ADR Raw Data'!BC$1,FALSE)</f>
        <v>9.0533822640058208</v>
      </c>
      <c r="AR27" s="62">
        <f>VLOOKUP($A27,'ADR Raw Data'!$B$6:$BE$43,'ADR Raw Data'!BE$1,FALSE)</f>
        <v>11.039125343458901</v>
      </c>
      <c r="AT27" s="64">
        <f>VLOOKUP($A27,'RevPAR Raw Data'!$B$6:$BE$43,'RevPAR Raw Data'!AG$1,FALSE)</f>
        <v>46.255086799276597</v>
      </c>
      <c r="AU27" s="65">
        <f>VLOOKUP($A27,'RevPAR Raw Data'!$B$6:$BE$43,'RevPAR Raw Data'!AH$1,FALSE)</f>
        <v>55.565573236889598</v>
      </c>
      <c r="AV27" s="65">
        <f>VLOOKUP($A27,'RevPAR Raw Data'!$B$6:$BE$43,'RevPAR Raw Data'!AI$1,FALSE)</f>
        <v>66.893587251356195</v>
      </c>
      <c r="AW27" s="65">
        <f>VLOOKUP($A27,'RevPAR Raw Data'!$B$6:$BE$43,'RevPAR Raw Data'!AJ$1,FALSE)</f>
        <v>68.7592273960216</v>
      </c>
      <c r="AX27" s="65">
        <f>VLOOKUP($A27,'RevPAR Raw Data'!$B$6:$BE$43,'RevPAR Raw Data'!AK$1,FALSE)</f>
        <v>69.751193037974602</v>
      </c>
      <c r="AY27" s="66">
        <f>VLOOKUP($A27,'RevPAR Raw Data'!$B$6:$BE$43,'RevPAR Raw Data'!AL$1,FALSE)</f>
        <v>61.444933544303701</v>
      </c>
      <c r="AZ27" s="65">
        <f>VLOOKUP($A27,'RevPAR Raw Data'!$B$6:$BE$43,'RevPAR Raw Data'!AN$1,FALSE)</f>
        <v>97.584212025316404</v>
      </c>
      <c r="BA27" s="65">
        <f>VLOOKUP($A27,'RevPAR Raw Data'!$B$6:$BE$43,'RevPAR Raw Data'!AO$1,FALSE)</f>
        <v>97.7690922242314</v>
      </c>
      <c r="BB27" s="66">
        <f>VLOOKUP($A27,'RevPAR Raw Data'!$B$6:$BE$43,'RevPAR Raw Data'!AP$1,FALSE)</f>
        <v>97.676652124773895</v>
      </c>
      <c r="BC27" s="67">
        <f>VLOOKUP($A27,'RevPAR Raw Data'!$B$6:$BE$43,'RevPAR Raw Data'!AR$1,FALSE)</f>
        <v>71.796853138723804</v>
      </c>
      <c r="BE27" s="59">
        <f>VLOOKUP($A27,'RevPAR Raw Data'!$B$6:$BE$43,'RevPAR Raw Data'!AT$1,FALSE)</f>
        <v>13.7215798846337</v>
      </c>
      <c r="BF27" s="60">
        <f>VLOOKUP($A27,'RevPAR Raw Data'!$B$6:$BE$43,'RevPAR Raw Data'!AU$1,FALSE)</f>
        <v>16.931684139682101</v>
      </c>
      <c r="BG27" s="60">
        <f>VLOOKUP($A27,'RevPAR Raw Data'!$B$6:$BE$43,'RevPAR Raw Data'!AV$1,FALSE)</f>
        <v>24.4855042594995</v>
      </c>
      <c r="BH27" s="60">
        <f>VLOOKUP($A27,'RevPAR Raw Data'!$B$6:$BE$43,'RevPAR Raw Data'!AW$1,FALSE)</f>
        <v>28.528633763514701</v>
      </c>
      <c r="BI27" s="60">
        <f>VLOOKUP($A27,'RevPAR Raw Data'!$B$6:$BE$43,'RevPAR Raw Data'!AX$1,FALSE)</f>
        <v>30.020647813103601</v>
      </c>
      <c r="BJ27" s="61">
        <f>VLOOKUP($A27,'RevPAR Raw Data'!$B$6:$BE$43,'RevPAR Raw Data'!AY$1,FALSE)</f>
        <v>23.3471600492052</v>
      </c>
      <c r="BK27" s="60">
        <f>VLOOKUP($A27,'RevPAR Raw Data'!$B$6:$BE$43,'RevPAR Raw Data'!BA$1,FALSE)</f>
        <v>19.1497385970846</v>
      </c>
      <c r="BL27" s="60">
        <f>VLOOKUP($A27,'RevPAR Raw Data'!$B$6:$BE$43,'RevPAR Raw Data'!BB$1,FALSE)</f>
        <v>8.1925787358982198</v>
      </c>
      <c r="BM27" s="61">
        <f>VLOOKUP($A27,'RevPAR Raw Data'!$B$6:$BE$43,'RevPAR Raw Data'!BC$1,FALSE)</f>
        <v>13.401936355400199</v>
      </c>
      <c r="BN27" s="62">
        <f>VLOOKUP($A27,'RevPAR Raw Data'!$B$6:$BE$43,'RevPAR Raw Data'!BE$1,FALSE)</f>
        <v>19.281016297679301</v>
      </c>
    </row>
    <row r="28" spans="1:66" x14ac:dyDescent="0.35">
      <c r="A28" s="78" t="s">
        <v>49</v>
      </c>
      <c r="B28" s="59">
        <f>VLOOKUP($A28,'Occupancy Raw Data'!$B$8:$BE$45,'Occupancy Raw Data'!AG$3,FALSE)</f>
        <v>54.795578797242598</v>
      </c>
      <c r="C28" s="60">
        <f>VLOOKUP($A28,'Occupancy Raw Data'!$B$8:$BE$45,'Occupancy Raw Data'!AH$3,FALSE)</f>
        <v>65.289992869027799</v>
      </c>
      <c r="D28" s="60">
        <f>VLOOKUP($A28,'Occupancy Raw Data'!$B$8:$BE$45,'Occupancy Raw Data'!AI$3,FALSE)</f>
        <v>70.347040646541402</v>
      </c>
      <c r="E28" s="60">
        <f>VLOOKUP($A28,'Occupancy Raw Data'!$B$8:$BE$45,'Occupancy Raw Data'!AJ$3,FALSE)</f>
        <v>71.291894461611506</v>
      </c>
      <c r="F28" s="60">
        <f>VLOOKUP($A28,'Occupancy Raw Data'!$B$8:$BE$45,'Occupancy Raw Data'!AK$3,FALSE)</f>
        <v>77.561207511290704</v>
      </c>
      <c r="G28" s="61">
        <f>VLOOKUP($A28,'Occupancy Raw Data'!$B$8:$BE$45,'Occupancy Raw Data'!AL$3,FALSE)</f>
        <v>67.857142857142804</v>
      </c>
      <c r="H28" s="60">
        <f>VLOOKUP($A28,'Occupancy Raw Data'!$B$8:$BE$45,'Occupancy Raw Data'!AN$3,FALSE)</f>
        <v>89.160922272403099</v>
      </c>
      <c r="I28" s="60">
        <f>VLOOKUP($A28,'Occupancy Raw Data'!$B$8:$BE$45,'Occupancy Raw Data'!AO$3,FALSE)</f>
        <v>89.024245305443301</v>
      </c>
      <c r="J28" s="61">
        <f>VLOOKUP($A28,'Occupancy Raw Data'!$B$8:$BE$45,'Occupancy Raw Data'!AP$3,FALSE)</f>
        <v>89.092583788923207</v>
      </c>
      <c r="K28" s="62">
        <f>VLOOKUP($A28,'Occupancy Raw Data'!$B$8:$BE$45,'Occupancy Raw Data'!AR$3,FALSE)</f>
        <v>73.924411694794301</v>
      </c>
      <c r="M28" s="59">
        <f>VLOOKUP($A28,'Occupancy Raw Data'!$B$8:$BE$45,'Occupancy Raw Data'!AT$3,FALSE)</f>
        <v>-3.0996330727933801</v>
      </c>
      <c r="N28" s="60">
        <f>VLOOKUP($A28,'Occupancy Raw Data'!$B$8:$BE$45,'Occupancy Raw Data'!AU$3,FALSE)</f>
        <v>2.10668843313494</v>
      </c>
      <c r="O28" s="60">
        <f>VLOOKUP($A28,'Occupancy Raw Data'!$B$8:$BE$45,'Occupancy Raw Data'!AV$3,FALSE)</f>
        <v>5.5039052636263701</v>
      </c>
      <c r="P28" s="60">
        <f>VLOOKUP($A28,'Occupancy Raw Data'!$B$8:$BE$45,'Occupancy Raw Data'!AW$3,FALSE)</f>
        <v>3.6330494486948099</v>
      </c>
      <c r="Q28" s="60">
        <f>VLOOKUP($A28,'Occupancy Raw Data'!$B$8:$BE$45,'Occupancy Raw Data'!AX$3,FALSE)</f>
        <v>-2.4804063399126899</v>
      </c>
      <c r="R28" s="61">
        <f>VLOOKUP($A28,'Occupancy Raw Data'!$B$8:$BE$45,'Occupancy Raw Data'!AY$3,FALSE)</f>
        <v>1.1298645076807601</v>
      </c>
      <c r="S28" s="60">
        <f>VLOOKUP($A28,'Occupancy Raw Data'!$B$8:$BE$45,'Occupancy Raw Data'!BA$3,FALSE)</f>
        <v>-2.36136054866357</v>
      </c>
      <c r="T28" s="60">
        <f>VLOOKUP($A28,'Occupancy Raw Data'!$B$8:$BE$45,'Occupancy Raw Data'!BB$3,FALSE)</f>
        <v>-4.1025815483980503</v>
      </c>
      <c r="U28" s="61">
        <f>VLOOKUP($A28,'Occupancy Raw Data'!$B$8:$BE$45,'Occupancy Raw Data'!BC$3,FALSE)</f>
        <v>-3.23913607561976</v>
      </c>
      <c r="V28" s="62">
        <f>VLOOKUP($A28,'Occupancy Raw Data'!$B$8:$BE$45,'Occupancy Raw Data'!BE$3,FALSE)</f>
        <v>-0.41840681008436198</v>
      </c>
      <c r="X28" s="64">
        <f>VLOOKUP($A28,'ADR Raw Data'!$B$6:$BE$43,'ADR Raw Data'!AG$1,FALSE)</f>
        <v>141.353340201713</v>
      </c>
      <c r="Y28" s="65">
        <f>VLOOKUP($A28,'ADR Raw Data'!$B$6:$BE$43,'ADR Raw Data'!AH$1,FALSE)</f>
        <v>134.49664967689</v>
      </c>
      <c r="Z28" s="65">
        <f>VLOOKUP($A28,'ADR Raw Data'!$B$6:$BE$43,'ADR Raw Data'!AI$1,FALSE)</f>
        <v>136.08684068254701</v>
      </c>
      <c r="AA28" s="65">
        <f>VLOOKUP($A28,'ADR Raw Data'!$B$6:$BE$43,'ADR Raw Data'!AJ$1,FALSE)</f>
        <v>138.94677586063099</v>
      </c>
      <c r="AB28" s="65">
        <f>VLOOKUP($A28,'ADR Raw Data'!$B$6:$BE$43,'ADR Raw Data'!AK$1,FALSE)</f>
        <v>158.69275130248201</v>
      </c>
      <c r="AC28" s="66">
        <f>VLOOKUP($A28,'ADR Raw Data'!$B$6:$BE$43,'ADR Raw Data'!AL$1,FALSE)</f>
        <v>142.40007216043401</v>
      </c>
      <c r="AD28" s="65">
        <f>VLOOKUP($A28,'ADR Raw Data'!$B$6:$BE$43,'ADR Raw Data'!AN$1,FALSE)</f>
        <v>288.70794921354297</v>
      </c>
      <c r="AE28" s="65">
        <f>VLOOKUP($A28,'ADR Raw Data'!$B$6:$BE$43,'ADR Raw Data'!AO$1,FALSE)</f>
        <v>294.51043188038102</v>
      </c>
      <c r="AF28" s="66">
        <f>VLOOKUP($A28,'ADR Raw Data'!$B$6:$BE$43,'ADR Raw Data'!AP$1,FALSE)</f>
        <v>291.60696514924098</v>
      </c>
      <c r="AG28" s="67">
        <f>VLOOKUP($A28,'ADR Raw Data'!$B$6:$BE$43,'ADR Raw Data'!AR$1,FALSE)</f>
        <v>193.77775574184599</v>
      </c>
      <c r="AI28" s="59">
        <f>VLOOKUP($A28,'ADR Raw Data'!$B$6:$BE$43,'ADR Raw Data'!AT$1,FALSE)</f>
        <v>5.7676894665485499</v>
      </c>
      <c r="AJ28" s="60">
        <f>VLOOKUP($A28,'ADR Raw Data'!$B$6:$BE$43,'ADR Raw Data'!AU$1,FALSE)</f>
        <v>9.4566402101062597</v>
      </c>
      <c r="AK28" s="60">
        <f>VLOOKUP($A28,'ADR Raw Data'!$B$6:$BE$43,'ADR Raw Data'!AV$1,FALSE)</f>
        <v>10.0059979669276</v>
      </c>
      <c r="AL28" s="60">
        <f>VLOOKUP($A28,'ADR Raw Data'!$B$6:$BE$43,'ADR Raw Data'!AW$1,FALSE)</f>
        <v>7.1000810914090398</v>
      </c>
      <c r="AM28" s="60">
        <f>VLOOKUP($A28,'ADR Raw Data'!$B$6:$BE$43,'ADR Raw Data'!AX$1,FALSE)</f>
        <v>4.0822543217649301</v>
      </c>
      <c r="AN28" s="61">
        <f>VLOOKUP($A28,'ADR Raw Data'!$B$6:$BE$43,'ADR Raw Data'!AY$1,FALSE)</f>
        <v>6.8439010139937402</v>
      </c>
      <c r="AO28" s="60">
        <f>VLOOKUP($A28,'ADR Raw Data'!$B$6:$BE$43,'ADR Raw Data'!BA$1,FALSE)</f>
        <v>17.546124327988501</v>
      </c>
      <c r="AP28" s="60">
        <f>VLOOKUP($A28,'ADR Raw Data'!$B$6:$BE$43,'ADR Raw Data'!BB$1,FALSE)</f>
        <v>14.823539557375801</v>
      </c>
      <c r="AQ28" s="61">
        <f>VLOOKUP($A28,'ADR Raw Data'!$B$6:$BE$43,'ADR Raw Data'!BC$1,FALSE)</f>
        <v>16.1337506682259</v>
      </c>
      <c r="AR28" s="62">
        <f>VLOOKUP($A28,'ADR Raw Data'!$B$6:$BE$43,'ADR Raw Data'!BE$1,FALSE)</f>
        <v>10.7110023603061</v>
      </c>
      <c r="AT28" s="64">
        <f>VLOOKUP($A28,'RevPAR Raw Data'!$B$6:$BE$43,'RevPAR Raw Data'!AG$1,FALSE)</f>
        <v>77.455380912764397</v>
      </c>
      <c r="AU28" s="65">
        <f>VLOOKUP($A28,'RevPAR Raw Data'!$B$6:$BE$43,'RevPAR Raw Data'!AH$1,FALSE)</f>
        <v>87.812852983123307</v>
      </c>
      <c r="AV28" s="65">
        <f>VLOOKUP($A28,'RevPAR Raw Data'!$B$6:$BE$43,'RevPAR Raw Data'!AI$1,FALSE)</f>
        <v>95.733065129545906</v>
      </c>
      <c r="AW28" s="65">
        <f>VLOOKUP($A28,'RevPAR Raw Data'!$B$6:$BE$43,'RevPAR Raw Data'!AJ$1,FALSE)</f>
        <v>99.057788804373601</v>
      </c>
      <c r="AX28" s="65">
        <f>VLOOKUP($A28,'RevPAR Raw Data'!$B$6:$BE$43,'RevPAR Raw Data'!AK$1,FALSE)</f>
        <v>123.084014143094</v>
      </c>
      <c r="AY28" s="66">
        <f>VLOOKUP($A28,'RevPAR Raw Data'!$B$6:$BE$43,'RevPAR Raw Data'!AL$1,FALSE)</f>
        <v>96.628620394580395</v>
      </c>
      <c r="AZ28" s="65">
        <f>VLOOKUP($A28,'RevPAR Raw Data'!$B$6:$BE$43,'RevPAR Raw Data'!AN$1,FALSE)</f>
        <v>257.41467019253599</v>
      </c>
      <c r="BA28" s="65">
        <f>VLOOKUP($A28,'RevPAR Raw Data'!$B$6:$BE$43,'RevPAR Raw Data'!AO$1,FALSE)</f>
        <v>262.18568932731102</v>
      </c>
      <c r="BB28" s="66">
        <f>VLOOKUP($A28,'RevPAR Raw Data'!$B$6:$BE$43,'RevPAR Raw Data'!AP$1,FALSE)</f>
        <v>259.80017975992303</v>
      </c>
      <c r="BC28" s="67">
        <f>VLOOKUP($A28,'RevPAR Raw Data'!$B$6:$BE$43,'RevPAR Raw Data'!AR$1,FALSE)</f>
        <v>143.24906592753501</v>
      </c>
      <c r="BE28" s="59">
        <f>VLOOKUP($A28,'RevPAR Raw Data'!$B$6:$BE$43,'RevPAR Raw Data'!AT$1,FALSE)</f>
        <v>2.48927918351401</v>
      </c>
      <c r="BF28" s="60">
        <f>VLOOKUP($A28,'RevPAR Raw Data'!$B$6:$BE$43,'RevPAR Raw Data'!AU$1,FALSE)</f>
        <v>11.762550588710701</v>
      </c>
      <c r="BG28" s="60">
        <f>VLOOKUP($A28,'RevPAR Raw Data'!$B$6:$BE$43,'RevPAR Raw Data'!AV$1,FALSE)</f>
        <v>16.060623879333999</v>
      </c>
      <c r="BH28" s="60">
        <f>VLOOKUP($A28,'RevPAR Raw Data'!$B$6:$BE$43,'RevPAR Raw Data'!AW$1,FALSE)</f>
        <v>10.9910799970521</v>
      </c>
      <c r="BI28" s="60">
        <f>VLOOKUP($A28,'RevPAR Raw Data'!$B$6:$BE$43,'RevPAR Raw Data'!AX$1,FALSE)</f>
        <v>1.5005914868438199</v>
      </c>
      <c r="BJ28" s="61">
        <f>VLOOKUP($A28,'RevPAR Raw Data'!$B$6:$BE$43,'RevPAR Raw Data'!AY$1,FALSE)</f>
        <v>8.0510923301724304</v>
      </c>
      <c r="BK28" s="60">
        <f>VLOOKUP($A28,'RevPAR Raw Data'!$B$6:$BE$43,'RevPAR Raw Data'!BA$1,FALSE)</f>
        <v>14.770436521624299</v>
      </c>
      <c r="BL28" s="60">
        <f>VLOOKUP($A28,'RevPAR Raw Data'!$B$6:$BE$43,'RevPAR Raw Data'!BB$1,FALSE)</f>
        <v>10.1128102102774</v>
      </c>
      <c r="BM28" s="61">
        <f>VLOOKUP($A28,'RevPAR Raw Data'!$B$6:$BE$43,'RevPAR Raw Data'!BC$1,FALSE)</f>
        <v>12.372020454361101</v>
      </c>
      <c r="BN28" s="62">
        <f>VLOOKUP($A28,'RevPAR Raw Data'!$B$6:$BE$43,'RevPAR Raw Data'!BE$1,FALSE)</f>
        <v>10.2477799869179</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Data'!$B$8:$BE$45,'Occupancy Raw Data'!AG$3,FALSE)</f>
        <v>45.090679351865603</v>
      </c>
      <c r="C30" s="60">
        <f>VLOOKUP($A30,'Occupancy Raw Data'!$B$8:$BE$45,'Occupancy Raw Data'!AH$3,FALSE)</f>
        <v>57.811803181210003</v>
      </c>
      <c r="D30" s="60">
        <f>VLOOKUP($A30,'Occupancy Raw Data'!$B$8:$BE$45,'Occupancy Raw Data'!AI$3,FALSE)</f>
        <v>63.943808532778299</v>
      </c>
      <c r="E30" s="60">
        <f>VLOOKUP($A30,'Occupancy Raw Data'!$B$8:$BE$45,'Occupancy Raw Data'!AJ$3,FALSE)</f>
        <v>64.631336405529893</v>
      </c>
      <c r="F30" s="60">
        <f>VLOOKUP($A30,'Occupancy Raw Data'!$B$8:$BE$45,'Occupancy Raw Data'!AK$3,FALSE)</f>
        <v>61.108220603537902</v>
      </c>
      <c r="G30" s="61">
        <f>VLOOKUP($A30,'Occupancy Raw Data'!$B$8:$BE$45,'Occupancy Raw Data'!AL$3,FALSE)</f>
        <v>58.517169614984297</v>
      </c>
      <c r="H30" s="60">
        <f>VLOOKUP($A30,'Occupancy Raw Data'!$B$8:$BE$45,'Occupancy Raw Data'!AN$3,FALSE)</f>
        <v>66.660472721867094</v>
      </c>
      <c r="I30" s="60">
        <f>VLOOKUP($A30,'Occupancy Raw Data'!$B$8:$BE$45,'Occupancy Raw Data'!AO$3,FALSE)</f>
        <v>66.515534413557305</v>
      </c>
      <c r="J30" s="61">
        <f>VLOOKUP($A30,'Occupancy Raw Data'!$B$8:$BE$45,'Occupancy Raw Data'!AP$3,FALSE)</f>
        <v>66.588003567712207</v>
      </c>
      <c r="K30" s="62">
        <f>VLOOKUP($A30,'Occupancy Raw Data'!$B$8:$BE$45,'Occupancy Raw Data'!AR$3,FALSE)</f>
        <v>60.823122172906601</v>
      </c>
      <c r="M30" s="59">
        <f>VLOOKUP($A30,'Occupancy Raw Data'!$B$8:$BE$45,'Occupancy Raw Data'!AT$3,FALSE)</f>
        <v>-8.0169469743402697</v>
      </c>
      <c r="N30" s="60">
        <f>VLOOKUP($A30,'Occupancy Raw Data'!$B$8:$BE$45,'Occupancy Raw Data'!AU$3,FALSE)</f>
        <v>1.6515229744672799</v>
      </c>
      <c r="O30" s="60">
        <f>VLOOKUP($A30,'Occupancy Raw Data'!$B$8:$BE$45,'Occupancy Raw Data'!AV$3,FALSE)</f>
        <v>3.5198625579056002</v>
      </c>
      <c r="P30" s="60">
        <f>VLOOKUP($A30,'Occupancy Raw Data'!$B$8:$BE$45,'Occupancy Raw Data'!AW$3,FALSE)</f>
        <v>5.7996799144916</v>
      </c>
      <c r="Q30" s="60">
        <f>VLOOKUP($A30,'Occupancy Raw Data'!$B$8:$BE$45,'Occupancy Raw Data'!AX$3,FALSE)</f>
        <v>5.4892285377858201</v>
      </c>
      <c r="R30" s="61">
        <f>VLOOKUP($A30,'Occupancy Raw Data'!$B$8:$BE$45,'Occupancy Raw Data'!AY$3,FALSE)</f>
        <v>2.0855137532753001</v>
      </c>
      <c r="S30" s="60">
        <f>VLOOKUP($A30,'Occupancy Raw Data'!$B$8:$BE$45,'Occupancy Raw Data'!BA$3,FALSE)</f>
        <v>-3.94086648837779</v>
      </c>
      <c r="T30" s="60">
        <f>VLOOKUP($A30,'Occupancy Raw Data'!$B$8:$BE$45,'Occupancy Raw Data'!BB$3,FALSE)</f>
        <v>-11.200602165217999</v>
      </c>
      <c r="U30" s="61">
        <f>VLOOKUP($A30,'Occupancy Raw Data'!$B$8:$BE$45,'Occupancy Raw Data'!BC$3,FALSE)</f>
        <v>-7.7093413966311397</v>
      </c>
      <c r="V30" s="62">
        <f>VLOOKUP($A30,'Occupancy Raw Data'!$B$8:$BE$45,'Occupancy Raw Data'!BE$3,FALSE)</f>
        <v>-1.18623698218952</v>
      </c>
      <c r="X30" s="64">
        <f>VLOOKUP($A30,'ADR Raw Data'!$B$6:$BE$43,'ADR Raw Data'!AG$1,FALSE)</f>
        <v>92.246966949641404</v>
      </c>
      <c r="Y30" s="65">
        <f>VLOOKUP($A30,'ADR Raw Data'!$B$6:$BE$43,'ADR Raw Data'!AH$1,FALSE)</f>
        <v>98.4762271792234</v>
      </c>
      <c r="Z30" s="65">
        <f>VLOOKUP($A30,'ADR Raw Data'!$B$6:$BE$43,'ADR Raw Data'!AI$1,FALSE)</f>
        <v>102.95122457282299</v>
      </c>
      <c r="AA30" s="65">
        <f>VLOOKUP($A30,'ADR Raw Data'!$B$6:$BE$43,'ADR Raw Data'!AJ$1,FALSE)</f>
        <v>101.553656488988</v>
      </c>
      <c r="AB30" s="65">
        <f>VLOOKUP($A30,'ADR Raw Data'!$B$6:$BE$43,'ADR Raw Data'!AK$1,FALSE)</f>
        <v>98.301185914979001</v>
      </c>
      <c r="AC30" s="66">
        <f>VLOOKUP($A30,'ADR Raw Data'!$B$6:$BE$43,'ADR Raw Data'!AL$1,FALSE)</f>
        <v>99.137464593732901</v>
      </c>
      <c r="AD30" s="65">
        <f>VLOOKUP($A30,'ADR Raw Data'!$B$6:$BE$43,'ADR Raw Data'!AN$1,FALSE)</f>
        <v>108.042857780007</v>
      </c>
      <c r="AE30" s="65">
        <f>VLOOKUP($A30,'ADR Raw Data'!$B$6:$BE$43,'ADR Raw Data'!AO$1,FALSE)</f>
        <v>109.780079338473</v>
      </c>
      <c r="AF30" s="66">
        <f>VLOOKUP($A30,'ADR Raw Data'!$B$6:$BE$43,'ADR Raw Data'!AP$1,FALSE)</f>
        <v>108.910523231477</v>
      </c>
      <c r="AG30" s="67">
        <f>VLOOKUP($A30,'ADR Raw Data'!$B$6:$BE$43,'ADR Raw Data'!AR$1,FALSE)</f>
        <v>102.194424513808</v>
      </c>
      <c r="AI30" s="59">
        <f>VLOOKUP($A30,'ADR Raw Data'!$B$6:$BE$43,'ADR Raw Data'!AT$1,FALSE)</f>
        <v>6.4977218923614499</v>
      </c>
      <c r="AJ30" s="60">
        <f>VLOOKUP($A30,'ADR Raw Data'!$B$6:$BE$43,'ADR Raw Data'!AU$1,FALSE)</f>
        <v>12.730915693471699</v>
      </c>
      <c r="AK30" s="60">
        <f>VLOOKUP($A30,'ADR Raw Data'!$B$6:$BE$43,'ADR Raw Data'!AV$1,FALSE)</f>
        <v>14.6503039937027</v>
      </c>
      <c r="AL30" s="60">
        <f>VLOOKUP($A30,'ADR Raw Data'!$B$6:$BE$43,'ADR Raw Data'!AW$1,FALSE)</f>
        <v>12.450864924393899</v>
      </c>
      <c r="AM30" s="60">
        <f>VLOOKUP($A30,'ADR Raw Data'!$B$6:$BE$43,'ADR Raw Data'!AX$1,FALSE)</f>
        <v>10.475923549162401</v>
      </c>
      <c r="AN30" s="61">
        <f>VLOOKUP($A30,'ADR Raw Data'!$B$6:$BE$43,'ADR Raw Data'!AY$1,FALSE)</f>
        <v>11.754760617286401</v>
      </c>
      <c r="AO30" s="60">
        <f>VLOOKUP($A30,'ADR Raw Data'!$B$6:$BE$43,'ADR Raw Data'!BA$1,FALSE)</f>
        <v>6.2183893920594002</v>
      </c>
      <c r="AP30" s="60">
        <f>VLOOKUP($A30,'ADR Raw Data'!$B$6:$BE$43,'ADR Raw Data'!BB$1,FALSE)</f>
        <v>2.3809916732504202</v>
      </c>
      <c r="AQ30" s="61">
        <f>VLOOKUP($A30,'ADR Raw Data'!$B$6:$BE$43,'ADR Raw Data'!BC$1,FALSE)</f>
        <v>4.1433377731683798</v>
      </c>
      <c r="AR30" s="62">
        <f>VLOOKUP($A30,'ADR Raw Data'!$B$6:$BE$43,'ADR Raw Data'!BE$1,FALSE)</f>
        <v>8.6972534086032702</v>
      </c>
      <c r="AT30" s="64">
        <f>VLOOKUP($A30,'RevPAR Raw Data'!$B$6:$BE$43,'RevPAR Raw Data'!AG$1,FALSE)</f>
        <v>41.594784079084199</v>
      </c>
      <c r="AU30" s="65">
        <f>VLOOKUP($A30,'RevPAR Raw Data'!$B$6:$BE$43,'RevPAR Raw Data'!AH$1,FALSE)</f>
        <v>56.930882637133898</v>
      </c>
      <c r="AV30" s="65">
        <f>VLOOKUP($A30,'RevPAR Raw Data'!$B$6:$BE$43,'RevPAR Raw Data'!AI$1,FALSE)</f>
        <v>65.830933922996806</v>
      </c>
      <c r="AW30" s="65">
        <f>VLOOKUP($A30,'RevPAR Raw Data'!$B$6:$BE$43,'RevPAR Raw Data'!AJ$1,FALSE)</f>
        <v>65.635485357514398</v>
      </c>
      <c r="AX30" s="65">
        <f>VLOOKUP($A30,'RevPAR Raw Data'!$B$6:$BE$43,'RevPAR Raw Data'!AK$1,FALSE)</f>
        <v>60.070105544819299</v>
      </c>
      <c r="AY30" s="66">
        <f>VLOOKUP($A30,'RevPAR Raw Data'!$B$6:$BE$43,'RevPAR Raw Data'!AL$1,FALSE)</f>
        <v>58.012438308309697</v>
      </c>
      <c r="AZ30" s="65">
        <f>VLOOKUP($A30,'RevPAR Raw Data'!$B$6:$BE$43,'RevPAR Raw Data'!AN$1,FALSE)</f>
        <v>72.021879738367701</v>
      </c>
      <c r="BA30" s="65">
        <f>VLOOKUP($A30,'RevPAR Raw Data'!$B$6:$BE$43,'RevPAR Raw Data'!AO$1,FALSE)</f>
        <v>73.020806451612899</v>
      </c>
      <c r="BB30" s="66">
        <f>VLOOKUP($A30,'RevPAR Raw Data'!$B$6:$BE$43,'RevPAR Raw Data'!AP$1,FALSE)</f>
        <v>72.5213430949903</v>
      </c>
      <c r="BC30" s="67">
        <f>VLOOKUP($A30,'RevPAR Raw Data'!$B$6:$BE$43,'RevPAR Raw Data'!AR$1,FALSE)</f>
        <v>62.157839675932799</v>
      </c>
      <c r="BE30" s="59">
        <f>VLOOKUP($A30,'RevPAR Raw Data'!$B$6:$BE$43,'RevPAR Raw Data'!AT$1,FALSE)</f>
        <v>-2.0401440006295299</v>
      </c>
      <c r="BF30" s="60">
        <f>VLOOKUP($A30,'RevPAR Raw Data'!$B$6:$BE$43,'RevPAR Raw Data'!AU$1,FALSE)</f>
        <v>14.592692665476701</v>
      </c>
      <c r="BG30" s="60">
        <f>VLOOKUP($A30,'RevPAR Raw Data'!$B$6:$BE$43,'RevPAR Raw Data'!AV$1,FALSE)</f>
        <v>18.685837116502</v>
      </c>
      <c r="BH30" s="60">
        <f>VLOOKUP($A30,'RevPAR Raw Data'!$B$6:$BE$43,'RevPAR Raw Data'!AW$1,FALSE)</f>
        <v>18.972655151086101</v>
      </c>
      <c r="BI30" s="60">
        <f>VLOOKUP($A30,'RevPAR Raw Data'!$B$6:$BE$43,'RevPAR Raw Data'!AX$1,FALSE)</f>
        <v>16.540199472005501</v>
      </c>
      <c r="BJ30" s="61">
        <f>VLOOKUP($A30,'RevPAR Raw Data'!$B$6:$BE$43,'RevPAR Raw Data'!AY$1,FALSE)</f>
        <v>14.0854215198998</v>
      </c>
      <c r="BK30" s="60">
        <f>VLOOKUP($A30,'RevPAR Raw Data'!$B$6:$BE$43,'RevPAR Raw Data'!BA$1,FALSE)</f>
        <v>2.0324644800130902</v>
      </c>
      <c r="BL30" s="60">
        <f>VLOOKUP($A30,'RevPAR Raw Data'!$B$6:$BE$43,'RevPAR Raw Data'!BB$1,FALSE)</f>
        <v>-9.0862958968754199</v>
      </c>
      <c r="BM30" s="61">
        <f>VLOOKUP($A30,'RevPAR Raw Data'!$B$6:$BE$43,'RevPAR Raw Data'!BC$1,FALSE)</f>
        <v>-3.8854276776118799</v>
      </c>
      <c r="BN30" s="62">
        <f>VLOOKUP($A30,'RevPAR Raw Data'!$B$6:$BE$43,'RevPAR Raw Data'!BE$1,FALSE)</f>
        <v>7.40784639004616</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Data'!$B$8:$BE$45,'Occupancy Raw Data'!AG$3,FALSE)</f>
        <v>52.773781693939902</v>
      </c>
      <c r="C32" s="60">
        <f>VLOOKUP($A32,'Occupancy Raw Data'!$B$8:$BE$45,'Occupancy Raw Data'!AH$3,FALSE)</f>
        <v>62.661841395432397</v>
      </c>
      <c r="D32" s="60">
        <f>VLOOKUP($A32,'Occupancy Raw Data'!$B$8:$BE$45,'Occupancy Raw Data'!AI$3,FALSE)</f>
        <v>70.808074004221098</v>
      </c>
      <c r="E32" s="60">
        <f>VLOOKUP($A32,'Occupancy Raw Data'!$B$8:$BE$45,'Occupancy Raw Data'!AJ$3,FALSE)</f>
        <v>72.212492702860402</v>
      </c>
      <c r="F32" s="60">
        <f>VLOOKUP($A32,'Occupancy Raw Data'!$B$8:$BE$45,'Occupancy Raw Data'!AK$3,FALSE)</f>
        <v>68.468498810004903</v>
      </c>
      <c r="G32" s="61">
        <f>VLOOKUP($A32,'Occupancy Raw Data'!$B$8:$BE$45,'Occupancy Raw Data'!AL$3,FALSE)</f>
        <v>65.388382227413601</v>
      </c>
      <c r="H32" s="60">
        <f>VLOOKUP($A32,'Occupancy Raw Data'!$B$8:$BE$45,'Occupancy Raw Data'!AN$3,FALSE)</f>
        <v>76.696304279491599</v>
      </c>
      <c r="I32" s="60">
        <f>VLOOKUP($A32,'Occupancy Raw Data'!$B$8:$BE$45,'Occupancy Raw Data'!AO$3,FALSE)</f>
        <v>77.600026943284306</v>
      </c>
      <c r="J32" s="61">
        <f>VLOOKUP($A32,'Occupancy Raw Data'!$B$8:$BE$45,'Occupancy Raw Data'!AP$3,FALSE)</f>
        <v>77.148165611387995</v>
      </c>
      <c r="K32" s="62">
        <f>VLOOKUP($A32,'Occupancy Raw Data'!$B$8:$BE$45,'Occupancy Raw Data'!AR$3,FALSE)</f>
        <v>68.749398394435005</v>
      </c>
      <c r="M32" s="59">
        <f>VLOOKUP($A32,'Occupancy Raw Data'!$B$8:$BE$45,'Occupancy Raw Data'!AT$3,FALSE)</f>
        <v>-11.948838763525499</v>
      </c>
      <c r="N32" s="60">
        <f>VLOOKUP($A32,'Occupancy Raw Data'!$B$8:$BE$45,'Occupancy Raw Data'!AU$3,FALSE)</f>
        <v>-8.2943857909467997</v>
      </c>
      <c r="O32" s="60">
        <f>VLOOKUP($A32,'Occupancy Raw Data'!$B$8:$BE$45,'Occupancy Raw Data'!AV$3,FALSE)</f>
        <v>-1.7583906683568</v>
      </c>
      <c r="P32" s="60">
        <f>VLOOKUP($A32,'Occupancy Raw Data'!$B$8:$BE$45,'Occupancy Raw Data'!AW$3,FALSE)</f>
        <v>-0.440478238505422</v>
      </c>
      <c r="Q32" s="60">
        <f>VLOOKUP($A32,'Occupancy Raw Data'!$B$8:$BE$45,'Occupancy Raw Data'!AX$3,FALSE)</f>
        <v>-4.9522417611307796</v>
      </c>
      <c r="R32" s="61">
        <f>VLOOKUP($A32,'Occupancy Raw Data'!$B$8:$BE$45,'Occupancy Raw Data'!AY$3,FALSE)</f>
        <v>-5.2089549684766299</v>
      </c>
      <c r="S32" s="60">
        <f>VLOOKUP($A32,'Occupancy Raw Data'!$B$8:$BE$45,'Occupancy Raw Data'!BA$3,FALSE)</f>
        <v>-7.3597586975406504</v>
      </c>
      <c r="T32" s="60">
        <f>VLOOKUP($A32,'Occupancy Raw Data'!$B$8:$BE$45,'Occupancy Raw Data'!BB$3,FALSE)</f>
        <v>-9.4137458213713696</v>
      </c>
      <c r="U32" s="61">
        <f>VLOOKUP($A32,'Occupancy Raw Data'!$B$8:$BE$45,'Occupancy Raw Data'!BC$3,FALSE)</f>
        <v>-8.4042789695581899</v>
      </c>
      <c r="V32" s="62">
        <f>VLOOKUP($A32,'Occupancy Raw Data'!$B$8:$BE$45,'Occupancy Raw Data'!BE$3,FALSE)</f>
        <v>-6.2559933014536302</v>
      </c>
      <c r="X32" s="64">
        <f>VLOOKUP($A32,'ADR Raw Data'!$B$6:$BE$43,'ADR Raw Data'!AG$1,FALSE)</f>
        <v>96.081999261010296</v>
      </c>
      <c r="Y32" s="65">
        <f>VLOOKUP($A32,'ADR Raw Data'!$B$6:$BE$43,'ADR Raw Data'!AH$1,FALSE)</f>
        <v>102.015551642931</v>
      </c>
      <c r="Z32" s="65">
        <f>VLOOKUP($A32,'ADR Raw Data'!$B$6:$BE$43,'ADR Raw Data'!AI$1,FALSE)</f>
        <v>107.359783351037</v>
      </c>
      <c r="AA32" s="65">
        <f>VLOOKUP($A32,'ADR Raw Data'!$B$6:$BE$43,'ADR Raw Data'!AJ$1,FALSE)</f>
        <v>108.80750238635601</v>
      </c>
      <c r="AB32" s="65">
        <f>VLOOKUP($A32,'ADR Raw Data'!$B$6:$BE$43,'ADR Raw Data'!AK$1,FALSE)</f>
        <v>106.47687244913</v>
      </c>
      <c r="AC32" s="66">
        <f>VLOOKUP($A32,'ADR Raw Data'!$B$6:$BE$43,'ADR Raw Data'!AL$1,FALSE)</f>
        <v>104.651925125044</v>
      </c>
      <c r="AD32" s="65">
        <f>VLOOKUP($A32,'ADR Raw Data'!$B$6:$BE$43,'ADR Raw Data'!AN$1,FALSE)</f>
        <v>122.430478696683</v>
      </c>
      <c r="AE32" s="65">
        <f>VLOOKUP($A32,'ADR Raw Data'!$B$6:$BE$43,'ADR Raw Data'!AO$1,FALSE)</f>
        <v>122.384953838809</v>
      </c>
      <c r="AF32" s="66">
        <f>VLOOKUP($A32,'ADR Raw Data'!$B$6:$BE$43,'ADR Raw Data'!AP$1,FALSE)</f>
        <v>122.407582946864</v>
      </c>
      <c r="AG32" s="67">
        <f>VLOOKUP($A32,'ADR Raw Data'!$B$6:$BE$43,'ADR Raw Data'!AR$1,FALSE)</f>
        <v>110.346545115124</v>
      </c>
      <c r="AI32" s="59">
        <f>VLOOKUP($A32,'ADR Raw Data'!$B$6:$BE$43,'ADR Raw Data'!AT$1,FALSE)</f>
        <v>5.3099941731311198</v>
      </c>
      <c r="AJ32" s="60">
        <f>VLOOKUP($A32,'ADR Raw Data'!$B$6:$BE$43,'ADR Raw Data'!AU$1,FALSE)</f>
        <v>8.3637170476680698</v>
      </c>
      <c r="AK32" s="60">
        <f>VLOOKUP($A32,'ADR Raw Data'!$B$6:$BE$43,'ADR Raw Data'!AV$1,FALSE)</f>
        <v>10.508255202570499</v>
      </c>
      <c r="AL32" s="60">
        <f>VLOOKUP($A32,'ADR Raw Data'!$B$6:$BE$43,'ADR Raw Data'!AW$1,FALSE)</f>
        <v>12.0871343155984</v>
      </c>
      <c r="AM32" s="60">
        <f>VLOOKUP($A32,'ADR Raw Data'!$B$6:$BE$43,'ADR Raw Data'!AX$1,FALSE)</f>
        <v>9.8398729642930896</v>
      </c>
      <c r="AN32" s="61">
        <f>VLOOKUP($A32,'ADR Raw Data'!$B$6:$BE$43,'ADR Raw Data'!AY$1,FALSE)</f>
        <v>9.6215263468883503</v>
      </c>
      <c r="AO32" s="60">
        <f>VLOOKUP($A32,'ADR Raw Data'!$B$6:$BE$43,'ADR Raw Data'!BA$1,FALSE)</f>
        <v>6.9048069139159001</v>
      </c>
      <c r="AP32" s="60">
        <f>VLOOKUP($A32,'ADR Raw Data'!$B$6:$BE$43,'ADR Raw Data'!BB$1,FALSE)</f>
        <v>4.4410535442643599</v>
      </c>
      <c r="AQ32" s="61">
        <f>VLOOKUP($A32,'ADR Raw Data'!$B$6:$BE$43,'ADR Raw Data'!BC$1,FALSE)</f>
        <v>5.6380025521699304</v>
      </c>
      <c r="AR32" s="62">
        <f>VLOOKUP($A32,'ADR Raw Data'!$B$6:$BE$43,'ADR Raw Data'!BE$1,FALSE)</f>
        <v>8.0100433107580606</v>
      </c>
      <c r="AT32" s="64">
        <f>VLOOKUP($A32,'RevPAR Raw Data'!$B$6:$BE$43,'RevPAR Raw Data'!AG$1,FALSE)</f>
        <v>50.706104537178497</v>
      </c>
      <c r="AU32" s="65">
        <f>VLOOKUP($A32,'RevPAR Raw Data'!$B$6:$BE$43,'RevPAR Raw Data'!AH$1,FALSE)</f>
        <v>63.924823169169201</v>
      </c>
      <c r="AV32" s="65">
        <f>VLOOKUP($A32,'RevPAR Raw Data'!$B$6:$BE$43,'RevPAR Raw Data'!AI$1,FALSE)</f>
        <v>76.019394845974205</v>
      </c>
      <c r="AW32" s="65">
        <f>VLOOKUP($A32,'RevPAR Raw Data'!$B$6:$BE$43,'RevPAR Raw Data'!AJ$1,FALSE)</f>
        <v>78.572609720912396</v>
      </c>
      <c r="AX32" s="65">
        <f>VLOOKUP($A32,'RevPAR Raw Data'!$B$6:$BE$43,'RevPAR Raw Data'!AK$1,FALSE)</f>
        <v>72.903116145763093</v>
      </c>
      <c r="AY32" s="66">
        <f>VLOOKUP($A32,'RevPAR Raw Data'!$B$6:$BE$43,'RevPAR Raw Data'!AL$1,FALSE)</f>
        <v>68.4302008091109</v>
      </c>
      <c r="AZ32" s="65">
        <f>VLOOKUP($A32,'RevPAR Raw Data'!$B$6:$BE$43,'RevPAR Raw Data'!AN$1,FALSE)</f>
        <v>93.899652472046299</v>
      </c>
      <c r="BA32" s="65">
        <f>VLOOKUP($A32,'RevPAR Raw Data'!$B$6:$BE$43,'RevPAR Raw Data'!AO$1,FALSE)</f>
        <v>94.970757153441994</v>
      </c>
      <c r="BB32" s="66">
        <f>VLOOKUP($A32,'RevPAR Raw Data'!$B$6:$BE$43,'RevPAR Raw Data'!AP$1,FALSE)</f>
        <v>94.435204812744104</v>
      </c>
      <c r="BC32" s="67">
        <f>VLOOKUP($A32,'RevPAR Raw Data'!$B$6:$BE$43,'RevPAR Raw Data'!AR$1,FALSE)</f>
        <v>75.862585915691696</v>
      </c>
      <c r="BE32" s="59">
        <f>VLOOKUP($A32,'RevPAR Raw Data'!$B$6:$BE$43,'RevPAR Raw Data'!AT$1,FALSE)</f>
        <v>-7.27332723249443</v>
      </c>
      <c r="BF32" s="60">
        <f>VLOOKUP($A32,'RevPAR Raw Data'!$B$6:$BE$43,'RevPAR Raw Data'!AU$1,FALSE)</f>
        <v>-0.62438770167549895</v>
      </c>
      <c r="BG32" s="60">
        <f>VLOOKUP($A32,'RevPAR Raw Data'!$B$6:$BE$43,'RevPAR Raw Data'!AV$1,FALSE)</f>
        <v>8.5650883553245993</v>
      </c>
      <c r="BH32" s="60">
        <f>VLOOKUP($A32,'RevPAR Raw Data'!$B$6:$BE$43,'RevPAR Raw Data'!AW$1,FALSE)</f>
        <v>11.593414880773899</v>
      </c>
      <c r="BI32" s="60">
        <f>VLOOKUP($A32,'RevPAR Raw Data'!$B$6:$BE$43,'RevPAR Raw Data'!AX$1,FALSE)</f>
        <v>4.4003369049823604</v>
      </c>
      <c r="BJ32" s="61">
        <f>VLOOKUP($A32,'RevPAR Raw Data'!$B$6:$BE$43,'RevPAR Raw Data'!AY$1,FALSE)</f>
        <v>3.9113904037221898</v>
      </c>
      <c r="BK32" s="60">
        <f>VLOOKUP($A32,'RevPAR Raw Data'!$B$6:$BE$43,'RevPAR Raw Data'!BA$1,FALSE)</f>
        <v>-0.96312891102005604</v>
      </c>
      <c r="BL32" s="60">
        <f>VLOOKUP($A32,'RevPAR Raw Data'!$B$6:$BE$43,'RevPAR Raw Data'!BB$1,FALSE)</f>
        <v>-5.3907617695550503</v>
      </c>
      <c r="BM32" s="61">
        <f>VLOOKUP($A32,'RevPAR Raw Data'!$B$6:$BE$43,'RevPAR Raw Data'!BC$1,FALSE)</f>
        <v>-3.2401098801834198</v>
      </c>
      <c r="BN32" s="62">
        <f>VLOOKUP($A32,'RevPAR Raw Data'!$B$6:$BE$43,'RevPAR Raw Data'!BE$1,FALSE)</f>
        <v>1.2529422363398699</v>
      </c>
    </row>
    <row r="33" spans="1:66" x14ac:dyDescent="0.35">
      <c r="A33" s="78" t="s">
        <v>46</v>
      </c>
      <c r="B33" s="59">
        <f>VLOOKUP($A33,'Occupancy Raw Data'!$B$8:$BE$45,'Occupancy Raw Data'!AG$3,FALSE)</f>
        <v>64.637502372366598</v>
      </c>
      <c r="C33" s="60">
        <f>VLOOKUP($A33,'Occupancy Raw Data'!$B$8:$BE$45,'Occupancy Raw Data'!AH$3,FALSE)</f>
        <v>70.943252989182</v>
      </c>
      <c r="D33" s="60">
        <f>VLOOKUP($A33,'Occupancy Raw Data'!$B$8:$BE$45,'Occupancy Raw Data'!AI$3,FALSE)</f>
        <v>74.079521730878696</v>
      </c>
      <c r="E33" s="60">
        <f>VLOOKUP($A33,'Occupancy Raw Data'!$B$8:$BE$45,'Occupancy Raw Data'!AJ$3,FALSE)</f>
        <v>74.055798064148703</v>
      </c>
      <c r="F33" s="60">
        <f>VLOOKUP($A33,'Occupancy Raw Data'!$B$8:$BE$45,'Occupancy Raw Data'!AK$3,FALSE)</f>
        <v>69.016891250711694</v>
      </c>
      <c r="G33" s="61">
        <f>VLOOKUP($A33,'Occupancy Raw Data'!$B$8:$BE$45,'Occupancy Raw Data'!AL$3,FALSE)</f>
        <v>70.546593281457504</v>
      </c>
      <c r="H33" s="60">
        <f>VLOOKUP($A33,'Occupancy Raw Data'!$B$8:$BE$45,'Occupancy Raw Data'!AN$3,FALSE)</f>
        <v>71.080850256215598</v>
      </c>
      <c r="I33" s="60">
        <f>VLOOKUP($A33,'Occupancy Raw Data'!$B$8:$BE$45,'Occupancy Raw Data'!AO$3,FALSE)</f>
        <v>73.192256595179302</v>
      </c>
      <c r="J33" s="61">
        <f>VLOOKUP($A33,'Occupancy Raw Data'!$B$8:$BE$45,'Occupancy Raw Data'!AP$3,FALSE)</f>
        <v>72.1365534256974</v>
      </c>
      <c r="K33" s="62">
        <f>VLOOKUP($A33,'Occupancy Raw Data'!$B$8:$BE$45,'Occupancy Raw Data'!AR$3,FALSE)</f>
        <v>71.000867608383203</v>
      </c>
      <c r="M33" s="59">
        <f>VLOOKUP($A33,'Occupancy Raw Data'!$B$8:$BE$45,'Occupancy Raw Data'!AT$3,FALSE)</f>
        <v>-18.152598632001599</v>
      </c>
      <c r="N33" s="60">
        <f>VLOOKUP($A33,'Occupancy Raw Data'!$B$8:$BE$45,'Occupancy Raw Data'!AU$3,FALSE)</f>
        <v>-16.8566236385678</v>
      </c>
      <c r="O33" s="60">
        <f>VLOOKUP($A33,'Occupancy Raw Data'!$B$8:$BE$45,'Occupancy Raw Data'!AV$3,FALSE)</f>
        <v>-13.348719198038101</v>
      </c>
      <c r="P33" s="60">
        <f>VLOOKUP($A33,'Occupancy Raw Data'!$B$8:$BE$45,'Occupancy Raw Data'!AW$3,FALSE)</f>
        <v>-13.1494861552437</v>
      </c>
      <c r="Q33" s="60">
        <f>VLOOKUP($A33,'Occupancy Raw Data'!$B$8:$BE$45,'Occupancy Raw Data'!AX$3,FALSE)</f>
        <v>-17.094360402027299</v>
      </c>
      <c r="R33" s="61">
        <f>VLOOKUP($A33,'Occupancy Raw Data'!$B$8:$BE$45,'Occupancy Raw Data'!AY$3,FALSE)</f>
        <v>-15.676010352954</v>
      </c>
      <c r="S33" s="60">
        <f>VLOOKUP($A33,'Occupancy Raw Data'!$B$8:$BE$45,'Occupancy Raw Data'!BA$3,FALSE)</f>
        <v>-16.529058574323098</v>
      </c>
      <c r="T33" s="60">
        <f>VLOOKUP($A33,'Occupancy Raw Data'!$B$8:$BE$45,'Occupancy Raw Data'!BB$3,FALSE)</f>
        <v>-15.2389369568257</v>
      </c>
      <c r="U33" s="61">
        <f>VLOOKUP($A33,'Occupancy Raw Data'!$B$8:$BE$45,'Occupancy Raw Data'!BC$3,FALSE)</f>
        <v>-15.879503714060601</v>
      </c>
      <c r="V33" s="62">
        <f>VLOOKUP($A33,'Occupancy Raw Data'!$B$8:$BE$45,'Occupancy Raw Data'!BE$3,FALSE)</f>
        <v>-15.7351826448784</v>
      </c>
      <c r="X33" s="64">
        <f>VLOOKUP($A33,'ADR Raw Data'!$B$6:$BE$43,'ADR Raw Data'!AG$1,FALSE)</f>
        <v>83.289730969683603</v>
      </c>
      <c r="Y33" s="65">
        <f>VLOOKUP($A33,'ADR Raw Data'!$B$6:$BE$43,'ADR Raw Data'!AH$1,FALSE)</f>
        <v>86.495566619850095</v>
      </c>
      <c r="Z33" s="65">
        <f>VLOOKUP($A33,'ADR Raw Data'!$B$6:$BE$43,'ADR Raw Data'!AI$1,FALSE)</f>
        <v>87.679724799846198</v>
      </c>
      <c r="AA33" s="65">
        <f>VLOOKUP($A33,'ADR Raw Data'!$B$6:$BE$43,'ADR Raw Data'!AJ$1,FALSE)</f>
        <v>88.326235827780593</v>
      </c>
      <c r="AB33" s="65">
        <f>VLOOKUP($A33,'ADR Raw Data'!$B$6:$BE$43,'ADR Raw Data'!AK$1,FALSE)</f>
        <v>85.732297146981907</v>
      </c>
      <c r="AC33" s="66">
        <f>VLOOKUP($A33,'ADR Raw Data'!$B$6:$BE$43,'ADR Raw Data'!AL$1,FALSE)</f>
        <v>86.391799299184797</v>
      </c>
      <c r="AD33" s="65">
        <f>VLOOKUP($A33,'ADR Raw Data'!$B$6:$BE$43,'ADR Raw Data'!AN$1,FALSE)</f>
        <v>89.937988405313305</v>
      </c>
      <c r="AE33" s="65">
        <f>VLOOKUP($A33,'ADR Raw Data'!$B$6:$BE$43,'ADR Raw Data'!AO$1,FALSE)</f>
        <v>92.325290956826095</v>
      </c>
      <c r="AF33" s="66">
        <f>VLOOKUP($A33,'ADR Raw Data'!$B$6:$BE$43,'ADR Raw Data'!AP$1,FALSE)</f>
        <v>91.149108514486699</v>
      </c>
      <c r="AG33" s="67">
        <f>VLOOKUP($A33,'ADR Raw Data'!$B$6:$BE$43,'ADR Raw Data'!AR$1,FALSE)</f>
        <v>87.7727719224049</v>
      </c>
      <c r="AI33" s="59">
        <f>VLOOKUP($A33,'ADR Raw Data'!$B$6:$BE$43,'ADR Raw Data'!AT$1,FALSE)</f>
        <v>-3.3896843829342198</v>
      </c>
      <c r="AJ33" s="60">
        <f>VLOOKUP($A33,'ADR Raw Data'!$B$6:$BE$43,'ADR Raw Data'!AU$1,FALSE)</f>
        <v>-0.51553586467717705</v>
      </c>
      <c r="AK33" s="60">
        <f>VLOOKUP($A33,'ADR Raw Data'!$B$6:$BE$43,'ADR Raw Data'!AV$1,FALSE)</f>
        <v>0.82531690028978499</v>
      </c>
      <c r="AL33" s="60">
        <f>VLOOKUP($A33,'ADR Raw Data'!$B$6:$BE$43,'ADR Raw Data'!AW$1,FALSE)</f>
        <v>-0.350536753709775</v>
      </c>
      <c r="AM33" s="60">
        <f>VLOOKUP($A33,'ADR Raw Data'!$B$6:$BE$43,'ADR Raw Data'!AX$1,FALSE)</f>
        <v>-1.93736941349381</v>
      </c>
      <c r="AN33" s="61">
        <f>VLOOKUP($A33,'ADR Raw Data'!$B$6:$BE$43,'ADR Raw Data'!AY$1,FALSE)</f>
        <v>-0.98415420314341395</v>
      </c>
      <c r="AO33" s="60">
        <f>VLOOKUP($A33,'ADR Raw Data'!$B$6:$BE$43,'ADR Raw Data'!BA$1,FALSE)</f>
        <v>-1.1512978853873801</v>
      </c>
      <c r="AP33" s="60">
        <f>VLOOKUP($A33,'ADR Raw Data'!$B$6:$BE$43,'ADR Raw Data'!BB$1,FALSE)</f>
        <v>-0.50472766868658303</v>
      </c>
      <c r="AQ33" s="61">
        <f>VLOOKUP($A33,'ADR Raw Data'!$B$6:$BE$43,'ADR Raw Data'!BC$1,FALSE)</f>
        <v>-0.81262017109205698</v>
      </c>
      <c r="AR33" s="62">
        <f>VLOOKUP($A33,'ADR Raw Data'!$B$6:$BE$43,'ADR Raw Data'!BE$1,FALSE)</f>
        <v>-0.93509446430721899</v>
      </c>
      <c r="AT33" s="64">
        <f>VLOOKUP($A33,'RevPAR Raw Data'!$B$6:$BE$43,'RevPAR Raw Data'!AG$1,FALSE)</f>
        <v>53.836401831467001</v>
      </c>
      <c r="AU33" s="65">
        <f>VLOOKUP($A33,'RevPAR Raw Data'!$B$6:$BE$43,'RevPAR Raw Data'!AH$1,FALSE)</f>
        <v>61.362768651546702</v>
      </c>
      <c r="AV33" s="65">
        <f>VLOOKUP($A33,'RevPAR Raw Data'!$B$6:$BE$43,'RevPAR Raw Data'!AI$1,FALSE)</f>
        <v>64.952720786676693</v>
      </c>
      <c r="AW33" s="65">
        <f>VLOOKUP($A33,'RevPAR Raw Data'!$B$6:$BE$43,'RevPAR Raw Data'!AJ$1,FALSE)</f>
        <v>65.410698842285001</v>
      </c>
      <c r="AX33" s="65">
        <f>VLOOKUP($A33,'RevPAR Raw Data'!$B$6:$BE$43,'RevPAR Raw Data'!AK$1,FALSE)</f>
        <v>59.1697662886695</v>
      </c>
      <c r="AY33" s="66">
        <f>VLOOKUP($A33,'RevPAR Raw Data'!$B$6:$BE$43,'RevPAR Raw Data'!AL$1,FALSE)</f>
        <v>60.946471280129003</v>
      </c>
      <c r="AZ33" s="65">
        <f>VLOOKUP($A33,'RevPAR Raw Data'!$B$6:$BE$43,'RevPAR Raw Data'!AN$1,FALSE)</f>
        <v>63.928686861833299</v>
      </c>
      <c r="BA33" s="65">
        <f>VLOOKUP($A33,'RevPAR Raw Data'!$B$6:$BE$43,'RevPAR Raw Data'!AO$1,FALSE)</f>
        <v>67.574963859366093</v>
      </c>
      <c r="BB33" s="66">
        <f>VLOOKUP($A33,'RevPAR Raw Data'!$B$6:$BE$43,'RevPAR Raw Data'!AP$1,FALSE)</f>
        <v>65.751825360599696</v>
      </c>
      <c r="BC33" s="67">
        <f>VLOOKUP($A33,'RevPAR Raw Data'!$B$6:$BE$43,'RevPAR Raw Data'!AR$1,FALSE)</f>
        <v>62.3194295888349</v>
      </c>
      <c r="BE33" s="59">
        <f>VLOOKUP($A33,'RevPAR Raw Data'!$B$6:$BE$43,'RevPAR Raw Data'!AT$1,FALSE)</f>
        <v>-20.926967214010102</v>
      </c>
      <c r="BF33" s="60">
        <f>VLOOKUP($A33,'RevPAR Raw Data'!$B$6:$BE$43,'RevPAR Raw Data'!AU$1,FALSE)</f>
        <v>-17.2852575628145</v>
      </c>
      <c r="BG33" s="60">
        <f>VLOOKUP($A33,'RevPAR Raw Data'!$B$6:$BE$43,'RevPAR Raw Data'!AV$1,FALSE)</f>
        <v>-12.6335715332619</v>
      </c>
      <c r="BH33" s="60">
        <f>VLOOKUP($A33,'RevPAR Raw Data'!$B$6:$BE$43,'RevPAR Raw Data'!AW$1,FALSE)</f>
        <v>-13.4539291270554</v>
      </c>
      <c r="BI33" s="60">
        <f>VLOOKUP($A33,'RevPAR Raw Data'!$B$6:$BE$43,'RevPAR Raw Data'!AX$1,FALSE)</f>
        <v>-18.7005489056599</v>
      </c>
      <c r="BJ33" s="61">
        <f>VLOOKUP($A33,'RevPAR Raw Data'!$B$6:$BE$43,'RevPAR Raw Data'!AY$1,FALSE)</f>
        <v>-16.505888441323599</v>
      </c>
      <c r="BK33" s="60">
        <f>VLOOKUP($A33,'RevPAR Raw Data'!$B$6:$BE$43,'RevPAR Raw Data'!BA$1,FALSE)</f>
        <v>-17.490057757869799</v>
      </c>
      <c r="BL33" s="60">
        <f>VLOOKUP($A33,'RevPAR Raw Data'!$B$6:$BE$43,'RevPAR Raw Data'!BB$1,FALSE)</f>
        <v>-15.666749494277401</v>
      </c>
      <c r="BM33" s="61">
        <f>VLOOKUP($A33,'RevPAR Raw Data'!$B$6:$BE$43,'RevPAR Raw Data'!BC$1,FALSE)</f>
        <v>-16.563083834902901</v>
      </c>
      <c r="BN33" s="62">
        <f>VLOOKUP($A33,'RevPAR Raw Data'!$B$6:$BE$43,'RevPAR Raw Data'!BE$1,FALSE)</f>
        <v>-16.523138287324699</v>
      </c>
    </row>
    <row r="34" spans="1:66" x14ac:dyDescent="0.35">
      <c r="A34" s="78" t="s">
        <v>95</v>
      </c>
      <c r="B34" s="59">
        <f>VLOOKUP($A34,'Occupancy Raw Data'!$B$8:$BE$45,'Occupancy Raw Data'!AG$3,FALSE)</f>
        <v>48.796331677493299</v>
      </c>
      <c r="C34" s="60">
        <f>VLOOKUP($A34,'Occupancy Raw Data'!$B$8:$BE$45,'Occupancy Raw Data'!AH$3,FALSE)</f>
        <v>60.379251050821502</v>
      </c>
      <c r="D34" s="60">
        <f>VLOOKUP($A34,'Occupancy Raw Data'!$B$8:$BE$45,'Occupancy Raw Data'!AI$3,FALSE)</f>
        <v>72.675413576725603</v>
      </c>
      <c r="E34" s="60">
        <f>VLOOKUP($A34,'Occupancy Raw Data'!$B$8:$BE$45,'Occupancy Raw Data'!AJ$3,FALSE)</f>
        <v>76.459402928313295</v>
      </c>
      <c r="F34" s="60">
        <f>VLOOKUP($A34,'Occupancy Raw Data'!$B$8:$BE$45,'Occupancy Raw Data'!AK$3,FALSE)</f>
        <v>72.751473664194705</v>
      </c>
      <c r="G34" s="61">
        <f>VLOOKUP($A34,'Occupancy Raw Data'!$B$8:$BE$45,'Occupancy Raw Data'!AL$3,FALSE)</f>
        <v>66.234520861116394</v>
      </c>
      <c r="H34" s="60">
        <f>VLOOKUP($A34,'Occupancy Raw Data'!$B$8:$BE$45,'Occupancy Raw Data'!AN$3,FALSE)</f>
        <v>79.169043544399997</v>
      </c>
      <c r="I34" s="60">
        <f>VLOOKUP($A34,'Occupancy Raw Data'!$B$8:$BE$45,'Occupancy Raw Data'!AO$3,FALSE)</f>
        <v>78.085187297965305</v>
      </c>
      <c r="J34" s="61">
        <f>VLOOKUP($A34,'Occupancy Raw Data'!$B$8:$BE$45,'Occupancy Raw Data'!AP$3,FALSE)</f>
        <v>78.627115421182694</v>
      </c>
      <c r="K34" s="62">
        <f>VLOOKUP($A34,'Occupancy Raw Data'!$B$8:$BE$45,'Occupancy Raw Data'!AR$3,FALSE)</f>
        <v>69.780077795609699</v>
      </c>
      <c r="M34" s="59">
        <f>VLOOKUP($A34,'Occupancy Raw Data'!$B$8:$BE$45,'Occupancy Raw Data'!AT$3,FALSE)</f>
        <v>-6.6558835714049502</v>
      </c>
      <c r="N34" s="60">
        <f>VLOOKUP($A34,'Occupancy Raw Data'!$B$8:$BE$45,'Occupancy Raw Data'!AU$3,FALSE)</f>
        <v>0.22185906696530699</v>
      </c>
      <c r="O34" s="60">
        <f>VLOOKUP($A34,'Occupancy Raw Data'!$B$8:$BE$45,'Occupancy Raw Data'!AV$3,FALSE)</f>
        <v>8.6756343963343898</v>
      </c>
      <c r="P34" s="60">
        <f>VLOOKUP($A34,'Occupancy Raw Data'!$B$8:$BE$45,'Occupancy Raw Data'!AW$3,FALSE)</f>
        <v>13.545147262126701</v>
      </c>
      <c r="Q34" s="60">
        <f>VLOOKUP($A34,'Occupancy Raw Data'!$B$8:$BE$45,'Occupancy Raw Data'!AX$3,FALSE)</f>
        <v>8.8125147160115507</v>
      </c>
      <c r="R34" s="61">
        <f>VLOOKUP($A34,'Occupancy Raw Data'!$B$8:$BE$45,'Occupancy Raw Data'!AY$3,FALSE)</f>
        <v>5.6059230759617096</v>
      </c>
      <c r="S34" s="60">
        <f>VLOOKUP($A34,'Occupancy Raw Data'!$B$8:$BE$45,'Occupancy Raw Data'!BA$3,FALSE)</f>
        <v>-3.38848261753723</v>
      </c>
      <c r="T34" s="60">
        <f>VLOOKUP($A34,'Occupancy Raw Data'!$B$8:$BE$45,'Occupancy Raw Data'!BB$3,FALSE)</f>
        <v>-9.7202888511381804</v>
      </c>
      <c r="U34" s="61">
        <f>VLOOKUP($A34,'Occupancy Raw Data'!$B$8:$BE$45,'Occupancy Raw Data'!BC$3,FALSE)</f>
        <v>-6.6398447117073598</v>
      </c>
      <c r="V34" s="62">
        <f>VLOOKUP($A34,'Occupancy Raw Data'!$B$8:$BE$45,'Occupancy Raw Data'!BE$3,FALSE)</f>
        <v>1.3338232128946601</v>
      </c>
      <c r="X34" s="64">
        <f>VLOOKUP($A34,'ADR Raw Data'!$B$6:$BE$43,'ADR Raw Data'!AG$1,FALSE)</f>
        <v>126.23969166014</v>
      </c>
      <c r="Y34" s="65">
        <f>VLOOKUP($A34,'ADR Raw Data'!$B$6:$BE$43,'ADR Raw Data'!AH$1,FALSE)</f>
        <v>134.77970018194699</v>
      </c>
      <c r="Z34" s="65">
        <f>VLOOKUP($A34,'ADR Raw Data'!$B$6:$BE$43,'ADR Raw Data'!AI$1,FALSE)</f>
        <v>141.46602498691701</v>
      </c>
      <c r="AA34" s="65">
        <f>VLOOKUP($A34,'ADR Raw Data'!$B$6:$BE$43,'ADR Raw Data'!AJ$1,FALSE)</f>
        <v>144.88976933598599</v>
      </c>
      <c r="AB34" s="65">
        <f>VLOOKUP($A34,'ADR Raw Data'!$B$6:$BE$43,'ADR Raw Data'!AK$1,FALSE)</f>
        <v>140.736119315211</v>
      </c>
      <c r="AC34" s="66">
        <f>VLOOKUP($A34,'ADR Raw Data'!$B$6:$BE$43,'ADR Raw Data'!AL$1,FALSE)</f>
        <v>138.64467360821399</v>
      </c>
      <c r="AD34" s="65">
        <f>VLOOKUP($A34,'ADR Raw Data'!$B$6:$BE$43,'ADR Raw Data'!AN$1,FALSE)</f>
        <v>166.21652936231499</v>
      </c>
      <c r="AE34" s="65">
        <f>VLOOKUP($A34,'ADR Raw Data'!$B$6:$BE$43,'ADR Raw Data'!AO$1,FALSE)</f>
        <v>163.743720930232</v>
      </c>
      <c r="AF34" s="66">
        <f>VLOOKUP($A34,'ADR Raw Data'!$B$6:$BE$43,'ADR Raw Data'!AP$1,FALSE)</f>
        <v>164.98864691656499</v>
      </c>
      <c r="AG34" s="67">
        <f>VLOOKUP($A34,'ADR Raw Data'!$B$6:$BE$43,'ADR Raw Data'!AR$1,FALSE)</f>
        <v>147.13734643758499</v>
      </c>
      <c r="AI34" s="59">
        <f>VLOOKUP($A34,'ADR Raw Data'!$B$6:$BE$43,'ADR Raw Data'!AT$1,FALSE)</f>
        <v>7.5470281431606798</v>
      </c>
      <c r="AJ34" s="60">
        <f>VLOOKUP($A34,'ADR Raw Data'!$B$6:$BE$43,'ADR Raw Data'!AU$1,FALSE)</f>
        <v>12.045084953504301</v>
      </c>
      <c r="AK34" s="60">
        <f>VLOOKUP($A34,'ADR Raw Data'!$B$6:$BE$43,'ADR Raw Data'!AV$1,FALSE)</f>
        <v>12.705384057631001</v>
      </c>
      <c r="AL34" s="60">
        <f>VLOOKUP($A34,'ADR Raw Data'!$B$6:$BE$43,'ADR Raw Data'!AW$1,FALSE)</f>
        <v>16.5470062536596</v>
      </c>
      <c r="AM34" s="60">
        <f>VLOOKUP($A34,'ADR Raw Data'!$B$6:$BE$43,'ADR Raw Data'!AX$1,FALSE)</f>
        <v>12.0474287555404</v>
      </c>
      <c r="AN34" s="61">
        <f>VLOOKUP($A34,'ADR Raw Data'!$B$6:$BE$43,'ADR Raw Data'!AY$1,FALSE)</f>
        <v>12.7942450725845</v>
      </c>
      <c r="AO34" s="60">
        <f>VLOOKUP($A34,'ADR Raw Data'!$B$6:$BE$43,'ADR Raw Data'!BA$1,FALSE)</f>
        <v>5.8429949153329401</v>
      </c>
      <c r="AP34" s="60">
        <f>VLOOKUP($A34,'ADR Raw Data'!$B$6:$BE$43,'ADR Raw Data'!BB$1,FALSE)</f>
        <v>3.2928272565282799</v>
      </c>
      <c r="AQ34" s="61">
        <f>VLOOKUP($A34,'ADR Raw Data'!$B$6:$BE$43,'ADR Raw Data'!BC$1,FALSE)</f>
        <v>4.5540544086198196</v>
      </c>
      <c r="AR34" s="62">
        <f>VLOOKUP($A34,'ADR Raw Data'!$B$6:$BE$43,'ADR Raw Data'!BE$1,FALSE)</f>
        <v>8.90358656025683</v>
      </c>
      <c r="AT34" s="64">
        <f>VLOOKUP($A34,'RevPAR Raw Data'!$B$6:$BE$43,'RevPAR Raw Data'!AG$1,FALSE)</f>
        <v>61.600338651127203</v>
      </c>
      <c r="AU34" s="65">
        <f>VLOOKUP($A34,'RevPAR Raw Data'!$B$6:$BE$43,'RevPAR Raw Data'!AH$1,FALSE)</f>
        <v>81.378973538402704</v>
      </c>
      <c r="AV34" s="65">
        <f>VLOOKUP($A34,'RevPAR Raw Data'!$B$6:$BE$43,'RevPAR Raw Data'!AI$1,FALSE)</f>
        <v>102.811018729796</v>
      </c>
      <c r="AW34" s="65">
        <f>VLOOKUP($A34,'RevPAR Raw Data'!$B$6:$BE$43,'RevPAR Raw Data'!AJ$1,FALSE)</f>
        <v>110.78185253850501</v>
      </c>
      <c r="AX34" s="65">
        <f>VLOOKUP($A34,'RevPAR Raw Data'!$B$6:$BE$43,'RevPAR Raw Data'!AK$1,FALSE)</f>
        <v>102.387600779615</v>
      </c>
      <c r="AY34" s="66">
        <f>VLOOKUP($A34,'RevPAR Raw Data'!$B$6:$BE$43,'RevPAR Raw Data'!AL$1,FALSE)</f>
        <v>91.830635263859705</v>
      </c>
      <c r="AZ34" s="65">
        <f>VLOOKUP($A34,'RevPAR Raw Data'!$B$6:$BE$43,'RevPAR Raw Data'!AN$1,FALSE)</f>
        <v>131.59203650884101</v>
      </c>
      <c r="BA34" s="65">
        <f>VLOOKUP($A34,'RevPAR Raw Data'!$B$6:$BE$43,'RevPAR Raw Data'!AO$1,FALSE)</f>
        <v>127.859591177029</v>
      </c>
      <c r="BB34" s="66">
        <f>VLOOKUP($A34,'RevPAR Raw Data'!$B$6:$BE$43,'RevPAR Raw Data'!AP$1,FALSE)</f>
        <v>129.725813842935</v>
      </c>
      <c r="BC34" s="67">
        <f>VLOOKUP($A34,'RevPAR Raw Data'!$B$6:$BE$43,'RevPAR Raw Data'!AR$1,FALSE)</f>
        <v>102.67255481054301</v>
      </c>
      <c r="BE34" s="59">
        <f>VLOOKUP($A34,'RevPAR Raw Data'!$B$6:$BE$43,'RevPAR Raw Data'!AT$1,FALSE)</f>
        <v>0.38882316544578899</v>
      </c>
      <c r="BF34" s="60">
        <f>VLOOKUP($A34,'RevPAR Raw Data'!$B$6:$BE$43,'RevPAR Raw Data'!AU$1,FALSE)</f>
        <v>12.2936671335626</v>
      </c>
      <c r="BG34" s="60">
        <f>VLOOKUP($A34,'RevPAR Raw Data'!$B$6:$BE$43,'RevPAR Raw Data'!AV$1,FALSE)</f>
        <v>22.483291123455601</v>
      </c>
      <c r="BH34" s="60">
        <f>VLOOKUP($A34,'RevPAR Raw Data'!$B$6:$BE$43,'RevPAR Raw Data'!AW$1,FALSE)</f>
        <v>32.333469880317899</v>
      </c>
      <c r="BI34" s="60">
        <f>VLOOKUP($A34,'RevPAR Raw Data'!$B$6:$BE$43,'RevPAR Raw Data'!AX$1,FALSE)</f>
        <v>21.921624903535001</v>
      </c>
      <c r="BJ34" s="61">
        <f>VLOOKUP($A34,'RevPAR Raw Data'!$B$6:$BE$43,'RevPAR Raw Data'!AY$1,FALSE)</f>
        <v>19.117403685465302</v>
      </c>
      <c r="BK34" s="60">
        <f>VLOOKUP($A34,'RevPAR Raw Data'!$B$6:$BE$43,'RevPAR Raw Data'!BA$1,FALSE)</f>
        <v>2.25652343074607</v>
      </c>
      <c r="BL34" s="60">
        <f>VLOOKUP($A34,'RevPAR Raw Data'!$B$6:$BE$43,'RevPAR Raw Data'!BB$1,FALSE)</f>
        <v>-6.7475339153134497</v>
      </c>
      <c r="BM34" s="61">
        <f>VLOOKUP($A34,'RevPAR Raw Data'!$B$6:$BE$43,'RevPAR Raw Data'!BC$1,FALSE)</f>
        <v>-2.3881724439065501</v>
      </c>
      <c r="BN34" s="62">
        <f>VLOOKUP($A34,'RevPAR Raw Data'!$B$6:$BE$43,'RevPAR Raw Data'!BE$1,FALSE)</f>
        <v>10.3561678774723</v>
      </c>
    </row>
    <row r="35" spans="1:66" x14ac:dyDescent="0.35">
      <c r="A35" s="78" t="s">
        <v>96</v>
      </c>
      <c r="B35" s="59">
        <f>VLOOKUP($A35,'Occupancy Raw Data'!$B$8:$BE$45,'Occupancy Raw Data'!AG$3,FALSE)</f>
        <v>47.902551942186001</v>
      </c>
      <c r="C35" s="60">
        <f>VLOOKUP($A35,'Occupancy Raw Data'!$B$8:$BE$45,'Occupancy Raw Data'!AH$3,FALSE)</f>
        <v>58.892276422764198</v>
      </c>
      <c r="D35" s="60">
        <f>VLOOKUP($A35,'Occupancy Raw Data'!$B$8:$BE$45,'Occupancy Raw Data'!AI$3,FALSE)</f>
        <v>68.329381210478701</v>
      </c>
      <c r="E35" s="60">
        <f>VLOOKUP($A35,'Occupancy Raw Data'!$B$8:$BE$45,'Occupancy Raw Data'!AJ$3,FALSE)</f>
        <v>69.218608852755096</v>
      </c>
      <c r="F35" s="60">
        <f>VLOOKUP($A35,'Occupancy Raw Data'!$B$8:$BE$45,'Occupancy Raw Data'!AK$3,FALSE)</f>
        <v>65.006775067750596</v>
      </c>
      <c r="G35" s="61">
        <f>VLOOKUP($A35,'Occupancy Raw Data'!$B$8:$BE$45,'Occupancy Raw Data'!AL$3,FALSE)</f>
        <v>61.869918699186897</v>
      </c>
      <c r="H35" s="60">
        <f>VLOOKUP($A35,'Occupancy Raw Data'!$B$8:$BE$45,'Occupancy Raw Data'!AN$3,FALSE)</f>
        <v>75.911811201445303</v>
      </c>
      <c r="I35" s="60">
        <f>VLOOKUP($A35,'Occupancy Raw Data'!$B$8:$BE$45,'Occupancy Raw Data'!AO$3,FALSE)</f>
        <v>77.453139114724394</v>
      </c>
      <c r="J35" s="61">
        <f>VLOOKUP($A35,'Occupancy Raw Data'!$B$8:$BE$45,'Occupancy Raw Data'!AP$3,FALSE)</f>
        <v>76.682475158084898</v>
      </c>
      <c r="K35" s="62">
        <f>VLOOKUP($A35,'Occupancy Raw Data'!$B$8:$BE$45,'Occupancy Raw Data'!AR$3,FALSE)</f>
        <v>66.102077687443497</v>
      </c>
      <c r="M35" s="59">
        <f>VLOOKUP($A35,'Occupancy Raw Data'!$B$8:$BE$45,'Occupancy Raw Data'!AT$3,FALSE)</f>
        <v>-8.3770504796492702</v>
      </c>
      <c r="N35" s="60">
        <f>VLOOKUP($A35,'Occupancy Raw Data'!$B$8:$BE$45,'Occupancy Raw Data'!AU$3,FALSE)</f>
        <v>-3.66160959170114</v>
      </c>
      <c r="O35" s="60">
        <f>VLOOKUP($A35,'Occupancy Raw Data'!$B$8:$BE$45,'Occupancy Raw Data'!AV$3,FALSE)</f>
        <v>4.7647873964793401</v>
      </c>
      <c r="P35" s="60">
        <f>VLOOKUP($A35,'Occupancy Raw Data'!$B$8:$BE$45,'Occupancy Raw Data'!AW$3,FALSE)</f>
        <v>4.5243073659722999</v>
      </c>
      <c r="Q35" s="60">
        <f>VLOOKUP($A35,'Occupancy Raw Data'!$B$8:$BE$45,'Occupancy Raw Data'!AX$3,FALSE)</f>
        <v>-2.25428552350149</v>
      </c>
      <c r="R35" s="61">
        <f>VLOOKUP($A35,'Occupancy Raw Data'!$B$8:$BE$45,'Occupancy Raw Data'!AY$3,FALSE)</f>
        <v>-0.64668140125457096</v>
      </c>
      <c r="S35" s="60">
        <f>VLOOKUP($A35,'Occupancy Raw Data'!$B$8:$BE$45,'Occupancy Raw Data'!BA$3,FALSE)</f>
        <v>-5.8985940571666404</v>
      </c>
      <c r="T35" s="60">
        <f>VLOOKUP($A35,'Occupancy Raw Data'!$B$8:$BE$45,'Occupancy Raw Data'!BB$3,FALSE)</f>
        <v>-6.8333007245315303</v>
      </c>
      <c r="U35" s="61">
        <f>VLOOKUP($A35,'Occupancy Raw Data'!$B$8:$BE$45,'Occupancy Raw Data'!BC$3,FALSE)</f>
        <v>-6.3729766593637196</v>
      </c>
      <c r="V35" s="62">
        <f>VLOOKUP($A35,'Occupancy Raw Data'!$B$8:$BE$45,'Occupancy Raw Data'!BE$3,FALSE)</f>
        <v>-2.6207039973474999</v>
      </c>
      <c r="X35" s="64">
        <f>VLOOKUP($A35,'ADR Raw Data'!$B$6:$BE$43,'ADR Raw Data'!AG$1,FALSE)</f>
        <v>92.195246036890794</v>
      </c>
      <c r="Y35" s="65">
        <f>VLOOKUP($A35,'ADR Raw Data'!$B$6:$BE$43,'ADR Raw Data'!AH$1,FALSE)</f>
        <v>98.302134982264405</v>
      </c>
      <c r="Z35" s="65">
        <f>VLOOKUP($A35,'ADR Raw Data'!$B$6:$BE$43,'ADR Raw Data'!AI$1,FALSE)</f>
        <v>103.89732121462499</v>
      </c>
      <c r="AA35" s="65">
        <f>VLOOKUP($A35,'ADR Raw Data'!$B$6:$BE$43,'ADR Raw Data'!AJ$1,FALSE)</f>
        <v>103.86935277324601</v>
      </c>
      <c r="AB35" s="65">
        <f>VLOOKUP($A35,'ADR Raw Data'!$B$6:$BE$43,'ADR Raw Data'!AK$1,FALSE)</f>
        <v>102.512233368073</v>
      </c>
      <c r="AC35" s="66">
        <f>VLOOKUP($A35,'ADR Raw Data'!$B$6:$BE$43,'ADR Raw Data'!AL$1,FALSE)</f>
        <v>100.72276217330899</v>
      </c>
      <c r="AD35" s="65">
        <f>VLOOKUP($A35,'ADR Raw Data'!$B$6:$BE$43,'ADR Raw Data'!AN$1,FALSE)</f>
        <v>118.67569335465301</v>
      </c>
      <c r="AE35" s="65">
        <f>VLOOKUP($A35,'ADR Raw Data'!$B$6:$BE$43,'ADR Raw Data'!AO$1,FALSE)</f>
        <v>119.343057550023</v>
      </c>
      <c r="AF35" s="66">
        <f>VLOOKUP($A35,'ADR Raw Data'!$B$6:$BE$43,'ADR Raw Data'!AP$1,FALSE)</f>
        <v>119.012728979531</v>
      </c>
      <c r="AG35" s="67">
        <f>VLOOKUP($A35,'ADR Raw Data'!$B$6:$BE$43,'ADR Raw Data'!AR$1,FALSE)</f>
        <v>106.78490110547099</v>
      </c>
      <c r="AI35" s="59">
        <f>VLOOKUP($A35,'ADR Raw Data'!$B$6:$BE$43,'ADR Raw Data'!AT$1,FALSE)</f>
        <v>11.4978653841506</v>
      </c>
      <c r="AJ35" s="60">
        <f>VLOOKUP($A35,'ADR Raw Data'!$B$6:$BE$43,'ADR Raw Data'!AU$1,FALSE)</f>
        <v>12.7862677414563</v>
      </c>
      <c r="AK35" s="60">
        <f>VLOOKUP($A35,'ADR Raw Data'!$B$6:$BE$43,'ADR Raw Data'!AV$1,FALSE)</f>
        <v>15.046680784448</v>
      </c>
      <c r="AL35" s="60">
        <f>VLOOKUP($A35,'ADR Raw Data'!$B$6:$BE$43,'ADR Raw Data'!AW$1,FALSE)</f>
        <v>15.0732392357616</v>
      </c>
      <c r="AM35" s="60">
        <f>VLOOKUP($A35,'ADR Raw Data'!$B$6:$BE$43,'ADR Raw Data'!AX$1,FALSE)</f>
        <v>14.364449063835499</v>
      </c>
      <c r="AN35" s="61">
        <f>VLOOKUP($A35,'ADR Raw Data'!$B$6:$BE$43,'ADR Raw Data'!AY$1,FALSE)</f>
        <v>14.123973297512601</v>
      </c>
      <c r="AO35" s="60">
        <f>VLOOKUP($A35,'ADR Raw Data'!$B$6:$BE$43,'ADR Raw Data'!BA$1,FALSE)</f>
        <v>10.3771268228368</v>
      </c>
      <c r="AP35" s="60">
        <f>VLOOKUP($A35,'ADR Raw Data'!$B$6:$BE$43,'ADR Raw Data'!BB$1,FALSE)</f>
        <v>7.92470376009351</v>
      </c>
      <c r="AQ35" s="61">
        <f>VLOOKUP($A35,'ADR Raw Data'!$B$6:$BE$43,'ADR Raw Data'!BC$1,FALSE)</f>
        <v>9.1137402163444605</v>
      </c>
      <c r="AR35" s="62">
        <f>VLOOKUP($A35,'ADR Raw Data'!$B$6:$BE$43,'ADR Raw Data'!BE$1,FALSE)</f>
        <v>11.895370467735701</v>
      </c>
      <c r="AT35" s="64">
        <f>VLOOKUP($A35,'RevPAR Raw Data'!$B$6:$BE$43,'RevPAR Raw Data'!AG$1,FALSE)</f>
        <v>44.163875621047801</v>
      </c>
      <c r="AU35" s="65">
        <f>VLOOKUP($A35,'RevPAR Raw Data'!$B$6:$BE$43,'RevPAR Raw Data'!AH$1,FALSE)</f>
        <v>57.892365063233903</v>
      </c>
      <c r="AV35" s="65">
        <f>VLOOKUP($A35,'RevPAR Raw Data'!$B$6:$BE$43,'RevPAR Raw Data'!AI$1,FALSE)</f>
        <v>70.9923966802168</v>
      </c>
      <c r="AW35" s="65">
        <f>VLOOKUP($A35,'RevPAR Raw Data'!$B$6:$BE$43,'RevPAR Raw Data'!AJ$1,FALSE)</f>
        <v>71.896921014001805</v>
      </c>
      <c r="AX35" s="65">
        <f>VLOOKUP($A35,'RevPAR Raw Data'!$B$6:$BE$43,'RevPAR Raw Data'!AK$1,FALSE)</f>
        <v>66.639896962511202</v>
      </c>
      <c r="AY35" s="66">
        <f>VLOOKUP($A35,'RevPAR Raw Data'!$B$6:$BE$43,'RevPAR Raw Data'!AL$1,FALSE)</f>
        <v>62.317091068202302</v>
      </c>
      <c r="AZ35" s="65">
        <f>VLOOKUP($A35,'RevPAR Raw Data'!$B$6:$BE$43,'RevPAR Raw Data'!AN$1,FALSE)</f>
        <v>90.0888682813911</v>
      </c>
      <c r="BA35" s="65">
        <f>VLOOKUP($A35,'RevPAR Raw Data'!$B$6:$BE$43,'RevPAR Raw Data'!AO$1,FALSE)</f>
        <v>92.434944387985496</v>
      </c>
      <c r="BB35" s="66">
        <f>VLOOKUP($A35,'RevPAR Raw Data'!$B$6:$BE$43,'RevPAR Raw Data'!AP$1,FALSE)</f>
        <v>91.261906334688305</v>
      </c>
      <c r="BC35" s="67">
        <f>VLOOKUP($A35,'RevPAR Raw Data'!$B$6:$BE$43,'RevPAR Raw Data'!AR$1,FALSE)</f>
        <v>70.587038287198297</v>
      </c>
      <c r="BE35" s="59">
        <f>VLOOKUP($A35,'RevPAR Raw Data'!$B$6:$BE$43,'RevPAR Raw Data'!AT$1,FALSE)</f>
        <v>2.1576329171889901</v>
      </c>
      <c r="BF35" s="60">
        <f>VLOOKUP($A35,'RevPAR Raw Data'!$B$6:$BE$43,'RevPAR Raw Data'!AU$1,FALSE)</f>
        <v>8.6564749437134392</v>
      </c>
      <c r="BG35" s="60">
        <f>VLOOKUP($A35,'RevPAR Raw Data'!$B$6:$BE$43,'RevPAR Raw Data'!AV$1,FALSE)</f>
        <v>20.528410530533201</v>
      </c>
      <c r="BH35" s="60">
        <f>VLOOKUP($A35,'RevPAR Raw Data'!$B$6:$BE$43,'RevPAR Raw Data'!AW$1,FALSE)</f>
        <v>20.279506274768099</v>
      </c>
      <c r="BI35" s="60">
        <f>VLOOKUP($A35,'RevPAR Raw Data'!$B$6:$BE$43,'RevPAR Raw Data'!AX$1,FALSE)</f>
        <v>11.7863478445572</v>
      </c>
      <c r="BJ35" s="61">
        <f>VLOOKUP($A35,'RevPAR Raw Data'!$B$6:$BE$43,'RevPAR Raw Data'!AY$1,FALSE)</f>
        <v>13.385954787824801</v>
      </c>
      <c r="BK35" s="60">
        <f>VLOOKUP($A35,'RevPAR Raw Data'!$B$6:$BE$43,'RevPAR Raw Data'!BA$1,FALSE)</f>
        <v>3.8664281795936599</v>
      </c>
      <c r="BL35" s="60">
        <f>VLOOKUP($A35,'RevPAR Raw Data'!$B$6:$BE$43,'RevPAR Raw Data'!BB$1,FALSE)</f>
        <v>0.54988419610653505</v>
      </c>
      <c r="BM35" s="61">
        <f>VLOOKUP($A35,'RevPAR Raw Data'!$B$6:$BE$43,'RevPAR Raw Data'!BC$1,FALSE)</f>
        <v>2.15994702019806</v>
      </c>
      <c r="BN35" s="62">
        <f>VLOOKUP($A35,'RevPAR Raw Data'!$B$6:$BE$43,'RevPAR Raw Data'!BE$1,FALSE)</f>
        <v>8.9629240210410099</v>
      </c>
    </row>
    <row r="36" spans="1:66" x14ac:dyDescent="0.35">
      <c r="A36" s="78" t="s">
        <v>45</v>
      </c>
      <c r="B36" s="59">
        <f>VLOOKUP($A36,'Occupancy Raw Data'!$B$8:$BE$45,'Occupancy Raw Data'!AG$3,FALSE)</f>
        <v>53.275563258232197</v>
      </c>
      <c r="C36" s="60">
        <f>VLOOKUP($A36,'Occupancy Raw Data'!$B$8:$BE$45,'Occupancy Raw Data'!AH$3,FALSE)</f>
        <v>63.249566724436697</v>
      </c>
      <c r="D36" s="60">
        <f>VLOOKUP($A36,'Occupancy Raw Data'!$B$8:$BE$45,'Occupancy Raw Data'!AI$3,FALSE)</f>
        <v>69.038128249566697</v>
      </c>
      <c r="E36" s="60">
        <f>VLOOKUP($A36,'Occupancy Raw Data'!$B$8:$BE$45,'Occupancy Raw Data'!AJ$3,FALSE)</f>
        <v>70.294627383015495</v>
      </c>
      <c r="F36" s="60">
        <f>VLOOKUP($A36,'Occupancy Raw Data'!$B$8:$BE$45,'Occupancy Raw Data'!AK$3,FALSE)</f>
        <v>70.285961871750402</v>
      </c>
      <c r="G36" s="61">
        <f>VLOOKUP($A36,'Occupancy Raw Data'!$B$8:$BE$45,'Occupancy Raw Data'!AL$3,FALSE)</f>
        <v>65.228769497400293</v>
      </c>
      <c r="H36" s="60">
        <f>VLOOKUP($A36,'Occupancy Raw Data'!$B$8:$BE$45,'Occupancy Raw Data'!AN$3,FALSE)</f>
        <v>84.852686308492196</v>
      </c>
      <c r="I36" s="60">
        <f>VLOOKUP($A36,'Occupancy Raw Data'!$B$8:$BE$45,'Occupancy Raw Data'!AO$3,FALSE)</f>
        <v>85.216637781629103</v>
      </c>
      <c r="J36" s="61">
        <f>VLOOKUP($A36,'Occupancy Raw Data'!$B$8:$BE$45,'Occupancy Raw Data'!AP$3,FALSE)</f>
        <v>85.0346620450606</v>
      </c>
      <c r="K36" s="62">
        <f>VLOOKUP($A36,'Occupancy Raw Data'!$B$8:$BE$45,'Occupancy Raw Data'!AR$3,FALSE)</f>
        <v>70.887595939589005</v>
      </c>
      <c r="M36" s="59">
        <f>VLOOKUP($A36,'Occupancy Raw Data'!$B$8:$BE$45,'Occupancy Raw Data'!AT$3,FALSE)</f>
        <v>-15.9190371991247</v>
      </c>
      <c r="N36" s="60">
        <f>VLOOKUP($A36,'Occupancy Raw Data'!$B$8:$BE$45,'Occupancy Raw Data'!AU$3,FALSE)</f>
        <v>-15.422943221320899</v>
      </c>
      <c r="O36" s="60">
        <f>VLOOKUP($A36,'Occupancy Raw Data'!$B$8:$BE$45,'Occupancy Raw Data'!AV$3,FALSE)</f>
        <v>-12.160970231532501</v>
      </c>
      <c r="P36" s="60">
        <f>VLOOKUP($A36,'Occupancy Raw Data'!$B$8:$BE$45,'Occupancy Raw Data'!AW$3,FALSE)</f>
        <v>-10.5524313595765</v>
      </c>
      <c r="Q36" s="60">
        <f>VLOOKUP($A36,'Occupancy Raw Data'!$B$8:$BE$45,'Occupancy Raw Data'!AX$3,FALSE)</f>
        <v>-10.3459710401237</v>
      </c>
      <c r="R36" s="61">
        <f>VLOOKUP($A36,'Occupancy Raw Data'!$B$8:$BE$45,'Occupancy Raw Data'!AY$3,FALSE)</f>
        <v>-12.7318679280281</v>
      </c>
      <c r="S36" s="60">
        <f>VLOOKUP($A36,'Occupancy Raw Data'!$B$8:$BE$45,'Occupancy Raw Data'!BA$3,FALSE)</f>
        <v>-2.0016012810248101</v>
      </c>
      <c r="T36" s="60">
        <f>VLOOKUP($A36,'Occupancy Raw Data'!$B$8:$BE$45,'Occupancy Raw Data'!BB$3,FALSE)</f>
        <v>-6.0026763525138502</v>
      </c>
      <c r="U36" s="61">
        <f>VLOOKUP($A36,'Occupancy Raw Data'!$B$8:$BE$45,'Occupancy Raw Data'!BC$3,FALSE)</f>
        <v>-4.0481079495453196</v>
      </c>
      <c r="V36" s="62">
        <f>VLOOKUP($A36,'Occupancy Raw Data'!$B$8:$BE$45,'Occupancy Raw Data'!BE$3,FALSE)</f>
        <v>-9.9383473310056303</v>
      </c>
      <c r="X36" s="64">
        <f>VLOOKUP($A36,'ADR Raw Data'!$B$6:$BE$43,'ADR Raw Data'!AG$1,FALSE)</f>
        <v>85.043027374755994</v>
      </c>
      <c r="Y36" s="65">
        <f>VLOOKUP($A36,'ADR Raw Data'!$B$6:$BE$43,'ADR Raw Data'!AH$1,FALSE)</f>
        <v>87.678315413070194</v>
      </c>
      <c r="Z36" s="65">
        <f>VLOOKUP($A36,'ADR Raw Data'!$B$6:$BE$43,'ADR Raw Data'!AI$1,FALSE)</f>
        <v>90.999475586795498</v>
      </c>
      <c r="AA36" s="65">
        <f>VLOOKUP($A36,'ADR Raw Data'!$B$6:$BE$43,'ADR Raw Data'!AJ$1,FALSE)</f>
        <v>91.599397768737603</v>
      </c>
      <c r="AB36" s="65">
        <f>VLOOKUP($A36,'ADR Raw Data'!$B$6:$BE$43,'ADR Raw Data'!AK$1,FALSE)</f>
        <v>90.294501232893595</v>
      </c>
      <c r="AC36" s="66">
        <f>VLOOKUP($A36,'ADR Raw Data'!$B$6:$BE$43,'ADR Raw Data'!AL$1,FALSE)</f>
        <v>89.359789374817296</v>
      </c>
      <c r="AD36" s="65">
        <f>VLOOKUP($A36,'ADR Raw Data'!$B$6:$BE$43,'ADR Raw Data'!AN$1,FALSE)</f>
        <v>107.982668433415</v>
      </c>
      <c r="AE36" s="65">
        <f>VLOOKUP($A36,'ADR Raw Data'!$B$6:$BE$43,'ADR Raw Data'!AO$1,FALSE)</f>
        <v>108.94197639821</v>
      </c>
      <c r="AF36" s="66">
        <f>VLOOKUP($A36,'ADR Raw Data'!$B$6:$BE$43,'ADR Raw Data'!AP$1,FALSE)</f>
        <v>108.463348884133</v>
      </c>
      <c r="AG36" s="67">
        <f>VLOOKUP($A36,'ADR Raw Data'!$B$6:$BE$43,'ADR Raw Data'!AR$1,FALSE)</f>
        <v>95.907236398721594</v>
      </c>
      <c r="AI36" s="59">
        <f>VLOOKUP($A36,'ADR Raw Data'!$B$6:$BE$43,'ADR Raw Data'!AT$1,FALSE)</f>
        <v>0.58259826218674404</v>
      </c>
      <c r="AJ36" s="60">
        <f>VLOOKUP($A36,'ADR Raw Data'!$B$6:$BE$43,'ADR Raw Data'!AU$1,FALSE)</f>
        <v>-7.1498208056594403E-2</v>
      </c>
      <c r="AK36" s="60">
        <f>VLOOKUP($A36,'ADR Raw Data'!$B$6:$BE$43,'ADR Raw Data'!AV$1,FALSE)</f>
        <v>0.92852625505114394</v>
      </c>
      <c r="AL36" s="60">
        <f>VLOOKUP($A36,'ADR Raw Data'!$B$6:$BE$43,'ADR Raw Data'!AW$1,FALSE)</f>
        <v>3.7619350682727202</v>
      </c>
      <c r="AM36" s="60">
        <f>VLOOKUP($A36,'ADR Raw Data'!$B$6:$BE$43,'ADR Raw Data'!AX$1,FALSE)</f>
        <v>1.21711844856802</v>
      </c>
      <c r="AN36" s="61">
        <f>VLOOKUP($A36,'ADR Raw Data'!$B$6:$BE$43,'ADR Raw Data'!AY$1,FALSE)</f>
        <v>1.3952193254068199</v>
      </c>
      <c r="AO36" s="60">
        <f>VLOOKUP($A36,'ADR Raw Data'!$B$6:$BE$43,'ADR Raw Data'!BA$1,FALSE)</f>
        <v>5.63568387165411</v>
      </c>
      <c r="AP36" s="60">
        <f>VLOOKUP($A36,'ADR Raw Data'!$B$6:$BE$43,'ADR Raw Data'!BB$1,FALSE)</f>
        <v>3.7227280372566498</v>
      </c>
      <c r="AQ36" s="61">
        <f>VLOOKUP($A36,'ADR Raw Data'!$B$6:$BE$43,'ADR Raw Data'!BC$1,FALSE)</f>
        <v>4.6346272599980898</v>
      </c>
      <c r="AR36" s="62">
        <f>VLOOKUP($A36,'ADR Raw Data'!$B$6:$BE$43,'ADR Raw Data'!BE$1,FALSE)</f>
        <v>2.9867912487622701</v>
      </c>
      <c r="AT36" s="64">
        <f>VLOOKUP($A36,'RevPAR Raw Data'!$B$6:$BE$43,'RevPAR Raw Data'!AG$1,FALSE)</f>
        <v>45.307151845753801</v>
      </c>
      <c r="AU36" s="65">
        <f>VLOOKUP($A36,'RevPAR Raw Data'!$B$6:$BE$43,'RevPAR Raw Data'!AH$1,FALSE)</f>
        <v>55.456154610051897</v>
      </c>
      <c r="AV36" s="65">
        <f>VLOOKUP($A36,'RevPAR Raw Data'!$B$6:$BE$43,'RevPAR Raw Data'!AI$1,FALSE)</f>
        <v>62.824334662044997</v>
      </c>
      <c r="AW36" s="65">
        <f>VLOOKUP($A36,'RevPAR Raw Data'!$B$6:$BE$43,'RevPAR Raw Data'!AJ$1,FALSE)</f>
        <v>64.389455346620394</v>
      </c>
      <c r="AX36" s="65">
        <f>VLOOKUP($A36,'RevPAR Raw Data'!$B$6:$BE$43,'RevPAR Raw Data'!AK$1,FALSE)</f>
        <v>63.464358708838802</v>
      </c>
      <c r="AY36" s="66">
        <f>VLOOKUP($A36,'RevPAR Raw Data'!$B$6:$BE$43,'RevPAR Raw Data'!AL$1,FALSE)</f>
        <v>58.288291034662002</v>
      </c>
      <c r="AZ36" s="65">
        <f>VLOOKUP($A36,'RevPAR Raw Data'!$B$6:$BE$43,'RevPAR Raw Data'!AN$1,FALSE)</f>
        <v>91.626194913344804</v>
      </c>
      <c r="BA36" s="65">
        <f>VLOOKUP($A36,'RevPAR Raw Data'!$B$6:$BE$43,'RevPAR Raw Data'!AO$1,FALSE)</f>
        <v>92.836689419410703</v>
      </c>
      <c r="BB36" s="66">
        <f>VLOOKUP($A36,'RevPAR Raw Data'!$B$6:$BE$43,'RevPAR Raw Data'!AP$1,FALSE)</f>
        <v>92.231442166377803</v>
      </c>
      <c r="BC36" s="67">
        <f>VLOOKUP($A36,'RevPAR Raw Data'!$B$6:$BE$43,'RevPAR Raw Data'!AR$1,FALSE)</f>
        <v>67.986334215152198</v>
      </c>
      <c r="BE36" s="59">
        <f>VLOOKUP($A36,'RevPAR Raw Data'!$B$6:$BE$43,'RevPAR Raw Data'!AT$1,FALSE)</f>
        <v>-15.4291829710169</v>
      </c>
      <c r="BF36" s="60">
        <f>VLOOKUP($A36,'RevPAR Raw Data'!$B$6:$BE$43,'RevPAR Raw Data'!AU$1,FALSE)</f>
        <v>-15.4834143013447</v>
      </c>
      <c r="BG36" s="60">
        <f>VLOOKUP($A36,'RevPAR Raw Data'!$B$6:$BE$43,'RevPAR Raw Data'!AV$1,FALSE)</f>
        <v>-11.345361777950099</v>
      </c>
      <c r="BH36" s="60">
        <f>VLOOKUP($A36,'RevPAR Raw Data'!$B$6:$BE$43,'RevPAR Raw Data'!AW$1,FALSE)</f>
        <v>-7.18747190717517</v>
      </c>
      <c r="BI36" s="60">
        <f>VLOOKUP($A36,'RevPAR Raw Data'!$B$6:$BE$43,'RevPAR Raw Data'!AX$1,FALSE)</f>
        <v>-9.2547753137686204</v>
      </c>
      <c r="BJ36" s="61">
        <f>VLOOKUP($A36,'RevPAR Raw Data'!$B$6:$BE$43,'RevPAR Raw Data'!AY$1,FALSE)</f>
        <v>-11.5142860844384</v>
      </c>
      <c r="BK36" s="60">
        <f>VLOOKUP($A36,'RevPAR Raw Data'!$B$6:$BE$43,'RevPAR Raw Data'!BA$1,FALSE)</f>
        <v>3.52127867005975</v>
      </c>
      <c r="BL36" s="60">
        <f>VLOOKUP($A36,'RevPAR Raw Data'!$B$6:$BE$43,'RevPAR Raw Data'!BB$1,FALSE)</f>
        <v>-2.5034116308180101</v>
      </c>
      <c r="BM36" s="61">
        <f>VLOOKUP($A36,'RevPAR Raw Data'!$B$6:$BE$43,'RevPAR Raw Data'!BC$1,FALSE)</f>
        <v>0.39890459590899402</v>
      </c>
      <c r="BN36" s="62">
        <f>VLOOKUP($A36,'RevPAR Raw Data'!$B$6:$BE$43,'RevPAR Raw Data'!BE$1,FALSE)</f>
        <v>-7.2483937705974304</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Data'!$B$8:$BE$45,'Occupancy Raw Data'!AG$3,FALSE)</f>
        <v>51.337674167538196</v>
      </c>
      <c r="C39" s="60">
        <f>VLOOKUP($A39,'Occupancy Raw Data'!$B$8:$BE$45,'Occupancy Raw Data'!AH$3,FALSE)</f>
        <v>61.4638507472757</v>
      </c>
      <c r="D39" s="60">
        <f>VLOOKUP($A39,'Occupancy Raw Data'!$B$8:$BE$45,'Occupancy Raw Data'!AI$3,FALSE)</f>
        <v>68.784791336324602</v>
      </c>
      <c r="E39" s="60">
        <f>VLOOKUP($A39,'Occupancy Raw Data'!$B$8:$BE$45,'Occupancy Raw Data'!AJ$3,FALSE)</f>
        <v>70.2692216861779</v>
      </c>
      <c r="F39" s="60">
        <f>VLOOKUP($A39,'Occupancy Raw Data'!$B$8:$BE$45,'Occupancy Raw Data'!AK$3,FALSE)</f>
        <v>68.649843122701597</v>
      </c>
      <c r="G39" s="61">
        <f>VLOOKUP($A39,'Occupancy Raw Data'!$B$8:$BE$45,'Occupancy Raw Data'!AL$3,FALSE)</f>
        <v>64.101076212003605</v>
      </c>
      <c r="H39" s="60">
        <f>VLOOKUP($A39,'Occupancy Raw Data'!$B$8:$BE$45,'Occupancy Raw Data'!AN$3,FALSE)</f>
        <v>78.358523666542894</v>
      </c>
      <c r="I39" s="60">
        <f>VLOOKUP($A39,'Occupancy Raw Data'!$B$8:$BE$45,'Occupancy Raw Data'!AO$3,FALSE)</f>
        <v>79.320029688606894</v>
      </c>
      <c r="J39" s="61">
        <f>VLOOKUP($A39,'Occupancy Raw Data'!$B$8:$BE$45,'Occupancy Raw Data'!AP$3,FALSE)</f>
        <v>78.839276677574901</v>
      </c>
      <c r="K39" s="62">
        <f>VLOOKUP($A39,'Occupancy Raw Data'!$B$8:$BE$45,'Occupancy Raw Data'!AR$3,FALSE)</f>
        <v>68.311990630738293</v>
      </c>
      <c r="M39" s="59">
        <f>VLOOKUP($A39,'Occupancy Raw Data'!$B$8:$BE$45,'Occupancy Raw Data'!AT$3,FALSE)</f>
        <v>-10.452668016589801</v>
      </c>
      <c r="N39" s="60">
        <f>VLOOKUP($A39,'Occupancy Raw Data'!$B$8:$BE$45,'Occupancy Raw Data'!AU$3,FALSE)</f>
        <v>-7.1464204171705701</v>
      </c>
      <c r="O39" s="60">
        <f>VLOOKUP($A39,'Occupancy Raw Data'!$B$8:$BE$45,'Occupancy Raw Data'!AV$3,FALSE)</f>
        <v>-1.23446680952863</v>
      </c>
      <c r="P39" s="60">
        <f>VLOOKUP($A39,'Occupancy Raw Data'!$B$8:$BE$45,'Occupancy Raw Data'!AW$3,FALSE)</f>
        <v>-0.27789211851399098</v>
      </c>
      <c r="Q39" s="60">
        <f>VLOOKUP($A39,'Occupancy Raw Data'!$B$8:$BE$45,'Occupancy Raw Data'!AX$3,FALSE)</f>
        <v>-4.5096767602413896</v>
      </c>
      <c r="R39" s="61">
        <f>VLOOKUP($A39,'Occupancy Raw Data'!$B$8:$BE$45,'Occupancy Raw Data'!AY$3,FALSE)</f>
        <v>-4.4767649423893996</v>
      </c>
      <c r="S39" s="60">
        <f>VLOOKUP($A39,'Occupancy Raw Data'!$B$8:$BE$45,'Occupancy Raw Data'!BA$3,FALSE)</f>
        <v>-5.6332209596096101</v>
      </c>
      <c r="T39" s="60">
        <f>VLOOKUP($A39,'Occupancy Raw Data'!$B$8:$BE$45,'Occupancy Raw Data'!BB$3,FALSE)</f>
        <v>-7.3804325575254603</v>
      </c>
      <c r="U39" s="61">
        <f>VLOOKUP($A39,'Occupancy Raw Data'!$B$8:$BE$45,'Occupancy Raw Data'!BC$3,FALSE)</f>
        <v>-6.5203161643192802</v>
      </c>
      <c r="V39" s="62">
        <f>VLOOKUP($A39,'Occupancy Raw Data'!$B$8:$BE$45,'Occupancy Raw Data'!BE$3,FALSE)</f>
        <v>-5.1604177021896698</v>
      </c>
      <c r="X39" s="64">
        <f>VLOOKUP($A39,'ADR Raw Data'!$B$6:$BE$43,'ADR Raw Data'!AG$1,FALSE)</f>
        <v>103.06455576000501</v>
      </c>
      <c r="Y39" s="65">
        <f>VLOOKUP($A39,'ADR Raw Data'!$B$6:$BE$43,'ADR Raw Data'!AH$1,FALSE)</f>
        <v>106.463853912232</v>
      </c>
      <c r="Z39" s="65">
        <f>VLOOKUP($A39,'ADR Raw Data'!$B$6:$BE$43,'ADR Raw Data'!AI$1,FALSE)</f>
        <v>110.506795742698</v>
      </c>
      <c r="AA39" s="65">
        <f>VLOOKUP($A39,'ADR Raw Data'!$B$6:$BE$43,'ADR Raw Data'!AJ$1,FALSE)</f>
        <v>112.067704947547</v>
      </c>
      <c r="AB39" s="65">
        <f>VLOOKUP($A39,'ADR Raw Data'!$B$6:$BE$43,'ADR Raw Data'!AK$1,FALSE)</f>
        <v>114.782444283362</v>
      </c>
      <c r="AC39" s="66">
        <f>VLOOKUP($A39,'ADR Raw Data'!$B$6:$BE$43,'ADR Raw Data'!AL$1,FALSE)</f>
        <v>109.797429842843</v>
      </c>
      <c r="AD39" s="65">
        <f>VLOOKUP($A39,'ADR Raw Data'!$B$6:$BE$43,'ADR Raw Data'!AN$1,FALSE)</f>
        <v>151.84468962919101</v>
      </c>
      <c r="AE39" s="65">
        <f>VLOOKUP($A39,'ADR Raw Data'!$B$6:$BE$43,'ADR Raw Data'!AO$1,FALSE)</f>
        <v>152.257262374395</v>
      </c>
      <c r="AF39" s="66">
        <f>VLOOKUP($A39,'ADR Raw Data'!$B$6:$BE$43,'ADR Raw Data'!AP$1,FALSE)</f>
        <v>152.05223391281001</v>
      </c>
      <c r="AG39" s="67">
        <f>VLOOKUP($A39,'ADR Raw Data'!$B$6:$BE$43,'ADR Raw Data'!AR$1,FALSE)</f>
        <v>123.73072182222801</v>
      </c>
      <c r="AI39" s="59">
        <f>VLOOKUP($A39,'ADR Raw Data'!$B$6:$BE$43,'ADR Raw Data'!AT$1,FALSE)</f>
        <v>5.4942240714630204</v>
      </c>
      <c r="AJ39" s="60">
        <f>VLOOKUP($A39,'ADR Raw Data'!$B$6:$BE$43,'ADR Raw Data'!AU$1,FALSE)</f>
        <v>8.0697209156799996</v>
      </c>
      <c r="AK39" s="60">
        <f>VLOOKUP($A39,'ADR Raw Data'!$B$6:$BE$43,'ADR Raw Data'!AV$1,FALSE)</f>
        <v>9.4261890296622006</v>
      </c>
      <c r="AL39" s="60">
        <f>VLOOKUP($A39,'ADR Raw Data'!$B$6:$BE$43,'ADR Raw Data'!AW$1,FALSE)</f>
        <v>10.056187109153999</v>
      </c>
      <c r="AM39" s="60">
        <f>VLOOKUP($A39,'ADR Raw Data'!$B$6:$BE$43,'ADR Raw Data'!AX$1,FALSE)</f>
        <v>7.7405260573286396</v>
      </c>
      <c r="AN39" s="61">
        <f>VLOOKUP($A39,'ADR Raw Data'!$B$6:$BE$43,'ADR Raw Data'!AY$1,FALSE)</f>
        <v>8.3856173875110098</v>
      </c>
      <c r="AO39" s="60">
        <f>VLOOKUP($A39,'ADR Raw Data'!$B$6:$BE$43,'ADR Raw Data'!BA$1,FALSE)</f>
        <v>11.4726572002242</v>
      </c>
      <c r="AP39" s="60">
        <f>VLOOKUP($A39,'ADR Raw Data'!$B$6:$BE$43,'ADR Raw Data'!BB$1,FALSE)</f>
        <v>8.9558182128528099</v>
      </c>
      <c r="AQ39" s="61">
        <f>VLOOKUP($A39,'ADR Raw Data'!$B$6:$BE$43,'ADR Raw Data'!BC$1,FALSE)</f>
        <v>10.1773411961059</v>
      </c>
      <c r="AR39" s="62">
        <f>VLOOKUP($A39,'ADR Raw Data'!$B$6:$BE$43,'ADR Raw Data'!BE$1,FALSE)</f>
        <v>8.9354650505748996</v>
      </c>
      <c r="AT39" s="64">
        <f>VLOOKUP($A39,'RevPAR Raw Data'!$B$6:$BE$43,'RevPAR Raw Data'!AG$1,FALSE)</f>
        <v>52.910945818292198</v>
      </c>
      <c r="AU39" s="65">
        <f>VLOOKUP($A39,'RevPAR Raw Data'!$B$6:$BE$43,'RevPAR Raw Data'!AH$1,FALSE)</f>
        <v>65.436784268411898</v>
      </c>
      <c r="AV39" s="65">
        <f>VLOOKUP($A39,'RevPAR Raw Data'!$B$6:$BE$43,'RevPAR Raw Data'!AI$1,FALSE)</f>
        <v>76.011868864073406</v>
      </c>
      <c r="AW39" s="65">
        <f>VLOOKUP($A39,'RevPAR Raw Data'!$B$6:$BE$43,'RevPAR Raw Data'!AJ$1,FALSE)</f>
        <v>78.749104028204101</v>
      </c>
      <c r="AX39" s="65">
        <f>VLOOKUP($A39,'RevPAR Raw Data'!$B$6:$BE$43,'RevPAR Raw Data'!AK$1,FALSE)</f>
        <v>78.797967932930703</v>
      </c>
      <c r="AY39" s="66">
        <f>VLOOKUP($A39,'RevPAR Raw Data'!$B$6:$BE$43,'RevPAR Raw Data'!AL$1,FALSE)</f>
        <v>70.381334182382503</v>
      </c>
      <c r="AZ39" s="65">
        <f>VLOOKUP($A39,'RevPAR Raw Data'!$B$6:$BE$43,'RevPAR Raw Data'!AN$1,FALSE)</f>
        <v>118.98325705947801</v>
      </c>
      <c r="BA39" s="65">
        <f>VLOOKUP($A39,'RevPAR Raw Data'!$B$6:$BE$43,'RevPAR Raw Data'!AO$1,FALSE)</f>
        <v>120.77050571843</v>
      </c>
      <c r="BB39" s="66">
        <f>VLOOKUP($A39,'RevPAR Raw Data'!$B$6:$BE$43,'RevPAR Raw Data'!AP$1,FALSE)</f>
        <v>119.876881388954</v>
      </c>
      <c r="BC39" s="67">
        <f>VLOOKUP($A39,'RevPAR Raw Data'!$B$6:$BE$43,'RevPAR Raw Data'!AR$1,FALSE)</f>
        <v>84.522919098545898</v>
      </c>
      <c r="BE39" s="59">
        <f>VLOOKUP($A39,'RevPAR Raw Data'!$B$6:$BE$43,'RevPAR Raw Data'!AT$1,FALSE)</f>
        <v>-5.5327369474043699</v>
      </c>
      <c r="BF39" s="60">
        <f>VLOOKUP($A39,'RevPAR Raw Data'!$B$6:$BE$43,'RevPAR Raw Data'!AU$1,FALSE)</f>
        <v>0.34660431538259701</v>
      </c>
      <c r="BG39" s="60">
        <f>VLOOKUP($A39,'RevPAR Raw Data'!$B$6:$BE$43,'RevPAR Raw Data'!AV$1,FALSE)</f>
        <v>8.0753590451589492</v>
      </c>
      <c r="BH39" s="60">
        <f>VLOOKUP($A39,'RevPAR Raw Data'!$B$6:$BE$43,'RevPAR Raw Data'!AW$1,FALSE)</f>
        <v>9.7503496392406799</v>
      </c>
      <c r="BI39" s="60">
        <f>VLOOKUP($A39,'RevPAR Raw Data'!$B$6:$BE$43,'RevPAR Raw Data'!AX$1,FALSE)</f>
        <v>2.8817765923594698</v>
      </c>
      <c r="BJ39" s="61">
        <f>VLOOKUP($A39,'RevPAR Raw Data'!$B$6:$BE$43,'RevPAR Raw Data'!AY$1,FALSE)</f>
        <v>3.5334480657145999</v>
      </c>
      <c r="BK39" s="60">
        <f>VLOOKUP($A39,'RevPAR Raw Data'!$B$6:$BE$43,'RevPAR Raw Data'!BA$1,FALSE)</f>
        <v>5.1931561105874398</v>
      </c>
      <c r="BL39" s="60">
        <f>VLOOKUP($A39,'RevPAR Raw Data'!$B$6:$BE$43,'RevPAR Raw Data'!BB$1,FALSE)</f>
        <v>0.91440753215316894</v>
      </c>
      <c r="BM39" s="61">
        <f>VLOOKUP($A39,'RevPAR Raw Data'!$B$6:$BE$43,'RevPAR Raw Data'!BC$1,FALSE)</f>
        <v>2.9934302086790501</v>
      </c>
      <c r="BN39" s="62">
        <f>VLOOKUP($A39,'RevPAR Raw Data'!$B$6:$BE$43,'RevPAR Raw Data'!BE$1,FALSE)</f>
        <v>3.3139400281423801</v>
      </c>
    </row>
    <row r="40" spans="1:66" x14ac:dyDescent="0.35">
      <c r="A40" s="81" t="s">
        <v>79</v>
      </c>
      <c r="B40" s="59">
        <f>VLOOKUP($A40,'Occupancy Raw Data'!$B$8:$BE$45,'Occupancy Raw Data'!AG$3,FALSE)</f>
        <v>48.769730733518998</v>
      </c>
      <c r="C40" s="60">
        <f>VLOOKUP($A40,'Occupancy Raw Data'!$B$8:$BE$45,'Occupancy Raw Data'!AH$3,FALSE)</f>
        <v>60.724233983286901</v>
      </c>
      <c r="D40" s="60">
        <f>VLOOKUP($A40,'Occupancy Raw Data'!$B$8:$BE$45,'Occupancy Raw Data'!AI$3,FALSE)</f>
        <v>64.856081708449295</v>
      </c>
      <c r="E40" s="60">
        <f>VLOOKUP($A40,'Occupancy Raw Data'!$B$8:$BE$45,'Occupancy Raw Data'!AJ$3,FALSE)</f>
        <v>64.902506963788298</v>
      </c>
      <c r="F40" s="60">
        <f>VLOOKUP($A40,'Occupancy Raw Data'!$B$8:$BE$45,'Occupancy Raw Data'!AK$3,FALSE)</f>
        <v>61.049210770659201</v>
      </c>
      <c r="G40" s="61">
        <f>VLOOKUP($A40,'Occupancy Raw Data'!$B$8:$BE$45,'Occupancy Raw Data'!AL$3,FALSE)</f>
        <v>60.060352831940499</v>
      </c>
      <c r="H40" s="60">
        <f>VLOOKUP($A40,'Occupancy Raw Data'!$B$8:$BE$45,'Occupancy Raw Data'!AN$3,FALSE)</f>
        <v>68.709377901578407</v>
      </c>
      <c r="I40" s="60">
        <f>VLOOKUP($A40,'Occupancy Raw Data'!$B$8:$BE$45,'Occupancy Raw Data'!AO$3,FALSE)</f>
        <v>70.961002785515305</v>
      </c>
      <c r="J40" s="61">
        <f>VLOOKUP($A40,'Occupancy Raw Data'!$B$8:$BE$45,'Occupancy Raw Data'!AP$3,FALSE)</f>
        <v>69.835190343546799</v>
      </c>
      <c r="K40" s="62">
        <f>VLOOKUP($A40,'Occupancy Raw Data'!$B$8:$BE$45,'Occupancy Raw Data'!AR$3,FALSE)</f>
        <v>62.853163549542302</v>
      </c>
      <c r="M40" s="59">
        <f>VLOOKUP($A40,'Occupancy Raw Data'!$B$8:$BE$45,'Occupancy Raw Data'!AT$3,FALSE)</f>
        <v>-3.1350852927616399</v>
      </c>
      <c r="N40" s="60">
        <f>VLOOKUP($A40,'Occupancy Raw Data'!$B$8:$BE$45,'Occupancy Raw Data'!AU$3,FALSE)</f>
        <v>-3.43300110741971</v>
      </c>
      <c r="O40" s="60">
        <f>VLOOKUP($A40,'Occupancy Raw Data'!$B$8:$BE$45,'Occupancy Raw Data'!AV$3,FALSE)</f>
        <v>-3.0197847969454998</v>
      </c>
      <c r="P40" s="60">
        <f>VLOOKUP($A40,'Occupancy Raw Data'!$B$8:$BE$45,'Occupancy Raw Data'!AW$3,FALSE)</f>
        <v>-2.1008403361344499</v>
      </c>
      <c r="Q40" s="60">
        <f>VLOOKUP($A40,'Occupancy Raw Data'!$B$8:$BE$45,'Occupancy Raw Data'!AX$3,FALSE)</f>
        <v>-5.25936599423631</v>
      </c>
      <c r="R40" s="61">
        <f>VLOOKUP($A40,'Occupancy Raw Data'!$B$8:$BE$45,'Occupancy Raw Data'!AY$3,FALSE)</f>
        <v>-3.3903367933686801</v>
      </c>
      <c r="S40" s="60">
        <f>VLOOKUP($A40,'Occupancy Raw Data'!$B$8:$BE$45,'Occupancy Raw Data'!BA$3,FALSE)</f>
        <v>-3.5202086049543602</v>
      </c>
      <c r="T40" s="60">
        <f>VLOOKUP($A40,'Occupancy Raw Data'!$B$8:$BE$45,'Occupancy Raw Data'!BB$3,FALSE)</f>
        <v>-4.6177847113884498</v>
      </c>
      <c r="U40" s="61">
        <f>VLOOKUP($A40,'Occupancy Raw Data'!$B$8:$BE$45,'Occupancy Raw Data'!BC$3,FALSE)</f>
        <v>-4.0809819862904497</v>
      </c>
      <c r="V40" s="62">
        <f>VLOOKUP($A40,'Occupancy Raw Data'!$B$8:$BE$45,'Occupancy Raw Data'!BE$3,FALSE)</f>
        <v>-3.6106590724165901</v>
      </c>
      <c r="X40" s="64">
        <f>VLOOKUP($A40,'ADR Raw Data'!$B$6:$BE$43,'ADR Raw Data'!AG$1,FALSE)</f>
        <v>99.442822465492597</v>
      </c>
      <c r="Y40" s="65">
        <f>VLOOKUP($A40,'ADR Raw Data'!$B$6:$BE$43,'ADR Raw Data'!AH$1,FALSE)</f>
        <v>104.772641437308</v>
      </c>
      <c r="Z40" s="65">
        <f>VLOOKUP($A40,'ADR Raw Data'!$B$6:$BE$43,'ADR Raw Data'!AI$1,FALSE)</f>
        <v>106.037770221904</v>
      </c>
      <c r="AA40" s="65">
        <f>VLOOKUP($A40,'ADR Raw Data'!$B$6:$BE$43,'ADR Raw Data'!AJ$1,FALSE)</f>
        <v>101.729452789699</v>
      </c>
      <c r="AB40" s="65">
        <f>VLOOKUP($A40,'ADR Raw Data'!$B$6:$BE$43,'ADR Raw Data'!AK$1,FALSE)</f>
        <v>108.997684410646</v>
      </c>
      <c r="AC40" s="66">
        <f>VLOOKUP($A40,'ADR Raw Data'!$B$6:$BE$43,'ADR Raw Data'!AL$1,FALSE)</f>
        <v>104.38150962356001</v>
      </c>
      <c r="AD40" s="65">
        <f>VLOOKUP($A40,'ADR Raw Data'!$B$6:$BE$43,'ADR Raw Data'!AN$1,FALSE)</f>
        <v>130.63867567567499</v>
      </c>
      <c r="AE40" s="65">
        <f>VLOOKUP($A40,'ADR Raw Data'!$B$6:$BE$43,'ADR Raw Data'!AO$1,FALSE)</f>
        <v>132.71953549231199</v>
      </c>
      <c r="AF40" s="66">
        <f>VLOOKUP($A40,'ADR Raw Data'!$B$6:$BE$43,'ADR Raw Data'!AP$1,FALSE)</f>
        <v>131.69587834468999</v>
      </c>
      <c r="AG40" s="67">
        <f>VLOOKUP($A40,'ADR Raw Data'!$B$6:$BE$43,'ADR Raw Data'!AR$1,FALSE)</f>
        <v>113.052531919383</v>
      </c>
      <c r="AI40" s="59">
        <f>VLOOKUP($A40,'ADR Raw Data'!$B$6:$BE$43,'ADR Raw Data'!AT$1,FALSE)</f>
        <v>-3.7917443331886802</v>
      </c>
      <c r="AJ40" s="60">
        <f>VLOOKUP($A40,'ADR Raw Data'!$B$6:$BE$43,'ADR Raw Data'!AU$1,FALSE)</f>
        <v>2.59495093484305</v>
      </c>
      <c r="AK40" s="60">
        <f>VLOOKUP($A40,'ADR Raw Data'!$B$6:$BE$43,'ADR Raw Data'!AV$1,FALSE)</f>
        <v>3.8779313317157902</v>
      </c>
      <c r="AL40" s="60">
        <f>VLOOKUP($A40,'ADR Raw Data'!$B$6:$BE$43,'ADR Raw Data'!AW$1,FALSE)</f>
        <v>-1.8661229848691001</v>
      </c>
      <c r="AM40" s="60">
        <f>VLOOKUP($A40,'ADR Raw Data'!$B$6:$BE$43,'ADR Raw Data'!AX$1,FALSE)</f>
        <v>6.0909081781236196</v>
      </c>
      <c r="AN40" s="61">
        <f>VLOOKUP($A40,'ADR Raw Data'!$B$6:$BE$43,'ADR Raw Data'!AY$1,FALSE)</f>
        <v>1.56735513198787</v>
      </c>
      <c r="AO40" s="60">
        <f>VLOOKUP($A40,'ADR Raw Data'!$B$6:$BE$43,'ADR Raw Data'!BA$1,FALSE)</f>
        <v>2.5878687461623402</v>
      </c>
      <c r="AP40" s="60">
        <f>VLOOKUP($A40,'ADR Raw Data'!$B$6:$BE$43,'ADR Raw Data'!BB$1,FALSE)</f>
        <v>4.4520708027487101</v>
      </c>
      <c r="AQ40" s="61">
        <f>VLOOKUP($A40,'ADR Raw Data'!$B$6:$BE$43,'ADR Raw Data'!BC$1,FALSE)</f>
        <v>3.5346214160904701</v>
      </c>
      <c r="AR40" s="62">
        <f>VLOOKUP($A40,'ADR Raw Data'!$B$6:$BE$43,'ADR Raw Data'!BE$1,FALSE)</f>
        <v>2.2509052028137901</v>
      </c>
      <c r="AT40" s="64">
        <f>VLOOKUP($A40,'RevPAR Raw Data'!$B$6:$BE$43,'RevPAR Raw Data'!AG$1,FALSE)</f>
        <v>48.497996750232097</v>
      </c>
      <c r="AU40" s="65">
        <f>VLOOKUP($A40,'RevPAR Raw Data'!$B$6:$BE$43,'RevPAR Raw Data'!AH$1,FALSE)</f>
        <v>63.622383936861603</v>
      </c>
      <c r="AV40" s="65">
        <f>VLOOKUP($A40,'RevPAR Raw Data'!$B$6:$BE$43,'RevPAR Raw Data'!AI$1,FALSE)</f>
        <v>68.771942896935897</v>
      </c>
      <c r="AW40" s="65">
        <f>VLOOKUP($A40,'RevPAR Raw Data'!$B$6:$BE$43,'RevPAR Raw Data'!AJ$1,FALSE)</f>
        <v>66.024965181058406</v>
      </c>
      <c r="AX40" s="65">
        <f>VLOOKUP($A40,'RevPAR Raw Data'!$B$6:$BE$43,'RevPAR Raw Data'!AK$1,FALSE)</f>
        <v>66.542226090993495</v>
      </c>
      <c r="AY40" s="66">
        <f>VLOOKUP($A40,'RevPAR Raw Data'!$B$6:$BE$43,'RevPAR Raw Data'!AL$1,FALSE)</f>
        <v>62.691902971216301</v>
      </c>
      <c r="AZ40" s="65">
        <f>VLOOKUP($A40,'RevPAR Raw Data'!$B$6:$BE$43,'RevPAR Raw Data'!AN$1,FALSE)</f>
        <v>89.761021355617402</v>
      </c>
      <c r="BA40" s="65">
        <f>VLOOKUP($A40,'RevPAR Raw Data'!$B$6:$BE$43,'RevPAR Raw Data'!AO$1,FALSE)</f>
        <v>94.179113277623003</v>
      </c>
      <c r="BB40" s="66">
        <f>VLOOKUP($A40,'RevPAR Raw Data'!$B$6:$BE$43,'RevPAR Raw Data'!AP$1,FALSE)</f>
        <v>91.970067316620202</v>
      </c>
      <c r="BC40" s="67">
        <f>VLOOKUP($A40,'RevPAR Raw Data'!$B$6:$BE$43,'RevPAR Raw Data'!AR$1,FALSE)</f>
        <v>71.057092784188796</v>
      </c>
      <c r="BE40" s="59">
        <f>VLOOKUP($A40,'RevPAR Raw Data'!$B$6:$BE$43,'RevPAR Raw Data'!AT$1,FALSE)</f>
        <v>-6.8079552070213998</v>
      </c>
      <c r="BF40" s="60">
        <f>VLOOKUP($A40,'RevPAR Raw Data'!$B$6:$BE$43,'RevPAR Raw Data'!AU$1,FALSE)</f>
        <v>-0.92713486690681302</v>
      </c>
      <c r="BG40" s="60">
        <f>VLOOKUP($A40,'RevPAR Raw Data'!$B$6:$BE$43,'RevPAR Raw Data'!AV$1,FALSE)</f>
        <v>0.74104135397915305</v>
      </c>
      <c r="BH40" s="60">
        <f>VLOOKUP($A40,'RevPAR Raw Data'!$B$6:$BE$43,'RevPAR Raw Data'!AW$1,FALSE)</f>
        <v>-3.92775905661555</v>
      </c>
      <c r="BI40" s="60">
        <f>VLOOKUP($A40,'RevPAR Raw Data'!$B$6:$BE$43,'RevPAR Raw Data'!AX$1,FALSE)</f>
        <v>0.51119903042692505</v>
      </c>
      <c r="BJ40" s="61">
        <f>VLOOKUP($A40,'RevPAR Raw Data'!$B$6:$BE$43,'RevPAR Raw Data'!AY$1,FALSE)</f>
        <v>-1.87612027910333</v>
      </c>
      <c r="BK40" s="60">
        <f>VLOOKUP($A40,'RevPAR Raw Data'!$B$6:$BE$43,'RevPAR Raw Data'!BA$1,FALSE)</f>
        <v>-1.02343823707935</v>
      </c>
      <c r="BL40" s="60">
        <f>VLOOKUP($A40,'RevPAR Raw Data'!$B$6:$BE$43,'RevPAR Raw Data'!BB$1,FALSE)</f>
        <v>-0.37130095350925602</v>
      </c>
      <c r="BM40" s="61">
        <f>VLOOKUP($A40,'RevPAR Raw Data'!$B$6:$BE$43,'RevPAR Raw Data'!BC$1,FALSE)</f>
        <v>-0.69060783347419596</v>
      </c>
      <c r="BN40" s="62">
        <f>VLOOKUP($A40,'RevPAR Raw Data'!$B$6:$BE$43,'RevPAR Raw Data'!BE$1,FALSE)</f>
        <v>-1.4410263825196901</v>
      </c>
    </row>
    <row r="41" spans="1:66" x14ac:dyDescent="0.35">
      <c r="A41" s="81" t="s">
        <v>80</v>
      </c>
      <c r="B41" s="59">
        <f>VLOOKUP($A41,'Occupancy Raw Data'!$B$8:$BE$45,'Occupancy Raw Data'!AG$3,FALSE)</f>
        <v>47.078671639140403</v>
      </c>
      <c r="C41" s="60">
        <f>VLOOKUP($A41,'Occupancy Raw Data'!$B$8:$BE$45,'Occupancy Raw Data'!AH$3,FALSE)</f>
        <v>57.1124134256792</v>
      </c>
      <c r="D41" s="60">
        <f>VLOOKUP($A41,'Occupancy Raw Data'!$B$8:$BE$45,'Occupancy Raw Data'!AI$3,FALSE)</f>
        <v>60.915619389587</v>
      </c>
      <c r="E41" s="60">
        <f>VLOOKUP($A41,'Occupancy Raw Data'!$B$8:$BE$45,'Occupancy Raw Data'!AJ$3,FALSE)</f>
        <v>62.082585278276397</v>
      </c>
      <c r="F41" s="60">
        <f>VLOOKUP($A41,'Occupancy Raw Data'!$B$8:$BE$45,'Occupancy Raw Data'!AK$3,FALSE)</f>
        <v>58.7253141831238</v>
      </c>
      <c r="G41" s="61">
        <f>VLOOKUP($A41,'Occupancy Raw Data'!$B$8:$BE$45,'Occupancy Raw Data'!AL$3,FALSE)</f>
        <v>57.160732160732103</v>
      </c>
      <c r="H41" s="60">
        <f>VLOOKUP($A41,'Occupancy Raw Data'!$B$8:$BE$45,'Occupancy Raw Data'!AN$3,FALSE)</f>
        <v>67.827648114901194</v>
      </c>
      <c r="I41" s="60">
        <f>VLOOKUP($A41,'Occupancy Raw Data'!$B$8:$BE$45,'Occupancy Raw Data'!AO$3,FALSE)</f>
        <v>70.646319569120195</v>
      </c>
      <c r="J41" s="61">
        <f>VLOOKUP($A41,'Occupancy Raw Data'!$B$8:$BE$45,'Occupancy Raw Data'!AP$3,FALSE)</f>
        <v>69.236983842010702</v>
      </c>
      <c r="K41" s="62">
        <f>VLOOKUP($A41,'Occupancy Raw Data'!$B$8:$BE$45,'Occupancy Raw Data'!AR$3,FALSE)</f>
        <v>60.600327265289401</v>
      </c>
      <c r="M41" s="59">
        <f>VLOOKUP($A41,'Occupancy Raw Data'!$B$8:$BE$45,'Occupancy Raw Data'!AT$3,FALSE)</f>
        <v>-1.6234954917753199</v>
      </c>
      <c r="N41" s="60">
        <f>VLOOKUP($A41,'Occupancy Raw Data'!$B$8:$BE$45,'Occupancy Raw Data'!AU$3,FALSE)</f>
        <v>-2.0602388242367402</v>
      </c>
      <c r="O41" s="60">
        <f>VLOOKUP($A41,'Occupancy Raw Data'!$B$8:$BE$45,'Occupancy Raw Data'!AV$3,FALSE)</f>
        <v>1.29445694324103</v>
      </c>
      <c r="P41" s="60">
        <f>VLOOKUP($A41,'Occupancy Raw Data'!$B$8:$BE$45,'Occupancy Raw Data'!AW$3,FALSE)</f>
        <v>3.06295328895773</v>
      </c>
      <c r="Q41" s="60">
        <f>VLOOKUP($A41,'Occupancy Raw Data'!$B$8:$BE$45,'Occupancy Raw Data'!AX$3,FALSE)</f>
        <v>2.2008524561032101</v>
      </c>
      <c r="R41" s="61">
        <f>VLOOKUP($A41,'Occupancy Raw Data'!$B$8:$BE$45,'Occupancy Raw Data'!AY$3,FALSE)</f>
        <v>0.66567230823125401</v>
      </c>
      <c r="S41" s="60">
        <f>VLOOKUP($A41,'Occupancy Raw Data'!$B$8:$BE$45,'Occupancy Raw Data'!BA$3,FALSE)</f>
        <v>3.41078307341997</v>
      </c>
      <c r="T41" s="60">
        <f>VLOOKUP($A41,'Occupancy Raw Data'!$B$8:$BE$45,'Occupancy Raw Data'!BB$3,FALSE)</f>
        <v>1.3982469109726401</v>
      </c>
      <c r="U41" s="61">
        <f>VLOOKUP($A41,'Occupancy Raw Data'!$B$8:$BE$45,'Occupancy Raw Data'!BC$3,FALSE)</f>
        <v>2.3741502368390699</v>
      </c>
      <c r="V41" s="62">
        <f>VLOOKUP($A41,'Occupancy Raw Data'!$B$8:$BE$45,'Occupancy Raw Data'!BE$3,FALSE)</f>
        <v>1.2066279323510101</v>
      </c>
      <c r="X41" s="64">
        <f>VLOOKUP($A41,'ADR Raw Data'!$B$6:$BE$43,'ADR Raw Data'!AG$1,FALSE)</f>
        <v>113.211761599396</v>
      </c>
      <c r="Y41" s="65">
        <f>VLOOKUP($A41,'ADR Raw Data'!$B$6:$BE$43,'ADR Raw Data'!AH$1,FALSE)</f>
        <v>111.02006840796</v>
      </c>
      <c r="Z41" s="65">
        <f>VLOOKUP($A41,'ADR Raw Data'!$B$6:$BE$43,'ADR Raw Data'!AI$1,FALSE)</f>
        <v>111.57020925434701</v>
      </c>
      <c r="AA41" s="65">
        <f>VLOOKUP($A41,'ADR Raw Data'!$B$6:$BE$43,'ADR Raw Data'!AJ$1,FALSE)</f>
        <v>110.57068247541901</v>
      </c>
      <c r="AB41" s="65">
        <f>VLOOKUP($A41,'ADR Raw Data'!$B$6:$BE$43,'ADR Raw Data'!AK$1,FALSE)</f>
        <v>112.857410577804</v>
      </c>
      <c r="AC41" s="66">
        <f>VLOOKUP($A41,'ADR Raw Data'!$B$6:$BE$43,'ADR Raw Data'!AL$1,FALSE)</f>
        <v>111.77888861092001</v>
      </c>
      <c r="AD41" s="65">
        <f>VLOOKUP($A41,'ADR Raw Data'!$B$6:$BE$43,'ADR Raw Data'!AN$1,FALSE)</f>
        <v>133.98375860243499</v>
      </c>
      <c r="AE41" s="65">
        <f>VLOOKUP($A41,'ADR Raw Data'!$B$6:$BE$43,'ADR Raw Data'!AO$1,FALSE)</f>
        <v>134.94404828462501</v>
      </c>
      <c r="AF41" s="66">
        <f>VLOOKUP($A41,'ADR Raw Data'!$B$6:$BE$43,'ADR Raw Data'!AP$1,FALSE)</f>
        <v>134.473676909114</v>
      </c>
      <c r="AG41" s="67">
        <f>VLOOKUP($A41,'ADR Raw Data'!$B$6:$BE$43,'ADR Raw Data'!AR$1,FALSE)</f>
        <v>119.164126234073</v>
      </c>
      <c r="AI41" s="59">
        <f>VLOOKUP($A41,'ADR Raw Data'!$B$6:$BE$43,'ADR Raw Data'!AT$1,FALSE)</f>
        <v>10.7109056725867</v>
      </c>
      <c r="AJ41" s="60">
        <f>VLOOKUP($A41,'ADR Raw Data'!$B$6:$BE$43,'ADR Raw Data'!AU$1,FALSE)</f>
        <v>8.6140430230687102</v>
      </c>
      <c r="AK41" s="60">
        <f>VLOOKUP($A41,'ADR Raw Data'!$B$6:$BE$43,'ADR Raw Data'!AV$1,FALSE)</f>
        <v>9.7672658822412206</v>
      </c>
      <c r="AL41" s="60">
        <f>VLOOKUP($A41,'ADR Raw Data'!$B$6:$BE$43,'ADR Raw Data'!AW$1,FALSE)</f>
        <v>9.1867517672311703</v>
      </c>
      <c r="AM41" s="60">
        <f>VLOOKUP($A41,'ADR Raw Data'!$B$6:$BE$43,'ADR Raw Data'!AX$1,FALSE)</f>
        <v>8.5847690365974696</v>
      </c>
      <c r="AN41" s="61">
        <f>VLOOKUP($A41,'ADR Raw Data'!$B$6:$BE$43,'ADR Raw Data'!AY$1,FALSE)</f>
        <v>9.3210949475479197</v>
      </c>
      <c r="AO41" s="60">
        <f>VLOOKUP($A41,'ADR Raw Data'!$B$6:$BE$43,'ADR Raw Data'!BA$1,FALSE)</f>
        <v>10.3103338431832</v>
      </c>
      <c r="AP41" s="60">
        <f>VLOOKUP($A41,'ADR Raw Data'!$B$6:$BE$43,'ADR Raw Data'!BB$1,FALSE)</f>
        <v>8.62237246356006</v>
      </c>
      <c r="AQ41" s="61">
        <f>VLOOKUP($A41,'ADR Raw Data'!$B$6:$BE$43,'ADR Raw Data'!BC$1,FALSE)</f>
        <v>9.4275399618671791</v>
      </c>
      <c r="AR41" s="62">
        <f>VLOOKUP($A41,'ADR Raw Data'!$B$6:$BE$43,'ADR Raw Data'!BE$1,FALSE)</f>
        <v>9.4259553649049899</v>
      </c>
      <c r="AT41" s="64">
        <f>VLOOKUP($A41,'RevPAR Raw Data'!$B$6:$BE$43,'RevPAR Raw Data'!AG$1,FALSE)</f>
        <v>53.2985935002663</v>
      </c>
      <c r="AU41" s="65">
        <f>VLOOKUP($A41,'RevPAR Raw Data'!$B$6:$BE$43,'RevPAR Raw Data'!AH$1,FALSE)</f>
        <v>63.406240454626101</v>
      </c>
      <c r="AV41" s="65">
        <f>VLOOKUP($A41,'RevPAR Raw Data'!$B$6:$BE$43,'RevPAR Raw Data'!AI$1,FALSE)</f>
        <v>67.963684021543898</v>
      </c>
      <c r="AW41" s="65">
        <f>VLOOKUP($A41,'RevPAR Raw Data'!$B$6:$BE$43,'RevPAR Raw Data'!AJ$1,FALSE)</f>
        <v>68.645138240574497</v>
      </c>
      <c r="AX41" s="65">
        <f>VLOOKUP($A41,'RevPAR Raw Data'!$B$6:$BE$43,'RevPAR Raw Data'!AK$1,FALSE)</f>
        <v>66.275868940753995</v>
      </c>
      <c r="AY41" s="66">
        <f>VLOOKUP($A41,'RevPAR Raw Data'!$B$6:$BE$43,'RevPAR Raw Data'!AL$1,FALSE)</f>
        <v>63.893631131131102</v>
      </c>
      <c r="AZ41" s="65">
        <f>VLOOKUP($A41,'RevPAR Raw Data'!$B$6:$BE$43,'RevPAR Raw Data'!AN$1,FALSE)</f>
        <v>90.878032315978402</v>
      </c>
      <c r="BA41" s="65">
        <f>VLOOKUP($A41,'RevPAR Raw Data'!$B$6:$BE$43,'RevPAR Raw Data'!AO$1,FALSE)</f>
        <v>95.333003590664205</v>
      </c>
      <c r="BB41" s="66">
        <f>VLOOKUP($A41,'RevPAR Raw Data'!$B$6:$BE$43,'RevPAR Raw Data'!AP$1,FALSE)</f>
        <v>93.105517953321296</v>
      </c>
      <c r="BC41" s="67">
        <f>VLOOKUP($A41,'RevPAR Raw Data'!$B$6:$BE$43,'RevPAR Raw Data'!AR$1,FALSE)</f>
        <v>72.2138504806708</v>
      </c>
      <c r="BE41" s="59">
        <f>VLOOKUP($A41,'RevPAR Raw Data'!$B$6:$BE$43,'RevPAR Raw Data'!AT$1,FALSE)</f>
        <v>8.9135191100886608</v>
      </c>
      <c r="BF41" s="60">
        <f>VLOOKUP($A41,'RevPAR Raw Data'!$B$6:$BE$43,'RevPAR Raw Data'!AU$1,FALSE)</f>
        <v>6.3763343401342496</v>
      </c>
      <c r="BG41" s="60">
        <f>VLOOKUP($A41,'RevPAR Raw Data'!$B$6:$BE$43,'RevPAR Raw Data'!AV$1,FALSE)</f>
        <v>11.1881558768597</v>
      </c>
      <c r="BH41" s="60">
        <f>VLOOKUP($A41,'RevPAR Raw Data'!$B$6:$BE$43,'RevPAR Raw Data'!AW$1,FALSE)</f>
        <v>12.5310909715917</v>
      </c>
      <c r="BI41" s="60">
        <f>VLOOKUP($A41,'RevPAR Raw Data'!$B$6:$BE$43,'RevPAR Raw Data'!AX$1,FALSE)</f>
        <v>10.974559592893399</v>
      </c>
      <c r="BJ41" s="61">
        <f>VLOOKUP($A41,'RevPAR Raw Data'!$B$6:$BE$43,'RevPAR Raw Data'!AY$1,FALSE)</f>
        <v>10.0488152036689</v>
      </c>
      <c r="BK41" s="60">
        <f>VLOOKUP($A41,'RevPAR Raw Data'!$B$6:$BE$43,'RevPAR Raw Data'!BA$1,FALSE)</f>
        <v>14.0727800381396</v>
      </c>
      <c r="BL41" s="60">
        <f>VLOOKUP($A41,'RevPAR Raw Data'!$B$6:$BE$43,'RevPAR Raw Data'!BB$1,FALSE)</f>
        <v>10.1411814311569</v>
      </c>
      <c r="BM41" s="61">
        <f>VLOOKUP($A41,'RevPAR Raw Data'!$B$6:$BE$43,'RevPAR Raw Data'!BC$1,FALSE)</f>
        <v>12.025514161039</v>
      </c>
      <c r="BN41" s="62">
        <f>VLOOKUP($A41,'RevPAR Raw Data'!$B$6:$BE$43,'RevPAR Raw Data'!BE$1,FALSE)</f>
        <v>10.7463195075798</v>
      </c>
    </row>
    <row r="42" spans="1:66" x14ac:dyDescent="0.35">
      <c r="A42" s="81" t="s">
        <v>81</v>
      </c>
      <c r="B42" s="59">
        <f>VLOOKUP($A42,'Occupancy Raw Data'!$B$8:$BE$45,'Occupancy Raw Data'!AG$3,FALSE)</f>
        <v>49.652254627636601</v>
      </c>
      <c r="C42" s="60">
        <f>VLOOKUP($A42,'Occupancy Raw Data'!$B$8:$BE$45,'Occupancy Raw Data'!AH$3,FALSE)</f>
        <v>54.429213301764896</v>
      </c>
      <c r="D42" s="60">
        <f>VLOOKUP($A42,'Occupancy Raw Data'!$B$8:$BE$45,'Occupancy Raw Data'!AI$3,FALSE)</f>
        <v>59.137476104574397</v>
      </c>
      <c r="E42" s="60">
        <f>VLOOKUP($A42,'Occupancy Raw Data'!$B$8:$BE$45,'Occupancy Raw Data'!AJ$3,FALSE)</f>
        <v>62.1368568428421</v>
      </c>
      <c r="F42" s="60">
        <f>VLOOKUP($A42,'Occupancy Raw Data'!$B$8:$BE$45,'Occupancy Raw Data'!AK$3,FALSE)</f>
        <v>63.715081543678302</v>
      </c>
      <c r="G42" s="61">
        <f>VLOOKUP($A42,'Occupancy Raw Data'!$B$8:$BE$45,'Occupancy Raw Data'!AL$3,FALSE)</f>
        <v>57.813038282662902</v>
      </c>
      <c r="H42" s="60">
        <f>VLOOKUP($A42,'Occupancy Raw Data'!$B$8:$BE$45,'Occupancy Raw Data'!AN$3,FALSE)</f>
        <v>73.203467865700901</v>
      </c>
      <c r="I42" s="60">
        <f>VLOOKUP($A42,'Occupancy Raw Data'!$B$8:$BE$45,'Occupancy Raw Data'!AO$3,FALSE)</f>
        <v>76.097170243127493</v>
      </c>
      <c r="J42" s="61">
        <f>VLOOKUP($A42,'Occupancy Raw Data'!$B$8:$BE$45,'Occupancy Raw Data'!AP$3,FALSE)</f>
        <v>74.650319054414197</v>
      </c>
      <c r="K42" s="62">
        <f>VLOOKUP($A42,'Occupancy Raw Data'!$B$8:$BE$45,'Occupancy Raw Data'!AR$3,FALSE)</f>
        <v>62.622376546770298</v>
      </c>
      <c r="M42" s="59">
        <f>VLOOKUP($A42,'Occupancy Raw Data'!$B$8:$BE$45,'Occupancy Raw Data'!AT$3,FALSE)</f>
        <v>3.3888389149519398</v>
      </c>
      <c r="N42" s="60">
        <f>VLOOKUP($A42,'Occupancy Raw Data'!$B$8:$BE$45,'Occupancy Raw Data'!AU$3,FALSE)</f>
        <v>3.6621011159866899</v>
      </c>
      <c r="O42" s="60">
        <f>VLOOKUP($A42,'Occupancy Raw Data'!$B$8:$BE$45,'Occupancy Raw Data'!AV$3,FALSE)</f>
        <v>7.3327468210552897</v>
      </c>
      <c r="P42" s="60">
        <f>VLOOKUP($A42,'Occupancy Raw Data'!$B$8:$BE$45,'Occupancy Raw Data'!AW$3,FALSE)</f>
        <v>9.6013465516637293</v>
      </c>
      <c r="Q42" s="60">
        <f>VLOOKUP($A42,'Occupancy Raw Data'!$B$8:$BE$45,'Occupancy Raw Data'!AX$3,FALSE)</f>
        <v>8.5873621348174201</v>
      </c>
      <c r="R42" s="61">
        <f>VLOOKUP($A42,'Occupancy Raw Data'!$B$8:$BE$45,'Occupancy Raw Data'!AY$3,FALSE)</f>
        <v>6.6703367664788402</v>
      </c>
      <c r="S42" s="60">
        <f>VLOOKUP($A42,'Occupancy Raw Data'!$B$8:$BE$45,'Occupancy Raw Data'!BA$3,FALSE)</f>
        <v>3.9989762326050702</v>
      </c>
      <c r="T42" s="60">
        <f>VLOOKUP($A42,'Occupancy Raw Data'!$B$8:$BE$45,'Occupancy Raw Data'!BB$3,FALSE)</f>
        <v>1.4669800698244599</v>
      </c>
      <c r="U42" s="61">
        <f>VLOOKUP($A42,'Occupancy Raw Data'!$B$8:$BE$45,'Occupancy Raw Data'!BC$3,FALSE)</f>
        <v>2.6928275372760502</v>
      </c>
      <c r="V42" s="62">
        <f>VLOOKUP($A42,'Occupancy Raw Data'!$B$8:$BE$45,'Occupancy Raw Data'!BE$3,FALSE)</f>
        <v>5.2812116150849002</v>
      </c>
      <c r="X42" s="64">
        <f>VLOOKUP($A42,'ADR Raw Data'!$B$6:$BE$43,'ADR Raw Data'!AG$1,FALSE)</f>
        <v>96.554771264850501</v>
      </c>
      <c r="Y42" s="65">
        <f>VLOOKUP($A42,'ADR Raw Data'!$B$6:$BE$43,'ADR Raw Data'!AH$1,FALSE)</f>
        <v>97.935212861926999</v>
      </c>
      <c r="Z42" s="65">
        <f>VLOOKUP($A42,'ADR Raw Data'!$B$6:$BE$43,'ADR Raw Data'!AI$1,FALSE)</f>
        <v>101.070338846079</v>
      </c>
      <c r="AA42" s="65">
        <f>VLOOKUP($A42,'ADR Raw Data'!$B$6:$BE$43,'ADR Raw Data'!AJ$1,FALSE)</f>
        <v>102.59013768374901</v>
      </c>
      <c r="AB42" s="65">
        <f>VLOOKUP($A42,'ADR Raw Data'!$B$6:$BE$43,'ADR Raw Data'!AK$1,FALSE)</f>
        <v>105.61657163071099</v>
      </c>
      <c r="AC42" s="66">
        <f>VLOOKUP($A42,'ADR Raw Data'!$B$6:$BE$43,'ADR Raw Data'!AL$1,FALSE)</f>
        <v>101.032625119003</v>
      </c>
      <c r="AD42" s="65">
        <f>VLOOKUP($A42,'ADR Raw Data'!$B$6:$BE$43,'ADR Raw Data'!AN$1,FALSE)</f>
        <v>126.822779851775</v>
      </c>
      <c r="AE42" s="65">
        <f>VLOOKUP($A42,'ADR Raw Data'!$B$6:$BE$43,'ADR Raw Data'!AO$1,FALSE)</f>
        <v>130.14905937922899</v>
      </c>
      <c r="AF42" s="66">
        <f>VLOOKUP($A42,'ADR Raw Data'!$B$6:$BE$43,'ADR Raw Data'!AP$1,FALSE)</f>
        <v>128.51815411596499</v>
      </c>
      <c r="AG42" s="67">
        <f>VLOOKUP($A42,'ADR Raw Data'!$B$6:$BE$43,'ADR Raw Data'!AR$1,FALSE)</f>
        <v>110.391412764154</v>
      </c>
      <c r="AI42" s="59">
        <f>VLOOKUP($A42,'ADR Raw Data'!$B$6:$BE$43,'ADR Raw Data'!AT$1,FALSE)</f>
        <v>8.9292723641398197</v>
      </c>
      <c r="AJ42" s="60">
        <f>VLOOKUP($A42,'ADR Raw Data'!$B$6:$BE$43,'ADR Raw Data'!AU$1,FALSE)</f>
        <v>9.1069297745156792</v>
      </c>
      <c r="AK42" s="60">
        <f>VLOOKUP($A42,'ADR Raw Data'!$B$6:$BE$43,'ADR Raw Data'!AV$1,FALSE)</f>
        <v>10.5013205655312</v>
      </c>
      <c r="AL42" s="60">
        <f>VLOOKUP($A42,'ADR Raw Data'!$B$6:$BE$43,'ADR Raw Data'!AW$1,FALSE)</f>
        <v>10.4681415046535</v>
      </c>
      <c r="AM42" s="60">
        <f>VLOOKUP($A42,'ADR Raw Data'!$B$6:$BE$43,'ADR Raw Data'!AX$1,FALSE)</f>
        <v>10.9278965454515</v>
      </c>
      <c r="AN42" s="61">
        <f>VLOOKUP($A42,'ADR Raw Data'!$B$6:$BE$43,'ADR Raw Data'!AY$1,FALSE)</f>
        <v>10.1313445442293</v>
      </c>
      <c r="AO42" s="60">
        <f>VLOOKUP($A42,'ADR Raw Data'!$B$6:$BE$43,'ADR Raw Data'!BA$1,FALSE)</f>
        <v>11.2730602971971</v>
      </c>
      <c r="AP42" s="60">
        <f>VLOOKUP($A42,'ADR Raw Data'!$B$6:$BE$43,'ADR Raw Data'!BB$1,FALSE)</f>
        <v>9.8545427362014308</v>
      </c>
      <c r="AQ42" s="61">
        <f>VLOOKUP($A42,'ADR Raw Data'!$B$6:$BE$43,'ADR Raw Data'!BC$1,FALSE)</f>
        <v>10.509985778652</v>
      </c>
      <c r="AR42" s="62">
        <f>VLOOKUP($A42,'ADR Raw Data'!$B$6:$BE$43,'ADR Raw Data'!BE$1,FALSE)</f>
        <v>10.048777805214799</v>
      </c>
      <c r="AT42" s="64">
        <f>VLOOKUP($A42,'RevPAR Raw Data'!$B$6:$BE$43,'RevPAR Raw Data'!AG$1,FALSE)</f>
        <v>47.9416208835557</v>
      </c>
      <c r="AU42" s="65">
        <f>VLOOKUP($A42,'RevPAR Raw Data'!$B$6:$BE$43,'RevPAR Raw Data'!AH$1,FALSE)</f>
        <v>53.305365906155799</v>
      </c>
      <c r="AV42" s="65">
        <f>VLOOKUP($A42,'RevPAR Raw Data'!$B$6:$BE$43,'RevPAR Raw Data'!AI$1,FALSE)</f>
        <v>59.770447483912598</v>
      </c>
      <c r="AW42" s="65">
        <f>VLOOKUP($A42,'RevPAR Raw Data'!$B$6:$BE$43,'RevPAR Raw Data'!AJ$1,FALSE)</f>
        <v>63.746286987426203</v>
      </c>
      <c r="AX42" s="65">
        <f>VLOOKUP($A42,'RevPAR Raw Data'!$B$6:$BE$43,'RevPAR Raw Data'!AK$1,FALSE)</f>
        <v>67.293684738145203</v>
      </c>
      <c r="AY42" s="66">
        <f>VLOOKUP($A42,'RevPAR Raw Data'!$B$6:$BE$43,'RevPAR Raw Data'!AL$1,FALSE)</f>
        <v>58.410030238028497</v>
      </c>
      <c r="AZ42" s="65">
        <f>VLOOKUP($A42,'RevPAR Raw Data'!$B$6:$BE$43,'RevPAR Raw Data'!AN$1,FALSE)</f>
        <v>92.838672895183194</v>
      </c>
      <c r="BA42" s="65">
        <f>VLOOKUP($A42,'RevPAR Raw Data'!$B$6:$BE$43,'RevPAR Raw Data'!AO$1,FALSE)</f>
        <v>99.039751285641202</v>
      </c>
      <c r="BB42" s="66">
        <f>VLOOKUP($A42,'RevPAR Raw Data'!$B$6:$BE$43,'RevPAR Raw Data'!AP$1,FALSE)</f>
        <v>95.939212090412198</v>
      </c>
      <c r="BC42" s="67">
        <f>VLOOKUP($A42,'RevPAR Raw Data'!$B$6:$BE$43,'RevPAR Raw Data'!AR$1,FALSE)</f>
        <v>69.129726176468296</v>
      </c>
      <c r="BE42" s="59">
        <f>VLOOKUP($A42,'RevPAR Raw Data'!$B$6:$BE$43,'RevPAR Raw Data'!AT$1,FALSE)</f>
        <v>12.6207099357897</v>
      </c>
      <c r="BF42" s="60">
        <f>VLOOKUP($A42,'RevPAR Raw Data'!$B$6:$BE$43,'RevPAR Raw Data'!AU$1,FALSE)</f>
        <v>13.102535867406999</v>
      </c>
      <c r="BG42" s="60">
        <f>VLOOKUP($A42,'RevPAR Raw Data'!$B$6:$BE$43,'RevPAR Raw Data'!AV$1,FALSE)</f>
        <v>18.604102636524299</v>
      </c>
      <c r="BH42" s="60">
        <f>VLOOKUP($A42,'RevPAR Raw Data'!$B$6:$BE$43,'RevPAR Raw Data'!AW$1,FALSE)</f>
        <v>21.074570599697601</v>
      </c>
      <c r="BI42" s="60">
        <f>VLOOKUP($A42,'RevPAR Raw Data'!$B$6:$BE$43,'RevPAR Raw Data'!AX$1,FALSE)</f>
        <v>20.453676730345101</v>
      </c>
      <c r="BJ42" s="61">
        <f>VLOOKUP($A42,'RevPAR Raw Data'!$B$6:$BE$43,'RevPAR Raw Data'!AY$1,FALSE)</f>
        <v>17.477476110780501</v>
      </c>
      <c r="BK42" s="60">
        <f>VLOOKUP($A42,'RevPAR Raw Data'!$B$6:$BE$43,'RevPAR Raw Data'!BA$1,FALSE)</f>
        <v>15.7228435317743</v>
      </c>
      <c r="BL42" s="60">
        <f>VLOOKUP($A42,'RevPAR Raw Data'!$B$6:$BE$43,'RevPAR Raw Data'!BB$1,FALSE)</f>
        <v>11.4660869839383</v>
      </c>
      <c r="BM42" s="61">
        <f>VLOOKUP($A42,'RevPAR Raw Data'!$B$6:$BE$43,'RevPAR Raw Data'!BC$1,FALSE)</f>
        <v>13.4858291071394</v>
      </c>
      <c r="BN42" s="62">
        <f>VLOOKUP($A42,'RevPAR Raw Data'!$B$6:$BE$43,'RevPAR Raw Data'!BE$1,FALSE)</f>
        <v>15.8606866409228</v>
      </c>
    </row>
    <row r="43" spans="1:66" x14ac:dyDescent="0.35">
      <c r="A43" s="82" t="s">
        <v>82</v>
      </c>
      <c r="B43" s="59">
        <f>VLOOKUP($A43,'Occupancy Raw Data'!$B$8:$BE$45,'Occupancy Raw Data'!AG$3,FALSE)</f>
        <v>54.342796842340199</v>
      </c>
      <c r="C43" s="60">
        <f>VLOOKUP($A43,'Occupancy Raw Data'!$B$8:$BE$45,'Occupancy Raw Data'!AH$3,FALSE)</f>
        <v>63.756417801408297</v>
      </c>
      <c r="D43" s="60">
        <f>VLOOKUP($A43,'Occupancy Raw Data'!$B$8:$BE$45,'Occupancy Raw Data'!AI$3,FALSE)</f>
        <v>73.820443614668093</v>
      </c>
      <c r="E43" s="60">
        <f>VLOOKUP($A43,'Occupancy Raw Data'!$B$8:$BE$45,'Occupancy Raw Data'!AJ$3,FALSE)</f>
        <v>74.912738194289403</v>
      </c>
      <c r="F43" s="60">
        <f>VLOOKUP($A43,'Occupancy Raw Data'!$B$8:$BE$45,'Occupancy Raw Data'!AK$3,FALSE)</f>
        <v>69.9733141222071</v>
      </c>
      <c r="G43" s="61">
        <f>VLOOKUP($A43,'Occupancy Raw Data'!$B$8:$BE$45,'Occupancy Raw Data'!AL$3,FALSE)</f>
        <v>67.361142114982599</v>
      </c>
      <c r="H43" s="60">
        <f>VLOOKUP($A43,'Occupancy Raw Data'!$B$8:$BE$45,'Occupancy Raw Data'!AN$3,FALSE)</f>
        <v>72.515067881567404</v>
      </c>
      <c r="I43" s="60">
        <f>VLOOKUP($A43,'Occupancy Raw Data'!$B$8:$BE$45,'Occupancy Raw Data'!AO$3,FALSE)</f>
        <v>75.578363130872404</v>
      </c>
      <c r="J43" s="61">
        <f>VLOOKUP($A43,'Occupancy Raw Data'!$B$8:$BE$45,'Occupancy Raw Data'!AP$3,FALSE)</f>
        <v>74.046715506219897</v>
      </c>
      <c r="K43" s="62">
        <f>VLOOKUP($A43,'Occupancy Raw Data'!$B$8:$BE$45,'Occupancy Raw Data'!AR$3,FALSE)</f>
        <v>69.2713059410504</v>
      </c>
      <c r="M43" s="59">
        <f>VLOOKUP($A43,'Occupancy Raw Data'!$B$8:$BE$45,'Occupancy Raw Data'!AT$3,FALSE)</f>
        <v>15.142186601744999</v>
      </c>
      <c r="N43" s="60">
        <f>VLOOKUP($A43,'Occupancy Raw Data'!$B$8:$BE$45,'Occupancy Raw Data'!AU$3,FALSE)</f>
        <v>19.5204527342174</v>
      </c>
      <c r="O43" s="60">
        <f>VLOOKUP($A43,'Occupancy Raw Data'!$B$8:$BE$45,'Occupancy Raw Data'!AV$3,FALSE)</f>
        <v>29.276240158561201</v>
      </c>
      <c r="P43" s="60">
        <f>VLOOKUP($A43,'Occupancy Raw Data'!$B$8:$BE$45,'Occupancy Raw Data'!AW$3,FALSE)</f>
        <v>31.2772129744978</v>
      </c>
      <c r="Q43" s="60">
        <f>VLOOKUP($A43,'Occupancy Raw Data'!$B$8:$BE$45,'Occupancy Raw Data'!AX$3,FALSE)</f>
        <v>24.360764793180799</v>
      </c>
      <c r="R43" s="61">
        <f>VLOOKUP($A43,'Occupancy Raw Data'!$B$8:$BE$45,'Occupancy Raw Data'!AY$3,FALSE)</f>
        <v>24.295102334579202</v>
      </c>
      <c r="S43" s="60">
        <f>VLOOKUP($A43,'Occupancy Raw Data'!$B$8:$BE$45,'Occupancy Raw Data'!BA$3,FALSE)</f>
        <v>12.9462825372515</v>
      </c>
      <c r="T43" s="60">
        <f>VLOOKUP($A43,'Occupancy Raw Data'!$B$8:$BE$45,'Occupancy Raw Data'!BB$3,FALSE)</f>
        <v>10.8350739354425</v>
      </c>
      <c r="U43" s="61">
        <f>VLOOKUP($A43,'Occupancy Raw Data'!$B$8:$BE$45,'Occupancy Raw Data'!BC$3,FALSE)</f>
        <v>11.8588905566916</v>
      </c>
      <c r="V43" s="62">
        <f>VLOOKUP($A43,'Occupancy Raw Data'!$B$8:$BE$45,'Occupancy Raw Data'!BE$3,FALSE)</f>
        <v>20.213395540889898</v>
      </c>
      <c r="X43" s="64">
        <f>VLOOKUP($A43,'ADR Raw Data'!$B$6:$BE$43,'ADR Raw Data'!AG$1,FALSE)</f>
        <v>133.15352801687899</v>
      </c>
      <c r="Y43" s="65">
        <f>VLOOKUP($A43,'ADR Raw Data'!$B$6:$BE$43,'ADR Raw Data'!AH$1,FALSE)</f>
        <v>149.14965273854301</v>
      </c>
      <c r="Z43" s="65">
        <f>VLOOKUP($A43,'ADR Raw Data'!$B$6:$BE$43,'ADR Raw Data'!AI$1,FALSE)</f>
        <v>157.44456242354201</v>
      </c>
      <c r="AA43" s="65">
        <f>VLOOKUP($A43,'ADR Raw Data'!$B$6:$BE$43,'ADR Raw Data'!AJ$1,FALSE)</f>
        <v>156.110955376915</v>
      </c>
      <c r="AB43" s="65">
        <f>VLOOKUP($A43,'ADR Raw Data'!$B$6:$BE$43,'ADR Raw Data'!AK$1,FALSE)</f>
        <v>143.21071394908699</v>
      </c>
      <c r="AC43" s="66">
        <f>VLOOKUP($A43,'ADR Raw Data'!$B$6:$BE$43,'ADR Raw Data'!AL$1,FALSE)</f>
        <v>148.70127188866499</v>
      </c>
      <c r="AD43" s="65">
        <f>VLOOKUP($A43,'ADR Raw Data'!$B$6:$BE$43,'ADR Raw Data'!AN$1,FALSE)</f>
        <v>132.45303177013</v>
      </c>
      <c r="AE43" s="65">
        <f>VLOOKUP($A43,'ADR Raw Data'!$B$6:$BE$43,'ADR Raw Data'!AO$1,FALSE)</f>
        <v>133.86373884849999</v>
      </c>
      <c r="AF43" s="66">
        <f>VLOOKUP($A43,'ADR Raw Data'!$B$6:$BE$43,'ADR Raw Data'!AP$1,FALSE)</f>
        <v>133.17297546453599</v>
      </c>
      <c r="AG43" s="67">
        <f>VLOOKUP($A43,'ADR Raw Data'!$B$6:$BE$43,'ADR Raw Data'!AR$1,FALSE)</f>
        <v>143.95876257487299</v>
      </c>
      <c r="AI43" s="59">
        <f>VLOOKUP($A43,'ADR Raw Data'!$B$6:$BE$43,'ADR Raw Data'!AT$1,FALSE)</f>
        <v>23.640237829227001</v>
      </c>
      <c r="AJ43" s="60">
        <f>VLOOKUP($A43,'ADR Raw Data'!$B$6:$BE$43,'ADR Raw Data'!AU$1,FALSE)</f>
        <v>28.355993449763702</v>
      </c>
      <c r="AK43" s="60">
        <f>VLOOKUP($A43,'ADR Raw Data'!$B$6:$BE$43,'ADR Raw Data'!AV$1,FALSE)</f>
        <v>30.427757171635498</v>
      </c>
      <c r="AL43" s="60">
        <f>VLOOKUP($A43,'ADR Raw Data'!$B$6:$BE$43,'ADR Raw Data'!AW$1,FALSE)</f>
        <v>30.465665719788401</v>
      </c>
      <c r="AM43" s="60">
        <f>VLOOKUP($A43,'ADR Raw Data'!$B$6:$BE$43,'ADR Raw Data'!AX$1,FALSE)</f>
        <v>26.0095301723887</v>
      </c>
      <c r="AN43" s="61">
        <f>VLOOKUP($A43,'ADR Raw Data'!$B$6:$BE$43,'ADR Raw Data'!AY$1,FALSE)</f>
        <v>28.336571934910602</v>
      </c>
      <c r="AO43" s="60">
        <f>VLOOKUP($A43,'ADR Raw Data'!$B$6:$BE$43,'ADR Raw Data'!BA$1,FALSE)</f>
        <v>19.239609494797701</v>
      </c>
      <c r="AP43" s="60">
        <f>VLOOKUP($A43,'ADR Raw Data'!$B$6:$BE$43,'ADR Raw Data'!BB$1,FALSE)</f>
        <v>19.602253355903802</v>
      </c>
      <c r="AQ43" s="61">
        <f>VLOOKUP($A43,'ADR Raw Data'!$B$6:$BE$43,'ADR Raw Data'!BC$1,FALSE)</f>
        <v>19.421112496788499</v>
      </c>
      <c r="AR43" s="62">
        <f>VLOOKUP($A43,'ADR Raw Data'!$B$6:$BE$43,'ADR Raw Data'!BE$1,FALSE)</f>
        <v>25.794587505270201</v>
      </c>
      <c r="AT43" s="64">
        <f>VLOOKUP($A43,'RevPAR Raw Data'!$B$6:$BE$43,'RevPAR Raw Data'!AG$1,FALSE)</f>
        <v>72.3593512186212</v>
      </c>
      <c r="AU43" s="65">
        <f>VLOOKUP($A43,'RevPAR Raw Data'!$B$6:$BE$43,'RevPAR Raw Data'!AH$1,FALSE)</f>
        <v>95.092475749335307</v>
      </c>
      <c r="AV43" s="65">
        <f>VLOOKUP($A43,'RevPAR Raw Data'!$B$6:$BE$43,'RevPAR Raw Data'!AI$1,FALSE)</f>
        <v>116.226274428232</v>
      </c>
      <c r="AW43" s="65">
        <f>VLOOKUP($A43,'RevPAR Raw Data'!$B$6:$BE$43,'RevPAR Raw Data'!AJ$1,FALSE)</f>
        <v>116.946991294112</v>
      </c>
      <c r="AX43" s="65">
        <f>VLOOKUP($A43,'RevPAR Raw Data'!$B$6:$BE$43,'RevPAR Raw Data'!AK$1,FALSE)</f>
        <v>100.20928272825</v>
      </c>
      <c r="AY43" s="66">
        <f>VLOOKUP($A43,'RevPAR Raw Data'!$B$6:$BE$43,'RevPAR Raw Data'!AL$1,FALSE)</f>
        <v>100.16687508371</v>
      </c>
      <c r="AZ43" s="65">
        <f>VLOOKUP($A43,'RevPAR Raw Data'!$B$6:$BE$43,'RevPAR Raw Data'!AN$1,FALSE)</f>
        <v>96.048405899303901</v>
      </c>
      <c r="BA43" s="65">
        <f>VLOOKUP($A43,'RevPAR Raw Data'!$B$6:$BE$43,'RevPAR Raw Data'!AO$1,FALSE)</f>
        <v>101.172022647482</v>
      </c>
      <c r="BB43" s="66">
        <f>VLOOKUP($A43,'RevPAR Raw Data'!$B$6:$BE$43,'RevPAR Raw Data'!AP$1,FALSE)</f>
        <v>98.610214273393197</v>
      </c>
      <c r="BC43" s="67">
        <f>VLOOKUP($A43,'RevPAR Raw Data'!$B$6:$BE$43,'RevPAR Raw Data'!AR$1,FALSE)</f>
        <v>99.722114852191197</v>
      </c>
      <c r="BE43" s="59">
        <f>VLOOKUP($A43,'RevPAR Raw Data'!$B$6:$BE$43,'RevPAR Raw Data'!AT$1,FALSE)</f>
        <v>42.362073356169901</v>
      </c>
      <c r="BF43" s="60">
        <f>VLOOKUP($A43,'RevPAR Raw Data'!$B$6:$BE$43,'RevPAR Raw Data'!AU$1,FALSE)</f>
        <v>53.4116644826601</v>
      </c>
      <c r="BG43" s="60">
        <f>VLOOKUP($A43,'RevPAR Raw Data'!$B$6:$BE$43,'RevPAR Raw Data'!AV$1,FALSE)</f>
        <v>68.6121005946286</v>
      </c>
      <c r="BH43" s="60">
        <f>VLOOKUP($A43,'RevPAR Raw Data'!$B$6:$BE$43,'RevPAR Raw Data'!AW$1,FALSE)</f>
        <v>71.271689845563202</v>
      </c>
      <c r="BI43" s="60">
        <f>VLOOKUP($A43,'RevPAR Raw Data'!$B$6:$BE$43,'RevPAR Raw Data'!AX$1,FALSE)</f>
        <v>56.7064154346766</v>
      </c>
      <c r="BJ43" s="61">
        <f>VLOOKUP($A43,'RevPAR Raw Data'!$B$6:$BE$43,'RevPAR Raw Data'!AY$1,FALSE)</f>
        <v>59.516073419187997</v>
      </c>
      <c r="BK43" s="60">
        <f>VLOOKUP($A43,'RevPAR Raw Data'!$B$6:$BE$43,'RevPAR Raw Data'!BA$1,FALSE)</f>
        <v>34.676706236309698</v>
      </c>
      <c r="BL43" s="60">
        <f>VLOOKUP($A43,'RevPAR Raw Data'!$B$6:$BE$43,'RevPAR Raw Data'!BB$1,FALSE)</f>
        <v>32.561245935471398</v>
      </c>
      <c r="BM43" s="61">
        <f>VLOOKUP($A43,'RevPAR Raw Data'!$B$6:$BE$43,'RevPAR Raw Data'!BC$1,FALSE)</f>
        <v>33.583131529366298</v>
      </c>
      <c r="BN43" s="62">
        <f>VLOOKUP($A43,'RevPAR Raw Data'!$B$6:$BE$43,'RevPAR Raw Data'!BE$1,FALSE)</f>
        <v>51.221945046741403</v>
      </c>
    </row>
    <row r="44" spans="1:66" x14ac:dyDescent="0.35">
      <c r="A44" s="81" t="s">
        <v>83</v>
      </c>
      <c r="B44" s="59">
        <f>VLOOKUP($A44,'Occupancy Raw Data'!$B$8:$BE$45,'Occupancy Raw Data'!AG$3,FALSE)</f>
        <v>48.242826432376802</v>
      </c>
      <c r="C44" s="60">
        <f>VLOOKUP($A44,'Occupancy Raw Data'!$B$8:$BE$45,'Occupancy Raw Data'!AH$3,FALSE)</f>
        <v>54.626600616879998</v>
      </c>
      <c r="D44" s="60">
        <f>VLOOKUP($A44,'Occupancy Raw Data'!$B$8:$BE$45,'Occupancy Raw Data'!AI$3,FALSE)</f>
        <v>59.327553889409501</v>
      </c>
      <c r="E44" s="60">
        <f>VLOOKUP($A44,'Occupancy Raw Data'!$B$8:$BE$45,'Occupancy Raw Data'!AJ$3,FALSE)</f>
        <v>61.567478912839697</v>
      </c>
      <c r="F44" s="60">
        <f>VLOOKUP($A44,'Occupancy Raw Data'!$B$8:$BE$45,'Occupancy Raw Data'!AK$3,FALSE)</f>
        <v>61.452671040299897</v>
      </c>
      <c r="G44" s="61">
        <f>VLOOKUP($A44,'Occupancy Raw Data'!$B$8:$BE$45,'Occupancy Raw Data'!AL$3,FALSE)</f>
        <v>57.037335230677002</v>
      </c>
      <c r="H44" s="60">
        <f>VLOOKUP($A44,'Occupancy Raw Data'!$B$8:$BE$45,'Occupancy Raw Data'!AN$3,FALSE)</f>
        <v>74.578256794751596</v>
      </c>
      <c r="I44" s="60">
        <f>VLOOKUP($A44,'Occupancy Raw Data'!$B$8:$BE$45,'Occupancy Raw Data'!AO$3,FALSE)</f>
        <v>78.045923149015906</v>
      </c>
      <c r="J44" s="61">
        <f>VLOOKUP($A44,'Occupancy Raw Data'!$B$8:$BE$45,'Occupancy Raw Data'!AP$3,FALSE)</f>
        <v>76.312089971883694</v>
      </c>
      <c r="K44" s="62">
        <f>VLOOKUP($A44,'Occupancy Raw Data'!$B$8:$BE$45,'Occupancy Raw Data'!AR$3,FALSE)</f>
        <v>62.540134853106402</v>
      </c>
      <c r="M44" s="59">
        <f>VLOOKUP($A44,'Occupancy Raw Data'!$B$8:$BE$45,'Occupancy Raw Data'!AT$3,FALSE)</f>
        <v>-3.00002166874568</v>
      </c>
      <c r="N44" s="60">
        <f>VLOOKUP($A44,'Occupancy Raw Data'!$B$8:$BE$45,'Occupancy Raw Data'!AU$3,FALSE)</f>
        <v>-4.35605516456598</v>
      </c>
      <c r="O44" s="60">
        <f>VLOOKUP($A44,'Occupancy Raw Data'!$B$8:$BE$45,'Occupancy Raw Data'!AV$3,FALSE)</f>
        <v>4.6093014675975299</v>
      </c>
      <c r="P44" s="60">
        <f>VLOOKUP($A44,'Occupancy Raw Data'!$B$8:$BE$45,'Occupancy Raw Data'!AW$3,FALSE)</f>
        <v>3.5274189584840698</v>
      </c>
      <c r="Q44" s="60">
        <f>VLOOKUP($A44,'Occupancy Raw Data'!$B$8:$BE$45,'Occupancy Raw Data'!AX$3,FALSE)</f>
        <v>0.18385648706410099</v>
      </c>
      <c r="R44" s="61">
        <f>VLOOKUP($A44,'Occupancy Raw Data'!$B$8:$BE$45,'Occupancy Raw Data'!AY$3,FALSE)</f>
        <v>0.29310988663474502</v>
      </c>
      <c r="S44" s="60">
        <f>VLOOKUP($A44,'Occupancy Raw Data'!$B$8:$BE$45,'Occupancy Raw Data'!BA$3,FALSE)</f>
        <v>-4.2622892777905301</v>
      </c>
      <c r="T44" s="60">
        <f>VLOOKUP($A44,'Occupancy Raw Data'!$B$8:$BE$45,'Occupancy Raw Data'!BB$3,FALSE)</f>
        <v>-5.0653419848986099</v>
      </c>
      <c r="U44" s="61">
        <f>VLOOKUP($A44,'Occupancy Raw Data'!$B$8:$BE$45,'Occupancy Raw Data'!BC$3,FALSE)</f>
        <v>-4.6746284978586301</v>
      </c>
      <c r="V44" s="62">
        <f>VLOOKUP($A44,'Occupancy Raw Data'!$B$8:$BE$45,'Occupancy Raw Data'!BE$3,FALSE)</f>
        <v>-1.4991810051593299</v>
      </c>
      <c r="X44" s="64">
        <f>VLOOKUP($A44,'ADR Raw Data'!$B$6:$BE$43,'ADR Raw Data'!AG$1,FALSE)</f>
        <v>95.301087862055596</v>
      </c>
      <c r="Y44" s="65">
        <f>VLOOKUP($A44,'ADR Raw Data'!$B$6:$BE$43,'ADR Raw Data'!AH$1,FALSE)</f>
        <v>95.757489092309001</v>
      </c>
      <c r="Z44" s="65">
        <f>VLOOKUP($A44,'ADR Raw Data'!$B$6:$BE$43,'ADR Raw Data'!AI$1,FALSE)</f>
        <v>97.231442676039606</v>
      </c>
      <c r="AA44" s="65">
        <f>VLOOKUP($A44,'ADR Raw Data'!$B$6:$BE$43,'ADR Raw Data'!AJ$1,FALSE)</f>
        <v>97.541264984587201</v>
      </c>
      <c r="AB44" s="65">
        <f>VLOOKUP($A44,'ADR Raw Data'!$B$6:$BE$43,'ADR Raw Data'!AK$1,FALSE)</f>
        <v>100.213171419856</v>
      </c>
      <c r="AC44" s="66">
        <f>VLOOKUP($A44,'ADR Raw Data'!$B$6:$BE$43,'ADR Raw Data'!AL$1,FALSE)</f>
        <v>97.330201723430406</v>
      </c>
      <c r="AD44" s="65">
        <f>VLOOKUP($A44,'ADR Raw Data'!$B$6:$BE$43,'ADR Raw Data'!AN$1,FALSE)</f>
        <v>135.72746905435099</v>
      </c>
      <c r="AE44" s="65">
        <f>VLOOKUP($A44,'ADR Raw Data'!$B$6:$BE$43,'ADR Raw Data'!AO$1,FALSE)</f>
        <v>140.05822515761</v>
      </c>
      <c r="AF44" s="66">
        <f>VLOOKUP($A44,'ADR Raw Data'!$B$6:$BE$43,'ADR Raw Data'!AP$1,FALSE)</f>
        <v>137.942045133558</v>
      </c>
      <c r="AG44" s="67">
        <f>VLOOKUP($A44,'ADR Raw Data'!$B$6:$BE$43,'ADR Raw Data'!AR$1,FALSE)</f>
        <v>111.477779025616</v>
      </c>
      <c r="AI44" s="59">
        <f>VLOOKUP($A44,'ADR Raw Data'!$B$6:$BE$43,'ADR Raw Data'!AT$1,FALSE)</f>
        <v>2.51725676096672</v>
      </c>
      <c r="AJ44" s="60">
        <f>VLOOKUP($A44,'ADR Raw Data'!$B$6:$BE$43,'ADR Raw Data'!AU$1,FALSE)</f>
        <v>4.5810974353483296</v>
      </c>
      <c r="AK44" s="60">
        <f>VLOOKUP($A44,'ADR Raw Data'!$B$6:$BE$43,'ADR Raw Data'!AV$1,FALSE)</f>
        <v>5.3168977516491296</v>
      </c>
      <c r="AL44" s="60">
        <f>VLOOKUP($A44,'ADR Raw Data'!$B$6:$BE$43,'ADR Raw Data'!AW$1,FALSE)</f>
        <v>4.7418082125514802</v>
      </c>
      <c r="AM44" s="60">
        <f>VLOOKUP($A44,'ADR Raw Data'!$B$6:$BE$43,'ADR Raw Data'!AX$1,FALSE)</f>
        <v>3.5403424116009901</v>
      </c>
      <c r="AN44" s="61">
        <f>VLOOKUP($A44,'ADR Raw Data'!$B$6:$BE$43,'ADR Raw Data'!AY$1,FALSE)</f>
        <v>4.1942278289190096</v>
      </c>
      <c r="AO44" s="60">
        <f>VLOOKUP($A44,'ADR Raw Data'!$B$6:$BE$43,'ADR Raw Data'!BA$1,FALSE)</f>
        <v>8.2288083714817901</v>
      </c>
      <c r="AP44" s="60">
        <f>VLOOKUP($A44,'ADR Raw Data'!$B$6:$BE$43,'ADR Raw Data'!BB$1,FALSE)</f>
        <v>7.9465061141084101</v>
      </c>
      <c r="AQ44" s="61">
        <f>VLOOKUP($A44,'ADR Raw Data'!$B$6:$BE$43,'ADR Raw Data'!BC$1,FALSE)</f>
        <v>8.0743172903785805</v>
      </c>
      <c r="AR44" s="62">
        <f>VLOOKUP($A44,'ADR Raw Data'!$B$6:$BE$43,'ADR Raw Data'!BE$1,FALSE)</f>
        <v>5.4297591369680598</v>
      </c>
      <c r="AT44" s="64">
        <f>VLOOKUP($A44,'RevPAR Raw Data'!$B$6:$BE$43,'RevPAR Raw Data'!AG$1,FALSE)</f>
        <v>45.9759384054584</v>
      </c>
      <c r="AU44" s="65">
        <f>VLOOKUP($A44,'RevPAR Raw Data'!$B$6:$BE$43,'RevPAR Raw Data'!AH$1,FALSE)</f>
        <v>52.309061127208103</v>
      </c>
      <c r="AV44" s="65">
        <f>VLOOKUP($A44,'RevPAR Raw Data'!$B$6:$BE$43,'RevPAR Raw Data'!AI$1,FALSE)</f>
        <v>57.685036551077701</v>
      </c>
      <c r="AW44" s="65">
        <f>VLOOKUP($A44,'RevPAR Raw Data'!$B$6:$BE$43,'RevPAR Raw Data'!AJ$1,FALSE)</f>
        <v>60.053697750702902</v>
      </c>
      <c r="AX44" s="65">
        <f>VLOOKUP($A44,'RevPAR Raw Data'!$B$6:$BE$43,'RevPAR Raw Data'!AK$1,FALSE)</f>
        <v>61.583670571696302</v>
      </c>
      <c r="AY44" s="66">
        <f>VLOOKUP($A44,'RevPAR Raw Data'!$B$6:$BE$43,'RevPAR Raw Data'!AL$1,FALSE)</f>
        <v>55.514553437687198</v>
      </c>
      <c r="AZ44" s="65">
        <f>VLOOKUP($A44,'RevPAR Raw Data'!$B$6:$BE$43,'RevPAR Raw Data'!AN$1,FALSE)</f>
        <v>101.22318041237099</v>
      </c>
      <c r="BA44" s="65">
        <f>VLOOKUP($A44,'RevPAR Raw Data'!$B$6:$BE$43,'RevPAR Raw Data'!AO$1,FALSE)</f>
        <v>109.309734770384</v>
      </c>
      <c r="BB44" s="66">
        <f>VLOOKUP($A44,'RevPAR Raw Data'!$B$6:$BE$43,'RevPAR Raw Data'!AP$1,FALSE)</f>
        <v>105.26645759137701</v>
      </c>
      <c r="BC44" s="67">
        <f>VLOOKUP($A44,'RevPAR Raw Data'!$B$6:$BE$43,'RevPAR Raw Data'!AR$1,FALSE)</f>
        <v>69.718353333868393</v>
      </c>
      <c r="BE44" s="59">
        <f>VLOOKUP($A44,'RevPAR Raw Data'!$B$6:$BE$43,'RevPAR Raw Data'!AT$1,FALSE)</f>
        <v>-0.55828315606592505</v>
      </c>
      <c r="BF44" s="60">
        <f>VLOOKUP($A44,'RevPAR Raw Data'!$B$6:$BE$43,'RevPAR Raw Data'!AU$1,FALSE)</f>
        <v>2.5487139356063199E-2</v>
      </c>
      <c r="BG44" s="60">
        <f>VLOOKUP($A44,'RevPAR Raw Data'!$B$6:$BE$43,'RevPAR Raw Data'!AV$1,FALSE)</f>
        <v>10.171271065343999</v>
      </c>
      <c r="BH44" s="60">
        <f>VLOOKUP($A44,'RevPAR Raw Data'!$B$6:$BE$43,'RevPAR Raw Data'!AW$1,FALSE)</f>
        <v>8.4364906129000499</v>
      </c>
      <c r="BI44" s="60">
        <f>VLOOKUP($A44,'RevPAR Raw Data'!$B$6:$BE$43,'RevPAR Raw Data'!AX$1,FALSE)</f>
        <v>3.7307080478531001</v>
      </c>
      <c r="BJ44" s="61">
        <f>VLOOKUP($A44,'RevPAR Raw Data'!$B$6:$BE$43,'RevPAR Raw Data'!AY$1,FALSE)</f>
        <v>4.4996314119883101</v>
      </c>
      <c r="BK44" s="60">
        <f>VLOOKUP($A44,'RevPAR Raw Data'!$B$6:$BE$43,'RevPAR Raw Data'!BA$1,FALSE)</f>
        <v>3.6157834767836601</v>
      </c>
      <c r="BL44" s="60">
        <f>VLOOKUP($A44,'RevPAR Raw Data'!$B$6:$BE$43,'RevPAR Raw Data'!BB$1,FALSE)</f>
        <v>2.4786464186793302</v>
      </c>
      <c r="BM44" s="61">
        <f>VLOOKUP($A44,'RevPAR Raw Data'!$B$6:$BE$43,'RevPAR Raw Data'!BC$1,FALSE)</f>
        <v>3.0222444554563799</v>
      </c>
      <c r="BN44" s="62">
        <f>VLOOKUP($A44,'RevPAR Raw Data'!$B$6:$BE$43,'RevPAR Raw Data'!BE$1,FALSE)</f>
        <v>3.8491762142014001</v>
      </c>
    </row>
    <row r="45" spans="1:66" x14ac:dyDescent="0.35">
      <c r="A45" s="83" t="s">
        <v>84</v>
      </c>
      <c r="B45" s="59">
        <f>VLOOKUP($A45,'Occupancy Raw Data'!$B$8:$BE$45,'Occupancy Raw Data'!AG$3,FALSE)</f>
        <v>47.966144517433001</v>
      </c>
      <c r="C45" s="60">
        <f>VLOOKUP($A45,'Occupancy Raw Data'!$B$8:$BE$45,'Occupancy Raw Data'!AH$3,FALSE)</f>
        <v>57.270085901970603</v>
      </c>
      <c r="D45" s="60">
        <f>VLOOKUP($A45,'Occupancy Raw Data'!$B$8:$BE$45,'Occupancy Raw Data'!AI$3,FALSE)</f>
        <v>62.1715512885295</v>
      </c>
      <c r="E45" s="60">
        <f>VLOOKUP($A45,'Occupancy Raw Data'!$B$8:$BE$45,'Occupancy Raw Data'!AJ$3,FALSE)</f>
        <v>62.828448711470401</v>
      </c>
      <c r="F45" s="60">
        <f>VLOOKUP($A45,'Occupancy Raw Data'!$B$8:$BE$45,'Occupancy Raw Data'!AK$3,FALSE)</f>
        <v>57.699595755432</v>
      </c>
      <c r="G45" s="61">
        <f>VLOOKUP($A45,'Occupancy Raw Data'!$B$8:$BE$45,'Occupancy Raw Data'!AL$3,FALSE)</f>
        <v>57.587165234967102</v>
      </c>
      <c r="H45" s="60">
        <f>VLOOKUP($A45,'Occupancy Raw Data'!$B$8:$BE$45,'Occupancy Raw Data'!AN$3,FALSE)</f>
        <v>64.173825164224297</v>
      </c>
      <c r="I45" s="60">
        <f>VLOOKUP($A45,'Occupancy Raw Data'!$B$8:$BE$45,'Occupancy Raw Data'!AO$3,FALSE)</f>
        <v>69.7890348660939</v>
      </c>
      <c r="J45" s="61">
        <f>VLOOKUP($A45,'Occupancy Raw Data'!$B$8:$BE$45,'Occupancy Raw Data'!AP$3,FALSE)</f>
        <v>66.981430015159106</v>
      </c>
      <c r="K45" s="62">
        <f>VLOOKUP($A45,'Occupancy Raw Data'!$B$8:$BE$45,'Occupancy Raw Data'!AR$3,FALSE)</f>
        <v>60.271240886450499</v>
      </c>
      <c r="M45" s="59">
        <f>VLOOKUP($A45,'Occupancy Raw Data'!$B$8:$BE$45,'Occupancy Raw Data'!AT$3,FALSE)</f>
        <v>-6.2695132554208097</v>
      </c>
      <c r="N45" s="60">
        <f>VLOOKUP($A45,'Occupancy Raw Data'!$B$8:$BE$45,'Occupancy Raw Data'!AU$3,FALSE)</f>
        <v>-6.9243554655574799</v>
      </c>
      <c r="O45" s="60">
        <f>VLOOKUP($A45,'Occupancy Raw Data'!$B$8:$BE$45,'Occupancy Raw Data'!AV$3,FALSE)</f>
        <v>-0.55063775705513895</v>
      </c>
      <c r="P45" s="60">
        <f>VLOOKUP($A45,'Occupancy Raw Data'!$B$8:$BE$45,'Occupancy Raw Data'!AW$3,FALSE)</f>
        <v>-0.67372329092084604</v>
      </c>
      <c r="Q45" s="60">
        <f>VLOOKUP($A45,'Occupancy Raw Data'!$B$8:$BE$45,'Occupancy Raw Data'!AX$3,FALSE)</f>
        <v>-3.0009768170889801</v>
      </c>
      <c r="R45" s="61">
        <f>VLOOKUP($A45,'Occupancy Raw Data'!$B$8:$BE$45,'Occupancy Raw Data'!AY$3,FALSE)</f>
        <v>-3.3643797116732101</v>
      </c>
      <c r="S45" s="60">
        <f>VLOOKUP($A45,'Occupancy Raw Data'!$B$8:$BE$45,'Occupancy Raw Data'!BA$3,FALSE)</f>
        <v>-3.4618889236575501</v>
      </c>
      <c r="T45" s="60">
        <f>VLOOKUP($A45,'Occupancy Raw Data'!$B$8:$BE$45,'Occupancy Raw Data'!BB$3,FALSE)</f>
        <v>-2.55011408698841</v>
      </c>
      <c r="U45" s="61">
        <f>VLOOKUP($A45,'Occupancy Raw Data'!$B$8:$BE$45,'Occupancy Raw Data'!BC$3,FALSE)</f>
        <v>-2.9890318529302502</v>
      </c>
      <c r="V45" s="62">
        <f>VLOOKUP($A45,'Occupancy Raw Data'!$B$8:$BE$45,'Occupancy Raw Data'!BE$3,FALSE)</f>
        <v>-3.2455129430318599</v>
      </c>
      <c r="X45" s="64">
        <f>VLOOKUP($A45,'ADR Raw Data'!$B$6:$BE$43,'ADR Raw Data'!AG$1,FALSE)</f>
        <v>94.051472214906497</v>
      </c>
      <c r="Y45" s="65">
        <f>VLOOKUP($A45,'ADR Raw Data'!$B$6:$BE$43,'ADR Raw Data'!AH$1,FALSE)</f>
        <v>91.972222344766706</v>
      </c>
      <c r="Z45" s="65">
        <f>VLOOKUP($A45,'ADR Raw Data'!$B$6:$BE$43,'ADR Raw Data'!AI$1,FALSE)</f>
        <v>93.970153408513596</v>
      </c>
      <c r="AA45" s="65">
        <f>VLOOKUP($A45,'ADR Raw Data'!$B$6:$BE$43,'ADR Raw Data'!AJ$1,FALSE)</f>
        <v>94.4130974163064</v>
      </c>
      <c r="AB45" s="65">
        <f>VLOOKUP($A45,'ADR Raw Data'!$B$6:$BE$43,'ADR Raw Data'!AK$1,FALSE)</f>
        <v>94.6321346469622</v>
      </c>
      <c r="AC45" s="66">
        <f>VLOOKUP($A45,'ADR Raw Data'!$B$6:$BE$43,'ADR Raw Data'!AL$1,FALSE)</f>
        <v>93.815620365901793</v>
      </c>
      <c r="AD45" s="65">
        <f>VLOOKUP($A45,'ADR Raw Data'!$B$6:$BE$43,'ADR Raw Data'!AN$1,FALSE)</f>
        <v>109.956196850393</v>
      </c>
      <c r="AE45" s="65">
        <f>VLOOKUP($A45,'ADR Raw Data'!$B$6:$BE$43,'ADR Raw Data'!AO$1,FALSE)</f>
        <v>114.44761245361499</v>
      </c>
      <c r="AF45" s="66">
        <f>VLOOKUP($A45,'ADR Raw Data'!$B$6:$BE$43,'ADR Raw Data'!AP$1,FALSE)</f>
        <v>112.296036116742</v>
      </c>
      <c r="AG45" s="67">
        <f>VLOOKUP($A45,'ADR Raw Data'!$B$6:$BE$43,'ADR Raw Data'!AR$1,FALSE)</f>
        <v>99.683591586196499</v>
      </c>
      <c r="AI45" s="59">
        <f>VLOOKUP($A45,'ADR Raw Data'!$B$6:$BE$43,'ADR Raw Data'!AT$1,FALSE)</f>
        <v>4.2763313797058604</v>
      </c>
      <c r="AJ45" s="60">
        <f>VLOOKUP($A45,'ADR Raw Data'!$B$6:$BE$43,'ADR Raw Data'!AU$1,FALSE)</f>
        <v>4.1038823793167696</v>
      </c>
      <c r="AK45" s="60">
        <f>VLOOKUP($A45,'ADR Raw Data'!$B$6:$BE$43,'ADR Raw Data'!AV$1,FALSE)</f>
        <v>6.4594721977495402</v>
      </c>
      <c r="AL45" s="60">
        <f>VLOOKUP($A45,'ADR Raw Data'!$B$6:$BE$43,'ADR Raw Data'!AW$1,FALSE)</f>
        <v>4.9435702404613702</v>
      </c>
      <c r="AM45" s="60">
        <f>VLOOKUP($A45,'ADR Raw Data'!$B$6:$BE$43,'ADR Raw Data'!AX$1,FALSE)</f>
        <v>4.5600123626063098</v>
      </c>
      <c r="AN45" s="61">
        <f>VLOOKUP($A45,'ADR Raw Data'!$B$6:$BE$43,'ADR Raw Data'!AY$1,FALSE)</f>
        <v>4.9131297913489798</v>
      </c>
      <c r="AO45" s="60">
        <f>VLOOKUP($A45,'ADR Raw Data'!$B$6:$BE$43,'ADR Raw Data'!BA$1,FALSE)</f>
        <v>7.9559858424477197</v>
      </c>
      <c r="AP45" s="60">
        <f>VLOOKUP($A45,'ADR Raw Data'!$B$6:$BE$43,'ADR Raw Data'!BB$1,FALSE)</f>
        <v>4.2654231998485397</v>
      </c>
      <c r="AQ45" s="61">
        <f>VLOOKUP($A45,'ADR Raw Data'!$B$6:$BE$43,'ADR Raw Data'!BC$1,FALSE)</f>
        <v>5.9831558367032498</v>
      </c>
      <c r="AR45" s="62">
        <f>VLOOKUP($A45,'ADR Raw Data'!$B$6:$BE$43,'ADR Raw Data'!BE$1,FALSE)</f>
        <v>5.30882505369628</v>
      </c>
      <c r="AT45" s="64">
        <f>VLOOKUP($A45,'RevPAR Raw Data'!$B$6:$BE$43,'RevPAR Raw Data'!AG$1,FALSE)</f>
        <v>45.112865083375397</v>
      </c>
      <c r="AU45" s="65">
        <f>VLOOKUP($A45,'RevPAR Raw Data'!$B$6:$BE$43,'RevPAR Raw Data'!AH$1,FALSE)</f>
        <v>52.672570742799302</v>
      </c>
      <c r="AV45" s="65">
        <f>VLOOKUP($A45,'RevPAR Raw Data'!$B$6:$BE$43,'RevPAR Raw Data'!AI$1,FALSE)</f>
        <v>58.422702122283901</v>
      </c>
      <c r="AW45" s="65">
        <f>VLOOKUP($A45,'RevPAR Raw Data'!$B$6:$BE$43,'RevPAR Raw Data'!AJ$1,FALSE)</f>
        <v>59.318284487114703</v>
      </c>
      <c r="AX45" s="65">
        <f>VLOOKUP($A45,'RevPAR Raw Data'!$B$6:$BE$43,'RevPAR Raw Data'!AK$1,FALSE)</f>
        <v>54.602359146033301</v>
      </c>
      <c r="AY45" s="66">
        <f>VLOOKUP($A45,'RevPAR Raw Data'!$B$6:$BE$43,'RevPAR Raw Data'!AL$1,FALSE)</f>
        <v>54.025756316321299</v>
      </c>
      <c r="AZ45" s="65">
        <f>VLOOKUP($A45,'RevPAR Raw Data'!$B$6:$BE$43,'RevPAR Raw Data'!AN$1,FALSE)</f>
        <v>70.563097524002004</v>
      </c>
      <c r="BA45" s="65">
        <f>VLOOKUP($A45,'RevPAR Raw Data'!$B$6:$BE$43,'RevPAR Raw Data'!AO$1,FALSE)</f>
        <v>79.871884158665907</v>
      </c>
      <c r="BB45" s="66">
        <f>VLOOKUP($A45,'RevPAR Raw Data'!$B$6:$BE$43,'RevPAR Raw Data'!AP$1,FALSE)</f>
        <v>75.217490841333998</v>
      </c>
      <c r="BC45" s="67">
        <f>VLOOKUP($A45,'RevPAR Raw Data'!$B$6:$BE$43,'RevPAR Raw Data'!AR$1,FALSE)</f>
        <v>60.080537609182102</v>
      </c>
      <c r="BE45" s="59">
        <f>VLOOKUP($A45,'RevPAR Raw Data'!$B$6:$BE$43,'RevPAR Raw Data'!AT$1,FALSE)</f>
        <v>-2.2612870384113299</v>
      </c>
      <c r="BF45" s="60">
        <f>VLOOKUP($A45,'RevPAR Raw Data'!$B$6:$BE$43,'RevPAR Raw Data'!AU$1,FALSE)</f>
        <v>-3.10464049007297</v>
      </c>
      <c r="BG45" s="60">
        <f>VLOOKUP($A45,'RevPAR Raw Data'!$B$6:$BE$43,'RevPAR Raw Data'!AV$1,FALSE)</f>
        <v>5.8732661478671204</v>
      </c>
      <c r="BH45" s="60">
        <f>VLOOKUP($A45,'RevPAR Raw Data'!$B$6:$BE$43,'RevPAR Raw Data'!AW$1,FALSE)</f>
        <v>4.2365409654275004</v>
      </c>
      <c r="BI45" s="60">
        <f>VLOOKUP($A45,'RevPAR Raw Data'!$B$6:$BE$43,'RevPAR Raw Data'!AX$1,FALSE)</f>
        <v>1.42219063165912</v>
      </c>
      <c r="BJ45" s="61">
        <f>VLOOKUP($A45,'RevPAR Raw Data'!$B$6:$BE$43,'RevPAR Raw Data'!AY$1,FALSE)</f>
        <v>1.3834537377674501</v>
      </c>
      <c r="BK45" s="60">
        <f>VLOOKUP($A45,'RevPAR Raw Data'!$B$6:$BE$43,'RevPAR Raw Data'!BA$1,FALSE)</f>
        <v>4.2186695261427003</v>
      </c>
      <c r="BL45" s="60">
        <f>VLOOKUP($A45,'RevPAR Raw Data'!$B$6:$BE$43,'RevPAR Raw Data'!BB$1,FALSE)</f>
        <v>1.60653595497112</v>
      </c>
      <c r="BM45" s="61">
        <f>VLOOKUP($A45,'RevPAR Raw Data'!$B$6:$BE$43,'RevPAR Raw Data'!BC$1,FALSE)</f>
        <v>2.8152855500034799</v>
      </c>
      <c r="BN45" s="62">
        <f>VLOOKUP($A45,'RevPAR Raw Data'!$B$6:$BE$43,'RevPAR Raw Data'!BE$1,FALSE)</f>
        <v>1.8910135064237801</v>
      </c>
    </row>
    <row r="46" spans="1:66" x14ac:dyDescent="0.35">
      <c r="A46" s="84" t="s">
        <v>85</v>
      </c>
      <c r="B46" s="59">
        <f>VLOOKUP($A46,'Occupancy Raw Data'!$B$8:$BE$45,'Occupancy Raw Data'!AG$3,FALSE)</f>
        <v>41.689820661783202</v>
      </c>
      <c r="C46" s="60">
        <f>VLOOKUP($A46,'Occupancy Raw Data'!$B$8:$BE$45,'Occupancy Raw Data'!AH$3,FALSE)</f>
        <v>50.059989896438402</v>
      </c>
      <c r="D46" s="60">
        <f>VLOOKUP($A46,'Occupancy Raw Data'!$B$8:$BE$45,'Occupancy Raw Data'!AI$3,FALSE)</f>
        <v>54.151932306137901</v>
      </c>
      <c r="E46" s="60">
        <f>VLOOKUP($A46,'Occupancy Raw Data'!$B$8:$BE$45,'Occupancy Raw Data'!AJ$3,FALSE)</f>
        <v>56.463122000505102</v>
      </c>
      <c r="F46" s="60">
        <f>VLOOKUP($A46,'Occupancy Raw Data'!$B$8:$BE$45,'Occupancy Raw Data'!AK$3,FALSE)</f>
        <v>57.252462743116901</v>
      </c>
      <c r="G46" s="61">
        <f>VLOOKUP($A46,'Occupancy Raw Data'!$B$8:$BE$45,'Occupancy Raw Data'!AL$3,FALSE)</f>
        <v>51.923465521596299</v>
      </c>
      <c r="H46" s="60">
        <f>VLOOKUP($A46,'Occupancy Raw Data'!$B$8:$BE$45,'Occupancy Raw Data'!AN$3,FALSE)</f>
        <v>64.422834049002205</v>
      </c>
      <c r="I46" s="60">
        <f>VLOOKUP($A46,'Occupancy Raw Data'!$B$8:$BE$45,'Occupancy Raw Data'!AO$3,FALSE)</f>
        <v>66.453018438999706</v>
      </c>
      <c r="J46" s="61">
        <f>VLOOKUP($A46,'Occupancy Raw Data'!$B$8:$BE$45,'Occupancy Raw Data'!AP$3,FALSE)</f>
        <v>65.437926244001005</v>
      </c>
      <c r="K46" s="62">
        <f>VLOOKUP($A46,'Occupancy Raw Data'!$B$8:$BE$45,'Occupancy Raw Data'!AR$3,FALSE)</f>
        <v>55.784740013711897</v>
      </c>
      <c r="M46" s="59">
        <f>VLOOKUP($A46,'Occupancy Raw Data'!$B$8:$BE$45,'Occupancy Raw Data'!AT$3,FALSE)</f>
        <v>1.72083337449076</v>
      </c>
      <c r="N46" s="60">
        <f>VLOOKUP($A46,'Occupancy Raw Data'!$B$8:$BE$45,'Occupancy Raw Data'!AU$3,FALSE)</f>
        <v>1.6370478355212199</v>
      </c>
      <c r="O46" s="60">
        <f>VLOOKUP($A46,'Occupancy Raw Data'!$B$8:$BE$45,'Occupancy Raw Data'!AV$3,FALSE)</f>
        <v>7.6761560790793997</v>
      </c>
      <c r="P46" s="60">
        <f>VLOOKUP($A46,'Occupancy Raw Data'!$B$8:$BE$45,'Occupancy Raw Data'!AW$3,FALSE)</f>
        <v>4.50430808962364</v>
      </c>
      <c r="Q46" s="60">
        <f>VLOOKUP($A46,'Occupancy Raw Data'!$B$8:$BE$45,'Occupancy Raw Data'!AX$3,FALSE)</f>
        <v>9.5972706383046802</v>
      </c>
      <c r="R46" s="61">
        <f>VLOOKUP($A46,'Occupancy Raw Data'!$B$8:$BE$45,'Occupancy Raw Data'!AY$3,FALSE)</f>
        <v>5.2200156997922402</v>
      </c>
      <c r="S46" s="60">
        <f>VLOOKUP($A46,'Occupancy Raw Data'!$B$8:$BE$45,'Occupancy Raw Data'!BA$3,FALSE)</f>
        <v>-1.20439733717207</v>
      </c>
      <c r="T46" s="60">
        <f>VLOOKUP($A46,'Occupancy Raw Data'!$B$8:$BE$45,'Occupancy Raw Data'!BB$3,FALSE)</f>
        <v>-4.3889932409063901</v>
      </c>
      <c r="U46" s="61">
        <f>VLOOKUP($A46,'Occupancy Raw Data'!$B$8:$BE$45,'Occupancy Raw Data'!BC$3,FALSE)</f>
        <v>-2.84746618457276</v>
      </c>
      <c r="V46" s="62">
        <f>VLOOKUP($A46,'Occupancy Raw Data'!$B$8:$BE$45,'Occupancy Raw Data'!BE$3,FALSE)</f>
        <v>2.38090967986337</v>
      </c>
      <c r="X46" s="64">
        <f>VLOOKUP($A46,'ADR Raw Data'!$B$6:$BE$43,'ADR Raw Data'!AG$1,FALSE)</f>
        <v>102.369958345955</v>
      </c>
      <c r="Y46" s="65">
        <f>VLOOKUP($A46,'ADR Raw Data'!$B$6:$BE$43,'ADR Raw Data'!AH$1,FALSE)</f>
        <v>101.642006937874</v>
      </c>
      <c r="Z46" s="65">
        <f>VLOOKUP($A46,'ADR Raw Data'!$B$6:$BE$43,'ADR Raw Data'!AI$1,FALSE)</f>
        <v>105.18613083785201</v>
      </c>
      <c r="AA46" s="65">
        <f>VLOOKUP($A46,'ADR Raw Data'!$B$6:$BE$43,'ADR Raw Data'!AJ$1,FALSE)</f>
        <v>101.71550746519</v>
      </c>
      <c r="AB46" s="65">
        <f>VLOOKUP($A46,'ADR Raw Data'!$B$6:$BE$43,'ADR Raw Data'!AK$1,FALSE)</f>
        <v>106.574382065846</v>
      </c>
      <c r="AC46" s="66">
        <f>VLOOKUP($A46,'ADR Raw Data'!$B$6:$BE$43,'ADR Raw Data'!AL$1,FALSE)</f>
        <v>103.60185306350699</v>
      </c>
      <c r="AD46" s="65">
        <f>VLOOKUP($A46,'ADR Raw Data'!$B$6:$BE$43,'ADR Raw Data'!AN$1,FALSE)</f>
        <v>146.57174867673001</v>
      </c>
      <c r="AE46" s="65">
        <f>VLOOKUP($A46,'ADR Raw Data'!$B$6:$BE$43,'ADR Raw Data'!AO$1,FALSE)</f>
        <v>146.67568061956501</v>
      </c>
      <c r="AF46" s="66">
        <f>VLOOKUP($A46,'ADR Raw Data'!$B$6:$BE$43,'ADR Raw Data'!AP$1,FALSE)</f>
        <v>146.62452075945001</v>
      </c>
      <c r="AG46" s="67">
        <f>VLOOKUP($A46,'ADR Raw Data'!$B$6:$BE$43,'ADR Raw Data'!AR$1,FALSE)</f>
        <v>118.02112745296201</v>
      </c>
      <c r="AI46" s="59">
        <f>VLOOKUP($A46,'ADR Raw Data'!$B$6:$BE$43,'ADR Raw Data'!AT$1,FALSE)</f>
        <v>4.1053750773576203</v>
      </c>
      <c r="AJ46" s="60">
        <f>VLOOKUP($A46,'ADR Raw Data'!$B$6:$BE$43,'ADR Raw Data'!AU$1,FALSE)</f>
        <v>4.85441143194313</v>
      </c>
      <c r="AK46" s="60">
        <f>VLOOKUP($A46,'ADR Raw Data'!$B$6:$BE$43,'ADR Raw Data'!AV$1,FALSE)</f>
        <v>8.2777243381690297</v>
      </c>
      <c r="AL46" s="60">
        <f>VLOOKUP($A46,'ADR Raw Data'!$B$6:$BE$43,'ADR Raw Data'!AW$1,FALSE)</f>
        <v>4.0414904326582102</v>
      </c>
      <c r="AM46" s="60">
        <f>VLOOKUP($A46,'ADR Raw Data'!$B$6:$BE$43,'ADR Raw Data'!AX$1,FALSE)</f>
        <v>3.2316232331623498</v>
      </c>
      <c r="AN46" s="61">
        <f>VLOOKUP($A46,'ADR Raw Data'!$B$6:$BE$43,'ADR Raw Data'!AY$1,FALSE)</f>
        <v>4.9393857462811903</v>
      </c>
      <c r="AO46" s="60">
        <f>VLOOKUP($A46,'ADR Raw Data'!$B$6:$BE$43,'ADR Raw Data'!BA$1,FALSE)</f>
        <v>-0.31837706959114898</v>
      </c>
      <c r="AP46" s="60">
        <f>VLOOKUP($A46,'ADR Raw Data'!$B$6:$BE$43,'ADR Raw Data'!BB$1,FALSE)</f>
        <v>-1.3415749205530501</v>
      </c>
      <c r="AQ46" s="61">
        <f>VLOOKUP($A46,'ADR Raw Data'!$B$6:$BE$43,'ADR Raw Data'!BC$1,FALSE)</f>
        <v>-0.84968102452694105</v>
      </c>
      <c r="AR46" s="62">
        <f>VLOOKUP($A46,'ADR Raw Data'!$B$6:$BE$43,'ADR Raw Data'!BE$1,FALSE)</f>
        <v>1.68199036632605</v>
      </c>
      <c r="AT46" s="64">
        <f>VLOOKUP($A46,'RevPAR Raw Data'!$B$6:$BE$43,'RevPAR Raw Data'!AG$1,FALSE)</f>
        <v>42.6778520459712</v>
      </c>
      <c r="AU46" s="65">
        <f>VLOOKUP($A46,'RevPAR Raw Data'!$B$6:$BE$43,'RevPAR Raw Data'!AH$1,FALSE)</f>
        <v>50.881978403637198</v>
      </c>
      <c r="AV46" s="65">
        <f>VLOOKUP($A46,'RevPAR Raw Data'!$B$6:$BE$43,'RevPAR Raw Data'!AI$1,FALSE)</f>
        <v>56.9603223667592</v>
      </c>
      <c r="AW46" s="65">
        <f>VLOOKUP($A46,'RevPAR Raw Data'!$B$6:$BE$43,'RevPAR Raw Data'!AJ$1,FALSE)</f>
        <v>57.431751073503399</v>
      </c>
      <c r="AX46" s="65">
        <f>VLOOKUP($A46,'RevPAR Raw Data'!$B$6:$BE$43,'RevPAR Raw Data'!AK$1,FALSE)</f>
        <v>61.016458385956</v>
      </c>
      <c r="AY46" s="66">
        <f>VLOOKUP($A46,'RevPAR Raw Data'!$B$6:$BE$43,'RevPAR Raw Data'!AL$1,FALSE)</f>
        <v>53.7936724551654</v>
      </c>
      <c r="AZ46" s="65">
        <f>VLOOKUP($A46,'RevPAR Raw Data'!$B$6:$BE$43,'RevPAR Raw Data'!AN$1,FALSE)</f>
        <v>94.425674412730402</v>
      </c>
      <c r="BA46" s="65">
        <f>VLOOKUP($A46,'RevPAR Raw Data'!$B$6:$BE$43,'RevPAR Raw Data'!AO$1,FALSE)</f>
        <v>97.4704170876483</v>
      </c>
      <c r="BB46" s="66">
        <f>VLOOKUP($A46,'RevPAR Raw Data'!$B$6:$BE$43,'RevPAR Raw Data'!AP$1,FALSE)</f>
        <v>95.948045750189394</v>
      </c>
      <c r="BC46" s="67">
        <f>VLOOKUP($A46,'RevPAR Raw Data'!$B$6:$BE$43,'RevPAR Raw Data'!AR$1,FALSE)</f>
        <v>65.837779110886501</v>
      </c>
      <c r="BE46" s="59">
        <f>VLOOKUP($A46,'RevPAR Raw Data'!$B$6:$BE$43,'RevPAR Raw Data'!AT$1,FALSE)</f>
        <v>5.89685511632758</v>
      </c>
      <c r="BF46" s="60">
        <f>VLOOKUP($A46,'RevPAR Raw Data'!$B$6:$BE$43,'RevPAR Raw Data'!AU$1,FALSE)</f>
        <v>6.5709283047382696</v>
      </c>
      <c r="BG46" s="60">
        <f>VLOOKUP($A46,'RevPAR Raw Data'!$B$6:$BE$43,'RevPAR Raw Data'!AV$1,FALSE)</f>
        <v>16.589291457242201</v>
      </c>
      <c r="BH46" s="60">
        <f>VLOOKUP($A46,'RevPAR Raw Data'!$B$6:$BE$43,'RevPAR Raw Data'!AW$1,FALSE)</f>
        <v>8.7278397027814503</v>
      </c>
      <c r="BI46" s="60">
        <f>VLOOKUP($A46,'RevPAR Raw Data'!$B$6:$BE$43,'RevPAR Raw Data'!AX$1,FALSE)</f>
        <v>13.1390414991639</v>
      </c>
      <c r="BJ46" s="61">
        <f>VLOOKUP($A46,'RevPAR Raw Data'!$B$6:$BE$43,'RevPAR Raw Data'!AY$1,FALSE)</f>
        <v>10.417238157502601</v>
      </c>
      <c r="BK46" s="60">
        <f>VLOOKUP($A46,'RevPAR Raw Data'!$B$6:$BE$43,'RevPAR Raw Data'!BA$1,FALSE)</f>
        <v>-1.51893988181489</v>
      </c>
      <c r="BL46" s="60">
        <f>VLOOKUP($A46,'RevPAR Raw Data'!$B$6:$BE$43,'RevPAR Raw Data'!BB$1,FALSE)</f>
        <v>-5.6716865288746696</v>
      </c>
      <c r="BM46" s="61">
        <f>VLOOKUP($A46,'RevPAR Raw Data'!$B$6:$BE$43,'RevPAR Raw Data'!BC$1,FALSE)</f>
        <v>-3.6729528292495699</v>
      </c>
      <c r="BN46" s="62">
        <f>VLOOKUP($A46,'RevPAR Raw Data'!$B$6:$BE$43,'RevPAR Raw Data'!BE$1,FALSE)</f>
        <v>4.1029467176356498</v>
      </c>
    </row>
    <row r="47" spans="1:66" x14ac:dyDescent="0.35">
      <c r="A47" s="81" t="s">
        <v>86</v>
      </c>
      <c r="B47" s="59">
        <f>VLOOKUP($A47,'Occupancy Raw Data'!$B$8:$BE$45,'Occupancy Raw Data'!AG$3,FALSE)</f>
        <v>46.4121132323897</v>
      </c>
      <c r="C47" s="60">
        <f>VLOOKUP($A47,'Occupancy Raw Data'!$B$8:$BE$45,'Occupancy Raw Data'!AH$3,FALSE)</f>
        <v>60.533245556287</v>
      </c>
      <c r="D47" s="60">
        <f>VLOOKUP($A47,'Occupancy Raw Data'!$B$8:$BE$45,'Occupancy Raw Data'!AI$3,FALSE)</f>
        <v>64.944042132982204</v>
      </c>
      <c r="E47" s="60">
        <f>VLOOKUP($A47,'Occupancy Raw Data'!$B$8:$BE$45,'Occupancy Raw Data'!AJ$3,FALSE)</f>
        <v>64.499670836076305</v>
      </c>
      <c r="F47" s="60">
        <f>VLOOKUP($A47,'Occupancy Raw Data'!$B$8:$BE$45,'Occupancy Raw Data'!AK$3,FALSE)</f>
        <v>57.077024358130302</v>
      </c>
      <c r="G47" s="61">
        <f>VLOOKUP($A47,'Occupancy Raw Data'!$B$8:$BE$45,'Occupancy Raw Data'!AL$3,FALSE)</f>
        <v>58.693219223173102</v>
      </c>
      <c r="H47" s="60">
        <f>VLOOKUP($A47,'Occupancy Raw Data'!$B$8:$BE$45,'Occupancy Raw Data'!AN$3,FALSE)</f>
        <v>60.697827518103999</v>
      </c>
      <c r="I47" s="60">
        <f>VLOOKUP($A47,'Occupancy Raw Data'!$B$8:$BE$45,'Occupancy Raw Data'!AO$3,FALSE)</f>
        <v>59.628044766293598</v>
      </c>
      <c r="J47" s="61">
        <f>VLOOKUP($A47,'Occupancy Raw Data'!$B$8:$BE$45,'Occupancy Raw Data'!AP$3,FALSE)</f>
        <v>60.162936142198802</v>
      </c>
      <c r="K47" s="62">
        <f>VLOOKUP($A47,'Occupancy Raw Data'!$B$8:$BE$45,'Occupancy Raw Data'!AR$3,FALSE)</f>
        <v>59.1131383428947</v>
      </c>
      <c r="M47" s="59">
        <f>VLOOKUP($A47,'Occupancy Raw Data'!$B$8:$BE$45,'Occupancy Raw Data'!AT$3,FALSE)</f>
        <v>1.73160173160173</v>
      </c>
      <c r="N47" s="60">
        <f>VLOOKUP($A47,'Occupancy Raw Data'!$B$8:$BE$45,'Occupancy Raw Data'!AU$3,FALSE)</f>
        <v>6.4236111111111098</v>
      </c>
      <c r="O47" s="60">
        <f>VLOOKUP($A47,'Occupancy Raw Data'!$B$8:$BE$45,'Occupancy Raw Data'!AV$3,FALSE)</f>
        <v>8.3173208893768802</v>
      </c>
      <c r="P47" s="60">
        <f>VLOOKUP($A47,'Occupancy Raw Data'!$B$8:$BE$45,'Occupancy Raw Data'!AW$3,FALSE)</f>
        <v>8.22977078155205</v>
      </c>
      <c r="Q47" s="60">
        <f>VLOOKUP($A47,'Occupancy Raw Data'!$B$8:$BE$45,'Occupancy Raw Data'!AX$3,FALSE)</f>
        <v>3.0915576694411402</v>
      </c>
      <c r="R47" s="61">
        <f>VLOOKUP($A47,'Occupancy Raw Data'!$B$8:$BE$45,'Occupancy Raw Data'!AY$3,FALSE)</f>
        <v>5.7842904603701903</v>
      </c>
      <c r="S47" s="60">
        <f>VLOOKUP($A47,'Occupancy Raw Data'!$B$8:$BE$45,'Occupancy Raw Data'!BA$3,FALSE)</f>
        <v>1.5698154778297899</v>
      </c>
      <c r="T47" s="60">
        <f>VLOOKUP($A47,'Occupancy Raw Data'!$B$8:$BE$45,'Occupancy Raw Data'!BB$3,FALSE)</f>
        <v>-5.7001561686621498</v>
      </c>
      <c r="U47" s="61">
        <f>VLOOKUP($A47,'Occupancy Raw Data'!$B$8:$BE$45,'Occupancy Raw Data'!BC$3,FALSE)</f>
        <v>-2.1678040947410602</v>
      </c>
      <c r="V47" s="62">
        <f>VLOOKUP($A47,'Occupancy Raw Data'!$B$8:$BE$45,'Occupancy Raw Data'!BE$3,FALSE)</f>
        <v>3.34169098606601</v>
      </c>
      <c r="X47" s="64">
        <f>VLOOKUP($A47,'ADR Raw Data'!$B$6:$BE$43,'ADR Raw Data'!AG$1,FALSE)</f>
        <v>85.252010638297804</v>
      </c>
      <c r="Y47" s="65">
        <f>VLOOKUP($A47,'ADR Raw Data'!$B$6:$BE$43,'ADR Raw Data'!AH$1,FALSE)</f>
        <v>86.9837438825448</v>
      </c>
      <c r="Z47" s="65">
        <f>VLOOKUP($A47,'ADR Raw Data'!$B$6:$BE$43,'ADR Raw Data'!AI$1,FALSE)</f>
        <v>88.609181449569107</v>
      </c>
      <c r="AA47" s="65">
        <f>VLOOKUP($A47,'ADR Raw Data'!$B$6:$BE$43,'ADR Raw Data'!AJ$1,FALSE)</f>
        <v>88.3725669813727</v>
      </c>
      <c r="AB47" s="65">
        <f>VLOOKUP($A47,'ADR Raw Data'!$B$6:$BE$43,'ADR Raw Data'!AK$1,FALSE)</f>
        <v>88.4533881199538</v>
      </c>
      <c r="AC47" s="66">
        <f>VLOOKUP($A47,'ADR Raw Data'!$B$6:$BE$43,'ADR Raw Data'!AL$1,FALSE)</f>
        <v>87.660655599798105</v>
      </c>
      <c r="AD47" s="65">
        <f>VLOOKUP($A47,'ADR Raw Data'!$B$6:$BE$43,'ADR Raw Data'!AN$1,FALSE)</f>
        <v>99.280889370932698</v>
      </c>
      <c r="AE47" s="65">
        <f>VLOOKUP($A47,'ADR Raw Data'!$B$6:$BE$43,'ADR Raw Data'!AO$1,FALSE)</f>
        <v>100.345034501794</v>
      </c>
      <c r="AF47" s="66">
        <f>VLOOKUP($A47,'ADR Raw Data'!$B$6:$BE$43,'ADR Raw Data'!AP$1,FALSE)</f>
        <v>99.808231432088604</v>
      </c>
      <c r="AG47" s="67">
        <f>VLOOKUP($A47,'ADR Raw Data'!$B$6:$BE$43,'ADR Raw Data'!AR$1,FALSE)</f>
        <v>91.193028796436195</v>
      </c>
      <c r="AI47" s="59">
        <f>VLOOKUP($A47,'ADR Raw Data'!$B$6:$BE$43,'ADR Raw Data'!AT$1,FALSE)</f>
        <v>6.9334166633611902</v>
      </c>
      <c r="AJ47" s="60">
        <f>VLOOKUP($A47,'ADR Raw Data'!$B$6:$BE$43,'ADR Raw Data'!AU$1,FALSE)</f>
        <v>6.55674018260334</v>
      </c>
      <c r="AK47" s="60">
        <f>VLOOKUP($A47,'ADR Raw Data'!$B$6:$BE$43,'ADR Raw Data'!AV$1,FALSE)</f>
        <v>7.63870598929363</v>
      </c>
      <c r="AL47" s="60">
        <f>VLOOKUP($A47,'ADR Raw Data'!$B$6:$BE$43,'ADR Raw Data'!AW$1,FALSE)</f>
        <v>7.6995103058777898</v>
      </c>
      <c r="AM47" s="60">
        <f>VLOOKUP($A47,'ADR Raw Data'!$B$6:$BE$43,'ADR Raw Data'!AX$1,FALSE)</f>
        <v>6.7007939471309701</v>
      </c>
      <c r="AN47" s="61">
        <f>VLOOKUP($A47,'ADR Raw Data'!$B$6:$BE$43,'ADR Raw Data'!AY$1,FALSE)</f>
        <v>7.1506803632618103</v>
      </c>
      <c r="AO47" s="60">
        <f>VLOOKUP($A47,'ADR Raw Data'!$B$6:$BE$43,'ADR Raw Data'!BA$1,FALSE)</f>
        <v>6.6532931174014998</v>
      </c>
      <c r="AP47" s="60">
        <f>VLOOKUP($A47,'ADR Raw Data'!$B$6:$BE$43,'ADR Raw Data'!BB$1,FALSE)</f>
        <v>4.7012183494771804</v>
      </c>
      <c r="AQ47" s="61">
        <f>VLOOKUP($A47,'ADR Raw Data'!$B$6:$BE$43,'ADR Raw Data'!BC$1,FALSE)</f>
        <v>5.6145948218428803</v>
      </c>
      <c r="AR47" s="62">
        <f>VLOOKUP($A47,'ADR Raw Data'!$B$6:$BE$43,'ADR Raw Data'!BE$1,FALSE)</f>
        <v>6.3983455558806304</v>
      </c>
      <c r="AT47" s="64">
        <f>VLOOKUP($A47,'RevPAR Raw Data'!$B$6:$BE$43,'RevPAR Raw Data'!AG$1,FALSE)</f>
        <v>39.567259710335698</v>
      </c>
      <c r="AU47" s="65">
        <f>VLOOKUP($A47,'RevPAR Raw Data'!$B$6:$BE$43,'RevPAR Raw Data'!AH$1,FALSE)</f>
        <v>52.654083278472598</v>
      </c>
      <c r="AV47" s="65">
        <f>VLOOKUP($A47,'RevPAR Raw Data'!$B$6:$BE$43,'RevPAR Raw Data'!AI$1,FALSE)</f>
        <v>57.546384134298798</v>
      </c>
      <c r="AW47" s="65">
        <f>VLOOKUP($A47,'RevPAR Raw Data'!$B$6:$BE$43,'RevPAR Raw Data'!AJ$1,FALSE)</f>
        <v>57.000014812376499</v>
      </c>
      <c r="AX47" s="65">
        <f>VLOOKUP($A47,'RevPAR Raw Data'!$B$6:$BE$43,'RevPAR Raw Data'!AK$1,FALSE)</f>
        <v>50.486561882817597</v>
      </c>
      <c r="AY47" s="66">
        <f>VLOOKUP($A47,'RevPAR Raw Data'!$B$6:$BE$43,'RevPAR Raw Data'!AL$1,FALSE)</f>
        <v>51.450860763660302</v>
      </c>
      <c r="AZ47" s="65">
        <f>VLOOKUP($A47,'RevPAR Raw Data'!$B$6:$BE$43,'RevPAR Raw Data'!AN$1,FALSE)</f>
        <v>60.261342988808401</v>
      </c>
      <c r="BA47" s="65">
        <f>VLOOKUP($A47,'RevPAR Raw Data'!$B$6:$BE$43,'RevPAR Raw Data'!AO$1,FALSE)</f>
        <v>59.833782093482498</v>
      </c>
      <c r="BB47" s="66">
        <f>VLOOKUP($A47,'RevPAR Raw Data'!$B$6:$BE$43,'RevPAR Raw Data'!AP$1,FALSE)</f>
        <v>60.047562541145403</v>
      </c>
      <c r="BC47" s="67">
        <f>VLOOKUP($A47,'RevPAR Raw Data'!$B$6:$BE$43,'RevPAR Raw Data'!AR$1,FALSE)</f>
        <v>53.9070612715132</v>
      </c>
      <c r="BE47" s="59">
        <f>VLOOKUP($A47,'RevPAR Raw Data'!$B$6:$BE$43,'RevPAR Raw Data'!AT$1,FALSE)</f>
        <v>8.7850775579648506</v>
      </c>
      <c r="BF47" s="60">
        <f>VLOOKUP($A47,'RevPAR Raw Data'!$B$6:$BE$43,'RevPAR Raw Data'!AU$1,FALSE)</f>
        <v>13.4015307846108</v>
      </c>
      <c r="BG47" s="60">
        <f>VLOOKUP($A47,'RevPAR Raw Data'!$B$6:$BE$43,'RevPAR Raw Data'!AV$1,FALSE)</f>
        <v>16.5913625675961</v>
      </c>
      <c r="BH47" s="60">
        <f>VLOOKUP($A47,'RevPAR Raw Data'!$B$6:$BE$43,'RevPAR Raw Data'!AW$1,FALSE)</f>
        <v>16.5629331369055</v>
      </c>
      <c r="BI47" s="60">
        <f>VLOOKUP($A47,'RevPAR Raw Data'!$B$6:$BE$43,'RevPAR Raw Data'!AX$1,FALSE)</f>
        <v>9.9995105257580796</v>
      </c>
      <c r="BJ47" s="61">
        <f>VLOOKUP($A47,'RevPAR Raw Data'!$B$6:$BE$43,'RevPAR Raw Data'!AY$1,FALSE)</f>
        <v>13.3485869457357</v>
      </c>
      <c r="BK47" s="60">
        <f>VLOOKUP($A47,'RevPAR Raw Data'!$B$6:$BE$43,'RevPAR Raw Data'!BA$1,FALSE)</f>
        <v>8.3275530203736494</v>
      </c>
      <c r="BL47" s="60">
        <f>VLOOKUP($A47,'RevPAR Raw Data'!$B$6:$BE$43,'RevPAR Raw Data'!BB$1,FALSE)</f>
        <v>-1.2669146069349699</v>
      </c>
      <c r="BM47" s="61">
        <f>VLOOKUP($A47,'RevPAR Raw Data'!$B$6:$BE$43,'RevPAR Raw Data'!BC$1,FALSE)</f>
        <v>3.32507731065078</v>
      </c>
      <c r="BN47" s="62">
        <f>VLOOKUP($A47,'RevPAR Raw Data'!$B$6:$BE$43,'RevPAR Raw Data'!BE$1,FALSE)</f>
        <v>9.9538494786448606</v>
      </c>
    </row>
    <row r="48" spans="1:66" ht="15.6" thickBot="1" x14ac:dyDescent="0.4">
      <c r="A48" s="81" t="s">
        <v>87</v>
      </c>
      <c r="B48" s="85">
        <f>VLOOKUP($A48,'Occupancy Raw Data'!$B$8:$BE$45,'Occupancy Raw Data'!AG$3,FALSE)</f>
        <v>45.715298705903201</v>
      </c>
      <c r="C48" s="86">
        <f>VLOOKUP($A48,'Occupancy Raw Data'!$B$8:$BE$45,'Occupancy Raw Data'!AH$3,FALSE)</f>
        <v>54.057791171778</v>
      </c>
      <c r="D48" s="86">
        <f>VLOOKUP($A48,'Occupancy Raw Data'!$B$8:$BE$45,'Occupancy Raw Data'!AI$3,FALSE)</f>
        <v>60.569076846661403</v>
      </c>
      <c r="E48" s="86">
        <f>VLOOKUP($A48,'Occupancy Raw Data'!$B$8:$BE$45,'Occupancy Raw Data'!AJ$3,FALSE)</f>
        <v>61.849854537713703</v>
      </c>
      <c r="F48" s="86">
        <f>VLOOKUP($A48,'Occupancy Raw Data'!$B$8:$BE$45,'Occupancy Raw Data'!AK$3,FALSE)</f>
        <v>62.711984673242</v>
      </c>
      <c r="G48" s="87">
        <f>VLOOKUP($A48,'Occupancy Raw Data'!$B$8:$BE$45,'Occupancy Raw Data'!AL$3,FALSE)</f>
        <v>56.978888825832797</v>
      </c>
      <c r="H48" s="86">
        <f>VLOOKUP($A48,'Occupancy Raw Data'!$B$8:$BE$45,'Occupancy Raw Data'!AN$3,FALSE)</f>
        <v>72.816291776059003</v>
      </c>
      <c r="I48" s="86">
        <f>VLOOKUP($A48,'Occupancy Raw Data'!$B$8:$BE$45,'Occupancy Raw Data'!AO$3,FALSE)</f>
        <v>72.553750088696503</v>
      </c>
      <c r="J48" s="87">
        <f>VLOOKUP($A48,'Occupancy Raw Data'!$B$8:$BE$45,'Occupancy Raw Data'!AP$3,FALSE)</f>
        <v>72.685020932377697</v>
      </c>
      <c r="K48" s="88">
        <f>VLOOKUP($A48,'Occupancy Raw Data'!$B$8:$BE$45,'Occupancy Raw Data'!AR$3,FALSE)</f>
        <v>61.465491030708399</v>
      </c>
      <c r="M48" s="85">
        <f>VLOOKUP($A48,'Occupancy Raw Data'!$B$8:$BE$45,'Occupancy Raw Data'!AT$3,FALSE)</f>
        <v>-0.48482216075849</v>
      </c>
      <c r="N48" s="86">
        <f>VLOOKUP($A48,'Occupancy Raw Data'!$B$8:$BE$45,'Occupancy Raw Data'!AU$3,FALSE)</f>
        <v>1.84034224948956</v>
      </c>
      <c r="O48" s="86">
        <f>VLOOKUP($A48,'Occupancy Raw Data'!$B$8:$BE$45,'Occupancy Raw Data'!AV$3,FALSE)</f>
        <v>7.4728473309362098</v>
      </c>
      <c r="P48" s="86">
        <f>VLOOKUP($A48,'Occupancy Raw Data'!$B$8:$BE$45,'Occupancy Raw Data'!AW$3,FALSE)</f>
        <v>8.7556274473749092</v>
      </c>
      <c r="Q48" s="86">
        <f>VLOOKUP($A48,'Occupancy Raw Data'!$B$8:$BE$45,'Occupancy Raw Data'!AX$3,FALSE)</f>
        <v>9.2666365126325498</v>
      </c>
      <c r="R48" s="87">
        <f>VLOOKUP($A48,'Occupancy Raw Data'!$B$8:$BE$45,'Occupancy Raw Data'!AY$3,FALSE)</f>
        <v>5.6591405287100898</v>
      </c>
      <c r="S48" s="86">
        <f>VLOOKUP($A48,'Occupancy Raw Data'!$B$8:$BE$45,'Occupancy Raw Data'!BA$3,FALSE)</f>
        <v>5.0042817757534497</v>
      </c>
      <c r="T48" s="86">
        <f>VLOOKUP($A48,'Occupancy Raw Data'!$B$8:$BE$45,'Occupancy Raw Data'!BB$3,FALSE)</f>
        <v>0.95116114792152096</v>
      </c>
      <c r="U48" s="87">
        <f>VLOOKUP($A48,'Occupancy Raw Data'!$B$8:$BE$45,'Occupancy Raw Data'!BC$3,FALSE)</f>
        <v>2.9414982943071601</v>
      </c>
      <c r="V48" s="88">
        <f>VLOOKUP($A48,'Occupancy Raw Data'!$B$8:$BE$45,'Occupancy Raw Data'!BE$3,FALSE)</f>
        <v>4.7243505589402002</v>
      </c>
      <c r="X48" s="89">
        <f>VLOOKUP($A48,'ADR Raw Data'!$B$6:$BE$43,'ADR Raw Data'!AG$1,FALSE)</f>
        <v>99.4529145338917</v>
      </c>
      <c r="Y48" s="90">
        <f>VLOOKUP($A48,'ADR Raw Data'!$B$6:$BE$43,'ADR Raw Data'!AH$1,FALSE)</f>
        <v>100.69201482258801</v>
      </c>
      <c r="Z48" s="90">
        <f>VLOOKUP($A48,'ADR Raw Data'!$B$6:$BE$43,'ADR Raw Data'!AI$1,FALSE)</f>
        <v>105.64007204779701</v>
      </c>
      <c r="AA48" s="90">
        <f>VLOOKUP($A48,'ADR Raw Data'!$B$6:$BE$43,'ADR Raw Data'!AJ$1,FALSE)</f>
        <v>104.77873228933601</v>
      </c>
      <c r="AB48" s="90">
        <f>VLOOKUP($A48,'ADR Raw Data'!$B$6:$BE$43,'ADR Raw Data'!AK$1,FALSE)</f>
        <v>107.322087576374</v>
      </c>
      <c r="AC48" s="91">
        <f>VLOOKUP($A48,'ADR Raw Data'!$B$6:$BE$43,'ADR Raw Data'!AL$1,FALSE)</f>
        <v>103.89080451183899</v>
      </c>
      <c r="AD48" s="90">
        <f>VLOOKUP($A48,'ADR Raw Data'!$B$6:$BE$43,'ADR Raw Data'!AN$1,FALSE)</f>
        <v>130.60304375365399</v>
      </c>
      <c r="AE48" s="90">
        <f>VLOOKUP($A48,'ADR Raw Data'!$B$6:$BE$43,'ADR Raw Data'!AO$1,FALSE)</f>
        <v>132.862823471882</v>
      </c>
      <c r="AF48" s="91">
        <f>VLOOKUP($A48,'ADR Raw Data'!$B$6:$BE$43,'ADR Raw Data'!AP$1,FALSE)</f>
        <v>131.73089300532001</v>
      </c>
      <c r="AG48" s="92">
        <f>VLOOKUP($A48,'ADR Raw Data'!$B$6:$BE$43,'ADR Raw Data'!AR$1,FALSE)</f>
        <v>113.295234879963</v>
      </c>
      <c r="AI48" s="85">
        <f>VLOOKUP($A48,'ADR Raw Data'!$B$6:$BE$43,'ADR Raw Data'!AT$1,FALSE)</f>
        <v>7.0484389991340102</v>
      </c>
      <c r="AJ48" s="86">
        <f>VLOOKUP($A48,'ADR Raw Data'!$B$6:$BE$43,'ADR Raw Data'!AU$1,FALSE)</f>
        <v>6.5176313396436898</v>
      </c>
      <c r="AK48" s="86">
        <f>VLOOKUP($A48,'ADR Raw Data'!$B$6:$BE$43,'ADR Raw Data'!AV$1,FALSE)</f>
        <v>8.3601359534145399</v>
      </c>
      <c r="AL48" s="86">
        <f>VLOOKUP($A48,'ADR Raw Data'!$B$6:$BE$43,'ADR Raw Data'!AW$1,FALSE)</f>
        <v>7.8769199192558998</v>
      </c>
      <c r="AM48" s="86">
        <f>VLOOKUP($A48,'ADR Raw Data'!$B$6:$BE$43,'ADR Raw Data'!AX$1,FALSE)</f>
        <v>8.5517159464586303</v>
      </c>
      <c r="AN48" s="87">
        <f>VLOOKUP($A48,'ADR Raw Data'!$B$6:$BE$43,'ADR Raw Data'!AY$1,FALSE)</f>
        <v>7.8346993455844398</v>
      </c>
      <c r="AO48" s="86">
        <f>VLOOKUP($A48,'ADR Raw Data'!$B$6:$BE$43,'ADR Raw Data'!BA$1,FALSE)</f>
        <v>6.9553539575340197</v>
      </c>
      <c r="AP48" s="86">
        <f>VLOOKUP($A48,'ADR Raw Data'!$B$6:$BE$43,'ADR Raw Data'!BB$1,FALSE)</f>
        <v>5.0312917160585897</v>
      </c>
      <c r="AQ48" s="87">
        <f>VLOOKUP($A48,'ADR Raw Data'!$B$6:$BE$43,'ADR Raw Data'!BC$1,FALSE)</f>
        <v>5.9412730646893896</v>
      </c>
      <c r="AR48" s="88">
        <f>VLOOKUP($A48,'ADR Raw Data'!$B$6:$BE$43,'ADR Raw Data'!BE$1,FALSE)</f>
        <v>6.9164801190372804</v>
      </c>
      <c r="AT48" s="89">
        <f>VLOOKUP($A48,'RevPAR Raw Data'!$B$6:$BE$43,'RevPAR Raw Data'!AG$1,FALSE)</f>
        <v>45.465196950895198</v>
      </c>
      <c r="AU48" s="90">
        <f>VLOOKUP($A48,'RevPAR Raw Data'!$B$6:$BE$43,'RevPAR Raw Data'!AH$1,FALSE)</f>
        <v>54.431879099450398</v>
      </c>
      <c r="AV48" s="90">
        <f>VLOOKUP($A48,'RevPAR Raw Data'!$B$6:$BE$43,'RevPAR Raw Data'!AI$1,FALSE)</f>
        <v>63.985216419498997</v>
      </c>
      <c r="AW48" s="90">
        <f>VLOOKUP($A48,'RevPAR Raw Data'!$B$6:$BE$43,'RevPAR Raw Data'!AJ$1,FALSE)</f>
        <v>64.805493507414994</v>
      </c>
      <c r="AX48" s="90">
        <f>VLOOKUP($A48,'RevPAR Raw Data'!$B$6:$BE$43,'RevPAR Raw Data'!AK$1,FALSE)</f>
        <v>67.303811111899506</v>
      </c>
      <c r="AY48" s="91">
        <f>VLOOKUP($A48,'RevPAR Raw Data'!$B$6:$BE$43,'RevPAR Raw Data'!AL$1,FALSE)</f>
        <v>59.195826003064496</v>
      </c>
      <c r="AZ48" s="90">
        <f>VLOOKUP($A48,'RevPAR Raw Data'!$B$6:$BE$43,'RevPAR Raw Data'!AN$1,FALSE)</f>
        <v>95.100293408074904</v>
      </c>
      <c r="BA48" s="90">
        <f>VLOOKUP($A48,'RevPAR Raw Data'!$B$6:$BE$43,'RevPAR Raw Data'!AO$1,FALSE)</f>
        <v>96.396960902575699</v>
      </c>
      <c r="BB48" s="91">
        <f>VLOOKUP($A48,'RevPAR Raw Data'!$B$6:$BE$43,'RevPAR Raw Data'!AP$1,FALSE)</f>
        <v>95.748627155325295</v>
      </c>
      <c r="BC48" s="92">
        <f>VLOOKUP($A48,'RevPAR Raw Data'!$B$6:$BE$43,'RevPAR Raw Data'!AR$1,FALSE)</f>
        <v>69.637472433363698</v>
      </c>
      <c r="BE48" s="85">
        <f>VLOOKUP($A48,'RevPAR Raw Data'!$B$6:$BE$43,'RevPAR Raw Data'!AT$1,FALSE)</f>
        <v>6.5294444441201804</v>
      </c>
      <c r="BF48" s="86">
        <f>VLOOKUP($A48,'RevPAR Raw Data'!$B$6:$BE$43,'RevPAR Raw Data'!AU$1,FALSE)</f>
        <v>8.4779203123426896</v>
      </c>
      <c r="BG48" s="86">
        <f>VLOOKUP($A48,'RevPAR Raw Data'!$B$6:$BE$43,'RevPAR Raw Data'!AV$1,FALSE)</f>
        <v>16.457723480808099</v>
      </c>
      <c r="BH48" s="86">
        <f>VLOOKUP($A48,'RevPAR Raw Data'!$B$6:$BE$43,'RevPAR Raw Data'!AW$1,FALSE)</f>
        <v>17.322221129088899</v>
      </c>
      <c r="BI48" s="86">
        <f>VLOOKUP($A48,'RevPAR Raw Data'!$B$6:$BE$43,'RevPAR Raw Data'!AX$1,FALSE)</f>
        <v>18.6108088914423</v>
      </c>
      <c r="BJ48" s="87">
        <f>VLOOKUP($A48,'RevPAR Raw Data'!$B$6:$BE$43,'RevPAR Raw Data'!AY$1,FALSE)</f>
        <v>13.937216520263</v>
      </c>
      <c r="BK48" s="86">
        <f>VLOOKUP($A48,'RevPAR Raw Data'!$B$6:$BE$43,'RevPAR Raw Data'!BA$1,FALSE)</f>
        <v>12.3077012438235</v>
      </c>
      <c r="BL48" s="86">
        <f>VLOOKUP($A48,'RevPAR Raw Data'!$B$6:$BE$43,'RevPAR Raw Data'!BB$1,FALSE)</f>
        <v>6.0303085560218497</v>
      </c>
      <c r="BM48" s="87">
        <f>VLOOKUP($A48,'RevPAR Raw Data'!$B$6:$BE$43,'RevPAR Raw Data'!BC$1,FALSE)</f>
        <v>9.0575338048545202</v>
      </c>
      <c r="BN48" s="88">
        <f>VLOOKUP($A48,'RevPAR Raw Data'!$B$6:$BE$43,'RevPAR Raw Data'!BE$1,FALSE)</f>
        <v>11.967589445140201</v>
      </c>
    </row>
    <row r="49" spans="1:11" ht="14.25" customHeight="1" x14ac:dyDescent="0.35">
      <c r="A49" s="141" t="s">
        <v>109</v>
      </c>
      <c r="B49" s="141"/>
      <c r="C49" s="141"/>
      <c r="D49" s="141"/>
      <c r="E49" s="141"/>
      <c r="F49" s="141"/>
      <c r="G49" s="141"/>
      <c r="H49" s="141"/>
      <c r="I49" s="141"/>
      <c r="J49" s="141"/>
      <c r="K49" s="141"/>
    </row>
    <row r="50" spans="1:11" x14ac:dyDescent="0.35">
      <c r="A50" s="141"/>
      <c r="B50" s="141"/>
      <c r="C50" s="141"/>
      <c r="D50" s="141"/>
      <c r="E50" s="141"/>
      <c r="F50" s="141"/>
      <c r="G50" s="141"/>
      <c r="H50" s="141"/>
      <c r="I50" s="141"/>
      <c r="J50" s="141"/>
      <c r="K50" s="141"/>
    </row>
    <row r="51" spans="1:11" x14ac:dyDescent="0.35">
      <c r="A51" s="141"/>
      <c r="B51" s="141"/>
      <c r="C51" s="141"/>
      <c r="D51" s="141"/>
      <c r="E51" s="141"/>
      <c r="F51" s="141"/>
      <c r="G51" s="141"/>
      <c r="H51" s="141"/>
      <c r="I51" s="141"/>
      <c r="J51" s="141"/>
      <c r="K51" s="141"/>
    </row>
  </sheetData>
  <sheetProtection algorithmName="SHA-512" hashValue="RdVbTLhjub/sDFIKe5jXfw8kqQewJnSAuAsIHAASslqhyW3hTVYwVioQZ3cOz3KR2XMhh+FhWyIVK8Om/iscVw==" saltValue="YrcrLMN3Mg6pvqwqkwjGuw=="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8" zoomScale="85" zoomScaleNormal="85" workbookViewId="0">
      <selection activeCell="E49" sqref="E49"/>
    </sheetView>
  </sheetViews>
  <sheetFormatPr defaultRowHeight="13.2" x14ac:dyDescent="0.25"/>
  <cols>
    <col min="1" max="1" width="51.5546875" customWidth="1"/>
    <col min="2" max="2" width="51.6640625" bestFit="1" customWidth="1"/>
    <col min="3" max="3" width="2.88671875" customWidth="1"/>
    <col min="4" max="5" width="5.33203125" customWidth="1"/>
    <col min="6" max="6" width="4.44140625" customWidth="1"/>
  </cols>
  <sheetData>
    <row r="1" spans="1:57" s="97" customFormat="1" ht="17.399999999999999" x14ac:dyDescent="0.3">
      <c r="A1" s="139" t="s">
        <v>112</v>
      </c>
      <c r="B1" s="139" t="s">
        <v>127</v>
      </c>
    </row>
    <row r="2" spans="1:57" s="97" customFormat="1" ht="34.799999999999997" x14ac:dyDescent="0.3">
      <c r="A2" s="139" t="s">
        <v>111</v>
      </c>
      <c r="B2" s="140" t="s">
        <v>128</v>
      </c>
    </row>
    <row r="3" spans="1:57" x14ac:dyDescent="0.25">
      <c r="B3" s="97">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3.8" x14ac:dyDescent="0.25">
      <c r="C4" s="3"/>
      <c r="D4" s="161" t="s">
        <v>5</v>
      </c>
      <c r="E4" s="162"/>
      <c r="G4" s="155" t="s">
        <v>6</v>
      </c>
      <c r="H4" s="156"/>
      <c r="I4" s="156"/>
      <c r="J4" s="156"/>
      <c r="K4" s="156"/>
      <c r="L4" s="156"/>
      <c r="M4" s="156"/>
      <c r="N4" s="156"/>
      <c r="O4" s="156"/>
      <c r="P4" s="156"/>
      <c r="Q4" s="156"/>
      <c r="R4" s="156"/>
      <c r="T4" s="155" t="s">
        <v>7</v>
      </c>
      <c r="U4" s="156"/>
      <c r="V4" s="156"/>
      <c r="W4" s="156"/>
      <c r="X4" s="156"/>
      <c r="Y4" s="156"/>
      <c r="Z4" s="156"/>
      <c r="AA4" s="156"/>
      <c r="AB4" s="156"/>
      <c r="AC4" s="156"/>
      <c r="AD4" s="156"/>
      <c r="AE4" s="156"/>
      <c r="AF4" s="4"/>
      <c r="AG4" s="155" t="s">
        <v>34</v>
      </c>
      <c r="AH4" s="156"/>
      <c r="AI4" s="156"/>
      <c r="AJ4" s="156"/>
      <c r="AK4" s="156"/>
      <c r="AL4" s="156"/>
      <c r="AM4" s="156"/>
      <c r="AN4" s="156"/>
      <c r="AO4" s="156"/>
      <c r="AP4" s="156"/>
      <c r="AQ4" s="156"/>
      <c r="AR4" s="156"/>
      <c r="AT4" s="155" t="s">
        <v>35</v>
      </c>
      <c r="AU4" s="156"/>
      <c r="AV4" s="156"/>
      <c r="AW4" s="156"/>
      <c r="AX4" s="156"/>
      <c r="AY4" s="156"/>
      <c r="AZ4" s="156"/>
      <c r="BA4" s="156"/>
      <c r="BB4" s="156"/>
      <c r="BC4" s="156"/>
      <c r="BD4" s="156"/>
      <c r="BE4" s="156"/>
    </row>
    <row r="5" spans="1:57" x14ac:dyDescent="0.25">
      <c r="A5" s="37"/>
      <c r="B5" s="37"/>
      <c r="C5" s="3"/>
      <c r="D5" s="163" t="s">
        <v>8</v>
      </c>
      <c r="E5" s="165" t="s">
        <v>9</v>
      </c>
      <c r="F5" s="5"/>
      <c r="G5" s="153" t="s">
        <v>0</v>
      </c>
      <c r="H5" s="149" t="s">
        <v>1</v>
      </c>
      <c r="I5" s="149" t="s">
        <v>10</v>
      </c>
      <c r="J5" s="149" t="s">
        <v>2</v>
      </c>
      <c r="K5" s="149" t="s">
        <v>11</v>
      </c>
      <c r="L5" s="151" t="s">
        <v>12</v>
      </c>
      <c r="M5" s="5"/>
      <c r="N5" s="153" t="s">
        <v>3</v>
      </c>
      <c r="O5" s="149" t="s">
        <v>4</v>
      </c>
      <c r="P5" s="151" t="s">
        <v>13</v>
      </c>
      <c r="Q5" s="2"/>
      <c r="R5" s="157" t="s">
        <v>14</v>
      </c>
      <c r="S5" s="2"/>
      <c r="T5" s="153" t="s">
        <v>0</v>
      </c>
      <c r="U5" s="149" t="s">
        <v>1</v>
      </c>
      <c r="V5" s="149" t="s">
        <v>10</v>
      </c>
      <c r="W5" s="149" t="s">
        <v>2</v>
      </c>
      <c r="X5" s="149" t="s">
        <v>11</v>
      </c>
      <c r="Y5" s="151" t="s">
        <v>12</v>
      </c>
      <c r="Z5" s="2"/>
      <c r="AA5" s="153" t="s">
        <v>3</v>
      </c>
      <c r="AB5" s="149" t="s">
        <v>4</v>
      </c>
      <c r="AC5" s="151" t="s">
        <v>13</v>
      </c>
      <c r="AD5" s="1"/>
      <c r="AE5" s="159" t="s">
        <v>14</v>
      </c>
      <c r="AF5" s="47"/>
      <c r="AG5" s="153" t="s">
        <v>0</v>
      </c>
      <c r="AH5" s="149" t="s">
        <v>1</v>
      </c>
      <c r="AI5" s="149" t="s">
        <v>10</v>
      </c>
      <c r="AJ5" s="149" t="s">
        <v>2</v>
      </c>
      <c r="AK5" s="149" t="s">
        <v>11</v>
      </c>
      <c r="AL5" s="151" t="s">
        <v>12</v>
      </c>
      <c r="AM5" s="5"/>
      <c r="AN5" s="153" t="s">
        <v>3</v>
      </c>
      <c r="AO5" s="149" t="s">
        <v>4</v>
      </c>
      <c r="AP5" s="151" t="s">
        <v>13</v>
      </c>
      <c r="AQ5" s="2"/>
      <c r="AR5" s="157" t="s">
        <v>14</v>
      </c>
      <c r="AS5" s="2"/>
      <c r="AT5" s="153" t="s">
        <v>0</v>
      </c>
      <c r="AU5" s="149" t="s">
        <v>1</v>
      </c>
      <c r="AV5" s="149" t="s">
        <v>10</v>
      </c>
      <c r="AW5" s="149" t="s">
        <v>2</v>
      </c>
      <c r="AX5" s="149" t="s">
        <v>11</v>
      </c>
      <c r="AY5" s="151" t="s">
        <v>12</v>
      </c>
      <c r="AZ5" s="2"/>
      <c r="BA5" s="153" t="s">
        <v>3</v>
      </c>
      <c r="BB5" s="149" t="s">
        <v>4</v>
      </c>
      <c r="BC5" s="151" t="s">
        <v>13</v>
      </c>
      <c r="BD5" s="1"/>
      <c r="BE5" s="159" t="s">
        <v>14</v>
      </c>
    </row>
    <row r="6" spans="1:57" x14ac:dyDescent="0.25">
      <c r="A6" s="37"/>
      <c r="B6" s="37"/>
      <c r="C6" s="3"/>
      <c r="D6" s="164"/>
      <c r="E6" s="166"/>
      <c r="F6" s="5"/>
      <c r="G6" s="154"/>
      <c r="H6" s="150"/>
      <c r="I6" s="150"/>
      <c r="J6" s="150"/>
      <c r="K6" s="150"/>
      <c r="L6" s="152"/>
      <c r="M6" s="5"/>
      <c r="N6" s="154"/>
      <c r="O6" s="150"/>
      <c r="P6" s="152"/>
      <c r="Q6" s="2"/>
      <c r="R6" s="158"/>
      <c r="S6" s="2"/>
      <c r="T6" s="154"/>
      <c r="U6" s="150"/>
      <c r="V6" s="150"/>
      <c r="W6" s="150"/>
      <c r="X6" s="150"/>
      <c r="Y6" s="152"/>
      <c r="Z6" s="2"/>
      <c r="AA6" s="154"/>
      <c r="AB6" s="150"/>
      <c r="AC6" s="152"/>
      <c r="AD6" s="1"/>
      <c r="AE6" s="160"/>
      <c r="AF6" s="48"/>
      <c r="AG6" s="154"/>
      <c r="AH6" s="150"/>
      <c r="AI6" s="150"/>
      <c r="AJ6" s="150"/>
      <c r="AK6" s="150"/>
      <c r="AL6" s="152"/>
      <c r="AM6" s="5"/>
      <c r="AN6" s="154"/>
      <c r="AO6" s="150"/>
      <c r="AP6" s="152"/>
      <c r="AQ6" s="2"/>
      <c r="AR6" s="158"/>
      <c r="AS6" s="2"/>
      <c r="AT6" s="154"/>
      <c r="AU6" s="150"/>
      <c r="AV6" s="150"/>
      <c r="AW6" s="150"/>
      <c r="AX6" s="150"/>
      <c r="AY6" s="152"/>
      <c r="AZ6" s="2"/>
      <c r="BA6" s="154"/>
      <c r="BB6" s="150"/>
      <c r="BC6" s="152"/>
      <c r="BD6" s="1"/>
      <c r="BE6" s="160"/>
    </row>
    <row r="7" spans="1:57" ht="13.8" x14ac:dyDescent="0.25">
      <c r="A7" s="38"/>
      <c r="B7" s="38"/>
      <c r="C7" s="6"/>
      <c r="D7" s="3"/>
      <c r="E7" s="7"/>
      <c r="F7" s="8"/>
      <c r="G7" s="9"/>
      <c r="H7" s="9"/>
      <c r="I7" s="9"/>
      <c r="J7" s="9"/>
      <c r="K7" s="9"/>
      <c r="L7" s="9"/>
      <c r="M7" s="8"/>
      <c r="N7" s="9"/>
      <c r="O7" s="9"/>
      <c r="P7" s="9"/>
      <c r="Q7" s="8"/>
      <c r="R7" s="9"/>
      <c r="S7" s="8"/>
      <c r="T7" s="9"/>
      <c r="U7" s="9"/>
      <c r="V7" s="9"/>
      <c r="W7" s="9"/>
      <c r="X7" s="9"/>
      <c r="Y7" s="9"/>
      <c r="Z7" s="8"/>
      <c r="AA7" s="9"/>
      <c r="AB7" s="9"/>
      <c r="AC7" s="9"/>
      <c r="AD7" s="8"/>
      <c r="AE7" s="9"/>
      <c r="AF7" s="9"/>
      <c r="AG7" s="9"/>
      <c r="AH7" s="9"/>
      <c r="AI7" s="9"/>
      <c r="AJ7" s="9"/>
      <c r="AK7" s="9"/>
      <c r="AL7" s="9"/>
      <c r="AM7" s="8"/>
      <c r="AN7" s="9"/>
      <c r="AO7" s="9"/>
      <c r="AP7" s="9"/>
      <c r="AQ7" s="8"/>
      <c r="AR7" s="9"/>
      <c r="AS7" s="8"/>
      <c r="AT7" s="9"/>
      <c r="AU7" s="9"/>
      <c r="AV7" s="9"/>
      <c r="AW7" s="9"/>
      <c r="AX7" s="9"/>
      <c r="AY7" s="9"/>
      <c r="AZ7" s="8"/>
      <c r="BA7" s="9"/>
      <c r="BB7" s="9"/>
      <c r="BC7" s="9"/>
      <c r="BD7" s="8"/>
      <c r="BE7" s="9"/>
    </row>
    <row r="8" spans="1:57" x14ac:dyDescent="0.25">
      <c r="A8" s="22" t="s">
        <v>15</v>
      </c>
      <c r="B8" s="44" t="str">
        <f>TRIM(A8)</f>
        <v>United States</v>
      </c>
      <c r="C8" s="10"/>
      <c r="D8" s="27" t="s">
        <v>16</v>
      </c>
      <c r="E8" s="30" t="s">
        <v>17</v>
      </c>
      <c r="F8" s="3"/>
      <c r="G8" s="184">
        <v>50.736120039460303</v>
      </c>
      <c r="H8" s="185">
        <v>59.645093201789003</v>
      </c>
      <c r="I8" s="185">
        <v>64.353853943212002</v>
      </c>
      <c r="J8" s="185">
        <v>65.657198033098098</v>
      </c>
      <c r="K8" s="185">
        <v>64.530235452003396</v>
      </c>
      <c r="L8" s="186">
        <v>60.984423761261603</v>
      </c>
      <c r="M8" s="187"/>
      <c r="N8" s="188">
        <v>73.806670027127794</v>
      </c>
      <c r="O8" s="189">
        <v>73.512783510039796</v>
      </c>
      <c r="P8" s="190">
        <v>73.659726316771298</v>
      </c>
      <c r="Q8" s="187"/>
      <c r="R8" s="191">
        <v>64.606169356370103</v>
      </c>
      <c r="S8" s="96"/>
      <c r="T8" s="184">
        <v>5.1067442331408301</v>
      </c>
      <c r="U8" s="185">
        <v>8.1069466218379702</v>
      </c>
      <c r="V8" s="185">
        <v>10.261037368192699</v>
      </c>
      <c r="W8" s="185">
        <v>10.3398736008492</v>
      </c>
      <c r="X8" s="185">
        <v>3.2409175252546101</v>
      </c>
      <c r="Y8" s="186">
        <v>7.4358010568069099</v>
      </c>
      <c r="Z8" s="187"/>
      <c r="AA8" s="188">
        <v>1.78672179509792</v>
      </c>
      <c r="AB8" s="189">
        <v>-1.2292451143060901</v>
      </c>
      <c r="AC8" s="190">
        <v>0.25906001983206101</v>
      </c>
      <c r="AD8" s="187"/>
      <c r="AE8" s="191">
        <v>4.9881561234851199</v>
      </c>
      <c r="AF8" s="33"/>
      <c r="AG8" s="184">
        <v>51.813656500122001</v>
      </c>
      <c r="AH8" s="185">
        <v>59.980485402087702</v>
      </c>
      <c r="AI8" s="185">
        <v>66.5162814046016</v>
      </c>
      <c r="AJ8" s="185">
        <v>67.961077891313494</v>
      </c>
      <c r="AK8" s="185">
        <v>66.357774718877707</v>
      </c>
      <c r="AL8" s="186">
        <v>62.521368617571902</v>
      </c>
      <c r="AM8" s="187"/>
      <c r="AN8" s="188">
        <v>72.630309533494895</v>
      </c>
      <c r="AO8" s="189">
        <v>74.307354020664405</v>
      </c>
      <c r="AP8" s="190">
        <v>73.468833779815199</v>
      </c>
      <c r="AQ8" s="187"/>
      <c r="AR8" s="191">
        <v>65.647787664690796</v>
      </c>
      <c r="AS8" s="96"/>
      <c r="AT8" s="184">
        <v>5.5126775918527304</v>
      </c>
      <c r="AU8" s="185">
        <v>9.1325775255853898</v>
      </c>
      <c r="AV8" s="185">
        <v>14.2896460211581</v>
      </c>
      <c r="AW8" s="185">
        <v>14.3503675114128</v>
      </c>
      <c r="AX8" s="185">
        <v>8.7070735821919794</v>
      </c>
      <c r="AY8" s="186">
        <v>10.566966992208499</v>
      </c>
      <c r="AZ8" s="187"/>
      <c r="BA8" s="188">
        <v>3.0141663507878702</v>
      </c>
      <c r="BB8" s="189">
        <v>1.4413189428662001</v>
      </c>
      <c r="BC8" s="190">
        <v>2.21270146119969</v>
      </c>
      <c r="BD8" s="187"/>
      <c r="BE8" s="191">
        <v>7.7504239262504298</v>
      </c>
    </row>
    <row r="9" spans="1:57" x14ac:dyDescent="0.25">
      <c r="A9" s="23" t="s">
        <v>18</v>
      </c>
      <c r="B9" s="44" t="str">
        <f>TRIM(A9)</f>
        <v>Virginia</v>
      </c>
      <c r="C9" s="11"/>
      <c r="D9" s="28" t="s">
        <v>16</v>
      </c>
      <c r="E9" s="31" t="s">
        <v>17</v>
      </c>
      <c r="F9" s="12"/>
      <c r="G9" s="192">
        <v>48.696445780441202</v>
      </c>
      <c r="H9" s="187">
        <v>57.628903482739403</v>
      </c>
      <c r="I9" s="187">
        <v>62.798445308162101</v>
      </c>
      <c r="J9" s="187">
        <v>65.2830164595658</v>
      </c>
      <c r="K9" s="187">
        <v>63.222220094838697</v>
      </c>
      <c r="L9" s="193">
        <v>59.525806225149502</v>
      </c>
      <c r="M9" s="187"/>
      <c r="N9" s="194">
        <v>75.126261820085602</v>
      </c>
      <c r="O9" s="195">
        <v>73.5032148079096</v>
      </c>
      <c r="P9" s="196">
        <v>74.314738313997594</v>
      </c>
      <c r="Q9" s="187"/>
      <c r="R9" s="197">
        <v>63.749905395683101</v>
      </c>
      <c r="S9" s="96"/>
      <c r="T9" s="192">
        <v>4.7006259223391398</v>
      </c>
      <c r="U9" s="187">
        <v>3.4245656371506299</v>
      </c>
      <c r="V9" s="187">
        <v>7.1171505531354198</v>
      </c>
      <c r="W9" s="187">
        <v>10.2503537698692</v>
      </c>
      <c r="X9" s="187">
        <v>4.0452172727626499</v>
      </c>
      <c r="Y9" s="193">
        <v>5.9802450227551303</v>
      </c>
      <c r="Z9" s="187"/>
      <c r="AA9" s="194">
        <v>2.09427607336344</v>
      </c>
      <c r="AB9" s="195">
        <v>-3.7899798157864302</v>
      </c>
      <c r="AC9" s="196">
        <v>-0.90305477387809996</v>
      </c>
      <c r="AD9" s="187"/>
      <c r="AE9" s="197">
        <v>3.5817419231266299</v>
      </c>
      <c r="AF9" s="34"/>
      <c r="AG9" s="192">
        <v>50.6871073871419</v>
      </c>
      <c r="AH9" s="187">
        <v>58.909431320359303</v>
      </c>
      <c r="AI9" s="187">
        <v>65.989446920370099</v>
      </c>
      <c r="AJ9" s="187">
        <v>67.774346573598706</v>
      </c>
      <c r="AK9" s="187">
        <v>65.899514189928396</v>
      </c>
      <c r="AL9" s="193">
        <v>61.8515035675278</v>
      </c>
      <c r="AM9" s="187"/>
      <c r="AN9" s="194">
        <v>73.165732478793302</v>
      </c>
      <c r="AO9" s="195">
        <v>75.638432606081096</v>
      </c>
      <c r="AP9" s="196">
        <v>74.402082542437199</v>
      </c>
      <c r="AQ9" s="187"/>
      <c r="AR9" s="197">
        <v>65.437126719947699</v>
      </c>
      <c r="AS9" s="96"/>
      <c r="AT9" s="192">
        <v>2.6878761135208902</v>
      </c>
      <c r="AU9" s="187">
        <v>4.9488868464408702</v>
      </c>
      <c r="AV9" s="187">
        <v>11.792845724252601</v>
      </c>
      <c r="AW9" s="187">
        <v>12.9923711192812</v>
      </c>
      <c r="AX9" s="187">
        <v>9.2636104295708002</v>
      </c>
      <c r="AY9" s="193">
        <v>8.5853787410783706</v>
      </c>
      <c r="AZ9" s="187"/>
      <c r="BA9" s="194">
        <v>3.2057939159836502</v>
      </c>
      <c r="BB9" s="195">
        <v>1.18051556152332</v>
      </c>
      <c r="BC9" s="196">
        <v>2.1662933282038899</v>
      </c>
      <c r="BD9" s="187"/>
      <c r="BE9" s="197">
        <v>6.4141788788395901</v>
      </c>
    </row>
    <row r="10" spans="1:57" x14ac:dyDescent="0.25">
      <c r="A10" s="24" t="s">
        <v>19</v>
      </c>
      <c r="B10" s="44" t="str">
        <f t="shared" ref="B10:B45" si="0">TRIM(A10)</f>
        <v>Norfolk/Virginia Beach, VA</v>
      </c>
      <c r="C10" s="12"/>
      <c r="D10" s="28" t="s">
        <v>16</v>
      </c>
      <c r="E10" s="31" t="s">
        <v>17</v>
      </c>
      <c r="F10" s="12"/>
      <c r="G10" s="192">
        <v>50.098520873288997</v>
      </c>
      <c r="H10" s="187">
        <v>54.9641384021227</v>
      </c>
      <c r="I10" s="187">
        <v>57.499408874760199</v>
      </c>
      <c r="J10" s="187">
        <v>61.842208969340298</v>
      </c>
      <c r="K10" s="187">
        <v>64.332816646086698</v>
      </c>
      <c r="L10" s="193">
        <v>57.747418753119803</v>
      </c>
      <c r="M10" s="187"/>
      <c r="N10" s="194">
        <v>79.199894722989796</v>
      </c>
      <c r="O10" s="195">
        <v>77.181208053691194</v>
      </c>
      <c r="P10" s="196">
        <v>78.190551388340495</v>
      </c>
      <c r="Q10" s="187"/>
      <c r="R10" s="197">
        <v>63.5808565366778</v>
      </c>
      <c r="S10" s="96"/>
      <c r="T10" s="192">
        <v>9.7011880751878596</v>
      </c>
      <c r="U10" s="187">
        <v>6.9179384473269403</v>
      </c>
      <c r="V10" s="187">
        <v>6.4626487690931098</v>
      </c>
      <c r="W10" s="187">
        <v>8.1151497479353303</v>
      </c>
      <c r="X10" s="187">
        <v>2.5363619171496499</v>
      </c>
      <c r="Y10" s="193">
        <v>6.5345463664872501</v>
      </c>
      <c r="Z10" s="187"/>
      <c r="AA10" s="194">
        <v>6.9335818207791302</v>
      </c>
      <c r="AB10" s="195">
        <v>-0.30991439334561399</v>
      </c>
      <c r="AC10" s="196">
        <v>3.2315234599209899</v>
      </c>
      <c r="AD10" s="187"/>
      <c r="AE10" s="197">
        <v>5.3377370770811403</v>
      </c>
      <c r="AF10" s="35"/>
      <c r="AG10" s="192">
        <v>49.910824350197998</v>
      </c>
      <c r="AH10" s="187">
        <v>54.684344427833203</v>
      </c>
      <c r="AI10" s="187">
        <v>59.377296587926502</v>
      </c>
      <c r="AJ10" s="187">
        <v>62.368766404199398</v>
      </c>
      <c r="AK10" s="187">
        <v>63.8724191305716</v>
      </c>
      <c r="AL10" s="193">
        <v>58.041622282508797</v>
      </c>
      <c r="AM10" s="187"/>
      <c r="AN10" s="194">
        <v>73.279527559055097</v>
      </c>
      <c r="AO10" s="195">
        <v>76.148293963254503</v>
      </c>
      <c r="AP10" s="196">
        <v>74.713910761154807</v>
      </c>
      <c r="AQ10" s="187"/>
      <c r="AR10" s="197">
        <v>62.803865487627903</v>
      </c>
      <c r="AS10" s="96"/>
      <c r="AT10" s="192">
        <v>3.6916261310584102</v>
      </c>
      <c r="AU10" s="187">
        <v>3.8005594245444199</v>
      </c>
      <c r="AV10" s="187">
        <v>7.3802074933292001</v>
      </c>
      <c r="AW10" s="187">
        <v>9.6965519811932008</v>
      </c>
      <c r="AX10" s="187">
        <v>8.6063961697957598</v>
      </c>
      <c r="AY10" s="193">
        <v>6.7844389772504696</v>
      </c>
      <c r="AZ10" s="187"/>
      <c r="BA10" s="194">
        <v>4.1015374076253801</v>
      </c>
      <c r="BB10" s="195">
        <v>1.6029948444918001</v>
      </c>
      <c r="BC10" s="196">
        <v>2.8130960800507601</v>
      </c>
      <c r="BD10" s="187"/>
      <c r="BE10" s="197">
        <v>5.40037789713889</v>
      </c>
    </row>
    <row r="11" spans="1:57" x14ac:dyDescent="0.25">
      <c r="A11" s="24" t="s">
        <v>20</v>
      </c>
      <c r="B11" s="95" t="s">
        <v>72</v>
      </c>
      <c r="C11" s="12"/>
      <c r="D11" s="28" t="s">
        <v>16</v>
      </c>
      <c r="E11" s="31" t="s">
        <v>17</v>
      </c>
      <c r="F11" s="12"/>
      <c r="G11" s="192">
        <v>49.697567095299902</v>
      </c>
      <c r="H11" s="187">
        <v>58.806398136117203</v>
      </c>
      <c r="I11" s="187">
        <v>66.087190286303098</v>
      </c>
      <c r="J11" s="187">
        <v>67.964514539181806</v>
      </c>
      <c r="K11" s="187">
        <v>63.9858416595725</v>
      </c>
      <c r="L11" s="193">
        <v>61.308302343294898</v>
      </c>
      <c r="M11" s="187"/>
      <c r="N11" s="194">
        <v>83.614857296473801</v>
      </c>
      <c r="O11" s="195">
        <v>79.604821004525206</v>
      </c>
      <c r="P11" s="196">
        <v>81.609839150499496</v>
      </c>
      <c r="Q11" s="187"/>
      <c r="R11" s="197">
        <v>67.108741431067699</v>
      </c>
      <c r="S11" s="96"/>
      <c r="T11" s="192">
        <v>-13.855733225000201</v>
      </c>
      <c r="U11" s="187">
        <v>-15.3342479522763</v>
      </c>
      <c r="V11" s="187">
        <v>-9.5939332980531393</v>
      </c>
      <c r="W11" s="187">
        <v>-5.9851838210266699</v>
      </c>
      <c r="X11" s="187">
        <v>-9.6355713351596606</v>
      </c>
      <c r="Y11" s="193">
        <v>-10.7200218051373</v>
      </c>
      <c r="Z11" s="187"/>
      <c r="AA11" s="194">
        <v>-9.0778329825563393</v>
      </c>
      <c r="AB11" s="195">
        <v>-13.0794405467097</v>
      </c>
      <c r="AC11" s="196">
        <v>-11.074497782273401</v>
      </c>
      <c r="AD11" s="187"/>
      <c r="AE11" s="197">
        <v>-10.843505282403999</v>
      </c>
      <c r="AF11" s="35"/>
      <c r="AG11" s="192">
        <v>52.773781693939902</v>
      </c>
      <c r="AH11" s="187">
        <v>62.661841395432397</v>
      </c>
      <c r="AI11" s="187">
        <v>70.808074004221098</v>
      </c>
      <c r="AJ11" s="187">
        <v>72.212492702860402</v>
      </c>
      <c r="AK11" s="187">
        <v>68.468498810004903</v>
      </c>
      <c r="AL11" s="193">
        <v>65.388382227413601</v>
      </c>
      <c r="AM11" s="187"/>
      <c r="AN11" s="194">
        <v>76.696304279491599</v>
      </c>
      <c r="AO11" s="195">
        <v>77.600026943284306</v>
      </c>
      <c r="AP11" s="196">
        <v>77.148165611387995</v>
      </c>
      <c r="AQ11" s="187"/>
      <c r="AR11" s="197">
        <v>68.749398394435005</v>
      </c>
      <c r="AS11" s="96"/>
      <c r="AT11" s="192">
        <v>-11.948838763525499</v>
      </c>
      <c r="AU11" s="187">
        <v>-8.2943857909467997</v>
      </c>
      <c r="AV11" s="187">
        <v>-1.7583906683568</v>
      </c>
      <c r="AW11" s="187">
        <v>-0.440478238505422</v>
      </c>
      <c r="AX11" s="187">
        <v>-4.9522417611307796</v>
      </c>
      <c r="AY11" s="193">
        <v>-5.2089549684766299</v>
      </c>
      <c r="AZ11" s="187"/>
      <c r="BA11" s="194">
        <v>-7.3597586975406504</v>
      </c>
      <c r="BB11" s="195">
        <v>-9.4137458213713696</v>
      </c>
      <c r="BC11" s="196">
        <v>-8.4042789695581899</v>
      </c>
      <c r="BD11" s="187"/>
      <c r="BE11" s="197">
        <v>-6.2559933014536302</v>
      </c>
    </row>
    <row r="12" spans="1:57" x14ac:dyDescent="0.25">
      <c r="A12" s="24" t="s">
        <v>21</v>
      </c>
      <c r="B12" s="44" t="str">
        <f t="shared" si="0"/>
        <v>Virginia Area</v>
      </c>
      <c r="C12" s="12"/>
      <c r="D12" s="28" t="s">
        <v>16</v>
      </c>
      <c r="E12" s="31" t="s">
        <v>17</v>
      </c>
      <c r="F12" s="12"/>
      <c r="G12" s="192">
        <v>43.924574438070103</v>
      </c>
      <c r="H12" s="187">
        <v>53.183485375717098</v>
      </c>
      <c r="I12" s="187">
        <v>55.769773347126801</v>
      </c>
      <c r="J12" s="187">
        <v>59.649205304241498</v>
      </c>
      <c r="K12" s="187">
        <v>58.8756700837016</v>
      </c>
      <c r="L12" s="193">
        <v>54.280541709771398</v>
      </c>
      <c r="M12" s="187"/>
      <c r="N12" s="194">
        <v>70.7514342142386</v>
      </c>
      <c r="O12" s="195">
        <v>68.759992476253103</v>
      </c>
      <c r="P12" s="196">
        <v>69.755713345245894</v>
      </c>
      <c r="Q12" s="187"/>
      <c r="R12" s="197">
        <v>58.702019319907002</v>
      </c>
      <c r="S12" s="96"/>
      <c r="T12" s="192">
        <v>5.1739412594568597</v>
      </c>
      <c r="U12" s="187">
        <v>-2.3297143871247199</v>
      </c>
      <c r="V12" s="187">
        <v>-1.1422248798027399</v>
      </c>
      <c r="W12" s="187">
        <v>1.9734071940164399</v>
      </c>
      <c r="X12" s="187">
        <v>-1.42406378176125</v>
      </c>
      <c r="Y12" s="193">
        <v>0.203683943078526</v>
      </c>
      <c r="Z12" s="187"/>
      <c r="AA12" s="194">
        <v>-3.39492044782964</v>
      </c>
      <c r="AB12" s="195">
        <v>-7.9772362074809404</v>
      </c>
      <c r="AC12" s="196">
        <v>-5.7090402389631398</v>
      </c>
      <c r="AD12" s="187"/>
      <c r="AE12" s="197">
        <v>-1.8851833960066</v>
      </c>
      <c r="AF12" s="35"/>
      <c r="AG12" s="192">
        <v>46.552754281965299</v>
      </c>
      <c r="AH12" s="187">
        <v>55.348649218585201</v>
      </c>
      <c r="AI12" s="187">
        <v>60.499648135116097</v>
      </c>
      <c r="AJ12" s="187">
        <v>62.161036828524502</v>
      </c>
      <c r="AK12" s="187">
        <v>61.9639924935491</v>
      </c>
      <c r="AL12" s="193">
        <v>57.3022959183673</v>
      </c>
      <c r="AM12" s="187"/>
      <c r="AN12" s="194">
        <v>72.665376495425704</v>
      </c>
      <c r="AO12" s="195">
        <v>74.802955665024598</v>
      </c>
      <c r="AP12" s="196">
        <v>73.734166080225094</v>
      </c>
      <c r="AQ12" s="187"/>
      <c r="AR12" s="197">
        <v>61.995574657965598</v>
      </c>
      <c r="AS12" s="96"/>
      <c r="AT12" s="192">
        <v>-2.1763068804646601</v>
      </c>
      <c r="AU12" s="187">
        <v>-1.7680060688299699</v>
      </c>
      <c r="AV12" s="187">
        <v>4.4664596392720801</v>
      </c>
      <c r="AW12" s="187">
        <v>3.81449119512477</v>
      </c>
      <c r="AX12" s="187">
        <v>2.0581984746577202</v>
      </c>
      <c r="AY12" s="193">
        <v>1.44609034596265</v>
      </c>
      <c r="AZ12" s="187"/>
      <c r="BA12" s="194">
        <v>-0.99670534048465098</v>
      </c>
      <c r="BB12" s="195">
        <v>-2.535896189417</v>
      </c>
      <c r="BC12" s="196">
        <v>-1.7834834995992099</v>
      </c>
      <c r="BD12" s="187"/>
      <c r="BE12" s="197">
        <v>0.32404012093290602</v>
      </c>
    </row>
    <row r="13" spans="1:57" x14ac:dyDescent="0.25">
      <c r="A13" s="41" t="s">
        <v>22</v>
      </c>
      <c r="B13" s="95" t="s">
        <v>88</v>
      </c>
      <c r="C13" s="12"/>
      <c r="D13" s="28" t="s">
        <v>16</v>
      </c>
      <c r="E13" s="31" t="s">
        <v>17</v>
      </c>
      <c r="F13" s="12"/>
      <c r="G13" s="192">
        <v>55.153343388637502</v>
      </c>
      <c r="H13" s="187">
        <v>62.440745528980798</v>
      </c>
      <c r="I13" s="187">
        <v>68.289880054585893</v>
      </c>
      <c r="J13" s="187">
        <v>69.161639014580103</v>
      </c>
      <c r="K13" s="187">
        <v>66.139660992602103</v>
      </c>
      <c r="L13" s="193">
        <v>64.237053795877301</v>
      </c>
      <c r="M13" s="187"/>
      <c r="N13" s="194">
        <v>75.351935646053207</v>
      </c>
      <c r="O13" s="195">
        <v>74.1497881203763</v>
      </c>
      <c r="P13" s="196">
        <v>74.750861883214796</v>
      </c>
      <c r="Q13" s="187"/>
      <c r="R13" s="197">
        <v>67.240998963688</v>
      </c>
      <c r="S13" s="96"/>
      <c r="T13" s="192">
        <v>22.5815700999357</v>
      </c>
      <c r="U13" s="187">
        <v>23.311077984386198</v>
      </c>
      <c r="V13" s="187">
        <v>28.513335862374898</v>
      </c>
      <c r="W13" s="187">
        <v>39.1918819683058</v>
      </c>
      <c r="X13" s="187">
        <v>22.837184202006299</v>
      </c>
      <c r="Y13" s="193">
        <v>27.3030997281585</v>
      </c>
      <c r="Z13" s="187"/>
      <c r="AA13" s="194">
        <v>13.875782372673401</v>
      </c>
      <c r="AB13" s="195">
        <v>3.0360658830374101</v>
      </c>
      <c r="AC13" s="196">
        <v>8.2285679058794798</v>
      </c>
      <c r="AD13" s="187"/>
      <c r="AE13" s="197">
        <v>20.55456276732</v>
      </c>
      <c r="AF13" s="35"/>
      <c r="AG13" s="192">
        <v>54.215089839723497</v>
      </c>
      <c r="AH13" s="187">
        <v>62.126060818382498</v>
      </c>
      <c r="AI13" s="187">
        <v>72.047313044766796</v>
      </c>
      <c r="AJ13" s="187">
        <v>74.321581412475794</v>
      </c>
      <c r="AK13" s="187">
        <v>70.708662831687505</v>
      </c>
      <c r="AL13" s="193">
        <v>66.684360948988299</v>
      </c>
      <c r="AM13" s="187"/>
      <c r="AN13" s="194">
        <v>74.419476664556001</v>
      </c>
      <c r="AO13" s="195">
        <v>76.942524709569895</v>
      </c>
      <c r="AP13" s="196">
        <v>75.681000687063005</v>
      </c>
      <c r="AQ13" s="187"/>
      <c r="AR13" s="197">
        <v>69.254963021129996</v>
      </c>
      <c r="AS13" s="96"/>
      <c r="AT13" s="192">
        <v>24.820004080495998</v>
      </c>
      <c r="AU13" s="187">
        <v>30.534079201798601</v>
      </c>
      <c r="AV13" s="187">
        <v>40.330477596439202</v>
      </c>
      <c r="AW13" s="187">
        <v>43.801428764068298</v>
      </c>
      <c r="AX13" s="187">
        <v>34.026895423078201</v>
      </c>
      <c r="AY13" s="193">
        <v>35.0944108894669</v>
      </c>
      <c r="AZ13" s="187"/>
      <c r="BA13" s="194">
        <v>18.3858825201565</v>
      </c>
      <c r="BB13" s="195">
        <v>13.1844203387056</v>
      </c>
      <c r="BC13" s="196">
        <v>15.683421184589299</v>
      </c>
      <c r="BD13" s="187"/>
      <c r="BE13" s="197">
        <v>28.370372184623999</v>
      </c>
    </row>
    <row r="14" spans="1:57" x14ac:dyDescent="0.25">
      <c r="A14" s="24" t="s">
        <v>23</v>
      </c>
      <c r="B14" s="44" t="str">
        <f t="shared" si="0"/>
        <v>Arlington, VA</v>
      </c>
      <c r="C14" s="12"/>
      <c r="D14" s="28" t="s">
        <v>16</v>
      </c>
      <c r="E14" s="31" t="s">
        <v>17</v>
      </c>
      <c r="F14" s="12"/>
      <c r="G14" s="192">
        <v>57.154811715481102</v>
      </c>
      <c r="H14" s="187">
        <v>75.428870292886998</v>
      </c>
      <c r="I14" s="187">
        <v>85.177824267782398</v>
      </c>
      <c r="J14" s="187">
        <v>83.462343096234306</v>
      </c>
      <c r="K14" s="187">
        <v>75.397489539748904</v>
      </c>
      <c r="L14" s="193">
        <v>75.324267782426702</v>
      </c>
      <c r="M14" s="187"/>
      <c r="N14" s="194">
        <v>80.366108786610795</v>
      </c>
      <c r="O14" s="195">
        <v>70.763598326359798</v>
      </c>
      <c r="P14" s="196">
        <v>75.564853556485303</v>
      </c>
      <c r="Q14" s="187"/>
      <c r="R14" s="197">
        <v>75.393006575014894</v>
      </c>
      <c r="S14" s="96"/>
      <c r="T14" s="192">
        <v>31.796581014929799</v>
      </c>
      <c r="U14" s="187">
        <v>56.112372154963197</v>
      </c>
      <c r="V14" s="187">
        <v>61.4639146851719</v>
      </c>
      <c r="W14" s="187">
        <v>65.917058150177198</v>
      </c>
      <c r="X14" s="187">
        <v>42.952109851416999</v>
      </c>
      <c r="Y14" s="193">
        <v>52.180522710617602</v>
      </c>
      <c r="Z14" s="187"/>
      <c r="AA14" s="194">
        <v>20.5429592190712</v>
      </c>
      <c r="AB14" s="195">
        <v>-1.04097340714182</v>
      </c>
      <c r="AC14" s="196">
        <v>9.3731454560868901</v>
      </c>
      <c r="AD14" s="187"/>
      <c r="AE14" s="197">
        <v>36.843126274692104</v>
      </c>
      <c r="AF14" s="35"/>
      <c r="AG14" s="192">
        <v>61.289225941422501</v>
      </c>
      <c r="AH14" s="187">
        <v>70.713912133891199</v>
      </c>
      <c r="AI14" s="187">
        <v>84.312238493723797</v>
      </c>
      <c r="AJ14" s="187">
        <v>86.119246861924594</v>
      </c>
      <c r="AK14" s="187">
        <v>79.050732217573199</v>
      </c>
      <c r="AL14" s="193">
        <v>76.297071129707106</v>
      </c>
      <c r="AM14" s="187"/>
      <c r="AN14" s="194">
        <v>80.107217573221703</v>
      </c>
      <c r="AO14" s="195">
        <v>79.432531380753105</v>
      </c>
      <c r="AP14" s="196">
        <v>79.769874476987397</v>
      </c>
      <c r="AQ14" s="187"/>
      <c r="AR14" s="197">
        <v>77.2893006575014</v>
      </c>
      <c r="AS14" s="96"/>
      <c r="AT14" s="192">
        <v>55.068790032157501</v>
      </c>
      <c r="AU14" s="187">
        <v>58.310964030505197</v>
      </c>
      <c r="AV14" s="187">
        <v>71.336698978785805</v>
      </c>
      <c r="AW14" s="187">
        <v>71.445458248577097</v>
      </c>
      <c r="AX14" s="187">
        <v>54.854276038995401</v>
      </c>
      <c r="AY14" s="193">
        <v>62.559190998178202</v>
      </c>
      <c r="AZ14" s="187"/>
      <c r="BA14" s="194">
        <v>34.976932870506602</v>
      </c>
      <c r="BB14" s="195">
        <v>26.531480050375599</v>
      </c>
      <c r="BC14" s="196">
        <v>30.6356744128225</v>
      </c>
      <c r="BD14" s="187"/>
      <c r="BE14" s="197">
        <v>51.633594979186199</v>
      </c>
    </row>
    <row r="15" spans="1:57" x14ac:dyDescent="0.25">
      <c r="A15" s="24" t="s">
        <v>24</v>
      </c>
      <c r="B15" s="44" t="str">
        <f t="shared" si="0"/>
        <v>Suburban Virginia Area</v>
      </c>
      <c r="C15" s="12"/>
      <c r="D15" s="28" t="s">
        <v>16</v>
      </c>
      <c r="E15" s="31" t="s">
        <v>17</v>
      </c>
      <c r="F15" s="12"/>
      <c r="G15" s="192">
        <v>52.899059385090503</v>
      </c>
      <c r="H15" s="187">
        <v>62.0946230520847</v>
      </c>
      <c r="I15" s="187">
        <v>66.910009827319897</v>
      </c>
      <c r="J15" s="187">
        <v>67.218868454302907</v>
      </c>
      <c r="K15" s="187">
        <v>63.217745332023</v>
      </c>
      <c r="L15" s="193">
        <v>62.468061210164201</v>
      </c>
      <c r="M15" s="187"/>
      <c r="N15" s="194">
        <v>76.288080864804101</v>
      </c>
      <c r="O15" s="195">
        <v>75.529973325845802</v>
      </c>
      <c r="P15" s="196">
        <v>75.909027095325001</v>
      </c>
      <c r="Q15" s="187"/>
      <c r="R15" s="197">
        <v>66.308337177352996</v>
      </c>
      <c r="S15" s="96"/>
      <c r="T15" s="192">
        <v>3.07667105431854</v>
      </c>
      <c r="U15" s="187">
        <v>8.1792699467822292</v>
      </c>
      <c r="V15" s="187">
        <v>9.6698102596563409</v>
      </c>
      <c r="W15" s="187">
        <v>9.1800211542190198</v>
      </c>
      <c r="X15" s="187">
        <v>0.21871980576591099</v>
      </c>
      <c r="Y15" s="193">
        <v>6.1021246181269504</v>
      </c>
      <c r="Z15" s="187"/>
      <c r="AA15" s="194">
        <v>-2.0072259175650302</v>
      </c>
      <c r="AB15" s="195">
        <v>-3.6346461955204101</v>
      </c>
      <c r="AC15" s="196">
        <v>-2.82368633288712</v>
      </c>
      <c r="AD15" s="187"/>
      <c r="AE15" s="197">
        <v>3.00746279255049</v>
      </c>
      <c r="AF15" s="35"/>
      <c r="AG15" s="192">
        <v>53.685244981047298</v>
      </c>
      <c r="AH15" s="187">
        <v>65.1481117506668</v>
      </c>
      <c r="AI15" s="187">
        <v>69.3563105433104</v>
      </c>
      <c r="AJ15" s="187">
        <v>69.879264354906596</v>
      </c>
      <c r="AK15" s="187">
        <v>68.489400533483007</v>
      </c>
      <c r="AL15" s="193">
        <v>65.311666432682799</v>
      </c>
      <c r="AM15" s="187"/>
      <c r="AN15" s="194">
        <v>77.7551593429734</v>
      </c>
      <c r="AO15" s="195">
        <v>81.282465253404396</v>
      </c>
      <c r="AP15" s="196">
        <v>79.518812298188905</v>
      </c>
      <c r="AQ15" s="187"/>
      <c r="AR15" s="197">
        <v>69.370850965684596</v>
      </c>
      <c r="AS15" s="96"/>
      <c r="AT15" s="192">
        <v>2.6321564919714899</v>
      </c>
      <c r="AU15" s="187">
        <v>11.803286563047401</v>
      </c>
      <c r="AV15" s="187">
        <v>13.123758840078199</v>
      </c>
      <c r="AW15" s="187">
        <v>11.6315771638257</v>
      </c>
      <c r="AX15" s="187">
        <v>7.7047028083074496</v>
      </c>
      <c r="AY15" s="193">
        <v>9.5550533709518906</v>
      </c>
      <c r="AZ15" s="187"/>
      <c r="BA15" s="194">
        <v>1.21315279885102</v>
      </c>
      <c r="BB15" s="195">
        <v>-0.280795932661283</v>
      </c>
      <c r="BC15" s="196">
        <v>0.44406107051423299</v>
      </c>
      <c r="BD15" s="187"/>
      <c r="BE15" s="197">
        <v>6.39434250340795</v>
      </c>
    </row>
    <row r="16" spans="1:57" x14ac:dyDescent="0.25">
      <c r="A16" s="24" t="s">
        <v>25</v>
      </c>
      <c r="B16" s="44" t="str">
        <f t="shared" si="0"/>
        <v>Alexandria, VA</v>
      </c>
      <c r="C16" s="12"/>
      <c r="D16" s="28" t="s">
        <v>16</v>
      </c>
      <c r="E16" s="31" t="s">
        <v>17</v>
      </c>
      <c r="F16" s="12"/>
      <c r="G16" s="192">
        <v>47.8146644375447</v>
      </c>
      <c r="H16" s="187">
        <v>54.2512538810604</v>
      </c>
      <c r="I16" s="187">
        <v>59.422020539765903</v>
      </c>
      <c r="J16" s="187">
        <v>65.751134463816499</v>
      </c>
      <c r="K16" s="187">
        <v>59.577262956770902</v>
      </c>
      <c r="L16" s="193">
        <v>57.363267255791698</v>
      </c>
      <c r="M16" s="187"/>
      <c r="N16" s="194">
        <v>69.393360401241907</v>
      </c>
      <c r="O16" s="195">
        <v>74.385001194172403</v>
      </c>
      <c r="P16" s="196">
        <v>71.889180797707098</v>
      </c>
      <c r="Q16" s="187"/>
      <c r="R16" s="197">
        <v>61.513528267767498</v>
      </c>
      <c r="S16" s="96"/>
      <c r="T16" s="192">
        <v>9.0681274387065098</v>
      </c>
      <c r="U16" s="187">
        <v>11.332304909418999</v>
      </c>
      <c r="V16" s="187">
        <v>18.2144795809164</v>
      </c>
      <c r="W16" s="187">
        <v>33.670244325800297</v>
      </c>
      <c r="X16" s="187">
        <v>13.46872903385</v>
      </c>
      <c r="Y16" s="193">
        <v>17.2933015065463</v>
      </c>
      <c r="Z16" s="187"/>
      <c r="AA16" s="194">
        <v>4.71743262740838</v>
      </c>
      <c r="AB16" s="195">
        <v>1.8847612510365801</v>
      </c>
      <c r="AC16" s="196">
        <v>3.2325387591303998</v>
      </c>
      <c r="AD16" s="187"/>
      <c r="AE16" s="197">
        <v>12.1908985757827</v>
      </c>
      <c r="AF16" s="35"/>
      <c r="AG16" s="192">
        <v>51.9614282302364</v>
      </c>
      <c r="AH16" s="187">
        <v>59.045856221638402</v>
      </c>
      <c r="AI16" s="187">
        <v>67.972295199426696</v>
      </c>
      <c r="AJ16" s="187">
        <v>71.262240267494604</v>
      </c>
      <c r="AK16" s="187">
        <v>67.163243372342905</v>
      </c>
      <c r="AL16" s="193">
        <v>63.481012658227797</v>
      </c>
      <c r="AM16" s="187"/>
      <c r="AN16" s="194">
        <v>71.518987341772103</v>
      </c>
      <c r="AO16" s="195">
        <v>77.179364700262695</v>
      </c>
      <c r="AP16" s="196">
        <v>74.349176021017399</v>
      </c>
      <c r="AQ16" s="187"/>
      <c r="AR16" s="197">
        <v>66.586202190453406</v>
      </c>
      <c r="AS16" s="96"/>
      <c r="AT16" s="192">
        <v>14.7414994088503</v>
      </c>
      <c r="AU16" s="187">
        <v>20.647177965420099</v>
      </c>
      <c r="AV16" s="187">
        <v>30.442390787448801</v>
      </c>
      <c r="AW16" s="187">
        <v>34.614147834247603</v>
      </c>
      <c r="AX16" s="187">
        <v>27.446650606866601</v>
      </c>
      <c r="AY16" s="193">
        <v>25.967942785637</v>
      </c>
      <c r="AZ16" s="187"/>
      <c r="BA16" s="194">
        <v>12.432665477637</v>
      </c>
      <c r="BB16" s="195">
        <v>11.0995576537277</v>
      </c>
      <c r="BC16" s="196">
        <v>11.736769856415799</v>
      </c>
      <c r="BD16" s="187"/>
      <c r="BE16" s="197">
        <v>21.049458318381902</v>
      </c>
    </row>
    <row r="17" spans="1:57" x14ac:dyDescent="0.25">
      <c r="A17" s="24" t="s">
        <v>26</v>
      </c>
      <c r="B17" s="44" t="str">
        <f t="shared" si="0"/>
        <v>Fairfax/Tysons Corner, VA</v>
      </c>
      <c r="C17" s="12"/>
      <c r="D17" s="28" t="s">
        <v>16</v>
      </c>
      <c r="E17" s="31" t="s">
        <v>17</v>
      </c>
      <c r="F17" s="12"/>
      <c r="G17" s="192">
        <v>46.760758907913001</v>
      </c>
      <c r="H17" s="187">
        <v>59.3128181397501</v>
      </c>
      <c r="I17" s="187">
        <v>71.274872744099895</v>
      </c>
      <c r="J17" s="187">
        <v>68.232299861175306</v>
      </c>
      <c r="K17" s="187">
        <v>62.320684868116601</v>
      </c>
      <c r="L17" s="193">
        <v>61.580286904211</v>
      </c>
      <c r="M17" s="187"/>
      <c r="N17" s="194">
        <v>67.931513188338698</v>
      </c>
      <c r="O17" s="195">
        <v>72.269782508098103</v>
      </c>
      <c r="P17" s="196">
        <v>70.100647848218401</v>
      </c>
      <c r="Q17" s="187"/>
      <c r="R17" s="197">
        <v>64.014675745355902</v>
      </c>
      <c r="S17" s="96"/>
      <c r="T17" s="192">
        <v>11.1267937956361</v>
      </c>
      <c r="U17" s="187">
        <v>11.6645907797545</v>
      </c>
      <c r="V17" s="187">
        <v>18.292447296411702</v>
      </c>
      <c r="W17" s="187">
        <v>23.760775136083002</v>
      </c>
      <c r="X17" s="187">
        <v>19.461977687445401</v>
      </c>
      <c r="Y17" s="193">
        <v>17.184624813926899</v>
      </c>
      <c r="Z17" s="187"/>
      <c r="AA17" s="194">
        <v>14.480160653491801</v>
      </c>
      <c r="AB17" s="195">
        <v>14.0229846411738</v>
      </c>
      <c r="AC17" s="196">
        <v>14.244042535414099</v>
      </c>
      <c r="AD17" s="187"/>
      <c r="AE17" s="197">
        <v>16.248440530036302</v>
      </c>
      <c r="AF17" s="35"/>
      <c r="AG17" s="192">
        <v>49.1294539565016</v>
      </c>
      <c r="AH17" s="187">
        <v>60.4928273947246</v>
      </c>
      <c r="AI17" s="187">
        <v>72.402822767237296</v>
      </c>
      <c r="AJ17" s="187">
        <v>72.680472003701894</v>
      </c>
      <c r="AK17" s="187">
        <v>64.744331328088805</v>
      </c>
      <c r="AL17" s="193">
        <v>63.8899814900509</v>
      </c>
      <c r="AM17" s="187"/>
      <c r="AN17" s="194">
        <v>66.699444701527</v>
      </c>
      <c r="AO17" s="195">
        <v>70.303100416473796</v>
      </c>
      <c r="AP17" s="196">
        <v>68.501272559000398</v>
      </c>
      <c r="AQ17" s="187"/>
      <c r="AR17" s="197">
        <v>65.207493224036398</v>
      </c>
      <c r="AS17" s="96"/>
      <c r="AT17" s="192">
        <v>17.0575165951796</v>
      </c>
      <c r="AU17" s="187">
        <v>20.950222921942299</v>
      </c>
      <c r="AV17" s="187">
        <v>30.149697629405701</v>
      </c>
      <c r="AW17" s="187">
        <v>35.775219849962802</v>
      </c>
      <c r="AX17" s="187">
        <v>26.748436899445998</v>
      </c>
      <c r="AY17" s="193">
        <v>26.6520562220892</v>
      </c>
      <c r="AZ17" s="187"/>
      <c r="BA17" s="194">
        <v>16.367793331867901</v>
      </c>
      <c r="BB17" s="195">
        <v>15.762222556401101</v>
      </c>
      <c r="BC17" s="196">
        <v>16.056254315410001</v>
      </c>
      <c r="BD17" s="187"/>
      <c r="BE17" s="197">
        <v>23.273977395586599</v>
      </c>
    </row>
    <row r="18" spans="1:57" x14ac:dyDescent="0.25">
      <c r="A18" s="24" t="s">
        <v>27</v>
      </c>
      <c r="B18" s="44" t="str">
        <f t="shared" si="0"/>
        <v>I-95 Fredericksburg, VA</v>
      </c>
      <c r="C18" s="12"/>
      <c r="D18" s="28" t="s">
        <v>16</v>
      </c>
      <c r="E18" s="31" t="s">
        <v>17</v>
      </c>
      <c r="F18" s="12"/>
      <c r="G18" s="192">
        <v>49.597667638483898</v>
      </c>
      <c r="H18" s="187">
        <v>52.4897959183673</v>
      </c>
      <c r="I18" s="187">
        <v>56.524781341107797</v>
      </c>
      <c r="J18" s="187">
        <v>61.912536443148603</v>
      </c>
      <c r="K18" s="187">
        <v>61.889212827988302</v>
      </c>
      <c r="L18" s="193">
        <v>56.482798833819203</v>
      </c>
      <c r="M18" s="187"/>
      <c r="N18" s="194">
        <v>69.4344023323615</v>
      </c>
      <c r="O18" s="195">
        <v>74.040816326530603</v>
      </c>
      <c r="P18" s="196">
        <v>71.737609329446002</v>
      </c>
      <c r="Q18" s="187"/>
      <c r="R18" s="197">
        <v>60.841316118283999</v>
      </c>
      <c r="S18" s="96"/>
      <c r="T18" s="192">
        <v>-3.10441952673518</v>
      </c>
      <c r="U18" s="187">
        <v>-10.9412369589772</v>
      </c>
      <c r="V18" s="187">
        <v>-4.6248856163946197</v>
      </c>
      <c r="W18" s="187">
        <v>-3.5801303353512801</v>
      </c>
      <c r="X18" s="187">
        <v>-7.6036939574473204</v>
      </c>
      <c r="Y18" s="193">
        <v>-6.0450856848465504</v>
      </c>
      <c r="Z18" s="187"/>
      <c r="AA18" s="194">
        <v>-8.7613391997713794</v>
      </c>
      <c r="AB18" s="195">
        <v>-7.8073806899379301</v>
      </c>
      <c r="AC18" s="196">
        <v>-8.2715245036997693</v>
      </c>
      <c r="AD18" s="187"/>
      <c r="AE18" s="197">
        <v>-6.8071113844044202</v>
      </c>
      <c r="AF18" s="35"/>
      <c r="AG18" s="192">
        <v>55.310215227412797</v>
      </c>
      <c r="AH18" s="187">
        <v>58.334556772469597</v>
      </c>
      <c r="AI18" s="187">
        <v>62.900579998828199</v>
      </c>
      <c r="AJ18" s="187">
        <v>64.341789208506597</v>
      </c>
      <c r="AK18" s="187">
        <v>63.337043763547904</v>
      </c>
      <c r="AL18" s="193">
        <v>60.848658284856398</v>
      </c>
      <c r="AM18" s="187"/>
      <c r="AN18" s="194">
        <v>69.529556505946402</v>
      </c>
      <c r="AO18" s="195">
        <v>75.168434003163597</v>
      </c>
      <c r="AP18" s="196">
        <v>72.348995254555007</v>
      </c>
      <c r="AQ18" s="187"/>
      <c r="AR18" s="197">
        <v>64.136697877757399</v>
      </c>
      <c r="AS18" s="96"/>
      <c r="AT18" s="192">
        <v>-1.6745604905040701</v>
      </c>
      <c r="AU18" s="187">
        <v>-5.05509722646371</v>
      </c>
      <c r="AV18" s="187">
        <v>-0.113505248797192</v>
      </c>
      <c r="AW18" s="187">
        <v>-1.07135443793854</v>
      </c>
      <c r="AX18" s="187">
        <v>-2.5110477689970501</v>
      </c>
      <c r="AY18" s="193">
        <v>-2.0691948572493</v>
      </c>
      <c r="AZ18" s="187"/>
      <c r="BA18" s="194">
        <v>-5.6240750969474202</v>
      </c>
      <c r="BB18" s="195">
        <v>-3.7947527546206898</v>
      </c>
      <c r="BC18" s="196">
        <v>-4.6825390615820499</v>
      </c>
      <c r="BD18" s="187"/>
      <c r="BE18" s="197">
        <v>-2.92363970752118</v>
      </c>
    </row>
    <row r="19" spans="1:57" x14ac:dyDescent="0.25">
      <c r="A19" s="24" t="s">
        <v>28</v>
      </c>
      <c r="B19" s="44" t="str">
        <f t="shared" si="0"/>
        <v>Dulles Airport Area, VA</v>
      </c>
      <c r="C19" s="12"/>
      <c r="D19" s="28" t="s">
        <v>16</v>
      </c>
      <c r="E19" s="31" t="s">
        <v>17</v>
      </c>
      <c r="F19" s="12"/>
      <c r="G19" s="192">
        <v>54.951622083096098</v>
      </c>
      <c r="H19" s="187">
        <v>71.286283437677795</v>
      </c>
      <c r="I19" s="187">
        <v>82.934926958831298</v>
      </c>
      <c r="J19" s="187">
        <v>78.324796053879695</v>
      </c>
      <c r="K19" s="187">
        <v>71.039650920129006</v>
      </c>
      <c r="L19" s="193">
        <v>71.707455890722798</v>
      </c>
      <c r="M19" s="187"/>
      <c r="N19" s="194">
        <v>73.781066211345006</v>
      </c>
      <c r="O19" s="195">
        <v>71.656232214001093</v>
      </c>
      <c r="P19" s="196">
        <v>72.7186492126731</v>
      </c>
      <c r="Q19" s="187"/>
      <c r="R19" s="197">
        <v>71.996368268422898</v>
      </c>
      <c r="S19" s="96"/>
      <c r="T19" s="192">
        <v>14.9531461955678</v>
      </c>
      <c r="U19" s="187">
        <v>21.059732101366901</v>
      </c>
      <c r="V19" s="187">
        <v>31.299162707034</v>
      </c>
      <c r="W19" s="187">
        <v>37.104012937045901</v>
      </c>
      <c r="X19" s="187">
        <v>32.924642918431203</v>
      </c>
      <c r="Y19" s="193">
        <v>27.854903581730401</v>
      </c>
      <c r="Z19" s="187"/>
      <c r="AA19" s="194">
        <v>28.428315383504</v>
      </c>
      <c r="AB19" s="195">
        <v>11.344864648444201</v>
      </c>
      <c r="AC19" s="196">
        <v>19.402296116674901</v>
      </c>
      <c r="AD19" s="187"/>
      <c r="AE19" s="197">
        <v>25.295258052630398</v>
      </c>
      <c r="AF19" s="35"/>
      <c r="AG19" s="192">
        <v>53.545342439764703</v>
      </c>
      <c r="AH19" s="187">
        <v>67.482451147789703</v>
      </c>
      <c r="AI19" s="187">
        <v>81.087554543729794</v>
      </c>
      <c r="AJ19" s="187">
        <v>80.582432176057594</v>
      </c>
      <c r="AK19" s="187">
        <v>74.390533105672503</v>
      </c>
      <c r="AL19" s="193">
        <v>71.417662682602895</v>
      </c>
      <c r="AM19" s="187"/>
      <c r="AN19" s="194">
        <v>71.162967178903401</v>
      </c>
      <c r="AO19" s="195">
        <v>73.176342250047398</v>
      </c>
      <c r="AP19" s="196">
        <v>72.169654714475399</v>
      </c>
      <c r="AQ19" s="187"/>
      <c r="AR19" s="197">
        <v>71.632517548852206</v>
      </c>
      <c r="AS19" s="96"/>
      <c r="AT19" s="192">
        <v>6.4395324853188196</v>
      </c>
      <c r="AU19" s="187">
        <v>14.9191317422459</v>
      </c>
      <c r="AV19" s="187">
        <v>29.002096675104799</v>
      </c>
      <c r="AW19" s="187">
        <v>33.820445243498597</v>
      </c>
      <c r="AX19" s="187">
        <v>29.963951086405999</v>
      </c>
      <c r="AY19" s="193">
        <v>23.414226586580099</v>
      </c>
      <c r="AZ19" s="187"/>
      <c r="BA19" s="194">
        <v>16.206954310965902</v>
      </c>
      <c r="BB19" s="195">
        <v>13.5765077418618</v>
      </c>
      <c r="BC19" s="196">
        <v>14.8583344159932</v>
      </c>
      <c r="BD19" s="187"/>
      <c r="BE19" s="197">
        <v>20.8234084927658</v>
      </c>
    </row>
    <row r="20" spans="1:57" x14ac:dyDescent="0.25">
      <c r="A20" s="24" t="s">
        <v>29</v>
      </c>
      <c r="B20" s="44" t="str">
        <f t="shared" si="0"/>
        <v>Williamsburg, VA</v>
      </c>
      <c r="C20" s="12"/>
      <c r="D20" s="28" t="s">
        <v>16</v>
      </c>
      <c r="E20" s="31" t="s">
        <v>17</v>
      </c>
      <c r="F20" s="12"/>
      <c r="G20" s="192">
        <v>32.984011823189498</v>
      </c>
      <c r="H20" s="187">
        <v>34.206637108692703</v>
      </c>
      <c r="I20" s="187">
        <v>33.548300416498698</v>
      </c>
      <c r="J20" s="187">
        <v>41.8917103318554</v>
      </c>
      <c r="K20" s="187">
        <v>52.828160687894602</v>
      </c>
      <c r="L20" s="193">
        <v>39.091764073626202</v>
      </c>
      <c r="M20" s="187"/>
      <c r="N20" s="194">
        <v>78.436114469971699</v>
      </c>
      <c r="O20" s="195">
        <v>76.111782883245994</v>
      </c>
      <c r="P20" s="196">
        <v>77.273948676608796</v>
      </c>
      <c r="Q20" s="187"/>
      <c r="R20" s="197">
        <v>50.000959674478402</v>
      </c>
      <c r="S20" s="96"/>
      <c r="T20" s="192">
        <v>16.423302806639899</v>
      </c>
      <c r="U20" s="187">
        <v>5.4786792688796</v>
      </c>
      <c r="V20" s="187">
        <v>3.1090562657264802</v>
      </c>
      <c r="W20" s="187">
        <v>10.833242806639699</v>
      </c>
      <c r="X20" s="187">
        <v>11.1781184468477</v>
      </c>
      <c r="Y20" s="193">
        <v>9.4323938224923101</v>
      </c>
      <c r="Z20" s="187"/>
      <c r="AA20" s="194">
        <v>7.0883152351601604</v>
      </c>
      <c r="AB20" s="195">
        <v>-2.1998192150432998</v>
      </c>
      <c r="AC20" s="196">
        <v>2.3034689505613102</v>
      </c>
      <c r="AD20" s="187"/>
      <c r="AE20" s="197">
        <v>6.1657277662861203</v>
      </c>
      <c r="AF20" s="35"/>
      <c r="AG20" s="192">
        <v>38.159394061264102</v>
      </c>
      <c r="AH20" s="187">
        <v>35.625712179100397</v>
      </c>
      <c r="AI20" s="187">
        <v>37.315535283069401</v>
      </c>
      <c r="AJ20" s="187">
        <v>42.872954118594002</v>
      </c>
      <c r="AK20" s="187">
        <v>50.610410517842702</v>
      </c>
      <c r="AL20" s="193">
        <v>40.915613851559698</v>
      </c>
      <c r="AM20" s="187"/>
      <c r="AN20" s="194">
        <v>69.650523209015205</v>
      </c>
      <c r="AO20" s="195">
        <v>73.856318755030799</v>
      </c>
      <c r="AP20" s="196">
        <v>71.753420982023002</v>
      </c>
      <c r="AQ20" s="187"/>
      <c r="AR20" s="197">
        <v>49.724558815075902</v>
      </c>
      <c r="AS20" s="96"/>
      <c r="AT20" s="192">
        <v>3.4558885854192001</v>
      </c>
      <c r="AU20" s="187">
        <v>-6.08734245108674</v>
      </c>
      <c r="AV20" s="187">
        <v>-9.6785880858653903E-2</v>
      </c>
      <c r="AW20" s="187">
        <v>3.8140679020495201</v>
      </c>
      <c r="AX20" s="187">
        <v>5.8419709470519496</v>
      </c>
      <c r="AY20" s="193">
        <v>1.6367096042470699</v>
      </c>
      <c r="AZ20" s="187"/>
      <c r="BA20" s="194">
        <v>3.5320435156450198</v>
      </c>
      <c r="BB20" s="195">
        <v>-0.76642389835001501</v>
      </c>
      <c r="BC20" s="196">
        <v>1.2743269895860501</v>
      </c>
      <c r="BD20" s="187"/>
      <c r="BE20" s="197">
        <v>1.4851005568191</v>
      </c>
    </row>
    <row r="21" spans="1:57" x14ac:dyDescent="0.25">
      <c r="A21" s="24" t="s">
        <v>30</v>
      </c>
      <c r="B21" s="44" t="str">
        <f t="shared" si="0"/>
        <v>Virginia Beach, VA</v>
      </c>
      <c r="C21" s="12"/>
      <c r="D21" s="28" t="s">
        <v>16</v>
      </c>
      <c r="E21" s="31" t="s">
        <v>17</v>
      </c>
      <c r="F21" s="12"/>
      <c r="G21" s="192">
        <v>48.065173116089603</v>
      </c>
      <c r="H21" s="187">
        <v>51.389002036659797</v>
      </c>
      <c r="I21" s="187">
        <v>50.191446028513198</v>
      </c>
      <c r="J21" s="187">
        <v>55.543788187372698</v>
      </c>
      <c r="K21" s="187">
        <v>58.427698574338002</v>
      </c>
      <c r="L21" s="193">
        <v>52.723421588594697</v>
      </c>
      <c r="M21" s="187"/>
      <c r="N21" s="194">
        <v>77.496518391086994</v>
      </c>
      <c r="O21" s="195">
        <v>76.6117801261571</v>
      </c>
      <c r="P21" s="196">
        <v>77.054149258622104</v>
      </c>
      <c r="Q21" s="187"/>
      <c r="R21" s="197">
        <v>59.647507256174997</v>
      </c>
      <c r="S21" s="96"/>
      <c r="T21" s="192">
        <v>29.177881244785699</v>
      </c>
      <c r="U21" s="187">
        <v>25.049389002036602</v>
      </c>
      <c r="V21" s="187">
        <v>7.0774973311973097</v>
      </c>
      <c r="W21" s="187">
        <v>3.3186039581554798</v>
      </c>
      <c r="X21" s="187">
        <v>-3.5494783366993601</v>
      </c>
      <c r="Y21" s="193">
        <v>10.0628625211836</v>
      </c>
      <c r="Z21" s="187"/>
      <c r="AA21" s="194">
        <v>9.9555012798976996</v>
      </c>
      <c r="AB21" s="195">
        <v>5.6849684817244404</v>
      </c>
      <c r="AC21" s="196">
        <v>7.7902033595380198</v>
      </c>
      <c r="AD21" s="187"/>
      <c r="AE21" s="197">
        <v>9.1629359013190292</v>
      </c>
      <c r="AF21" s="35"/>
      <c r="AG21" s="192">
        <v>45.416920267802702</v>
      </c>
      <c r="AH21" s="187">
        <v>48.4601339013998</v>
      </c>
      <c r="AI21" s="187">
        <v>52.485570278839099</v>
      </c>
      <c r="AJ21" s="187">
        <v>55.662141289326001</v>
      </c>
      <c r="AK21" s="187">
        <v>57.060805325539803</v>
      </c>
      <c r="AL21" s="193">
        <v>51.815154714529299</v>
      </c>
      <c r="AM21" s="187"/>
      <c r="AN21" s="194">
        <v>67.837980651979507</v>
      </c>
      <c r="AO21" s="195">
        <v>73.156653930574706</v>
      </c>
      <c r="AP21" s="196">
        <v>70.497317291277099</v>
      </c>
      <c r="AQ21" s="187"/>
      <c r="AR21" s="197">
        <v>57.149198649134803</v>
      </c>
      <c r="AS21" s="96"/>
      <c r="AT21" s="192">
        <v>5.4813364801009596</v>
      </c>
      <c r="AU21" s="187">
        <v>7.81064230401382</v>
      </c>
      <c r="AV21" s="187">
        <v>9.5614475612499596</v>
      </c>
      <c r="AW21" s="187">
        <v>12.4217464179085</v>
      </c>
      <c r="AX21" s="187">
        <v>9.1987894090751503</v>
      </c>
      <c r="AY21" s="193">
        <v>9.0116159446540909</v>
      </c>
      <c r="AZ21" s="187"/>
      <c r="BA21" s="194">
        <v>1.5941598244045101</v>
      </c>
      <c r="BB21" s="195">
        <v>1.8343694640281101</v>
      </c>
      <c r="BC21" s="196">
        <v>1.71865367598854</v>
      </c>
      <c r="BD21" s="187"/>
      <c r="BE21" s="197">
        <v>6.3253033773353096</v>
      </c>
    </row>
    <row r="22" spans="1:57" x14ac:dyDescent="0.25">
      <c r="A22" s="41" t="s">
        <v>31</v>
      </c>
      <c r="B22" s="44" t="str">
        <f t="shared" si="0"/>
        <v>Norfolk/Portsmouth, VA</v>
      </c>
      <c r="C22" s="12"/>
      <c r="D22" s="28" t="s">
        <v>16</v>
      </c>
      <c r="E22" s="31" t="s">
        <v>17</v>
      </c>
      <c r="F22" s="12"/>
      <c r="G22" s="192">
        <v>51.889611531024698</v>
      </c>
      <c r="H22" s="187">
        <v>55.264545614343398</v>
      </c>
      <c r="I22" s="187">
        <v>69.941993320442904</v>
      </c>
      <c r="J22" s="187">
        <v>74.020038671119707</v>
      </c>
      <c r="K22" s="187">
        <v>72.789593953243099</v>
      </c>
      <c r="L22" s="193">
        <v>64.7811566180348</v>
      </c>
      <c r="M22" s="187"/>
      <c r="N22" s="194">
        <v>80.154684478818695</v>
      </c>
      <c r="O22" s="195">
        <v>74.881349973633306</v>
      </c>
      <c r="P22" s="196">
        <v>77.518017226225993</v>
      </c>
      <c r="Q22" s="187"/>
      <c r="R22" s="197">
        <v>68.420259648946498</v>
      </c>
      <c r="S22" s="96"/>
      <c r="T22" s="192">
        <v>7.3630202961079796</v>
      </c>
      <c r="U22" s="187">
        <v>-5.0510734570349998</v>
      </c>
      <c r="V22" s="187">
        <v>13.551005698791</v>
      </c>
      <c r="W22" s="187">
        <v>21.453462126264998</v>
      </c>
      <c r="X22" s="187">
        <v>7.9235136186141499</v>
      </c>
      <c r="Y22" s="193">
        <v>9.2352006961293096</v>
      </c>
      <c r="Z22" s="187"/>
      <c r="AA22" s="194">
        <v>9.7259413307927893</v>
      </c>
      <c r="AB22" s="195">
        <v>-0.27500139215701902</v>
      </c>
      <c r="AC22" s="196">
        <v>4.65667790599589</v>
      </c>
      <c r="AD22" s="187"/>
      <c r="AE22" s="197">
        <v>7.70987062238751</v>
      </c>
      <c r="AF22" s="35"/>
      <c r="AG22" s="192">
        <v>55.510634557918699</v>
      </c>
      <c r="AH22" s="187">
        <v>62.163824925294399</v>
      </c>
      <c r="AI22" s="187">
        <v>71.066971348215802</v>
      </c>
      <c r="AJ22" s="187">
        <v>73.2949551766567</v>
      </c>
      <c r="AK22" s="187">
        <v>71.945860432413397</v>
      </c>
      <c r="AL22" s="193">
        <v>66.796449288099794</v>
      </c>
      <c r="AM22" s="187"/>
      <c r="AN22" s="194">
        <v>75.206538934786394</v>
      </c>
      <c r="AO22" s="195">
        <v>73.927755317278894</v>
      </c>
      <c r="AP22" s="196">
        <v>74.567147126032594</v>
      </c>
      <c r="AQ22" s="187"/>
      <c r="AR22" s="197">
        <v>69.016648670366294</v>
      </c>
      <c r="AS22" s="96"/>
      <c r="AT22" s="192">
        <v>11.412740445583101</v>
      </c>
      <c r="AU22" s="187">
        <v>11.400705698473301</v>
      </c>
      <c r="AV22" s="187">
        <v>13.340767978157601</v>
      </c>
      <c r="AW22" s="187">
        <v>16.412943108623601</v>
      </c>
      <c r="AX22" s="187">
        <v>11.973706358957401</v>
      </c>
      <c r="AY22" s="193">
        <v>13.006699266704601</v>
      </c>
      <c r="AZ22" s="187"/>
      <c r="BA22" s="194">
        <v>4.52978929657636</v>
      </c>
      <c r="BB22" s="195">
        <v>2.0237079078559401</v>
      </c>
      <c r="BC22" s="196">
        <v>3.27228965391358</v>
      </c>
      <c r="BD22" s="187"/>
      <c r="BE22" s="197">
        <v>9.8114906805397997</v>
      </c>
    </row>
    <row r="23" spans="1:57" x14ac:dyDescent="0.25">
      <c r="A23" s="42" t="s">
        <v>32</v>
      </c>
      <c r="B23" s="44" t="str">
        <f t="shared" si="0"/>
        <v>Newport News/Hampton, VA</v>
      </c>
      <c r="C23" s="12"/>
      <c r="D23" s="28" t="s">
        <v>16</v>
      </c>
      <c r="E23" s="31" t="s">
        <v>17</v>
      </c>
      <c r="F23" s="13"/>
      <c r="G23" s="192">
        <v>58.707257250036001</v>
      </c>
      <c r="H23" s="187">
        <v>66.743615639878797</v>
      </c>
      <c r="I23" s="187">
        <v>67.840138508151696</v>
      </c>
      <c r="J23" s="187">
        <v>71.115279180493403</v>
      </c>
      <c r="K23" s="187">
        <v>72.384937238493706</v>
      </c>
      <c r="L23" s="193">
        <v>67.358245563410705</v>
      </c>
      <c r="M23" s="187"/>
      <c r="N23" s="194">
        <v>83.552156975905305</v>
      </c>
      <c r="O23" s="195">
        <v>81.387967104313901</v>
      </c>
      <c r="P23" s="196">
        <v>82.470062040109596</v>
      </c>
      <c r="Q23" s="187"/>
      <c r="R23" s="197">
        <v>71.675907413896098</v>
      </c>
      <c r="S23" s="96"/>
      <c r="T23" s="192">
        <v>2.7595732342285602</v>
      </c>
      <c r="U23" s="187">
        <v>9.8160773789927394</v>
      </c>
      <c r="V23" s="187">
        <v>13.636666524113499</v>
      </c>
      <c r="W23" s="187">
        <v>17.2553515172993</v>
      </c>
      <c r="X23" s="187">
        <v>10.1958636249006</v>
      </c>
      <c r="Y23" s="193">
        <v>10.8066568199625</v>
      </c>
      <c r="Z23" s="187"/>
      <c r="AA23" s="194">
        <v>9.1366172769610703</v>
      </c>
      <c r="AB23" s="195">
        <v>-3.4493806599951098</v>
      </c>
      <c r="AC23" s="196">
        <v>2.54017769404477</v>
      </c>
      <c r="AD23" s="187"/>
      <c r="AE23" s="197">
        <v>7.9449318791949999</v>
      </c>
      <c r="AF23" s="35"/>
      <c r="AG23" s="192">
        <v>55.121916029432903</v>
      </c>
      <c r="AH23" s="187">
        <v>63.013995094502903</v>
      </c>
      <c r="AI23" s="187">
        <v>67.753570913288101</v>
      </c>
      <c r="AJ23" s="187">
        <v>70.750973885442207</v>
      </c>
      <c r="AK23" s="187">
        <v>72.110806521425403</v>
      </c>
      <c r="AL23" s="193">
        <v>65.750252488818305</v>
      </c>
      <c r="AM23" s="187"/>
      <c r="AN23" s="194">
        <v>81.0308757755013</v>
      </c>
      <c r="AO23" s="195">
        <v>82.913720963785806</v>
      </c>
      <c r="AP23" s="196">
        <v>81.972298369643596</v>
      </c>
      <c r="AQ23" s="187"/>
      <c r="AR23" s="197">
        <v>70.3851227404827</v>
      </c>
      <c r="AS23" s="96"/>
      <c r="AT23" s="192">
        <v>2.3972959692669602</v>
      </c>
      <c r="AU23" s="187">
        <v>5.8671172800005502</v>
      </c>
      <c r="AV23" s="187">
        <v>12.1916029432982</v>
      </c>
      <c r="AW23" s="187">
        <v>15.046348536650999</v>
      </c>
      <c r="AX23" s="187">
        <v>14.2007648871251</v>
      </c>
      <c r="AY23" s="193">
        <v>10.1765635755276</v>
      </c>
      <c r="AZ23" s="187"/>
      <c r="BA23" s="194">
        <v>11.180798596175601</v>
      </c>
      <c r="BB23" s="195">
        <v>5.2428202066335299</v>
      </c>
      <c r="BC23" s="196">
        <v>8.0961391594453804</v>
      </c>
      <c r="BD23" s="187"/>
      <c r="BE23" s="197">
        <v>9.4752695756536092</v>
      </c>
    </row>
    <row r="24" spans="1:57" x14ac:dyDescent="0.25">
      <c r="A24" s="43" t="s">
        <v>33</v>
      </c>
      <c r="B24" s="44" t="str">
        <f t="shared" si="0"/>
        <v>Chesapeake/Suffolk, VA</v>
      </c>
      <c r="C24" s="12"/>
      <c r="D24" s="29" t="s">
        <v>16</v>
      </c>
      <c r="E24" s="32" t="s">
        <v>17</v>
      </c>
      <c r="F24" s="12"/>
      <c r="G24" s="198">
        <v>64.506550218340607</v>
      </c>
      <c r="H24" s="199">
        <v>75.056768558951902</v>
      </c>
      <c r="I24" s="199">
        <v>79.423580786026207</v>
      </c>
      <c r="J24" s="199">
        <v>77.956331877729198</v>
      </c>
      <c r="K24" s="199">
        <v>73.799126637554494</v>
      </c>
      <c r="L24" s="200">
        <v>74.148471615720496</v>
      </c>
      <c r="M24" s="187"/>
      <c r="N24" s="201">
        <v>77.606986899563296</v>
      </c>
      <c r="O24" s="202">
        <v>76.978165938864606</v>
      </c>
      <c r="P24" s="203">
        <v>77.292576419213901</v>
      </c>
      <c r="Q24" s="187"/>
      <c r="R24" s="204">
        <v>75.046787273861497</v>
      </c>
      <c r="S24" s="96"/>
      <c r="T24" s="198">
        <v>-6.6245259165613097</v>
      </c>
      <c r="U24" s="199">
        <v>-5.3107095636844397</v>
      </c>
      <c r="V24" s="199">
        <v>-3.5016977928692601</v>
      </c>
      <c r="W24" s="199">
        <v>-4.6163710194486001</v>
      </c>
      <c r="X24" s="199">
        <v>-6.3815643695989301</v>
      </c>
      <c r="Y24" s="200">
        <v>-5.2328436844220203</v>
      </c>
      <c r="Z24" s="187"/>
      <c r="AA24" s="201">
        <v>-3.5807291666666599</v>
      </c>
      <c r="AB24" s="202">
        <v>-4.8985757444971902</v>
      </c>
      <c r="AC24" s="203">
        <v>-4.24150616749621</v>
      </c>
      <c r="AD24" s="187"/>
      <c r="AE24" s="204">
        <v>-4.9432662220676997</v>
      </c>
      <c r="AF24" s="36"/>
      <c r="AG24" s="198">
        <v>63.021834061135301</v>
      </c>
      <c r="AH24" s="199">
        <v>75.397379912663695</v>
      </c>
      <c r="AI24" s="199">
        <v>81.152838427947501</v>
      </c>
      <c r="AJ24" s="199">
        <v>81.157205240174605</v>
      </c>
      <c r="AK24" s="199">
        <v>77.799126637554494</v>
      </c>
      <c r="AL24" s="200">
        <v>75.705676855895106</v>
      </c>
      <c r="AM24" s="187"/>
      <c r="AN24" s="201">
        <v>78.397379912663695</v>
      </c>
      <c r="AO24" s="202">
        <v>79.576419213973693</v>
      </c>
      <c r="AP24" s="203">
        <v>78.986899563318701</v>
      </c>
      <c r="AQ24" s="187"/>
      <c r="AR24" s="204">
        <v>76.643169058016198</v>
      </c>
      <c r="AS24" s="96"/>
      <c r="AT24" s="198">
        <v>-2.7689820117226902</v>
      </c>
      <c r="AU24" s="199">
        <v>-1.5733667768783399</v>
      </c>
      <c r="AV24" s="199">
        <v>0.70991166747954204</v>
      </c>
      <c r="AW24" s="199">
        <v>0.48661800486618001</v>
      </c>
      <c r="AX24" s="199">
        <v>2.1793989447120801</v>
      </c>
      <c r="AY24" s="200">
        <v>-9.9113738777674001E-2</v>
      </c>
      <c r="AZ24" s="187"/>
      <c r="BA24" s="201">
        <v>1.2748914085857701</v>
      </c>
      <c r="BB24" s="202">
        <v>-0.34997539235522501</v>
      </c>
      <c r="BC24" s="203">
        <v>0.449825068029099</v>
      </c>
      <c r="BD24" s="187"/>
      <c r="BE24" s="204">
        <v>6.1897819730744402E-2</v>
      </c>
    </row>
    <row r="25" spans="1:57" x14ac:dyDescent="0.25">
      <c r="A25" s="22" t="s">
        <v>43</v>
      </c>
      <c r="B25" s="44" t="str">
        <f t="shared" si="0"/>
        <v>Richmond CBD/Airport, VA</v>
      </c>
      <c r="C25" s="10"/>
      <c r="D25" s="27" t="s">
        <v>16</v>
      </c>
      <c r="E25" s="30" t="s">
        <v>17</v>
      </c>
      <c r="F25" s="3"/>
      <c r="G25" s="184">
        <v>45.545300433226501</v>
      </c>
      <c r="H25" s="185">
        <v>56.375965341872202</v>
      </c>
      <c r="I25" s="185">
        <v>69.956677340365403</v>
      </c>
      <c r="J25" s="185">
        <v>72.348841589753206</v>
      </c>
      <c r="K25" s="185">
        <v>67.319645884347295</v>
      </c>
      <c r="L25" s="186">
        <v>62.309286117912897</v>
      </c>
      <c r="M25" s="187"/>
      <c r="N25" s="188">
        <v>91.5991712186852</v>
      </c>
      <c r="O25" s="189">
        <v>81.446600113015606</v>
      </c>
      <c r="P25" s="190">
        <v>86.522885665850396</v>
      </c>
      <c r="Q25" s="187"/>
      <c r="R25" s="191">
        <v>69.227457417323606</v>
      </c>
      <c r="S25" s="96"/>
      <c r="T25" s="184">
        <v>-11.5757109041222</v>
      </c>
      <c r="U25" s="185">
        <v>-11.3419429622151</v>
      </c>
      <c r="V25" s="185">
        <v>-3.5351570042503</v>
      </c>
      <c r="W25" s="185">
        <v>4.4334633733284603</v>
      </c>
      <c r="X25" s="185">
        <v>7.0818982649060302</v>
      </c>
      <c r="Y25" s="186">
        <v>-2.5689859143125702</v>
      </c>
      <c r="Z25" s="187"/>
      <c r="AA25" s="188">
        <v>-2.3645785655695701</v>
      </c>
      <c r="AB25" s="189">
        <v>-13.080768590177801</v>
      </c>
      <c r="AC25" s="190">
        <v>-7.7194223066283598</v>
      </c>
      <c r="AD25" s="187"/>
      <c r="AE25" s="191">
        <v>-4.4728894264894201</v>
      </c>
      <c r="AF25" s="33"/>
      <c r="AG25" s="184">
        <v>48.796331677493299</v>
      </c>
      <c r="AH25" s="185">
        <v>60.379251050821502</v>
      </c>
      <c r="AI25" s="185">
        <v>72.675413576725603</v>
      </c>
      <c r="AJ25" s="185">
        <v>76.459402928313295</v>
      </c>
      <c r="AK25" s="185">
        <v>72.751473664194705</v>
      </c>
      <c r="AL25" s="186">
        <v>66.234520861116394</v>
      </c>
      <c r="AM25" s="187"/>
      <c r="AN25" s="188">
        <v>79.169043544399997</v>
      </c>
      <c r="AO25" s="189">
        <v>78.085187297965305</v>
      </c>
      <c r="AP25" s="190">
        <v>78.627115421182694</v>
      </c>
      <c r="AQ25" s="187"/>
      <c r="AR25" s="191">
        <v>69.780077795609699</v>
      </c>
      <c r="AS25" s="96"/>
      <c r="AT25" s="184">
        <v>-6.6558835714049502</v>
      </c>
      <c r="AU25" s="185">
        <v>0.22185906696530699</v>
      </c>
      <c r="AV25" s="185">
        <v>8.6756343963343898</v>
      </c>
      <c r="AW25" s="185">
        <v>13.545147262126701</v>
      </c>
      <c r="AX25" s="185">
        <v>8.8125147160115507</v>
      </c>
      <c r="AY25" s="186">
        <v>5.6059230759617096</v>
      </c>
      <c r="AZ25" s="187"/>
      <c r="BA25" s="188">
        <v>-3.38848261753723</v>
      </c>
      <c r="BB25" s="189">
        <v>-9.7202888511381804</v>
      </c>
      <c r="BC25" s="190">
        <v>-6.6398447117073598</v>
      </c>
      <c r="BD25" s="187"/>
      <c r="BE25" s="191">
        <v>1.3338232128946601</v>
      </c>
    </row>
    <row r="26" spans="1:57" x14ac:dyDescent="0.25">
      <c r="A26" s="23" t="s">
        <v>44</v>
      </c>
      <c r="B26" s="44" t="str">
        <f t="shared" si="0"/>
        <v>Richmond North/Glen Allen, VA</v>
      </c>
      <c r="C26" s="11"/>
      <c r="D26" s="28" t="s">
        <v>16</v>
      </c>
      <c r="E26" s="31" t="s">
        <v>17</v>
      </c>
      <c r="F26" s="12"/>
      <c r="G26" s="192">
        <v>46.6011743450767</v>
      </c>
      <c r="H26" s="187">
        <v>56.707317073170699</v>
      </c>
      <c r="I26" s="187">
        <v>64.882565492321504</v>
      </c>
      <c r="J26" s="187">
        <v>67.140921409214002</v>
      </c>
      <c r="K26" s="187">
        <v>64.905149051490497</v>
      </c>
      <c r="L26" s="193">
        <v>60.047425474254702</v>
      </c>
      <c r="M26" s="187"/>
      <c r="N26" s="194">
        <v>85.602981029810195</v>
      </c>
      <c r="O26" s="195">
        <v>82.057362240288995</v>
      </c>
      <c r="P26" s="196">
        <v>83.830171635049595</v>
      </c>
      <c r="Q26" s="187"/>
      <c r="R26" s="197">
        <v>66.842495805910403</v>
      </c>
      <c r="S26" s="96"/>
      <c r="T26" s="192">
        <v>-6.9032271466046398</v>
      </c>
      <c r="U26" s="187">
        <v>-9.8367973402056403</v>
      </c>
      <c r="V26" s="187">
        <v>-0.55024117655279303</v>
      </c>
      <c r="W26" s="187">
        <v>2.59030410439262</v>
      </c>
      <c r="X26" s="187">
        <v>-2.2654364180253799</v>
      </c>
      <c r="Y26" s="193">
        <v>-3.1641920570632101</v>
      </c>
      <c r="Z26" s="187"/>
      <c r="AA26" s="194">
        <v>-6.33489431432346</v>
      </c>
      <c r="AB26" s="195">
        <v>-9.0063103326371898</v>
      </c>
      <c r="AC26" s="196">
        <v>-7.6616759130762402</v>
      </c>
      <c r="AD26" s="187"/>
      <c r="AE26" s="197">
        <v>-4.8252659427550002</v>
      </c>
      <c r="AF26" s="34"/>
      <c r="AG26" s="192">
        <v>47.902551942186001</v>
      </c>
      <c r="AH26" s="187">
        <v>58.892276422764198</v>
      </c>
      <c r="AI26" s="187">
        <v>68.329381210478701</v>
      </c>
      <c r="AJ26" s="187">
        <v>69.218608852755096</v>
      </c>
      <c r="AK26" s="187">
        <v>65.006775067750596</v>
      </c>
      <c r="AL26" s="193">
        <v>61.869918699186897</v>
      </c>
      <c r="AM26" s="187"/>
      <c r="AN26" s="194">
        <v>75.911811201445303</v>
      </c>
      <c r="AO26" s="195">
        <v>77.453139114724394</v>
      </c>
      <c r="AP26" s="196">
        <v>76.682475158084898</v>
      </c>
      <c r="AQ26" s="187"/>
      <c r="AR26" s="197">
        <v>66.102077687443497</v>
      </c>
      <c r="AS26" s="96"/>
      <c r="AT26" s="192">
        <v>-8.3770504796492702</v>
      </c>
      <c r="AU26" s="187">
        <v>-3.66160959170114</v>
      </c>
      <c r="AV26" s="187">
        <v>4.7647873964793401</v>
      </c>
      <c r="AW26" s="187">
        <v>4.5243073659722999</v>
      </c>
      <c r="AX26" s="187">
        <v>-2.25428552350149</v>
      </c>
      <c r="AY26" s="193">
        <v>-0.64668140125457096</v>
      </c>
      <c r="AZ26" s="187"/>
      <c r="BA26" s="194">
        <v>-5.8985940571666404</v>
      </c>
      <c r="BB26" s="195">
        <v>-6.8333007245315303</v>
      </c>
      <c r="BC26" s="196">
        <v>-6.3729766593637196</v>
      </c>
      <c r="BD26" s="187"/>
      <c r="BE26" s="197">
        <v>-2.6207039973474999</v>
      </c>
    </row>
    <row r="27" spans="1:57" x14ac:dyDescent="0.25">
      <c r="A27" s="24" t="s">
        <v>45</v>
      </c>
      <c r="B27" s="44" t="str">
        <f t="shared" si="0"/>
        <v>Richmond West/Midlothian, VA</v>
      </c>
      <c r="C27" s="12"/>
      <c r="D27" s="28" t="s">
        <v>16</v>
      </c>
      <c r="E27" s="31" t="s">
        <v>17</v>
      </c>
      <c r="F27" s="12"/>
      <c r="G27" s="192">
        <v>51.993067590987799</v>
      </c>
      <c r="H27" s="187">
        <v>60.727902946273801</v>
      </c>
      <c r="I27" s="187">
        <v>63.015597920277202</v>
      </c>
      <c r="J27" s="187">
        <v>67.140381282495596</v>
      </c>
      <c r="K27" s="187">
        <v>64.956672443674094</v>
      </c>
      <c r="L27" s="193">
        <v>61.566724436741701</v>
      </c>
      <c r="M27" s="187"/>
      <c r="N27" s="194">
        <v>90.502599653379505</v>
      </c>
      <c r="O27" s="195">
        <v>84.887348353552795</v>
      </c>
      <c r="P27" s="196">
        <v>87.6949740034662</v>
      </c>
      <c r="Q27" s="187"/>
      <c r="R27" s="197">
        <v>69.031938598663004</v>
      </c>
      <c r="S27" s="96"/>
      <c r="T27" s="192">
        <v>-14.334665905196999</v>
      </c>
      <c r="U27" s="187">
        <v>-17.397454031117299</v>
      </c>
      <c r="V27" s="187">
        <v>-19.6641626159964</v>
      </c>
      <c r="W27" s="187">
        <v>-16.364421416234801</v>
      </c>
      <c r="X27" s="187">
        <v>-18.5217391304347</v>
      </c>
      <c r="Y27" s="193">
        <v>-17.393730815738</v>
      </c>
      <c r="Z27" s="187"/>
      <c r="AA27" s="194">
        <v>-5.0200072753728602</v>
      </c>
      <c r="AB27" s="195">
        <v>-10.945454545454499</v>
      </c>
      <c r="AC27" s="196">
        <v>-7.9832696853973397</v>
      </c>
      <c r="AD27" s="187"/>
      <c r="AE27" s="197">
        <v>-14.2092307692307</v>
      </c>
      <c r="AF27" s="35"/>
      <c r="AG27" s="192">
        <v>53.275563258232197</v>
      </c>
      <c r="AH27" s="187">
        <v>63.249566724436697</v>
      </c>
      <c r="AI27" s="187">
        <v>69.038128249566697</v>
      </c>
      <c r="AJ27" s="187">
        <v>70.294627383015495</v>
      </c>
      <c r="AK27" s="187">
        <v>70.285961871750402</v>
      </c>
      <c r="AL27" s="193">
        <v>65.228769497400293</v>
      </c>
      <c r="AM27" s="187"/>
      <c r="AN27" s="194">
        <v>84.852686308492196</v>
      </c>
      <c r="AO27" s="195">
        <v>85.216637781629103</v>
      </c>
      <c r="AP27" s="196">
        <v>85.0346620450606</v>
      </c>
      <c r="AQ27" s="187"/>
      <c r="AR27" s="197">
        <v>70.887595939589005</v>
      </c>
      <c r="AS27" s="96"/>
      <c r="AT27" s="192">
        <v>-15.9190371991247</v>
      </c>
      <c r="AU27" s="187">
        <v>-15.422943221320899</v>
      </c>
      <c r="AV27" s="187">
        <v>-12.160970231532501</v>
      </c>
      <c r="AW27" s="187">
        <v>-10.5524313595765</v>
      </c>
      <c r="AX27" s="187">
        <v>-10.3459710401237</v>
      </c>
      <c r="AY27" s="193">
        <v>-12.7318679280281</v>
      </c>
      <c r="AZ27" s="187"/>
      <c r="BA27" s="194">
        <v>-2.0016012810248101</v>
      </c>
      <c r="BB27" s="195">
        <v>-6.0026763525138502</v>
      </c>
      <c r="BC27" s="196">
        <v>-4.0481079495453196</v>
      </c>
      <c r="BD27" s="187"/>
      <c r="BE27" s="197">
        <v>-9.9383473310056303</v>
      </c>
    </row>
    <row r="28" spans="1:57" x14ac:dyDescent="0.25">
      <c r="A28" s="24" t="s">
        <v>46</v>
      </c>
      <c r="B28" s="44" t="str">
        <f t="shared" si="0"/>
        <v>Petersburg/Chester, VA</v>
      </c>
      <c r="C28" s="12"/>
      <c r="D28" s="28" t="s">
        <v>16</v>
      </c>
      <c r="E28" s="31" t="s">
        <v>17</v>
      </c>
      <c r="F28" s="12"/>
      <c r="G28" s="192">
        <v>57.828810020876801</v>
      </c>
      <c r="H28" s="187">
        <v>63.731258303283298</v>
      </c>
      <c r="I28" s="187">
        <v>65.894856709052902</v>
      </c>
      <c r="J28" s="187">
        <v>65.382425507686406</v>
      </c>
      <c r="K28" s="187">
        <v>58.550009489466603</v>
      </c>
      <c r="L28" s="193">
        <v>62.277472006073197</v>
      </c>
      <c r="M28" s="187"/>
      <c r="N28" s="194">
        <v>68.457012715885298</v>
      </c>
      <c r="O28" s="195">
        <v>70.734484721958594</v>
      </c>
      <c r="P28" s="196">
        <v>69.595748718921897</v>
      </c>
      <c r="Q28" s="187"/>
      <c r="R28" s="197">
        <v>64.368408209744302</v>
      </c>
      <c r="S28" s="96"/>
      <c r="T28" s="192">
        <v>-23.3269229321347</v>
      </c>
      <c r="U28" s="187">
        <v>-24.5225985994018</v>
      </c>
      <c r="V28" s="187">
        <v>-21.708026897161599</v>
      </c>
      <c r="W28" s="187">
        <v>-20.8738904095785</v>
      </c>
      <c r="X28" s="187">
        <v>-28.145708430547099</v>
      </c>
      <c r="Y28" s="193">
        <v>-23.705872229433201</v>
      </c>
      <c r="Z28" s="187"/>
      <c r="AA28" s="194">
        <v>-23.235676590705399</v>
      </c>
      <c r="AB28" s="195">
        <v>-21.1627559844259</v>
      </c>
      <c r="AC28" s="196">
        <v>-22.196064583776799</v>
      </c>
      <c r="AD28" s="187"/>
      <c r="AE28" s="197">
        <v>-23.245759411256699</v>
      </c>
      <c r="AF28" s="35"/>
      <c r="AG28" s="192">
        <v>64.637502372366598</v>
      </c>
      <c r="AH28" s="187">
        <v>70.943252989182</v>
      </c>
      <c r="AI28" s="187">
        <v>74.079521730878696</v>
      </c>
      <c r="AJ28" s="187">
        <v>74.055798064148703</v>
      </c>
      <c r="AK28" s="187">
        <v>69.016891250711694</v>
      </c>
      <c r="AL28" s="193">
        <v>70.546593281457504</v>
      </c>
      <c r="AM28" s="187"/>
      <c r="AN28" s="194">
        <v>71.080850256215598</v>
      </c>
      <c r="AO28" s="195">
        <v>73.192256595179302</v>
      </c>
      <c r="AP28" s="196">
        <v>72.1365534256974</v>
      </c>
      <c r="AQ28" s="187"/>
      <c r="AR28" s="197">
        <v>71.000867608383203</v>
      </c>
      <c r="AS28" s="96"/>
      <c r="AT28" s="192">
        <v>-18.152598632001599</v>
      </c>
      <c r="AU28" s="187">
        <v>-16.8566236385678</v>
      </c>
      <c r="AV28" s="187">
        <v>-13.348719198038101</v>
      </c>
      <c r="AW28" s="187">
        <v>-13.1494861552437</v>
      </c>
      <c r="AX28" s="187">
        <v>-17.094360402027299</v>
      </c>
      <c r="AY28" s="193">
        <v>-15.676010352954</v>
      </c>
      <c r="AZ28" s="187"/>
      <c r="BA28" s="194">
        <v>-16.529058574323098</v>
      </c>
      <c r="BB28" s="195">
        <v>-15.2389369568257</v>
      </c>
      <c r="BC28" s="196">
        <v>-15.879503714060601</v>
      </c>
      <c r="BD28" s="187"/>
      <c r="BE28" s="197">
        <v>-15.7351826448784</v>
      </c>
    </row>
    <row r="29" spans="1:57" x14ac:dyDescent="0.25">
      <c r="A29" s="99" t="s">
        <v>99</v>
      </c>
      <c r="B29" s="45" t="s">
        <v>71</v>
      </c>
      <c r="C29" s="12"/>
      <c r="D29" s="28" t="s">
        <v>16</v>
      </c>
      <c r="E29" s="31" t="s">
        <v>17</v>
      </c>
      <c r="F29" s="12"/>
      <c r="G29" s="192">
        <v>43.930843422942701</v>
      </c>
      <c r="H29" s="187">
        <v>51.569874820439097</v>
      </c>
      <c r="I29" s="187">
        <v>54.191463164375101</v>
      </c>
      <c r="J29" s="187">
        <v>58.531705315000998</v>
      </c>
      <c r="K29" s="187">
        <v>52.436897188590102</v>
      </c>
      <c r="L29" s="193">
        <v>52.132156782269597</v>
      </c>
      <c r="M29" s="187"/>
      <c r="N29" s="194">
        <v>61.414939462343497</v>
      </c>
      <c r="O29" s="195">
        <v>63.2772419454135</v>
      </c>
      <c r="P29" s="196">
        <v>62.346090703878502</v>
      </c>
      <c r="Q29" s="187"/>
      <c r="R29" s="197">
        <v>55.050423617014999</v>
      </c>
      <c r="S29" s="96"/>
      <c r="T29" s="192">
        <v>1.4469792723244299</v>
      </c>
      <c r="U29" s="187">
        <v>-8.2638965412803493</v>
      </c>
      <c r="V29" s="187">
        <v>-4.7208479749572598</v>
      </c>
      <c r="W29" s="187">
        <v>0.15459614831785601</v>
      </c>
      <c r="X29" s="187">
        <v>-10.880747804557799</v>
      </c>
      <c r="Y29" s="193">
        <v>-4.7559111021392599</v>
      </c>
      <c r="Z29" s="187"/>
      <c r="AA29" s="194">
        <v>-6.8553714412659401</v>
      </c>
      <c r="AB29" s="195">
        <v>-8.6461947666983505</v>
      </c>
      <c r="AC29" s="196">
        <v>-7.7728443180259204</v>
      </c>
      <c r="AD29" s="187"/>
      <c r="AE29" s="197">
        <v>-5.7535023244137902</v>
      </c>
      <c r="AF29" s="35"/>
      <c r="AG29" s="192">
        <v>45.755893884617301</v>
      </c>
      <c r="AH29" s="187">
        <v>54.105351596313398</v>
      </c>
      <c r="AI29" s="187">
        <v>58.071720265441499</v>
      </c>
      <c r="AJ29" s="187">
        <v>59.247064828994297</v>
      </c>
      <c r="AK29" s="187">
        <v>56.992087799897902</v>
      </c>
      <c r="AL29" s="193">
        <v>54.829522274804098</v>
      </c>
      <c r="AM29" s="187"/>
      <c r="AN29" s="194">
        <v>66.100051046452194</v>
      </c>
      <c r="AO29" s="195">
        <v>69.698825931597696</v>
      </c>
      <c r="AP29" s="196">
        <v>67.899438489025002</v>
      </c>
      <c r="AQ29" s="187"/>
      <c r="AR29" s="197">
        <v>58.561117264698098</v>
      </c>
      <c r="AS29" s="96"/>
      <c r="AT29" s="192">
        <v>-4.9866968560604104</v>
      </c>
      <c r="AU29" s="187">
        <v>-5.4871308111342403</v>
      </c>
      <c r="AV29" s="187">
        <v>-0.53171843371328797</v>
      </c>
      <c r="AW29" s="187">
        <v>-0.98481043929154899</v>
      </c>
      <c r="AX29" s="187">
        <v>-3.7762529238005298</v>
      </c>
      <c r="AY29" s="193">
        <v>-3.0698019032166601</v>
      </c>
      <c r="AZ29" s="187"/>
      <c r="BA29" s="194">
        <v>-4.0306555196204297</v>
      </c>
      <c r="BB29" s="195">
        <v>-3.8451173958938099</v>
      </c>
      <c r="BC29" s="196">
        <v>-3.9355175344020799</v>
      </c>
      <c r="BD29" s="187"/>
      <c r="BE29" s="197">
        <v>-3.36039021232193</v>
      </c>
    </row>
    <row r="30" spans="1:57" x14ac:dyDescent="0.25">
      <c r="A30" s="24" t="s">
        <v>48</v>
      </c>
      <c r="B30" s="44" t="str">
        <f t="shared" si="0"/>
        <v>Roanoke, VA</v>
      </c>
      <c r="C30" s="12"/>
      <c r="D30" s="28" t="s">
        <v>16</v>
      </c>
      <c r="E30" s="31" t="s">
        <v>17</v>
      </c>
      <c r="F30" s="12"/>
      <c r="G30" s="192">
        <v>42.224231464737699</v>
      </c>
      <c r="H30" s="187">
        <v>51.898734177215097</v>
      </c>
      <c r="I30" s="187">
        <v>56.9258589511754</v>
      </c>
      <c r="J30" s="187">
        <v>62.965641952983702</v>
      </c>
      <c r="K30" s="187">
        <v>69.276672694394193</v>
      </c>
      <c r="L30" s="193">
        <v>56.658227848101198</v>
      </c>
      <c r="M30" s="187"/>
      <c r="N30" s="194">
        <v>80.144665461121093</v>
      </c>
      <c r="O30" s="195">
        <v>70.994575045207895</v>
      </c>
      <c r="P30" s="196">
        <v>75.569620253164501</v>
      </c>
      <c r="Q30" s="187"/>
      <c r="R30" s="197">
        <v>62.061482820976401</v>
      </c>
      <c r="S30" s="96"/>
      <c r="T30" s="192">
        <v>0.50482840388661498</v>
      </c>
      <c r="U30" s="187">
        <v>-0.50009892529246103</v>
      </c>
      <c r="V30" s="187">
        <v>-2.67568895209779</v>
      </c>
      <c r="W30" s="187">
        <v>4.82152060610776</v>
      </c>
      <c r="X30" s="187">
        <v>14.566843971079299</v>
      </c>
      <c r="Y30" s="193">
        <v>3.6935503315250102</v>
      </c>
      <c r="Z30" s="187"/>
      <c r="AA30" s="194">
        <v>1.4122028936267399</v>
      </c>
      <c r="AB30" s="195">
        <v>-4.5291054034000702</v>
      </c>
      <c r="AC30" s="196">
        <v>-1.46808531957623</v>
      </c>
      <c r="AD30" s="187"/>
      <c r="AE30" s="197">
        <v>1.8375610637379001</v>
      </c>
      <c r="AF30" s="35"/>
      <c r="AG30" s="192">
        <v>49.285714285714199</v>
      </c>
      <c r="AH30" s="187">
        <v>57.481916817359803</v>
      </c>
      <c r="AI30" s="187">
        <v>65.085895117540602</v>
      </c>
      <c r="AJ30" s="187">
        <v>67.337251356238596</v>
      </c>
      <c r="AK30" s="187">
        <v>67.848101265822706</v>
      </c>
      <c r="AL30" s="193">
        <v>61.407775768535203</v>
      </c>
      <c r="AM30" s="187"/>
      <c r="AN30" s="194">
        <v>78.743218806509901</v>
      </c>
      <c r="AO30" s="195">
        <v>77.359855334538807</v>
      </c>
      <c r="AP30" s="196">
        <v>78.051537070524404</v>
      </c>
      <c r="AQ30" s="187"/>
      <c r="AR30" s="197">
        <v>66.163136140532103</v>
      </c>
      <c r="AS30" s="96"/>
      <c r="AT30" s="192">
        <v>1.55737391015739</v>
      </c>
      <c r="AU30" s="187">
        <v>5.6285761262505503</v>
      </c>
      <c r="AV30" s="187">
        <v>10.839726859942999</v>
      </c>
      <c r="AW30" s="187">
        <v>13.4505016639778</v>
      </c>
      <c r="AX30" s="187">
        <v>13.0801687763713</v>
      </c>
      <c r="AY30" s="193">
        <v>9.2573999461779408</v>
      </c>
      <c r="AZ30" s="187"/>
      <c r="BA30" s="194">
        <v>7.55307858070955</v>
      </c>
      <c r="BB30" s="195">
        <v>0.59311289130859002</v>
      </c>
      <c r="BC30" s="196">
        <v>3.9875462834037001</v>
      </c>
      <c r="BD30" s="187"/>
      <c r="BE30" s="197">
        <v>7.4225106949708897</v>
      </c>
    </row>
    <row r="31" spans="1:57" x14ac:dyDescent="0.25">
      <c r="A31" s="24" t="s">
        <v>49</v>
      </c>
      <c r="B31" s="44" t="str">
        <f t="shared" si="0"/>
        <v>Charlottesville, VA</v>
      </c>
      <c r="C31" s="12"/>
      <c r="D31" s="28" t="s">
        <v>16</v>
      </c>
      <c r="E31" s="31" t="s">
        <v>17</v>
      </c>
      <c r="F31" s="12"/>
      <c r="G31" s="192">
        <v>55.431423817447097</v>
      </c>
      <c r="H31" s="187">
        <v>67.934395055859198</v>
      </c>
      <c r="I31" s="187">
        <v>65.533634418825699</v>
      </c>
      <c r="J31" s="187">
        <v>63.180413596386899</v>
      </c>
      <c r="K31" s="187">
        <v>69.241739957214094</v>
      </c>
      <c r="L31" s="193">
        <v>64.2643213691466</v>
      </c>
      <c r="M31" s="187"/>
      <c r="N31" s="194">
        <v>87.188019966722095</v>
      </c>
      <c r="O31" s="195">
        <v>84.383170905633406</v>
      </c>
      <c r="P31" s="196">
        <v>85.785595436177701</v>
      </c>
      <c r="Q31" s="187"/>
      <c r="R31" s="197">
        <v>70.413256816869804</v>
      </c>
      <c r="S31" s="96"/>
      <c r="T31" s="192">
        <v>12.6555476864851</v>
      </c>
      <c r="U31" s="187">
        <v>15.3806392218562</v>
      </c>
      <c r="V31" s="187">
        <v>2.8329998668772101</v>
      </c>
      <c r="W31" s="187">
        <v>1.34978015725122</v>
      </c>
      <c r="X31" s="187">
        <v>-8.5630258536988304</v>
      </c>
      <c r="Y31" s="193">
        <v>3.6935312603731698</v>
      </c>
      <c r="Z31" s="187"/>
      <c r="AA31" s="194">
        <v>-5.7150038109115204</v>
      </c>
      <c r="AB31" s="195">
        <v>-12.5463419854966</v>
      </c>
      <c r="AC31" s="196">
        <v>-9.2032689929613891</v>
      </c>
      <c r="AD31" s="187"/>
      <c r="AE31" s="197">
        <v>-1.19182813479599</v>
      </c>
      <c r="AF31" s="35"/>
      <c r="AG31" s="192">
        <v>54.795578797242598</v>
      </c>
      <c r="AH31" s="187">
        <v>65.289992869027799</v>
      </c>
      <c r="AI31" s="187">
        <v>70.347040646541402</v>
      </c>
      <c r="AJ31" s="187">
        <v>71.291894461611506</v>
      </c>
      <c r="AK31" s="187">
        <v>77.561207511290704</v>
      </c>
      <c r="AL31" s="193">
        <v>67.857142857142804</v>
      </c>
      <c r="AM31" s="187"/>
      <c r="AN31" s="194">
        <v>89.160922272403099</v>
      </c>
      <c r="AO31" s="195">
        <v>89.024245305443301</v>
      </c>
      <c r="AP31" s="196">
        <v>89.092583788923207</v>
      </c>
      <c r="AQ31" s="187"/>
      <c r="AR31" s="197">
        <v>73.924411694794301</v>
      </c>
      <c r="AS31" s="96"/>
      <c r="AT31" s="192">
        <v>-3.0996330727933801</v>
      </c>
      <c r="AU31" s="187">
        <v>2.10668843313494</v>
      </c>
      <c r="AV31" s="187">
        <v>5.5039052636263701</v>
      </c>
      <c r="AW31" s="187">
        <v>3.6330494486948099</v>
      </c>
      <c r="AX31" s="187">
        <v>-2.4804063399126899</v>
      </c>
      <c r="AY31" s="193">
        <v>1.1298645076807601</v>
      </c>
      <c r="AZ31" s="187"/>
      <c r="BA31" s="194">
        <v>-2.36136054866357</v>
      </c>
      <c r="BB31" s="195">
        <v>-4.1025815483980503</v>
      </c>
      <c r="BC31" s="196">
        <v>-3.23913607561976</v>
      </c>
      <c r="BD31" s="187"/>
      <c r="BE31" s="197">
        <v>-0.41840681008436198</v>
      </c>
    </row>
    <row r="32" spans="1:57" x14ac:dyDescent="0.25">
      <c r="A32" s="24" t="s">
        <v>50</v>
      </c>
      <c r="B32" s="46" t="s">
        <v>73</v>
      </c>
      <c r="C32" s="12"/>
      <c r="D32" s="28" t="s">
        <v>16</v>
      </c>
      <c r="E32" s="31" t="s">
        <v>17</v>
      </c>
      <c r="F32" s="12"/>
      <c r="G32" s="192">
        <v>44.507209751746601</v>
      </c>
      <c r="H32" s="187">
        <v>57.440166493236198</v>
      </c>
      <c r="I32" s="187">
        <v>63.371488033298597</v>
      </c>
      <c r="J32" s="187">
        <v>64.426936227144296</v>
      </c>
      <c r="K32" s="187">
        <v>58.792924037460899</v>
      </c>
      <c r="L32" s="193">
        <v>57.707744908577297</v>
      </c>
      <c r="M32" s="187"/>
      <c r="N32" s="194">
        <v>63.862048461424102</v>
      </c>
      <c r="O32" s="195">
        <v>57.945592388880598</v>
      </c>
      <c r="P32" s="196">
        <v>60.903820425152297</v>
      </c>
      <c r="Q32" s="187"/>
      <c r="R32" s="197">
        <v>58.620909341884499</v>
      </c>
      <c r="S32" s="96"/>
      <c r="T32" s="192">
        <v>2.0428364823768601</v>
      </c>
      <c r="U32" s="187">
        <v>3.9462098775314098</v>
      </c>
      <c r="V32" s="187">
        <v>4.4077827455488698</v>
      </c>
      <c r="W32" s="187">
        <v>9.4229916094292996</v>
      </c>
      <c r="X32" s="187">
        <v>3.5655061788480999</v>
      </c>
      <c r="Y32" s="193">
        <v>4.83950411063035</v>
      </c>
      <c r="Z32" s="187"/>
      <c r="AA32" s="194">
        <v>-2.7313439690296102</v>
      </c>
      <c r="AB32" s="195">
        <v>-9.4050731083549408</v>
      </c>
      <c r="AC32" s="196">
        <v>-6.0245945768739597</v>
      </c>
      <c r="AD32" s="187"/>
      <c r="AE32" s="197">
        <v>1.3611409304570099</v>
      </c>
      <c r="AF32" s="35"/>
      <c r="AG32" s="192">
        <v>45.090679351865603</v>
      </c>
      <c r="AH32" s="187">
        <v>57.811803181210003</v>
      </c>
      <c r="AI32" s="187">
        <v>63.943808532778299</v>
      </c>
      <c r="AJ32" s="187">
        <v>64.631336405529893</v>
      </c>
      <c r="AK32" s="187">
        <v>61.108220603537902</v>
      </c>
      <c r="AL32" s="193">
        <v>58.517169614984297</v>
      </c>
      <c r="AM32" s="187"/>
      <c r="AN32" s="194">
        <v>66.660472721867094</v>
      </c>
      <c r="AO32" s="195">
        <v>66.515534413557305</v>
      </c>
      <c r="AP32" s="196">
        <v>66.588003567712207</v>
      </c>
      <c r="AQ32" s="187"/>
      <c r="AR32" s="197">
        <v>60.823122172906601</v>
      </c>
      <c r="AS32" s="96"/>
      <c r="AT32" s="192">
        <v>-8.0169469743402697</v>
      </c>
      <c r="AU32" s="187">
        <v>1.6515229744672799</v>
      </c>
      <c r="AV32" s="187">
        <v>3.5198625579056002</v>
      </c>
      <c r="AW32" s="187">
        <v>5.7996799144916</v>
      </c>
      <c r="AX32" s="187">
        <v>5.4892285377858201</v>
      </c>
      <c r="AY32" s="193">
        <v>2.0855137532753001</v>
      </c>
      <c r="AZ32" s="187"/>
      <c r="BA32" s="194">
        <v>-3.94086648837779</v>
      </c>
      <c r="BB32" s="195">
        <v>-11.200602165217999</v>
      </c>
      <c r="BC32" s="196">
        <v>-7.7093413966311397</v>
      </c>
      <c r="BD32" s="187"/>
      <c r="BE32" s="197">
        <v>-1.18623698218952</v>
      </c>
    </row>
    <row r="33" spans="1:57" x14ac:dyDescent="0.25">
      <c r="A33" s="24" t="s">
        <v>51</v>
      </c>
      <c r="B33" s="44" t="str">
        <f t="shared" si="0"/>
        <v>Staunton &amp; Harrisonburg, VA</v>
      </c>
      <c r="C33" s="12"/>
      <c r="D33" s="28" t="s">
        <v>16</v>
      </c>
      <c r="E33" s="31" t="s">
        <v>17</v>
      </c>
      <c r="F33" s="12"/>
      <c r="G33" s="192">
        <v>44.860729697920704</v>
      </c>
      <c r="H33" s="187">
        <v>54.021184778344399</v>
      </c>
      <c r="I33" s="187">
        <v>58.689682228324799</v>
      </c>
      <c r="J33" s="187">
        <v>63.730874852883403</v>
      </c>
      <c r="K33" s="187">
        <v>59.1212240094154</v>
      </c>
      <c r="L33" s="193">
        <v>56.084739113377701</v>
      </c>
      <c r="M33" s="187"/>
      <c r="N33" s="194">
        <v>80.2863868183601</v>
      </c>
      <c r="O33" s="195">
        <v>76.775205963122701</v>
      </c>
      <c r="P33" s="196">
        <v>78.530796390741401</v>
      </c>
      <c r="Q33" s="187"/>
      <c r="R33" s="197">
        <v>62.4978983354817</v>
      </c>
      <c r="S33" s="96"/>
      <c r="T33" s="192">
        <v>-1.2111573790590699</v>
      </c>
      <c r="U33" s="187">
        <v>-8.7923095926154495</v>
      </c>
      <c r="V33" s="187">
        <v>0.72937877105458204</v>
      </c>
      <c r="W33" s="187">
        <v>6.8125478557825705E-2</v>
      </c>
      <c r="X33" s="187">
        <v>-7.86711288172783</v>
      </c>
      <c r="Y33" s="193">
        <v>-3.5553236010540701</v>
      </c>
      <c r="Z33" s="187"/>
      <c r="AA33" s="194">
        <v>-7.7012422145889703</v>
      </c>
      <c r="AB33" s="195">
        <v>-14.4823824406289</v>
      </c>
      <c r="AC33" s="196">
        <v>-11.1453618385406</v>
      </c>
      <c r="AD33" s="187"/>
      <c r="AE33" s="197">
        <v>-6.4249827868999096</v>
      </c>
      <c r="AF33" s="35"/>
      <c r="AG33" s="192">
        <v>49.455668889760602</v>
      </c>
      <c r="AH33" s="187">
        <v>57.551981169085899</v>
      </c>
      <c r="AI33" s="187">
        <v>63.647508826990901</v>
      </c>
      <c r="AJ33" s="187">
        <v>66.246567281286701</v>
      </c>
      <c r="AK33" s="187">
        <v>64.593958415064705</v>
      </c>
      <c r="AL33" s="193">
        <v>60.299136916437803</v>
      </c>
      <c r="AM33" s="187"/>
      <c r="AN33" s="194">
        <v>78.501373087485206</v>
      </c>
      <c r="AO33" s="195">
        <v>82.2577481365241</v>
      </c>
      <c r="AP33" s="196">
        <v>80.379560612004695</v>
      </c>
      <c r="AQ33" s="187"/>
      <c r="AR33" s="197">
        <v>66.036400829456895</v>
      </c>
      <c r="AS33" s="96"/>
      <c r="AT33" s="192">
        <v>-5.1373300964582498</v>
      </c>
      <c r="AU33" s="187">
        <v>-5.7009249721501298</v>
      </c>
      <c r="AV33" s="187">
        <v>5.7746817254966798</v>
      </c>
      <c r="AW33" s="187">
        <v>5.0702105577850904</v>
      </c>
      <c r="AX33" s="187">
        <v>3.8886599204093599</v>
      </c>
      <c r="AY33" s="193">
        <v>0.98193895494396399</v>
      </c>
      <c r="AZ33" s="187"/>
      <c r="BA33" s="194">
        <v>-4.4356145225943102</v>
      </c>
      <c r="BB33" s="195">
        <v>-5.9452685792275499</v>
      </c>
      <c r="BC33" s="196">
        <v>-5.2140843656411997</v>
      </c>
      <c r="BD33" s="187"/>
      <c r="BE33" s="197">
        <v>-1.26269077181199</v>
      </c>
    </row>
    <row r="34" spans="1:57" x14ac:dyDescent="0.25">
      <c r="A34" s="24" t="s">
        <v>52</v>
      </c>
      <c r="B34" s="44" t="str">
        <f t="shared" si="0"/>
        <v>Blacksburg &amp; Wytheville, VA</v>
      </c>
      <c r="C34" s="12"/>
      <c r="D34" s="28" t="s">
        <v>16</v>
      </c>
      <c r="E34" s="31" t="s">
        <v>17</v>
      </c>
      <c r="F34" s="12"/>
      <c r="G34" s="192">
        <v>39.185502727981202</v>
      </c>
      <c r="H34" s="187">
        <v>49.162120031176897</v>
      </c>
      <c r="I34" s="187">
        <v>50.331254871395103</v>
      </c>
      <c r="J34" s="187">
        <v>56.157443491815997</v>
      </c>
      <c r="K34" s="187">
        <v>54.734996102883798</v>
      </c>
      <c r="L34" s="193">
        <v>49.914263445050601</v>
      </c>
      <c r="M34" s="187"/>
      <c r="N34" s="194">
        <v>66.231488698363194</v>
      </c>
      <c r="O34" s="195">
        <v>67.848791893998396</v>
      </c>
      <c r="P34" s="196">
        <v>67.040140296180795</v>
      </c>
      <c r="Q34" s="187"/>
      <c r="R34" s="197">
        <v>54.807371116802102</v>
      </c>
      <c r="S34" s="96"/>
      <c r="T34" s="192">
        <v>20.1314217443249</v>
      </c>
      <c r="U34" s="187">
        <v>3.3169533169533101</v>
      </c>
      <c r="V34" s="187">
        <v>5.5147058823529402</v>
      </c>
      <c r="W34" s="187">
        <v>6.9387755102040796</v>
      </c>
      <c r="X34" s="187">
        <v>9.2146189735614303</v>
      </c>
      <c r="Y34" s="193">
        <v>8.2579663595638504</v>
      </c>
      <c r="Z34" s="187"/>
      <c r="AA34" s="194">
        <v>-5.5045871559632999</v>
      </c>
      <c r="AB34" s="195">
        <v>-7.9323109465890997</v>
      </c>
      <c r="AC34" s="196">
        <v>-6.7488819623255099</v>
      </c>
      <c r="AD34" s="187"/>
      <c r="AE34" s="197">
        <v>2.4934929724102002</v>
      </c>
      <c r="AF34" s="35"/>
      <c r="AG34" s="192">
        <v>41.060989867498002</v>
      </c>
      <c r="AH34" s="187">
        <v>49.961028838659303</v>
      </c>
      <c r="AI34" s="187">
        <v>54.583982852688997</v>
      </c>
      <c r="AJ34" s="187">
        <v>56.795596258768498</v>
      </c>
      <c r="AK34" s="187">
        <v>57.6188620420888</v>
      </c>
      <c r="AL34" s="193">
        <v>52.004091971940703</v>
      </c>
      <c r="AM34" s="187"/>
      <c r="AN34" s="194">
        <v>67.527279812938403</v>
      </c>
      <c r="AO34" s="195">
        <v>68.866913484021794</v>
      </c>
      <c r="AP34" s="196">
        <v>68.197096648480098</v>
      </c>
      <c r="AQ34" s="187"/>
      <c r="AR34" s="197">
        <v>56.630664736666198</v>
      </c>
      <c r="AS34" s="96"/>
      <c r="AT34" s="192">
        <v>7.5950982895072698</v>
      </c>
      <c r="AU34" s="187">
        <v>4.0901248350756099</v>
      </c>
      <c r="AV34" s="187">
        <v>13.1932518436205</v>
      </c>
      <c r="AW34" s="187">
        <v>5.83696441539578</v>
      </c>
      <c r="AX34" s="187">
        <v>10.946440296407401</v>
      </c>
      <c r="AY34" s="193">
        <v>8.3510951423989592</v>
      </c>
      <c r="AZ34" s="187"/>
      <c r="BA34" s="194">
        <v>-0.96449239122669095</v>
      </c>
      <c r="BB34" s="195">
        <v>-2.65785306066239</v>
      </c>
      <c r="BC34" s="196">
        <v>-1.82678821879382</v>
      </c>
      <c r="BD34" s="187"/>
      <c r="BE34" s="197">
        <v>4.6192612781713196</v>
      </c>
    </row>
    <row r="35" spans="1:57" x14ac:dyDescent="0.25">
      <c r="A35" s="24" t="s">
        <v>53</v>
      </c>
      <c r="B35" s="44" t="str">
        <f t="shared" si="0"/>
        <v>Lynchburg, VA</v>
      </c>
      <c r="C35" s="12"/>
      <c r="D35" s="28" t="s">
        <v>16</v>
      </c>
      <c r="E35" s="31" t="s">
        <v>17</v>
      </c>
      <c r="F35" s="12"/>
      <c r="G35" s="192">
        <v>37.552879921900399</v>
      </c>
      <c r="H35" s="187">
        <v>50.8623494956068</v>
      </c>
      <c r="I35" s="187">
        <v>54.5720794012365</v>
      </c>
      <c r="J35" s="187">
        <v>54.995118776439902</v>
      </c>
      <c r="K35" s="187">
        <v>73.315977871786501</v>
      </c>
      <c r="L35" s="193">
        <v>54.259681093394001</v>
      </c>
      <c r="M35" s="187"/>
      <c r="N35" s="194">
        <v>82.297429222258302</v>
      </c>
      <c r="O35" s="195">
        <v>66.352098926130793</v>
      </c>
      <c r="P35" s="196">
        <v>74.324764074194505</v>
      </c>
      <c r="Q35" s="187"/>
      <c r="R35" s="197">
        <v>59.9925619450513</v>
      </c>
      <c r="S35" s="96"/>
      <c r="T35" s="192">
        <v>21.378476067391102</v>
      </c>
      <c r="U35" s="187">
        <v>12.262373494043301</v>
      </c>
      <c r="V35" s="187">
        <v>5.8791625989803604</v>
      </c>
      <c r="W35" s="187">
        <v>5.2468193964165497</v>
      </c>
      <c r="X35" s="187">
        <v>41.4087913069555</v>
      </c>
      <c r="Y35" s="193">
        <v>16.9957028398406</v>
      </c>
      <c r="Z35" s="187"/>
      <c r="AA35" s="194">
        <v>24.097963022424299</v>
      </c>
      <c r="AB35" s="195">
        <v>13.6419291532281</v>
      </c>
      <c r="AC35" s="196">
        <v>19.202379773341399</v>
      </c>
      <c r="AD35" s="187"/>
      <c r="AE35" s="197">
        <v>17.7674001804548</v>
      </c>
      <c r="AF35" s="35"/>
      <c r="AG35" s="192">
        <v>39.798242759518303</v>
      </c>
      <c r="AH35" s="187">
        <v>51.187764399609499</v>
      </c>
      <c r="AI35" s="187">
        <v>58.900097624471201</v>
      </c>
      <c r="AJ35" s="187">
        <v>61.104783599088798</v>
      </c>
      <c r="AK35" s="187">
        <v>64.611129189716806</v>
      </c>
      <c r="AL35" s="193">
        <v>55.120403514480898</v>
      </c>
      <c r="AM35" s="187"/>
      <c r="AN35" s="194">
        <v>79.897494305239107</v>
      </c>
      <c r="AO35" s="195">
        <v>80.816791409046502</v>
      </c>
      <c r="AP35" s="196">
        <v>80.357142857142804</v>
      </c>
      <c r="AQ35" s="187"/>
      <c r="AR35" s="197">
        <v>62.330900469527201</v>
      </c>
      <c r="AS35" s="96"/>
      <c r="AT35" s="192">
        <v>2.86368678199146</v>
      </c>
      <c r="AU35" s="187">
        <v>1.20944237403527</v>
      </c>
      <c r="AV35" s="187">
        <v>8.0262200682501597</v>
      </c>
      <c r="AW35" s="187">
        <v>11.7918266589653</v>
      </c>
      <c r="AX35" s="187">
        <v>8.6578955628177994</v>
      </c>
      <c r="AY35" s="193">
        <v>6.8586984438531804</v>
      </c>
      <c r="AZ35" s="187"/>
      <c r="BA35" s="194">
        <v>8.2168700836538395</v>
      </c>
      <c r="BB35" s="195">
        <v>7.2469258900939</v>
      </c>
      <c r="BC35" s="196">
        <v>7.72694086152348</v>
      </c>
      <c r="BD35" s="187"/>
      <c r="BE35" s="197">
        <v>7.1768769300390103</v>
      </c>
    </row>
    <row r="36" spans="1:57" x14ac:dyDescent="0.25">
      <c r="A36" s="24" t="s">
        <v>78</v>
      </c>
      <c r="B36" s="44" t="str">
        <f t="shared" si="0"/>
        <v>Central Virginia</v>
      </c>
      <c r="C36" s="12"/>
      <c r="D36" s="28" t="s">
        <v>16</v>
      </c>
      <c r="E36" s="31" t="s">
        <v>17</v>
      </c>
      <c r="F36" s="12"/>
      <c r="G36" s="192">
        <v>48.709557707229798</v>
      </c>
      <c r="H36" s="187">
        <v>58.732836274079801</v>
      </c>
      <c r="I36" s="187">
        <v>64.194865220471598</v>
      </c>
      <c r="J36" s="187">
        <v>65.706285213049398</v>
      </c>
      <c r="K36" s="187">
        <v>64.562599102594305</v>
      </c>
      <c r="L36" s="193">
        <v>60.381228703485</v>
      </c>
      <c r="M36" s="187"/>
      <c r="N36" s="194">
        <v>82.827839816470402</v>
      </c>
      <c r="O36" s="195">
        <v>78.469012516446796</v>
      </c>
      <c r="P36" s="196">
        <v>80.648426166458606</v>
      </c>
      <c r="Q36" s="187"/>
      <c r="R36" s="197">
        <v>66.171856550048901</v>
      </c>
      <c r="S36" s="96"/>
      <c r="T36" s="192">
        <v>-9.6986491428952206</v>
      </c>
      <c r="U36" s="187">
        <v>-10.819178245758399</v>
      </c>
      <c r="V36" s="187">
        <v>-7.8039341995052096</v>
      </c>
      <c r="W36" s="187">
        <v>-4.9757661593744196</v>
      </c>
      <c r="X36" s="187">
        <v>-7.41814972286768</v>
      </c>
      <c r="Y36" s="193">
        <v>-8.04248736665064</v>
      </c>
      <c r="Z36" s="187"/>
      <c r="AA36" s="194">
        <v>-6.8926614473749099</v>
      </c>
      <c r="AB36" s="195">
        <v>-11.5862943261235</v>
      </c>
      <c r="AC36" s="196">
        <v>-9.2367386529820994</v>
      </c>
      <c r="AD36" s="187"/>
      <c r="AE36" s="197">
        <v>-8.4619005225339805</v>
      </c>
      <c r="AF36" s="35"/>
      <c r="AG36" s="192">
        <v>51.337674167538196</v>
      </c>
      <c r="AH36" s="187">
        <v>61.4638507472757</v>
      </c>
      <c r="AI36" s="187">
        <v>68.784791336324602</v>
      </c>
      <c r="AJ36" s="187">
        <v>70.2692216861779</v>
      </c>
      <c r="AK36" s="187">
        <v>68.649843122701597</v>
      </c>
      <c r="AL36" s="193">
        <v>64.101076212003605</v>
      </c>
      <c r="AM36" s="187"/>
      <c r="AN36" s="194">
        <v>78.358523666542894</v>
      </c>
      <c r="AO36" s="195">
        <v>79.320029688606894</v>
      </c>
      <c r="AP36" s="196">
        <v>78.839276677574901</v>
      </c>
      <c r="AQ36" s="187"/>
      <c r="AR36" s="197">
        <v>68.311990630738293</v>
      </c>
      <c r="AS36" s="96"/>
      <c r="AT36" s="192">
        <v>-10.452668016589801</v>
      </c>
      <c r="AU36" s="187">
        <v>-7.1464204171705701</v>
      </c>
      <c r="AV36" s="187">
        <v>-1.23446680952863</v>
      </c>
      <c r="AW36" s="187">
        <v>-0.27789211851399098</v>
      </c>
      <c r="AX36" s="187">
        <v>-4.5096767602413896</v>
      </c>
      <c r="AY36" s="193">
        <v>-4.4767649423893996</v>
      </c>
      <c r="AZ36" s="187"/>
      <c r="BA36" s="194">
        <v>-5.6332209596096101</v>
      </c>
      <c r="BB36" s="195">
        <v>-7.3804325575254603</v>
      </c>
      <c r="BC36" s="196">
        <v>-6.5203161643192802</v>
      </c>
      <c r="BD36" s="187"/>
      <c r="BE36" s="197">
        <v>-5.1604177021896698</v>
      </c>
    </row>
    <row r="37" spans="1:57" x14ac:dyDescent="0.25">
      <c r="A37" s="24" t="s">
        <v>79</v>
      </c>
      <c r="B37" s="44" t="str">
        <f t="shared" si="0"/>
        <v>Chesapeake Bay</v>
      </c>
      <c r="C37" s="12"/>
      <c r="D37" s="28" t="s">
        <v>16</v>
      </c>
      <c r="E37" s="31" t="s">
        <v>17</v>
      </c>
      <c r="F37" s="12"/>
      <c r="G37" s="192">
        <v>52.181987000928501</v>
      </c>
      <c r="H37" s="187">
        <v>55.5246053853296</v>
      </c>
      <c r="I37" s="187">
        <v>59.795728876508797</v>
      </c>
      <c r="J37" s="187">
        <v>61.745589600742797</v>
      </c>
      <c r="K37" s="187">
        <v>50.882079851439102</v>
      </c>
      <c r="L37" s="193">
        <v>56.0259981429897</v>
      </c>
      <c r="M37" s="187"/>
      <c r="N37" s="194">
        <v>62.395543175487397</v>
      </c>
      <c r="O37" s="195">
        <v>63.509749303621099</v>
      </c>
      <c r="P37" s="196">
        <v>62.952646239554298</v>
      </c>
      <c r="Q37" s="187"/>
      <c r="R37" s="197">
        <v>58.005040456293898</v>
      </c>
      <c r="S37" s="96"/>
      <c r="T37" s="192">
        <v>1.99637023593466</v>
      </c>
      <c r="U37" s="187">
        <v>-13.4587554269175</v>
      </c>
      <c r="V37" s="187">
        <v>-13.7884872824631</v>
      </c>
      <c r="W37" s="187">
        <v>-1.62721893491124</v>
      </c>
      <c r="X37" s="187">
        <v>-15.562403697996899</v>
      </c>
      <c r="Y37" s="193">
        <v>-8.96197948098974</v>
      </c>
      <c r="Z37" s="187"/>
      <c r="AA37" s="194">
        <v>-4.2735042735042699</v>
      </c>
      <c r="AB37" s="195">
        <v>-9.5238095238095202</v>
      </c>
      <c r="AC37" s="196">
        <v>-6.9958847736625502</v>
      </c>
      <c r="AD37" s="187"/>
      <c r="AE37" s="197">
        <v>-8.3612740989103091</v>
      </c>
      <c r="AF37" s="35"/>
      <c r="AG37" s="192">
        <v>48.769730733518998</v>
      </c>
      <c r="AH37" s="187">
        <v>60.724233983286901</v>
      </c>
      <c r="AI37" s="187">
        <v>64.856081708449295</v>
      </c>
      <c r="AJ37" s="187">
        <v>64.902506963788298</v>
      </c>
      <c r="AK37" s="187">
        <v>61.049210770659201</v>
      </c>
      <c r="AL37" s="193">
        <v>60.060352831940499</v>
      </c>
      <c r="AM37" s="187"/>
      <c r="AN37" s="194">
        <v>68.709377901578407</v>
      </c>
      <c r="AO37" s="195">
        <v>70.961002785515305</v>
      </c>
      <c r="AP37" s="196">
        <v>69.835190343546799</v>
      </c>
      <c r="AQ37" s="187"/>
      <c r="AR37" s="197">
        <v>62.853163549542302</v>
      </c>
      <c r="AS37" s="96"/>
      <c r="AT37" s="192">
        <v>-3.1350852927616399</v>
      </c>
      <c r="AU37" s="187">
        <v>-3.43300110741971</v>
      </c>
      <c r="AV37" s="187">
        <v>-3.0197847969454998</v>
      </c>
      <c r="AW37" s="187">
        <v>-2.1008403361344499</v>
      </c>
      <c r="AX37" s="187">
        <v>-5.25936599423631</v>
      </c>
      <c r="AY37" s="193">
        <v>-3.3903367933686801</v>
      </c>
      <c r="AZ37" s="187"/>
      <c r="BA37" s="194">
        <v>-3.5202086049543602</v>
      </c>
      <c r="BB37" s="195">
        <v>-4.6177847113884498</v>
      </c>
      <c r="BC37" s="196">
        <v>-4.0809819862904497</v>
      </c>
      <c r="BD37" s="187"/>
      <c r="BE37" s="197">
        <v>-3.6106590724165901</v>
      </c>
    </row>
    <row r="38" spans="1:57" x14ac:dyDescent="0.25">
      <c r="A38" s="24" t="s">
        <v>80</v>
      </c>
      <c r="B38" s="44" t="str">
        <f t="shared" si="0"/>
        <v>Coastal Virginia - Eastern Shore</v>
      </c>
      <c r="C38" s="12"/>
      <c r="D38" s="28" t="s">
        <v>16</v>
      </c>
      <c r="E38" s="31" t="s">
        <v>17</v>
      </c>
      <c r="F38" s="12"/>
      <c r="G38" s="192">
        <v>53.1571218795888</v>
      </c>
      <c r="H38" s="187">
        <v>52.349486049926497</v>
      </c>
      <c r="I38" s="187">
        <v>52.9368575624082</v>
      </c>
      <c r="J38" s="187">
        <v>56.461086637298003</v>
      </c>
      <c r="K38" s="187">
        <v>48.751835535976497</v>
      </c>
      <c r="L38" s="193">
        <v>52.731277533039602</v>
      </c>
      <c r="M38" s="187"/>
      <c r="N38" s="194">
        <v>59.104258443465397</v>
      </c>
      <c r="O38" s="195">
        <v>62.995594713656303</v>
      </c>
      <c r="P38" s="196">
        <v>61.0499265785609</v>
      </c>
      <c r="Q38" s="187"/>
      <c r="R38" s="197">
        <v>55.108034403188498</v>
      </c>
      <c r="S38" s="96"/>
      <c r="T38" s="192">
        <v>28.207621798546999</v>
      </c>
      <c r="U38" s="187">
        <v>-8.5445732970256394</v>
      </c>
      <c r="V38" s="187">
        <v>-9.0380757378337506</v>
      </c>
      <c r="W38" s="187">
        <v>-3.4357116390135398</v>
      </c>
      <c r="X38" s="187">
        <v>-16.523172836643699</v>
      </c>
      <c r="Y38" s="193">
        <v>-3.6943733678018398</v>
      </c>
      <c r="Z38" s="187"/>
      <c r="AA38" s="194">
        <v>-8.3383110580153801</v>
      </c>
      <c r="AB38" s="195">
        <v>-2.71566385992304</v>
      </c>
      <c r="AC38" s="196">
        <v>-5.5210438572798903</v>
      </c>
      <c r="AD38" s="187"/>
      <c r="AE38" s="197">
        <v>-4.2801463451056501</v>
      </c>
      <c r="AF38" s="35"/>
      <c r="AG38" s="192">
        <v>47.078671639140403</v>
      </c>
      <c r="AH38" s="187">
        <v>57.1124134256792</v>
      </c>
      <c r="AI38" s="187">
        <v>60.915619389587</v>
      </c>
      <c r="AJ38" s="187">
        <v>62.082585278276397</v>
      </c>
      <c r="AK38" s="187">
        <v>58.7253141831238</v>
      </c>
      <c r="AL38" s="193">
        <v>57.160732160732103</v>
      </c>
      <c r="AM38" s="187"/>
      <c r="AN38" s="194">
        <v>67.827648114901194</v>
      </c>
      <c r="AO38" s="195">
        <v>70.646319569120195</v>
      </c>
      <c r="AP38" s="196">
        <v>69.236983842010702</v>
      </c>
      <c r="AQ38" s="187"/>
      <c r="AR38" s="197">
        <v>60.600327265289401</v>
      </c>
      <c r="AS38" s="96"/>
      <c r="AT38" s="192">
        <v>-1.6234954917753199</v>
      </c>
      <c r="AU38" s="187">
        <v>-2.0602388242367402</v>
      </c>
      <c r="AV38" s="187">
        <v>1.29445694324103</v>
      </c>
      <c r="AW38" s="187">
        <v>3.06295328895773</v>
      </c>
      <c r="AX38" s="187">
        <v>2.2008524561032101</v>
      </c>
      <c r="AY38" s="193">
        <v>0.66567230823125401</v>
      </c>
      <c r="AZ38" s="187"/>
      <c r="BA38" s="194">
        <v>3.41078307341997</v>
      </c>
      <c r="BB38" s="195">
        <v>1.3982469109726401</v>
      </c>
      <c r="BC38" s="196">
        <v>2.3741502368390699</v>
      </c>
      <c r="BD38" s="187"/>
      <c r="BE38" s="197">
        <v>1.2066279323510101</v>
      </c>
    </row>
    <row r="39" spans="1:57" x14ac:dyDescent="0.25">
      <c r="A39" s="24" t="s">
        <v>81</v>
      </c>
      <c r="B39" s="44" t="str">
        <f t="shared" si="0"/>
        <v>Coastal Virginia - Hampton Roads</v>
      </c>
      <c r="C39" s="12"/>
      <c r="D39" s="28" t="s">
        <v>16</v>
      </c>
      <c r="E39" s="31" t="s">
        <v>17</v>
      </c>
      <c r="F39" s="12"/>
      <c r="G39" s="192">
        <v>49.894890038809798</v>
      </c>
      <c r="H39" s="187">
        <v>54.729948253557502</v>
      </c>
      <c r="I39" s="187">
        <v>57.293014230271602</v>
      </c>
      <c r="J39" s="187">
        <v>61.6213885295385</v>
      </c>
      <c r="K39" s="187">
        <v>64.319210866752897</v>
      </c>
      <c r="L39" s="193">
        <v>57.571690383786098</v>
      </c>
      <c r="M39" s="187"/>
      <c r="N39" s="194">
        <v>79.244518846527697</v>
      </c>
      <c r="O39" s="195">
        <v>77.189761313316694</v>
      </c>
      <c r="P39" s="196">
        <v>78.217140079922203</v>
      </c>
      <c r="Q39" s="187"/>
      <c r="R39" s="197">
        <v>63.462664488890198</v>
      </c>
      <c r="S39" s="96"/>
      <c r="T39" s="192">
        <v>9.58049775156673</v>
      </c>
      <c r="U39" s="187">
        <v>6.8698789748718996</v>
      </c>
      <c r="V39" s="187">
        <v>6.3550800527552402</v>
      </c>
      <c r="W39" s="187">
        <v>7.87591969230873</v>
      </c>
      <c r="X39" s="187">
        <v>2.57486106449094</v>
      </c>
      <c r="Y39" s="193">
        <v>6.4403567669484998</v>
      </c>
      <c r="Z39" s="187"/>
      <c r="AA39" s="194">
        <v>6.8253394759929096</v>
      </c>
      <c r="AB39" s="195">
        <v>-0.46964253683916701</v>
      </c>
      <c r="AC39" s="196">
        <v>3.0967145039244701</v>
      </c>
      <c r="AD39" s="187"/>
      <c r="AE39" s="197">
        <v>5.22559165042306</v>
      </c>
      <c r="AF39" s="35"/>
      <c r="AG39" s="192">
        <v>49.652254627636601</v>
      </c>
      <c r="AH39" s="187">
        <v>54.429213301764896</v>
      </c>
      <c r="AI39" s="187">
        <v>59.137476104574397</v>
      </c>
      <c r="AJ39" s="187">
        <v>62.1368568428421</v>
      </c>
      <c r="AK39" s="187">
        <v>63.715081543678302</v>
      </c>
      <c r="AL39" s="193">
        <v>57.813038282662902</v>
      </c>
      <c r="AM39" s="187"/>
      <c r="AN39" s="194">
        <v>73.203467865700901</v>
      </c>
      <c r="AO39" s="195">
        <v>76.097170243127493</v>
      </c>
      <c r="AP39" s="196">
        <v>74.650319054414197</v>
      </c>
      <c r="AQ39" s="187"/>
      <c r="AR39" s="197">
        <v>62.622376546770298</v>
      </c>
      <c r="AS39" s="96"/>
      <c r="AT39" s="192">
        <v>3.3888389149519398</v>
      </c>
      <c r="AU39" s="187">
        <v>3.6621011159866899</v>
      </c>
      <c r="AV39" s="187">
        <v>7.3327468210552897</v>
      </c>
      <c r="AW39" s="187">
        <v>9.6013465516637293</v>
      </c>
      <c r="AX39" s="187">
        <v>8.5873621348174201</v>
      </c>
      <c r="AY39" s="193">
        <v>6.6703367664788402</v>
      </c>
      <c r="AZ39" s="187"/>
      <c r="BA39" s="194">
        <v>3.9989762326050702</v>
      </c>
      <c r="BB39" s="195">
        <v>1.4669800698244599</v>
      </c>
      <c r="BC39" s="196">
        <v>2.6928275372760502</v>
      </c>
      <c r="BD39" s="187"/>
      <c r="BE39" s="197">
        <v>5.2812116150849002</v>
      </c>
    </row>
    <row r="40" spans="1:57" x14ac:dyDescent="0.25">
      <c r="A40" s="25" t="s">
        <v>82</v>
      </c>
      <c r="B40" s="44" t="str">
        <f t="shared" si="0"/>
        <v>Northern Virginia</v>
      </c>
      <c r="C40" s="12"/>
      <c r="D40" s="28" t="s">
        <v>16</v>
      </c>
      <c r="E40" s="31" t="s">
        <v>17</v>
      </c>
      <c r="F40" s="13"/>
      <c r="G40" s="192">
        <v>51.772632262515899</v>
      </c>
      <c r="H40" s="187">
        <v>63.240457008340599</v>
      </c>
      <c r="I40" s="187">
        <v>71.664265275889306</v>
      </c>
      <c r="J40" s="187">
        <v>71.840818231629299</v>
      </c>
      <c r="K40" s="187">
        <v>66.422468900298298</v>
      </c>
      <c r="L40" s="193">
        <v>64.9881283357347</v>
      </c>
      <c r="M40" s="187"/>
      <c r="N40" s="194">
        <v>72.845343669460306</v>
      </c>
      <c r="O40" s="195">
        <v>72.790551372851397</v>
      </c>
      <c r="P40" s="196">
        <v>72.817947521155901</v>
      </c>
      <c r="Q40" s="187"/>
      <c r="R40" s="197">
        <v>67.225219531569294</v>
      </c>
      <c r="S40" s="96"/>
      <c r="T40" s="192">
        <v>11.5132274440848</v>
      </c>
      <c r="U40" s="187">
        <v>16.575187024339201</v>
      </c>
      <c r="V40" s="187">
        <v>23.9387888423398</v>
      </c>
      <c r="W40" s="187">
        <v>28.685586246831999</v>
      </c>
      <c r="X40" s="187">
        <v>18.283024589172499</v>
      </c>
      <c r="Y40" s="193">
        <v>20.1346098959283</v>
      </c>
      <c r="Z40" s="187"/>
      <c r="AA40" s="194">
        <v>10.215445326599699</v>
      </c>
      <c r="AB40" s="195">
        <v>2.42720638265655</v>
      </c>
      <c r="AC40" s="196">
        <v>6.1801631644183903</v>
      </c>
      <c r="AD40" s="187"/>
      <c r="AE40" s="197">
        <v>15.439333067420399</v>
      </c>
      <c r="AF40" s="35"/>
      <c r="AG40" s="192">
        <v>54.342796842340199</v>
      </c>
      <c r="AH40" s="187">
        <v>63.756417801408297</v>
      </c>
      <c r="AI40" s="187">
        <v>73.820443614668093</v>
      </c>
      <c r="AJ40" s="187">
        <v>74.912738194289403</v>
      </c>
      <c r="AK40" s="187">
        <v>69.9733141222071</v>
      </c>
      <c r="AL40" s="193">
        <v>67.361142114982599</v>
      </c>
      <c r="AM40" s="187"/>
      <c r="AN40" s="194">
        <v>72.515067881567404</v>
      </c>
      <c r="AO40" s="195">
        <v>75.578363130872404</v>
      </c>
      <c r="AP40" s="196">
        <v>74.046715506219897</v>
      </c>
      <c r="AQ40" s="187"/>
      <c r="AR40" s="197">
        <v>69.2713059410504</v>
      </c>
      <c r="AS40" s="96"/>
      <c r="AT40" s="192">
        <v>15.142186601744999</v>
      </c>
      <c r="AU40" s="187">
        <v>19.5204527342174</v>
      </c>
      <c r="AV40" s="187">
        <v>29.276240158561201</v>
      </c>
      <c r="AW40" s="187">
        <v>31.2772129744978</v>
      </c>
      <c r="AX40" s="187">
        <v>24.360764793180799</v>
      </c>
      <c r="AY40" s="193">
        <v>24.295102334579202</v>
      </c>
      <c r="AZ40" s="187"/>
      <c r="BA40" s="194">
        <v>12.9462825372515</v>
      </c>
      <c r="BB40" s="195">
        <v>10.8350739354425</v>
      </c>
      <c r="BC40" s="196">
        <v>11.8588905566916</v>
      </c>
      <c r="BD40" s="187"/>
      <c r="BE40" s="197">
        <v>20.213395540889898</v>
      </c>
    </row>
    <row r="41" spans="1:57" x14ac:dyDescent="0.25">
      <c r="A41" s="26" t="s">
        <v>83</v>
      </c>
      <c r="B41" s="44" t="str">
        <f t="shared" si="0"/>
        <v>Shenandoah Valley</v>
      </c>
      <c r="C41" s="12"/>
      <c r="D41" s="29" t="s">
        <v>16</v>
      </c>
      <c r="E41" s="32" t="s">
        <v>17</v>
      </c>
      <c r="F41" s="12"/>
      <c r="G41" s="198">
        <v>43.479080286468097</v>
      </c>
      <c r="H41" s="199">
        <v>49.905767056162802</v>
      </c>
      <c r="I41" s="199">
        <v>53.260459856765898</v>
      </c>
      <c r="J41" s="199">
        <v>60.610629476064801</v>
      </c>
      <c r="K41" s="199">
        <v>57.802487749717301</v>
      </c>
      <c r="L41" s="200">
        <v>53.011684885035798</v>
      </c>
      <c r="M41" s="187"/>
      <c r="N41" s="201">
        <v>72.446287222012799</v>
      </c>
      <c r="O41" s="202">
        <v>71.4097248398039</v>
      </c>
      <c r="P41" s="203">
        <v>71.928006030908406</v>
      </c>
      <c r="Q41" s="187"/>
      <c r="R41" s="204">
        <v>58.416348069570802</v>
      </c>
      <c r="S41" s="96"/>
      <c r="T41" s="198">
        <v>1.40363803469157</v>
      </c>
      <c r="U41" s="199">
        <v>-9.3603825379212502</v>
      </c>
      <c r="V41" s="199">
        <v>-1.7105774571313399</v>
      </c>
      <c r="W41" s="199">
        <v>0.98299095363739097</v>
      </c>
      <c r="X41" s="199">
        <v>-9.0529840821549907</v>
      </c>
      <c r="Y41" s="200">
        <v>-3.8601952634300201</v>
      </c>
      <c r="Z41" s="187"/>
      <c r="AA41" s="201">
        <v>-6.5455164954847902</v>
      </c>
      <c r="AB41" s="202">
        <v>-10.9007844644476</v>
      </c>
      <c r="AC41" s="203">
        <v>-8.7594184739975809</v>
      </c>
      <c r="AD41" s="187"/>
      <c r="AE41" s="204">
        <v>-5.6426176961515502</v>
      </c>
      <c r="AF41" s="36"/>
      <c r="AG41" s="198">
        <v>48.242826432376802</v>
      </c>
      <c r="AH41" s="199">
        <v>54.626600616879998</v>
      </c>
      <c r="AI41" s="199">
        <v>59.327553889409501</v>
      </c>
      <c r="AJ41" s="199">
        <v>61.567478912839697</v>
      </c>
      <c r="AK41" s="199">
        <v>61.452671040299897</v>
      </c>
      <c r="AL41" s="200">
        <v>57.037335230677002</v>
      </c>
      <c r="AM41" s="187"/>
      <c r="AN41" s="201">
        <v>74.578256794751596</v>
      </c>
      <c r="AO41" s="202">
        <v>78.045923149015906</v>
      </c>
      <c r="AP41" s="203">
        <v>76.312089971883694</v>
      </c>
      <c r="AQ41" s="187"/>
      <c r="AR41" s="204">
        <v>62.540134853106402</v>
      </c>
      <c r="AS41" s="96"/>
      <c r="AT41" s="198">
        <v>-3.00002166874568</v>
      </c>
      <c r="AU41" s="199">
        <v>-4.35605516456598</v>
      </c>
      <c r="AV41" s="199">
        <v>4.6093014675975299</v>
      </c>
      <c r="AW41" s="199">
        <v>3.5274189584840698</v>
      </c>
      <c r="AX41" s="199">
        <v>0.18385648706410099</v>
      </c>
      <c r="AY41" s="200">
        <v>0.29310988663474502</v>
      </c>
      <c r="AZ41" s="187"/>
      <c r="BA41" s="201">
        <v>-4.2622892777905301</v>
      </c>
      <c r="BB41" s="202">
        <v>-5.0653419848986099</v>
      </c>
      <c r="BC41" s="203">
        <v>-4.6746284978586301</v>
      </c>
      <c r="BD41" s="187"/>
      <c r="BE41" s="204">
        <v>-1.4991810051593299</v>
      </c>
    </row>
    <row r="42" spans="1:57" x14ac:dyDescent="0.25">
      <c r="A42" s="22" t="s">
        <v>84</v>
      </c>
      <c r="B42" s="44" t="str">
        <f t="shared" si="0"/>
        <v>Southern Virginia</v>
      </c>
      <c r="C42" s="10"/>
      <c r="D42" s="27" t="s">
        <v>16</v>
      </c>
      <c r="E42" s="30" t="s">
        <v>17</v>
      </c>
      <c r="F42" s="3"/>
      <c r="G42" s="184">
        <v>47.347145022738701</v>
      </c>
      <c r="H42" s="185">
        <v>59.6008084891359</v>
      </c>
      <c r="I42" s="185">
        <v>62.683173319858497</v>
      </c>
      <c r="J42" s="185">
        <v>64.805457301667502</v>
      </c>
      <c r="K42" s="185">
        <v>54.118241536129297</v>
      </c>
      <c r="L42" s="186">
        <v>57.710965133906001</v>
      </c>
      <c r="M42" s="187"/>
      <c r="N42" s="188">
        <v>59.979787771601799</v>
      </c>
      <c r="O42" s="189">
        <v>64.199090449721993</v>
      </c>
      <c r="P42" s="190">
        <v>62.0894391106619</v>
      </c>
      <c r="Q42" s="187"/>
      <c r="R42" s="191">
        <v>58.961957698693404</v>
      </c>
      <c r="S42" s="96"/>
      <c r="T42" s="184">
        <v>0.99533790141311296</v>
      </c>
      <c r="U42" s="185">
        <v>-2.01013255461414</v>
      </c>
      <c r="V42" s="185">
        <v>3.1004084641960299</v>
      </c>
      <c r="W42" s="185">
        <v>8.7139006175007001</v>
      </c>
      <c r="X42" s="185">
        <v>-2.9206532661820801</v>
      </c>
      <c r="Y42" s="186">
        <v>1.6540803368632699</v>
      </c>
      <c r="Z42" s="187"/>
      <c r="AA42" s="188">
        <v>-4.1727280921018499</v>
      </c>
      <c r="AB42" s="189">
        <v>-7.5766548762000996</v>
      </c>
      <c r="AC42" s="190">
        <v>-5.96324045940678</v>
      </c>
      <c r="AD42" s="187"/>
      <c r="AE42" s="191">
        <v>-0.76443983336020505</v>
      </c>
      <c r="AF42" s="33"/>
      <c r="AG42" s="184">
        <v>47.966144517433001</v>
      </c>
      <c r="AH42" s="185">
        <v>57.270085901970603</v>
      </c>
      <c r="AI42" s="185">
        <v>62.1715512885295</v>
      </c>
      <c r="AJ42" s="185">
        <v>62.828448711470401</v>
      </c>
      <c r="AK42" s="185">
        <v>57.699595755432</v>
      </c>
      <c r="AL42" s="186">
        <v>57.587165234967102</v>
      </c>
      <c r="AM42" s="187"/>
      <c r="AN42" s="188">
        <v>64.173825164224297</v>
      </c>
      <c r="AO42" s="189">
        <v>69.7890348660939</v>
      </c>
      <c r="AP42" s="190">
        <v>66.981430015159106</v>
      </c>
      <c r="AQ42" s="187"/>
      <c r="AR42" s="191">
        <v>60.271240886450499</v>
      </c>
      <c r="AS42" s="96"/>
      <c r="AT42" s="184">
        <v>-6.2695132554208097</v>
      </c>
      <c r="AU42" s="185">
        <v>-6.9243554655574799</v>
      </c>
      <c r="AV42" s="185">
        <v>-0.55063775705513895</v>
      </c>
      <c r="AW42" s="185">
        <v>-0.67372329092084604</v>
      </c>
      <c r="AX42" s="185">
        <v>-3.0009768170889801</v>
      </c>
      <c r="AY42" s="186">
        <v>-3.3643797116732101</v>
      </c>
      <c r="AZ42" s="187"/>
      <c r="BA42" s="188">
        <v>-3.4618889236575501</v>
      </c>
      <c r="BB42" s="189">
        <v>-2.55011408698841</v>
      </c>
      <c r="BC42" s="190">
        <v>-2.9890318529302502</v>
      </c>
      <c r="BD42" s="187"/>
      <c r="BE42" s="191">
        <v>-3.2455129430318599</v>
      </c>
    </row>
    <row r="43" spans="1:57" x14ac:dyDescent="0.25">
      <c r="A43" s="23" t="s">
        <v>85</v>
      </c>
      <c r="B43" s="44" t="str">
        <f t="shared" si="0"/>
        <v>Southwest Virginia - Blue Ridge Highlands</v>
      </c>
      <c r="C43" s="11"/>
      <c r="D43" s="28" t="s">
        <v>16</v>
      </c>
      <c r="E43" s="31" t="s">
        <v>17</v>
      </c>
      <c r="F43" s="12"/>
      <c r="G43" s="192">
        <v>39.378630967416001</v>
      </c>
      <c r="H43" s="187">
        <v>48.067693862086301</v>
      </c>
      <c r="I43" s="187">
        <v>49.595857539782699</v>
      </c>
      <c r="J43" s="187">
        <v>54.3950492548623</v>
      </c>
      <c r="K43" s="187">
        <v>52.538519828239401</v>
      </c>
      <c r="L43" s="193">
        <v>48.795150290477302</v>
      </c>
      <c r="M43" s="187"/>
      <c r="N43" s="194">
        <v>61.909573124526297</v>
      </c>
      <c r="O43" s="195">
        <v>61.530689568072702</v>
      </c>
      <c r="P43" s="196">
        <v>61.720131346299503</v>
      </c>
      <c r="Q43" s="187"/>
      <c r="R43" s="197">
        <v>52.488002020712301</v>
      </c>
      <c r="S43" s="96"/>
      <c r="T43" s="192">
        <v>11.688948894308201</v>
      </c>
      <c r="U43" s="187">
        <v>-0.95454026596076103</v>
      </c>
      <c r="V43" s="187">
        <v>1.0305445434346101</v>
      </c>
      <c r="W43" s="187">
        <v>2.8026336285997799</v>
      </c>
      <c r="X43" s="187">
        <v>4.0757905018845904</v>
      </c>
      <c r="Y43" s="193">
        <v>3.2607835463717598</v>
      </c>
      <c r="Z43" s="187"/>
      <c r="AA43" s="194">
        <v>-3.99023458188366</v>
      </c>
      <c r="AB43" s="195">
        <v>-9.78001064475494</v>
      </c>
      <c r="AC43" s="196">
        <v>-6.9662452840022899</v>
      </c>
      <c r="AD43" s="187"/>
      <c r="AE43" s="197">
        <v>-0.41705493998473703</v>
      </c>
      <c r="AF43" s="34"/>
      <c r="AG43" s="192">
        <v>41.689820661783202</v>
      </c>
      <c r="AH43" s="187">
        <v>50.059989896438402</v>
      </c>
      <c r="AI43" s="187">
        <v>54.151932306137901</v>
      </c>
      <c r="AJ43" s="187">
        <v>56.463122000505102</v>
      </c>
      <c r="AK43" s="187">
        <v>57.252462743116901</v>
      </c>
      <c r="AL43" s="193">
        <v>51.923465521596299</v>
      </c>
      <c r="AM43" s="187"/>
      <c r="AN43" s="194">
        <v>64.422834049002205</v>
      </c>
      <c r="AO43" s="195">
        <v>66.453018438999706</v>
      </c>
      <c r="AP43" s="196">
        <v>65.437926244001005</v>
      </c>
      <c r="AQ43" s="187"/>
      <c r="AR43" s="197">
        <v>55.784740013711897</v>
      </c>
      <c r="AS43" s="96"/>
      <c r="AT43" s="192">
        <v>1.72083337449076</v>
      </c>
      <c r="AU43" s="187">
        <v>1.6370478355212199</v>
      </c>
      <c r="AV43" s="187">
        <v>7.6761560790793997</v>
      </c>
      <c r="AW43" s="187">
        <v>4.50430808962364</v>
      </c>
      <c r="AX43" s="187">
        <v>9.5972706383046802</v>
      </c>
      <c r="AY43" s="193">
        <v>5.2200156997922402</v>
      </c>
      <c r="AZ43" s="187"/>
      <c r="BA43" s="194">
        <v>-1.20439733717207</v>
      </c>
      <c r="BB43" s="195">
        <v>-4.3889932409063901</v>
      </c>
      <c r="BC43" s="196">
        <v>-2.84746618457276</v>
      </c>
      <c r="BD43" s="187"/>
      <c r="BE43" s="197">
        <v>2.38090967986337</v>
      </c>
    </row>
    <row r="44" spans="1:57" x14ac:dyDescent="0.25">
      <c r="A44" s="24" t="s">
        <v>86</v>
      </c>
      <c r="B44" s="44" t="str">
        <f t="shared" si="0"/>
        <v>Southwest Virginia - Heart of Appalachia</v>
      </c>
      <c r="C44" s="12"/>
      <c r="D44" s="28" t="s">
        <v>16</v>
      </c>
      <c r="E44" s="31" t="s">
        <v>17</v>
      </c>
      <c r="F44" s="12"/>
      <c r="G44" s="192">
        <v>43.252139565503597</v>
      </c>
      <c r="H44" s="187">
        <v>57.472021066491102</v>
      </c>
      <c r="I44" s="187">
        <v>60.302830809743199</v>
      </c>
      <c r="J44" s="187">
        <v>59.381171823568103</v>
      </c>
      <c r="K44" s="187">
        <v>49.572086899275803</v>
      </c>
      <c r="L44" s="193">
        <v>53.996050032916301</v>
      </c>
      <c r="M44" s="187"/>
      <c r="N44" s="194">
        <v>55.167873601053302</v>
      </c>
      <c r="O44" s="195">
        <v>54.575378538512098</v>
      </c>
      <c r="P44" s="196">
        <v>54.8716260697827</v>
      </c>
      <c r="Q44" s="187"/>
      <c r="R44" s="197">
        <v>54.246214614878198</v>
      </c>
      <c r="S44" s="96"/>
      <c r="T44" s="192">
        <v>4.9520766773162901</v>
      </c>
      <c r="U44" s="187">
        <v>4.4258373205741597</v>
      </c>
      <c r="V44" s="187">
        <v>4.8054919908466802</v>
      </c>
      <c r="W44" s="187">
        <v>5.8685446009389599</v>
      </c>
      <c r="X44" s="187">
        <v>-9.0579710144927503</v>
      </c>
      <c r="Y44" s="193">
        <v>2.1165338645418301</v>
      </c>
      <c r="Z44" s="187"/>
      <c r="AA44" s="194">
        <v>0.11947431302269999</v>
      </c>
      <c r="AB44" s="195">
        <v>-9.1008771929824501</v>
      </c>
      <c r="AC44" s="196">
        <v>-4.6883933676386498</v>
      </c>
      <c r="AD44" s="187"/>
      <c r="AE44" s="197">
        <v>5.2038161318299997E-2</v>
      </c>
      <c r="AF44" s="35"/>
      <c r="AG44" s="192">
        <v>46.4121132323897</v>
      </c>
      <c r="AH44" s="187">
        <v>60.533245556287</v>
      </c>
      <c r="AI44" s="187">
        <v>64.944042132982204</v>
      </c>
      <c r="AJ44" s="187">
        <v>64.499670836076305</v>
      </c>
      <c r="AK44" s="187">
        <v>57.077024358130302</v>
      </c>
      <c r="AL44" s="193">
        <v>58.693219223173102</v>
      </c>
      <c r="AM44" s="187"/>
      <c r="AN44" s="194">
        <v>60.697827518103999</v>
      </c>
      <c r="AO44" s="195">
        <v>59.628044766293598</v>
      </c>
      <c r="AP44" s="196">
        <v>60.162936142198802</v>
      </c>
      <c r="AQ44" s="187"/>
      <c r="AR44" s="197">
        <v>59.1131383428947</v>
      </c>
      <c r="AS44" s="96"/>
      <c r="AT44" s="192">
        <v>1.73160173160173</v>
      </c>
      <c r="AU44" s="187">
        <v>6.4236111111111098</v>
      </c>
      <c r="AV44" s="187">
        <v>8.3173208893768802</v>
      </c>
      <c r="AW44" s="187">
        <v>8.22977078155205</v>
      </c>
      <c r="AX44" s="187">
        <v>3.0915576694411402</v>
      </c>
      <c r="AY44" s="193">
        <v>5.7842904603701903</v>
      </c>
      <c r="AZ44" s="187"/>
      <c r="BA44" s="194">
        <v>1.5698154778297899</v>
      </c>
      <c r="BB44" s="195">
        <v>-5.7001561686621498</v>
      </c>
      <c r="BC44" s="196">
        <v>-2.1678040947410602</v>
      </c>
      <c r="BD44" s="187"/>
      <c r="BE44" s="197">
        <v>3.34169098606601</v>
      </c>
    </row>
    <row r="45" spans="1:57" x14ac:dyDescent="0.25">
      <c r="A45" s="26" t="s">
        <v>87</v>
      </c>
      <c r="B45" s="44" t="str">
        <f t="shared" si="0"/>
        <v>Virginia Mountains</v>
      </c>
      <c r="C45" s="12"/>
      <c r="D45" s="29" t="s">
        <v>16</v>
      </c>
      <c r="E45" s="32" t="s">
        <v>17</v>
      </c>
      <c r="F45" s="12"/>
      <c r="G45" s="198">
        <v>39.448628676993003</v>
      </c>
      <c r="H45" s="199">
        <v>49.154469234048598</v>
      </c>
      <c r="I45" s="199">
        <v>53.474491971010302</v>
      </c>
      <c r="J45" s="199">
        <v>57.766093505755201</v>
      </c>
      <c r="K45" s="199">
        <v>63.0666477191985</v>
      </c>
      <c r="L45" s="200">
        <v>52.582066221401099</v>
      </c>
      <c r="M45" s="187"/>
      <c r="N45" s="201">
        <v>72.829330680687704</v>
      </c>
      <c r="O45" s="202">
        <v>66.534034389654593</v>
      </c>
      <c r="P45" s="203">
        <v>69.681682535171205</v>
      </c>
      <c r="Q45" s="187"/>
      <c r="R45" s="204">
        <v>57.467670882478302</v>
      </c>
      <c r="S45" s="96"/>
      <c r="T45" s="198">
        <v>-1.98777582905591</v>
      </c>
      <c r="U45" s="199">
        <v>-3.4782595905717599</v>
      </c>
      <c r="V45" s="199">
        <v>-4.4074012820715698</v>
      </c>
      <c r="W45" s="199">
        <v>1.3303285559704601</v>
      </c>
      <c r="X45" s="199">
        <v>10.7070288195373</v>
      </c>
      <c r="Y45" s="200">
        <v>0.69746039241826796</v>
      </c>
      <c r="Z45" s="187"/>
      <c r="AA45" s="201">
        <v>-0.57855761874373002</v>
      </c>
      <c r="AB45" s="202">
        <v>-2.9979664139793099</v>
      </c>
      <c r="AC45" s="203">
        <v>-1.74849564978904</v>
      </c>
      <c r="AD45" s="187"/>
      <c r="AE45" s="204">
        <v>-0.163583738094117</v>
      </c>
      <c r="AF45" s="36"/>
      <c r="AG45" s="198">
        <v>45.715298705903201</v>
      </c>
      <c r="AH45" s="199">
        <v>54.057791171778</v>
      </c>
      <c r="AI45" s="199">
        <v>60.569076846661403</v>
      </c>
      <c r="AJ45" s="199">
        <v>61.849854537713703</v>
      </c>
      <c r="AK45" s="199">
        <v>62.711984673242</v>
      </c>
      <c r="AL45" s="200">
        <v>56.978888825832797</v>
      </c>
      <c r="AM45" s="187"/>
      <c r="AN45" s="201">
        <v>72.816291776059003</v>
      </c>
      <c r="AO45" s="202">
        <v>72.553750088696503</v>
      </c>
      <c r="AP45" s="203">
        <v>72.685020932377697</v>
      </c>
      <c r="AQ45" s="187"/>
      <c r="AR45" s="204">
        <v>61.465491030708399</v>
      </c>
      <c r="AS45" s="96"/>
      <c r="AT45" s="198">
        <v>-0.48482216075849</v>
      </c>
      <c r="AU45" s="199">
        <v>1.84034224948956</v>
      </c>
      <c r="AV45" s="199">
        <v>7.4728473309362098</v>
      </c>
      <c r="AW45" s="199">
        <v>8.7556274473749092</v>
      </c>
      <c r="AX45" s="199">
        <v>9.2666365126325498</v>
      </c>
      <c r="AY45" s="200">
        <v>5.6591405287100898</v>
      </c>
      <c r="AZ45" s="187"/>
      <c r="BA45" s="201">
        <v>5.0042817757534497</v>
      </c>
      <c r="BB45" s="202">
        <v>0.95116114792152096</v>
      </c>
      <c r="BC45" s="203">
        <v>2.9414982943071601</v>
      </c>
      <c r="BD45" s="187"/>
      <c r="BE45" s="204">
        <v>4.7243505589402002</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85" zoomScaleNormal="85" workbookViewId="0">
      <selection activeCell="C29" sqref="C29"/>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61" t="s">
        <v>5</v>
      </c>
      <c r="E2" s="162"/>
      <c r="G2" s="155" t="s">
        <v>36</v>
      </c>
      <c r="H2" s="156"/>
      <c r="I2" s="156"/>
      <c r="J2" s="156"/>
      <c r="K2" s="156"/>
      <c r="L2" s="156"/>
      <c r="M2" s="156"/>
      <c r="N2" s="156"/>
      <c r="O2" s="156"/>
      <c r="P2" s="156"/>
      <c r="Q2" s="156"/>
      <c r="R2" s="156"/>
      <c r="T2" s="155" t="s">
        <v>37</v>
      </c>
      <c r="U2" s="156"/>
      <c r="V2" s="156"/>
      <c r="W2" s="156"/>
      <c r="X2" s="156"/>
      <c r="Y2" s="156"/>
      <c r="Z2" s="156"/>
      <c r="AA2" s="156"/>
      <c r="AB2" s="156"/>
      <c r="AC2" s="156"/>
      <c r="AD2" s="156"/>
      <c r="AE2" s="156"/>
      <c r="AF2" s="4"/>
      <c r="AG2" s="155" t="s">
        <v>38</v>
      </c>
      <c r="AH2" s="156"/>
      <c r="AI2" s="156"/>
      <c r="AJ2" s="156"/>
      <c r="AK2" s="156"/>
      <c r="AL2" s="156"/>
      <c r="AM2" s="156"/>
      <c r="AN2" s="156"/>
      <c r="AO2" s="156"/>
      <c r="AP2" s="156"/>
      <c r="AQ2" s="156"/>
      <c r="AR2" s="156"/>
      <c r="AT2" s="155" t="s">
        <v>39</v>
      </c>
      <c r="AU2" s="156"/>
      <c r="AV2" s="156"/>
      <c r="AW2" s="156"/>
      <c r="AX2" s="156"/>
      <c r="AY2" s="156"/>
      <c r="AZ2" s="156"/>
      <c r="BA2" s="156"/>
      <c r="BB2" s="156"/>
      <c r="BC2" s="156"/>
      <c r="BD2" s="156"/>
      <c r="BE2" s="156"/>
    </row>
    <row r="3" spans="1:57" x14ac:dyDescent="0.25">
      <c r="A3" s="37"/>
      <c r="B3" s="37"/>
      <c r="C3" s="3"/>
      <c r="D3" s="163" t="s">
        <v>8</v>
      </c>
      <c r="E3" s="165" t="s">
        <v>9</v>
      </c>
      <c r="F3" s="5"/>
      <c r="G3" s="153" t="s">
        <v>0</v>
      </c>
      <c r="H3" s="149" t="s">
        <v>1</v>
      </c>
      <c r="I3" s="149" t="s">
        <v>10</v>
      </c>
      <c r="J3" s="149" t="s">
        <v>2</v>
      </c>
      <c r="K3" s="149" t="s">
        <v>11</v>
      </c>
      <c r="L3" s="151" t="s">
        <v>12</v>
      </c>
      <c r="M3" s="5"/>
      <c r="N3" s="153" t="s">
        <v>3</v>
      </c>
      <c r="O3" s="149" t="s">
        <v>4</v>
      </c>
      <c r="P3" s="151" t="s">
        <v>13</v>
      </c>
      <c r="Q3" s="2"/>
      <c r="R3" s="157" t="s">
        <v>14</v>
      </c>
      <c r="S3" s="2"/>
      <c r="T3" s="153" t="s">
        <v>0</v>
      </c>
      <c r="U3" s="149" t="s">
        <v>1</v>
      </c>
      <c r="V3" s="149" t="s">
        <v>10</v>
      </c>
      <c r="W3" s="149" t="s">
        <v>2</v>
      </c>
      <c r="X3" s="149" t="s">
        <v>11</v>
      </c>
      <c r="Y3" s="151" t="s">
        <v>12</v>
      </c>
      <c r="Z3" s="2"/>
      <c r="AA3" s="153" t="s">
        <v>3</v>
      </c>
      <c r="AB3" s="149" t="s">
        <v>4</v>
      </c>
      <c r="AC3" s="151" t="s">
        <v>13</v>
      </c>
      <c r="AD3" s="1"/>
      <c r="AE3" s="159" t="s">
        <v>14</v>
      </c>
      <c r="AF3" s="47"/>
      <c r="AG3" s="153" t="s">
        <v>0</v>
      </c>
      <c r="AH3" s="149" t="s">
        <v>1</v>
      </c>
      <c r="AI3" s="149" t="s">
        <v>10</v>
      </c>
      <c r="AJ3" s="149" t="s">
        <v>2</v>
      </c>
      <c r="AK3" s="149" t="s">
        <v>11</v>
      </c>
      <c r="AL3" s="151" t="s">
        <v>12</v>
      </c>
      <c r="AM3" s="5"/>
      <c r="AN3" s="153" t="s">
        <v>3</v>
      </c>
      <c r="AO3" s="149" t="s">
        <v>4</v>
      </c>
      <c r="AP3" s="151" t="s">
        <v>13</v>
      </c>
      <c r="AQ3" s="2"/>
      <c r="AR3" s="157" t="s">
        <v>14</v>
      </c>
      <c r="AS3" s="2"/>
      <c r="AT3" s="153" t="s">
        <v>0</v>
      </c>
      <c r="AU3" s="149" t="s">
        <v>1</v>
      </c>
      <c r="AV3" s="149" t="s">
        <v>10</v>
      </c>
      <c r="AW3" s="149" t="s">
        <v>2</v>
      </c>
      <c r="AX3" s="149" t="s">
        <v>11</v>
      </c>
      <c r="AY3" s="151" t="s">
        <v>12</v>
      </c>
      <c r="AZ3" s="2"/>
      <c r="BA3" s="153" t="s">
        <v>3</v>
      </c>
      <c r="BB3" s="149" t="s">
        <v>4</v>
      </c>
      <c r="BC3" s="151" t="s">
        <v>13</v>
      </c>
      <c r="BD3" s="1"/>
      <c r="BE3" s="159" t="s">
        <v>14</v>
      </c>
    </row>
    <row r="4" spans="1:57" x14ac:dyDescent="0.25">
      <c r="A4" s="37"/>
      <c r="B4" s="37"/>
      <c r="C4" s="3"/>
      <c r="D4" s="164"/>
      <c r="E4" s="166"/>
      <c r="F4" s="5"/>
      <c r="G4" s="154"/>
      <c r="H4" s="150"/>
      <c r="I4" s="150"/>
      <c r="J4" s="150"/>
      <c r="K4" s="150"/>
      <c r="L4" s="152"/>
      <c r="M4" s="5"/>
      <c r="N4" s="154"/>
      <c r="O4" s="150"/>
      <c r="P4" s="152"/>
      <c r="Q4" s="2"/>
      <c r="R4" s="158"/>
      <c r="S4" s="2"/>
      <c r="T4" s="154"/>
      <c r="U4" s="150"/>
      <c r="V4" s="150"/>
      <c r="W4" s="150"/>
      <c r="X4" s="150"/>
      <c r="Y4" s="152"/>
      <c r="Z4" s="2"/>
      <c r="AA4" s="154"/>
      <c r="AB4" s="150"/>
      <c r="AC4" s="152"/>
      <c r="AD4" s="1"/>
      <c r="AE4" s="160"/>
      <c r="AF4" s="48"/>
      <c r="AG4" s="154"/>
      <c r="AH4" s="150"/>
      <c r="AI4" s="150"/>
      <c r="AJ4" s="150"/>
      <c r="AK4" s="150"/>
      <c r="AL4" s="152"/>
      <c r="AM4" s="5"/>
      <c r="AN4" s="154"/>
      <c r="AO4" s="150"/>
      <c r="AP4" s="152"/>
      <c r="AQ4" s="2"/>
      <c r="AR4" s="158"/>
      <c r="AS4" s="2"/>
      <c r="AT4" s="154"/>
      <c r="AU4" s="150"/>
      <c r="AV4" s="150"/>
      <c r="AW4" s="150"/>
      <c r="AX4" s="150"/>
      <c r="AY4" s="152"/>
      <c r="AZ4" s="2"/>
      <c r="BA4" s="154"/>
      <c r="BB4" s="150"/>
      <c r="BC4" s="152"/>
      <c r="BD4" s="1"/>
      <c r="BE4" s="160"/>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205">
        <v>136.31993147086499</v>
      </c>
      <c r="H6" s="206">
        <v>139.41843353036501</v>
      </c>
      <c r="I6" s="206">
        <v>143.79729677198</v>
      </c>
      <c r="J6" s="206">
        <v>144.08978414587401</v>
      </c>
      <c r="K6" s="206">
        <v>143.79442385768601</v>
      </c>
      <c r="L6" s="207">
        <v>141.758937372302</v>
      </c>
      <c r="M6" s="208"/>
      <c r="N6" s="209">
        <v>160.50947139199999</v>
      </c>
      <c r="O6" s="210">
        <v>163.95878010810401</v>
      </c>
      <c r="P6" s="211">
        <v>162.230690552336</v>
      </c>
      <c r="Q6" s="208"/>
      <c r="R6" s="212">
        <v>148.428091466936</v>
      </c>
      <c r="S6" s="96"/>
      <c r="T6" s="184">
        <v>14.8376338536254</v>
      </c>
      <c r="U6" s="185">
        <v>17.4387936209896</v>
      </c>
      <c r="V6" s="185">
        <v>18.864509019791502</v>
      </c>
      <c r="W6" s="185">
        <v>17.865281110304799</v>
      </c>
      <c r="X6" s="185">
        <v>12.505435039691401</v>
      </c>
      <c r="Y6" s="186">
        <v>16.269246441424102</v>
      </c>
      <c r="Z6" s="187"/>
      <c r="AA6" s="188">
        <v>10.546519005315201</v>
      </c>
      <c r="AB6" s="189">
        <v>10.0192684639673</v>
      </c>
      <c r="AC6" s="190">
        <v>10.258391000884099</v>
      </c>
      <c r="AD6" s="187"/>
      <c r="AE6" s="191">
        <v>13.717278089758</v>
      </c>
      <c r="AF6" s="33"/>
      <c r="AG6" s="205">
        <v>139.86188978033101</v>
      </c>
      <c r="AH6" s="206">
        <v>142.426566373236</v>
      </c>
      <c r="AI6" s="206">
        <v>149.089362220559</v>
      </c>
      <c r="AJ6" s="206">
        <v>149.44642312169699</v>
      </c>
      <c r="AK6" s="206">
        <v>148.03031061055199</v>
      </c>
      <c r="AL6" s="207">
        <v>146.13159598675</v>
      </c>
      <c r="AM6" s="208"/>
      <c r="AN6" s="209">
        <v>162.33598751511701</v>
      </c>
      <c r="AO6" s="210">
        <v>166.16635641200901</v>
      </c>
      <c r="AP6" s="211">
        <v>164.27303512298101</v>
      </c>
      <c r="AQ6" s="208"/>
      <c r="AR6" s="212">
        <v>151.92973205935999</v>
      </c>
      <c r="AS6" s="96"/>
      <c r="AT6" s="184">
        <v>15.679100091210501</v>
      </c>
      <c r="AU6" s="185">
        <v>19.151095965402199</v>
      </c>
      <c r="AV6" s="185">
        <v>22.350516901522099</v>
      </c>
      <c r="AW6" s="185">
        <v>21.8107565286941</v>
      </c>
      <c r="AX6" s="185">
        <v>16.914747019998298</v>
      </c>
      <c r="AY6" s="186">
        <v>19.348818570811499</v>
      </c>
      <c r="AZ6" s="187"/>
      <c r="BA6" s="188">
        <v>12.101162034581399</v>
      </c>
      <c r="BB6" s="189">
        <v>11.5685574357343</v>
      </c>
      <c r="BC6" s="190">
        <v>11.815996332036301</v>
      </c>
      <c r="BD6" s="187"/>
      <c r="BE6" s="191">
        <v>16.253660614547801</v>
      </c>
    </row>
    <row r="7" spans="1:57" x14ac:dyDescent="0.25">
      <c r="A7" s="23" t="s">
        <v>18</v>
      </c>
      <c r="B7" s="44" t="str">
        <f>TRIM(A7)</f>
        <v>Virginia</v>
      </c>
      <c r="C7" s="11"/>
      <c r="D7" s="28" t="s">
        <v>16</v>
      </c>
      <c r="E7" s="31" t="s">
        <v>17</v>
      </c>
      <c r="F7" s="12"/>
      <c r="G7" s="213">
        <v>107.869778452444</v>
      </c>
      <c r="H7" s="208">
        <v>114.97916180825401</v>
      </c>
      <c r="I7" s="208">
        <v>119.58446453652</v>
      </c>
      <c r="J7" s="208">
        <v>118.85793579822</v>
      </c>
      <c r="K7" s="208">
        <v>117.158408193941</v>
      </c>
      <c r="L7" s="214">
        <v>116.101360842378</v>
      </c>
      <c r="M7" s="208"/>
      <c r="N7" s="215">
        <v>133.736360187656</v>
      </c>
      <c r="O7" s="216">
        <v>133.092949285093</v>
      </c>
      <c r="P7" s="217">
        <v>133.418167788316</v>
      </c>
      <c r="Q7" s="208"/>
      <c r="R7" s="218">
        <v>121.867173332351</v>
      </c>
      <c r="S7" s="96"/>
      <c r="T7" s="192">
        <v>13.1087042446502</v>
      </c>
      <c r="U7" s="187">
        <v>15.2881687248315</v>
      </c>
      <c r="V7" s="187">
        <v>15.9515171099961</v>
      </c>
      <c r="W7" s="187">
        <v>16.3951644755332</v>
      </c>
      <c r="X7" s="187">
        <v>14.8108499191341</v>
      </c>
      <c r="Y7" s="193">
        <v>15.2687235341222</v>
      </c>
      <c r="Z7" s="187"/>
      <c r="AA7" s="194">
        <v>9.0108496425381102</v>
      </c>
      <c r="AB7" s="195">
        <v>6.3239538516641796</v>
      </c>
      <c r="AC7" s="196">
        <v>7.6363792488598801</v>
      </c>
      <c r="AD7" s="187"/>
      <c r="AE7" s="197">
        <v>12.000263270317699</v>
      </c>
      <c r="AF7" s="34"/>
      <c r="AG7" s="213">
        <v>111.02612284312799</v>
      </c>
      <c r="AH7" s="208">
        <v>118.015552597653</v>
      </c>
      <c r="AI7" s="208">
        <v>123.716832784472</v>
      </c>
      <c r="AJ7" s="208">
        <v>123.493599534002</v>
      </c>
      <c r="AK7" s="208">
        <v>120.096831298737</v>
      </c>
      <c r="AL7" s="214">
        <v>119.730204232727</v>
      </c>
      <c r="AM7" s="208"/>
      <c r="AN7" s="215">
        <v>135.534393693412</v>
      </c>
      <c r="AO7" s="216">
        <v>137.468148167322</v>
      </c>
      <c r="AP7" s="217">
        <v>136.51733766791801</v>
      </c>
      <c r="AQ7" s="208"/>
      <c r="AR7" s="218">
        <v>125.183239358794</v>
      </c>
      <c r="AS7" s="96"/>
      <c r="AT7" s="192">
        <v>13.4886825534069</v>
      </c>
      <c r="AU7" s="187">
        <v>17.0256873489055</v>
      </c>
      <c r="AV7" s="187">
        <v>19.426192344567198</v>
      </c>
      <c r="AW7" s="187">
        <v>19.0257162066994</v>
      </c>
      <c r="AX7" s="187">
        <v>15.425918710252001</v>
      </c>
      <c r="AY7" s="193">
        <v>17.173604746395199</v>
      </c>
      <c r="AZ7" s="187"/>
      <c r="BA7" s="194">
        <v>12.0152580439178</v>
      </c>
      <c r="BB7" s="195">
        <v>10.8643934332302</v>
      </c>
      <c r="BC7" s="196">
        <v>11.409706920597699</v>
      </c>
      <c r="BD7" s="187"/>
      <c r="BE7" s="197">
        <v>14.7753416754817</v>
      </c>
    </row>
    <row r="8" spans="1:57" x14ac:dyDescent="0.25">
      <c r="A8" s="24" t="s">
        <v>19</v>
      </c>
      <c r="B8" s="44" t="str">
        <f t="shared" ref="B8:B43" si="0">TRIM(A8)</f>
        <v>Norfolk/Virginia Beach, VA</v>
      </c>
      <c r="C8" s="12"/>
      <c r="D8" s="28" t="s">
        <v>16</v>
      </c>
      <c r="E8" s="31" t="s">
        <v>17</v>
      </c>
      <c r="F8" s="12"/>
      <c r="G8" s="213">
        <v>97.274862981802897</v>
      </c>
      <c r="H8" s="208">
        <v>97.084477735289894</v>
      </c>
      <c r="I8" s="208">
        <v>98.338612898656606</v>
      </c>
      <c r="J8" s="208">
        <v>101.93602734185799</v>
      </c>
      <c r="K8" s="208">
        <v>107.28766771756401</v>
      </c>
      <c r="L8" s="214">
        <v>100.67972256919801</v>
      </c>
      <c r="M8" s="208"/>
      <c r="N8" s="215">
        <v>128.73393131397</v>
      </c>
      <c r="O8" s="216">
        <v>129.346114138107</v>
      </c>
      <c r="P8" s="217">
        <v>129.03607146439501</v>
      </c>
      <c r="Q8" s="208"/>
      <c r="R8" s="218">
        <v>110.630461602064</v>
      </c>
      <c r="S8" s="96"/>
      <c r="T8" s="192">
        <v>14.013131629027599</v>
      </c>
      <c r="U8" s="187">
        <v>11.620694059224499</v>
      </c>
      <c r="V8" s="187">
        <v>9.7522137559895192</v>
      </c>
      <c r="W8" s="187">
        <v>8.9043786843174892</v>
      </c>
      <c r="X8" s="187">
        <v>10.281317381500999</v>
      </c>
      <c r="Y8" s="193">
        <v>10.631092956083901</v>
      </c>
      <c r="Z8" s="187"/>
      <c r="AA8" s="194">
        <v>12.0130019029552</v>
      </c>
      <c r="AB8" s="195">
        <v>9.6104962353292702</v>
      </c>
      <c r="AC8" s="196">
        <v>10.7600212615119</v>
      </c>
      <c r="AD8" s="187"/>
      <c r="AE8" s="197">
        <v>10.4689882256571</v>
      </c>
      <c r="AF8" s="35"/>
      <c r="AG8" s="213">
        <v>96.668301509498406</v>
      </c>
      <c r="AH8" s="208">
        <v>97.944470530468294</v>
      </c>
      <c r="AI8" s="208">
        <v>101.064650537622</v>
      </c>
      <c r="AJ8" s="208">
        <v>102.56752173066801</v>
      </c>
      <c r="AK8" s="208">
        <v>105.565565674385</v>
      </c>
      <c r="AL8" s="214">
        <v>101.03371192856901</v>
      </c>
      <c r="AM8" s="208"/>
      <c r="AN8" s="215">
        <v>126.647493522448</v>
      </c>
      <c r="AO8" s="216">
        <v>129.95728903317499</v>
      </c>
      <c r="AP8" s="217">
        <v>128.334162570698</v>
      </c>
      <c r="AQ8" s="208"/>
      <c r="AR8" s="218">
        <v>110.31057753555</v>
      </c>
      <c r="AS8" s="96"/>
      <c r="AT8" s="192">
        <v>9.0834336293736193</v>
      </c>
      <c r="AU8" s="187">
        <v>9.1189050262281199</v>
      </c>
      <c r="AV8" s="187">
        <v>10.4764012298262</v>
      </c>
      <c r="AW8" s="187">
        <v>10.4453965941816</v>
      </c>
      <c r="AX8" s="187">
        <v>10.930295849989101</v>
      </c>
      <c r="AY8" s="193">
        <v>10.1467751203934</v>
      </c>
      <c r="AZ8" s="187"/>
      <c r="BA8" s="194">
        <v>11.393363978431299</v>
      </c>
      <c r="BB8" s="195">
        <v>9.9696655351064294</v>
      </c>
      <c r="BC8" s="196">
        <v>10.6281390830441</v>
      </c>
      <c r="BD8" s="187"/>
      <c r="BE8" s="197">
        <v>10.107311500826899</v>
      </c>
    </row>
    <row r="9" spans="1:57" ht="15" x14ac:dyDescent="0.35">
      <c r="A9" s="24" t="s">
        <v>20</v>
      </c>
      <c r="B9" s="79" t="s">
        <v>72</v>
      </c>
      <c r="C9" s="12"/>
      <c r="D9" s="28" t="s">
        <v>16</v>
      </c>
      <c r="E9" s="31" t="s">
        <v>17</v>
      </c>
      <c r="F9" s="12"/>
      <c r="G9" s="213">
        <v>95.481794401370294</v>
      </c>
      <c r="H9" s="208">
        <v>101.190917721904</v>
      </c>
      <c r="I9" s="208">
        <v>106.374690515254</v>
      </c>
      <c r="J9" s="208">
        <v>106.945379075746</v>
      </c>
      <c r="K9" s="208">
        <v>106.391626265667</v>
      </c>
      <c r="L9" s="214">
        <v>103.74431520820799</v>
      </c>
      <c r="M9" s="208"/>
      <c r="N9" s="215">
        <v>137.76343646447299</v>
      </c>
      <c r="O9" s="216">
        <v>131.885370889851</v>
      </c>
      <c r="P9" s="217">
        <v>134.89661082928399</v>
      </c>
      <c r="Q9" s="208"/>
      <c r="R9" s="218">
        <v>114.568256771836</v>
      </c>
      <c r="S9" s="96"/>
      <c r="T9" s="192">
        <v>3.43585095464671</v>
      </c>
      <c r="U9" s="187">
        <v>4.4074707025284896</v>
      </c>
      <c r="V9" s="187">
        <v>4.6194617486941603</v>
      </c>
      <c r="W9" s="187">
        <v>6.5744774903165499</v>
      </c>
      <c r="X9" s="187">
        <v>8.5590999934025795</v>
      </c>
      <c r="Y9" s="193">
        <v>5.7499569111222799</v>
      </c>
      <c r="Z9" s="187"/>
      <c r="AA9" s="194">
        <v>8.2673091762663802</v>
      </c>
      <c r="AB9" s="195">
        <v>3.5129277457226</v>
      </c>
      <c r="AC9" s="196">
        <v>5.9454238435811897</v>
      </c>
      <c r="AD9" s="187"/>
      <c r="AE9" s="197">
        <v>5.80405826069964</v>
      </c>
      <c r="AF9" s="35"/>
      <c r="AG9" s="213">
        <v>96.081999261010296</v>
      </c>
      <c r="AH9" s="208">
        <v>102.015551642931</v>
      </c>
      <c r="AI9" s="208">
        <v>107.359783351037</v>
      </c>
      <c r="AJ9" s="208">
        <v>108.80750238635601</v>
      </c>
      <c r="AK9" s="208">
        <v>106.47687244913</v>
      </c>
      <c r="AL9" s="214">
        <v>104.651925125044</v>
      </c>
      <c r="AM9" s="208"/>
      <c r="AN9" s="215">
        <v>122.430478696683</v>
      </c>
      <c r="AO9" s="216">
        <v>122.384953838809</v>
      </c>
      <c r="AP9" s="217">
        <v>122.407582946864</v>
      </c>
      <c r="AQ9" s="208"/>
      <c r="AR9" s="218">
        <v>110.346545115124</v>
      </c>
      <c r="AS9" s="96"/>
      <c r="AT9" s="192">
        <v>5.3099941731311198</v>
      </c>
      <c r="AU9" s="187">
        <v>8.3637170476680698</v>
      </c>
      <c r="AV9" s="187">
        <v>10.508255202570499</v>
      </c>
      <c r="AW9" s="187">
        <v>12.0871343155984</v>
      </c>
      <c r="AX9" s="187">
        <v>9.8398729642930896</v>
      </c>
      <c r="AY9" s="193">
        <v>9.6215263468883503</v>
      </c>
      <c r="AZ9" s="187"/>
      <c r="BA9" s="194">
        <v>6.9048069139159001</v>
      </c>
      <c r="BB9" s="195">
        <v>4.4410535442643599</v>
      </c>
      <c r="BC9" s="196">
        <v>5.6380025521699304</v>
      </c>
      <c r="BD9" s="187"/>
      <c r="BE9" s="197">
        <v>8.0100433107580606</v>
      </c>
    </row>
    <row r="10" spans="1:57" x14ac:dyDescent="0.25">
      <c r="A10" s="24" t="s">
        <v>21</v>
      </c>
      <c r="B10" s="44" t="str">
        <f t="shared" si="0"/>
        <v>Virginia Area</v>
      </c>
      <c r="C10" s="12"/>
      <c r="D10" s="28" t="s">
        <v>16</v>
      </c>
      <c r="E10" s="31" t="s">
        <v>17</v>
      </c>
      <c r="F10" s="12"/>
      <c r="G10" s="213">
        <v>99.672968632908606</v>
      </c>
      <c r="H10" s="208">
        <v>99.452451812555196</v>
      </c>
      <c r="I10" s="208">
        <v>101.698085581787</v>
      </c>
      <c r="J10" s="208">
        <v>100.901260149783</v>
      </c>
      <c r="K10" s="208">
        <v>107.12692703965401</v>
      </c>
      <c r="L10" s="214">
        <v>101.93284242807501</v>
      </c>
      <c r="M10" s="208"/>
      <c r="N10" s="215">
        <v>142.24573740528999</v>
      </c>
      <c r="O10" s="216">
        <v>141.51664797401199</v>
      </c>
      <c r="P10" s="217">
        <v>141.886396346293</v>
      </c>
      <c r="Q10" s="208"/>
      <c r="R10" s="218">
        <v>115.497664931052</v>
      </c>
      <c r="S10" s="96"/>
      <c r="T10" s="192">
        <v>6.9899948720152896</v>
      </c>
      <c r="U10" s="187">
        <v>6.7924266523096</v>
      </c>
      <c r="V10" s="187">
        <v>6.2940439773944101</v>
      </c>
      <c r="W10" s="187">
        <v>4.9927062934711399</v>
      </c>
      <c r="X10" s="187">
        <v>5.3422972131424498</v>
      </c>
      <c r="Y10" s="193">
        <v>5.9647120528039599</v>
      </c>
      <c r="Z10" s="187"/>
      <c r="AA10" s="194">
        <v>-0.60072149186191803</v>
      </c>
      <c r="AB10" s="195">
        <v>-4.8338450842904503</v>
      </c>
      <c r="AC10" s="196">
        <v>-2.77302790802496</v>
      </c>
      <c r="AD10" s="187"/>
      <c r="AE10" s="197">
        <v>1.52148494052577</v>
      </c>
      <c r="AF10" s="35"/>
      <c r="AG10" s="213">
        <v>102.712039686434</v>
      </c>
      <c r="AH10" s="208">
        <v>102.453585814221</v>
      </c>
      <c r="AI10" s="208">
        <v>104.831966480555</v>
      </c>
      <c r="AJ10" s="208">
        <v>104.51251752408</v>
      </c>
      <c r="AK10" s="208">
        <v>110.31065937290001</v>
      </c>
      <c r="AL10" s="214">
        <v>105.14256540721399</v>
      </c>
      <c r="AM10" s="208"/>
      <c r="AN10" s="215">
        <v>153.815441896875</v>
      </c>
      <c r="AO10" s="216">
        <v>155.93321761763599</v>
      </c>
      <c r="AP10" s="217">
        <v>154.88967852129301</v>
      </c>
      <c r="AQ10" s="208"/>
      <c r="AR10" s="218">
        <v>122.041733259303</v>
      </c>
      <c r="AS10" s="96"/>
      <c r="AT10" s="192">
        <v>4.3541881137115297</v>
      </c>
      <c r="AU10" s="187">
        <v>5.7957441498184696</v>
      </c>
      <c r="AV10" s="187">
        <v>7.1549440512908102</v>
      </c>
      <c r="AW10" s="187">
        <v>5.6066108737311504</v>
      </c>
      <c r="AX10" s="187">
        <v>4.85505578711496</v>
      </c>
      <c r="AY10" s="193">
        <v>5.6085810760230697</v>
      </c>
      <c r="AZ10" s="187"/>
      <c r="BA10" s="194">
        <v>9.1289802530817905</v>
      </c>
      <c r="BB10" s="195">
        <v>7.4579571531548199</v>
      </c>
      <c r="BC10" s="196">
        <v>8.2568700556614392</v>
      </c>
      <c r="BD10" s="187"/>
      <c r="BE10" s="197">
        <v>6.4367209155551901</v>
      </c>
    </row>
    <row r="11" spans="1:57" x14ac:dyDescent="0.25">
      <c r="A11" s="41" t="s">
        <v>22</v>
      </c>
      <c r="B11" s="44" t="str">
        <f t="shared" si="0"/>
        <v>Washington, DC</v>
      </c>
      <c r="C11" s="12"/>
      <c r="D11" s="28" t="s">
        <v>16</v>
      </c>
      <c r="E11" s="31" t="s">
        <v>17</v>
      </c>
      <c r="F11" s="12"/>
      <c r="G11" s="213">
        <v>166.76110382211201</v>
      </c>
      <c r="H11" s="208">
        <v>177.979172957195</v>
      </c>
      <c r="I11" s="208">
        <v>178.40721445098799</v>
      </c>
      <c r="J11" s="208">
        <v>177.778379308106</v>
      </c>
      <c r="K11" s="208">
        <v>168.78985000475001</v>
      </c>
      <c r="L11" s="214">
        <v>174.20829939426801</v>
      </c>
      <c r="M11" s="208"/>
      <c r="N11" s="215">
        <v>159.514408673894</v>
      </c>
      <c r="O11" s="216">
        <v>159.09796939133801</v>
      </c>
      <c r="P11" s="217">
        <v>159.30786333255199</v>
      </c>
      <c r="Q11" s="208"/>
      <c r="R11" s="218">
        <v>169.475555744177</v>
      </c>
      <c r="S11" s="96"/>
      <c r="T11" s="192">
        <v>21.908295645532199</v>
      </c>
      <c r="U11" s="187">
        <v>21.557470874860201</v>
      </c>
      <c r="V11" s="187">
        <v>20.7434423925895</v>
      </c>
      <c r="W11" s="187">
        <v>29.256686595872399</v>
      </c>
      <c r="X11" s="187">
        <v>23.56271918549</v>
      </c>
      <c r="Y11" s="193">
        <v>23.429714267713202</v>
      </c>
      <c r="Z11" s="187"/>
      <c r="AA11" s="194">
        <v>16.8849549793092</v>
      </c>
      <c r="AB11" s="195">
        <v>15.605276543051399</v>
      </c>
      <c r="AC11" s="196">
        <v>16.223188754373201</v>
      </c>
      <c r="AD11" s="187"/>
      <c r="AE11" s="197">
        <v>21.313877597864298</v>
      </c>
      <c r="AF11" s="35"/>
      <c r="AG11" s="213">
        <v>171.21770201643599</v>
      </c>
      <c r="AH11" s="208">
        <v>185.09566871382901</v>
      </c>
      <c r="AI11" s="208">
        <v>194.74927116055801</v>
      </c>
      <c r="AJ11" s="208">
        <v>196.20323408124801</v>
      </c>
      <c r="AK11" s="208">
        <v>185.38803790193001</v>
      </c>
      <c r="AL11" s="214">
        <v>187.46360034508101</v>
      </c>
      <c r="AM11" s="208"/>
      <c r="AN11" s="215">
        <v>170.771673218784</v>
      </c>
      <c r="AO11" s="216">
        <v>170.384615240952</v>
      </c>
      <c r="AP11" s="217">
        <v>170.57491830174399</v>
      </c>
      <c r="AQ11" s="208"/>
      <c r="AR11" s="218">
        <v>182.19025459554501</v>
      </c>
      <c r="AS11" s="96"/>
      <c r="AT11" s="192">
        <v>30.382191211098299</v>
      </c>
      <c r="AU11" s="187">
        <v>32.1524523994349</v>
      </c>
      <c r="AV11" s="187">
        <v>34.335488563449097</v>
      </c>
      <c r="AW11" s="187">
        <v>37.188204510621702</v>
      </c>
      <c r="AX11" s="187">
        <v>33.425226170920901</v>
      </c>
      <c r="AY11" s="193">
        <v>33.975018283147598</v>
      </c>
      <c r="AZ11" s="187"/>
      <c r="BA11" s="194">
        <v>25.736694721969901</v>
      </c>
      <c r="BB11" s="195">
        <v>23.979119139274701</v>
      </c>
      <c r="BC11" s="196">
        <v>24.821532116368999</v>
      </c>
      <c r="BD11" s="187"/>
      <c r="BE11" s="197">
        <v>31.268835903844899</v>
      </c>
    </row>
    <row r="12" spans="1:57" x14ac:dyDescent="0.25">
      <c r="A12" s="24" t="s">
        <v>23</v>
      </c>
      <c r="B12" s="44" t="str">
        <f t="shared" si="0"/>
        <v>Arlington, VA</v>
      </c>
      <c r="C12" s="12"/>
      <c r="D12" s="28" t="s">
        <v>16</v>
      </c>
      <c r="E12" s="31" t="s">
        <v>17</v>
      </c>
      <c r="F12" s="12"/>
      <c r="G12" s="213">
        <v>159.837922767203</v>
      </c>
      <c r="H12" s="208">
        <v>186.427226459575</v>
      </c>
      <c r="I12" s="208">
        <v>193.62141102787601</v>
      </c>
      <c r="J12" s="208">
        <v>187.10180223085499</v>
      </c>
      <c r="K12" s="208">
        <v>167.397910654827</v>
      </c>
      <c r="L12" s="214">
        <v>180.35910873489701</v>
      </c>
      <c r="M12" s="208"/>
      <c r="N12" s="215">
        <v>149.04900429519699</v>
      </c>
      <c r="O12" s="216">
        <v>149.944527716186</v>
      </c>
      <c r="P12" s="217">
        <v>149.4683160299</v>
      </c>
      <c r="Q12" s="208"/>
      <c r="R12" s="218">
        <v>171.51305056190901</v>
      </c>
      <c r="S12" s="96"/>
      <c r="T12" s="192">
        <v>24.421466133407701</v>
      </c>
      <c r="U12" s="187">
        <v>27.024468974568698</v>
      </c>
      <c r="V12" s="187">
        <v>27.938738576360201</v>
      </c>
      <c r="W12" s="187">
        <v>32.2371040133092</v>
      </c>
      <c r="X12" s="187">
        <v>31.2969887556619</v>
      </c>
      <c r="Y12" s="193">
        <v>29.424787939037898</v>
      </c>
      <c r="Z12" s="187"/>
      <c r="AA12" s="194">
        <v>30.559197448662299</v>
      </c>
      <c r="AB12" s="195">
        <v>32.182938622593198</v>
      </c>
      <c r="AC12" s="196">
        <v>31.358129957642699</v>
      </c>
      <c r="AD12" s="187"/>
      <c r="AE12" s="197">
        <v>31.736692314011101</v>
      </c>
      <c r="AF12" s="35"/>
      <c r="AG12" s="213">
        <v>184.377675897085</v>
      </c>
      <c r="AH12" s="208">
        <v>208.78221663400001</v>
      </c>
      <c r="AI12" s="208">
        <v>214.69427064917301</v>
      </c>
      <c r="AJ12" s="208">
        <v>211.828903498117</v>
      </c>
      <c r="AK12" s="208">
        <v>188.68078930828</v>
      </c>
      <c r="AL12" s="214">
        <v>202.690420345489</v>
      </c>
      <c r="AM12" s="208"/>
      <c r="AN12" s="215">
        <v>163.27482420918599</v>
      </c>
      <c r="AO12" s="216">
        <v>166.433500576131</v>
      </c>
      <c r="AP12" s="217">
        <v>164.84748344479399</v>
      </c>
      <c r="AQ12" s="208"/>
      <c r="AR12" s="218">
        <v>191.53113660531301</v>
      </c>
      <c r="AS12" s="96"/>
      <c r="AT12" s="192">
        <v>34.244970899651001</v>
      </c>
      <c r="AU12" s="187">
        <v>34.2331475885941</v>
      </c>
      <c r="AV12" s="187">
        <v>33.3251368512529</v>
      </c>
      <c r="AW12" s="187">
        <v>35.292595080679099</v>
      </c>
      <c r="AX12" s="187">
        <v>33.3959786204273</v>
      </c>
      <c r="AY12" s="193">
        <v>34.428669823985103</v>
      </c>
      <c r="AZ12" s="187"/>
      <c r="BA12" s="194">
        <v>36.796993939233403</v>
      </c>
      <c r="BB12" s="195">
        <v>41.262192875178798</v>
      </c>
      <c r="BC12" s="196">
        <v>39.034782341500303</v>
      </c>
      <c r="BD12" s="187"/>
      <c r="BE12" s="197">
        <v>37.048652047779697</v>
      </c>
    </row>
    <row r="13" spans="1:57" x14ac:dyDescent="0.25">
      <c r="A13" s="24" t="s">
        <v>24</v>
      </c>
      <c r="B13" s="44" t="str">
        <f t="shared" si="0"/>
        <v>Suburban Virginia Area</v>
      </c>
      <c r="C13" s="12"/>
      <c r="D13" s="28" t="s">
        <v>16</v>
      </c>
      <c r="E13" s="31" t="s">
        <v>17</v>
      </c>
      <c r="F13" s="12"/>
      <c r="G13" s="213">
        <v>121.965268046709</v>
      </c>
      <c r="H13" s="208">
        <v>129.14218855980101</v>
      </c>
      <c r="I13" s="208">
        <v>121.723281577843</v>
      </c>
      <c r="J13" s="208">
        <v>129.89674394319101</v>
      </c>
      <c r="K13" s="208">
        <v>125.797734843437</v>
      </c>
      <c r="L13" s="214">
        <v>125.822860481841</v>
      </c>
      <c r="M13" s="208"/>
      <c r="N13" s="215">
        <v>158.202079499447</v>
      </c>
      <c r="O13" s="216">
        <v>164.345003717472</v>
      </c>
      <c r="P13" s="217">
        <v>161.25820417976601</v>
      </c>
      <c r="Q13" s="208"/>
      <c r="R13" s="218">
        <v>137.413139555985</v>
      </c>
      <c r="S13" s="96"/>
      <c r="T13" s="192">
        <v>13.7690702440817</v>
      </c>
      <c r="U13" s="187">
        <v>16.385237933265099</v>
      </c>
      <c r="V13" s="187">
        <v>8.2439071023878601</v>
      </c>
      <c r="W13" s="187">
        <v>17.612848055796299</v>
      </c>
      <c r="X13" s="187">
        <v>11.072732261104299</v>
      </c>
      <c r="Y13" s="193">
        <v>13.354754165555301</v>
      </c>
      <c r="Z13" s="187"/>
      <c r="AA13" s="194">
        <v>19.112719639763501</v>
      </c>
      <c r="AB13" s="195">
        <v>18.753831488246501</v>
      </c>
      <c r="AC13" s="196">
        <v>18.910016492529099</v>
      </c>
      <c r="AD13" s="187"/>
      <c r="AE13" s="197">
        <v>14.9580879495561</v>
      </c>
      <c r="AF13" s="35"/>
      <c r="AG13" s="213">
        <v>121.347836035564</v>
      </c>
      <c r="AH13" s="208">
        <v>125.234185971339</v>
      </c>
      <c r="AI13" s="208">
        <v>125.609412985172</v>
      </c>
      <c r="AJ13" s="208">
        <v>126.325163736815</v>
      </c>
      <c r="AK13" s="208">
        <v>129.37910884493101</v>
      </c>
      <c r="AL13" s="214">
        <v>125.77774803048</v>
      </c>
      <c r="AM13" s="208"/>
      <c r="AN13" s="215">
        <v>161.20545815654</v>
      </c>
      <c r="AO13" s="216">
        <v>165.92462584740201</v>
      </c>
      <c r="AP13" s="217">
        <v>163.61737536689199</v>
      </c>
      <c r="AQ13" s="208"/>
      <c r="AR13" s="218">
        <v>138.17061161062699</v>
      </c>
      <c r="AS13" s="96"/>
      <c r="AT13" s="192">
        <v>11.171478265602801</v>
      </c>
      <c r="AU13" s="187">
        <v>16.8880706889857</v>
      </c>
      <c r="AV13" s="187">
        <v>13.1766616434426</v>
      </c>
      <c r="AW13" s="187">
        <v>12.084868974421701</v>
      </c>
      <c r="AX13" s="187">
        <v>6.4598078883283803</v>
      </c>
      <c r="AY13" s="193">
        <v>11.779987538444599</v>
      </c>
      <c r="AZ13" s="187"/>
      <c r="BA13" s="194">
        <v>10.2578717983699</v>
      </c>
      <c r="BB13" s="195">
        <v>10.310214244615301</v>
      </c>
      <c r="BC13" s="196">
        <v>10.2733726047838</v>
      </c>
      <c r="BD13" s="187"/>
      <c r="BE13" s="197">
        <v>10.571883078334899</v>
      </c>
    </row>
    <row r="14" spans="1:57" x14ac:dyDescent="0.25">
      <c r="A14" s="24" t="s">
        <v>25</v>
      </c>
      <c r="B14" s="44" t="str">
        <f t="shared" si="0"/>
        <v>Alexandria, VA</v>
      </c>
      <c r="C14" s="12"/>
      <c r="D14" s="28" t="s">
        <v>16</v>
      </c>
      <c r="E14" s="31" t="s">
        <v>17</v>
      </c>
      <c r="F14" s="12"/>
      <c r="G14" s="213">
        <v>128.82702547452499</v>
      </c>
      <c r="H14" s="208">
        <v>136.03970063834399</v>
      </c>
      <c r="I14" s="208">
        <v>141.11376607717</v>
      </c>
      <c r="J14" s="208">
        <v>142.971204140937</v>
      </c>
      <c r="K14" s="208">
        <v>144.36167368209999</v>
      </c>
      <c r="L14" s="214">
        <v>139.20616662503099</v>
      </c>
      <c r="M14" s="208"/>
      <c r="N14" s="215">
        <v>132.60154878678301</v>
      </c>
      <c r="O14" s="216">
        <v>140.13788248514999</v>
      </c>
      <c r="P14" s="217">
        <v>136.50053737541501</v>
      </c>
      <c r="Q14" s="208"/>
      <c r="R14" s="218">
        <v>138.302739475289</v>
      </c>
      <c r="S14" s="96"/>
      <c r="T14" s="192">
        <v>17.304509849849701</v>
      </c>
      <c r="U14" s="187">
        <v>15.718566159360901</v>
      </c>
      <c r="V14" s="187">
        <v>20.932229826063502</v>
      </c>
      <c r="W14" s="187">
        <v>23.685726382933598</v>
      </c>
      <c r="X14" s="187">
        <v>29.092644495245601</v>
      </c>
      <c r="Y14" s="193">
        <v>21.718572582901601</v>
      </c>
      <c r="Z14" s="187"/>
      <c r="AA14" s="194">
        <v>18.544825941753299</v>
      </c>
      <c r="AB14" s="195">
        <v>22.2713892485095</v>
      </c>
      <c r="AC14" s="196">
        <v>20.475373679039802</v>
      </c>
      <c r="AD14" s="187"/>
      <c r="AE14" s="197">
        <v>21.338906743202699</v>
      </c>
      <c r="AF14" s="35"/>
      <c r="AG14" s="213">
        <v>135.48482677391499</v>
      </c>
      <c r="AH14" s="208">
        <v>150.619846799474</v>
      </c>
      <c r="AI14" s="208">
        <v>155.845416373858</v>
      </c>
      <c r="AJ14" s="208">
        <v>155.855731881022</v>
      </c>
      <c r="AK14" s="208">
        <v>147.24467440103101</v>
      </c>
      <c r="AL14" s="214">
        <v>149.72253936304199</v>
      </c>
      <c r="AM14" s="208"/>
      <c r="AN14" s="215">
        <v>136.95875104357901</v>
      </c>
      <c r="AO14" s="216">
        <v>139.99350069627101</v>
      </c>
      <c r="AP14" s="217">
        <v>138.53388652425301</v>
      </c>
      <c r="AQ14" s="208"/>
      <c r="AR14" s="218">
        <v>146.15308635333</v>
      </c>
      <c r="AS14" s="96"/>
      <c r="AT14" s="192">
        <v>19.1593080770641</v>
      </c>
      <c r="AU14" s="187">
        <v>24.549828826151401</v>
      </c>
      <c r="AV14" s="187">
        <v>26.671303518464299</v>
      </c>
      <c r="AW14" s="187">
        <v>26.390274381391698</v>
      </c>
      <c r="AX14" s="187">
        <v>25.374608088101802</v>
      </c>
      <c r="AY14" s="193">
        <v>24.9384085875224</v>
      </c>
      <c r="AZ14" s="187"/>
      <c r="BA14" s="194">
        <v>19.863617416770399</v>
      </c>
      <c r="BB14" s="195">
        <v>21.5389535653973</v>
      </c>
      <c r="BC14" s="196">
        <v>20.733644854372301</v>
      </c>
      <c r="BD14" s="187"/>
      <c r="BE14" s="197">
        <v>23.778160770337301</v>
      </c>
    </row>
    <row r="15" spans="1:57" x14ac:dyDescent="0.25">
      <c r="A15" s="24" t="s">
        <v>26</v>
      </c>
      <c r="B15" s="44" t="str">
        <f t="shared" si="0"/>
        <v>Fairfax/Tysons Corner, VA</v>
      </c>
      <c r="C15" s="12"/>
      <c r="D15" s="28" t="s">
        <v>16</v>
      </c>
      <c r="E15" s="31" t="s">
        <v>17</v>
      </c>
      <c r="F15" s="12"/>
      <c r="G15" s="213">
        <v>138.811373082632</v>
      </c>
      <c r="H15" s="208">
        <v>163.095172615564</v>
      </c>
      <c r="I15" s="208">
        <v>173.70155169615299</v>
      </c>
      <c r="J15" s="208">
        <v>170.411305527297</v>
      </c>
      <c r="K15" s="208">
        <v>151.250729534063</v>
      </c>
      <c r="L15" s="214">
        <v>161.08635506293399</v>
      </c>
      <c r="M15" s="208"/>
      <c r="N15" s="215">
        <v>129.075006811989</v>
      </c>
      <c r="O15" s="216">
        <v>131.04429966383799</v>
      </c>
      <c r="P15" s="217">
        <v>130.09012129713599</v>
      </c>
      <c r="Q15" s="208"/>
      <c r="R15" s="218">
        <v>151.38832860019599</v>
      </c>
      <c r="S15" s="96"/>
      <c r="T15" s="192">
        <v>16.687216818946698</v>
      </c>
      <c r="U15" s="187">
        <v>20.999060329653599</v>
      </c>
      <c r="V15" s="187">
        <v>24.805306069000899</v>
      </c>
      <c r="W15" s="187">
        <v>28.960791094961699</v>
      </c>
      <c r="X15" s="187">
        <v>25.857592070674499</v>
      </c>
      <c r="Y15" s="193">
        <v>24.0996274830934</v>
      </c>
      <c r="Z15" s="187"/>
      <c r="AA15" s="194">
        <v>15.003942838276201</v>
      </c>
      <c r="AB15" s="195">
        <v>14.628863608334701</v>
      </c>
      <c r="AC15" s="196">
        <v>14.8067647940345</v>
      </c>
      <c r="AD15" s="187"/>
      <c r="AE15" s="197">
        <v>21.5447131799041</v>
      </c>
      <c r="AF15" s="35"/>
      <c r="AG15" s="213">
        <v>143.188477659386</v>
      </c>
      <c r="AH15" s="208">
        <v>168.13215767833199</v>
      </c>
      <c r="AI15" s="208">
        <v>181.05306463209999</v>
      </c>
      <c r="AJ15" s="208">
        <v>178.61657819339399</v>
      </c>
      <c r="AK15" s="208">
        <v>158.123841686768</v>
      </c>
      <c r="AL15" s="214">
        <v>167.58143490896501</v>
      </c>
      <c r="AM15" s="208"/>
      <c r="AN15" s="215">
        <v>129.072868354869</v>
      </c>
      <c r="AO15" s="216">
        <v>129.872399210136</v>
      </c>
      <c r="AP15" s="217">
        <v>129.48314903947599</v>
      </c>
      <c r="AQ15" s="208"/>
      <c r="AR15" s="218">
        <v>156.14637283539099</v>
      </c>
      <c r="AS15" s="96"/>
      <c r="AT15" s="192">
        <v>21.697892879811199</v>
      </c>
      <c r="AU15" s="187">
        <v>26.663182282678399</v>
      </c>
      <c r="AV15" s="187">
        <v>30.414683139012801</v>
      </c>
      <c r="AW15" s="187">
        <v>30.012379121833401</v>
      </c>
      <c r="AX15" s="187">
        <v>28.766077648275601</v>
      </c>
      <c r="AY15" s="193">
        <v>28.369823915087299</v>
      </c>
      <c r="AZ15" s="187"/>
      <c r="BA15" s="194">
        <v>12.980930754210901</v>
      </c>
      <c r="BB15" s="195">
        <v>13.5013242862605</v>
      </c>
      <c r="BC15" s="196">
        <v>13.2479438226275</v>
      </c>
      <c r="BD15" s="187"/>
      <c r="BE15" s="197">
        <v>24.540575662352602</v>
      </c>
    </row>
    <row r="16" spans="1:57" x14ac:dyDescent="0.25">
      <c r="A16" s="24" t="s">
        <v>27</v>
      </c>
      <c r="B16" s="44" t="str">
        <f t="shared" si="0"/>
        <v>I-95 Fredericksburg, VA</v>
      </c>
      <c r="C16" s="12"/>
      <c r="D16" s="28" t="s">
        <v>16</v>
      </c>
      <c r="E16" s="31" t="s">
        <v>17</v>
      </c>
      <c r="F16" s="12"/>
      <c r="G16" s="213">
        <v>84.553221255584205</v>
      </c>
      <c r="H16" s="208">
        <v>86.441273050433196</v>
      </c>
      <c r="I16" s="208">
        <v>89.462593356715402</v>
      </c>
      <c r="J16" s="208">
        <v>91.446860048973406</v>
      </c>
      <c r="K16" s="208">
        <v>93.515383455812994</v>
      </c>
      <c r="L16" s="214">
        <v>89.362007267621905</v>
      </c>
      <c r="M16" s="208"/>
      <c r="N16" s="215">
        <v>100.212746053073</v>
      </c>
      <c r="O16" s="216">
        <v>102.452641360844</v>
      </c>
      <c r="P16" s="217">
        <v>101.368650735592</v>
      </c>
      <c r="Q16" s="208"/>
      <c r="R16" s="218">
        <v>93.406852135815896</v>
      </c>
      <c r="S16" s="96"/>
      <c r="T16" s="192">
        <v>4.8224198952506399</v>
      </c>
      <c r="U16" s="187">
        <v>3.6683442119517702</v>
      </c>
      <c r="V16" s="187">
        <v>6.0199202843766804</v>
      </c>
      <c r="W16" s="187">
        <v>7.8660693181370496</v>
      </c>
      <c r="X16" s="187">
        <v>6.5343199266608103</v>
      </c>
      <c r="Y16" s="193">
        <v>5.8858448873116398</v>
      </c>
      <c r="Z16" s="187"/>
      <c r="AA16" s="194">
        <v>4.7072412438239102</v>
      </c>
      <c r="AB16" s="195">
        <v>5.5382611513692002</v>
      </c>
      <c r="AC16" s="196">
        <v>5.1429159568198104</v>
      </c>
      <c r="AD16" s="187"/>
      <c r="AE16" s="197">
        <v>5.5359034053899503</v>
      </c>
      <c r="AF16" s="35"/>
      <c r="AG16" s="213">
        <v>86.079098582576805</v>
      </c>
      <c r="AH16" s="208">
        <v>87.349940605023406</v>
      </c>
      <c r="AI16" s="208">
        <v>90.3105397475899</v>
      </c>
      <c r="AJ16" s="208">
        <v>90.701478260869493</v>
      </c>
      <c r="AK16" s="208">
        <v>90.374688280455004</v>
      </c>
      <c r="AL16" s="214">
        <v>89.071652499903607</v>
      </c>
      <c r="AM16" s="208"/>
      <c r="AN16" s="215">
        <v>99.264006993596198</v>
      </c>
      <c r="AO16" s="216">
        <v>102.346573789018</v>
      </c>
      <c r="AP16" s="217">
        <v>100.865354171305</v>
      </c>
      <c r="AQ16" s="208"/>
      <c r="AR16" s="218">
        <v>92.875319761558004</v>
      </c>
      <c r="AS16" s="96"/>
      <c r="AT16" s="192">
        <v>4.18803994082797</v>
      </c>
      <c r="AU16" s="187">
        <v>3.0979035712139602</v>
      </c>
      <c r="AV16" s="187">
        <v>4.7795042325619503</v>
      </c>
      <c r="AW16" s="187">
        <v>5.1396553940735803</v>
      </c>
      <c r="AX16" s="187">
        <v>4.32105072687445</v>
      </c>
      <c r="AY16" s="193">
        <v>4.3452098608564</v>
      </c>
      <c r="AZ16" s="187"/>
      <c r="BA16" s="194">
        <v>5.8975398052705703</v>
      </c>
      <c r="BB16" s="195">
        <v>6.4097644235460001</v>
      </c>
      <c r="BC16" s="196">
        <v>6.1800272171508901</v>
      </c>
      <c r="BD16" s="187"/>
      <c r="BE16" s="197">
        <v>4.9151803861196397</v>
      </c>
    </row>
    <row r="17" spans="1:57" x14ac:dyDescent="0.25">
      <c r="A17" s="24" t="s">
        <v>28</v>
      </c>
      <c r="B17" s="44" t="str">
        <f t="shared" si="0"/>
        <v>Dulles Airport Area, VA</v>
      </c>
      <c r="C17" s="12"/>
      <c r="D17" s="28" t="s">
        <v>16</v>
      </c>
      <c r="E17" s="31" t="s">
        <v>17</v>
      </c>
      <c r="F17" s="12"/>
      <c r="G17" s="213">
        <v>116.84972380459099</v>
      </c>
      <c r="H17" s="208">
        <v>131.480195608782</v>
      </c>
      <c r="I17" s="208">
        <v>140.69542834267401</v>
      </c>
      <c r="J17" s="208">
        <v>138.41424972750301</v>
      </c>
      <c r="K17" s="208">
        <v>125.576261183068</v>
      </c>
      <c r="L17" s="214">
        <v>131.71445696748401</v>
      </c>
      <c r="M17" s="208"/>
      <c r="N17" s="215">
        <v>113.05462458215401</v>
      </c>
      <c r="O17" s="216">
        <v>107.641305268731</v>
      </c>
      <c r="P17" s="217">
        <v>110.387509131228</v>
      </c>
      <c r="Q17" s="208"/>
      <c r="R17" s="218">
        <v>125.559913041841</v>
      </c>
      <c r="S17" s="96"/>
      <c r="T17" s="192">
        <v>21.8827616441774</v>
      </c>
      <c r="U17" s="187">
        <v>23.937558234696201</v>
      </c>
      <c r="V17" s="187">
        <v>26.3939305278954</v>
      </c>
      <c r="W17" s="187">
        <v>28.254521270003099</v>
      </c>
      <c r="X17" s="187">
        <v>29.198858310439899</v>
      </c>
      <c r="Y17" s="193">
        <v>26.402905771879102</v>
      </c>
      <c r="Z17" s="187"/>
      <c r="AA17" s="194">
        <v>24.213624449628401</v>
      </c>
      <c r="AB17" s="195">
        <v>16.4497677628312</v>
      </c>
      <c r="AC17" s="196">
        <v>20.291994425739301</v>
      </c>
      <c r="AD17" s="187"/>
      <c r="AE17" s="197">
        <v>25.014553787671399</v>
      </c>
      <c r="AF17" s="35"/>
      <c r="AG17" s="213">
        <v>114.860635103414</v>
      </c>
      <c r="AH17" s="208">
        <v>131.46439380095501</v>
      </c>
      <c r="AI17" s="208">
        <v>142.25468633930899</v>
      </c>
      <c r="AJ17" s="208">
        <v>140.29652060035301</v>
      </c>
      <c r="AK17" s="208">
        <v>127.71407312952201</v>
      </c>
      <c r="AL17" s="214">
        <v>132.636737948026</v>
      </c>
      <c r="AM17" s="208"/>
      <c r="AN17" s="215">
        <v>111.757601639562</v>
      </c>
      <c r="AO17" s="216">
        <v>110.75388761059</v>
      </c>
      <c r="AP17" s="217">
        <v>111.24874427010501</v>
      </c>
      <c r="AQ17" s="208"/>
      <c r="AR17" s="218">
        <v>126.480060300224</v>
      </c>
      <c r="AS17" s="96"/>
      <c r="AT17" s="192">
        <v>18.236994690920898</v>
      </c>
      <c r="AU17" s="187">
        <v>24.331539253756802</v>
      </c>
      <c r="AV17" s="187">
        <v>29.513725420341899</v>
      </c>
      <c r="AW17" s="187">
        <v>29.337410814658998</v>
      </c>
      <c r="AX17" s="187">
        <v>26.307751965795401</v>
      </c>
      <c r="AY17" s="193">
        <v>26.5754813302466</v>
      </c>
      <c r="AZ17" s="187"/>
      <c r="BA17" s="194">
        <v>17.783845578476701</v>
      </c>
      <c r="BB17" s="195">
        <v>15.8182163861922</v>
      </c>
      <c r="BC17" s="196">
        <v>16.778269633747801</v>
      </c>
      <c r="BD17" s="187"/>
      <c r="BE17" s="197">
        <v>24.115936804003699</v>
      </c>
    </row>
    <row r="18" spans="1:57" x14ac:dyDescent="0.25">
      <c r="A18" s="24" t="s">
        <v>29</v>
      </c>
      <c r="B18" s="44" t="str">
        <f t="shared" si="0"/>
        <v>Williamsburg, VA</v>
      </c>
      <c r="C18" s="12"/>
      <c r="D18" s="28" t="s">
        <v>16</v>
      </c>
      <c r="E18" s="31" t="s">
        <v>17</v>
      </c>
      <c r="F18" s="12"/>
      <c r="G18" s="213">
        <v>135.020443991853</v>
      </c>
      <c r="H18" s="208">
        <v>124.811897093479</v>
      </c>
      <c r="I18" s="208">
        <v>106.981898277933</v>
      </c>
      <c r="J18" s="208">
        <v>111.59547787042899</v>
      </c>
      <c r="K18" s="208">
        <v>133.393494404883</v>
      </c>
      <c r="L18" s="214">
        <v>122.961094308496</v>
      </c>
      <c r="M18" s="208"/>
      <c r="N18" s="215">
        <v>176.541747173689</v>
      </c>
      <c r="O18" s="216">
        <v>182.87916151809301</v>
      </c>
      <c r="P18" s="217">
        <v>179.66279840041699</v>
      </c>
      <c r="Q18" s="208"/>
      <c r="R18" s="218">
        <v>147.998125599785</v>
      </c>
      <c r="S18" s="96"/>
      <c r="T18" s="192">
        <v>28.043102591392099</v>
      </c>
      <c r="U18" s="187">
        <v>28.517355628097899</v>
      </c>
      <c r="V18" s="187">
        <v>4.6234571593106697</v>
      </c>
      <c r="W18" s="187">
        <v>-2.82336830815419</v>
      </c>
      <c r="X18" s="187">
        <v>7.2006012991357098</v>
      </c>
      <c r="Y18" s="193">
        <v>11.386336296408301</v>
      </c>
      <c r="Z18" s="187"/>
      <c r="AA18" s="194">
        <v>5.6942233718145703</v>
      </c>
      <c r="AB18" s="195">
        <v>7.2506688424916899</v>
      </c>
      <c r="AC18" s="196">
        <v>6.4189378537068098</v>
      </c>
      <c r="AD18" s="187"/>
      <c r="AE18" s="197">
        <v>7.8956969496064104</v>
      </c>
      <c r="AF18" s="35"/>
      <c r="AG18" s="213">
        <v>122.267604953451</v>
      </c>
      <c r="AH18" s="208">
        <v>114.481249294449</v>
      </c>
      <c r="AI18" s="208">
        <v>111.15308466654599</v>
      </c>
      <c r="AJ18" s="208">
        <v>115.304152389892</v>
      </c>
      <c r="AK18" s="208">
        <v>126.94859443339899</v>
      </c>
      <c r="AL18" s="214">
        <v>118.583153650741</v>
      </c>
      <c r="AM18" s="208"/>
      <c r="AN18" s="215">
        <v>165.568655077767</v>
      </c>
      <c r="AO18" s="216">
        <v>174.617490577176</v>
      </c>
      <c r="AP18" s="217">
        <v>170.22567121622799</v>
      </c>
      <c r="AQ18" s="208"/>
      <c r="AR18" s="218">
        <v>139.87040008477501</v>
      </c>
      <c r="AS18" s="96"/>
      <c r="AT18" s="192">
        <v>14.0958990417555</v>
      </c>
      <c r="AU18" s="187">
        <v>7.9415665260658903</v>
      </c>
      <c r="AV18" s="187">
        <v>4.8973579846018902</v>
      </c>
      <c r="AW18" s="187">
        <v>4.0584981733246597</v>
      </c>
      <c r="AX18" s="187">
        <v>7.3374124932614899</v>
      </c>
      <c r="AY18" s="193">
        <v>7.68727180306563</v>
      </c>
      <c r="AZ18" s="187"/>
      <c r="BA18" s="194">
        <v>4.1282460015210303</v>
      </c>
      <c r="BB18" s="195">
        <v>3.7441735991975098</v>
      </c>
      <c r="BC18" s="196">
        <v>3.8626407912872902</v>
      </c>
      <c r="BD18" s="187"/>
      <c r="BE18" s="197">
        <v>5.69528524873044</v>
      </c>
    </row>
    <row r="19" spans="1:57" x14ac:dyDescent="0.25">
      <c r="A19" s="24" t="s">
        <v>30</v>
      </c>
      <c r="B19" s="44" t="str">
        <f t="shared" si="0"/>
        <v>Virginia Beach, VA</v>
      </c>
      <c r="C19" s="12"/>
      <c r="D19" s="28" t="s">
        <v>16</v>
      </c>
      <c r="E19" s="31" t="s">
        <v>17</v>
      </c>
      <c r="F19" s="12"/>
      <c r="G19" s="213">
        <v>106.22346123728801</v>
      </c>
      <c r="H19" s="208">
        <v>107.257605088776</v>
      </c>
      <c r="I19" s="208">
        <v>106.83372322674801</v>
      </c>
      <c r="J19" s="208">
        <v>109.665588090349</v>
      </c>
      <c r="K19" s="208">
        <v>111.939557389849</v>
      </c>
      <c r="L19" s="214">
        <v>108.53340487036</v>
      </c>
      <c r="M19" s="208"/>
      <c r="N19" s="215">
        <v>130.31867341437601</v>
      </c>
      <c r="O19" s="216">
        <v>130.34317867835699</v>
      </c>
      <c r="P19" s="217">
        <v>130.33085570380601</v>
      </c>
      <c r="Q19" s="208"/>
      <c r="R19" s="218">
        <v>116.54680396513599</v>
      </c>
      <c r="S19" s="96"/>
      <c r="T19" s="192">
        <v>14.4981133538784</v>
      </c>
      <c r="U19" s="187">
        <v>12.219902283393999</v>
      </c>
      <c r="V19" s="187">
        <v>7.4526732657428196</v>
      </c>
      <c r="W19" s="187">
        <v>6.1792532668690896</v>
      </c>
      <c r="X19" s="187">
        <v>7.2957898297052797</v>
      </c>
      <c r="Y19" s="193">
        <v>8.7100682413226007</v>
      </c>
      <c r="Z19" s="187"/>
      <c r="AA19" s="194">
        <v>12.852395839599099</v>
      </c>
      <c r="AB19" s="195">
        <v>9.22504314515351</v>
      </c>
      <c r="AC19" s="196">
        <v>10.983222554610199</v>
      </c>
      <c r="AD19" s="187"/>
      <c r="AE19" s="197">
        <v>9.5214913502787102</v>
      </c>
      <c r="AF19" s="35"/>
      <c r="AG19" s="213">
        <v>107.337147167872</v>
      </c>
      <c r="AH19" s="208">
        <v>108.426909691869</v>
      </c>
      <c r="AI19" s="208">
        <v>112.009598520813</v>
      </c>
      <c r="AJ19" s="208">
        <v>111.729835676208</v>
      </c>
      <c r="AK19" s="208">
        <v>112.33410757958301</v>
      </c>
      <c r="AL19" s="214">
        <v>110.530662988244</v>
      </c>
      <c r="AM19" s="208"/>
      <c r="AN19" s="215">
        <v>130.89969593157301</v>
      </c>
      <c r="AO19" s="216">
        <v>131.843584970552</v>
      </c>
      <c r="AP19" s="217">
        <v>131.389443388828</v>
      </c>
      <c r="AQ19" s="208"/>
      <c r="AR19" s="218">
        <v>117.87716833303701</v>
      </c>
      <c r="AS19" s="96"/>
      <c r="AT19" s="192">
        <v>8.1757942119498193</v>
      </c>
      <c r="AU19" s="187">
        <v>8.7936017385697607</v>
      </c>
      <c r="AV19" s="187">
        <v>10.871499077444099</v>
      </c>
      <c r="AW19" s="187">
        <v>10.8302888604535</v>
      </c>
      <c r="AX19" s="187">
        <v>8.5072465760265192</v>
      </c>
      <c r="AY19" s="193">
        <v>9.4949598604925498</v>
      </c>
      <c r="AZ19" s="187"/>
      <c r="BA19" s="194">
        <v>9.0237002402229898</v>
      </c>
      <c r="BB19" s="195">
        <v>6.4192367532901704</v>
      </c>
      <c r="BC19" s="196">
        <v>7.6539556936655702</v>
      </c>
      <c r="BD19" s="187"/>
      <c r="BE19" s="197">
        <v>8.4271713017920895</v>
      </c>
    </row>
    <row r="20" spans="1:57" x14ac:dyDescent="0.25">
      <c r="A20" s="41" t="s">
        <v>31</v>
      </c>
      <c r="B20" s="44" t="str">
        <f t="shared" si="0"/>
        <v>Norfolk/Portsmouth, VA</v>
      </c>
      <c r="C20" s="12"/>
      <c r="D20" s="28" t="s">
        <v>16</v>
      </c>
      <c r="E20" s="31" t="s">
        <v>17</v>
      </c>
      <c r="F20" s="12"/>
      <c r="G20" s="213">
        <v>92.245591531165303</v>
      </c>
      <c r="H20" s="208">
        <v>92.058956361323098</v>
      </c>
      <c r="I20" s="208">
        <v>108.223656823322</v>
      </c>
      <c r="J20" s="208">
        <v>118.122755853716</v>
      </c>
      <c r="K20" s="208">
        <v>120.310330572325</v>
      </c>
      <c r="L20" s="214">
        <v>107.884315368752</v>
      </c>
      <c r="M20" s="208"/>
      <c r="N20" s="215">
        <v>125.52945467105199</v>
      </c>
      <c r="O20" s="216">
        <v>123.481346150234</v>
      </c>
      <c r="P20" s="217">
        <v>124.54023218820799</v>
      </c>
      <c r="Q20" s="208"/>
      <c r="R20" s="218">
        <v>113.27592495320501</v>
      </c>
      <c r="S20" s="96"/>
      <c r="T20" s="192">
        <v>10.2269987233488</v>
      </c>
      <c r="U20" s="187">
        <v>2.9145071485975098</v>
      </c>
      <c r="V20" s="187">
        <v>16.964810238911699</v>
      </c>
      <c r="W20" s="187">
        <v>24.4360292400143</v>
      </c>
      <c r="X20" s="187">
        <v>22.934673241637402</v>
      </c>
      <c r="Y20" s="193">
        <v>17.024088120329999</v>
      </c>
      <c r="Z20" s="187"/>
      <c r="AA20" s="194">
        <v>18.727840422911001</v>
      </c>
      <c r="AB20" s="195">
        <v>16.654760290382299</v>
      </c>
      <c r="AC20" s="196">
        <v>17.7226789064709</v>
      </c>
      <c r="AD20" s="187"/>
      <c r="AE20" s="197">
        <v>17.116023842470199</v>
      </c>
      <c r="AF20" s="35"/>
      <c r="AG20" s="213">
        <v>94.780849651678196</v>
      </c>
      <c r="AH20" s="208">
        <v>101.850045369715</v>
      </c>
      <c r="AI20" s="208">
        <v>109.651793643334</v>
      </c>
      <c r="AJ20" s="208">
        <v>112.468941267462</v>
      </c>
      <c r="AK20" s="208">
        <v>112.866691864158</v>
      </c>
      <c r="AL20" s="214">
        <v>107.03877833186399</v>
      </c>
      <c r="AM20" s="208"/>
      <c r="AN20" s="215">
        <v>121.795927486268</v>
      </c>
      <c r="AO20" s="216">
        <v>122.037614022469</v>
      </c>
      <c r="AP20" s="217">
        <v>121.915734558151</v>
      </c>
      <c r="AQ20" s="208"/>
      <c r="AR20" s="218">
        <v>111.631178261383</v>
      </c>
      <c r="AS20" s="96"/>
      <c r="AT20" s="192">
        <v>8.4428253578502499</v>
      </c>
      <c r="AU20" s="187">
        <v>12.378665881992401</v>
      </c>
      <c r="AV20" s="187">
        <v>14.356396924288299</v>
      </c>
      <c r="AW20" s="187">
        <v>14.3405375288951</v>
      </c>
      <c r="AX20" s="187">
        <v>15.678615242568799</v>
      </c>
      <c r="AY20" s="193">
        <v>13.440049227785</v>
      </c>
      <c r="AZ20" s="187"/>
      <c r="BA20" s="194">
        <v>14.393303747376899</v>
      </c>
      <c r="BB20" s="195">
        <v>15.6145361194478</v>
      </c>
      <c r="BC20" s="196">
        <v>15.002072878995399</v>
      </c>
      <c r="BD20" s="187"/>
      <c r="BE20" s="197">
        <v>13.6974766055051</v>
      </c>
    </row>
    <row r="21" spans="1:57" x14ac:dyDescent="0.25">
      <c r="A21" s="42" t="s">
        <v>32</v>
      </c>
      <c r="B21" s="44" t="str">
        <f t="shared" si="0"/>
        <v>Newport News/Hampton, VA</v>
      </c>
      <c r="C21" s="12"/>
      <c r="D21" s="28" t="s">
        <v>16</v>
      </c>
      <c r="E21" s="31" t="s">
        <v>17</v>
      </c>
      <c r="F21" s="13"/>
      <c r="G21" s="213">
        <v>76.097373875645104</v>
      </c>
      <c r="H21" s="208">
        <v>78.3719055555555</v>
      </c>
      <c r="I21" s="208">
        <v>79.813341025095696</v>
      </c>
      <c r="J21" s="208">
        <v>81.782876790423998</v>
      </c>
      <c r="K21" s="208">
        <v>84.764478732310096</v>
      </c>
      <c r="L21" s="214">
        <v>80.359943811849305</v>
      </c>
      <c r="M21" s="208"/>
      <c r="N21" s="215">
        <v>103.973022431359</v>
      </c>
      <c r="O21" s="216">
        <v>102.877172363056</v>
      </c>
      <c r="P21" s="217">
        <v>103.432286756473</v>
      </c>
      <c r="Q21" s="208"/>
      <c r="R21" s="218">
        <v>87.9447899525521</v>
      </c>
      <c r="S21" s="96"/>
      <c r="T21" s="192">
        <v>1.73134557064645</v>
      </c>
      <c r="U21" s="187">
        <v>3.7591565100283701</v>
      </c>
      <c r="V21" s="187">
        <v>7.0315448189885004</v>
      </c>
      <c r="W21" s="187">
        <v>7.3815759595365504</v>
      </c>
      <c r="X21" s="187">
        <v>4.8446446629327697</v>
      </c>
      <c r="Y21" s="193">
        <v>5.0727367989276599</v>
      </c>
      <c r="Z21" s="187"/>
      <c r="AA21" s="194">
        <v>11.362277304705</v>
      </c>
      <c r="AB21" s="195">
        <v>4.90130392939139</v>
      </c>
      <c r="AC21" s="196">
        <v>7.9318799789044503</v>
      </c>
      <c r="AD21" s="187"/>
      <c r="AE21" s="197">
        <v>5.7312211234653496</v>
      </c>
      <c r="AF21" s="35"/>
      <c r="AG21" s="213">
        <v>74.441542821620203</v>
      </c>
      <c r="AH21" s="208">
        <v>78.172301860331899</v>
      </c>
      <c r="AI21" s="208">
        <v>80.962610205494002</v>
      </c>
      <c r="AJ21" s="208">
        <v>82.631057731327999</v>
      </c>
      <c r="AK21" s="208">
        <v>87.412598029211594</v>
      </c>
      <c r="AL21" s="214">
        <v>81.108239779247896</v>
      </c>
      <c r="AM21" s="208"/>
      <c r="AN21" s="215">
        <v>110.53202980191401</v>
      </c>
      <c r="AO21" s="216">
        <v>113.755568965067</v>
      </c>
      <c r="AP21" s="217">
        <v>112.162309981958</v>
      </c>
      <c r="AQ21" s="208"/>
      <c r="AR21" s="218">
        <v>91.441484765181698</v>
      </c>
      <c r="AS21" s="96"/>
      <c r="AT21" s="192">
        <v>3.5481692907049101</v>
      </c>
      <c r="AU21" s="187">
        <v>5.8575694611550402</v>
      </c>
      <c r="AV21" s="187">
        <v>8.5846852404324903</v>
      </c>
      <c r="AW21" s="187">
        <v>10.512419436253399</v>
      </c>
      <c r="AX21" s="187">
        <v>13.154359209958701</v>
      </c>
      <c r="AY21" s="193">
        <v>8.7980303272131692</v>
      </c>
      <c r="AZ21" s="187"/>
      <c r="BA21" s="194">
        <v>23.258581334134998</v>
      </c>
      <c r="BB21" s="195">
        <v>21.9178158852562</v>
      </c>
      <c r="BC21" s="196">
        <v>22.500482640450599</v>
      </c>
      <c r="BD21" s="187"/>
      <c r="BE21" s="197">
        <v>13.899995319215501</v>
      </c>
    </row>
    <row r="22" spans="1:57" x14ac:dyDescent="0.25">
      <c r="A22" s="43" t="s">
        <v>33</v>
      </c>
      <c r="B22" s="44" t="str">
        <f t="shared" si="0"/>
        <v>Chesapeake/Suffolk, VA</v>
      </c>
      <c r="C22" s="12"/>
      <c r="D22" s="29" t="s">
        <v>16</v>
      </c>
      <c r="E22" s="32" t="s">
        <v>17</v>
      </c>
      <c r="F22" s="12"/>
      <c r="G22" s="219">
        <v>85.240062388302107</v>
      </c>
      <c r="H22" s="220">
        <v>89.543984617174701</v>
      </c>
      <c r="I22" s="220">
        <v>92.588135715856595</v>
      </c>
      <c r="J22" s="220">
        <v>90.364047367241696</v>
      </c>
      <c r="K22" s="220">
        <v>89.077142035502902</v>
      </c>
      <c r="L22" s="221">
        <v>89.526783222614796</v>
      </c>
      <c r="M22" s="208"/>
      <c r="N22" s="222">
        <v>98.103534638757495</v>
      </c>
      <c r="O22" s="223">
        <v>97.965572089857005</v>
      </c>
      <c r="P22" s="224">
        <v>98.034833966101601</v>
      </c>
      <c r="Q22" s="208"/>
      <c r="R22" s="225">
        <v>92.030399152119699</v>
      </c>
      <c r="S22" s="96"/>
      <c r="T22" s="198">
        <v>9.1998214547306603</v>
      </c>
      <c r="U22" s="199">
        <v>10.1052301811521</v>
      </c>
      <c r="V22" s="199">
        <v>11.912599232250599</v>
      </c>
      <c r="W22" s="199">
        <v>9.4867744211188594</v>
      </c>
      <c r="X22" s="199">
        <v>9.8980005105787097</v>
      </c>
      <c r="Y22" s="200">
        <v>10.1968270938908</v>
      </c>
      <c r="Z22" s="187"/>
      <c r="AA22" s="201">
        <v>14.809779351925499</v>
      </c>
      <c r="AB22" s="202">
        <v>13.5660034602612</v>
      </c>
      <c r="AC22" s="203">
        <v>14.1837454597493</v>
      </c>
      <c r="AD22" s="187"/>
      <c r="AE22" s="204">
        <v>11.429713950135399</v>
      </c>
      <c r="AF22" s="36"/>
      <c r="AG22" s="219">
        <v>85.1110100886917</v>
      </c>
      <c r="AH22" s="220">
        <v>90.067835810262906</v>
      </c>
      <c r="AI22" s="220">
        <v>92.6610908900129</v>
      </c>
      <c r="AJ22" s="220">
        <v>92.460347172450895</v>
      </c>
      <c r="AK22" s="220">
        <v>90.433809474629498</v>
      </c>
      <c r="AL22" s="221">
        <v>90.386712107333594</v>
      </c>
      <c r="AM22" s="208"/>
      <c r="AN22" s="222">
        <v>98.510333570990895</v>
      </c>
      <c r="AO22" s="223">
        <v>100.011628337814</v>
      </c>
      <c r="AP22" s="224">
        <v>99.266583419946897</v>
      </c>
      <c r="AQ22" s="208"/>
      <c r="AR22" s="225">
        <v>93.001402318104397</v>
      </c>
      <c r="AS22" s="96"/>
      <c r="AT22" s="198">
        <v>9.0232560192785805</v>
      </c>
      <c r="AU22" s="199">
        <v>10.2984177946032</v>
      </c>
      <c r="AV22" s="199">
        <v>11.5658033179632</v>
      </c>
      <c r="AW22" s="199">
        <v>10.867284609718499</v>
      </c>
      <c r="AX22" s="199">
        <v>12.4034159152773</v>
      </c>
      <c r="AY22" s="200">
        <v>10.9450464442317</v>
      </c>
      <c r="AZ22" s="187"/>
      <c r="BA22" s="201">
        <v>15.6845170364161</v>
      </c>
      <c r="BB22" s="202">
        <v>13.882458443893301</v>
      </c>
      <c r="BC22" s="203">
        <v>14.7485814706691</v>
      </c>
      <c r="BD22" s="187"/>
      <c r="BE22" s="204">
        <v>12.1207370162436</v>
      </c>
    </row>
    <row r="23" spans="1:57" x14ac:dyDescent="0.25">
      <c r="A23" s="22" t="s">
        <v>43</v>
      </c>
      <c r="B23" s="44" t="str">
        <f t="shared" si="0"/>
        <v>Richmond CBD/Airport, VA</v>
      </c>
      <c r="C23" s="10"/>
      <c r="D23" s="27" t="s">
        <v>16</v>
      </c>
      <c r="E23" s="30" t="s">
        <v>17</v>
      </c>
      <c r="F23" s="3"/>
      <c r="G23" s="205">
        <v>122.144896608767</v>
      </c>
      <c r="H23" s="206">
        <v>128.40061142666201</v>
      </c>
      <c r="I23" s="206">
        <v>136.27433764135699</v>
      </c>
      <c r="J23" s="206">
        <v>137.38507680291499</v>
      </c>
      <c r="K23" s="206">
        <v>136.10114997202001</v>
      </c>
      <c r="L23" s="207">
        <v>133.00446614268401</v>
      </c>
      <c r="M23" s="208"/>
      <c r="N23" s="209">
        <v>195.37872095414301</v>
      </c>
      <c r="O23" s="210">
        <v>183.74184320073999</v>
      </c>
      <c r="P23" s="211">
        <v>189.901649069337</v>
      </c>
      <c r="Q23" s="208"/>
      <c r="R23" s="212">
        <v>153.322203132895</v>
      </c>
      <c r="S23" s="96"/>
      <c r="T23" s="184">
        <v>-1.83680551471442</v>
      </c>
      <c r="U23" s="185">
        <v>-0.37232241215474299</v>
      </c>
      <c r="V23" s="185">
        <v>-1.0308097473662901</v>
      </c>
      <c r="W23" s="185">
        <v>4.0535360910197999</v>
      </c>
      <c r="X23" s="185">
        <v>6.1857007475314596</v>
      </c>
      <c r="Y23" s="186">
        <v>1.75824118805501</v>
      </c>
      <c r="Z23" s="187"/>
      <c r="AA23" s="188">
        <v>4.7680462415414997</v>
      </c>
      <c r="AB23" s="189">
        <v>1.33070821106573</v>
      </c>
      <c r="AC23" s="190">
        <v>3.2582186968592102</v>
      </c>
      <c r="AD23" s="187"/>
      <c r="AE23" s="191">
        <v>1.96102995756203</v>
      </c>
      <c r="AF23" s="33"/>
      <c r="AG23" s="205">
        <v>126.23969166014</v>
      </c>
      <c r="AH23" s="206">
        <v>134.77970018194699</v>
      </c>
      <c r="AI23" s="206">
        <v>141.46602498691701</v>
      </c>
      <c r="AJ23" s="206">
        <v>144.88976933598599</v>
      </c>
      <c r="AK23" s="206">
        <v>140.736119315211</v>
      </c>
      <c r="AL23" s="207">
        <v>138.64467360821399</v>
      </c>
      <c r="AM23" s="208"/>
      <c r="AN23" s="209">
        <v>166.21652936231499</v>
      </c>
      <c r="AO23" s="210">
        <v>163.743720930232</v>
      </c>
      <c r="AP23" s="211">
        <v>164.98864691656499</v>
      </c>
      <c r="AQ23" s="208"/>
      <c r="AR23" s="212">
        <v>147.13734643758499</v>
      </c>
      <c r="AS23" s="96"/>
      <c r="AT23" s="184">
        <v>7.5470281431606798</v>
      </c>
      <c r="AU23" s="185">
        <v>12.045084953504301</v>
      </c>
      <c r="AV23" s="185">
        <v>12.705384057631001</v>
      </c>
      <c r="AW23" s="185">
        <v>16.5470062536596</v>
      </c>
      <c r="AX23" s="185">
        <v>12.0474287555404</v>
      </c>
      <c r="AY23" s="186">
        <v>12.7942450725845</v>
      </c>
      <c r="AZ23" s="187"/>
      <c r="BA23" s="188">
        <v>5.8429949153329401</v>
      </c>
      <c r="BB23" s="189">
        <v>3.2928272565282799</v>
      </c>
      <c r="BC23" s="190">
        <v>4.5540544086198196</v>
      </c>
      <c r="BD23" s="187"/>
      <c r="BE23" s="191">
        <v>8.90358656025683</v>
      </c>
    </row>
    <row r="24" spans="1:57" x14ac:dyDescent="0.25">
      <c r="A24" s="23" t="s">
        <v>44</v>
      </c>
      <c r="B24" s="44" t="str">
        <f t="shared" si="0"/>
        <v>Richmond North/Glen Allen, VA</v>
      </c>
      <c r="C24" s="11"/>
      <c r="D24" s="28" t="s">
        <v>16</v>
      </c>
      <c r="E24" s="31" t="s">
        <v>17</v>
      </c>
      <c r="F24" s="12"/>
      <c r="G24" s="213">
        <v>93.6152629028349</v>
      </c>
      <c r="H24" s="208">
        <v>99.184765033850994</v>
      </c>
      <c r="I24" s="208">
        <v>103.45783501566299</v>
      </c>
      <c r="J24" s="208">
        <v>103.841659939455</v>
      </c>
      <c r="K24" s="208">
        <v>104.47559151009</v>
      </c>
      <c r="L24" s="214">
        <v>101.42889954492399</v>
      </c>
      <c r="M24" s="208"/>
      <c r="N24" s="215">
        <v>128.43297058435499</v>
      </c>
      <c r="O24" s="216">
        <v>125.869635337828</v>
      </c>
      <c r="P24" s="217">
        <v>127.17840719288699</v>
      </c>
      <c r="Q24" s="208"/>
      <c r="R24" s="218">
        <v>110.655645920312</v>
      </c>
      <c r="S24" s="96"/>
      <c r="T24" s="192">
        <v>14.192778262143401</v>
      </c>
      <c r="U24" s="187">
        <v>12.1864069960483</v>
      </c>
      <c r="V24" s="187">
        <v>12.9841207102961</v>
      </c>
      <c r="W24" s="187">
        <v>14.584642250631999</v>
      </c>
      <c r="X24" s="187">
        <v>14.1616755198355</v>
      </c>
      <c r="Y24" s="193">
        <v>13.7487579123845</v>
      </c>
      <c r="Z24" s="187"/>
      <c r="AA24" s="194">
        <v>10.5218047175723</v>
      </c>
      <c r="AB24" s="195">
        <v>6.3587736850698899</v>
      </c>
      <c r="AC24" s="196">
        <v>8.4510314651644407</v>
      </c>
      <c r="AD24" s="187"/>
      <c r="AE24" s="197">
        <v>11.159102987912201</v>
      </c>
      <c r="AF24" s="34"/>
      <c r="AG24" s="213">
        <v>92.195246036890794</v>
      </c>
      <c r="AH24" s="208">
        <v>98.302134982264405</v>
      </c>
      <c r="AI24" s="208">
        <v>103.89732121462499</v>
      </c>
      <c r="AJ24" s="208">
        <v>103.86935277324601</v>
      </c>
      <c r="AK24" s="208">
        <v>102.512233368073</v>
      </c>
      <c r="AL24" s="214">
        <v>100.72276217330899</v>
      </c>
      <c r="AM24" s="208"/>
      <c r="AN24" s="215">
        <v>118.67569335465301</v>
      </c>
      <c r="AO24" s="216">
        <v>119.343057550023</v>
      </c>
      <c r="AP24" s="217">
        <v>119.012728979531</v>
      </c>
      <c r="AQ24" s="208"/>
      <c r="AR24" s="218">
        <v>106.78490110547099</v>
      </c>
      <c r="AS24" s="96"/>
      <c r="AT24" s="192">
        <v>11.4978653841506</v>
      </c>
      <c r="AU24" s="187">
        <v>12.7862677414563</v>
      </c>
      <c r="AV24" s="187">
        <v>15.046680784448</v>
      </c>
      <c r="AW24" s="187">
        <v>15.0732392357616</v>
      </c>
      <c r="AX24" s="187">
        <v>14.364449063835499</v>
      </c>
      <c r="AY24" s="193">
        <v>14.123973297512601</v>
      </c>
      <c r="AZ24" s="187"/>
      <c r="BA24" s="194">
        <v>10.3771268228368</v>
      </c>
      <c r="BB24" s="195">
        <v>7.92470376009351</v>
      </c>
      <c r="BC24" s="196">
        <v>9.1137402163444605</v>
      </c>
      <c r="BD24" s="187"/>
      <c r="BE24" s="197">
        <v>11.895370467735701</v>
      </c>
    </row>
    <row r="25" spans="1:57" x14ac:dyDescent="0.25">
      <c r="A25" s="24" t="s">
        <v>45</v>
      </c>
      <c r="B25" s="44" t="str">
        <f t="shared" si="0"/>
        <v>Richmond West/Midlothian, VA</v>
      </c>
      <c r="C25" s="12"/>
      <c r="D25" s="28" t="s">
        <v>16</v>
      </c>
      <c r="E25" s="31" t="s">
        <v>17</v>
      </c>
      <c r="F25" s="12"/>
      <c r="G25" s="213">
        <v>84.951626466666596</v>
      </c>
      <c r="H25" s="208">
        <v>87.558898230593599</v>
      </c>
      <c r="I25" s="208">
        <v>89.334680803080303</v>
      </c>
      <c r="J25" s="208">
        <v>91.130558802271494</v>
      </c>
      <c r="K25" s="208">
        <v>89.629122091782193</v>
      </c>
      <c r="L25" s="214">
        <v>88.697888334646905</v>
      </c>
      <c r="M25" s="208"/>
      <c r="N25" s="215">
        <v>117.608885216392</v>
      </c>
      <c r="O25" s="216">
        <v>114.79292552062</v>
      </c>
      <c r="P25" s="217">
        <v>116.245982984189</v>
      </c>
      <c r="Q25" s="208"/>
      <c r="R25" s="218">
        <v>98.696694656050397</v>
      </c>
      <c r="S25" s="96"/>
      <c r="T25" s="192">
        <v>1.8687642132550799</v>
      </c>
      <c r="U25" s="187">
        <v>0.66919648568590795</v>
      </c>
      <c r="V25" s="187">
        <v>-4.6710031903683999</v>
      </c>
      <c r="W25" s="187">
        <v>2.2459321787619699</v>
      </c>
      <c r="X25" s="187">
        <v>-0.91074119657438801</v>
      </c>
      <c r="Y25" s="193">
        <v>-0.35971221317065499</v>
      </c>
      <c r="Z25" s="187"/>
      <c r="AA25" s="194">
        <v>5.8876761735422498</v>
      </c>
      <c r="AB25" s="195">
        <v>1.36045101663291</v>
      </c>
      <c r="AC25" s="196">
        <v>3.6420447971244201</v>
      </c>
      <c r="AD25" s="187"/>
      <c r="AE25" s="197">
        <v>1.90710992277485</v>
      </c>
      <c r="AF25" s="35"/>
      <c r="AG25" s="213">
        <v>85.043027374755994</v>
      </c>
      <c r="AH25" s="208">
        <v>87.678315413070194</v>
      </c>
      <c r="AI25" s="208">
        <v>90.999475586795498</v>
      </c>
      <c r="AJ25" s="208">
        <v>91.599397768737603</v>
      </c>
      <c r="AK25" s="208">
        <v>90.294501232893595</v>
      </c>
      <c r="AL25" s="214">
        <v>89.359789374817296</v>
      </c>
      <c r="AM25" s="208"/>
      <c r="AN25" s="215">
        <v>107.982668433415</v>
      </c>
      <c r="AO25" s="216">
        <v>108.94197639821</v>
      </c>
      <c r="AP25" s="217">
        <v>108.463348884133</v>
      </c>
      <c r="AQ25" s="208"/>
      <c r="AR25" s="218">
        <v>95.907236398721594</v>
      </c>
      <c r="AS25" s="96"/>
      <c r="AT25" s="192">
        <v>0.58259826218674404</v>
      </c>
      <c r="AU25" s="187">
        <v>-7.1498208056594403E-2</v>
      </c>
      <c r="AV25" s="187">
        <v>0.92852625505114394</v>
      </c>
      <c r="AW25" s="187">
        <v>3.7619350682727202</v>
      </c>
      <c r="AX25" s="187">
        <v>1.21711844856802</v>
      </c>
      <c r="AY25" s="193">
        <v>1.3952193254068199</v>
      </c>
      <c r="AZ25" s="187"/>
      <c r="BA25" s="194">
        <v>5.63568387165411</v>
      </c>
      <c r="BB25" s="195">
        <v>3.7227280372566498</v>
      </c>
      <c r="BC25" s="196">
        <v>4.6346272599980898</v>
      </c>
      <c r="BD25" s="187"/>
      <c r="BE25" s="197">
        <v>2.9867912487622701</v>
      </c>
    </row>
    <row r="26" spans="1:57" x14ac:dyDescent="0.25">
      <c r="A26" s="24" t="s">
        <v>46</v>
      </c>
      <c r="B26" s="44" t="str">
        <f t="shared" si="0"/>
        <v>Petersburg/Chester, VA</v>
      </c>
      <c r="C26" s="12"/>
      <c r="D26" s="28" t="s">
        <v>16</v>
      </c>
      <c r="E26" s="31" t="s">
        <v>17</v>
      </c>
      <c r="F26" s="12"/>
      <c r="G26" s="213">
        <v>82.034812536921507</v>
      </c>
      <c r="H26" s="208">
        <v>87.051425074449</v>
      </c>
      <c r="I26" s="208">
        <v>88.140733122119798</v>
      </c>
      <c r="J26" s="208">
        <v>87.255725050798205</v>
      </c>
      <c r="K26" s="208">
        <v>85.725325737439206</v>
      </c>
      <c r="L26" s="214">
        <v>86.143840269397202</v>
      </c>
      <c r="M26" s="208"/>
      <c r="N26" s="215">
        <v>94.285384530080293</v>
      </c>
      <c r="O26" s="216">
        <v>94.683429031392507</v>
      </c>
      <c r="P26" s="217">
        <v>94.487663212435194</v>
      </c>
      <c r="Q26" s="208"/>
      <c r="R26" s="218">
        <v>88.721389549724094</v>
      </c>
      <c r="S26" s="96"/>
      <c r="T26" s="192">
        <v>-4.1709711678197703</v>
      </c>
      <c r="U26" s="187">
        <v>-1.04511259992294</v>
      </c>
      <c r="V26" s="187">
        <v>0.76473013373773902</v>
      </c>
      <c r="W26" s="187">
        <v>-5.6049027914409901</v>
      </c>
      <c r="X26" s="187">
        <v>-1.86762220392122</v>
      </c>
      <c r="Y26" s="193">
        <v>-2.3449308273558702</v>
      </c>
      <c r="Z26" s="187"/>
      <c r="AA26" s="194">
        <v>1.97456900196632</v>
      </c>
      <c r="AB26" s="195">
        <v>0.98548151588813304</v>
      </c>
      <c r="AC26" s="196">
        <v>1.4779171782698499</v>
      </c>
      <c r="AD26" s="187"/>
      <c r="AE26" s="197">
        <v>-1.0969185435753499</v>
      </c>
      <c r="AF26" s="35"/>
      <c r="AG26" s="213">
        <v>83.289730969683603</v>
      </c>
      <c r="AH26" s="208">
        <v>86.495566619850095</v>
      </c>
      <c r="AI26" s="208">
        <v>87.679724799846198</v>
      </c>
      <c r="AJ26" s="208">
        <v>88.326235827780593</v>
      </c>
      <c r="AK26" s="208">
        <v>85.732297146981907</v>
      </c>
      <c r="AL26" s="214">
        <v>86.391799299184797</v>
      </c>
      <c r="AM26" s="208"/>
      <c r="AN26" s="215">
        <v>89.937988405313305</v>
      </c>
      <c r="AO26" s="216">
        <v>92.325290956826095</v>
      </c>
      <c r="AP26" s="217">
        <v>91.149108514486699</v>
      </c>
      <c r="AQ26" s="208"/>
      <c r="AR26" s="218">
        <v>87.7727719224049</v>
      </c>
      <c r="AS26" s="96"/>
      <c r="AT26" s="192">
        <v>-3.3896843829342198</v>
      </c>
      <c r="AU26" s="187">
        <v>-0.51553586467717705</v>
      </c>
      <c r="AV26" s="187">
        <v>0.82531690028978499</v>
      </c>
      <c r="AW26" s="187">
        <v>-0.350536753709775</v>
      </c>
      <c r="AX26" s="187">
        <v>-1.93736941349381</v>
      </c>
      <c r="AY26" s="193">
        <v>-0.98415420314341395</v>
      </c>
      <c r="AZ26" s="187"/>
      <c r="BA26" s="194">
        <v>-1.1512978853873801</v>
      </c>
      <c r="BB26" s="195">
        <v>-0.50472766868658303</v>
      </c>
      <c r="BC26" s="196">
        <v>-0.81262017109205698</v>
      </c>
      <c r="BD26" s="187"/>
      <c r="BE26" s="197">
        <v>-0.93509446430721899</v>
      </c>
    </row>
    <row r="27" spans="1:57" x14ac:dyDescent="0.25">
      <c r="A27" s="99" t="s">
        <v>99</v>
      </c>
      <c r="B27" s="45" t="s">
        <v>71</v>
      </c>
      <c r="C27" s="12"/>
      <c r="D27" s="28" t="s">
        <v>16</v>
      </c>
      <c r="E27" s="31" t="s">
        <v>17</v>
      </c>
      <c r="F27" s="12"/>
      <c r="G27" s="213">
        <v>96.931657129510597</v>
      </c>
      <c r="H27" s="208">
        <v>96.536688221249506</v>
      </c>
      <c r="I27" s="208">
        <v>97.557423080564206</v>
      </c>
      <c r="J27" s="208">
        <v>96.591642562888893</v>
      </c>
      <c r="K27" s="208">
        <v>99.889133157225302</v>
      </c>
      <c r="L27" s="214">
        <v>97.502214415052705</v>
      </c>
      <c r="M27" s="208"/>
      <c r="N27" s="215">
        <v>124.11791412580401</v>
      </c>
      <c r="O27" s="216">
        <v>123.63126885033201</v>
      </c>
      <c r="P27" s="217">
        <v>123.87095741616901</v>
      </c>
      <c r="Q27" s="208"/>
      <c r="R27" s="218">
        <v>106.034589618308</v>
      </c>
      <c r="S27" s="96"/>
      <c r="T27" s="192">
        <v>6.0871558035869802</v>
      </c>
      <c r="U27" s="187">
        <v>3.2524971882267</v>
      </c>
      <c r="V27" s="187">
        <v>2.6911261951862602</v>
      </c>
      <c r="W27" s="187">
        <v>0.26354135962834602</v>
      </c>
      <c r="X27" s="187">
        <v>-0.59291225457765895</v>
      </c>
      <c r="Y27" s="193">
        <v>2.0093188373707398</v>
      </c>
      <c r="Z27" s="187"/>
      <c r="AA27" s="194">
        <v>4.9451753283954503</v>
      </c>
      <c r="AB27" s="195">
        <v>3.5057502937773899</v>
      </c>
      <c r="AC27" s="196">
        <v>4.2061629984224203</v>
      </c>
      <c r="AD27" s="187"/>
      <c r="AE27" s="197">
        <v>2.6644927500289</v>
      </c>
      <c r="AF27" s="35"/>
      <c r="AG27" s="213">
        <v>101.61904851991901</v>
      </c>
      <c r="AH27" s="208">
        <v>101.290537844387</v>
      </c>
      <c r="AI27" s="208">
        <v>102.75820744972999</v>
      </c>
      <c r="AJ27" s="208">
        <v>101.58353551889</v>
      </c>
      <c r="AK27" s="208">
        <v>105.006211289997</v>
      </c>
      <c r="AL27" s="214">
        <v>102.49096039286199</v>
      </c>
      <c r="AM27" s="208"/>
      <c r="AN27" s="215">
        <v>129.93639528148799</v>
      </c>
      <c r="AO27" s="216">
        <v>131.13590742639499</v>
      </c>
      <c r="AP27" s="217">
        <v>130.55204535202699</v>
      </c>
      <c r="AQ27" s="208"/>
      <c r="AR27" s="218">
        <v>111.78026032123201</v>
      </c>
      <c r="AS27" s="96"/>
      <c r="AT27" s="192">
        <v>3.7700155015827002</v>
      </c>
      <c r="AU27" s="187">
        <v>4.2058368429064803</v>
      </c>
      <c r="AV27" s="187">
        <v>5.4006554792950299</v>
      </c>
      <c r="AW27" s="187">
        <v>3.2254448205543502</v>
      </c>
      <c r="AX27" s="187">
        <v>2.5198331708624302</v>
      </c>
      <c r="AY27" s="193">
        <v>3.8046968914430401</v>
      </c>
      <c r="AZ27" s="187"/>
      <c r="BA27" s="194">
        <v>6.3736538403531497</v>
      </c>
      <c r="BB27" s="195">
        <v>4.8153850042566804</v>
      </c>
      <c r="BC27" s="196">
        <v>5.5657722902003597</v>
      </c>
      <c r="BD27" s="187"/>
      <c r="BE27" s="197">
        <v>4.4274612798820403</v>
      </c>
    </row>
    <row r="28" spans="1:57" x14ac:dyDescent="0.25">
      <c r="A28" s="24" t="s">
        <v>48</v>
      </c>
      <c r="B28" s="44" t="str">
        <f t="shared" si="0"/>
        <v>Roanoke, VA</v>
      </c>
      <c r="C28" s="12"/>
      <c r="D28" s="28" t="s">
        <v>16</v>
      </c>
      <c r="E28" s="31" t="s">
        <v>17</v>
      </c>
      <c r="F28" s="12"/>
      <c r="G28" s="213">
        <v>86.8577087794432</v>
      </c>
      <c r="H28" s="208">
        <v>91.379912891985995</v>
      </c>
      <c r="I28" s="208">
        <v>101.252820838627</v>
      </c>
      <c r="J28" s="208">
        <v>99.083500861573796</v>
      </c>
      <c r="K28" s="208">
        <v>102.94759331767099</v>
      </c>
      <c r="L28" s="214">
        <v>97.230815779394803</v>
      </c>
      <c r="M28" s="208"/>
      <c r="N28" s="215">
        <v>116.755424187725</v>
      </c>
      <c r="O28" s="216">
        <v>117.06182883341801</v>
      </c>
      <c r="P28" s="217">
        <v>116.89935151950201</v>
      </c>
      <c r="Q28" s="208"/>
      <c r="R28" s="218">
        <v>104.07354062604</v>
      </c>
      <c r="S28" s="96"/>
      <c r="T28" s="192">
        <v>8.5054680553734698</v>
      </c>
      <c r="U28" s="187">
        <v>4.00326706256556</v>
      </c>
      <c r="V28" s="187">
        <v>7.9554794564002096</v>
      </c>
      <c r="W28" s="187">
        <v>7.6776208655440898</v>
      </c>
      <c r="X28" s="187">
        <v>14.879275887909399</v>
      </c>
      <c r="Y28" s="193">
        <v>8.9643820122766797</v>
      </c>
      <c r="Z28" s="187"/>
      <c r="AA28" s="194">
        <v>-0.57861190307605004</v>
      </c>
      <c r="AB28" s="195">
        <v>-4.28761099719586</v>
      </c>
      <c r="AC28" s="196">
        <v>-2.41821754034265</v>
      </c>
      <c r="AD28" s="187"/>
      <c r="AE28" s="197">
        <v>3.8430578492993401</v>
      </c>
      <c r="AF28" s="35"/>
      <c r="AG28" s="213">
        <v>93.850900752155496</v>
      </c>
      <c r="AH28" s="208">
        <v>96.666180102241398</v>
      </c>
      <c r="AI28" s="208">
        <v>102.777394596096</v>
      </c>
      <c r="AJ28" s="208">
        <v>102.11172272574601</v>
      </c>
      <c r="AK28" s="208">
        <v>102.804930037313</v>
      </c>
      <c r="AL28" s="214">
        <v>100.06050988706799</v>
      </c>
      <c r="AM28" s="208"/>
      <c r="AN28" s="215">
        <v>123.92713112871699</v>
      </c>
      <c r="AO28" s="216">
        <v>126.382206638616</v>
      </c>
      <c r="AP28" s="217">
        <v>125.14379061685401</v>
      </c>
      <c r="AQ28" s="208"/>
      <c r="AR28" s="218">
        <v>108.514888088475</v>
      </c>
      <c r="AS28" s="96"/>
      <c r="AT28" s="192">
        <v>11.977668884228301</v>
      </c>
      <c r="AU28" s="187">
        <v>10.7008050548004</v>
      </c>
      <c r="AV28" s="187">
        <v>12.311269421296201</v>
      </c>
      <c r="AW28" s="187">
        <v>13.290493984941399</v>
      </c>
      <c r="AX28" s="187">
        <v>14.980946013826699</v>
      </c>
      <c r="AY28" s="193">
        <v>12.895932092442299</v>
      </c>
      <c r="AZ28" s="187"/>
      <c r="BA28" s="194">
        <v>10.7822669229061</v>
      </c>
      <c r="BB28" s="195">
        <v>7.5546581929529202</v>
      </c>
      <c r="BC28" s="196">
        <v>9.0533822640058208</v>
      </c>
      <c r="BD28" s="187"/>
      <c r="BE28" s="197">
        <v>11.039125343458901</v>
      </c>
    </row>
    <row r="29" spans="1:57" x14ac:dyDescent="0.25">
      <c r="A29" s="24" t="s">
        <v>49</v>
      </c>
      <c r="B29" s="44" t="str">
        <f t="shared" si="0"/>
        <v>Charlottesville, VA</v>
      </c>
      <c r="C29" s="12"/>
      <c r="D29" s="28" t="s">
        <v>16</v>
      </c>
      <c r="E29" s="31" t="s">
        <v>17</v>
      </c>
      <c r="F29" s="12"/>
      <c r="G29" s="213">
        <v>143.52878216123401</v>
      </c>
      <c r="H29" s="208">
        <v>136.309412176347</v>
      </c>
      <c r="I29" s="208">
        <v>137.57562205295599</v>
      </c>
      <c r="J29" s="208">
        <v>135.736015801354</v>
      </c>
      <c r="K29" s="208">
        <v>153.71414349467901</v>
      </c>
      <c r="L29" s="214">
        <v>141.450883266755</v>
      </c>
      <c r="M29" s="208"/>
      <c r="N29" s="215">
        <v>264.72973009814598</v>
      </c>
      <c r="O29" s="216">
        <v>262.49800281690102</v>
      </c>
      <c r="P29" s="217">
        <v>263.63210861734501</v>
      </c>
      <c r="Q29" s="208"/>
      <c r="R29" s="218">
        <v>183.98097993827099</v>
      </c>
      <c r="S29" s="96"/>
      <c r="T29" s="192">
        <v>13.4906731905782</v>
      </c>
      <c r="U29" s="187">
        <v>17.850771002384899</v>
      </c>
      <c r="V29" s="187">
        <v>14.080793426723799</v>
      </c>
      <c r="W29" s="187">
        <v>11.217821690047399</v>
      </c>
      <c r="X29" s="187">
        <v>4.7685989519270002</v>
      </c>
      <c r="Y29" s="193">
        <v>11.146032389943899</v>
      </c>
      <c r="Z29" s="187"/>
      <c r="AA29" s="194">
        <v>-0.67235486308432302</v>
      </c>
      <c r="AB29" s="195">
        <v>-10.131691636140101</v>
      </c>
      <c r="AC29" s="196">
        <v>-5.7037282459524397</v>
      </c>
      <c r="AD29" s="187"/>
      <c r="AE29" s="197">
        <v>-0.53063682568942205</v>
      </c>
      <c r="AF29" s="35"/>
      <c r="AG29" s="213">
        <v>141.353340201713</v>
      </c>
      <c r="AH29" s="208">
        <v>134.49664967689</v>
      </c>
      <c r="AI29" s="208">
        <v>136.08684068254701</v>
      </c>
      <c r="AJ29" s="208">
        <v>138.94677586063099</v>
      </c>
      <c r="AK29" s="208">
        <v>158.69275130248201</v>
      </c>
      <c r="AL29" s="214">
        <v>142.40007216043401</v>
      </c>
      <c r="AM29" s="208"/>
      <c r="AN29" s="215">
        <v>288.70794921354297</v>
      </c>
      <c r="AO29" s="216">
        <v>294.51043188038102</v>
      </c>
      <c r="AP29" s="217">
        <v>291.60696514924098</v>
      </c>
      <c r="AQ29" s="208"/>
      <c r="AR29" s="218">
        <v>193.77775574184599</v>
      </c>
      <c r="AS29" s="96"/>
      <c r="AT29" s="192">
        <v>5.7676894665485499</v>
      </c>
      <c r="AU29" s="187">
        <v>9.4566402101062597</v>
      </c>
      <c r="AV29" s="187">
        <v>10.0059979669276</v>
      </c>
      <c r="AW29" s="187">
        <v>7.1000810914090398</v>
      </c>
      <c r="AX29" s="187">
        <v>4.0822543217649301</v>
      </c>
      <c r="AY29" s="193">
        <v>6.8439010139937402</v>
      </c>
      <c r="AZ29" s="187"/>
      <c r="BA29" s="194">
        <v>17.546124327988501</v>
      </c>
      <c r="BB29" s="195">
        <v>14.823539557375801</v>
      </c>
      <c r="BC29" s="196">
        <v>16.1337506682259</v>
      </c>
      <c r="BD29" s="187"/>
      <c r="BE29" s="197">
        <v>10.7110023603061</v>
      </c>
    </row>
    <row r="30" spans="1:57" x14ac:dyDescent="0.25">
      <c r="A30" s="24" t="s">
        <v>50</v>
      </c>
      <c r="B30" s="46" t="s">
        <v>73</v>
      </c>
      <c r="C30" s="12"/>
      <c r="D30" s="28" t="s">
        <v>16</v>
      </c>
      <c r="E30" s="31" t="s">
        <v>17</v>
      </c>
      <c r="F30" s="12"/>
      <c r="G30" s="213">
        <v>90.013597194388694</v>
      </c>
      <c r="H30" s="208">
        <v>95.593084886128295</v>
      </c>
      <c r="I30" s="208">
        <v>104.57798967863</v>
      </c>
      <c r="J30" s="208">
        <v>99.285163820950601</v>
      </c>
      <c r="K30" s="208">
        <v>95.281036662452493</v>
      </c>
      <c r="L30" s="214">
        <v>97.466602782071007</v>
      </c>
      <c r="M30" s="208"/>
      <c r="N30" s="215">
        <v>101.605053538175</v>
      </c>
      <c r="O30" s="216">
        <v>100.512411493073</v>
      </c>
      <c r="P30" s="217">
        <v>101.085268489138</v>
      </c>
      <c r="Q30" s="208"/>
      <c r="R30" s="218">
        <v>98.540771265033996</v>
      </c>
      <c r="S30" s="96"/>
      <c r="T30" s="192">
        <v>10.562635020945301</v>
      </c>
      <c r="U30" s="187">
        <v>9.7143735985308606</v>
      </c>
      <c r="V30" s="187">
        <v>17.0807224460724</v>
      </c>
      <c r="W30" s="187">
        <v>9.5777063436237704</v>
      </c>
      <c r="X30" s="187">
        <v>5.2387210191756104</v>
      </c>
      <c r="Y30" s="193">
        <v>10.5639522644679</v>
      </c>
      <c r="Z30" s="187"/>
      <c r="AA30" s="194">
        <v>8.4907798447694596</v>
      </c>
      <c r="AB30" s="195">
        <v>4.4516261269198401</v>
      </c>
      <c r="AC30" s="196">
        <v>6.4906389270439604</v>
      </c>
      <c r="AD30" s="187"/>
      <c r="AE30" s="197">
        <v>9.0998752272438495</v>
      </c>
      <c r="AF30" s="35"/>
      <c r="AG30" s="213">
        <v>92.246966949641404</v>
      </c>
      <c r="AH30" s="208">
        <v>98.4762271792234</v>
      </c>
      <c r="AI30" s="208">
        <v>102.95122457282299</v>
      </c>
      <c r="AJ30" s="208">
        <v>101.553656488988</v>
      </c>
      <c r="AK30" s="208">
        <v>98.301185914979001</v>
      </c>
      <c r="AL30" s="214">
        <v>99.137464593732901</v>
      </c>
      <c r="AM30" s="208"/>
      <c r="AN30" s="215">
        <v>108.042857780007</v>
      </c>
      <c r="AO30" s="216">
        <v>109.780079338473</v>
      </c>
      <c r="AP30" s="217">
        <v>108.910523231477</v>
      </c>
      <c r="AQ30" s="208"/>
      <c r="AR30" s="218">
        <v>102.194424513808</v>
      </c>
      <c r="AS30" s="96"/>
      <c r="AT30" s="192">
        <v>6.4977218923614499</v>
      </c>
      <c r="AU30" s="187">
        <v>12.730915693471699</v>
      </c>
      <c r="AV30" s="187">
        <v>14.6503039937027</v>
      </c>
      <c r="AW30" s="187">
        <v>12.450864924393899</v>
      </c>
      <c r="AX30" s="187">
        <v>10.475923549162401</v>
      </c>
      <c r="AY30" s="193">
        <v>11.754760617286401</v>
      </c>
      <c r="AZ30" s="187"/>
      <c r="BA30" s="194">
        <v>6.2183893920594002</v>
      </c>
      <c r="BB30" s="195">
        <v>2.3809916732504202</v>
      </c>
      <c r="BC30" s="196">
        <v>4.1433377731683798</v>
      </c>
      <c r="BD30" s="187"/>
      <c r="BE30" s="197">
        <v>8.6972534086032702</v>
      </c>
    </row>
    <row r="31" spans="1:57" x14ac:dyDescent="0.25">
      <c r="A31" s="24" t="s">
        <v>51</v>
      </c>
      <c r="B31" s="44" t="str">
        <f t="shared" si="0"/>
        <v>Staunton &amp; Harrisonburg, VA</v>
      </c>
      <c r="C31" s="12"/>
      <c r="D31" s="28" t="s">
        <v>16</v>
      </c>
      <c r="E31" s="31" t="s">
        <v>17</v>
      </c>
      <c r="F31" s="12"/>
      <c r="G31" s="213">
        <v>89.657179711412297</v>
      </c>
      <c r="H31" s="208">
        <v>90.570555555555501</v>
      </c>
      <c r="I31" s="208">
        <v>92.878405748663099</v>
      </c>
      <c r="J31" s="208">
        <v>95.983247152970094</v>
      </c>
      <c r="K31" s="208">
        <v>95.710736562707297</v>
      </c>
      <c r="L31" s="214">
        <v>93.221264689423606</v>
      </c>
      <c r="M31" s="208"/>
      <c r="N31" s="215">
        <v>123.767388223796</v>
      </c>
      <c r="O31" s="216">
        <v>120.754041900868</v>
      </c>
      <c r="P31" s="217">
        <v>122.29439740227301</v>
      </c>
      <c r="Q31" s="208"/>
      <c r="R31" s="218">
        <v>103.658810025557</v>
      </c>
      <c r="S31" s="96"/>
      <c r="T31" s="192">
        <v>-1.3094003915186401</v>
      </c>
      <c r="U31" s="187">
        <v>4.7465583693331999</v>
      </c>
      <c r="V31" s="187">
        <v>6.6440709518321199</v>
      </c>
      <c r="W31" s="187">
        <v>10.1109509370804</v>
      </c>
      <c r="X31" s="187">
        <v>8.1665918962267092</v>
      </c>
      <c r="Y31" s="193">
        <v>6.0836021069680903</v>
      </c>
      <c r="Z31" s="187"/>
      <c r="AA31" s="194">
        <v>4.9882711807154196</v>
      </c>
      <c r="AB31" s="195">
        <v>3.24130877044735</v>
      </c>
      <c r="AC31" s="196">
        <v>4.1533823310622404</v>
      </c>
      <c r="AD31" s="187"/>
      <c r="AE31" s="197">
        <v>4.6586049836422596</v>
      </c>
      <c r="AF31" s="35"/>
      <c r="AG31" s="213">
        <v>92.859776896380694</v>
      </c>
      <c r="AH31" s="208">
        <v>92.722816121335995</v>
      </c>
      <c r="AI31" s="208">
        <v>94.8833939440634</v>
      </c>
      <c r="AJ31" s="208">
        <v>95.970774298615694</v>
      </c>
      <c r="AK31" s="208">
        <v>98.374136046158497</v>
      </c>
      <c r="AL31" s="214">
        <v>95.125822611863796</v>
      </c>
      <c r="AM31" s="208"/>
      <c r="AN31" s="215">
        <v>141.35394802598699</v>
      </c>
      <c r="AO31" s="216">
        <v>148.20295278406999</v>
      </c>
      <c r="AP31" s="217">
        <v>144.85846897687699</v>
      </c>
      <c r="AQ31" s="208"/>
      <c r="AR31" s="218">
        <v>112.421427601497</v>
      </c>
      <c r="AS31" s="96"/>
      <c r="AT31" s="192">
        <v>-1.8799448606526299</v>
      </c>
      <c r="AU31" s="187">
        <v>1.50049089340672</v>
      </c>
      <c r="AV31" s="187">
        <v>3.2460453417752699</v>
      </c>
      <c r="AW31" s="187">
        <v>4.1432195923214596</v>
      </c>
      <c r="AX31" s="187">
        <v>4.7616230108849402</v>
      </c>
      <c r="AY31" s="193">
        <v>2.5761689247016299</v>
      </c>
      <c r="AZ31" s="187"/>
      <c r="BA31" s="194">
        <v>6.5515715720482897</v>
      </c>
      <c r="BB31" s="195">
        <v>6.3539229903018697</v>
      </c>
      <c r="BC31" s="196">
        <v>6.4272106304352103</v>
      </c>
      <c r="BD31" s="187"/>
      <c r="BE31" s="197">
        <v>3.6622799156355201</v>
      </c>
    </row>
    <row r="32" spans="1:57" x14ac:dyDescent="0.25">
      <c r="A32" s="24" t="s">
        <v>52</v>
      </c>
      <c r="B32" s="44" t="str">
        <f t="shared" si="0"/>
        <v>Blacksburg &amp; Wytheville, VA</v>
      </c>
      <c r="C32" s="12"/>
      <c r="D32" s="28" t="s">
        <v>16</v>
      </c>
      <c r="E32" s="31" t="s">
        <v>17</v>
      </c>
      <c r="F32" s="12"/>
      <c r="G32" s="213">
        <v>88.701004475385304</v>
      </c>
      <c r="H32" s="208">
        <v>88.531403091557607</v>
      </c>
      <c r="I32" s="208">
        <v>90.5253619821912</v>
      </c>
      <c r="J32" s="208">
        <v>92.214417071478096</v>
      </c>
      <c r="K32" s="208">
        <v>93.891075115699493</v>
      </c>
      <c r="L32" s="214">
        <v>90.964353529044303</v>
      </c>
      <c r="M32" s="208"/>
      <c r="N32" s="215">
        <v>133.97361282730199</v>
      </c>
      <c r="O32" s="216">
        <v>140.81535324526101</v>
      </c>
      <c r="P32" s="217">
        <v>137.43574625781099</v>
      </c>
      <c r="Q32" s="208"/>
      <c r="R32" s="218">
        <v>107.20538422469301</v>
      </c>
      <c r="S32" s="96"/>
      <c r="T32" s="192">
        <v>3.00317785246158</v>
      </c>
      <c r="U32" s="187">
        <v>6.0803334740928401</v>
      </c>
      <c r="V32" s="187">
        <v>7.6753728232238796</v>
      </c>
      <c r="W32" s="187">
        <v>7.6804250702998997</v>
      </c>
      <c r="X32" s="187">
        <v>6.2873618650637697</v>
      </c>
      <c r="Y32" s="193">
        <v>6.3687808939521897</v>
      </c>
      <c r="Z32" s="187"/>
      <c r="AA32" s="194">
        <v>-26.784277336165999</v>
      </c>
      <c r="AB32" s="195">
        <v>-25.673153877926602</v>
      </c>
      <c r="AC32" s="196">
        <v>-26.2290340469761</v>
      </c>
      <c r="AD32" s="187"/>
      <c r="AE32" s="197">
        <v>-13.7046924093236</v>
      </c>
      <c r="AF32" s="35"/>
      <c r="AG32" s="213">
        <v>90.791862617155005</v>
      </c>
      <c r="AH32" s="208">
        <v>91.240040951637994</v>
      </c>
      <c r="AI32" s="208">
        <v>93.836826416778194</v>
      </c>
      <c r="AJ32" s="208">
        <v>92.5723003688137</v>
      </c>
      <c r="AK32" s="208">
        <v>98.472784917145702</v>
      </c>
      <c r="AL32" s="214">
        <v>93.608120726155406</v>
      </c>
      <c r="AM32" s="208"/>
      <c r="AN32" s="215">
        <v>153.21370509306001</v>
      </c>
      <c r="AO32" s="216">
        <v>155.21491688476999</v>
      </c>
      <c r="AP32" s="217">
        <v>154.22413871923899</v>
      </c>
      <c r="AQ32" s="208"/>
      <c r="AR32" s="218">
        <v>114.464244003145</v>
      </c>
      <c r="AS32" s="96"/>
      <c r="AT32" s="192">
        <v>4.5010104190176303</v>
      </c>
      <c r="AU32" s="187">
        <v>6.0181343332381001</v>
      </c>
      <c r="AV32" s="187">
        <v>9.6244044605437509</v>
      </c>
      <c r="AW32" s="187">
        <v>4.8436617551088199</v>
      </c>
      <c r="AX32" s="187">
        <v>7.4052250332343004</v>
      </c>
      <c r="AY32" s="193">
        <v>6.59708027111615</v>
      </c>
      <c r="AZ32" s="187"/>
      <c r="BA32" s="194">
        <v>-1.84490225521447</v>
      </c>
      <c r="BB32" s="195">
        <v>-2.17492737049308</v>
      </c>
      <c r="BC32" s="196">
        <v>-2.01978663760246</v>
      </c>
      <c r="BD32" s="187"/>
      <c r="BE32" s="197">
        <v>1.0005849568679399</v>
      </c>
    </row>
    <row r="33" spans="1:64" x14ac:dyDescent="0.25">
      <c r="A33" s="24" t="s">
        <v>53</v>
      </c>
      <c r="B33" s="44" t="str">
        <f t="shared" si="0"/>
        <v>Lynchburg, VA</v>
      </c>
      <c r="C33" s="12"/>
      <c r="D33" s="28" t="s">
        <v>16</v>
      </c>
      <c r="E33" s="31" t="s">
        <v>17</v>
      </c>
      <c r="F33" s="12"/>
      <c r="G33" s="213">
        <v>96.290346620450606</v>
      </c>
      <c r="H33" s="208">
        <v>98.911695457453604</v>
      </c>
      <c r="I33" s="208">
        <v>102.57630292188399</v>
      </c>
      <c r="J33" s="208">
        <v>103.22149112426</v>
      </c>
      <c r="K33" s="208">
        <v>118.608446515756</v>
      </c>
      <c r="L33" s="214">
        <v>105.482505697493</v>
      </c>
      <c r="M33" s="208"/>
      <c r="N33" s="215">
        <v>136.10053776196099</v>
      </c>
      <c r="O33" s="216">
        <v>127.211020107896</v>
      </c>
      <c r="P33" s="217">
        <v>132.13255910683</v>
      </c>
      <c r="Q33" s="208"/>
      <c r="R33" s="218">
        <v>114.915860519178</v>
      </c>
      <c r="S33" s="96"/>
      <c r="T33" s="192">
        <v>4.68459495351446</v>
      </c>
      <c r="U33" s="187">
        <v>4.0887851327782796</v>
      </c>
      <c r="V33" s="187">
        <v>4.1819515981387001</v>
      </c>
      <c r="W33" s="187">
        <v>4.5852158713159898</v>
      </c>
      <c r="X33" s="187">
        <v>18.562764979838001</v>
      </c>
      <c r="Y33" s="193">
        <v>8.3754866067717497</v>
      </c>
      <c r="Z33" s="187"/>
      <c r="AA33" s="194">
        <v>16.7976057497571</v>
      </c>
      <c r="AB33" s="195">
        <v>8.5759953623618692</v>
      </c>
      <c r="AC33" s="196">
        <v>13.103234888719999</v>
      </c>
      <c r="AD33" s="187"/>
      <c r="AE33" s="197">
        <v>10.3391099966409</v>
      </c>
      <c r="AF33" s="35"/>
      <c r="AG33" s="213">
        <v>98.504031071136495</v>
      </c>
      <c r="AH33" s="208">
        <v>102.480473617291</v>
      </c>
      <c r="AI33" s="208">
        <v>105.698533149171</v>
      </c>
      <c r="AJ33" s="208">
        <v>106.274514711756</v>
      </c>
      <c r="AK33" s="208">
        <v>112.237193402165</v>
      </c>
      <c r="AL33" s="214">
        <v>105.722522950674</v>
      </c>
      <c r="AM33" s="208"/>
      <c r="AN33" s="215">
        <v>147.84164952652401</v>
      </c>
      <c r="AO33" s="216">
        <v>148.262956512985</v>
      </c>
      <c r="AP33" s="217">
        <v>148.05350797266499</v>
      </c>
      <c r="AQ33" s="208"/>
      <c r="AR33" s="218">
        <v>121.314867243436</v>
      </c>
      <c r="AS33" s="96"/>
      <c r="AT33" s="192">
        <v>0.820554961359513</v>
      </c>
      <c r="AU33" s="187">
        <v>3.55894724880641</v>
      </c>
      <c r="AV33" s="187">
        <v>4.7201192124819196</v>
      </c>
      <c r="AW33" s="187">
        <v>4.9967971010817003</v>
      </c>
      <c r="AX33" s="187">
        <v>1.81518428783879</v>
      </c>
      <c r="AY33" s="193">
        <v>3.3794064944461302</v>
      </c>
      <c r="AZ33" s="187"/>
      <c r="BA33" s="194">
        <v>13.2963207997522</v>
      </c>
      <c r="BB33" s="195">
        <v>12.243157041795101</v>
      </c>
      <c r="BC33" s="196">
        <v>12.7604267168338</v>
      </c>
      <c r="BD33" s="187"/>
      <c r="BE33" s="197">
        <v>7.4477600410558402</v>
      </c>
    </row>
    <row r="34" spans="1:64" x14ac:dyDescent="0.25">
      <c r="A34" s="24" t="s">
        <v>78</v>
      </c>
      <c r="B34" s="44" t="str">
        <f t="shared" si="0"/>
        <v>Central Virginia</v>
      </c>
      <c r="C34" s="12"/>
      <c r="D34" s="28" t="s">
        <v>16</v>
      </c>
      <c r="E34" s="31" t="s">
        <v>17</v>
      </c>
      <c r="F34" s="12"/>
      <c r="G34" s="213">
        <v>102.93669621831199</v>
      </c>
      <c r="H34" s="208">
        <v>106.013727956803</v>
      </c>
      <c r="I34" s="208">
        <v>109.366529325204</v>
      </c>
      <c r="J34" s="208">
        <v>109.704667796262</v>
      </c>
      <c r="K34" s="208">
        <v>113.864759366671</v>
      </c>
      <c r="L34" s="214">
        <v>108.712423341677</v>
      </c>
      <c r="M34" s="208"/>
      <c r="N34" s="215">
        <v>156.11235306097501</v>
      </c>
      <c r="O34" s="216">
        <v>150.740327185175</v>
      </c>
      <c r="P34" s="217">
        <v>153.49892595691199</v>
      </c>
      <c r="Q34" s="208"/>
      <c r="R34" s="218">
        <v>124.30800878381299</v>
      </c>
      <c r="S34" s="96"/>
      <c r="T34" s="192">
        <v>6.4261361436789102</v>
      </c>
      <c r="U34" s="187">
        <v>6.9151883779894598</v>
      </c>
      <c r="V34" s="187">
        <v>5.4754706918569003</v>
      </c>
      <c r="W34" s="187">
        <v>6.6762002534466003</v>
      </c>
      <c r="X34" s="187">
        <v>7.9329627796579301</v>
      </c>
      <c r="Y34" s="193">
        <v>6.7484355317392399</v>
      </c>
      <c r="Z34" s="187"/>
      <c r="AA34" s="194">
        <v>6.6868677952774496</v>
      </c>
      <c r="AB34" s="195">
        <v>-0.42827398383142801</v>
      </c>
      <c r="AC34" s="196">
        <v>3.1196273827623102</v>
      </c>
      <c r="AD34" s="187"/>
      <c r="AE34" s="197">
        <v>5.0330605901543901</v>
      </c>
      <c r="AF34" s="35"/>
      <c r="AG34" s="213">
        <v>103.06455576000501</v>
      </c>
      <c r="AH34" s="208">
        <v>106.463853912232</v>
      </c>
      <c r="AI34" s="208">
        <v>110.506795742698</v>
      </c>
      <c r="AJ34" s="208">
        <v>112.067704947547</v>
      </c>
      <c r="AK34" s="208">
        <v>114.782444283362</v>
      </c>
      <c r="AL34" s="214">
        <v>109.797429842843</v>
      </c>
      <c r="AM34" s="208"/>
      <c r="AN34" s="215">
        <v>151.84468962919101</v>
      </c>
      <c r="AO34" s="216">
        <v>152.257262374395</v>
      </c>
      <c r="AP34" s="217">
        <v>152.05223391281001</v>
      </c>
      <c r="AQ34" s="208"/>
      <c r="AR34" s="218">
        <v>123.73072182222801</v>
      </c>
      <c r="AS34" s="96"/>
      <c r="AT34" s="192">
        <v>5.4942240714630204</v>
      </c>
      <c r="AU34" s="187">
        <v>8.0697209156799996</v>
      </c>
      <c r="AV34" s="187">
        <v>9.4261890296622006</v>
      </c>
      <c r="AW34" s="187">
        <v>10.056187109153999</v>
      </c>
      <c r="AX34" s="187">
        <v>7.7405260573286396</v>
      </c>
      <c r="AY34" s="193">
        <v>8.3856173875110098</v>
      </c>
      <c r="AZ34" s="187"/>
      <c r="BA34" s="194">
        <v>11.4726572002242</v>
      </c>
      <c r="BB34" s="195">
        <v>8.9558182128528099</v>
      </c>
      <c r="BC34" s="196">
        <v>10.1773411961059</v>
      </c>
      <c r="BD34" s="187"/>
      <c r="BE34" s="197">
        <v>8.9354650505748996</v>
      </c>
    </row>
    <row r="35" spans="1:64" x14ac:dyDescent="0.25">
      <c r="A35" s="24" t="s">
        <v>79</v>
      </c>
      <c r="B35" s="44" t="str">
        <f t="shared" si="0"/>
        <v>Chesapeake Bay</v>
      </c>
      <c r="C35" s="12"/>
      <c r="D35" s="28" t="s">
        <v>16</v>
      </c>
      <c r="E35" s="31" t="s">
        <v>17</v>
      </c>
      <c r="F35" s="12"/>
      <c r="G35" s="213">
        <v>97.392491103202801</v>
      </c>
      <c r="H35" s="208">
        <v>94.415468227424697</v>
      </c>
      <c r="I35" s="208">
        <v>94.499068322981302</v>
      </c>
      <c r="J35" s="208">
        <v>96.928992481202997</v>
      </c>
      <c r="K35" s="208">
        <v>102.42958029197</v>
      </c>
      <c r="L35" s="214">
        <v>96.997553861451706</v>
      </c>
      <c r="M35" s="208"/>
      <c r="N35" s="215">
        <v>125.860461309523</v>
      </c>
      <c r="O35" s="216">
        <v>128.785307017543</v>
      </c>
      <c r="P35" s="217">
        <v>127.335825958702</v>
      </c>
      <c r="Q35" s="208"/>
      <c r="R35" s="218">
        <v>106.404985136062</v>
      </c>
      <c r="S35" s="96"/>
      <c r="T35" s="192">
        <v>-1.4299999047335099</v>
      </c>
      <c r="U35" s="187">
        <v>-1.6805673238760399</v>
      </c>
      <c r="V35" s="187">
        <v>-8.2651233309100292</v>
      </c>
      <c r="W35" s="187">
        <v>-6.7665152891829798</v>
      </c>
      <c r="X35" s="187">
        <v>-3.3017362313046399</v>
      </c>
      <c r="Y35" s="193">
        <v>-4.5505532159567004</v>
      </c>
      <c r="Z35" s="187"/>
      <c r="AA35" s="194">
        <v>9.5805938478995607</v>
      </c>
      <c r="AB35" s="195">
        <v>15.743233882105301</v>
      </c>
      <c r="AC35" s="196">
        <v>12.6906961268097</v>
      </c>
      <c r="AD35" s="187"/>
      <c r="AE35" s="197">
        <v>1.24452900340397</v>
      </c>
      <c r="AF35" s="35"/>
      <c r="AG35" s="213">
        <v>99.442822465492597</v>
      </c>
      <c r="AH35" s="208">
        <v>104.772641437308</v>
      </c>
      <c r="AI35" s="208">
        <v>106.037770221904</v>
      </c>
      <c r="AJ35" s="208">
        <v>101.729452789699</v>
      </c>
      <c r="AK35" s="208">
        <v>108.997684410646</v>
      </c>
      <c r="AL35" s="214">
        <v>104.38150962356001</v>
      </c>
      <c r="AM35" s="208"/>
      <c r="AN35" s="215">
        <v>130.63867567567499</v>
      </c>
      <c r="AO35" s="216">
        <v>132.71953549231199</v>
      </c>
      <c r="AP35" s="217">
        <v>131.69587834468999</v>
      </c>
      <c r="AQ35" s="208"/>
      <c r="AR35" s="218">
        <v>113.052531919383</v>
      </c>
      <c r="AS35" s="96"/>
      <c r="AT35" s="192">
        <v>-3.7917443331886802</v>
      </c>
      <c r="AU35" s="187">
        <v>2.59495093484305</v>
      </c>
      <c r="AV35" s="187">
        <v>3.8779313317157902</v>
      </c>
      <c r="AW35" s="187">
        <v>-1.8661229848691001</v>
      </c>
      <c r="AX35" s="187">
        <v>6.0909081781236196</v>
      </c>
      <c r="AY35" s="193">
        <v>1.56735513198787</v>
      </c>
      <c r="AZ35" s="187"/>
      <c r="BA35" s="194">
        <v>2.5878687461623402</v>
      </c>
      <c r="BB35" s="195">
        <v>4.4520708027487101</v>
      </c>
      <c r="BC35" s="196">
        <v>3.5346214160904701</v>
      </c>
      <c r="BD35" s="187"/>
      <c r="BE35" s="197">
        <v>2.2509052028137901</v>
      </c>
    </row>
    <row r="36" spans="1:64" x14ac:dyDescent="0.25">
      <c r="A36" s="24" t="s">
        <v>80</v>
      </c>
      <c r="B36" s="44" t="str">
        <f t="shared" si="0"/>
        <v>Coastal Virginia - Eastern Shore</v>
      </c>
      <c r="C36" s="12"/>
      <c r="D36" s="28" t="s">
        <v>16</v>
      </c>
      <c r="E36" s="31" t="s">
        <v>17</v>
      </c>
      <c r="F36" s="12"/>
      <c r="G36" s="213">
        <v>111.12397790055201</v>
      </c>
      <c r="H36" s="208">
        <v>106.350883590462</v>
      </c>
      <c r="I36" s="208">
        <v>105.437628294036</v>
      </c>
      <c r="J36" s="208">
        <v>104.673302990897</v>
      </c>
      <c r="K36" s="208">
        <v>105.995195783132</v>
      </c>
      <c r="L36" s="214">
        <v>106.704831523252</v>
      </c>
      <c r="M36" s="208"/>
      <c r="N36" s="215">
        <v>128.28295652173901</v>
      </c>
      <c r="O36" s="216">
        <v>126.042797202797</v>
      </c>
      <c r="P36" s="217">
        <v>127.12717979555001</v>
      </c>
      <c r="Q36" s="208"/>
      <c r="R36" s="218">
        <v>113.168928435477</v>
      </c>
      <c r="S36" s="96"/>
      <c r="T36" s="192">
        <v>12.9054661921537</v>
      </c>
      <c r="U36" s="187">
        <v>6.7878856144936002</v>
      </c>
      <c r="V36" s="187">
        <v>5.8354428547665602</v>
      </c>
      <c r="W36" s="187">
        <v>6.1104927595952399</v>
      </c>
      <c r="X36" s="187">
        <v>5.6859130660768198</v>
      </c>
      <c r="Y36" s="193">
        <v>7.3827035941548704</v>
      </c>
      <c r="Z36" s="187"/>
      <c r="AA36" s="194">
        <v>11.011465759514801</v>
      </c>
      <c r="AB36" s="195">
        <v>6.9213371583977201</v>
      </c>
      <c r="AC36" s="196">
        <v>8.9131531083737894</v>
      </c>
      <c r="AD36" s="187"/>
      <c r="AE36" s="197">
        <v>7.8477166139626098</v>
      </c>
      <c r="AF36" s="35"/>
      <c r="AG36" s="213">
        <v>113.211761599396</v>
      </c>
      <c r="AH36" s="208">
        <v>111.02006840796</v>
      </c>
      <c r="AI36" s="208">
        <v>111.57020925434701</v>
      </c>
      <c r="AJ36" s="208">
        <v>110.57068247541901</v>
      </c>
      <c r="AK36" s="208">
        <v>112.857410577804</v>
      </c>
      <c r="AL36" s="214">
        <v>111.77888861092001</v>
      </c>
      <c r="AM36" s="208"/>
      <c r="AN36" s="215">
        <v>133.98375860243499</v>
      </c>
      <c r="AO36" s="216">
        <v>134.94404828462501</v>
      </c>
      <c r="AP36" s="217">
        <v>134.473676909114</v>
      </c>
      <c r="AQ36" s="208"/>
      <c r="AR36" s="218">
        <v>119.164126234073</v>
      </c>
      <c r="AS36" s="96"/>
      <c r="AT36" s="192">
        <v>10.7109056725867</v>
      </c>
      <c r="AU36" s="187">
        <v>8.6140430230687102</v>
      </c>
      <c r="AV36" s="187">
        <v>9.7672658822412206</v>
      </c>
      <c r="AW36" s="187">
        <v>9.1867517672311703</v>
      </c>
      <c r="AX36" s="187">
        <v>8.5847690365974696</v>
      </c>
      <c r="AY36" s="193">
        <v>9.3210949475479197</v>
      </c>
      <c r="AZ36" s="187"/>
      <c r="BA36" s="194">
        <v>10.3103338431832</v>
      </c>
      <c r="BB36" s="195">
        <v>8.62237246356006</v>
      </c>
      <c r="BC36" s="196">
        <v>9.4275399618671791</v>
      </c>
      <c r="BD36" s="187"/>
      <c r="BE36" s="197">
        <v>9.4259553649049899</v>
      </c>
    </row>
    <row r="37" spans="1:64" x14ac:dyDescent="0.25">
      <c r="A37" s="24" t="s">
        <v>81</v>
      </c>
      <c r="B37" s="44" t="str">
        <f t="shared" si="0"/>
        <v>Coastal Virginia - Hampton Roads</v>
      </c>
      <c r="C37" s="12"/>
      <c r="D37" s="28" t="s">
        <v>16</v>
      </c>
      <c r="E37" s="31" t="s">
        <v>17</v>
      </c>
      <c r="F37" s="12"/>
      <c r="G37" s="213">
        <v>97.193441365526894</v>
      </c>
      <c r="H37" s="208">
        <v>97.003871078938204</v>
      </c>
      <c r="I37" s="208">
        <v>98.371853890300102</v>
      </c>
      <c r="J37" s="208">
        <v>101.99771518544399</v>
      </c>
      <c r="K37" s="208">
        <v>107.371802220825</v>
      </c>
      <c r="L37" s="214">
        <v>100.694640613442</v>
      </c>
      <c r="M37" s="208"/>
      <c r="N37" s="215">
        <v>128.93485842788499</v>
      </c>
      <c r="O37" s="216">
        <v>129.559059045753</v>
      </c>
      <c r="P37" s="217">
        <v>129.242859312701</v>
      </c>
      <c r="Q37" s="208"/>
      <c r="R37" s="218">
        <v>110.734448720438</v>
      </c>
      <c r="S37" s="96"/>
      <c r="T37" s="192">
        <v>14.001733110917799</v>
      </c>
      <c r="U37" s="187">
        <v>11.578507006136901</v>
      </c>
      <c r="V37" s="187">
        <v>9.8582969430654099</v>
      </c>
      <c r="W37" s="187">
        <v>8.9846906692446407</v>
      </c>
      <c r="X37" s="187">
        <v>10.2731374327659</v>
      </c>
      <c r="Y37" s="193">
        <v>10.656736580040199</v>
      </c>
      <c r="Z37" s="187"/>
      <c r="AA37" s="194">
        <v>11.8183972982843</v>
      </c>
      <c r="AB37" s="195">
        <v>9.42946907575263</v>
      </c>
      <c r="AC37" s="196">
        <v>10.572133855238601</v>
      </c>
      <c r="AD37" s="187"/>
      <c r="AE37" s="197">
        <v>10.401015275674601</v>
      </c>
      <c r="AF37" s="35"/>
      <c r="AG37" s="213">
        <v>96.554771264850501</v>
      </c>
      <c r="AH37" s="208">
        <v>97.935212861926999</v>
      </c>
      <c r="AI37" s="208">
        <v>101.070338846079</v>
      </c>
      <c r="AJ37" s="208">
        <v>102.59013768374901</v>
      </c>
      <c r="AK37" s="208">
        <v>105.61657163071099</v>
      </c>
      <c r="AL37" s="214">
        <v>101.032625119003</v>
      </c>
      <c r="AM37" s="208"/>
      <c r="AN37" s="215">
        <v>126.822779851775</v>
      </c>
      <c r="AO37" s="216">
        <v>130.14905937922899</v>
      </c>
      <c r="AP37" s="217">
        <v>128.51815411596499</v>
      </c>
      <c r="AQ37" s="208"/>
      <c r="AR37" s="218">
        <v>110.391412764154</v>
      </c>
      <c r="AS37" s="96"/>
      <c r="AT37" s="192">
        <v>8.9292723641398197</v>
      </c>
      <c r="AU37" s="187">
        <v>9.1069297745156792</v>
      </c>
      <c r="AV37" s="187">
        <v>10.5013205655312</v>
      </c>
      <c r="AW37" s="187">
        <v>10.4681415046535</v>
      </c>
      <c r="AX37" s="187">
        <v>10.9278965454515</v>
      </c>
      <c r="AY37" s="193">
        <v>10.1313445442293</v>
      </c>
      <c r="AZ37" s="187"/>
      <c r="BA37" s="194">
        <v>11.2730602971971</v>
      </c>
      <c r="BB37" s="195">
        <v>9.8545427362014308</v>
      </c>
      <c r="BC37" s="196">
        <v>10.509985778652</v>
      </c>
      <c r="BD37" s="187"/>
      <c r="BE37" s="197">
        <v>10.048777805214799</v>
      </c>
    </row>
    <row r="38" spans="1:64" x14ac:dyDescent="0.25">
      <c r="A38" s="25" t="s">
        <v>82</v>
      </c>
      <c r="B38" s="44" t="str">
        <f t="shared" si="0"/>
        <v>Northern Virginia</v>
      </c>
      <c r="C38" s="12"/>
      <c r="D38" s="28" t="s">
        <v>16</v>
      </c>
      <c r="E38" s="31" t="s">
        <v>17</v>
      </c>
      <c r="F38" s="13"/>
      <c r="G38" s="213">
        <v>126.338861712135</v>
      </c>
      <c r="H38" s="208">
        <v>142.83336135802</v>
      </c>
      <c r="I38" s="208">
        <v>149.55435323101301</v>
      </c>
      <c r="J38" s="208">
        <v>147.33037597807899</v>
      </c>
      <c r="K38" s="208">
        <v>136.527361217194</v>
      </c>
      <c r="L38" s="214">
        <v>141.39279176372801</v>
      </c>
      <c r="M38" s="208"/>
      <c r="N38" s="215">
        <v>128.70699576554401</v>
      </c>
      <c r="O38" s="216">
        <v>129.55874236806099</v>
      </c>
      <c r="P38" s="217">
        <v>129.13270884135699</v>
      </c>
      <c r="Q38" s="208"/>
      <c r="R38" s="218">
        <v>137.59849262137399</v>
      </c>
      <c r="S38" s="96"/>
      <c r="T38" s="192">
        <v>19.6061918480579</v>
      </c>
      <c r="U38" s="187">
        <v>23.609154305289401</v>
      </c>
      <c r="V38" s="187">
        <v>25.347534772767201</v>
      </c>
      <c r="W38" s="187">
        <v>28.576975199400099</v>
      </c>
      <c r="X38" s="187">
        <v>26.081224796690201</v>
      </c>
      <c r="Y38" s="193">
        <v>25.187982426910601</v>
      </c>
      <c r="Z38" s="187"/>
      <c r="AA38" s="194">
        <v>19.572682519985499</v>
      </c>
      <c r="AB38" s="195">
        <v>18.707691130107499</v>
      </c>
      <c r="AC38" s="196">
        <v>19.107129902508099</v>
      </c>
      <c r="AD38" s="187"/>
      <c r="AE38" s="197">
        <v>23.494063945529</v>
      </c>
      <c r="AF38" s="35"/>
      <c r="AG38" s="213">
        <v>133.15352801687899</v>
      </c>
      <c r="AH38" s="208">
        <v>149.14965273854301</v>
      </c>
      <c r="AI38" s="208">
        <v>157.44456242354201</v>
      </c>
      <c r="AJ38" s="208">
        <v>156.110955376915</v>
      </c>
      <c r="AK38" s="208">
        <v>143.21071394908699</v>
      </c>
      <c r="AL38" s="214">
        <v>148.70127188866499</v>
      </c>
      <c r="AM38" s="208"/>
      <c r="AN38" s="215">
        <v>132.45303177013</v>
      </c>
      <c r="AO38" s="216">
        <v>133.86373884849999</v>
      </c>
      <c r="AP38" s="217">
        <v>133.17297546453599</v>
      </c>
      <c r="AQ38" s="208"/>
      <c r="AR38" s="218">
        <v>143.95876257487299</v>
      </c>
      <c r="AS38" s="96"/>
      <c r="AT38" s="192">
        <v>23.640237829227001</v>
      </c>
      <c r="AU38" s="187">
        <v>28.355993449763702</v>
      </c>
      <c r="AV38" s="187">
        <v>30.427757171635498</v>
      </c>
      <c r="AW38" s="187">
        <v>30.465665719788401</v>
      </c>
      <c r="AX38" s="187">
        <v>26.0095301723887</v>
      </c>
      <c r="AY38" s="193">
        <v>28.336571934910602</v>
      </c>
      <c r="AZ38" s="187"/>
      <c r="BA38" s="194">
        <v>19.239609494797701</v>
      </c>
      <c r="BB38" s="195">
        <v>19.602253355903802</v>
      </c>
      <c r="BC38" s="196">
        <v>19.421112496788499</v>
      </c>
      <c r="BD38" s="187"/>
      <c r="BE38" s="197">
        <v>25.794587505270201</v>
      </c>
    </row>
    <row r="39" spans="1:64" x14ac:dyDescent="0.25">
      <c r="A39" s="26" t="s">
        <v>83</v>
      </c>
      <c r="B39" s="44" t="str">
        <f t="shared" si="0"/>
        <v>Shenandoah Valley</v>
      </c>
      <c r="C39" s="12"/>
      <c r="D39" s="29" t="s">
        <v>16</v>
      </c>
      <c r="E39" s="32" t="s">
        <v>17</v>
      </c>
      <c r="F39" s="12"/>
      <c r="G39" s="219">
        <v>93.946764195925397</v>
      </c>
      <c r="H39" s="220">
        <v>93.131251888217506</v>
      </c>
      <c r="I39" s="220">
        <v>94.813816348195303</v>
      </c>
      <c r="J39" s="220">
        <v>96.822810945273602</v>
      </c>
      <c r="K39" s="220">
        <v>98.241432996413394</v>
      </c>
      <c r="L39" s="221">
        <v>95.561662400455006</v>
      </c>
      <c r="M39" s="208"/>
      <c r="N39" s="222">
        <v>125.127272372528</v>
      </c>
      <c r="O39" s="223">
        <v>124.487004486671</v>
      </c>
      <c r="P39" s="224">
        <v>124.809445172278</v>
      </c>
      <c r="Q39" s="208"/>
      <c r="R39" s="225">
        <v>105.851026178734</v>
      </c>
      <c r="S39" s="96"/>
      <c r="T39" s="198">
        <v>5.1791188149549097</v>
      </c>
      <c r="U39" s="199">
        <v>5.59856039026484</v>
      </c>
      <c r="V39" s="199">
        <v>6.7383191405449701</v>
      </c>
      <c r="W39" s="199">
        <v>7.6044413899907504</v>
      </c>
      <c r="X39" s="199">
        <v>4.7665609264050497</v>
      </c>
      <c r="Y39" s="200">
        <v>5.9811706590519602</v>
      </c>
      <c r="Z39" s="187"/>
      <c r="AA39" s="201">
        <v>9.2604767741893195</v>
      </c>
      <c r="AB39" s="202">
        <v>7.8876445427207198</v>
      </c>
      <c r="AC39" s="203">
        <v>8.5666948987992004</v>
      </c>
      <c r="AD39" s="187"/>
      <c r="AE39" s="204">
        <v>6.71704644210699</v>
      </c>
      <c r="AF39" s="36"/>
      <c r="AG39" s="219">
        <v>95.301087862055596</v>
      </c>
      <c r="AH39" s="220">
        <v>95.757489092309001</v>
      </c>
      <c r="AI39" s="220">
        <v>97.231442676039606</v>
      </c>
      <c r="AJ39" s="220">
        <v>97.541264984587201</v>
      </c>
      <c r="AK39" s="220">
        <v>100.213171419856</v>
      </c>
      <c r="AL39" s="221">
        <v>97.330201723430406</v>
      </c>
      <c r="AM39" s="208"/>
      <c r="AN39" s="222">
        <v>135.72746905435099</v>
      </c>
      <c r="AO39" s="223">
        <v>140.05822515761</v>
      </c>
      <c r="AP39" s="224">
        <v>137.942045133558</v>
      </c>
      <c r="AQ39" s="208"/>
      <c r="AR39" s="225">
        <v>111.477779025616</v>
      </c>
      <c r="AS39" s="96"/>
      <c r="AT39" s="198">
        <v>2.51725676096672</v>
      </c>
      <c r="AU39" s="199">
        <v>4.5810974353483296</v>
      </c>
      <c r="AV39" s="199">
        <v>5.3168977516491296</v>
      </c>
      <c r="AW39" s="199">
        <v>4.7418082125514802</v>
      </c>
      <c r="AX39" s="199">
        <v>3.5403424116009901</v>
      </c>
      <c r="AY39" s="200">
        <v>4.1942278289190096</v>
      </c>
      <c r="AZ39" s="187"/>
      <c r="BA39" s="201">
        <v>8.2288083714817901</v>
      </c>
      <c r="BB39" s="202">
        <v>7.9465061141084101</v>
      </c>
      <c r="BC39" s="203">
        <v>8.0743172903785805</v>
      </c>
      <c r="BD39" s="187"/>
      <c r="BE39" s="204">
        <v>5.4297591369680598</v>
      </c>
    </row>
    <row r="40" spans="1:64" x14ac:dyDescent="0.25">
      <c r="A40" s="22" t="s">
        <v>84</v>
      </c>
      <c r="B40" s="44" t="str">
        <f t="shared" si="0"/>
        <v>Southern Virginia</v>
      </c>
      <c r="C40" s="10"/>
      <c r="D40" s="27" t="s">
        <v>16</v>
      </c>
      <c r="E40" s="30" t="s">
        <v>17</v>
      </c>
      <c r="F40" s="3"/>
      <c r="G40" s="205">
        <v>84.444989327641395</v>
      </c>
      <c r="H40" s="206">
        <v>90.101102161932999</v>
      </c>
      <c r="I40" s="206">
        <v>92.909496170898805</v>
      </c>
      <c r="J40" s="206">
        <v>91.808304093567202</v>
      </c>
      <c r="K40" s="206">
        <v>88.944509803921505</v>
      </c>
      <c r="L40" s="207">
        <v>89.949593730846601</v>
      </c>
      <c r="M40" s="208"/>
      <c r="N40" s="209">
        <v>97.282224094355499</v>
      </c>
      <c r="O40" s="210">
        <v>99.300232192050302</v>
      </c>
      <c r="P40" s="211">
        <v>98.325511698880902</v>
      </c>
      <c r="Q40" s="208"/>
      <c r="R40" s="212">
        <v>92.469649853085201</v>
      </c>
      <c r="S40" s="96"/>
      <c r="T40" s="184">
        <v>1.75301634457453E-2</v>
      </c>
      <c r="U40" s="185">
        <v>0.82493522576656797</v>
      </c>
      <c r="V40" s="185">
        <v>5.4683988037400404</v>
      </c>
      <c r="W40" s="185">
        <v>3.5359085888347401</v>
      </c>
      <c r="X40" s="185">
        <v>0.26944115351884002</v>
      </c>
      <c r="Y40" s="186">
        <v>2.2127705147805798</v>
      </c>
      <c r="Z40" s="187"/>
      <c r="AA40" s="188">
        <v>0.48243557823447403</v>
      </c>
      <c r="AB40" s="189">
        <v>-0.816346470968494</v>
      </c>
      <c r="AC40" s="190">
        <v>-0.23007241880241999</v>
      </c>
      <c r="AD40" s="187"/>
      <c r="AE40" s="191">
        <v>1.22351823340673</v>
      </c>
      <c r="AF40" s="33"/>
      <c r="AG40" s="205">
        <v>94.051472214906497</v>
      </c>
      <c r="AH40" s="206">
        <v>91.972222344766706</v>
      </c>
      <c r="AI40" s="206">
        <v>93.970153408513596</v>
      </c>
      <c r="AJ40" s="206">
        <v>94.4130974163064</v>
      </c>
      <c r="AK40" s="206">
        <v>94.6321346469622</v>
      </c>
      <c r="AL40" s="207">
        <v>93.815620365901793</v>
      </c>
      <c r="AM40" s="208"/>
      <c r="AN40" s="209">
        <v>109.956196850393</v>
      </c>
      <c r="AO40" s="210">
        <v>114.44761245361499</v>
      </c>
      <c r="AP40" s="211">
        <v>112.296036116742</v>
      </c>
      <c r="AQ40" s="208"/>
      <c r="AR40" s="212">
        <v>99.683591586196499</v>
      </c>
      <c r="AS40" s="96"/>
      <c r="AT40" s="184">
        <v>4.2763313797058604</v>
      </c>
      <c r="AU40" s="185">
        <v>4.1038823793167696</v>
      </c>
      <c r="AV40" s="185">
        <v>6.4594721977495402</v>
      </c>
      <c r="AW40" s="185">
        <v>4.9435702404613702</v>
      </c>
      <c r="AX40" s="185">
        <v>4.5600123626063098</v>
      </c>
      <c r="AY40" s="186">
        <v>4.9131297913489798</v>
      </c>
      <c r="AZ40" s="187"/>
      <c r="BA40" s="188">
        <v>7.9559858424477197</v>
      </c>
      <c r="BB40" s="189">
        <v>4.2654231998485397</v>
      </c>
      <c r="BC40" s="190">
        <v>5.9831558367032498</v>
      </c>
      <c r="BD40" s="187"/>
      <c r="BE40" s="191">
        <v>5.30882505369628</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213">
        <v>98.019634381013404</v>
      </c>
      <c r="H41" s="208">
        <v>97.2149527062532</v>
      </c>
      <c r="I41" s="208">
        <v>100.173572701807</v>
      </c>
      <c r="J41" s="208">
        <v>96.9373485024378</v>
      </c>
      <c r="K41" s="208">
        <v>99.938810096153802</v>
      </c>
      <c r="L41" s="214">
        <v>98.470936949994794</v>
      </c>
      <c r="M41" s="208"/>
      <c r="N41" s="215">
        <v>132.904734802121</v>
      </c>
      <c r="O41" s="216">
        <v>136.430506978653</v>
      </c>
      <c r="P41" s="217">
        <v>134.662209944751</v>
      </c>
      <c r="Q41" s="208"/>
      <c r="R41" s="218">
        <v>110.63007012237</v>
      </c>
      <c r="S41" s="96"/>
      <c r="T41" s="192">
        <v>4.1049568132618202</v>
      </c>
      <c r="U41" s="187">
        <v>6.0279114759257402</v>
      </c>
      <c r="V41" s="187">
        <v>5.8031374068213504</v>
      </c>
      <c r="W41" s="187">
        <v>0.72406605353123099</v>
      </c>
      <c r="X41" s="187">
        <v>0.77533622215097697</v>
      </c>
      <c r="Y41" s="193">
        <v>3.3320318824050399</v>
      </c>
      <c r="Z41" s="187"/>
      <c r="AA41" s="194">
        <v>-18.860352852954499</v>
      </c>
      <c r="AB41" s="195">
        <v>-18.2922654429678</v>
      </c>
      <c r="AC41" s="196">
        <v>-18.5987576900473</v>
      </c>
      <c r="AD41" s="187"/>
      <c r="AE41" s="197">
        <v>-8.2040602513423693</v>
      </c>
      <c r="AF41" s="34"/>
      <c r="AG41" s="213">
        <v>102.369958345955</v>
      </c>
      <c r="AH41" s="208">
        <v>101.642006937874</v>
      </c>
      <c r="AI41" s="208">
        <v>105.18613083785201</v>
      </c>
      <c r="AJ41" s="208">
        <v>101.71550746519</v>
      </c>
      <c r="AK41" s="208">
        <v>106.574382065846</v>
      </c>
      <c r="AL41" s="214">
        <v>103.60185306350699</v>
      </c>
      <c r="AM41" s="208"/>
      <c r="AN41" s="215">
        <v>146.57174867673001</v>
      </c>
      <c r="AO41" s="216">
        <v>146.67568061956501</v>
      </c>
      <c r="AP41" s="217">
        <v>146.62452075945001</v>
      </c>
      <c r="AQ41" s="208"/>
      <c r="AR41" s="218">
        <v>118.02112745296201</v>
      </c>
      <c r="AS41" s="96"/>
      <c r="AT41" s="192">
        <v>4.1053750773576203</v>
      </c>
      <c r="AU41" s="187">
        <v>4.85441143194313</v>
      </c>
      <c r="AV41" s="187">
        <v>8.2777243381690297</v>
      </c>
      <c r="AW41" s="187">
        <v>4.0414904326582102</v>
      </c>
      <c r="AX41" s="187">
        <v>3.2316232331623498</v>
      </c>
      <c r="AY41" s="193">
        <v>4.9393857462811903</v>
      </c>
      <c r="AZ41" s="187"/>
      <c r="BA41" s="194">
        <v>-0.31837706959114898</v>
      </c>
      <c r="BB41" s="195">
        <v>-1.3415749205530501</v>
      </c>
      <c r="BC41" s="196">
        <v>-0.84968102452694105</v>
      </c>
      <c r="BD41" s="187"/>
      <c r="BE41" s="197">
        <v>1.68199036632605</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213">
        <v>83.063729071537196</v>
      </c>
      <c r="H42" s="208">
        <v>85.775876288659703</v>
      </c>
      <c r="I42" s="208">
        <v>86.639323144104793</v>
      </c>
      <c r="J42" s="208">
        <v>85.649689578713904</v>
      </c>
      <c r="K42" s="208">
        <v>84.783253652058406</v>
      </c>
      <c r="L42" s="214">
        <v>85.324223360155997</v>
      </c>
      <c r="M42" s="208"/>
      <c r="N42" s="215">
        <v>94.894319809069202</v>
      </c>
      <c r="O42" s="216">
        <v>96.9516887816646</v>
      </c>
      <c r="P42" s="217">
        <v>95.917450509898003</v>
      </c>
      <c r="Q42" s="208"/>
      <c r="R42" s="218">
        <v>88.385754160887601</v>
      </c>
      <c r="S42" s="96"/>
      <c r="T42" s="192">
        <v>9.9464188235517792</v>
      </c>
      <c r="U42" s="187">
        <v>6.4973417889066702</v>
      </c>
      <c r="V42" s="187">
        <v>8.3535631635788405</v>
      </c>
      <c r="W42" s="187">
        <v>7.2393337832125999</v>
      </c>
      <c r="X42" s="187">
        <v>2.9661415930682602</v>
      </c>
      <c r="Y42" s="193">
        <v>6.8354776106694901</v>
      </c>
      <c r="Z42" s="187"/>
      <c r="AA42" s="194">
        <v>2.3321822622656501</v>
      </c>
      <c r="AB42" s="195">
        <v>3.2471859446390199</v>
      </c>
      <c r="AC42" s="196">
        <v>2.7589586687733201</v>
      </c>
      <c r="AD42" s="187"/>
      <c r="AE42" s="197">
        <v>5.2790583018525004</v>
      </c>
      <c r="AF42" s="35"/>
      <c r="AG42" s="213">
        <v>85.252010638297804</v>
      </c>
      <c r="AH42" s="208">
        <v>86.9837438825448</v>
      </c>
      <c r="AI42" s="208">
        <v>88.609181449569107</v>
      </c>
      <c r="AJ42" s="208">
        <v>88.3725669813727</v>
      </c>
      <c r="AK42" s="208">
        <v>88.4533881199538</v>
      </c>
      <c r="AL42" s="214">
        <v>87.660655599798105</v>
      </c>
      <c r="AM42" s="208"/>
      <c r="AN42" s="215">
        <v>99.280889370932698</v>
      </c>
      <c r="AO42" s="216">
        <v>100.345034501794</v>
      </c>
      <c r="AP42" s="217">
        <v>99.808231432088604</v>
      </c>
      <c r="AQ42" s="208"/>
      <c r="AR42" s="218">
        <v>91.193028796436195</v>
      </c>
      <c r="AS42" s="96"/>
      <c r="AT42" s="192">
        <v>6.9334166633611902</v>
      </c>
      <c r="AU42" s="187">
        <v>6.55674018260334</v>
      </c>
      <c r="AV42" s="187">
        <v>7.63870598929363</v>
      </c>
      <c r="AW42" s="187">
        <v>7.6995103058777898</v>
      </c>
      <c r="AX42" s="187">
        <v>6.7007939471309701</v>
      </c>
      <c r="AY42" s="193">
        <v>7.1506803632618103</v>
      </c>
      <c r="AZ42" s="187"/>
      <c r="BA42" s="194">
        <v>6.6532931174014998</v>
      </c>
      <c r="BB42" s="195">
        <v>4.7012183494771804</v>
      </c>
      <c r="BC42" s="196">
        <v>5.6145948218428803</v>
      </c>
      <c r="BD42" s="187"/>
      <c r="BE42" s="197">
        <v>6.3983455558806304</v>
      </c>
      <c r="BF42" s="98"/>
      <c r="BG42" s="98"/>
      <c r="BH42" s="98"/>
      <c r="BI42" s="98"/>
      <c r="BJ42" s="98"/>
      <c r="BK42" s="98"/>
      <c r="BL42" s="98"/>
    </row>
    <row r="43" spans="1:64" x14ac:dyDescent="0.25">
      <c r="A43" s="26" t="s">
        <v>87</v>
      </c>
      <c r="B43" s="44" t="str">
        <f t="shared" si="0"/>
        <v>Virginia Mountains</v>
      </c>
      <c r="C43" s="12"/>
      <c r="D43" s="29" t="s">
        <v>16</v>
      </c>
      <c r="E43" s="32" t="s">
        <v>17</v>
      </c>
      <c r="F43" s="12"/>
      <c r="G43" s="219">
        <v>92.796246397694503</v>
      </c>
      <c r="H43" s="220">
        <v>93.968496675339594</v>
      </c>
      <c r="I43" s="220">
        <v>101.695904863141</v>
      </c>
      <c r="J43" s="220">
        <v>100.946944649446</v>
      </c>
      <c r="K43" s="220">
        <v>106.058454258675</v>
      </c>
      <c r="L43" s="221">
        <v>99.797732554996998</v>
      </c>
      <c r="M43" s="208"/>
      <c r="N43" s="222">
        <v>125.205697560975</v>
      </c>
      <c r="O43" s="223">
        <v>126.114985049124</v>
      </c>
      <c r="P43" s="224">
        <v>125.63980422147399</v>
      </c>
      <c r="Q43" s="208"/>
      <c r="R43" s="225">
        <v>108.750438391974</v>
      </c>
      <c r="S43" s="96"/>
      <c r="T43" s="198">
        <v>9.1008737326136302</v>
      </c>
      <c r="U43" s="199">
        <v>3.1173240013843801</v>
      </c>
      <c r="V43" s="199">
        <v>5.7373716542068696</v>
      </c>
      <c r="W43" s="199">
        <v>5.27945635386852</v>
      </c>
      <c r="X43" s="199">
        <v>8.4867875061726696</v>
      </c>
      <c r="Y43" s="200">
        <v>6.43979564747473</v>
      </c>
      <c r="Z43" s="187"/>
      <c r="AA43" s="201">
        <v>0.332246924293085</v>
      </c>
      <c r="AB43" s="202">
        <v>-3.1123570525305602</v>
      </c>
      <c r="AC43" s="203">
        <v>-1.37412394679543</v>
      </c>
      <c r="AD43" s="187"/>
      <c r="AE43" s="204">
        <v>2.9846735773826198</v>
      </c>
      <c r="AF43" s="36"/>
      <c r="AG43" s="219">
        <v>99.4529145338917</v>
      </c>
      <c r="AH43" s="220">
        <v>100.69201482258801</v>
      </c>
      <c r="AI43" s="220">
        <v>105.64007204779701</v>
      </c>
      <c r="AJ43" s="220">
        <v>104.77873228933601</v>
      </c>
      <c r="AK43" s="220">
        <v>107.322087576374</v>
      </c>
      <c r="AL43" s="221">
        <v>103.89080451183899</v>
      </c>
      <c r="AM43" s="208"/>
      <c r="AN43" s="222">
        <v>130.60304375365399</v>
      </c>
      <c r="AO43" s="223">
        <v>132.862823471882</v>
      </c>
      <c r="AP43" s="224">
        <v>131.73089300532001</v>
      </c>
      <c r="AQ43" s="208"/>
      <c r="AR43" s="225">
        <v>113.295234879963</v>
      </c>
      <c r="AS43" s="96"/>
      <c r="AT43" s="198">
        <v>7.0484389991340102</v>
      </c>
      <c r="AU43" s="199">
        <v>6.5176313396436898</v>
      </c>
      <c r="AV43" s="199">
        <v>8.3601359534145399</v>
      </c>
      <c r="AW43" s="199">
        <v>7.8769199192558998</v>
      </c>
      <c r="AX43" s="199">
        <v>8.5517159464586303</v>
      </c>
      <c r="AY43" s="200">
        <v>7.8346993455844398</v>
      </c>
      <c r="AZ43" s="187"/>
      <c r="BA43" s="201">
        <v>6.9553539575340197</v>
      </c>
      <c r="BB43" s="202">
        <v>5.0312917160585897</v>
      </c>
      <c r="BC43" s="203">
        <v>5.9412730646893896</v>
      </c>
      <c r="BD43" s="187"/>
      <c r="BE43" s="204">
        <v>6.9164801190372804</v>
      </c>
      <c r="BF43" s="98"/>
      <c r="BG43" s="98"/>
      <c r="BH43" s="98"/>
      <c r="BI43" s="98"/>
      <c r="BJ43" s="98"/>
      <c r="BK43" s="98"/>
      <c r="BL43" s="98"/>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C6" activePane="bottomRight" state="frozen"/>
      <selection activeCell="B39" sqref="B39"/>
      <selection pane="topRight" activeCell="B39" sqref="B39"/>
      <selection pane="bottomLeft" activeCell="B39" sqref="B39"/>
      <selection pane="bottomRight" activeCell="AM27" sqref="AM27"/>
    </sheetView>
  </sheetViews>
  <sheetFormatPr defaultColWidth="9.109375" defaultRowHeight="13.2" x14ac:dyDescent="0.25"/>
  <cols>
    <col min="1" max="1" width="20.6640625" style="97" customWidth="1"/>
    <col min="2" max="2" width="25.33203125" style="97" customWidth="1"/>
    <col min="3" max="16384" width="9.109375" style="97"/>
  </cols>
  <sheetData>
    <row r="1" spans="1:57" x14ac:dyDescent="0.25">
      <c r="B1" s="97">
        <v>1</v>
      </c>
      <c r="C1" s="97">
        <v>2</v>
      </c>
      <c r="D1" s="97">
        <v>3</v>
      </c>
      <c r="E1" s="97">
        <v>4</v>
      </c>
      <c r="F1" s="97">
        <v>5</v>
      </c>
      <c r="G1" s="97">
        <v>6</v>
      </c>
      <c r="H1" s="97">
        <v>7</v>
      </c>
      <c r="I1" s="97">
        <v>8</v>
      </c>
      <c r="J1" s="97">
        <v>9</v>
      </c>
      <c r="K1" s="97">
        <v>10</v>
      </c>
      <c r="L1" s="97">
        <v>11</v>
      </c>
      <c r="M1" s="97">
        <v>12</v>
      </c>
      <c r="N1" s="97">
        <v>13</v>
      </c>
      <c r="O1" s="97">
        <v>14</v>
      </c>
      <c r="P1" s="97">
        <v>15</v>
      </c>
      <c r="Q1" s="97">
        <v>16</v>
      </c>
      <c r="R1" s="97">
        <v>17</v>
      </c>
      <c r="S1" s="97">
        <v>18</v>
      </c>
      <c r="T1" s="97">
        <v>19</v>
      </c>
      <c r="U1" s="97">
        <v>20</v>
      </c>
      <c r="V1" s="97">
        <v>21</v>
      </c>
      <c r="W1" s="97">
        <v>22</v>
      </c>
      <c r="X1" s="97">
        <v>23</v>
      </c>
      <c r="Y1" s="97">
        <v>24</v>
      </c>
      <c r="Z1" s="97">
        <v>25</v>
      </c>
      <c r="AA1" s="97">
        <v>26</v>
      </c>
      <c r="AB1" s="97">
        <v>27</v>
      </c>
      <c r="AC1" s="97">
        <v>28</v>
      </c>
      <c r="AD1" s="97">
        <v>29</v>
      </c>
      <c r="AE1" s="97">
        <v>30</v>
      </c>
      <c r="AF1" s="97">
        <v>31</v>
      </c>
      <c r="AG1" s="97">
        <v>32</v>
      </c>
      <c r="AH1" s="97">
        <v>33</v>
      </c>
      <c r="AI1" s="97">
        <v>34</v>
      </c>
      <c r="AJ1" s="97">
        <v>35</v>
      </c>
      <c r="AK1" s="97">
        <v>36</v>
      </c>
      <c r="AL1" s="97">
        <v>37</v>
      </c>
      <c r="AM1" s="97">
        <v>38</v>
      </c>
      <c r="AN1" s="97">
        <v>39</v>
      </c>
      <c r="AO1" s="97">
        <v>40</v>
      </c>
      <c r="AP1" s="97">
        <v>41</v>
      </c>
      <c r="AQ1" s="97">
        <v>42</v>
      </c>
      <c r="AR1" s="97">
        <v>43</v>
      </c>
      <c r="AS1" s="97">
        <v>44</v>
      </c>
      <c r="AT1" s="97">
        <v>45</v>
      </c>
      <c r="AU1" s="97">
        <v>46</v>
      </c>
      <c r="AV1" s="97">
        <v>47</v>
      </c>
      <c r="AW1" s="97">
        <v>48</v>
      </c>
      <c r="AX1" s="97">
        <v>49</v>
      </c>
      <c r="AY1" s="97">
        <v>50</v>
      </c>
      <c r="AZ1" s="97">
        <v>51</v>
      </c>
      <c r="BA1" s="97">
        <v>52</v>
      </c>
      <c r="BB1" s="97">
        <v>53</v>
      </c>
      <c r="BC1" s="97">
        <v>54</v>
      </c>
      <c r="BD1" s="97">
        <v>55</v>
      </c>
      <c r="BE1" s="97">
        <v>56</v>
      </c>
    </row>
    <row r="2" spans="1:57" ht="13.8" x14ac:dyDescent="0.25">
      <c r="C2" s="3"/>
      <c r="D2" s="161" t="s">
        <v>5</v>
      </c>
      <c r="E2" s="162"/>
      <c r="G2" s="155" t="s">
        <v>110</v>
      </c>
      <c r="H2" s="156"/>
      <c r="I2" s="156"/>
      <c r="J2" s="156"/>
      <c r="K2" s="156"/>
      <c r="L2" s="156"/>
      <c r="M2" s="156"/>
      <c r="N2" s="156"/>
      <c r="O2" s="156"/>
      <c r="P2" s="156"/>
      <c r="Q2" s="156"/>
      <c r="R2" s="156"/>
      <c r="T2" s="155" t="s">
        <v>40</v>
      </c>
      <c r="U2" s="156"/>
      <c r="V2" s="156"/>
      <c r="W2" s="156"/>
      <c r="X2" s="156"/>
      <c r="Y2" s="156"/>
      <c r="Z2" s="156"/>
      <c r="AA2" s="156"/>
      <c r="AB2" s="156"/>
      <c r="AC2" s="156"/>
      <c r="AD2" s="156"/>
      <c r="AE2" s="156"/>
      <c r="AF2" s="138"/>
      <c r="AG2" s="155" t="s">
        <v>41</v>
      </c>
      <c r="AH2" s="156"/>
      <c r="AI2" s="156"/>
      <c r="AJ2" s="156"/>
      <c r="AK2" s="156"/>
      <c r="AL2" s="156"/>
      <c r="AM2" s="156"/>
      <c r="AN2" s="156"/>
      <c r="AO2" s="156"/>
      <c r="AP2" s="156"/>
      <c r="AQ2" s="156"/>
      <c r="AR2" s="156"/>
      <c r="AT2" s="155" t="s">
        <v>42</v>
      </c>
      <c r="AU2" s="156"/>
      <c r="AV2" s="156"/>
      <c r="AW2" s="156"/>
      <c r="AX2" s="156"/>
      <c r="AY2" s="156"/>
      <c r="AZ2" s="156"/>
      <c r="BA2" s="156"/>
      <c r="BB2" s="156"/>
      <c r="BC2" s="156"/>
      <c r="BD2" s="156"/>
      <c r="BE2" s="156"/>
    </row>
    <row r="3" spans="1:57" x14ac:dyDescent="0.25">
      <c r="A3" s="37"/>
      <c r="B3" s="37"/>
      <c r="C3" s="3"/>
      <c r="D3" s="163" t="s">
        <v>8</v>
      </c>
      <c r="E3" s="165" t="s">
        <v>9</v>
      </c>
      <c r="F3" s="5"/>
      <c r="G3" s="153" t="s">
        <v>0</v>
      </c>
      <c r="H3" s="149" t="s">
        <v>1</v>
      </c>
      <c r="I3" s="149" t="s">
        <v>10</v>
      </c>
      <c r="J3" s="149" t="s">
        <v>2</v>
      </c>
      <c r="K3" s="149" t="s">
        <v>11</v>
      </c>
      <c r="L3" s="151" t="s">
        <v>12</v>
      </c>
      <c r="M3" s="5"/>
      <c r="N3" s="153" t="s">
        <v>3</v>
      </c>
      <c r="O3" s="149" t="s">
        <v>4</v>
      </c>
      <c r="P3" s="151" t="s">
        <v>13</v>
      </c>
      <c r="Q3" s="2"/>
      <c r="R3" s="157" t="s">
        <v>14</v>
      </c>
      <c r="S3" s="2"/>
      <c r="T3" s="153" t="s">
        <v>0</v>
      </c>
      <c r="U3" s="149" t="s">
        <v>1</v>
      </c>
      <c r="V3" s="149" t="s">
        <v>10</v>
      </c>
      <c r="W3" s="149" t="s">
        <v>2</v>
      </c>
      <c r="X3" s="149" t="s">
        <v>11</v>
      </c>
      <c r="Y3" s="151" t="s">
        <v>12</v>
      </c>
      <c r="Z3" s="2"/>
      <c r="AA3" s="153" t="s">
        <v>3</v>
      </c>
      <c r="AB3" s="149" t="s">
        <v>4</v>
      </c>
      <c r="AC3" s="151" t="s">
        <v>13</v>
      </c>
      <c r="AD3" s="1"/>
      <c r="AE3" s="159" t="s">
        <v>14</v>
      </c>
      <c r="AF3" s="47"/>
      <c r="AG3" s="153" t="s">
        <v>0</v>
      </c>
      <c r="AH3" s="149" t="s">
        <v>1</v>
      </c>
      <c r="AI3" s="149" t="s">
        <v>10</v>
      </c>
      <c r="AJ3" s="149" t="s">
        <v>2</v>
      </c>
      <c r="AK3" s="149" t="s">
        <v>11</v>
      </c>
      <c r="AL3" s="151" t="s">
        <v>12</v>
      </c>
      <c r="AM3" s="5"/>
      <c r="AN3" s="153" t="s">
        <v>3</v>
      </c>
      <c r="AO3" s="149" t="s">
        <v>4</v>
      </c>
      <c r="AP3" s="151" t="s">
        <v>13</v>
      </c>
      <c r="AQ3" s="2"/>
      <c r="AR3" s="157" t="s">
        <v>14</v>
      </c>
      <c r="AS3" s="2"/>
      <c r="AT3" s="153" t="s">
        <v>0</v>
      </c>
      <c r="AU3" s="149" t="s">
        <v>1</v>
      </c>
      <c r="AV3" s="149" t="s">
        <v>10</v>
      </c>
      <c r="AW3" s="149" t="s">
        <v>2</v>
      </c>
      <c r="AX3" s="149" t="s">
        <v>11</v>
      </c>
      <c r="AY3" s="151" t="s">
        <v>12</v>
      </c>
      <c r="AZ3" s="2"/>
      <c r="BA3" s="153" t="s">
        <v>3</v>
      </c>
      <c r="BB3" s="149" t="s">
        <v>4</v>
      </c>
      <c r="BC3" s="151" t="s">
        <v>13</v>
      </c>
      <c r="BD3" s="1"/>
      <c r="BE3" s="159" t="s">
        <v>14</v>
      </c>
    </row>
    <row r="4" spans="1:57" x14ac:dyDescent="0.25">
      <c r="A4" s="37"/>
      <c r="B4" s="37"/>
      <c r="C4" s="3"/>
      <c r="D4" s="164"/>
      <c r="E4" s="166"/>
      <c r="F4" s="5"/>
      <c r="G4" s="170"/>
      <c r="H4" s="168"/>
      <c r="I4" s="168"/>
      <c r="J4" s="168"/>
      <c r="K4" s="168"/>
      <c r="L4" s="169"/>
      <c r="M4" s="5"/>
      <c r="N4" s="170"/>
      <c r="O4" s="168"/>
      <c r="P4" s="169"/>
      <c r="Q4" s="2"/>
      <c r="R4" s="171"/>
      <c r="S4" s="2"/>
      <c r="T4" s="170"/>
      <c r="U4" s="168"/>
      <c r="V4" s="168"/>
      <c r="W4" s="168"/>
      <c r="X4" s="168"/>
      <c r="Y4" s="169"/>
      <c r="Z4" s="2"/>
      <c r="AA4" s="170"/>
      <c r="AB4" s="168"/>
      <c r="AC4" s="169"/>
      <c r="AD4" s="1"/>
      <c r="AE4" s="167"/>
      <c r="AF4" s="48"/>
      <c r="AG4" s="170"/>
      <c r="AH4" s="168"/>
      <c r="AI4" s="168"/>
      <c r="AJ4" s="168"/>
      <c r="AK4" s="168"/>
      <c r="AL4" s="169"/>
      <c r="AM4" s="5"/>
      <c r="AN4" s="170"/>
      <c r="AO4" s="168"/>
      <c r="AP4" s="169"/>
      <c r="AQ4" s="2"/>
      <c r="AR4" s="171"/>
      <c r="AS4" s="2"/>
      <c r="AT4" s="170"/>
      <c r="AU4" s="168"/>
      <c r="AV4" s="168"/>
      <c r="AW4" s="168"/>
      <c r="AX4" s="168"/>
      <c r="AY4" s="169"/>
      <c r="AZ4" s="2"/>
      <c r="BA4" s="170"/>
      <c r="BB4" s="168"/>
      <c r="BC4" s="169"/>
      <c r="BD4" s="1"/>
      <c r="BE4" s="167"/>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205">
        <v>69.1634440687682</v>
      </c>
      <c r="H6" s="206">
        <v>83.1562546196608</v>
      </c>
      <c r="I6" s="206">
        <v>92.539102338927606</v>
      </c>
      <c r="J6" s="206">
        <v>94.6053149221203</v>
      </c>
      <c r="K6" s="206">
        <v>92.790880282217003</v>
      </c>
      <c r="L6" s="207">
        <v>86.450871086586403</v>
      </c>
      <c r="M6" s="208"/>
      <c r="N6" s="209">
        <v>118.466695912581</v>
      </c>
      <c r="O6" s="210">
        <v>120.530663066573</v>
      </c>
      <c r="P6" s="211">
        <v>119.49868266265899</v>
      </c>
      <c r="Q6" s="208"/>
      <c r="R6" s="212">
        <v>95.893704145556697</v>
      </c>
      <c r="S6" s="96"/>
      <c r="T6" s="184">
        <v>20.7020980979208</v>
      </c>
      <c r="U6" s="185">
        <v>26.9594939331737</v>
      </c>
      <c r="V6" s="185">
        <v>31.0612407078312</v>
      </c>
      <c r="W6" s="185">
        <v>30.052402196395899</v>
      </c>
      <c r="X6" s="185">
        <v>16.151643400756701</v>
      </c>
      <c r="Y6" s="186">
        <v>24.914796297056998</v>
      </c>
      <c r="Z6" s="187"/>
      <c r="AA6" s="188">
        <v>12.521677754105299</v>
      </c>
      <c r="AB6" s="189">
        <v>8.6668619815786894</v>
      </c>
      <c r="AC6" s="190">
        <v>10.5440264104775</v>
      </c>
      <c r="AD6" s="187"/>
      <c r="AE6" s="191">
        <v>19.389673460252901</v>
      </c>
      <c r="AG6" s="205">
        <v>72.467559145360397</v>
      </c>
      <c r="AH6" s="206">
        <v>85.428145852193694</v>
      </c>
      <c r="AI6" s="206">
        <v>99.168699718952993</v>
      </c>
      <c r="AJ6" s="206">
        <v>101.565400023519</v>
      </c>
      <c r="AK6" s="206">
        <v>98.229620030605304</v>
      </c>
      <c r="AL6" s="207">
        <v>91.363473793617302</v>
      </c>
      <c r="AM6" s="208"/>
      <c r="AN6" s="209">
        <v>117.90513021648501</v>
      </c>
      <c r="AO6" s="210">
        <v>123.47382272231</v>
      </c>
      <c r="AP6" s="211">
        <v>120.68948311955999</v>
      </c>
      <c r="AQ6" s="208"/>
      <c r="AR6" s="212">
        <v>99.738507901862903</v>
      </c>
      <c r="AS6" s="96"/>
      <c r="AT6" s="184">
        <v>22.056115920395602</v>
      </c>
      <c r="AU6" s="185">
        <v>30.032662177027198</v>
      </c>
      <c r="AV6" s="185">
        <v>39.833972671806798</v>
      </c>
      <c r="AW6" s="185">
        <v>39.291047758994097</v>
      </c>
      <c r="AX6" s="185">
        <v>27.094600071463098</v>
      </c>
      <c r="AY6" s="186">
        <v>31.960368834780098</v>
      </c>
      <c r="AZ6" s="187"/>
      <c r="BA6" s="188">
        <v>15.480077539470001</v>
      </c>
      <c r="BB6" s="189">
        <v>13.1766161883381</v>
      </c>
      <c r="BC6" s="190">
        <v>14.2901505167303</v>
      </c>
      <c r="BD6" s="187"/>
      <c r="BE6" s="191">
        <v>25.263812141959701</v>
      </c>
    </row>
    <row r="7" spans="1:57" x14ac:dyDescent="0.25">
      <c r="A7" s="23" t="s">
        <v>18</v>
      </c>
      <c r="B7" s="44" t="str">
        <f>TRIM(A7)</f>
        <v>Virginia</v>
      </c>
      <c r="C7" s="11"/>
      <c r="D7" s="28" t="s">
        <v>16</v>
      </c>
      <c r="E7" s="31" t="s">
        <v>17</v>
      </c>
      <c r="F7" s="12"/>
      <c r="G7" s="213">
        <v>52.528748177576901</v>
      </c>
      <c r="H7" s="208">
        <v>66.2612301837421</v>
      </c>
      <c r="I7" s="208">
        <v>75.097184559025294</v>
      </c>
      <c r="J7" s="208">
        <v>77.5940457906527</v>
      </c>
      <c r="K7" s="208">
        <v>74.070146687982998</v>
      </c>
      <c r="L7" s="214">
        <v>69.110271079795993</v>
      </c>
      <c r="M7" s="208"/>
      <c r="N7" s="215">
        <v>100.471128103231</v>
      </c>
      <c r="O7" s="216">
        <v>97.827596407204695</v>
      </c>
      <c r="P7" s="217">
        <v>99.149362255217994</v>
      </c>
      <c r="Q7" s="208"/>
      <c r="R7" s="218">
        <v>77.690207707767001</v>
      </c>
      <c r="S7" s="96"/>
      <c r="T7" s="192">
        <v>18.4255213167962</v>
      </c>
      <c r="U7" s="187">
        <v>19.236287734682399</v>
      </c>
      <c r="V7" s="187">
        <v>24.203961151359099</v>
      </c>
      <c r="W7" s="187">
        <v>28.3260806052965</v>
      </c>
      <c r="X7" s="187">
        <v>19.455198251068499</v>
      </c>
      <c r="Y7" s="193">
        <v>22.162075636064898</v>
      </c>
      <c r="Z7" s="187"/>
      <c r="AA7" s="194">
        <v>11.293837783971901</v>
      </c>
      <c r="AB7" s="195">
        <v>2.29429746134003</v>
      </c>
      <c r="AC7" s="196">
        <v>6.6643637876235102</v>
      </c>
      <c r="AD7" s="187"/>
      <c r="AE7" s="197">
        <v>16.0118236538828</v>
      </c>
      <c r="AG7" s="213">
        <v>56.275930113276601</v>
      </c>
      <c r="AH7" s="208">
        <v>69.522290904857499</v>
      </c>
      <c r="AI7" s="208">
        <v>81.640053701872304</v>
      </c>
      <c r="AJ7" s="208">
        <v>83.696980144386998</v>
      </c>
      <c r="AK7" s="208">
        <v>79.143228383365695</v>
      </c>
      <c r="AL7" s="214">
        <v>74.054931542413499</v>
      </c>
      <c r="AM7" s="208"/>
      <c r="AN7" s="215">
        <v>99.164731906477002</v>
      </c>
      <c r="AO7" s="216">
        <v>103.978752606368</v>
      </c>
      <c r="AP7" s="217">
        <v>101.571742256422</v>
      </c>
      <c r="AQ7" s="208"/>
      <c r="AR7" s="218">
        <v>81.916314971349706</v>
      </c>
      <c r="AS7" s="96"/>
      <c r="AT7" s="192">
        <v>16.5391177433095</v>
      </c>
      <c r="AU7" s="187">
        <v>22.817156197072599</v>
      </c>
      <c r="AV7" s="187">
        <v>33.509938962111299</v>
      </c>
      <c r="AW7" s="187">
        <v>34.4899789836564</v>
      </c>
      <c r="AX7" s="187">
        <v>26.1185261543229</v>
      </c>
      <c r="AY7" s="193">
        <v>27.233402498447401</v>
      </c>
      <c r="AZ7" s="187"/>
      <c r="BA7" s="194">
        <v>15.606236371263099</v>
      </c>
      <c r="BB7" s="195">
        <v>12.173164849897899</v>
      </c>
      <c r="BC7" s="196">
        <v>13.8231679685901</v>
      </c>
      <c r="BD7" s="187"/>
      <c r="BE7" s="197">
        <v>22.1372373993464</v>
      </c>
    </row>
    <row r="8" spans="1:57" x14ac:dyDescent="0.25">
      <c r="A8" s="24" t="s">
        <v>19</v>
      </c>
      <c r="B8" s="44" t="str">
        <f t="shared" ref="B8:B43" si="0">TRIM(A8)</f>
        <v>Norfolk/Virginia Beach, VA</v>
      </c>
      <c r="C8" s="12"/>
      <c r="D8" s="28" t="s">
        <v>16</v>
      </c>
      <c r="E8" s="31" t="s">
        <v>17</v>
      </c>
      <c r="F8" s="12"/>
      <c r="G8" s="213">
        <v>48.733267535401801</v>
      </c>
      <c r="H8" s="208">
        <v>53.361646709402798</v>
      </c>
      <c r="I8" s="208">
        <v>56.544121112366298</v>
      </c>
      <c r="J8" s="208">
        <v>63.039491043795799</v>
      </c>
      <c r="K8" s="208">
        <v>69.021178556603502</v>
      </c>
      <c r="L8" s="214">
        <v>58.139940991514003</v>
      </c>
      <c r="M8" s="208"/>
      <c r="N8" s="215">
        <v>101.95713807343</v>
      </c>
      <c r="O8" s="216">
        <v>99.830893462297595</v>
      </c>
      <c r="P8" s="217">
        <v>100.894015767864</v>
      </c>
      <c r="Q8" s="208"/>
      <c r="R8" s="218">
        <v>70.339795077073205</v>
      </c>
      <c r="S8" s="96"/>
      <c r="T8" s="192">
        <v>25.073759958771099</v>
      </c>
      <c r="U8" s="187">
        <v>19.342544968720699</v>
      </c>
      <c r="V8" s="187">
        <v>16.845113847343399</v>
      </c>
      <c r="W8" s="187">
        <v>17.742132096608401</v>
      </c>
      <c r="X8" s="187">
        <v>13.078450717296301</v>
      </c>
      <c r="Y8" s="193">
        <v>17.860333021050799</v>
      </c>
      <c r="Z8" s="187"/>
      <c r="AA8" s="194">
        <v>19.779515039807499</v>
      </c>
      <c r="AB8" s="195">
        <v>9.2707975308784292</v>
      </c>
      <c r="AC8" s="196">
        <v>14.339257332791201</v>
      </c>
      <c r="AD8" s="187"/>
      <c r="AE8" s="197">
        <v>16.365532368854399</v>
      </c>
      <c r="AG8" s="213">
        <v>48.247946168725498</v>
      </c>
      <c r="AH8" s="208">
        <v>53.560291612898901</v>
      </c>
      <c r="AI8" s="208">
        <v>60.009457295275503</v>
      </c>
      <c r="AJ8" s="208">
        <v>63.970098034776903</v>
      </c>
      <c r="AK8" s="208">
        <v>67.427280565102095</v>
      </c>
      <c r="AL8" s="214">
        <v>58.641605455578201</v>
      </c>
      <c r="AM8" s="208"/>
      <c r="AN8" s="215">
        <v>92.806684918635099</v>
      </c>
      <c r="AO8" s="216">
        <v>98.960258479658705</v>
      </c>
      <c r="AP8" s="217">
        <v>95.883471699146895</v>
      </c>
      <c r="AQ8" s="208"/>
      <c r="AR8" s="218">
        <v>69.279306734052795</v>
      </c>
      <c r="AS8" s="96"/>
      <c r="AT8" s="192">
        <v>13.110386169891299</v>
      </c>
      <c r="AU8" s="187">
        <v>13.2660338551621</v>
      </c>
      <c r="AV8" s="187">
        <v>18.6297888717503</v>
      </c>
      <c r="AW8" s="187">
        <v>21.154791885771399</v>
      </c>
      <c r="AX8" s="187">
        <v>20.477396583165699</v>
      </c>
      <c r="AY8" s="193">
        <v>17.619615863845802</v>
      </c>
      <c r="AZ8" s="187"/>
      <c r="BA8" s="194">
        <v>15.962204471619</v>
      </c>
      <c r="BB8" s="195">
        <v>11.732473604139001</v>
      </c>
      <c r="BC8" s="196">
        <v>13.7402149270224</v>
      </c>
      <c r="BD8" s="187"/>
      <c r="BE8" s="197">
        <v>16.0535224142514</v>
      </c>
    </row>
    <row r="9" spans="1:57" ht="15" x14ac:dyDescent="0.35">
      <c r="A9" s="24" t="s">
        <v>20</v>
      </c>
      <c r="B9" s="79" t="s">
        <v>72</v>
      </c>
      <c r="C9" s="12"/>
      <c r="D9" s="28" t="s">
        <v>16</v>
      </c>
      <c r="E9" s="31" t="s">
        <v>17</v>
      </c>
      <c r="F9" s="12"/>
      <c r="G9" s="213">
        <v>47.452128836417401</v>
      </c>
      <c r="H9" s="208">
        <v>59.506733953134102</v>
      </c>
      <c r="I9" s="208">
        <v>70.3000441372821</v>
      </c>
      <c r="J9" s="208">
        <v>72.684907710918907</v>
      </c>
      <c r="K9" s="208">
        <v>68.075577521394294</v>
      </c>
      <c r="L9" s="214">
        <v>63.603878431829301</v>
      </c>
      <c r="M9" s="208"/>
      <c r="N9" s="215">
        <v>115.190700806487</v>
      </c>
      <c r="O9" s="216">
        <v>104.98711342802</v>
      </c>
      <c r="P9" s="217">
        <v>110.088907117254</v>
      </c>
      <c r="Q9" s="208"/>
      <c r="R9" s="218">
        <v>76.885315199093597</v>
      </c>
      <c r="S9" s="96"/>
      <c r="T9" s="192">
        <v>-10.895944612638001</v>
      </c>
      <c r="U9" s="187">
        <v>-11.6026297356975</v>
      </c>
      <c r="V9" s="187">
        <v>-5.4176596282577698</v>
      </c>
      <c r="W9" s="187">
        <v>0.19579910622241301</v>
      </c>
      <c r="X9" s="187">
        <v>-1.90118952726903</v>
      </c>
      <c r="Y9" s="193">
        <v>-5.5864615286733903</v>
      </c>
      <c r="Z9" s="187"/>
      <c r="AA9" s="194">
        <v>-1.5610163254629801</v>
      </c>
      <c r="AB9" s="195">
        <v>-10.025984096937799</v>
      </c>
      <c r="AC9" s="196">
        <v>-5.7874997703964102</v>
      </c>
      <c r="AD9" s="187"/>
      <c r="AE9" s="197">
        <v>-5.6688103857971504</v>
      </c>
      <c r="AG9" s="213">
        <v>50.706104537178497</v>
      </c>
      <c r="AH9" s="208">
        <v>63.924823169169201</v>
      </c>
      <c r="AI9" s="208">
        <v>76.019394845974205</v>
      </c>
      <c r="AJ9" s="208">
        <v>78.572609720912396</v>
      </c>
      <c r="AK9" s="208">
        <v>72.903116145763093</v>
      </c>
      <c r="AL9" s="214">
        <v>68.4302008091109</v>
      </c>
      <c r="AM9" s="208"/>
      <c r="AN9" s="215">
        <v>93.899652472046299</v>
      </c>
      <c r="AO9" s="216">
        <v>94.970757153441994</v>
      </c>
      <c r="AP9" s="217">
        <v>94.435204812744104</v>
      </c>
      <c r="AQ9" s="208"/>
      <c r="AR9" s="218">
        <v>75.862585915691696</v>
      </c>
      <c r="AS9" s="96"/>
      <c r="AT9" s="192">
        <v>-7.27332723249443</v>
      </c>
      <c r="AU9" s="187">
        <v>-0.62438770167549895</v>
      </c>
      <c r="AV9" s="187">
        <v>8.5650883553245993</v>
      </c>
      <c r="AW9" s="187">
        <v>11.593414880773899</v>
      </c>
      <c r="AX9" s="187">
        <v>4.4003369049823604</v>
      </c>
      <c r="AY9" s="193">
        <v>3.9113904037221898</v>
      </c>
      <c r="AZ9" s="187"/>
      <c r="BA9" s="194">
        <v>-0.96312891102005604</v>
      </c>
      <c r="BB9" s="195">
        <v>-5.3907617695550503</v>
      </c>
      <c r="BC9" s="196">
        <v>-3.2401098801834198</v>
      </c>
      <c r="BD9" s="187"/>
      <c r="BE9" s="197">
        <v>1.2529422363398699</v>
      </c>
    </row>
    <row r="10" spans="1:57" x14ac:dyDescent="0.25">
      <c r="A10" s="24" t="s">
        <v>21</v>
      </c>
      <c r="B10" s="44" t="str">
        <f t="shared" si="0"/>
        <v>Virginia Area</v>
      </c>
      <c r="C10" s="12"/>
      <c r="D10" s="28" t="s">
        <v>16</v>
      </c>
      <c r="E10" s="31" t="s">
        <v>17</v>
      </c>
      <c r="F10" s="12"/>
      <c r="G10" s="213">
        <v>43.780927301796197</v>
      </c>
      <c r="H10" s="208">
        <v>52.892280165522401</v>
      </c>
      <c r="I10" s="208">
        <v>56.716791827329999</v>
      </c>
      <c r="J10" s="208">
        <v>60.186799821310998</v>
      </c>
      <c r="K10" s="208">
        <v>63.071696134675001</v>
      </c>
      <c r="L10" s="214">
        <v>55.329699050126898</v>
      </c>
      <c r="M10" s="208"/>
      <c r="N10" s="215">
        <v>100.640899322862</v>
      </c>
      <c r="O10" s="216">
        <v>97.306836499576704</v>
      </c>
      <c r="P10" s="217">
        <v>98.973867911219699</v>
      </c>
      <c r="Q10" s="208"/>
      <c r="R10" s="218">
        <v>67.799461581867703</v>
      </c>
      <c r="S10" s="96"/>
      <c r="T10" s="192">
        <v>12.525594360189199</v>
      </c>
      <c r="U10" s="187">
        <v>4.3044681242311196</v>
      </c>
      <c r="V10" s="187">
        <v>5.07992696133614</v>
      </c>
      <c r="W10" s="187">
        <v>7.0646399126590502</v>
      </c>
      <c r="X10" s="187">
        <v>3.8421557116548</v>
      </c>
      <c r="Y10" s="193">
        <v>6.1805451565849197</v>
      </c>
      <c r="Z10" s="187"/>
      <c r="AA10" s="194">
        <v>-3.9752479229298299</v>
      </c>
      <c r="AB10" s="195">
        <v>-12.425474051493801</v>
      </c>
      <c r="AC10" s="196">
        <v>-8.3237548678812701</v>
      </c>
      <c r="AD10" s="187"/>
      <c r="AE10" s="197">
        <v>-0.39238123695236798</v>
      </c>
      <c r="AG10" s="213">
        <v>47.815283453220502</v>
      </c>
      <c r="AH10" s="208">
        <v>56.706675824175797</v>
      </c>
      <c r="AI10" s="208">
        <v>63.4229708538587</v>
      </c>
      <c r="AJ10" s="208">
        <v>64.966064508561999</v>
      </c>
      <c r="AK10" s="208">
        <v>68.352888693408303</v>
      </c>
      <c r="AL10" s="214">
        <v>60.249103965804998</v>
      </c>
      <c r="AM10" s="208"/>
      <c r="AN10" s="215">
        <v>111.77056996246699</v>
      </c>
      <c r="AO10" s="216">
        <v>116.64265564156599</v>
      </c>
      <c r="AP10" s="217">
        <v>114.20661280201701</v>
      </c>
      <c r="AQ10" s="208"/>
      <c r="AR10" s="218">
        <v>75.660473856647002</v>
      </c>
      <c r="AS10" s="96"/>
      <c r="AT10" s="192">
        <v>2.0831207377397898</v>
      </c>
      <c r="AU10" s="187">
        <v>3.9252689726858399</v>
      </c>
      <c r="AV10" s="187">
        <v>11.940976378826299</v>
      </c>
      <c r="AW10" s="187">
        <v>9.6349657469793097</v>
      </c>
      <c r="AX10" s="187">
        <v>7.0131809459268704</v>
      </c>
      <c r="AY10" s="193">
        <v>7.1357765714715899</v>
      </c>
      <c r="AZ10" s="187"/>
      <c r="BA10" s="194">
        <v>8.0412858788828903</v>
      </c>
      <c r="BB10" s="195">
        <v>4.7329349124825999</v>
      </c>
      <c r="BC10" s="196">
        <v>6.3261266410361499</v>
      </c>
      <c r="BD10" s="187"/>
      <c r="BE10" s="197">
        <v>6.7816185947269796</v>
      </c>
    </row>
    <row r="11" spans="1:57" x14ac:dyDescent="0.25">
      <c r="A11" s="41" t="s">
        <v>22</v>
      </c>
      <c r="B11" s="44" t="str">
        <f t="shared" si="0"/>
        <v>Washington, DC</v>
      </c>
      <c r="C11" s="12"/>
      <c r="D11" s="28" t="s">
        <v>16</v>
      </c>
      <c r="E11" s="31" t="s">
        <v>17</v>
      </c>
      <c r="F11" s="12"/>
      <c r="G11" s="213">
        <v>91.974324229691803</v>
      </c>
      <c r="H11" s="208">
        <v>111.131522480787</v>
      </c>
      <c r="I11" s="208">
        <v>121.83407275730799</v>
      </c>
      <c r="J11" s="208">
        <v>122.954440943043</v>
      </c>
      <c r="K11" s="208">
        <v>111.637034583063</v>
      </c>
      <c r="L11" s="214">
        <v>111.90627899877801</v>
      </c>
      <c r="M11" s="208"/>
      <c r="N11" s="215">
        <v>120.197194570135</v>
      </c>
      <c r="O11" s="216">
        <v>117.970807207498</v>
      </c>
      <c r="P11" s="217">
        <v>119.084000888817</v>
      </c>
      <c r="Q11" s="208"/>
      <c r="R11" s="218">
        <v>113.957056681647</v>
      </c>
      <c r="S11" s="96"/>
      <c r="T11" s="192">
        <v>49.437102884364897</v>
      </c>
      <c r="U11" s="187">
        <v>49.893827706346599</v>
      </c>
      <c r="V11" s="187">
        <v>55.171425653781696</v>
      </c>
      <c r="W11" s="187">
        <v>79.914814642669697</v>
      </c>
      <c r="X11" s="187">
        <v>51.780964970888199</v>
      </c>
      <c r="Y11" s="193">
        <v>57.129852248408099</v>
      </c>
      <c r="Z11" s="187"/>
      <c r="AA11" s="194">
        <v>33.103656958635497</v>
      </c>
      <c r="AB11" s="195">
        <v>19.115128903165999</v>
      </c>
      <c r="AC11" s="196">
        <v>25.786692763405298</v>
      </c>
      <c r="AD11" s="187"/>
      <c r="AE11" s="197">
        <v>46.249414714187097</v>
      </c>
      <c r="AG11" s="213">
        <v>92.825830969720997</v>
      </c>
      <c r="AH11" s="208">
        <v>114.99264771734499</v>
      </c>
      <c r="AI11" s="208">
        <v>140.311617045449</v>
      </c>
      <c r="AJ11" s="208">
        <v>145.821346351605</v>
      </c>
      <c r="AK11" s="208">
        <v>131.085402650356</v>
      </c>
      <c r="AL11" s="214">
        <v>125.00890390208301</v>
      </c>
      <c r="AM11" s="208"/>
      <c r="AN11" s="215">
        <v>127.08738550072501</v>
      </c>
      <c r="AO11" s="216">
        <v>131.09822468307499</v>
      </c>
      <c r="AP11" s="217">
        <v>129.0928050919</v>
      </c>
      <c r="AQ11" s="208"/>
      <c r="AR11" s="218">
        <v>126.17579344824701</v>
      </c>
      <c r="AS11" s="96"/>
      <c r="AT11" s="192">
        <v>62.743056389933102</v>
      </c>
      <c r="AU11" s="187">
        <v>72.503986882197694</v>
      </c>
      <c r="AV11" s="187">
        <v>88.5136326825982</v>
      </c>
      <c r="AW11" s="187">
        <v>97.278598182046096</v>
      </c>
      <c r="AX11" s="187">
        <v>78.8256883481058</v>
      </c>
      <c r="AY11" s="193">
        <v>80.992761688673895</v>
      </c>
      <c r="AZ11" s="187"/>
      <c r="BA11" s="194">
        <v>48.854495698279202</v>
      </c>
      <c r="BB11" s="195">
        <v>40.3250473388213</v>
      </c>
      <c r="BC11" s="196">
        <v>44.397818727236597</v>
      </c>
      <c r="BD11" s="187"/>
      <c r="BE11" s="197">
        <v>68.510293212189097</v>
      </c>
    </row>
    <row r="12" spans="1:57" x14ac:dyDescent="0.25">
      <c r="A12" s="24" t="s">
        <v>23</v>
      </c>
      <c r="B12" s="44" t="str">
        <f t="shared" si="0"/>
        <v>Arlington, VA</v>
      </c>
      <c r="C12" s="12"/>
      <c r="D12" s="28" t="s">
        <v>16</v>
      </c>
      <c r="E12" s="31" t="s">
        <v>17</v>
      </c>
      <c r="F12" s="12"/>
      <c r="G12" s="213">
        <v>91.355063807531295</v>
      </c>
      <c r="H12" s="208">
        <v>140.61995083682001</v>
      </c>
      <c r="I12" s="208">
        <v>164.92250523012501</v>
      </c>
      <c r="J12" s="208">
        <v>156.159548117154</v>
      </c>
      <c r="K12" s="208">
        <v>126.21382217573201</v>
      </c>
      <c r="L12" s="214">
        <v>135.85417803347201</v>
      </c>
      <c r="M12" s="208"/>
      <c r="N12" s="215">
        <v>119.784884937238</v>
      </c>
      <c r="O12" s="216">
        <v>106.10614330543901</v>
      </c>
      <c r="P12" s="217">
        <v>112.94551412133799</v>
      </c>
      <c r="Q12" s="208"/>
      <c r="R12" s="218">
        <v>129.30884548714801</v>
      </c>
      <c r="S12" s="96"/>
      <c r="T12" s="192">
        <v>63.983238412480198</v>
      </c>
      <c r="U12" s="187">
        <v>98.300911733444494</v>
      </c>
      <c r="V12" s="187">
        <v>106.574895704219</v>
      </c>
      <c r="W12" s="187">
        <v>119.40391276187199</v>
      </c>
      <c r="X12" s="187">
        <v>87.691815597596602</v>
      </c>
      <c r="Y12" s="193">
        <v>96.959318802736405</v>
      </c>
      <c r="Z12" s="187"/>
      <c r="AA12" s="194">
        <v>57.379920137287797</v>
      </c>
      <c r="AB12" s="195">
        <v>30.806949382753501</v>
      </c>
      <c r="AC12" s="196">
        <v>43.670518546968196</v>
      </c>
      <c r="AD12" s="187"/>
      <c r="AE12" s="197">
        <v>80.272608213365004</v>
      </c>
      <c r="AG12" s="213">
        <v>113.003650366108</v>
      </c>
      <c r="AH12" s="208">
        <v>147.638073221757</v>
      </c>
      <c r="AI12" s="208">
        <v>181.013545502092</v>
      </c>
      <c r="AJ12" s="208">
        <v>182.42545632845099</v>
      </c>
      <c r="AK12" s="208">
        <v>149.15354550209199</v>
      </c>
      <c r="AL12" s="214">
        <v>154.64685418409999</v>
      </c>
      <c r="AM12" s="208"/>
      <c r="AN12" s="215">
        <v>130.794918671548</v>
      </c>
      <c r="AO12" s="216">
        <v>132.20234257322099</v>
      </c>
      <c r="AP12" s="217">
        <v>131.49863062238401</v>
      </c>
      <c r="AQ12" s="208"/>
      <c r="AR12" s="218">
        <v>148.03307602360999</v>
      </c>
      <c r="AS12" s="96"/>
      <c r="AT12" s="192">
        <v>108.17205205310999</v>
      </c>
      <c r="AU12" s="187">
        <v>112.50578999599399</v>
      </c>
      <c r="AV12" s="187">
        <v>128.434888389885</v>
      </c>
      <c r="AW12" s="187">
        <v>131.95300961246201</v>
      </c>
      <c r="AX12" s="187">
        <v>106.569376957795</v>
      </c>
      <c r="AY12" s="193">
        <v>118.52615813548201</v>
      </c>
      <c r="AZ12" s="187"/>
      <c r="BA12" s="194">
        <v>84.644386678230205</v>
      </c>
      <c r="BB12" s="195">
        <v>78.7411433965801</v>
      </c>
      <c r="BC12" s="196">
        <v>81.629025580218794</v>
      </c>
      <c r="BD12" s="187"/>
      <c r="BE12" s="197">
        <v>107.811797970564</v>
      </c>
    </row>
    <row r="13" spans="1:57" x14ac:dyDescent="0.25">
      <c r="A13" s="24" t="s">
        <v>24</v>
      </c>
      <c r="B13" s="44" t="str">
        <f t="shared" si="0"/>
        <v>Suburban Virginia Area</v>
      </c>
      <c r="C13" s="12"/>
      <c r="D13" s="28" t="s">
        <v>16</v>
      </c>
      <c r="E13" s="31" t="s">
        <v>17</v>
      </c>
      <c r="F13" s="12"/>
      <c r="G13" s="213">
        <v>64.518479573213497</v>
      </c>
      <c r="H13" s="208">
        <v>80.190355187421005</v>
      </c>
      <c r="I13" s="208">
        <v>81.445059665871099</v>
      </c>
      <c r="J13" s="208">
        <v>87.315121437596503</v>
      </c>
      <c r="K13" s="208">
        <v>79.526491646777998</v>
      </c>
      <c r="L13" s="214">
        <v>78.599101502175998</v>
      </c>
      <c r="M13" s="208"/>
      <c r="N13" s="215">
        <v>120.68933033834</v>
      </c>
      <c r="O13" s="216">
        <v>124.129737470167</v>
      </c>
      <c r="P13" s="217">
        <v>122.409533904253</v>
      </c>
      <c r="Q13" s="208"/>
      <c r="R13" s="218">
        <v>91.116367902769596</v>
      </c>
      <c r="S13" s="96"/>
      <c r="T13" s="192">
        <v>17.269370297048699</v>
      </c>
      <c r="U13" s="187">
        <v>25.904700722031599</v>
      </c>
      <c r="V13" s="187">
        <v>18.7108875368274</v>
      </c>
      <c r="W13" s="187">
        <v>28.409732387397899</v>
      </c>
      <c r="X13" s="187">
        <v>11.3156703253647</v>
      </c>
      <c r="Y13" s="193">
        <v>20.271802525308999</v>
      </c>
      <c r="Z13" s="187"/>
      <c r="AA13" s="194">
        <v>16.7218582600376</v>
      </c>
      <c r="AB13" s="195">
        <v>14.437549870024201</v>
      </c>
      <c r="AC13" s="196">
        <v>15.5523706083957</v>
      </c>
      <c r="AD13" s="187"/>
      <c r="AE13" s="197">
        <v>18.415409671666499</v>
      </c>
      <c r="AG13" s="213">
        <v>65.145883054892593</v>
      </c>
      <c r="AH13" s="208">
        <v>81.587707426646006</v>
      </c>
      <c r="AI13" s="208">
        <v>87.118054541625696</v>
      </c>
      <c r="AJ13" s="208">
        <v>88.275095114417994</v>
      </c>
      <c r="AK13" s="208">
        <v>88.610976063456405</v>
      </c>
      <c r="AL13" s="214">
        <v>82.147543240207696</v>
      </c>
      <c r="AM13" s="208"/>
      <c r="AN13" s="215">
        <v>125.345560859188</v>
      </c>
      <c r="AO13" s="216">
        <v>134.86762635125601</v>
      </c>
      <c r="AP13" s="217">
        <v>130.106593605222</v>
      </c>
      <c r="AQ13" s="208"/>
      <c r="AR13" s="218">
        <v>95.850129058783395</v>
      </c>
      <c r="AS13" s="96"/>
      <c r="AT13" s="192">
        <v>14.0976855479915</v>
      </c>
      <c r="AU13" s="187">
        <v>30.6847046304241</v>
      </c>
      <c r="AV13" s="187">
        <v>28.029693780779301</v>
      </c>
      <c r="AW13" s="187">
        <v>25.122106998154599</v>
      </c>
      <c r="AX13" s="187">
        <v>14.662219696419101</v>
      </c>
      <c r="AY13" s="193">
        <v>22.460625005786401</v>
      </c>
      <c r="AZ13" s="187"/>
      <c r="BA13" s="194">
        <v>11.5954682560454</v>
      </c>
      <c r="BB13" s="195">
        <v>10.000467649706399</v>
      </c>
      <c r="BC13" s="196">
        <v>10.7630537236648</v>
      </c>
      <c r="BD13" s="187"/>
      <c r="BE13" s="197">
        <v>17.642227994831501</v>
      </c>
    </row>
    <row r="14" spans="1:57" x14ac:dyDescent="0.25">
      <c r="A14" s="24" t="s">
        <v>25</v>
      </c>
      <c r="B14" s="44" t="str">
        <f t="shared" si="0"/>
        <v>Alexandria, VA</v>
      </c>
      <c r="C14" s="12"/>
      <c r="D14" s="28" t="s">
        <v>16</v>
      </c>
      <c r="E14" s="31" t="s">
        <v>17</v>
      </c>
      <c r="F14" s="12"/>
      <c r="G14" s="213">
        <v>61.598209935514603</v>
      </c>
      <c r="H14" s="208">
        <v>73.803243372342905</v>
      </c>
      <c r="I14" s="208">
        <v>83.852651062813393</v>
      </c>
      <c r="J14" s="208">
        <v>94.005188679245194</v>
      </c>
      <c r="K14" s="208">
        <v>86.006733938380705</v>
      </c>
      <c r="L14" s="214">
        <v>79.853205397659394</v>
      </c>
      <c r="M14" s="208"/>
      <c r="N14" s="215">
        <v>92.016670647241398</v>
      </c>
      <c r="O14" s="216">
        <v>104.24156556006599</v>
      </c>
      <c r="P14" s="217">
        <v>98.129118103654093</v>
      </c>
      <c r="Q14" s="208"/>
      <c r="R14" s="218">
        <v>85.074894742229304</v>
      </c>
      <c r="S14" s="96"/>
      <c r="T14" s="192">
        <v>27.941832294384099</v>
      </c>
      <c r="U14" s="187">
        <v>28.832146913347501</v>
      </c>
      <c r="V14" s="187">
        <v>42.959406134478897</v>
      </c>
      <c r="W14" s="187">
        <v>65.331012652208202</v>
      </c>
      <c r="X14" s="187">
        <v>46.4797829849416</v>
      </c>
      <c r="Y14" s="193">
        <v>42.767732329127199</v>
      </c>
      <c r="Z14" s="187"/>
      <c r="AA14" s="194">
        <v>24.137098238834</v>
      </c>
      <c r="AB14" s="195">
        <v>24.575913014169501</v>
      </c>
      <c r="AC14" s="196">
        <v>24.369786828422001</v>
      </c>
      <c r="AD14" s="187"/>
      <c r="AE14" s="197">
        <v>36.131209797230099</v>
      </c>
      <c r="AG14" s="213">
        <v>70.399851026988202</v>
      </c>
      <c r="AH14" s="208">
        <v>88.934778182469501</v>
      </c>
      <c r="AI14" s="208">
        <v>105.93170647241401</v>
      </c>
      <c r="AJ14" s="208">
        <v>111.066286123716</v>
      </c>
      <c r="AK14" s="208">
        <v>98.894299020778604</v>
      </c>
      <c r="AL14" s="214">
        <v>95.045384165273404</v>
      </c>
      <c r="AM14" s="208"/>
      <c r="AN14" s="215">
        <v>97.951511822307097</v>
      </c>
      <c r="AO14" s="216">
        <v>108.046094459039</v>
      </c>
      <c r="AP14" s="217">
        <v>102.998803140673</v>
      </c>
      <c r="AQ14" s="208"/>
      <c r="AR14" s="218">
        <v>97.317789586816303</v>
      </c>
      <c r="AS14" s="96"/>
      <c r="AT14" s="192">
        <v>36.725176772834701</v>
      </c>
      <c r="AU14" s="187">
        <v>50.265853639513097</v>
      </c>
      <c r="AV14" s="187">
        <v>65.233076751110602</v>
      </c>
      <c r="AW14" s="187">
        <v>70.139190803877796</v>
      </c>
      <c r="AX14" s="187">
        <v>59.785738719771501</v>
      </c>
      <c r="AY14" s="193">
        <v>57.382343046815699</v>
      </c>
      <c r="AZ14" s="187"/>
      <c r="BA14" s="194">
        <v>34.765859999592202</v>
      </c>
      <c r="BB14" s="195">
        <v>35.029239788125999</v>
      </c>
      <c r="BC14" s="196">
        <v>34.903874890192398</v>
      </c>
      <c r="BD14" s="187"/>
      <c r="BE14" s="197">
        <v>49.832793128949199</v>
      </c>
    </row>
    <row r="15" spans="1:57" x14ac:dyDescent="0.25">
      <c r="A15" s="24" t="s">
        <v>26</v>
      </c>
      <c r="B15" s="44" t="str">
        <f t="shared" si="0"/>
        <v>Fairfax/Tysons Corner, VA</v>
      </c>
      <c r="C15" s="12"/>
      <c r="D15" s="28" t="s">
        <v>16</v>
      </c>
      <c r="E15" s="31" t="s">
        <v>17</v>
      </c>
      <c r="F15" s="12"/>
      <c r="G15" s="213">
        <v>64.909251503933305</v>
      </c>
      <c r="H15" s="208">
        <v>96.736343128181304</v>
      </c>
      <c r="I15" s="208">
        <v>123.80555992596</v>
      </c>
      <c r="J15" s="208">
        <v>116.275552984729</v>
      </c>
      <c r="K15" s="208">
        <v>94.260490513651007</v>
      </c>
      <c r="L15" s="214">
        <v>99.197439611291003</v>
      </c>
      <c r="M15" s="208"/>
      <c r="N15" s="215">
        <v>87.682605275335405</v>
      </c>
      <c r="O15" s="216">
        <v>94.705430356316498</v>
      </c>
      <c r="P15" s="217">
        <v>91.194017815826001</v>
      </c>
      <c r="Q15" s="208"/>
      <c r="R15" s="218">
        <v>96.910747669729602</v>
      </c>
      <c r="S15" s="96"/>
      <c r="T15" s="192">
        <v>29.670762820257799</v>
      </c>
      <c r="U15" s="187">
        <v>35.113105564456099</v>
      </c>
      <c r="V15" s="187">
        <v>47.635250904798198</v>
      </c>
      <c r="W15" s="187">
        <v>59.602874680749302</v>
      </c>
      <c r="X15" s="187">
        <v>50.351968557425302</v>
      </c>
      <c r="Y15" s="193">
        <v>45.425682861543997</v>
      </c>
      <c r="Z15" s="187"/>
      <c r="AA15" s="194">
        <v>31.656698519108598</v>
      </c>
      <c r="AB15" s="195">
        <v>30.7032515464835</v>
      </c>
      <c r="AC15" s="196">
        <v>31.1598892048296</v>
      </c>
      <c r="AD15" s="187"/>
      <c r="AE15" s="197">
        <v>41.293833618344102</v>
      </c>
      <c r="AG15" s="213">
        <v>70.347717202683896</v>
      </c>
      <c r="AH15" s="208">
        <v>101.707895939379</v>
      </c>
      <c r="AI15" s="208">
        <v>131.087529500231</v>
      </c>
      <c r="AJ15" s="208">
        <v>129.81937210781999</v>
      </c>
      <c r="AK15" s="208">
        <v>102.376223970384</v>
      </c>
      <c r="AL15" s="214">
        <v>107.06774774409899</v>
      </c>
      <c r="AM15" s="208"/>
      <c r="AN15" s="215">
        <v>86.090886453031004</v>
      </c>
      <c r="AO15" s="216">
        <v>91.304323229986096</v>
      </c>
      <c r="AP15" s="217">
        <v>88.697604841508493</v>
      </c>
      <c r="AQ15" s="208"/>
      <c r="AR15" s="218">
        <v>101.819135486216</v>
      </c>
      <c r="AS15" s="96"/>
      <c r="AT15" s="192">
        <v>42.456531153768999</v>
      </c>
      <c r="AU15" s="187">
        <v>53.199401330925703</v>
      </c>
      <c r="AV15" s="187">
        <v>69.734315769772707</v>
      </c>
      <c r="AW15" s="187">
        <v>76.524593584836495</v>
      </c>
      <c r="AX15" s="187">
        <v>63.208990675916397</v>
      </c>
      <c r="AY15" s="193">
        <v>62.583021557133399</v>
      </c>
      <c r="AZ15" s="187"/>
      <c r="BA15" s="194">
        <v>31.473416004480999</v>
      </c>
      <c r="BB15" s="195">
        <v>31.391655624723398</v>
      </c>
      <c r="BC15" s="196">
        <v>31.431321689761301</v>
      </c>
      <c r="BD15" s="187"/>
      <c r="BE15" s="197">
        <v>53.526121090342002</v>
      </c>
    </row>
    <row r="16" spans="1:57" x14ac:dyDescent="0.25">
      <c r="A16" s="24" t="s">
        <v>27</v>
      </c>
      <c r="B16" s="44" t="str">
        <f t="shared" si="0"/>
        <v>I-95 Fredericksburg, VA</v>
      </c>
      <c r="C16" s="12"/>
      <c r="D16" s="28" t="s">
        <v>16</v>
      </c>
      <c r="E16" s="31" t="s">
        <v>17</v>
      </c>
      <c r="F16" s="12"/>
      <c r="G16" s="213">
        <v>41.936425655976599</v>
      </c>
      <c r="H16" s="208">
        <v>45.372847813410999</v>
      </c>
      <c r="I16" s="208">
        <v>50.5685352769679</v>
      </c>
      <c r="J16" s="208">
        <v>56.617070553935797</v>
      </c>
      <c r="K16" s="208">
        <v>57.875934693877497</v>
      </c>
      <c r="L16" s="214">
        <v>50.474162798833802</v>
      </c>
      <c r="M16" s="208"/>
      <c r="N16" s="215">
        <v>69.582121282798795</v>
      </c>
      <c r="O16" s="216">
        <v>75.856772011661803</v>
      </c>
      <c r="P16" s="217">
        <v>72.719446647230299</v>
      </c>
      <c r="Q16" s="208"/>
      <c r="R16" s="218">
        <v>56.829958184089897</v>
      </c>
      <c r="S16" s="96"/>
      <c r="T16" s="192">
        <v>1.5682922236261301</v>
      </c>
      <c r="U16" s="187">
        <v>-7.6742549797260002</v>
      </c>
      <c r="V16" s="187">
        <v>1.11662024063149</v>
      </c>
      <c r="W16" s="187">
        <v>4.00432344892738</v>
      </c>
      <c r="X16" s="187">
        <v>-1.5662237202103</v>
      </c>
      <c r="Y16" s="193">
        <v>-0.51504516425006097</v>
      </c>
      <c r="Z16" s="187"/>
      <c r="AA16" s="194">
        <v>-4.4665153282704102</v>
      </c>
      <c r="AB16" s="195">
        <v>-2.7015126702590502</v>
      </c>
      <c r="AC16" s="196">
        <v>-3.5540061004529999</v>
      </c>
      <c r="AD16" s="187"/>
      <c r="AE16" s="197">
        <v>-1.6480430899523899</v>
      </c>
      <c r="AG16" s="213">
        <v>47.610534691840101</v>
      </c>
      <c r="AH16" s="208">
        <v>50.955200692955898</v>
      </c>
      <c r="AI16" s="208">
        <v>56.805853301306399</v>
      </c>
      <c r="AJ16" s="208">
        <v>58.3589539516081</v>
      </c>
      <c r="AK16" s="208">
        <v>57.240655867361802</v>
      </c>
      <c r="AL16" s="214">
        <v>54.198905458341102</v>
      </c>
      <c r="AM16" s="208"/>
      <c r="AN16" s="215">
        <v>69.017823832679099</v>
      </c>
      <c r="AO16" s="216">
        <v>76.932316773097398</v>
      </c>
      <c r="AP16" s="217">
        <v>72.975070302888199</v>
      </c>
      <c r="AQ16" s="208"/>
      <c r="AR16" s="218">
        <v>59.5671632384717</v>
      </c>
      <c r="AS16" s="96"/>
      <c r="AT16" s="192">
        <v>2.4433481881482502</v>
      </c>
      <c r="AU16" s="187">
        <v>-2.1137956927567001</v>
      </c>
      <c r="AV16" s="187">
        <v>4.6605739955943104</v>
      </c>
      <c r="AW16" s="187">
        <v>4.0132370299758797</v>
      </c>
      <c r="AX16" s="187">
        <v>1.70149931000299</v>
      </c>
      <c r="AY16" s="193">
        <v>2.1861041446295699</v>
      </c>
      <c r="AZ16" s="187"/>
      <c r="BA16" s="194">
        <v>-5.8217359197637597E-2</v>
      </c>
      <c r="BB16" s="195">
        <v>2.3717769568980902</v>
      </c>
      <c r="BC16" s="196">
        <v>1.2081059671093399</v>
      </c>
      <c r="BD16" s="187"/>
      <c r="BE16" s="197">
        <v>1.8478385131335699</v>
      </c>
    </row>
    <row r="17" spans="1:58" x14ac:dyDescent="0.25">
      <c r="A17" s="24" t="s">
        <v>28</v>
      </c>
      <c r="B17" s="44" t="str">
        <f t="shared" si="0"/>
        <v>Dulles Airport Area, VA</v>
      </c>
      <c r="C17" s="12"/>
      <c r="D17" s="28" t="s">
        <v>16</v>
      </c>
      <c r="E17" s="31" t="s">
        <v>17</v>
      </c>
      <c r="F17" s="12"/>
      <c r="G17" s="213">
        <v>64.210818630240894</v>
      </c>
      <c r="H17" s="208">
        <v>93.727344906089897</v>
      </c>
      <c r="I17" s="208">
        <v>116.685650730411</v>
      </c>
      <c r="J17" s="208">
        <v>108.412678808575</v>
      </c>
      <c r="K17" s="208">
        <v>89.208937583001301</v>
      </c>
      <c r="L17" s="214">
        <v>94.449086131663805</v>
      </c>
      <c r="M17" s="208"/>
      <c r="N17" s="215">
        <v>83.412907417947196</v>
      </c>
      <c r="O17" s="216">
        <v>77.131703661544194</v>
      </c>
      <c r="P17" s="217">
        <v>80.272305539745702</v>
      </c>
      <c r="Q17" s="208"/>
      <c r="R17" s="218">
        <v>90.398577391115793</v>
      </c>
      <c r="S17" s="96"/>
      <c r="T17" s="192">
        <v>40.108069180026703</v>
      </c>
      <c r="U17" s="187">
        <v>50.038475971898897</v>
      </c>
      <c r="V17" s="187">
        <v>65.954172495636897</v>
      </c>
      <c r="W17" s="187">
        <v>75.842095434371501</v>
      </c>
      <c r="X17" s="187">
        <v>71.737121063842196</v>
      </c>
      <c r="Y17" s="193">
        <v>61.612313299141597</v>
      </c>
      <c r="Z17" s="187"/>
      <c r="AA17" s="194">
        <v>59.525465357450003</v>
      </c>
      <c r="AB17" s="195">
        <v>29.660836298952098</v>
      </c>
      <c r="AC17" s="196">
        <v>43.631403388875398</v>
      </c>
      <c r="AD17" s="187"/>
      <c r="AE17" s="197">
        <v>56.637307771607396</v>
      </c>
      <c r="AG17" s="213">
        <v>61.502520394611999</v>
      </c>
      <c r="AH17" s="208">
        <v>88.715395323468002</v>
      </c>
      <c r="AI17" s="208">
        <v>115.35084637639901</v>
      </c>
      <c r="AJ17" s="208">
        <v>113.05434855814801</v>
      </c>
      <c r="AK17" s="208">
        <v>95.0071798520204</v>
      </c>
      <c r="AL17" s="214">
        <v>94.726058100929606</v>
      </c>
      <c r="AM17" s="208"/>
      <c r="AN17" s="215">
        <v>79.530025374691704</v>
      </c>
      <c r="AO17" s="216">
        <v>81.045643853158694</v>
      </c>
      <c r="AP17" s="217">
        <v>80.287834613925199</v>
      </c>
      <c r="AQ17" s="208"/>
      <c r="AR17" s="218">
        <v>90.600851390356894</v>
      </c>
      <c r="AS17" s="96"/>
      <c r="AT17" s="192">
        <v>25.8509043737075</v>
      </c>
      <c r="AU17" s="187">
        <v>42.880725392187003</v>
      </c>
      <c r="AV17" s="187">
        <v>67.075421274279407</v>
      </c>
      <c r="AW17" s="187">
        <v>73.0798990185897</v>
      </c>
      <c r="AX17" s="187">
        <v>64.154544983165493</v>
      </c>
      <c r="AY17" s="193">
        <v>56.212151331965003</v>
      </c>
      <c r="AZ17" s="187"/>
      <c r="BA17" s="194">
        <v>36.873019617079102</v>
      </c>
      <c r="BB17" s="195">
        <v>31.542285500349902</v>
      </c>
      <c r="BC17" s="196">
        <v>34.129575461140398</v>
      </c>
      <c r="BD17" s="187"/>
      <c r="BE17" s="197">
        <v>49.961105329324504</v>
      </c>
    </row>
    <row r="18" spans="1:58" x14ac:dyDescent="0.25">
      <c r="A18" s="24" t="s">
        <v>29</v>
      </c>
      <c r="B18" s="44" t="str">
        <f t="shared" si="0"/>
        <v>Williamsburg, VA</v>
      </c>
      <c r="C18" s="12"/>
      <c r="D18" s="28" t="s">
        <v>16</v>
      </c>
      <c r="E18" s="31" t="s">
        <v>17</v>
      </c>
      <c r="F18" s="12"/>
      <c r="G18" s="213">
        <v>44.535159209995903</v>
      </c>
      <c r="H18" s="208">
        <v>42.693952707241699</v>
      </c>
      <c r="I18" s="208">
        <v>35.890608625554201</v>
      </c>
      <c r="J18" s="208">
        <v>46.749254332930199</v>
      </c>
      <c r="K18" s="208">
        <v>70.469329571409304</v>
      </c>
      <c r="L18" s="214">
        <v>48.0676608894263</v>
      </c>
      <c r="M18" s="208"/>
      <c r="N18" s="215">
        <v>138.47248690044299</v>
      </c>
      <c r="O18" s="216">
        <v>139.19259035335199</v>
      </c>
      <c r="P18" s="217">
        <v>138.83253862689699</v>
      </c>
      <c r="Q18" s="208"/>
      <c r="R18" s="218">
        <v>74.000483100132399</v>
      </c>
      <c r="S18" s="96"/>
      <c r="T18" s="192">
        <v>49.072009052993103</v>
      </c>
      <c r="U18" s="187">
        <v>35.558409347806801</v>
      </c>
      <c r="V18" s="187">
        <v>7.8762593095418802</v>
      </c>
      <c r="W18" s="187">
        <v>7.7040121543375202</v>
      </c>
      <c r="X18" s="187">
        <v>19.183611488086001</v>
      </c>
      <c r="Y18" s="193">
        <v>21.892734200331201</v>
      </c>
      <c r="Z18" s="187"/>
      <c r="AA18" s="194">
        <v>13.1861631097631</v>
      </c>
      <c r="AB18" s="195">
        <v>4.8913480210321003</v>
      </c>
      <c r="AC18" s="196">
        <v>8.8702650446840892</v>
      </c>
      <c r="AD18" s="187"/>
      <c r="AE18" s="197">
        <v>14.5482518950562</v>
      </c>
      <c r="AG18" s="213">
        <v>46.656577183457301</v>
      </c>
      <c r="AH18" s="208">
        <v>40.784760372679102</v>
      </c>
      <c r="AI18" s="208">
        <v>41.4773685269653</v>
      </c>
      <c r="AJ18" s="208">
        <v>49.434296350952501</v>
      </c>
      <c r="AK18" s="208">
        <v>64.249204789374801</v>
      </c>
      <c r="AL18" s="214">
        <v>48.519025240739197</v>
      </c>
      <c r="AM18" s="208"/>
      <c r="AN18" s="215">
        <v>115.319434531795</v>
      </c>
      <c r="AO18" s="216">
        <v>128.96605044271499</v>
      </c>
      <c r="AP18" s="217">
        <v>122.14274248725501</v>
      </c>
      <c r="AQ18" s="208"/>
      <c r="AR18" s="218">
        <v>69.5499393550365</v>
      </c>
      <c r="AS18" s="96"/>
      <c r="AT18" s="192">
        <v>18.038926193170902</v>
      </c>
      <c r="AU18" s="187">
        <v>1.3707937245566399</v>
      </c>
      <c r="AV18" s="187">
        <v>4.7958321526790302</v>
      </c>
      <c r="AW18" s="187">
        <v>8.0273599515082292</v>
      </c>
      <c r="AX18" s="187">
        <v>13.608032946435101</v>
      </c>
      <c r="AY18" s="193">
        <v>9.4497997232180602</v>
      </c>
      <c r="AZ18" s="187"/>
      <c r="BA18" s="194">
        <v>7.8061009623726498</v>
      </c>
      <c r="BB18" s="195">
        <v>2.94905345958753</v>
      </c>
      <c r="BC18" s="196">
        <v>5.1861904549874698</v>
      </c>
      <c r="BD18" s="187"/>
      <c r="BE18" s="197">
        <v>7.2649665184908701</v>
      </c>
    </row>
    <row r="19" spans="1:58" x14ac:dyDescent="0.25">
      <c r="A19" s="24" t="s">
        <v>30</v>
      </c>
      <c r="B19" s="44" t="str">
        <f t="shared" si="0"/>
        <v>Virginia Beach, VA</v>
      </c>
      <c r="C19" s="12"/>
      <c r="D19" s="28" t="s">
        <v>16</v>
      </c>
      <c r="E19" s="31" t="s">
        <v>17</v>
      </c>
      <c r="F19" s="12"/>
      <c r="G19" s="213">
        <v>51.056490533604801</v>
      </c>
      <c r="H19" s="208">
        <v>55.118612863543703</v>
      </c>
      <c r="I19" s="208">
        <v>53.621390533604803</v>
      </c>
      <c r="J19" s="208">
        <v>60.912421963340101</v>
      </c>
      <c r="K19" s="208">
        <v>65.403707177189403</v>
      </c>
      <c r="L19" s="214">
        <v>57.222524614256599</v>
      </c>
      <c r="M19" s="208"/>
      <c r="N19" s="215">
        <v>100.992434709592</v>
      </c>
      <c r="O19" s="216">
        <v>99.858229458507395</v>
      </c>
      <c r="P19" s="217">
        <v>100.42533208405</v>
      </c>
      <c r="Q19" s="208"/>
      <c r="R19" s="218">
        <v>69.517263351944806</v>
      </c>
      <c r="S19" s="96"/>
      <c r="T19" s="192">
        <v>47.906236895793299</v>
      </c>
      <c r="U19" s="187">
        <v>40.330302144066799</v>
      </c>
      <c r="V19" s="187">
        <v>15.057633348425901</v>
      </c>
      <c r="W19" s="187">
        <v>9.7029221685233509</v>
      </c>
      <c r="X19" s="187">
        <v>3.4873490135094101</v>
      </c>
      <c r="Y19" s="193">
        <v>19.649412955131801</v>
      </c>
      <c r="Z19" s="187"/>
      <c r="AA19" s="194">
        <v>24.087417551805601</v>
      </c>
      <c r="AB19" s="195">
        <v>15.4344524221054</v>
      </c>
      <c r="AC19" s="196">
        <v>19.629041286583</v>
      </c>
      <c r="AD19" s="187"/>
      <c r="AE19" s="197">
        <v>19.556875400873398</v>
      </c>
      <c r="AG19" s="213">
        <v>48.749226546966902</v>
      </c>
      <c r="AH19" s="208">
        <v>52.543825621829903</v>
      </c>
      <c r="AI19" s="208">
        <v>58.788876550686901</v>
      </c>
      <c r="AJ19" s="208">
        <v>62.191218996422997</v>
      </c>
      <c r="AK19" s="208">
        <v>64.098746440168796</v>
      </c>
      <c r="AL19" s="214">
        <v>57.271634034353902</v>
      </c>
      <c r="AM19" s="208"/>
      <c r="AN19" s="215">
        <v>88.799710399560993</v>
      </c>
      <c r="AO19" s="216">
        <v>96.452355186570102</v>
      </c>
      <c r="AP19" s="217">
        <v>92.626032793065605</v>
      </c>
      <c r="AQ19" s="208"/>
      <c r="AR19" s="218">
        <v>67.365857092622406</v>
      </c>
      <c r="AS19" s="96"/>
      <c r="AT19" s="192">
        <v>14.1052734827283</v>
      </c>
      <c r="AU19" s="187">
        <v>17.291080820022799</v>
      </c>
      <c r="AV19" s="187">
        <v>21.472419322105601</v>
      </c>
      <c r="AW19" s="187">
        <v>24.5973462969346</v>
      </c>
      <c r="AX19" s="187">
        <v>18.4885996821411</v>
      </c>
      <c r="AY19" s="193">
        <v>19.362225121873301</v>
      </c>
      <c r="AZ19" s="187"/>
      <c r="BA19" s="194">
        <v>10.761712268531801</v>
      </c>
      <c r="BB19" s="195">
        <v>8.3713587361443107</v>
      </c>
      <c r="BC19" s="196">
        <v>9.5041543605418397</v>
      </c>
      <c r="BD19" s="187"/>
      <c r="BE19" s="197">
        <v>15.2855188300934</v>
      </c>
    </row>
    <row r="20" spans="1:58" x14ac:dyDescent="0.25">
      <c r="A20" s="41" t="s">
        <v>31</v>
      </c>
      <c r="B20" s="44" t="str">
        <f t="shared" si="0"/>
        <v>Norfolk/Portsmouth, VA</v>
      </c>
      <c r="C20" s="12"/>
      <c r="D20" s="28" t="s">
        <v>16</v>
      </c>
      <c r="E20" s="31" t="s">
        <v>17</v>
      </c>
      <c r="F20" s="12"/>
      <c r="G20" s="213">
        <v>47.865879100017501</v>
      </c>
      <c r="H20" s="208">
        <v>50.875963930391897</v>
      </c>
      <c r="I20" s="208">
        <v>75.693782826507203</v>
      </c>
      <c r="J20" s="208">
        <v>87.434509562313195</v>
      </c>
      <c r="K20" s="208">
        <v>87.573401107400201</v>
      </c>
      <c r="L20" s="214">
        <v>69.888707305325994</v>
      </c>
      <c r="M20" s="208"/>
      <c r="N20" s="215">
        <v>100.617738319564</v>
      </c>
      <c r="O20" s="216">
        <v>92.464498962910795</v>
      </c>
      <c r="P20" s="217">
        <v>96.541118641237404</v>
      </c>
      <c r="Q20" s="208"/>
      <c r="R20" s="218">
        <v>77.503681972729296</v>
      </c>
      <c r="S20" s="96"/>
      <c r="T20" s="192">
        <v>18.343035011139701</v>
      </c>
      <c r="U20" s="187">
        <v>-2.28378020542368</v>
      </c>
      <c r="V20" s="187">
        <v>32.814718339966703</v>
      </c>
      <c r="W20" s="187">
        <v>51.131865644448901</v>
      </c>
      <c r="X20" s="187">
        <v>32.675418817937398</v>
      </c>
      <c r="Y20" s="193">
        <v>27.831497521057699</v>
      </c>
      <c r="Z20" s="187"/>
      <c r="AA20" s="194">
        <v>30.275240525760601</v>
      </c>
      <c r="AB20" s="195">
        <v>16.333958075566301</v>
      </c>
      <c r="AC20" s="196">
        <v>23.204644885455</v>
      </c>
      <c r="AD20" s="187"/>
      <c r="AE20" s="197">
        <v>26.145517758809198</v>
      </c>
      <c r="AG20" s="213">
        <v>52.613451081033503</v>
      </c>
      <c r="AH20" s="208">
        <v>63.313883889963002</v>
      </c>
      <c r="AI20" s="208">
        <v>77.926208771313</v>
      </c>
      <c r="AJ20" s="208">
        <v>82.434060089646593</v>
      </c>
      <c r="AK20" s="208">
        <v>81.202912603269397</v>
      </c>
      <c r="AL20" s="214">
        <v>71.498103287045097</v>
      </c>
      <c r="AM20" s="208"/>
      <c r="AN20" s="215">
        <v>91.598501625944806</v>
      </c>
      <c r="AO20" s="216">
        <v>90.219668689576295</v>
      </c>
      <c r="AP20" s="217">
        <v>90.909085157760501</v>
      </c>
      <c r="AQ20" s="208"/>
      <c r="AR20" s="218">
        <v>77.044098107249496</v>
      </c>
      <c r="AS20" s="96"/>
      <c r="AT20" s="192">
        <v>20.8191235477987</v>
      </c>
      <c r="AU20" s="187">
        <v>25.190626847069101</v>
      </c>
      <c r="AV20" s="187">
        <v>29.612418506138599</v>
      </c>
      <c r="AW20" s="187">
        <v>33.107184903607099</v>
      </c>
      <c r="AX20" s="187">
        <v>29.5296329518223</v>
      </c>
      <c r="AY20" s="193">
        <v>28.194855278844699</v>
      </c>
      <c r="AZ20" s="187"/>
      <c r="BA20" s="194">
        <v>19.5750793765257</v>
      </c>
      <c r="BB20" s="195">
        <v>17.954236629528001</v>
      </c>
      <c r="BC20" s="196">
        <v>18.765273811600899</v>
      </c>
      <c r="BD20" s="187"/>
      <c r="BE20" s="197">
        <v>24.852893926663199</v>
      </c>
    </row>
    <row r="21" spans="1:58" x14ac:dyDescent="0.25">
      <c r="A21" s="42" t="s">
        <v>32</v>
      </c>
      <c r="B21" s="44" t="str">
        <f t="shared" si="0"/>
        <v>Newport News/Hampton, VA</v>
      </c>
      <c r="C21" s="12"/>
      <c r="D21" s="28" t="s">
        <v>16</v>
      </c>
      <c r="E21" s="31" t="s">
        <v>17</v>
      </c>
      <c r="F21" s="13"/>
      <c r="G21" s="213">
        <v>44.674681041696701</v>
      </c>
      <c r="H21" s="208">
        <v>52.308243413648803</v>
      </c>
      <c r="I21" s="208">
        <v>54.1454810994084</v>
      </c>
      <c r="J21" s="208">
        <v>58.160121151349003</v>
      </c>
      <c r="K21" s="208">
        <v>61.356714730919002</v>
      </c>
      <c r="L21" s="214">
        <v>54.129048287404402</v>
      </c>
      <c r="M21" s="208"/>
      <c r="N21" s="215">
        <v>86.871702914442295</v>
      </c>
      <c r="O21" s="216">
        <v>83.729639200692503</v>
      </c>
      <c r="P21" s="217">
        <v>85.300671057567399</v>
      </c>
      <c r="Q21" s="208"/>
      <c r="R21" s="218">
        <v>63.0352262217367</v>
      </c>
      <c r="S21" s="96"/>
      <c r="T21" s="192">
        <v>4.53869655383457</v>
      </c>
      <c r="U21" s="187">
        <v>13.9442356008429</v>
      </c>
      <c r="V21" s="187">
        <v>21.627079661561002</v>
      </c>
      <c r="W21" s="187">
        <v>25.910644356170302</v>
      </c>
      <c r="X21" s="187">
        <v>15.5344616507771</v>
      </c>
      <c r="Y21" s="193">
        <v>16.427586876130199</v>
      </c>
      <c r="Z21" s="187"/>
      <c r="AA21" s="194">
        <v>21.537022372943898</v>
      </c>
      <c r="AB21" s="195">
        <v>1.28285863956827</v>
      </c>
      <c r="AC21" s="196">
        <v>10.6735415188917</v>
      </c>
      <c r="AD21" s="187"/>
      <c r="AE21" s="197">
        <v>14.1314946167657</v>
      </c>
      <c r="AG21" s="213">
        <v>41.033604725147804</v>
      </c>
      <c r="AH21" s="208">
        <v>49.259490459529601</v>
      </c>
      <c r="AI21" s="208">
        <v>54.855059518828398</v>
      </c>
      <c r="AJ21" s="208">
        <v>58.462278076756597</v>
      </c>
      <c r="AK21" s="208">
        <v>63.033929440196196</v>
      </c>
      <c r="AL21" s="214">
        <v>53.328872444091701</v>
      </c>
      <c r="AM21" s="208"/>
      <c r="AN21" s="215">
        <v>89.565071760929101</v>
      </c>
      <c r="AO21" s="216">
        <v>94.318975032462802</v>
      </c>
      <c r="AP21" s="217">
        <v>91.942023396696001</v>
      </c>
      <c r="AQ21" s="208"/>
      <c r="AR21" s="218">
        <v>64.361201287692893</v>
      </c>
      <c r="AS21" s="96"/>
      <c r="AT21" s="192">
        <v>6.0305253793607196</v>
      </c>
      <c r="AU21" s="187">
        <v>12.068357211199</v>
      </c>
      <c r="AV21" s="187">
        <v>21.822898922176101</v>
      </c>
      <c r="AW21" s="187">
        <v>27.140503240917798</v>
      </c>
      <c r="AX21" s="187">
        <v>29.223143720898001</v>
      </c>
      <c r="AY21" s="193">
        <v>19.869931052383901</v>
      </c>
      <c r="AZ21" s="187"/>
      <c r="BA21" s="194">
        <v>37.039875065608001</v>
      </c>
      <c r="BB21" s="195">
        <v>28.309747771974699</v>
      </c>
      <c r="BC21" s="196">
        <v>32.418292186013701</v>
      </c>
      <c r="BD21" s="187"/>
      <c r="BE21" s="197">
        <v>24.692326922368</v>
      </c>
    </row>
    <row r="22" spans="1:58" x14ac:dyDescent="0.25">
      <c r="A22" s="43" t="s">
        <v>33</v>
      </c>
      <c r="B22" s="44" t="str">
        <f t="shared" si="0"/>
        <v>Chesapeake/Suffolk, VA</v>
      </c>
      <c r="C22" s="12"/>
      <c r="D22" s="29" t="s">
        <v>16</v>
      </c>
      <c r="E22" s="32" t="s">
        <v>17</v>
      </c>
      <c r="F22" s="12"/>
      <c r="G22" s="219">
        <v>54.985423650655001</v>
      </c>
      <c r="H22" s="220">
        <v>67.208821292576403</v>
      </c>
      <c r="I22" s="220">
        <v>73.536812768558903</v>
      </c>
      <c r="J22" s="220">
        <v>70.444496663755402</v>
      </c>
      <c r="K22" s="220">
        <v>65.738152855895095</v>
      </c>
      <c r="L22" s="221">
        <v>66.382741446288193</v>
      </c>
      <c r="M22" s="208"/>
      <c r="N22" s="222">
        <v>76.135197275109107</v>
      </c>
      <c r="O22" s="223">
        <v>75.412100646288195</v>
      </c>
      <c r="P22" s="224">
        <v>75.773648960698594</v>
      </c>
      <c r="Q22" s="208"/>
      <c r="R22" s="225">
        <v>69.0658578789769</v>
      </c>
      <c r="S22" s="96"/>
      <c r="T22" s="198">
        <v>1.96585098162335</v>
      </c>
      <c r="U22" s="199">
        <v>4.2578611918049702</v>
      </c>
      <c r="V22" s="199">
        <v>7.9937582149922903</v>
      </c>
      <c r="W22" s="199">
        <v>4.43245869661326</v>
      </c>
      <c r="X22" s="199">
        <v>2.8847888670939699</v>
      </c>
      <c r="Y22" s="200">
        <v>4.43039938687473</v>
      </c>
      <c r="Z22" s="187"/>
      <c r="AA22" s="201">
        <v>10.698752096485499</v>
      </c>
      <c r="AB22" s="202">
        <v>8.0028867607620207</v>
      </c>
      <c r="AC22" s="203">
        <v>9.3406348537958692</v>
      </c>
      <c r="AD22" s="187"/>
      <c r="AE22" s="204">
        <v>5.9214465390916997</v>
      </c>
      <c r="AG22" s="219">
        <v>53.638519545851501</v>
      </c>
      <c r="AH22" s="220">
        <v>67.908788344978106</v>
      </c>
      <c r="AI22" s="220">
        <v>75.197105375545803</v>
      </c>
      <c r="AJ22" s="220">
        <v>75.038233720524005</v>
      </c>
      <c r="AK22" s="220">
        <v>70.356713956331802</v>
      </c>
      <c r="AL22" s="221">
        <v>68.427872188646205</v>
      </c>
      <c r="AM22" s="208"/>
      <c r="AN22" s="222">
        <v>77.229520462881993</v>
      </c>
      <c r="AO22" s="223">
        <v>79.585672628820902</v>
      </c>
      <c r="AP22" s="224">
        <v>78.407596545851504</v>
      </c>
      <c r="AQ22" s="208"/>
      <c r="AR22" s="225">
        <v>71.279222004990601</v>
      </c>
      <c r="AS22" s="96"/>
      <c r="AT22" s="198">
        <v>6.0044216715103698</v>
      </c>
      <c r="AU22" s="199">
        <v>8.5630191336004504</v>
      </c>
      <c r="AV22" s="199">
        <v>12.357821972634699</v>
      </c>
      <c r="AW22" s="199">
        <v>11.4067847781356</v>
      </c>
      <c r="AX22" s="199">
        <v>14.853134775555199</v>
      </c>
      <c r="AY22" s="200">
        <v>10.8350846607122</v>
      </c>
      <c r="AZ22" s="187"/>
      <c r="BA22" s="201">
        <v>17.1593690051773</v>
      </c>
      <c r="BB22" s="202">
        <v>13.483897863130499</v>
      </c>
      <c r="BC22" s="203">
        <v>15.264749355332</v>
      </c>
      <c r="BD22" s="187"/>
      <c r="BE22" s="204">
        <v>12.190137307922701</v>
      </c>
    </row>
    <row r="23" spans="1:58" x14ac:dyDescent="0.25">
      <c r="A23" s="22" t="s">
        <v>43</v>
      </c>
      <c r="B23" s="44" t="str">
        <f t="shared" si="0"/>
        <v>Richmond CBD/Airport, VA</v>
      </c>
      <c r="C23" s="10"/>
      <c r="D23" s="27" t="s">
        <v>16</v>
      </c>
      <c r="E23" s="30" t="s">
        <v>17</v>
      </c>
      <c r="F23" s="3"/>
      <c r="G23" s="205">
        <v>55.631260124317102</v>
      </c>
      <c r="H23" s="206">
        <v>72.387084196647194</v>
      </c>
      <c r="I23" s="206">
        <v>95.332998681484199</v>
      </c>
      <c r="J23" s="206">
        <v>99.396511584102399</v>
      </c>
      <c r="K23" s="206">
        <v>91.622812205688405</v>
      </c>
      <c r="L23" s="207">
        <v>82.874133358447907</v>
      </c>
      <c r="M23" s="208"/>
      <c r="N23" s="209">
        <v>178.96528913166301</v>
      </c>
      <c r="O23" s="210">
        <v>149.65148427199</v>
      </c>
      <c r="P23" s="211">
        <v>164.308386701827</v>
      </c>
      <c r="Q23" s="208"/>
      <c r="R23" s="212">
        <v>106.141062885127</v>
      </c>
      <c r="S23" s="96"/>
      <c r="T23" s="184">
        <v>-13.199893122582401</v>
      </c>
      <c r="U23" s="185">
        <v>-11.6720367787477</v>
      </c>
      <c r="V23" s="185">
        <v>-4.5295260086320797</v>
      </c>
      <c r="W23" s="185">
        <v>8.6667115022682797</v>
      </c>
      <c r="X23" s="185">
        <v>13.705664046349201</v>
      </c>
      <c r="Y23" s="186">
        <v>-0.85591369471833101</v>
      </c>
      <c r="Z23" s="187"/>
      <c r="AA23" s="188">
        <v>2.2907234765479898</v>
      </c>
      <c r="AB23" s="189">
        <v>-11.924127240812</v>
      </c>
      <c r="AC23" s="190">
        <v>-4.7127192706532197</v>
      </c>
      <c r="AD23" s="187"/>
      <c r="AE23" s="191">
        <v>-2.5995741705494702</v>
      </c>
      <c r="AF23" s="136"/>
      <c r="AG23" s="205">
        <v>61.600338651127203</v>
      </c>
      <c r="AH23" s="206">
        <v>81.378973538402704</v>
      </c>
      <c r="AI23" s="206">
        <v>102.811018729796</v>
      </c>
      <c r="AJ23" s="206">
        <v>110.78185253850501</v>
      </c>
      <c r="AK23" s="206">
        <v>102.387600779615</v>
      </c>
      <c r="AL23" s="207">
        <v>91.830635263859705</v>
      </c>
      <c r="AM23" s="208"/>
      <c r="AN23" s="209">
        <v>131.59203650884101</v>
      </c>
      <c r="AO23" s="210">
        <v>127.859591177029</v>
      </c>
      <c r="AP23" s="211">
        <v>129.725813842935</v>
      </c>
      <c r="AQ23" s="208"/>
      <c r="AR23" s="212">
        <v>102.67255481054301</v>
      </c>
      <c r="AS23" s="96"/>
      <c r="AT23" s="184">
        <v>0.38882316544578899</v>
      </c>
      <c r="AU23" s="185">
        <v>12.2936671335626</v>
      </c>
      <c r="AV23" s="185">
        <v>22.483291123455601</v>
      </c>
      <c r="AW23" s="185">
        <v>32.333469880317899</v>
      </c>
      <c r="AX23" s="185">
        <v>21.921624903535001</v>
      </c>
      <c r="AY23" s="186">
        <v>19.117403685465302</v>
      </c>
      <c r="AZ23" s="187"/>
      <c r="BA23" s="188">
        <v>2.25652343074607</v>
      </c>
      <c r="BB23" s="189">
        <v>-6.7475339153134497</v>
      </c>
      <c r="BC23" s="190">
        <v>-2.3881724439065501</v>
      </c>
      <c r="BD23" s="187"/>
      <c r="BE23" s="191">
        <v>10.3561678774723</v>
      </c>
      <c r="BF23" s="96"/>
    </row>
    <row r="24" spans="1:58" x14ac:dyDescent="0.25">
      <c r="A24" s="23" t="s">
        <v>44</v>
      </c>
      <c r="B24" s="44" t="str">
        <f t="shared" si="0"/>
        <v>Richmond North/Glen Allen, VA</v>
      </c>
      <c r="C24" s="11"/>
      <c r="D24" s="28" t="s">
        <v>16</v>
      </c>
      <c r="E24" s="31" t="s">
        <v>17</v>
      </c>
      <c r="F24" s="12"/>
      <c r="G24" s="213">
        <v>43.625811878952099</v>
      </c>
      <c r="H24" s="208">
        <v>56.245019196025197</v>
      </c>
      <c r="I24" s="208">
        <v>67.126097560975595</v>
      </c>
      <c r="J24" s="208">
        <v>69.720247289972804</v>
      </c>
      <c r="K24" s="208">
        <v>67.810038392050501</v>
      </c>
      <c r="L24" s="214">
        <v>60.905442863595297</v>
      </c>
      <c r="M24" s="208"/>
      <c r="N24" s="215">
        <v>109.942451445347</v>
      </c>
      <c r="O24" s="216">
        <v>103.285302619692</v>
      </c>
      <c r="P24" s="217">
        <v>106.61387703251999</v>
      </c>
      <c r="Q24" s="208"/>
      <c r="R24" s="218">
        <v>73.964995483288106</v>
      </c>
      <c r="S24" s="96"/>
      <c r="T24" s="192">
        <v>6.3097913936891201</v>
      </c>
      <c r="U24" s="187">
        <v>1.1508574965887499</v>
      </c>
      <c r="V24" s="187">
        <v>12.362435555182</v>
      </c>
      <c r="W24" s="187">
        <v>17.552732941853801</v>
      </c>
      <c r="X24" s="187">
        <v>11.575415347181201</v>
      </c>
      <c r="Y24" s="193">
        <v>10.149528749512699</v>
      </c>
      <c r="Z24" s="187"/>
      <c r="AA24" s="194">
        <v>3.5203651944311898</v>
      </c>
      <c r="AB24" s="195">
        <v>-3.2202275389947599</v>
      </c>
      <c r="AC24" s="196">
        <v>0.14186490991519801</v>
      </c>
      <c r="AD24" s="187"/>
      <c r="AE24" s="197">
        <v>5.7953806491646001</v>
      </c>
      <c r="AF24" s="136"/>
      <c r="AG24" s="213">
        <v>44.163875621047801</v>
      </c>
      <c r="AH24" s="208">
        <v>57.892365063233903</v>
      </c>
      <c r="AI24" s="208">
        <v>70.9923966802168</v>
      </c>
      <c r="AJ24" s="208">
        <v>71.896921014001805</v>
      </c>
      <c r="AK24" s="208">
        <v>66.639896962511202</v>
      </c>
      <c r="AL24" s="214">
        <v>62.317091068202302</v>
      </c>
      <c r="AM24" s="208"/>
      <c r="AN24" s="215">
        <v>90.0888682813911</v>
      </c>
      <c r="AO24" s="216">
        <v>92.434944387985496</v>
      </c>
      <c r="AP24" s="217">
        <v>91.261906334688305</v>
      </c>
      <c r="AQ24" s="208"/>
      <c r="AR24" s="218">
        <v>70.587038287198297</v>
      </c>
      <c r="AS24" s="96"/>
      <c r="AT24" s="192">
        <v>2.1576329171889901</v>
      </c>
      <c r="AU24" s="187">
        <v>8.6564749437134392</v>
      </c>
      <c r="AV24" s="187">
        <v>20.528410530533201</v>
      </c>
      <c r="AW24" s="187">
        <v>20.279506274768099</v>
      </c>
      <c r="AX24" s="187">
        <v>11.7863478445572</v>
      </c>
      <c r="AY24" s="193">
        <v>13.385954787824801</v>
      </c>
      <c r="AZ24" s="187"/>
      <c r="BA24" s="194">
        <v>3.8664281795936599</v>
      </c>
      <c r="BB24" s="195">
        <v>0.54988419610653505</v>
      </c>
      <c r="BC24" s="196">
        <v>2.15994702019806</v>
      </c>
      <c r="BD24" s="187"/>
      <c r="BE24" s="197">
        <v>8.9629240210410099</v>
      </c>
      <c r="BF24" s="96"/>
    </row>
    <row r="25" spans="1:58" x14ac:dyDescent="0.25">
      <c r="A25" s="24" t="s">
        <v>45</v>
      </c>
      <c r="B25" s="44" t="str">
        <f t="shared" si="0"/>
        <v>Richmond West/Midlothian, VA</v>
      </c>
      <c r="C25" s="12"/>
      <c r="D25" s="28" t="s">
        <v>16</v>
      </c>
      <c r="E25" s="31" t="s">
        <v>17</v>
      </c>
      <c r="F25" s="12"/>
      <c r="G25" s="213">
        <v>44.168956568457503</v>
      </c>
      <c r="H25" s="208">
        <v>53.172682738301503</v>
      </c>
      <c r="I25" s="208">
        <v>56.294783258232201</v>
      </c>
      <c r="J25" s="208">
        <v>61.185404644713998</v>
      </c>
      <c r="K25" s="208">
        <v>58.220095251299803</v>
      </c>
      <c r="L25" s="214">
        <v>54.608384492200997</v>
      </c>
      <c r="M25" s="208"/>
      <c r="N25" s="215">
        <v>106.439098544194</v>
      </c>
      <c r="O25" s="216">
        <v>97.444670571923695</v>
      </c>
      <c r="P25" s="217">
        <v>101.94188455805801</v>
      </c>
      <c r="Q25" s="208"/>
      <c r="R25" s="218">
        <v>68.132241653874701</v>
      </c>
      <c r="S25" s="96"/>
      <c r="T25" s="192">
        <v>-12.7337827984679</v>
      </c>
      <c r="U25" s="187">
        <v>-16.844680696406499</v>
      </c>
      <c r="V25" s="187">
        <v>-23.416652143212399</v>
      </c>
      <c r="W25" s="187">
        <v>-14.4860230439283</v>
      </c>
      <c r="X25" s="187">
        <v>-19.2637952184262</v>
      </c>
      <c r="Y25" s="193">
        <v>-17.690875654838401</v>
      </c>
      <c r="Z25" s="187"/>
      <c r="AA25" s="194">
        <v>0.57210712590717905</v>
      </c>
      <c r="AB25" s="195">
        <v>-9.7339110764603607</v>
      </c>
      <c r="AC25" s="196">
        <v>-4.6319791464903401</v>
      </c>
      <c r="AD25" s="187"/>
      <c r="AE25" s="197">
        <v>-12.573106496405799</v>
      </c>
      <c r="AF25" s="136"/>
      <c r="AG25" s="213">
        <v>45.307151845753801</v>
      </c>
      <c r="AH25" s="208">
        <v>55.456154610051897</v>
      </c>
      <c r="AI25" s="208">
        <v>62.824334662044997</v>
      </c>
      <c r="AJ25" s="208">
        <v>64.389455346620394</v>
      </c>
      <c r="AK25" s="208">
        <v>63.464358708838802</v>
      </c>
      <c r="AL25" s="214">
        <v>58.288291034662002</v>
      </c>
      <c r="AM25" s="208"/>
      <c r="AN25" s="215">
        <v>91.626194913344804</v>
      </c>
      <c r="AO25" s="216">
        <v>92.836689419410703</v>
      </c>
      <c r="AP25" s="217">
        <v>92.231442166377803</v>
      </c>
      <c r="AQ25" s="208"/>
      <c r="AR25" s="218">
        <v>67.986334215152198</v>
      </c>
      <c r="AS25" s="96"/>
      <c r="AT25" s="192">
        <v>-15.4291829710169</v>
      </c>
      <c r="AU25" s="187">
        <v>-15.4834143013447</v>
      </c>
      <c r="AV25" s="187">
        <v>-11.345361777950099</v>
      </c>
      <c r="AW25" s="187">
        <v>-7.18747190717517</v>
      </c>
      <c r="AX25" s="187">
        <v>-9.2547753137686204</v>
      </c>
      <c r="AY25" s="193">
        <v>-11.5142860844384</v>
      </c>
      <c r="AZ25" s="187"/>
      <c r="BA25" s="194">
        <v>3.52127867005975</v>
      </c>
      <c r="BB25" s="195">
        <v>-2.5034116308180101</v>
      </c>
      <c r="BC25" s="196">
        <v>0.39890459590899402</v>
      </c>
      <c r="BD25" s="187"/>
      <c r="BE25" s="197">
        <v>-7.2483937705974304</v>
      </c>
      <c r="BF25" s="96"/>
    </row>
    <row r="26" spans="1:58" x14ac:dyDescent="0.25">
      <c r="A26" s="24" t="s">
        <v>46</v>
      </c>
      <c r="B26" s="44" t="str">
        <f t="shared" si="0"/>
        <v>Petersburg/Chester, VA</v>
      </c>
      <c r="C26" s="12"/>
      <c r="D26" s="28" t="s">
        <v>16</v>
      </c>
      <c r="E26" s="31" t="s">
        <v>17</v>
      </c>
      <c r="F26" s="12"/>
      <c r="G26" s="213">
        <v>47.4397558929588</v>
      </c>
      <c r="H26" s="208">
        <v>55.478968570886302</v>
      </c>
      <c r="I26" s="208">
        <v>58.080209793129598</v>
      </c>
      <c r="J26" s="208">
        <v>57.049909432529802</v>
      </c>
      <c r="K26" s="208">
        <v>50.192186354146799</v>
      </c>
      <c r="L26" s="214">
        <v>53.648206008730298</v>
      </c>
      <c r="M26" s="208"/>
      <c r="N26" s="215">
        <v>64.544957676978498</v>
      </c>
      <c r="O26" s="216">
        <v>66.973835642436796</v>
      </c>
      <c r="P26" s="217">
        <v>65.759396659707704</v>
      </c>
      <c r="Q26" s="208"/>
      <c r="R26" s="218">
        <v>57.1085461947238</v>
      </c>
      <c r="S26" s="96"/>
      <c r="T26" s="192">
        <v>-26.524934870115601</v>
      </c>
      <c r="U26" s="187">
        <v>-25.311422431533899</v>
      </c>
      <c r="V26" s="187">
        <v>-21.109304586546401</v>
      </c>
      <c r="W26" s="187">
        <v>-25.308831934770701</v>
      </c>
      <c r="X26" s="187">
        <v>-29.487675134368502</v>
      </c>
      <c r="Y26" s="193">
        <v>-25.4949167509875</v>
      </c>
      <c r="Z26" s="187"/>
      <c r="AA26" s="194">
        <v>-21.719912056096302</v>
      </c>
      <c r="AB26" s="195">
        <v>-20.385829517016798</v>
      </c>
      <c r="AC26" s="196">
        <v>-21.046186856890401</v>
      </c>
      <c r="AD26" s="187"/>
      <c r="AE26" s="197">
        <v>-24.087690909254999</v>
      </c>
      <c r="AF26" s="136"/>
      <c r="AG26" s="213">
        <v>53.836401831467001</v>
      </c>
      <c r="AH26" s="208">
        <v>61.362768651546702</v>
      </c>
      <c r="AI26" s="208">
        <v>64.952720786676693</v>
      </c>
      <c r="AJ26" s="208">
        <v>65.410698842285001</v>
      </c>
      <c r="AK26" s="208">
        <v>59.1697662886695</v>
      </c>
      <c r="AL26" s="214">
        <v>60.946471280129003</v>
      </c>
      <c r="AM26" s="208"/>
      <c r="AN26" s="215">
        <v>63.928686861833299</v>
      </c>
      <c r="AO26" s="216">
        <v>67.574963859366093</v>
      </c>
      <c r="AP26" s="217">
        <v>65.751825360599696</v>
      </c>
      <c r="AQ26" s="208"/>
      <c r="AR26" s="218">
        <v>62.3194295888349</v>
      </c>
      <c r="AS26" s="96"/>
      <c r="AT26" s="192">
        <v>-20.926967214010102</v>
      </c>
      <c r="AU26" s="187">
        <v>-17.2852575628145</v>
      </c>
      <c r="AV26" s="187">
        <v>-12.6335715332619</v>
      </c>
      <c r="AW26" s="187">
        <v>-13.4539291270554</v>
      </c>
      <c r="AX26" s="187">
        <v>-18.7005489056599</v>
      </c>
      <c r="AY26" s="193">
        <v>-16.505888441323599</v>
      </c>
      <c r="AZ26" s="187"/>
      <c r="BA26" s="194">
        <v>-17.490057757869799</v>
      </c>
      <c r="BB26" s="195">
        <v>-15.666749494277401</v>
      </c>
      <c r="BC26" s="196">
        <v>-16.563083834902901</v>
      </c>
      <c r="BD26" s="187"/>
      <c r="BE26" s="197">
        <v>-16.523138287324699</v>
      </c>
      <c r="BF26" s="96"/>
    </row>
    <row r="27" spans="1:58" x14ac:dyDescent="0.25">
      <c r="A27" s="99" t="s">
        <v>99</v>
      </c>
      <c r="B27" s="45" t="s">
        <v>71</v>
      </c>
      <c r="C27" s="12"/>
      <c r="D27" s="28" t="s">
        <v>16</v>
      </c>
      <c r="E27" s="31" t="s">
        <v>17</v>
      </c>
      <c r="F27" s="12"/>
      <c r="G27" s="213">
        <v>42.582894520829001</v>
      </c>
      <c r="H27" s="208">
        <v>49.783849271495903</v>
      </c>
      <c r="I27" s="208">
        <v>52.867794992817501</v>
      </c>
      <c r="J27" s="208">
        <v>56.536735583829199</v>
      </c>
      <c r="K27" s="208">
        <v>52.378762056228098</v>
      </c>
      <c r="L27" s="214">
        <v>50.830007285039997</v>
      </c>
      <c r="M27" s="208"/>
      <c r="N27" s="215">
        <v>76.226941822285994</v>
      </c>
      <c r="O27" s="216">
        <v>78.230457110609393</v>
      </c>
      <c r="P27" s="217">
        <v>77.228699466447694</v>
      </c>
      <c r="Q27" s="208"/>
      <c r="R27" s="218">
        <v>58.372490765442201</v>
      </c>
      <c r="S27" s="96"/>
      <c r="T27" s="192">
        <v>7.6222149586634096</v>
      </c>
      <c r="U27" s="187">
        <v>-5.2801823556967502</v>
      </c>
      <c r="V27" s="187">
        <v>-2.1567657562599898</v>
      </c>
      <c r="W27" s="187">
        <v>0.418544932737413</v>
      </c>
      <c r="X27" s="187">
        <v>-11.409146772012599</v>
      </c>
      <c r="Y27" s="193">
        <v>-2.8421536824324098</v>
      </c>
      <c r="Z27" s="187"/>
      <c r="AA27" s="194">
        <v>-2.2492062500538399</v>
      </c>
      <c r="AB27" s="195">
        <v>-5.4435584713550504</v>
      </c>
      <c r="AC27" s="196">
        <v>-3.8936198212332802</v>
      </c>
      <c r="AD27" s="187"/>
      <c r="AE27" s="197">
        <v>-3.2423112266916401</v>
      </c>
      <c r="AF27" s="136"/>
      <c r="AG27" s="213">
        <v>46.496704007332298</v>
      </c>
      <c r="AH27" s="208">
        <v>54.803601634502698</v>
      </c>
      <c r="AI27" s="208">
        <v>59.673458779989701</v>
      </c>
      <c r="AJ27" s="208">
        <v>60.185263144461402</v>
      </c>
      <c r="AK27" s="208">
        <v>59.845232133741703</v>
      </c>
      <c r="AL27" s="214">
        <v>56.195303958265299</v>
      </c>
      <c r="AM27" s="208"/>
      <c r="AN27" s="215">
        <v>85.888023608984099</v>
      </c>
      <c r="AO27" s="216">
        <v>91.400187850944306</v>
      </c>
      <c r="AP27" s="217">
        <v>88.644105729964195</v>
      </c>
      <c r="AQ27" s="208"/>
      <c r="AR27" s="218">
        <v>65.459769325501995</v>
      </c>
      <c r="AS27" s="96"/>
      <c r="AT27" s="192">
        <v>-1.4046805989681299</v>
      </c>
      <c r="AU27" s="187">
        <v>-1.5120737375009099</v>
      </c>
      <c r="AV27" s="187">
        <v>4.8402207648569799</v>
      </c>
      <c r="AW27" s="187">
        <v>2.20886986395639</v>
      </c>
      <c r="AX27" s="187">
        <v>-1.35157502672768</v>
      </c>
      <c r="AY27" s="193">
        <v>0.61809833064123698</v>
      </c>
      <c r="AZ27" s="187"/>
      <c r="BA27" s="194">
        <v>2.08609829041501</v>
      </c>
      <c r="BB27" s="195">
        <v>0.78511040188492998</v>
      </c>
      <c r="BC27" s="196">
        <v>1.4112128113925499</v>
      </c>
      <c r="BD27" s="187"/>
      <c r="BE27" s="197">
        <v>0.91829109205660897</v>
      </c>
      <c r="BF27" s="96"/>
    </row>
    <row r="28" spans="1:58" x14ac:dyDescent="0.25">
      <c r="A28" s="24" t="s">
        <v>48</v>
      </c>
      <c r="B28" s="44" t="str">
        <f t="shared" si="0"/>
        <v>Roanoke, VA</v>
      </c>
      <c r="C28" s="12"/>
      <c r="D28" s="28" t="s">
        <v>16</v>
      </c>
      <c r="E28" s="31" t="s">
        <v>17</v>
      </c>
      <c r="F28" s="12"/>
      <c r="G28" s="213">
        <v>36.674999999999997</v>
      </c>
      <c r="H28" s="208">
        <v>47.4250180831826</v>
      </c>
      <c r="I28" s="208">
        <v>57.639037974683497</v>
      </c>
      <c r="J28" s="208">
        <v>62.388562386980098</v>
      </c>
      <c r="K28" s="208">
        <v>71.318667269439402</v>
      </c>
      <c r="L28" s="214">
        <v>55.0892571428571</v>
      </c>
      <c r="M28" s="208"/>
      <c r="N28" s="215">
        <v>93.573244122965605</v>
      </c>
      <c r="O28" s="216">
        <v>83.107547920433902</v>
      </c>
      <c r="P28" s="217">
        <v>88.340396021699803</v>
      </c>
      <c r="Q28" s="208"/>
      <c r="R28" s="218">
        <v>64.589582536812102</v>
      </c>
      <c r="S28" s="96"/>
      <c r="T28" s="192">
        <v>9.0532344778871092</v>
      </c>
      <c r="U28" s="187">
        <v>3.4831478417166202</v>
      </c>
      <c r="V28" s="187">
        <v>5.0669266194010998</v>
      </c>
      <c r="W28" s="187">
        <v>12.869319543742799</v>
      </c>
      <c r="X28" s="187">
        <v>31.613560761607001</v>
      </c>
      <c r="Y28" s="193">
        <v>12.989036305335301</v>
      </c>
      <c r="Z28" s="187"/>
      <c r="AA28" s="194">
        <v>0.82541981651259</v>
      </c>
      <c r="AB28" s="195">
        <v>-8.6225259792451592</v>
      </c>
      <c r="AC28" s="196">
        <v>-3.8508013632137001</v>
      </c>
      <c r="AD28" s="187"/>
      <c r="AE28" s="197">
        <v>5.7512374477329002</v>
      </c>
      <c r="AF28" s="136"/>
      <c r="AG28" s="213">
        <v>46.255086799276597</v>
      </c>
      <c r="AH28" s="208">
        <v>55.565573236889598</v>
      </c>
      <c r="AI28" s="208">
        <v>66.893587251356195</v>
      </c>
      <c r="AJ28" s="208">
        <v>68.7592273960216</v>
      </c>
      <c r="AK28" s="208">
        <v>69.751193037974602</v>
      </c>
      <c r="AL28" s="214">
        <v>61.444933544303701</v>
      </c>
      <c r="AM28" s="208"/>
      <c r="AN28" s="215">
        <v>97.584212025316404</v>
      </c>
      <c r="AO28" s="216">
        <v>97.7690922242314</v>
      </c>
      <c r="AP28" s="217">
        <v>97.676652124773895</v>
      </c>
      <c r="AQ28" s="208"/>
      <c r="AR28" s="218">
        <v>71.796853138723804</v>
      </c>
      <c r="AS28" s="96"/>
      <c r="AT28" s="192">
        <v>13.7215798846337</v>
      </c>
      <c r="AU28" s="187">
        <v>16.931684139682101</v>
      </c>
      <c r="AV28" s="187">
        <v>24.4855042594995</v>
      </c>
      <c r="AW28" s="187">
        <v>28.528633763514701</v>
      </c>
      <c r="AX28" s="187">
        <v>30.020647813103601</v>
      </c>
      <c r="AY28" s="193">
        <v>23.3471600492052</v>
      </c>
      <c r="AZ28" s="187"/>
      <c r="BA28" s="194">
        <v>19.1497385970846</v>
      </c>
      <c r="BB28" s="195">
        <v>8.1925787358982198</v>
      </c>
      <c r="BC28" s="196">
        <v>13.401936355400199</v>
      </c>
      <c r="BD28" s="187"/>
      <c r="BE28" s="197">
        <v>19.281016297679301</v>
      </c>
      <c r="BF28" s="96"/>
    </row>
    <row r="29" spans="1:58" x14ac:dyDescent="0.25">
      <c r="A29" s="24" t="s">
        <v>49</v>
      </c>
      <c r="B29" s="44" t="str">
        <f t="shared" si="0"/>
        <v>Charlottesville, VA</v>
      </c>
      <c r="C29" s="12"/>
      <c r="D29" s="28" t="s">
        <v>16</v>
      </c>
      <c r="E29" s="31" t="s">
        <v>17</v>
      </c>
      <c r="F29" s="12"/>
      <c r="G29" s="213">
        <v>79.560047539814505</v>
      </c>
      <c r="H29" s="208">
        <v>92.600974566199099</v>
      </c>
      <c r="I29" s="208">
        <v>90.158305205609594</v>
      </c>
      <c r="J29" s="208">
        <v>85.758576182552801</v>
      </c>
      <c r="K29" s="208">
        <v>106.434347516044</v>
      </c>
      <c r="L29" s="214">
        <v>90.902450202044207</v>
      </c>
      <c r="M29" s="208"/>
      <c r="N29" s="215">
        <v>230.812609935821</v>
      </c>
      <c r="O29" s="216">
        <v>221.50413834086001</v>
      </c>
      <c r="P29" s="217">
        <v>226.15837413834001</v>
      </c>
      <c r="Q29" s="208"/>
      <c r="R29" s="218">
        <v>129.54699989812801</v>
      </c>
      <c r="S29" s="96"/>
      <c r="T29" s="192">
        <v>27.8535394559248</v>
      </c>
      <c r="U29" s="187">
        <v>35.976972910437702</v>
      </c>
      <c r="V29" s="187">
        <v>17.312702152635399</v>
      </c>
      <c r="W29" s="187">
        <v>12.7190177785467</v>
      </c>
      <c r="X29" s="187">
        <v>-4.2027632628845399</v>
      </c>
      <c r="Y29" s="193">
        <v>15.251245840931</v>
      </c>
      <c r="Z29" s="187"/>
      <c r="AA29" s="194">
        <v>-6.3489335679477197</v>
      </c>
      <c r="AB29" s="195">
        <v>-21.406876940050701</v>
      </c>
      <c r="AC29" s="196">
        <v>-14.3820677858113</v>
      </c>
      <c r="AD29" s="187"/>
      <c r="AE29" s="197">
        <v>-1.7161406815032501</v>
      </c>
      <c r="AF29" s="136"/>
      <c r="AG29" s="213">
        <v>77.455380912764397</v>
      </c>
      <c r="AH29" s="208">
        <v>87.812852983123307</v>
      </c>
      <c r="AI29" s="208">
        <v>95.733065129545906</v>
      </c>
      <c r="AJ29" s="208">
        <v>99.057788804373601</v>
      </c>
      <c r="AK29" s="208">
        <v>123.084014143094</v>
      </c>
      <c r="AL29" s="214">
        <v>96.628620394580395</v>
      </c>
      <c r="AM29" s="208"/>
      <c r="AN29" s="215">
        <v>257.41467019253599</v>
      </c>
      <c r="AO29" s="216">
        <v>262.18568932731102</v>
      </c>
      <c r="AP29" s="217">
        <v>259.80017975992303</v>
      </c>
      <c r="AQ29" s="208"/>
      <c r="AR29" s="218">
        <v>143.24906592753501</v>
      </c>
      <c r="AS29" s="96"/>
      <c r="AT29" s="192">
        <v>2.48927918351401</v>
      </c>
      <c r="AU29" s="187">
        <v>11.762550588710701</v>
      </c>
      <c r="AV29" s="187">
        <v>16.060623879333999</v>
      </c>
      <c r="AW29" s="187">
        <v>10.9910799970521</v>
      </c>
      <c r="AX29" s="187">
        <v>1.5005914868438199</v>
      </c>
      <c r="AY29" s="193">
        <v>8.0510923301724304</v>
      </c>
      <c r="AZ29" s="187"/>
      <c r="BA29" s="194">
        <v>14.770436521624299</v>
      </c>
      <c r="BB29" s="195">
        <v>10.1128102102774</v>
      </c>
      <c r="BC29" s="196">
        <v>12.372020454361101</v>
      </c>
      <c r="BD29" s="187"/>
      <c r="BE29" s="197">
        <v>10.2477799869179</v>
      </c>
      <c r="BF29" s="96"/>
    </row>
    <row r="30" spans="1:58" x14ac:dyDescent="0.25">
      <c r="A30" s="24" t="s">
        <v>50</v>
      </c>
      <c r="B30" s="46" t="s">
        <v>73</v>
      </c>
      <c r="C30" s="12"/>
      <c r="D30" s="28" t="s">
        <v>16</v>
      </c>
      <c r="E30" s="31" t="s">
        <v>17</v>
      </c>
      <c r="F30" s="12"/>
      <c r="G30" s="213">
        <v>40.062540508398897</v>
      </c>
      <c r="H30" s="208">
        <v>54.908827114612698</v>
      </c>
      <c r="I30" s="208">
        <v>66.272628214657303</v>
      </c>
      <c r="J30" s="208">
        <v>63.966389177939597</v>
      </c>
      <c r="K30" s="208">
        <v>56.018507507061003</v>
      </c>
      <c r="L30" s="214">
        <v>56.245778504533902</v>
      </c>
      <c r="M30" s="208"/>
      <c r="N30" s="215">
        <v>64.887068529805205</v>
      </c>
      <c r="O30" s="216">
        <v>58.242512264010699</v>
      </c>
      <c r="P30" s="217">
        <v>61.564790396907902</v>
      </c>
      <c r="Q30" s="208"/>
      <c r="R30" s="218">
        <v>57.765496188069399</v>
      </c>
      <c r="S30" s="96"/>
      <c r="T30" s="192">
        <v>12.8212488650303</v>
      </c>
      <c r="U30" s="187">
        <v>14.043933046547799</v>
      </c>
      <c r="V30" s="187">
        <v>22.2413863284144</v>
      </c>
      <c r="W30" s="187">
        <v>19.903204418188501</v>
      </c>
      <c r="X30" s="187">
        <v>8.9910141196550395</v>
      </c>
      <c r="Y30" s="193">
        <v>15.9146992791822</v>
      </c>
      <c r="Z30" s="187"/>
      <c r="AA30" s="194">
        <v>5.5275234725261502</v>
      </c>
      <c r="AB30" s="195">
        <v>-5.3721256731825298</v>
      </c>
      <c r="AC30" s="196">
        <v>7.5009669366838602E-2</v>
      </c>
      <c r="AD30" s="187"/>
      <c r="AE30" s="197">
        <v>10.5848782840394</v>
      </c>
      <c r="AF30" s="136"/>
      <c r="AG30" s="213">
        <v>41.594784079084199</v>
      </c>
      <c r="AH30" s="208">
        <v>56.930882637133898</v>
      </c>
      <c r="AI30" s="208">
        <v>65.830933922996806</v>
      </c>
      <c r="AJ30" s="208">
        <v>65.635485357514398</v>
      </c>
      <c r="AK30" s="208">
        <v>60.070105544819299</v>
      </c>
      <c r="AL30" s="214">
        <v>58.012438308309697</v>
      </c>
      <c r="AM30" s="208"/>
      <c r="AN30" s="215">
        <v>72.021879738367701</v>
      </c>
      <c r="AO30" s="216">
        <v>73.020806451612899</v>
      </c>
      <c r="AP30" s="217">
        <v>72.5213430949903</v>
      </c>
      <c r="AQ30" s="208"/>
      <c r="AR30" s="218">
        <v>62.157839675932799</v>
      </c>
      <c r="AS30" s="96"/>
      <c r="AT30" s="192">
        <v>-2.0401440006295299</v>
      </c>
      <c r="AU30" s="187">
        <v>14.592692665476701</v>
      </c>
      <c r="AV30" s="187">
        <v>18.685837116502</v>
      </c>
      <c r="AW30" s="187">
        <v>18.972655151086101</v>
      </c>
      <c r="AX30" s="187">
        <v>16.540199472005501</v>
      </c>
      <c r="AY30" s="193">
        <v>14.0854215198998</v>
      </c>
      <c r="AZ30" s="187"/>
      <c r="BA30" s="194">
        <v>2.0324644800130902</v>
      </c>
      <c r="BB30" s="195">
        <v>-9.0862958968754199</v>
      </c>
      <c r="BC30" s="196">
        <v>-3.8854276776118799</v>
      </c>
      <c r="BD30" s="187"/>
      <c r="BE30" s="197">
        <v>7.40784639004616</v>
      </c>
      <c r="BF30" s="96"/>
    </row>
    <row r="31" spans="1:58" x14ac:dyDescent="0.25">
      <c r="A31" s="24" t="s">
        <v>51</v>
      </c>
      <c r="B31" s="44" t="str">
        <f t="shared" si="0"/>
        <v>Staunton &amp; Harrisonburg, VA</v>
      </c>
      <c r="C31" s="12"/>
      <c r="D31" s="28" t="s">
        <v>16</v>
      </c>
      <c r="E31" s="31" t="s">
        <v>17</v>
      </c>
      <c r="F31" s="12"/>
      <c r="G31" s="213">
        <v>40.220865045115701</v>
      </c>
      <c r="H31" s="208">
        <v>48.927287171439701</v>
      </c>
      <c r="I31" s="208">
        <v>54.510041192624499</v>
      </c>
      <c r="J31" s="208">
        <v>61.170963122793196</v>
      </c>
      <c r="K31" s="208">
        <v>56.585358964299701</v>
      </c>
      <c r="L31" s="214">
        <v>52.282903099254597</v>
      </c>
      <c r="M31" s="208"/>
      <c r="N31" s="215">
        <v>99.368364064338905</v>
      </c>
      <c r="O31" s="216">
        <v>92.709164378187495</v>
      </c>
      <c r="P31" s="217">
        <v>96.038764221263193</v>
      </c>
      <c r="Q31" s="208"/>
      <c r="R31" s="218">
        <v>64.784577705542702</v>
      </c>
      <c r="S31" s="96"/>
      <c r="T31" s="192">
        <v>-2.5046988711144098</v>
      </c>
      <c r="U31" s="187">
        <v>-4.4630833301082298</v>
      </c>
      <c r="V31" s="187">
        <v>7.4219101659431699</v>
      </c>
      <c r="W31" s="187">
        <v>10.185964549350899</v>
      </c>
      <c r="X31" s="187">
        <v>-0.342995988567316</v>
      </c>
      <c r="Y31" s="193">
        <v>2.3119867644107601</v>
      </c>
      <c r="Z31" s="187"/>
      <c r="AA31" s="194">
        <v>-3.0971298798209799</v>
      </c>
      <c r="AB31" s="195">
        <v>-11.710492402399399</v>
      </c>
      <c r="AC31" s="196">
        <v>-7.4548889968133301</v>
      </c>
      <c r="AD31" s="187"/>
      <c r="AE31" s="197">
        <v>-2.0656923715663198</v>
      </c>
      <c r="AF31" s="136"/>
      <c r="AG31" s="213">
        <v>45.9244237936445</v>
      </c>
      <c r="AH31" s="208">
        <v>53.363817673597403</v>
      </c>
      <c r="AI31" s="208">
        <v>60.390916535896402</v>
      </c>
      <c r="AJ31" s="208">
        <v>63.577343566104297</v>
      </c>
      <c r="AK31" s="208">
        <v>63.543748528834797</v>
      </c>
      <c r="AL31" s="214">
        <v>57.3600500196155</v>
      </c>
      <c r="AM31" s="208"/>
      <c r="AN31" s="215">
        <v>110.96479011376999</v>
      </c>
      <c r="AO31" s="216">
        <v>121.908411632012</v>
      </c>
      <c r="AP31" s="217">
        <v>116.43660087289101</v>
      </c>
      <c r="AQ31" s="208"/>
      <c r="AR31" s="218">
        <v>74.239064549122901</v>
      </c>
      <c r="AS31" s="96"/>
      <c r="AT31" s="192">
        <v>-6.92069598398776</v>
      </c>
      <c r="AU31" s="187">
        <v>-4.2859759387904699</v>
      </c>
      <c r="AV31" s="187">
        <v>9.2081758544247894</v>
      </c>
      <c r="AW31" s="187">
        <v>9.4235001073086604</v>
      </c>
      <c r="AX31" s="187">
        <v>8.83544625687958</v>
      </c>
      <c r="AY31" s="193">
        <v>3.5834042858623998</v>
      </c>
      <c r="AZ31" s="187"/>
      <c r="BA31" s="194">
        <v>1.8253545893460399</v>
      </c>
      <c r="BB31" s="195">
        <v>3.0896623983587598E-2</v>
      </c>
      <c r="BC31" s="196">
        <v>0.87800608016565795</v>
      </c>
      <c r="BD31" s="187"/>
      <c r="BE31" s="197">
        <v>2.3533458732908801</v>
      </c>
      <c r="BF31" s="96"/>
    </row>
    <row r="32" spans="1:58" x14ac:dyDescent="0.25">
      <c r="A32" s="24" t="s">
        <v>52</v>
      </c>
      <c r="B32" s="44" t="str">
        <f t="shared" si="0"/>
        <v>Blacksburg &amp; Wytheville, VA</v>
      </c>
      <c r="C32" s="12"/>
      <c r="D32" s="28" t="s">
        <v>16</v>
      </c>
      <c r="E32" s="31" t="s">
        <v>17</v>
      </c>
      <c r="F32" s="12"/>
      <c r="G32" s="213">
        <v>34.757934528448899</v>
      </c>
      <c r="H32" s="208">
        <v>43.523914653156602</v>
      </c>
      <c r="I32" s="208">
        <v>45.5625506625097</v>
      </c>
      <c r="J32" s="208">
        <v>51.7852591582229</v>
      </c>
      <c r="K32" s="208">
        <v>51.3912763055339</v>
      </c>
      <c r="L32" s="214">
        <v>45.404187061574397</v>
      </c>
      <c r="M32" s="208"/>
      <c r="N32" s="215">
        <v>88.732718238503494</v>
      </c>
      <c r="O32" s="216">
        <v>95.541515978176093</v>
      </c>
      <c r="P32" s="217">
        <v>92.137117108339794</v>
      </c>
      <c r="Q32" s="208"/>
      <c r="R32" s="218">
        <v>58.756452789221598</v>
      </c>
      <c r="S32" s="96"/>
      <c r="T32" s="192">
        <v>23.739181995997701</v>
      </c>
      <c r="U32" s="187">
        <v>9.5989686138969006</v>
      </c>
      <c r="V32" s="187">
        <v>13.6133529421516</v>
      </c>
      <c r="W32" s="187">
        <v>15.1521280343615</v>
      </c>
      <c r="X32" s="187">
        <v>16.081337277979799</v>
      </c>
      <c r="Y32" s="193">
        <v>15.1526790372529</v>
      </c>
      <c r="Z32" s="187"/>
      <c r="AA32" s="194">
        <v>-30.814500602065099</v>
      </c>
      <c r="AB32" s="195">
        <v>-31.568990429122199</v>
      </c>
      <c r="AC32" s="196">
        <v>-31.207749461612998</v>
      </c>
      <c r="AD32" s="187"/>
      <c r="AE32" s="197">
        <v>-11.552924979030401</v>
      </c>
      <c r="AF32" s="136"/>
      <c r="AG32" s="213">
        <v>37.280037509742698</v>
      </c>
      <c r="AH32" s="208">
        <v>45.584463172252498</v>
      </c>
      <c r="AI32" s="208">
        <v>51.219877240841697</v>
      </c>
      <c r="AJ32" s="208">
        <v>52.5769899649259</v>
      </c>
      <c r="AK32" s="208">
        <v>56.738898090413002</v>
      </c>
      <c r="AL32" s="214">
        <v>48.680053195635203</v>
      </c>
      <c r="AM32" s="208"/>
      <c r="AN32" s="215">
        <v>103.46104734996101</v>
      </c>
      <c r="AO32" s="216">
        <v>106.89172252533101</v>
      </c>
      <c r="AP32" s="217">
        <v>105.17638493764601</v>
      </c>
      <c r="AQ32" s="208"/>
      <c r="AR32" s="218">
        <v>64.821862264781203</v>
      </c>
      <c r="AS32" s="96"/>
      <c r="AT32" s="192">
        <v>12.4379648738702</v>
      </c>
      <c r="AU32" s="187">
        <v>10.354408375285599</v>
      </c>
      <c r="AV32" s="187">
        <v>24.087428223092498</v>
      </c>
      <c r="AW32" s="187">
        <v>10.9633489835524</v>
      </c>
      <c r="AX32" s="187">
        <v>19.1622738667193</v>
      </c>
      <c r="AY32" s="193">
        <v>15.4991038635764</v>
      </c>
      <c r="AZ32" s="187"/>
      <c r="BA32" s="194">
        <v>-2.7916007045640399</v>
      </c>
      <c r="BB32" s="195">
        <v>-4.7749740574716499</v>
      </c>
      <c r="BC32" s="196">
        <v>-3.8096776320557999</v>
      </c>
      <c r="BD32" s="187"/>
      <c r="BE32" s="197">
        <v>5.6660658685070704</v>
      </c>
      <c r="BF32" s="96"/>
    </row>
    <row r="33" spans="1:58" x14ac:dyDescent="0.25">
      <c r="A33" s="24" t="s">
        <v>53</v>
      </c>
      <c r="B33" s="44" t="str">
        <f t="shared" si="0"/>
        <v>Lynchburg, VA</v>
      </c>
      <c r="C33" s="12"/>
      <c r="D33" s="28" t="s">
        <v>16</v>
      </c>
      <c r="E33" s="31" t="s">
        <v>17</v>
      </c>
      <c r="F33" s="12"/>
      <c r="G33" s="213">
        <v>36.1597982427595</v>
      </c>
      <c r="H33" s="208">
        <v>50.3088122356003</v>
      </c>
      <c r="I33" s="208">
        <v>55.978021477383599</v>
      </c>
      <c r="J33" s="208">
        <v>56.766781646599398</v>
      </c>
      <c r="K33" s="208">
        <v>86.958942401561899</v>
      </c>
      <c r="L33" s="214">
        <v>57.234471200780902</v>
      </c>
      <c r="M33" s="208"/>
      <c r="N33" s="215">
        <v>112.007243735763</v>
      </c>
      <c r="O33" s="216">
        <v>84.407181906931299</v>
      </c>
      <c r="P33" s="217">
        <v>98.207212821347198</v>
      </c>
      <c r="Q33" s="208"/>
      <c r="R33" s="218">
        <v>68.940968806656997</v>
      </c>
      <c r="S33" s="96"/>
      <c r="T33" s="192">
        <v>27.064566031896899</v>
      </c>
      <c r="U33" s="187">
        <v>16.8525407311718</v>
      </c>
      <c r="V33" s="187">
        <v>10.306977931384299</v>
      </c>
      <c r="W33" s="187">
        <v>10.072613263436301</v>
      </c>
      <c r="X33" s="187">
        <v>67.658172898095401</v>
      </c>
      <c r="Y33" s="193">
        <v>26.794662261689901</v>
      </c>
      <c r="Z33" s="187"/>
      <c r="AA33" s="194">
        <v>44.943449594410602</v>
      </c>
      <c r="AB33" s="195">
        <v>23.3878557271075</v>
      </c>
      <c r="AC33" s="196">
        <v>34.821747587986501</v>
      </c>
      <c r="AD33" s="187"/>
      <c r="AE33" s="197">
        <v>29.943501225296298</v>
      </c>
      <c r="AF33" s="136"/>
      <c r="AG33" s="213">
        <v>39.202873413602298</v>
      </c>
      <c r="AH33" s="208">
        <v>52.4574633908232</v>
      </c>
      <c r="AI33" s="208">
        <v>62.256539212495902</v>
      </c>
      <c r="AJ33" s="208">
        <v>64.938812235600295</v>
      </c>
      <c r="AK33" s="208">
        <v>72.517718027985595</v>
      </c>
      <c r="AL33" s="214">
        <v>58.274681256101502</v>
      </c>
      <c r="AM33" s="208"/>
      <c r="AN33" s="215">
        <v>118.121773511226</v>
      </c>
      <c r="AO33" s="216">
        <v>119.821364301985</v>
      </c>
      <c r="AP33" s="217">
        <v>118.971568906605</v>
      </c>
      <c r="AQ33" s="208"/>
      <c r="AR33" s="218">
        <v>75.6166491562456</v>
      </c>
      <c r="AS33" s="96"/>
      <c r="AT33" s="192">
        <v>3.7077398673183999</v>
      </c>
      <c r="AU33" s="187">
        <v>4.8114330389382998</v>
      </c>
      <c r="AV33" s="187">
        <v>13.125186436209599</v>
      </c>
      <c r="AW33" s="187">
        <v>17.3778374127068</v>
      </c>
      <c r="AX33" s="187">
        <v>10.6302366105703</v>
      </c>
      <c r="AY33" s="193">
        <v>10.4698882389453</v>
      </c>
      <c r="AZ33" s="187"/>
      <c r="BA33" s="194">
        <v>22.6057322894275</v>
      </c>
      <c r="BB33" s="195">
        <v>20.377335449315702</v>
      </c>
      <c r="BC33" s="196">
        <v>21.473358204445098</v>
      </c>
      <c r="BD33" s="187"/>
      <c r="BE33" s="197">
        <v>15.159153543285999</v>
      </c>
      <c r="BF33" s="96"/>
    </row>
    <row r="34" spans="1:58" x14ac:dyDescent="0.25">
      <c r="A34" s="24" t="s">
        <v>78</v>
      </c>
      <c r="B34" s="44" t="str">
        <f t="shared" si="0"/>
        <v>Central Virginia</v>
      </c>
      <c r="C34" s="12"/>
      <c r="D34" s="28" t="s">
        <v>16</v>
      </c>
      <c r="E34" s="31" t="s">
        <v>17</v>
      </c>
      <c r="F34" s="12"/>
      <c r="G34" s="213">
        <v>50.140009446374897</v>
      </c>
      <c r="H34" s="208">
        <v>62.264869268917998</v>
      </c>
      <c r="I34" s="208">
        <v>70.207696096622897</v>
      </c>
      <c r="J34" s="208">
        <v>72.082861914240397</v>
      </c>
      <c r="K34" s="208">
        <v>73.5140481090381</v>
      </c>
      <c r="L34" s="214">
        <v>65.641896967038804</v>
      </c>
      <c r="M34" s="208"/>
      <c r="N34" s="215">
        <v>129.30448972706699</v>
      </c>
      <c r="O34" s="216">
        <v>118.284446206268</v>
      </c>
      <c r="P34" s="217">
        <v>123.794467966667</v>
      </c>
      <c r="Q34" s="208"/>
      <c r="R34" s="218">
        <v>82.256917252647099</v>
      </c>
      <c r="S34" s="96"/>
      <c r="T34" s="192">
        <v>-3.8957613972365102</v>
      </c>
      <c r="U34" s="187">
        <v>-4.6521564244135796</v>
      </c>
      <c r="V34" s="187">
        <v>-2.7557656375540098</v>
      </c>
      <c r="W34" s="187">
        <v>1.3682419811291</v>
      </c>
      <c r="X34" s="187">
        <v>-7.3665999664144902E-2</v>
      </c>
      <c r="Y34" s="193">
        <v>-1.8367939099980899</v>
      </c>
      <c r="Z34" s="187"/>
      <c r="AA34" s="194">
        <v>-0.66669681065947695</v>
      </c>
      <c r="AB34" s="195">
        <v>-11.964947225666</v>
      </c>
      <c r="AC34" s="196">
        <v>-6.4052630985124104</v>
      </c>
      <c r="AD34" s="187"/>
      <c r="AE34" s="197">
        <v>-3.8547325127573102</v>
      </c>
      <c r="AF34" s="136"/>
      <c r="AG34" s="213">
        <v>52.910945818292198</v>
      </c>
      <c r="AH34" s="208">
        <v>65.436784268411898</v>
      </c>
      <c r="AI34" s="208">
        <v>76.011868864073406</v>
      </c>
      <c r="AJ34" s="208">
        <v>78.749104028204101</v>
      </c>
      <c r="AK34" s="208">
        <v>78.797967932930703</v>
      </c>
      <c r="AL34" s="214">
        <v>70.381334182382503</v>
      </c>
      <c r="AM34" s="208"/>
      <c r="AN34" s="215">
        <v>118.98325705947801</v>
      </c>
      <c r="AO34" s="216">
        <v>120.77050571843</v>
      </c>
      <c r="AP34" s="217">
        <v>119.876881388954</v>
      </c>
      <c r="AQ34" s="208"/>
      <c r="AR34" s="218">
        <v>84.522919098545898</v>
      </c>
      <c r="AS34" s="96"/>
      <c r="AT34" s="192">
        <v>-5.5327369474043699</v>
      </c>
      <c r="AU34" s="187">
        <v>0.34660431538259701</v>
      </c>
      <c r="AV34" s="187">
        <v>8.0753590451589492</v>
      </c>
      <c r="AW34" s="187">
        <v>9.7503496392406799</v>
      </c>
      <c r="AX34" s="187">
        <v>2.8817765923594698</v>
      </c>
      <c r="AY34" s="193">
        <v>3.5334480657145999</v>
      </c>
      <c r="AZ34" s="187"/>
      <c r="BA34" s="194">
        <v>5.1931561105874398</v>
      </c>
      <c r="BB34" s="195">
        <v>0.91440753215316894</v>
      </c>
      <c r="BC34" s="196">
        <v>2.9934302086790501</v>
      </c>
      <c r="BD34" s="187"/>
      <c r="BE34" s="197">
        <v>3.3139400281423801</v>
      </c>
      <c r="BF34" s="96"/>
    </row>
    <row r="35" spans="1:58" x14ac:dyDescent="0.25">
      <c r="A35" s="24" t="s">
        <v>79</v>
      </c>
      <c r="B35" s="44" t="str">
        <f t="shared" si="0"/>
        <v>Chesapeake Bay</v>
      </c>
      <c r="C35" s="12"/>
      <c r="D35" s="28" t="s">
        <v>16</v>
      </c>
      <c r="E35" s="31" t="s">
        <v>17</v>
      </c>
      <c r="F35" s="12"/>
      <c r="G35" s="213">
        <v>50.821337047353701</v>
      </c>
      <c r="H35" s="208">
        <v>52.423816155988803</v>
      </c>
      <c r="I35" s="208">
        <v>56.506406685236698</v>
      </c>
      <c r="J35" s="208">
        <v>59.8493779015784</v>
      </c>
      <c r="K35" s="208">
        <v>52.118300835654502</v>
      </c>
      <c r="L35" s="214">
        <v>54.343847725162398</v>
      </c>
      <c r="M35" s="208"/>
      <c r="N35" s="215">
        <v>78.531318477251602</v>
      </c>
      <c r="O35" s="216">
        <v>81.791225626740896</v>
      </c>
      <c r="P35" s="217">
        <v>80.161272051996207</v>
      </c>
      <c r="Q35" s="208"/>
      <c r="R35" s="218">
        <v>61.720254675686398</v>
      </c>
      <c r="S35" s="96"/>
      <c r="T35" s="192">
        <v>0.53782223872915202</v>
      </c>
      <c r="U35" s="187">
        <v>-14.913139304888301</v>
      </c>
      <c r="V35" s="187">
        <v>-20.913975134010698</v>
      </c>
      <c r="W35" s="187">
        <v>-8.2836282060749706</v>
      </c>
      <c r="X35" s="187">
        <v>-18.350310407942899</v>
      </c>
      <c r="Y35" s="193">
        <v>-13.1047130514608</v>
      </c>
      <c r="Z35" s="187"/>
      <c r="AA35" s="194">
        <v>4.8976624868782102</v>
      </c>
      <c r="AB35" s="195">
        <v>4.7200687504762602</v>
      </c>
      <c r="AC35" s="196">
        <v>4.8069848751398796</v>
      </c>
      <c r="AD35" s="187"/>
      <c r="AE35" s="197">
        <v>-7.2208035767213703</v>
      </c>
      <c r="AF35" s="136"/>
      <c r="AG35" s="213">
        <v>48.497996750232097</v>
      </c>
      <c r="AH35" s="208">
        <v>63.622383936861603</v>
      </c>
      <c r="AI35" s="208">
        <v>68.771942896935897</v>
      </c>
      <c r="AJ35" s="208">
        <v>66.024965181058406</v>
      </c>
      <c r="AK35" s="208">
        <v>66.542226090993495</v>
      </c>
      <c r="AL35" s="214">
        <v>62.691902971216301</v>
      </c>
      <c r="AM35" s="208"/>
      <c r="AN35" s="215">
        <v>89.761021355617402</v>
      </c>
      <c r="AO35" s="216">
        <v>94.179113277623003</v>
      </c>
      <c r="AP35" s="217">
        <v>91.970067316620202</v>
      </c>
      <c r="AQ35" s="208"/>
      <c r="AR35" s="218">
        <v>71.057092784188796</v>
      </c>
      <c r="AS35" s="96"/>
      <c r="AT35" s="192">
        <v>-6.8079552070213998</v>
      </c>
      <c r="AU35" s="187">
        <v>-0.92713486690681302</v>
      </c>
      <c r="AV35" s="187">
        <v>0.74104135397915305</v>
      </c>
      <c r="AW35" s="187">
        <v>-3.92775905661555</v>
      </c>
      <c r="AX35" s="187">
        <v>0.51119903042692505</v>
      </c>
      <c r="AY35" s="193">
        <v>-1.87612027910333</v>
      </c>
      <c r="AZ35" s="187"/>
      <c r="BA35" s="194">
        <v>-1.02343823707935</v>
      </c>
      <c r="BB35" s="195">
        <v>-0.37130095350925602</v>
      </c>
      <c r="BC35" s="196">
        <v>-0.69060783347419596</v>
      </c>
      <c r="BD35" s="187"/>
      <c r="BE35" s="197">
        <v>-1.4410263825196901</v>
      </c>
      <c r="BF35" s="96"/>
    </row>
    <row r="36" spans="1:58" x14ac:dyDescent="0.25">
      <c r="A36" s="24" t="s">
        <v>80</v>
      </c>
      <c r="B36" s="44" t="str">
        <f t="shared" si="0"/>
        <v>Coastal Virginia - Eastern Shore</v>
      </c>
      <c r="C36" s="12"/>
      <c r="D36" s="28" t="s">
        <v>16</v>
      </c>
      <c r="E36" s="31" t="s">
        <v>17</v>
      </c>
      <c r="F36" s="12"/>
      <c r="G36" s="213">
        <v>59.070308370044003</v>
      </c>
      <c r="H36" s="208">
        <v>55.674140969162899</v>
      </c>
      <c r="I36" s="208">
        <v>55.8153671071953</v>
      </c>
      <c r="J36" s="208">
        <v>59.099684287812003</v>
      </c>
      <c r="K36" s="208">
        <v>51.674603524228999</v>
      </c>
      <c r="L36" s="214">
        <v>56.2668208516886</v>
      </c>
      <c r="M36" s="208"/>
      <c r="N36" s="215">
        <v>75.820690161527097</v>
      </c>
      <c r="O36" s="216">
        <v>79.401409691629894</v>
      </c>
      <c r="P36" s="217">
        <v>77.611049926578502</v>
      </c>
      <c r="Q36" s="208"/>
      <c r="R36" s="218">
        <v>62.365172015942903</v>
      </c>
      <c r="S36" s="96"/>
      <c r="T36" s="192">
        <v>44.753413085522801</v>
      </c>
      <c r="U36" s="187">
        <v>-2.3366835441806999</v>
      </c>
      <c r="V36" s="187">
        <v>-3.7300446279189998</v>
      </c>
      <c r="W36" s="187">
        <v>2.46484220963921</v>
      </c>
      <c r="X36" s="187">
        <v>-11.776753013816</v>
      </c>
      <c r="Y36" s="193">
        <v>3.4155855909468298</v>
      </c>
      <c r="Z36" s="187"/>
      <c r="AA36" s="194">
        <v>1.7549844344243</v>
      </c>
      <c r="AB36" s="195">
        <v>4.0177130466406403</v>
      </c>
      <c r="AC36" s="196">
        <v>2.9000101589140699</v>
      </c>
      <c r="AD36" s="187"/>
      <c r="AE36" s="197">
        <v>3.2316765130301901</v>
      </c>
      <c r="AF36" s="136"/>
      <c r="AG36" s="213">
        <v>53.2985935002663</v>
      </c>
      <c r="AH36" s="208">
        <v>63.406240454626101</v>
      </c>
      <c r="AI36" s="208">
        <v>67.963684021543898</v>
      </c>
      <c r="AJ36" s="208">
        <v>68.645138240574497</v>
      </c>
      <c r="AK36" s="208">
        <v>66.275868940753995</v>
      </c>
      <c r="AL36" s="214">
        <v>63.893631131131102</v>
      </c>
      <c r="AM36" s="208"/>
      <c r="AN36" s="215">
        <v>90.878032315978402</v>
      </c>
      <c r="AO36" s="216">
        <v>95.333003590664205</v>
      </c>
      <c r="AP36" s="217">
        <v>93.105517953321296</v>
      </c>
      <c r="AQ36" s="208"/>
      <c r="AR36" s="218">
        <v>72.2138504806708</v>
      </c>
      <c r="AS36" s="96"/>
      <c r="AT36" s="192">
        <v>8.9135191100886608</v>
      </c>
      <c r="AU36" s="187">
        <v>6.3763343401342496</v>
      </c>
      <c r="AV36" s="187">
        <v>11.1881558768597</v>
      </c>
      <c r="AW36" s="187">
        <v>12.5310909715917</v>
      </c>
      <c r="AX36" s="187">
        <v>10.974559592893399</v>
      </c>
      <c r="AY36" s="193">
        <v>10.0488152036689</v>
      </c>
      <c r="AZ36" s="187"/>
      <c r="BA36" s="194">
        <v>14.0727800381396</v>
      </c>
      <c r="BB36" s="195">
        <v>10.1411814311569</v>
      </c>
      <c r="BC36" s="196">
        <v>12.025514161039</v>
      </c>
      <c r="BD36" s="187"/>
      <c r="BE36" s="197">
        <v>10.7463195075798</v>
      </c>
      <c r="BF36" s="96"/>
    </row>
    <row r="37" spans="1:58" x14ac:dyDescent="0.25">
      <c r="A37" s="24" t="s">
        <v>81</v>
      </c>
      <c r="B37" s="44" t="str">
        <f t="shared" si="0"/>
        <v>Coastal Virginia - Hampton Roads</v>
      </c>
      <c r="C37" s="12"/>
      <c r="D37" s="28" t="s">
        <v>16</v>
      </c>
      <c r="E37" s="31" t="s">
        <v>17</v>
      </c>
      <c r="F37" s="12"/>
      <c r="G37" s="213">
        <v>48.494560694264699</v>
      </c>
      <c r="H37" s="208">
        <v>53.090168445450601</v>
      </c>
      <c r="I37" s="208">
        <v>56.360200247951703</v>
      </c>
      <c r="J37" s="208">
        <v>62.852408365674798</v>
      </c>
      <c r="K37" s="208">
        <v>69.060695881845604</v>
      </c>
      <c r="L37" s="214">
        <v>57.971606727037504</v>
      </c>
      <c r="M37" s="208"/>
      <c r="N37" s="215">
        <v>102.173808186629</v>
      </c>
      <c r="O37" s="216">
        <v>100.006328437196</v>
      </c>
      <c r="P37" s="217">
        <v>101.09006831191201</v>
      </c>
      <c r="Q37" s="208"/>
      <c r="R37" s="218">
        <v>70.275031665074394</v>
      </c>
      <c r="S37" s="96"/>
      <c r="T37" s="192">
        <v>24.923666588356401</v>
      </c>
      <c r="U37" s="187">
        <v>19.243815399427401</v>
      </c>
      <c r="V37" s="187">
        <v>16.8398796583907</v>
      </c>
      <c r="W37" s="187">
        <v>17.568237383265402</v>
      </c>
      <c r="X37" s="187">
        <v>13.112517513114801</v>
      </c>
      <c r="Y37" s="193">
        <v>17.783425202457298</v>
      </c>
      <c r="Z37" s="187"/>
      <c r="AA37" s="194">
        <v>19.450382510506699</v>
      </c>
      <c r="AB37" s="195">
        <v>8.9155417411356392</v>
      </c>
      <c r="AC37" s="196">
        <v>13.9962371616326</v>
      </c>
      <c r="AD37" s="187"/>
      <c r="AE37" s="197">
        <v>16.1701215119026</v>
      </c>
      <c r="AF37" s="136"/>
      <c r="AG37" s="213">
        <v>47.9416208835557</v>
      </c>
      <c r="AH37" s="208">
        <v>53.305365906155799</v>
      </c>
      <c r="AI37" s="208">
        <v>59.770447483912598</v>
      </c>
      <c r="AJ37" s="208">
        <v>63.746286987426203</v>
      </c>
      <c r="AK37" s="208">
        <v>67.293684738145203</v>
      </c>
      <c r="AL37" s="214">
        <v>58.410030238028497</v>
      </c>
      <c r="AM37" s="208"/>
      <c r="AN37" s="215">
        <v>92.838672895183194</v>
      </c>
      <c r="AO37" s="216">
        <v>99.039751285641202</v>
      </c>
      <c r="AP37" s="217">
        <v>95.939212090412198</v>
      </c>
      <c r="AQ37" s="208"/>
      <c r="AR37" s="218">
        <v>69.129726176468296</v>
      </c>
      <c r="AS37" s="96"/>
      <c r="AT37" s="192">
        <v>12.6207099357897</v>
      </c>
      <c r="AU37" s="187">
        <v>13.102535867406999</v>
      </c>
      <c r="AV37" s="187">
        <v>18.604102636524299</v>
      </c>
      <c r="AW37" s="187">
        <v>21.074570599697601</v>
      </c>
      <c r="AX37" s="187">
        <v>20.453676730345101</v>
      </c>
      <c r="AY37" s="193">
        <v>17.477476110780501</v>
      </c>
      <c r="AZ37" s="187"/>
      <c r="BA37" s="194">
        <v>15.7228435317743</v>
      </c>
      <c r="BB37" s="195">
        <v>11.4660869839383</v>
      </c>
      <c r="BC37" s="196">
        <v>13.4858291071394</v>
      </c>
      <c r="BD37" s="187"/>
      <c r="BE37" s="197">
        <v>15.8606866409228</v>
      </c>
      <c r="BF37" s="96"/>
    </row>
    <row r="38" spans="1:58" x14ac:dyDescent="0.25">
      <c r="A38" s="25" t="s">
        <v>82</v>
      </c>
      <c r="B38" s="44" t="str">
        <f t="shared" si="0"/>
        <v>Northern Virginia</v>
      </c>
      <c r="C38" s="12"/>
      <c r="D38" s="28" t="s">
        <v>16</v>
      </c>
      <c r="E38" s="31" t="s">
        <v>17</v>
      </c>
      <c r="F38" s="13"/>
      <c r="G38" s="213">
        <v>65.4089542788724</v>
      </c>
      <c r="H38" s="208">
        <v>90.328470483186805</v>
      </c>
      <c r="I38" s="208">
        <v>107.177028431113</v>
      </c>
      <c r="J38" s="208">
        <v>105.84334760638799</v>
      </c>
      <c r="K38" s="208">
        <v>90.684844044889005</v>
      </c>
      <c r="L38" s="214">
        <v>91.8885289688901</v>
      </c>
      <c r="M38" s="208"/>
      <c r="N38" s="215">
        <v>93.757053392049002</v>
      </c>
      <c r="O38" s="216">
        <v>94.306522921444</v>
      </c>
      <c r="P38" s="217">
        <v>94.031788156746501</v>
      </c>
      <c r="Q38" s="208"/>
      <c r="R38" s="218">
        <v>92.500888736849106</v>
      </c>
      <c r="S38" s="96"/>
      <c r="T38" s="192">
        <v>33.376724752733303</v>
      </c>
      <c r="U38" s="187">
        <v>44.097602810595198</v>
      </c>
      <c r="V38" s="187">
        <v>55.354216441098501</v>
      </c>
      <c r="W38" s="187">
        <v>65.460034313791894</v>
      </c>
      <c r="X38" s="187">
        <v>49.132686128598998</v>
      </c>
      <c r="Y38" s="193">
        <v>50.394094325152402</v>
      </c>
      <c r="Z38" s="187"/>
      <c r="AA38" s="194">
        <v>31.787564528363301</v>
      </c>
      <c r="AB38" s="195">
        <v>21.5889717859217</v>
      </c>
      <c r="AC38" s="196">
        <v>26.4681448709389</v>
      </c>
      <c r="AD38" s="187"/>
      <c r="AE38" s="197">
        <v>42.560723796572397</v>
      </c>
      <c r="AF38" s="136"/>
      <c r="AG38" s="213">
        <v>72.3593512186212</v>
      </c>
      <c r="AH38" s="208">
        <v>95.092475749335307</v>
      </c>
      <c r="AI38" s="208">
        <v>116.226274428232</v>
      </c>
      <c r="AJ38" s="208">
        <v>116.946991294112</v>
      </c>
      <c r="AK38" s="208">
        <v>100.20928272825</v>
      </c>
      <c r="AL38" s="214">
        <v>100.16687508371</v>
      </c>
      <c r="AM38" s="208"/>
      <c r="AN38" s="215">
        <v>96.048405899303901</v>
      </c>
      <c r="AO38" s="216">
        <v>101.172022647482</v>
      </c>
      <c r="AP38" s="217">
        <v>98.610214273393197</v>
      </c>
      <c r="AQ38" s="208"/>
      <c r="AR38" s="218">
        <v>99.722114852191197</v>
      </c>
      <c r="AS38" s="96"/>
      <c r="AT38" s="192">
        <v>42.362073356169901</v>
      </c>
      <c r="AU38" s="187">
        <v>53.4116644826601</v>
      </c>
      <c r="AV38" s="187">
        <v>68.6121005946286</v>
      </c>
      <c r="AW38" s="187">
        <v>71.271689845563202</v>
      </c>
      <c r="AX38" s="187">
        <v>56.7064154346766</v>
      </c>
      <c r="AY38" s="193">
        <v>59.516073419187997</v>
      </c>
      <c r="AZ38" s="187"/>
      <c r="BA38" s="194">
        <v>34.676706236309698</v>
      </c>
      <c r="BB38" s="195">
        <v>32.561245935471398</v>
      </c>
      <c r="BC38" s="196">
        <v>33.583131529366298</v>
      </c>
      <c r="BD38" s="187"/>
      <c r="BE38" s="197">
        <v>51.221945046741403</v>
      </c>
      <c r="BF38" s="96"/>
    </row>
    <row r="39" spans="1:58" x14ac:dyDescent="0.25">
      <c r="A39" s="26" t="s">
        <v>83</v>
      </c>
      <c r="B39" s="44" t="str">
        <f t="shared" si="0"/>
        <v>Shenandoah Valley</v>
      </c>
      <c r="C39" s="12"/>
      <c r="D39" s="29" t="s">
        <v>16</v>
      </c>
      <c r="E39" s="32" t="s">
        <v>17</v>
      </c>
      <c r="F39" s="12"/>
      <c r="G39" s="219">
        <v>40.847189031285303</v>
      </c>
      <c r="H39" s="220">
        <v>46.477865623821998</v>
      </c>
      <c r="I39" s="220">
        <v>50.498274594798303</v>
      </c>
      <c r="J39" s="220">
        <v>58.684915190350502</v>
      </c>
      <c r="K39" s="220">
        <v>56.785992272898604</v>
      </c>
      <c r="L39" s="221">
        <v>50.658847342630899</v>
      </c>
      <c r="M39" s="208"/>
      <c r="N39" s="222">
        <v>90.650063136072305</v>
      </c>
      <c r="O39" s="223">
        <v>88.895827365246802</v>
      </c>
      <c r="P39" s="224">
        <v>89.772945250659603</v>
      </c>
      <c r="Q39" s="208"/>
      <c r="R39" s="225">
        <v>61.834303887781999</v>
      </c>
      <c r="S39" s="96"/>
      <c r="T39" s="198">
        <v>6.6554529311950601</v>
      </c>
      <c r="U39" s="199">
        <v>-4.2858688168017398</v>
      </c>
      <c r="V39" s="199">
        <v>4.9124775152058904</v>
      </c>
      <c r="W39" s="199">
        <v>8.6621833145664109</v>
      </c>
      <c r="X39" s="199">
        <v>-4.7179391576836096</v>
      </c>
      <c r="Y39" s="200">
        <v>1.8900905291435499</v>
      </c>
      <c r="Z39" s="187"/>
      <c r="AA39" s="201">
        <v>2.10881424388942</v>
      </c>
      <c r="AB39" s="202">
        <v>-3.8729550526507199</v>
      </c>
      <c r="AC39" s="203">
        <v>-0.943116230774804</v>
      </c>
      <c r="AD39" s="187"/>
      <c r="AE39" s="204">
        <v>0.69541149475439801</v>
      </c>
      <c r="AF39" s="136"/>
      <c r="AG39" s="219">
        <v>45.9759384054584</v>
      </c>
      <c r="AH39" s="220">
        <v>52.309061127208103</v>
      </c>
      <c r="AI39" s="220">
        <v>57.685036551077701</v>
      </c>
      <c r="AJ39" s="220">
        <v>60.053697750702902</v>
      </c>
      <c r="AK39" s="220">
        <v>61.583670571696302</v>
      </c>
      <c r="AL39" s="221">
        <v>55.514553437687198</v>
      </c>
      <c r="AM39" s="208"/>
      <c r="AN39" s="222">
        <v>101.22318041237099</v>
      </c>
      <c r="AO39" s="223">
        <v>109.309734770384</v>
      </c>
      <c r="AP39" s="224">
        <v>105.26645759137701</v>
      </c>
      <c r="AQ39" s="208"/>
      <c r="AR39" s="225">
        <v>69.718353333868393</v>
      </c>
      <c r="AS39" s="96"/>
      <c r="AT39" s="198">
        <v>-0.55828315606592505</v>
      </c>
      <c r="AU39" s="199">
        <v>2.5487139356063199E-2</v>
      </c>
      <c r="AV39" s="199">
        <v>10.171271065343999</v>
      </c>
      <c r="AW39" s="199">
        <v>8.4364906129000499</v>
      </c>
      <c r="AX39" s="199">
        <v>3.7307080478531001</v>
      </c>
      <c r="AY39" s="200">
        <v>4.4996314119883101</v>
      </c>
      <c r="AZ39" s="187"/>
      <c r="BA39" s="201">
        <v>3.6157834767836601</v>
      </c>
      <c r="BB39" s="202">
        <v>2.4786464186793302</v>
      </c>
      <c r="BC39" s="203">
        <v>3.0222444554563799</v>
      </c>
      <c r="BD39" s="187"/>
      <c r="BE39" s="204">
        <v>3.8491762142014001</v>
      </c>
      <c r="BF39" s="96"/>
    </row>
    <row r="40" spans="1:58" x14ac:dyDescent="0.25">
      <c r="A40" s="22" t="s">
        <v>84</v>
      </c>
      <c r="B40" s="44" t="str">
        <f t="shared" si="0"/>
        <v>Southern Virginia</v>
      </c>
      <c r="C40" s="10"/>
      <c r="D40" s="27" t="s">
        <v>16</v>
      </c>
      <c r="E40" s="30" t="s">
        <v>17</v>
      </c>
      <c r="F40" s="3"/>
      <c r="G40" s="205">
        <v>39.982291561394597</v>
      </c>
      <c r="H40" s="206">
        <v>53.700985346134402</v>
      </c>
      <c r="I40" s="206">
        <v>58.238620515411803</v>
      </c>
      <c r="J40" s="206">
        <v>59.496791308741699</v>
      </c>
      <c r="K40" s="206">
        <v>48.135204648812497</v>
      </c>
      <c r="L40" s="207">
        <v>51.910778676099</v>
      </c>
      <c r="M40" s="208"/>
      <c r="N40" s="209">
        <v>58.349671551288502</v>
      </c>
      <c r="O40" s="210">
        <v>63.749845881758397</v>
      </c>
      <c r="P40" s="211">
        <v>61.049758716523399</v>
      </c>
      <c r="Q40" s="208"/>
      <c r="R40" s="212">
        <v>54.521915830506003</v>
      </c>
      <c r="S40" s="96"/>
      <c r="T40" s="184">
        <v>1.0130425492198101</v>
      </c>
      <c r="U40" s="185">
        <v>-1.20177962037519</v>
      </c>
      <c r="V40" s="185">
        <v>8.7383499673032308</v>
      </c>
      <c r="W40" s="185">
        <v>12.5579247666921</v>
      </c>
      <c r="X40" s="185">
        <v>-2.6590815545139299</v>
      </c>
      <c r="Y40" s="186">
        <v>3.9034518536287601</v>
      </c>
      <c r="Z40" s="187"/>
      <c r="AA40" s="188">
        <v>-3.7104232387666598</v>
      </c>
      <c r="AB40" s="189">
        <v>-8.33114959246927</v>
      </c>
      <c r="AC40" s="190">
        <v>-6.1795931066452399</v>
      </c>
      <c r="AD40" s="187"/>
      <c r="AE40" s="191">
        <v>0.44972533930194603</v>
      </c>
      <c r="AF40" s="137"/>
      <c r="AG40" s="205">
        <v>45.112865083375397</v>
      </c>
      <c r="AH40" s="206">
        <v>52.672570742799302</v>
      </c>
      <c r="AI40" s="206">
        <v>58.422702122283901</v>
      </c>
      <c r="AJ40" s="206">
        <v>59.318284487114703</v>
      </c>
      <c r="AK40" s="206">
        <v>54.602359146033301</v>
      </c>
      <c r="AL40" s="207">
        <v>54.025756316321299</v>
      </c>
      <c r="AM40" s="208"/>
      <c r="AN40" s="209">
        <v>70.563097524002004</v>
      </c>
      <c r="AO40" s="210">
        <v>79.871884158665907</v>
      </c>
      <c r="AP40" s="211">
        <v>75.217490841333998</v>
      </c>
      <c r="AQ40" s="208"/>
      <c r="AR40" s="212">
        <v>60.080537609182102</v>
      </c>
      <c r="AS40" s="96"/>
      <c r="AT40" s="184">
        <v>-2.2612870384113299</v>
      </c>
      <c r="AU40" s="185">
        <v>-3.10464049007297</v>
      </c>
      <c r="AV40" s="185">
        <v>5.8732661478671204</v>
      </c>
      <c r="AW40" s="185">
        <v>4.2365409654275004</v>
      </c>
      <c r="AX40" s="185">
        <v>1.42219063165912</v>
      </c>
      <c r="AY40" s="186">
        <v>1.3834537377674501</v>
      </c>
      <c r="AZ40" s="187"/>
      <c r="BA40" s="188">
        <v>4.2186695261427003</v>
      </c>
      <c r="BB40" s="189">
        <v>1.60653595497112</v>
      </c>
      <c r="BC40" s="190">
        <v>2.8152855500034799</v>
      </c>
      <c r="BD40" s="187"/>
      <c r="BE40" s="191">
        <v>1.8910135064237801</v>
      </c>
      <c r="BF40" s="137"/>
    </row>
    <row r="41" spans="1:58" x14ac:dyDescent="0.25">
      <c r="A41" s="23" t="s">
        <v>85</v>
      </c>
      <c r="B41" s="44" t="str">
        <f t="shared" si="0"/>
        <v>Southwest Virginia - Blue Ridge Highlands</v>
      </c>
      <c r="C41" s="11"/>
      <c r="D41" s="28" t="s">
        <v>16</v>
      </c>
      <c r="E41" s="31" t="s">
        <v>17</v>
      </c>
      <c r="F41" s="12"/>
      <c r="G41" s="213">
        <v>38.598790098509703</v>
      </c>
      <c r="H41" s="208">
        <v>46.728985855013804</v>
      </c>
      <c r="I41" s="208">
        <v>49.681942409699403</v>
      </c>
      <c r="J41" s="208">
        <v>52.729118464258597</v>
      </c>
      <c r="K41" s="208">
        <v>52.506371558474299</v>
      </c>
      <c r="L41" s="214">
        <v>48.049041677191198</v>
      </c>
      <c r="M41" s="208"/>
      <c r="N41" s="215">
        <v>82.280753978277303</v>
      </c>
      <c r="O41" s="216">
        <v>83.946631725183096</v>
      </c>
      <c r="P41" s="217">
        <v>83.113692851730207</v>
      </c>
      <c r="Q41" s="208"/>
      <c r="R41" s="218">
        <v>58.067513441345199</v>
      </c>
      <c r="S41" s="96"/>
      <c r="T41" s="192">
        <v>16.273732011605599</v>
      </c>
      <c r="U41" s="187">
        <v>5.0158323677308001</v>
      </c>
      <c r="V41" s="187">
        <v>6.8934858661499696</v>
      </c>
      <c r="W41" s="187">
        <v>3.5469926008405501</v>
      </c>
      <c r="X41" s="187">
        <v>4.8827278041356701</v>
      </c>
      <c r="Y41" s="193">
        <v>6.7014657761581304</v>
      </c>
      <c r="Z41" s="187"/>
      <c r="AA41" s="194">
        <v>-22.0980151130343</v>
      </c>
      <c r="AB41" s="195">
        <v>-26.283290580233601</v>
      </c>
      <c r="AC41" s="196">
        <v>-24.269367893583699</v>
      </c>
      <c r="AD41" s="187"/>
      <c r="AE41" s="197">
        <v>-8.5868997527695594</v>
      </c>
      <c r="AF41" s="137"/>
      <c r="AG41" s="213">
        <v>42.6778520459712</v>
      </c>
      <c r="AH41" s="208">
        <v>50.881978403637198</v>
      </c>
      <c r="AI41" s="208">
        <v>56.9603223667592</v>
      </c>
      <c r="AJ41" s="208">
        <v>57.431751073503399</v>
      </c>
      <c r="AK41" s="208">
        <v>61.016458385956</v>
      </c>
      <c r="AL41" s="214">
        <v>53.7936724551654</v>
      </c>
      <c r="AM41" s="208"/>
      <c r="AN41" s="215">
        <v>94.425674412730402</v>
      </c>
      <c r="AO41" s="216">
        <v>97.4704170876483</v>
      </c>
      <c r="AP41" s="217">
        <v>95.948045750189394</v>
      </c>
      <c r="AQ41" s="208"/>
      <c r="AR41" s="218">
        <v>65.837779110886501</v>
      </c>
      <c r="AS41" s="96"/>
      <c r="AT41" s="192">
        <v>5.89685511632758</v>
      </c>
      <c r="AU41" s="187">
        <v>6.5709283047382696</v>
      </c>
      <c r="AV41" s="187">
        <v>16.589291457242201</v>
      </c>
      <c r="AW41" s="187">
        <v>8.7278397027814503</v>
      </c>
      <c r="AX41" s="187">
        <v>13.1390414991639</v>
      </c>
      <c r="AY41" s="193">
        <v>10.417238157502601</v>
      </c>
      <c r="AZ41" s="187"/>
      <c r="BA41" s="194">
        <v>-1.51893988181489</v>
      </c>
      <c r="BB41" s="195">
        <v>-5.6716865288746696</v>
      </c>
      <c r="BC41" s="196">
        <v>-3.6729528292495699</v>
      </c>
      <c r="BD41" s="187"/>
      <c r="BE41" s="197">
        <v>4.1029467176356498</v>
      </c>
      <c r="BF41" s="137"/>
    </row>
    <row r="42" spans="1:58" x14ac:dyDescent="0.25">
      <c r="A42" s="24" t="s">
        <v>86</v>
      </c>
      <c r="B42" s="44" t="str">
        <f t="shared" si="0"/>
        <v>Southwest Virginia - Heart of Appalachia</v>
      </c>
      <c r="C42" s="12"/>
      <c r="D42" s="28" t="s">
        <v>16</v>
      </c>
      <c r="E42" s="31" t="s">
        <v>17</v>
      </c>
      <c r="F42" s="12"/>
      <c r="G42" s="213">
        <v>35.926840026333103</v>
      </c>
      <c r="H42" s="208">
        <v>49.297129690585898</v>
      </c>
      <c r="I42" s="208">
        <v>52.245964450296199</v>
      </c>
      <c r="J42" s="208">
        <v>50.859789335088799</v>
      </c>
      <c r="K42" s="208">
        <v>42.028828176431801</v>
      </c>
      <c r="L42" s="214">
        <v>46.071710335747198</v>
      </c>
      <c r="M42" s="208"/>
      <c r="N42" s="215">
        <v>52.3511784068466</v>
      </c>
      <c r="O42" s="216">
        <v>52.911751152073698</v>
      </c>
      <c r="P42" s="217">
        <v>52.631464779460103</v>
      </c>
      <c r="Q42" s="208"/>
      <c r="R42" s="218">
        <v>47.945925891093701</v>
      </c>
      <c r="S42" s="96"/>
      <c r="T42" s="192">
        <v>15.3910497876573</v>
      </c>
      <c r="U42" s="187">
        <v>11.210740887219499</v>
      </c>
      <c r="V42" s="187">
        <v>13.560484963201599</v>
      </c>
      <c r="W42" s="187">
        <v>13.5327219160302</v>
      </c>
      <c r="X42" s="187">
        <v>-6.3605016671734198</v>
      </c>
      <c r="Y42" s="193">
        <v>9.0966866736443208</v>
      </c>
      <c r="Z42" s="187"/>
      <c r="AA42" s="194">
        <v>2.4544429340246299</v>
      </c>
      <c r="AB42" s="195">
        <v>-6.1492136533928203</v>
      </c>
      <c r="AC42" s="196">
        <v>-2.0587855341079799</v>
      </c>
      <c r="AD42" s="187"/>
      <c r="AE42" s="197">
        <v>5.33384358804601</v>
      </c>
      <c r="AF42" s="137"/>
      <c r="AG42" s="213">
        <v>39.567259710335698</v>
      </c>
      <c r="AH42" s="208">
        <v>52.654083278472598</v>
      </c>
      <c r="AI42" s="208">
        <v>57.546384134298798</v>
      </c>
      <c r="AJ42" s="208">
        <v>57.000014812376499</v>
      </c>
      <c r="AK42" s="208">
        <v>50.486561882817597</v>
      </c>
      <c r="AL42" s="214">
        <v>51.450860763660302</v>
      </c>
      <c r="AM42" s="208"/>
      <c r="AN42" s="215">
        <v>60.261342988808401</v>
      </c>
      <c r="AO42" s="216">
        <v>59.833782093482498</v>
      </c>
      <c r="AP42" s="217">
        <v>60.047562541145403</v>
      </c>
      <c r="AQ42" s="208"/>
      <c r="AR42" s="218">
        <v>53.9070612715132</v>
      </c>
      <c r="AS42" s="96"/>
      <c r="AT42" s="192">
        <v>8.7850775579648506</v>
      </c>
      <c r="AU42" s="187">
        <v>13.4015307846108</v>
      </c>
      <c r="AV42" s="187">
        <v>16.5913625675961</v>
      </c>
      <c r="AW42" s="187">
        <v>16.5629331369055</v>
      </c>
      <c r="AX42" s="187">
        <v>9.9995105257580796</v>
      </c>
      <c r="AY42" s="193">
        <v>13.3485869457357</v>
      </c>
      <c r="AZ42" s="187"/>
      <c r="BA42" s="194">
        <v>8.3275530203736494</v>
      </c>
      <c r="BB42" s="195">
        <v>-1.2669146069349699</v>
      </c>
      <c r="BC42" s="196">
        <v>3.32507731065078</v>
      </c>
      <c r="BD42" s="187"/>
      <c r="BE42" s="197">
        <v>9.9538494786448606</v>
      </c>
      <c r="BF42" s="137"/>
    </row>
    <row r="43" spans="1:58" x14ac:dyDescent="0.25">
      <c r="A43" s="26" t="s">
        <v>87</v>
      </c>
      <c r="B43" s="44" t="str">
        <f t="shared" si="0"/>
        <v>Virginia Mountains</v>
      </c>
      <c r="C43" s="12"/>
      <c r="D43" s="29" t="s">
        <v>16</v>
      </c>
      <c r="E43" s="32" t="s">
        <v>17</v>
      </c>
      <c r="F43" s="12"/>
      <c r="G43" s="219">
        <v>36.606846667614001</v>
      </c>
      <c r="H43" s="220">
        <v>46.189715787977804</v>
      </c>
      <c r="I43" s="220">
        <v>54.3813684808867</v>
      </c>
      <c r="J43" s="220">
        <v>58.313106437402297</v>
      </c>
      <c r="K43" s="220">
        <v>66.887511723745902</v>
      </c>
      <c r="L43" s="221">
        <v>52.475709819525299</v>
      </c>
      <c r="M43" s="208"/>
      <c r="N43" s="222">
        <v>91.186471507744699</v>
      </c>
      <c r="O43" s="223">
        <v>83.909387523092207</v>
      </c>
      <c r="P43" s="224">
        <v>87.547929515418502</v>
      </c>
      <c r="Q43" s="208"/>
      <c r="R43" s="225">
        <v>62.496344018351898</v>
      </c>
      <c r="S43" s="96"/>
      <c r="T43" s="198">
        <v>6.9321929352679197</v>
      </c>
      <c r="U43" s="199">
        <v>-0.46936421023472302</v>
      </c>
      <c r="V43" s="199">
        <v>1.07710138029057</v>
      </c>
      <c r="W43" s="199">
        <v>6.6800190253144898</v>
      </c>
      <c r="X43" s="199">
        <v>20.1024991098488</v>
      </c>
      <c r="Y43" s="200">
        <v>7.1821710638868099</v>
      </c>
      <c r="Z43" s="187"/>
      <c r="AA43" s="201">
        <v>-0.248232934344184</v>
      </c>
      <c r="AB43" s="202">
        <v>-6.0170160473918903</v>
      </c>
      <c r="AC43" s="203">
        <v>-3.0985930991520498</v>
      </c>
      <c r="AD43" s="187"/>
      <c r="AE43" s="204">
        <v>2.8162073986807199</v>
      </c>
      <c r="AF43" s="137"/>
      <c r="AG43" s="219">
        <v>45.465196950895198</v>
      </c>
      <c r="AH43" s="220">
        <v>54.431879099450398</v>
      </c>
      <c r="AI43" s="220">
        <v>63.985216419498997</v>
      </c>
      <c r="AJ43" s="220">
        <v>64.805493507414994</v>
      </c>
      <c r="AK43" s="220">
        <v>67.303811111899506</v>
      </c>
      <c r="AL43" s="221">
        <v>59.195826003064496</v>
      </c>
      <c r="AM43" s="208"/>
      <c r="AN43" s="222">
        <v>95.100293408074904</v>
      </c>
      <c r="AO43" s="223">
        <v>96.396960902575699</v>
      </c>
      <c r="AP43" s="224">
        <v>95.748627155325295</v>
      </c>
      <c r="AQ43" s="208"/>
      <c r="AR43" s="225">
        <v>69.637472433363698</v>
      </c>
      <c r="AS43" s="96"/>
      <c r="AT43" s="198">
        <v>6.5294444441201804</v>
      </c>
      <c r="AU43" s="199">
        <v>8.4779203123426896</v>
      </c>
      <c r="AV43" s="199">
        <v>16.457723480808099</v>
      </c>
      <c r="AW43" s="199">
        <v>17.322221129088899</v>
      </c>
      <c r="AX43" s="199">
        <v>18.6108088914423</v>
      </c>
      <c r="AY43" s="200">
        <v>13.937216520263</v>
      </c>
      <c r="AZ43" s="187"/>
      <c r="BA43" s="201">
        <v>12.3077012438235</v>
      </c>
      <c r="BB43" s="202">
        <v>6.0303085560218497</v>
      </c>
      <c r="BC43" s="203">
        <v>9.0575338048545202</v>
      </c>
      <c r="BD43" s="187"/>
      <c r="BE43" s="204">
        <v>11.967589445140201</v>
      </c>
      <c r="BF43" s="137"/>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B15" sqref="AB15"/>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8.886718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8.886718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8.886718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8.886718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8.886718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8.886718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8.886718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8.886718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8.886718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8.886718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8.886718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8.886718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8.886718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8.886718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8.886718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8.886718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8.886718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8.886718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8.886718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8.886718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8.886718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8.886718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8.886718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8.886718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8.886718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8.886718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8.886718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8.886718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8.886718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8.886718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8.886718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8.886718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8.886718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8.886718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8.886718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8.886718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8.886718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8.886718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8.886718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8.886718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8.886718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8.886718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8.886718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8.886718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8.886718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8.886718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8.886718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8.886718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8.886718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8.886718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8.886718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8.886718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8.886718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8.886718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8.886718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8.886718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8.886718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8.886718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8.886718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8.886718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8.886718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8.886718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8.886718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8.886718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8.886718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8.886718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8.886718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8.886718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8.886718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8.886718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8.886718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8.886718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8.886718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8.886718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8.886718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8.886718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8.886718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8.886718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8.886718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8.886718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8.886718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8.886718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8.886718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8.886718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8.886718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8.886718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8.886718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8.886718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8.886718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8.886718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8.886718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8.886718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8.886718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8.886718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8.886718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8.886718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8.886718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8.886718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8.886718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8.886718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8.886718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8.886718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8.886718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8.886718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8.886718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8.886718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8.886718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8.886718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8.886718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8.886718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8.886718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8.886718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8.886718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8.886718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8.886718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8.886718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8.886718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8.886718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8.886718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8.886718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8.886718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8.886718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8.886718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8.886718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8.886718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8.886718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8.886718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8.88671875" style="97"/>
  </cols>
  <sheetData>
    <row r="1" spans="1:50" ht="30" customHeight="1" x14ac:dyDescent="0.4">
      <c r="A1" s="100"/>
      <c r="B1" s="101" t="s">
        <v>101</v>
      </c>
      <c r="D1" s="39"/>
      <c r="E1" s="39"/>
      <c r="F1" s="39"/>
      <c r="G1" s="39"/>
      <c r="H1" s="39"/>
      <c r="I1" s="39"/>
      <c r="J1" s="39"/>
      <c r="K1" s="39"/>
      <c r="L1" s="39"/>
      <c r="M1" s="39"/>
      <c r="N1" s="39"/>
      <c r="O1" s="39"/>
      <c r="P1" s="39"/>
      <c r="Q1" s="39"/>
      <c r="R1" s="39"/>
      <c r="S1" s="39"/>
      <c r="T1" s="39"/>
      <c r="U1" s="39"/>
      <c r="V1" s="39"/>
      <c r="W1" s="39"/>
      <c r="X1" s="39"/>
      <c r="Y1" s="179"/>
      <c r="Z1" s="179"/>
      <c r="AA1" s="179"/>
      <c r="AB1" s="179"/>
      <c r="AC1" s="179"/>
      <c r="AD1" s="179"/>
      <c r="AE1" s="179"/>
      <c r="AF1" s="179"/>
      <c r="AG1" s="179"/>
      <c r="AH1" s="179"/>
      <c r="AI1" s="179"/>
      <c r="AJ1" s="179"/>
      <c r="AK1" s="179"/>
      <c r="AL1" s="179"/>
    </row>
    <row r="2" spans="1:50" ht="15" customHeight="1" x14ac:dyDescent="0.25">
      <c r="A2" s="39"/>
      <c r="B2" s="97" t="s">
        <v>123</v>
      </c>
      <c r="C2" s="39"/>
      <c r="D2" s="39"/>
      <c r="E2" s="39"/>
      <c r="F2" s="39"/>
      <c r="G2" s="39"/>
      <c r="H2" s="39"/>
      <c r="I2" s="39"/>
      <c r="J2" s="39"/>
      <c r="K2" s="39"/>
      <c r="L2" s="39"/>
      <c r="M2" s="39"/>
      <c r="N2" s="39"/>
      <c r="O2" s="39"/>
      <c r="P2" s="39"/>
      <c r="Q2" s="39"/>
      <c r="R2" s="39"/>
      <c r="S2" s="39"/>
      <c r="T2" s="39"/>
      <c r="U2" s="39"/>
      <c r="V2" s="39"/>
      <c r="W2" s="39"/>
      <c r="X2" s="39"/>
      <c r="Y2" s="179"/>
      <c r="Z2" s="179"/>
      <c r="AA2" s="179"/>
      <c r="AB2" s="179"/>
      <c r="AC2" s="179"/>
      <c r="AD2" s="179"/>
      <c r="AE2" s="179"/>
      <c r="AF2" s="179"/>
      <c r="AG2" s="179"/>
      <c r="AH2" s="179"/>
      <c r="AI2" s="179"/>
      <c r="AJ2" s="179"/>
      <c r="AK2" s="179"/>
      <c r="AL2" s="179"/>
    </row>
    <row r="3" spans="1:50" x14ac:dyDescent="0.25">
      <c r="A3" s="39"/>
      <c r="B3" s="39"/>
      <c r="C3" s="39"/>
      <c r="D3" s="39"/>
      <c r="E3" s="39"/>
      <c r="F3" s="39"/>
      <c r="G3" s="39"/>
      <c r="H3" s="39"/>
      <c r="I3" s="39"/>
      <c r="J3" s="39"/>
      <c r="K3" s="39"/>
      <c r="L3" s="39"/>
      <c r="M3" s="39"/>
      <c r="N3" s="39"/>
      <c r="O3" s="39"/>
      <c r="P3" s="39"/>
      <c r="Q3" s="39"/>
      <c r="R3" s="39"/>
      <c r="S3" s="39"/>
      <c r="T3" s="39"/>
      <c r="U3" s="39"/>
      <c r="V3" s="39"/>
      <c r="W3" s="39"/>
      <c r="X3" s="39"/>
      <c r="Y3" s="179"/>
      <c r="Z3" s="179"/>
      <c r="AA3" s="179"/>
      <c r="AB3" s="179"/>
      <c r="AC3" s="179"/>
      <c r="AD3" s="179"/>
      <c r="AE3" s="179"/>
      <c r="AF3" s="179"/>
      <c r="AG3" s="179"/>
      <c r="AH3" s="179"/>
      <c r="AI3" s="179"/>
      <c r="AJ3" s="179"/>
      <c r="AK3" s="179"/>
      <c r="AL3" s="179"/>
    </row>
    <row r="4" spans="1:50" x14ac:dyDescent="0.25">
      <c r="A4" s="39"/>
      <c r="B4" s="39"/>
      <c r="C4" s="39"/>
      <c r="D4" s="39"/>
      <c r="E4" s="39"/>
      <c r="F4" s="39"/>
      <c r="G4" s="39"/>
      <c r="H4" s="39"/>
      <c r="I4" s="39"/>
      <c r="J4" s="39"/>
      <c r="K4" s="39"/>
      <c r="L4" s="39"/>
      <c r="M4" s="39"/>
      <c r="N4" s="39"/>
      <c r="O4" s="39"/>
      <c r="P4" s="39"/>
      <c r="Q4" s="39"/>
      <c r="R4" s="39"/>
      <c r="S4" s="39"/>
      <c r="T4" s="39"/>
      <c r="U4" s="39"/>
      <c r="V4" s="39"/>
      <c r="W4" s="39"/>
      <c r="X4" s="39"/>
      <c r="Y4" s="179"/>
      <c r="Z4" s="179"/>
      <c r="AA4" s="179"/>
      <c r="AB4" s="179"/>
      <c r="AC4" s="179"/>
      <c r="AD4" s="179"/>
      <c r="AE4" s="179"/>
      <c r="AF4" s="179"/>
      <c r="AG4" s="179"/>
      <c r="AH4" s="179"/>
      <c r="AI4" s="179"/>
      <c r="AJ4" s="179"/>
      <c r="AK4" s="179"/>
      <c r="AL4" s="179"/>
    </row>
    <row r="5" spans="1:50" x14ac:dyDescent="0.25">
      <c r="A5" s="39"/>
      <c r="B5" s="39"/>
      <c r="C5" s="39"/>
      <c r="D5" s="39"/>
      <c r="E5" s="39"/>
      <c r="F5" s="39"/>
      <c r="G5" s="39"/>
      <c r="H5" s="39"/>
      <c r="I5" s="39"/>
      <c r="J5" s="39"/>
      <c r="K5" s="39"/>
      <c r="L5" s="39"/>
      <c r="M5" s="39"/>
      <c r="N5" s="39"/>
      <c r="O5" s="39"/>
      <c r="P5" s="39"/>
      <c r="Q5" s="39"/>
      <c r="R5" s="39"/>
      <c r="S5" s="39"/>
      <c r="T5" s="39"/>
      <c r="U5" s="39"/>
      <c r="V5" s="39"/>
      <c r="W5" s="39"/>
      <c r="X5" s="39"/>
      <c r="Y5" s="179"/>
      <c r="Z5" s="179"/>
      <c r="AA5" s="179"/>
      <c r="AB5" s="179"/>
      <c r="AC5" s="179"/>
      <c r="AD5" s="179"/>
      <c r="AE5" s="179"/>
      <c r="AF5" s="179"/>
      <c r="AG5" s="179"/>
      <c r="AH5" s="179"/>
      <c r="AI5" s="179"/>
      <c r="AJ5" s="179"/>
      <c r="AK5" s="179"/>
      <c r="AL5" s="179"/>
    </row>
    <row r="6" spans="1:50" x14ac:dyDescent="0.25">
      <c r="A6" s="39"/>
      <c r="B6" s="39"/>
      <c r="C6" s="39"/>
      <c r="D6" s="39"/>
      <c r="E6" s="39"/>
      <c r="F6" s="39"/>
      <c r="G6" s="39"/>
      <c r="H6" s="39"/>
      <c r="I6" s="39"/>
      <c r="J6" s="39"/>
      <c r="K6" s="39"/>
      <c r="L6" s="39"/>
      <c r="M6" s="39"/>
      <c r="N6" s="39"/>
      <c r="O6" s="39"/>
      <c r="P6" s="39"/>
      <c r="Q6" s="39"/>
      <c r="R6" s="39"/>
      <c r="S6" s="39"/>
      <c r="T6" s="39"/>
      <c r="U6" s="39"/>
      <c r="V6" s="39"/>
      <c r="W6" s="39"/>
      <c r="X6" s="39"/>
      <c r="Y6" s="179"/>
      <c r="Z6" s="179"/>
      <c r="AA6" s="179"/>
      <c r="AB6" s="179"/>
      <c r="AC6" s="179"/>
      <c r="AD6" s="179"/>
      <c r="AE6" s="179"/>
      <c r="AF6" s="179"/>
      <c r="AG6" s="179"/>
      <c r="AH6" s="179"/>
      <c r="AI6" s="179"/>
      <c r="AJ6" s="179"/>
      <c r="AK6" s="179"/>
      <c r="AL6" s="179"/>
    </row>
    <row r="7" spans="1:50" x14ac:dyDescent="0.25">
      <c r="A7" s="39"/>
      <c r="B7" s="39"/>
      <c r="C7" s="39"/>
      <c r="D7" s="39"/>
      <c r="E7" s="39"/>
      <c r="F7" s="39"/>
      <c r="G7" s="39"/>
      <c r="H7" s="39"/>
      <c r="I7" s="39"/>
      <c r="J7" s="39"/>
      <c r="K7" s="39"/>
      <c r="L7" s="39"/>
      <c r="M7" s="39"/>
      <c r="N7" s="39"/>
      <c r="O7" s="39"/>
      <c r="P7" s="39"/>
      <c r="Q7" s="39"/>
      <c r="R7" s="39"/>
      <c r="S7" s="39"/>
      <c r="T7" s="39"/>
      <c r="U7" s="39"/>
      <c r="V7" s="39"/>
      <c r="W7" s="39"/>
      <c r="X7" s="39"/>
      <c r="Y7" s="179"/>
      <c r="Z7" s="179"/>
      <c r="AA7" s="179"/>
      <c r="AB7" s="179"/>
      <c r="AC7" s="179"/>
      <c r="AD7" s="179"/>
      <c r="AE7" s="179"/>
      <c r="AF7" s="179"/>
      <c r="AG7" s="179"/>
      <c r="AH7" s="179"/>
      <c r="AI7" s="179"/>
      <c r="AJ7" s="179"/>
      <c r="AK7" s="179"/>
      <c r="AL7" s="179"/>
    </row>
    <row r="8" spans="1:50" ht="18" customHeight="1" x14ac:dyDescent="0.3">
      <c r="A8" s="102"/>
      <c r="B8" s="39"/>
      <c r="C8" s="39"/>
      <c r="D8" s="175">
        <v>2022</v>
      </c>
      <c r="E8" s="175"/>
      <c r="F8" s="175"/>
      <c r="G8" s="175"/>
      <c r="H8" s="175"/>
      <c r="I8" s="175"/>
      <c r="J8" s="175"/>
      <c r="K8" s="102"/>
      <c r="L8" s="102"/>
      <c r="M8" s="102"/>
      <c r="N8" s="102"/>
      <c r="O8" s="39"/>
      <c r="P8" s="175">
        <v>2021</v>
      </c>
      <c r="Q8" s="175"/>
      <c r="R8" s="175"/>
      <c r="S8" s="175"/>
      <c r="T8" s="175"/>
      <c r="U8" s="175"/>
      <c r="V8" s="175"/>
      <c r="W8" s="102"/>
      <c r="X8" s="102"/>
      <c r="Y8" s="179"/>
      <c r="Z8" s="179"/>
      <c r="AA8" s="179"/>
      <c r="AB8" s="179"/>
      <c r="AC8" s="179"/>
      <c r="AD8" s="179"/>
      <c r="AE8" s="179"/>
      <c r="AF8" s="179"/>
      <c r="AG8" s="179"/>
      <c r="AH8" s="179"/>
      <c r="AI8" s="179"/>
      <c r="AJ8" s="179"/>
      <c r="AK8" s="179"/>
      <c r="AL8" s="179"/>
    </row>
    <row r="9" spans="1:50" ht="15.75" customHeight="1" x14ac:dyDescent="0.3">
      <c r="A9" s="103"/>
      <c r="B9" s="104"/>
      <c r="C9" s="104"/>
      <c r="D9" s="105" t="s">
        <v>0</v>
      </c>
      <c r="E9" s="105" t="s">
        <v>1</v>
      </c>
      <c r="F9" s="105" t="s">
        <v>102</v>
      </c>
      <c r="G9" s="105" t="s">
        <v>2</v>
      </c>
      <c r="H9" s="105" t="s">
        <v>103</v>
      </c>
      <c r="I9" s="105" t="s">
        <v>3</v>
      </c>
      <c r="J9" s="105" t="s">
        <v>4</v>
      </c>
      <c r="K9" s="103"/>
      <c r="L9" s="103"/>
      <c r="M9" s="104"/>
      <c r="N9" s="104"/>
      <c r="O9" s="104"/>
      <c r="P9" s="105" t="s">
        <v>0</v>
      </c>
      <c r="Q9" s="105" t="s">
        <v>1</v>
      </c>
      <c r="R9" s="105" t="s">
        <v>102</v>
      </c>
      <c r="S9" s="105" t="s">
        <v>2</v>
      </c>
      <c r="T9" s="105" t="s">
        <v>103</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5">
      <c r="A10" s="180"/>
      <c r="B10" s="39"/>
      <c r="C10" s="108" t="s">
        <v>113</v>
      </c>
      <c r="D10" s="109">
        <v>16</v>
      </c>
      <c r="E10" s="110">
        <v>17</v>
      </c>
      <c r="F10" s="110">
        <v>18</v>
      </c>
      <c r="G10" s="110">
        <v>19</v>
      </c>
      <c r="H10" s="110">
        <v>20</v>
      </c>
      <c r="I10" s="110">
        <v>21</v>
      </c>
      <c r="J10" s="111">
        <v>22</v>
      </c>
      <c r="K10" s="180"/>
      <c r="L10" s="180"/>
      <c r="M10" s="173" t="s">
        <v>104</v>
      </c>
      <c r="N10" s="181"/>
      <c r="O10" s="108" t="s">
        <v>113</v>
      </c>
      <c r="P10" s="109">
        <v>17</v>
      </c>
      <c r="Q10" s="110">
        <v>18</v>
      </c>
      <c r="R10" s="110">
        <v>19</v>
      </c>
      <c r="S10" s="110">
        <v>20</v>
      </c>
      <c r="T10" s="110">
        <v>21</v>
      </c>
      <c r="U10" s="110">
        <v>22</v>
      </c>
      <c r="V10" s="111">
        <v>23</v>
      </c>
      <c r="W10" s="180"/>
      <c r="X10" s="180"/>
      <c r="Y10" s="179"/>
      <c r="Z10" s="179"/>
      <c r="AA10" s="179"/>
      <c r="AB10" s="179"/>
      <c r="AC10" s="179"/>
      <c r="AD10" s="179"/>
      <c r="AE10" s="179"/>
      <c r="AF10" s="179"/>
      <c r="AG10" s="179"/>
      <c r="AH10" s="179"/>
      <c r="AI10" s="179"/>
      <c r="AJ10" s="179"/>
      <c r="AK10" s="179"/>
      <c r="AL10" s="179"/>
    </row>
    <row r="11" spans="1:50" ht="20.100000000000001" customHeight="1" x14ac:dyDescent="0.25">
      <c r="A11" s="180"/>
      <c r="B11" s="39"/>
      <c r="C11" s="108" t="s">
        <v>113</v>
      </c>
      <c r="D11" s="112">
        <v>23</v>
      </c>
      <c r="E11" s="113">
        <v>24</v>
      </c>
      <c r="F11" s="113">
        <v>25</v>
      </c>
      <c r="G11" s="113">
        <v>26</v>
      </c>
      <c r="H11" s="113">
        <v>27</v>
      </c>
      <c r="I11" s="113">
        <v>28</v>
      </c>
      <c r="J11" s="114">
        <v>29</v>
      </c>
      <c r="K11" s="180"/>
      <c r="L11" s="180"/>
      <c r="M11" s="173" t="s">
        <v>104</v>
      </c>
      <c r="N11" s="181"/>
      <c r="O11" s="108" t="s">
        <v>113</v>
      </c>
      <c r="P11" s="112">
        <v>24</v>
      </c>
      <c r="Q11" s="113">
        <v>25</v>
      </c>
      <c r="R11" s="113">
        <v>26</v>
      </c>
      <c r="S11" s="113">
        <v>27</v>
      </c>
      <c r="T11" s="113">
        <v>28</v>
      </c>
      <c r="U11" s="113">
        <v>29</v>
      </c>
      <c r="V11" s="114">
        <v>30</v>
      </c>
      <c r="W11" s="180"/>
      <c r="X11" s="180"/>
      <c r="Y11" s="179"/>
      <c r="Z11" s="179"/>
      <c r="AA11" s="179"/>
      <c r="AB11" s="179"/>
      <c r="AC11" s="179"/>
      <c r="AD11" s="179"/>
      <c r="AE11" s="179"/>
      <c r="AF11" s="179"/>
      <c r="AG11" s="179"/>
      <c r="AH11" s="179"/>
      <c r="AI11" s="179"/>
      <c r="AJ11" s="179"/>
      <c r="AK11" s="179"/>
      <c r="AL11" s="179"/>
    </row>
    <row r="12" spans="1:50" ht="20.100000000000001" customHeight="1" x14ac:dyDescent="0.25">
      <c r="A12" s="180"/>
      <c r="B12" s="39"/>
      <c r="C12" s="108" t="s">
        <v>114</v>
      </c>
      <c r="D12" s="115">
        <v>30</v>
      </c>
      <c r="E12" s="116">
        <v>31</v>
      </c>
      <c r="F12" s="116">
        <v>1</v>
      </c>
      <c r="G12" s="116">
        <v>2</v>
      </c>
      <c r="H12" s="116">
        <v>3</v>
      </c>
      <c r="I12" s="116">
        <v>4</v>
      </c>
      <c r="J12" s="117">
        <v>5</v>
      </c>
      <c r="K12" s="180"/>
      <c r="L12" s="180"/>
      <c r="M12" s="173" t="s">
        <v>104</v>
      </c>
      <c r="N12" s="181"/>
      <c r="O12" s="108" t="s">
        <v>114</v>
      </c>
      <c r="P12" s="115">
        <v>31</v>
      </c>
      <c r="Q12" s="116">
        <v>1</v>
      </c>
      <c r="R12" s="116">
        <v>2</v>
      </c>
      <c r="S12" s="116">
        <v>3</v>
      </c>
      <c r="T12" s="116">
        <v>4</v>
      </c>
      <c r="U12" s="116">
        <v>5</v>
      </c>
      <c r="V12" s="117">
        <v>6</v>
      </c>
      <c r="W12" s="180"/>
      <c r="X12" s="180"/>
      <c r="Y12" s="179"/>
      <c r="Z12" s="179"/>
      <c r="AA12" s="179"/>
      <c r="AB12" s="179"/>
      <c r="AC12" s="179"/>
      <c r="AD12" s="179"/>
      <c r="AE12" s="179"/>
      <c r="AF12" s="179"/>
      <c r="AG12" s="179"/>
      <c r="AH12" s="179"/>
      <c r="AI12" s="179"/>
      <c r="AJ12" s="179"/>
      <c r="AK12" s="179"/>
      <c r="AL12" s="179"/>
    </row>
    <row r="13" spans="1:50" ht="20.100000000000001" customHeight="1" x14ac:dyDescent="0.25">
      <c r="A13" s="180"/>
      <c r="B13" s="39"/>
      <c r="C13" s="108" t="s">
        <v>118</v>
      </c>
      <c r="D13" s="118">
        <v>6</v>
      </c>
      <c r="E13" s="119">
        <v>7</v>
      </c>
      <c r="F13" s="119">
        <v>8</v>
      </c>
      <c r="G13" s="119">
        <v>9</v>
      </c>
      <c r="H13" s="119">
        <v>10</v>
      </c>
      <c r="I13" s="119">
        <v>11</v>
      </c>
      <c r="J13" s="120">
        <v>12</v>
      </c>
      <c r="K13" s="180"/>
      <c r="L13" s="180"/>
      <c r="M13" s="173" t="s">
        <v>104</v>
      </c>
      <c r="N13" s="181"/>
      <c r="O13" s="108" t="s">
        <v>118</v>
      </c>
      <c r="P13" s="118">
        <v>7</v>
      </c>
      <c r="Q13" s="119">
        <v>8</v>
      </c>
      <c r="R13" s="119">
        <v>9</v>
      </c>
      <c r="S13" s="119">
        <v>10</v>
      </c>
      <c r="T13" s="119">
        <v>11</v>
      </c>
      <c r="U13" s="119">
        <v>12</v>
      </c>
      <c r="V13" s="120">
        <v>13</v>
      </c>
      <c r="W13" s="180"/>
      <c r="X13" s="180"/>
      <c r="Y13" s="179"/>
      <c r="Z13" s="179"/>
      <c r="AA13" s="179"/>
      <c r="AB13" s="179"/>
      <c r="AC13" s="179"/>
      <c r="AD13" s="179"/>
      <c r="AE13" s="179"/>
      <c r="AF13" s="179"/>
      <c r="AG13" s="179"/>
      <c r="AH13" s="179"/>
      <c r="AI13" s="179"/>
      <c r="AJ13" s="179"/>
      <c r="AK13" s="179"/>
      <c r="AL13" s="179"/>
    </row>
    <row r="14" spans="1:50" ht="20.100000000000001" customHeight="1" x14ac:dyDescent="0.25">
      <c r="A14" s="180"/>
      <c r="B14" s="39"/>
      <c r="C14" s="108" t="s">
        <v>118</v>
      </c>
      <c r="D14" s="121">
        <v>13</v>
      </c>
      <c r="E14" s="122">
        <v>14</v>
      </c>
      <c r="F14" s="122">
        <v>15</v>
      </c>
      <c r="G14" s="122">
        <v>16</v>
      </c>
      <c r="H14" s="122">
        <v>17</v>
      </c>
      <c r="I14" s="122">
        <v>18</v>
      </c>
      <c r="J14" s="123">
        <v>19</v>
      </c>
      <c r="K14" s="180"/>
      <c r="L14" s="180"/>
      <c r="M14" s="173" t="s">
        <v>104</v>
      </c>
      <c r="N14" s="181"/>
      <c r="O14" s="108" t="s">
        <v>118</v>
      </c>
      <c r="P14" s="121">
        <v>14</v>
      </c>
      <c r="Q14" s="122">
        <v>15</v>
      </c>
      <c r="R14" s="122">
        <v>16</v>
      </c>
      <c r="S14" s="122">
        <v>17</v>
      </c>
      <c r="T14" s="122">
        <v>18</v>
      </c>
      <c r="U14" s="122">
        <v>19</v>
      </c>
      <c r="V14" s="123">
        <v>20</v>
      </c>
      <c r="W14" s="180"/>
      <c r="X14" s="180"/>
      <c r="Y14" s="179"/>
      <c r="Z14" s="179"/>
      <c r="AA14" s="179"/>
      <c r="AB14" s="179"/>
      <c r="AC14" s="179"/>
      <c r="AD14" s="179"/>
      <c r="AE14" s="179"/>
      <c r="AF14" s="179"/>
      <c r="AG14" s="179"/>
      <c r="AH14" s="179"/>
      <c r="AI14" s="179"/>
      <c r="AJ14" s="179"/>
      <c r="AK14" s="179"/>
      <c r="AL14" s="179"/>
    </row>
    <row r="15" spans="1:50" ht="20.100000000000001" customHeight="1" x14ac:dyDescent="0.25">
      <c r="A15" s="180"/>
      <c r="B15" s="39"/>
      <c r="C15" s="108" t="s">
        <v>118</v>
      </c>
      <c r="D15" s="124">
        <v>20</v>
      </c>
      <c r="E15" s="125">
        <v>21</v>
      </c>
      <c r="F15" s="125">
        <v>22</v>
      </c>
      <c r="G15" s="125">
        <v>23</v>
      </c>
      <c r="H15" s="125">
        <v>24</v>
      </c>
      <c r="I15" s="125">
        <v>25</v>
      </c>
      <c r="J15" s="126">
        <v>26</v>
      </c>
      <c r="K15" s="180"/>
      <c r="L15" s="180"/>
      <c r="M15" s="173" t="s">
        <v>104</v>
      </c>
      <c r="N15" s="181"/>
      <c r="O15" s="108" t="s">
        <v>118</v>
      </c>
      <c r="P15" s="124">
        <v>21</v>
      </c>
      <c r="Q15" s="125">
        <v>22</v>
      </c>
      <c r="R15" s="125">
        <v>23</v>
      </c>
      <c r="S15" s="125">
        <v>24</v>
      </c>
      <c r="T15" s="125">
        <v>25</v>
      </c>
      <c r="U15" s="125">
        <v>26</v>
      </c>
      <c r="V15" s="126">
        <v>27</v>
      </c>
      <c r="W15" s="180"/>
      <c r="X15" s="180"/>
      <c r="Y15" s="179"/>
      <c r="Z15" s="179"/>
      <c r="AA15" s="179"/>
      <c r="AB15" s="179"/>
      <c r="AC15" s="179"/>
      <c r="AD15" s="179"/>
      <c r="AE15" s="179"/>
      <c r="AF15" s="179"/>
      <c r="AG15" s="179"/>
      <c r="AH15" s="179"/>
      <c r="AI15" s="179"/>
      <c r="AJ15" s="179"/>
      <c r="AK15" s="179"/>
      <c r="AL15" s="179"/>
    </row>
    <row r="16" spans="1:50" x14ac:dyDescent="0.25">
      <c r="A16" s="39"/>
      <c r="B16" s="39"/>
      <c r="C16" s="39"/>
      <c r="D16" s="39"/>
      <c r="E16" s="39"/>
      <c r="F16" s="39"/>
      <c r="G16" s="39"/>
      <c r="H16" s="39"/>
      <c r="I16" s="39"/>
      <c r="J16" s="39"/>
      <c r="K16" s="39"/>
      <c r="L16" s="39"/>
      <c r="M16" s="39"/>
      <c r="N16" s="39"/>
      <c r="O16" s="39"/>
      <c r="P16" s="39"/>
      <c r="Q16" s="39"/>
      <c r="R16" s="39"/>
      <c r="S16" s="39"/>
      <c r="T16" s="39"/>
      <c r="U16" s="39"/>
      <c r="V16" s="39"/>
      <c r="W16" s="39"/>
      <c r="X16" s="39"/>
      <c r="Y16" s="179"/>
      <c r="Z16" s="179"/>
      <c r="AA16" s="179"/>
      <c r="AB16" s="179"/>
      <c r="AC16" s="179"/>
      <c r="AD16" s="179"/>
      <c r="AE16" s="179"/>
      <c r="AF16" s="179"/>
      <c r="AG16" s="179"/>
      <c r="AH16" s="179"/>
      <c r="AI16" s="179"/>
      <c r="AJ16" s="179"/>
      <c r="AK16" s="179"/>
      <c r="AL16" s="179"/>
    </row>
    <row r="17" spans="1:50" x14ac:dyDescent="0.25">
      <c r="A17" s="39"/>
      <c r="B17" s="39"/>
      <c r="C17" s="39"/>
      <c r="D17" s="39"/>
      <c r="E17" s="39"/>
      <c r="F17" s="39"/>
      <c r="G17" s="39"/>
      <c r="H17" s="39"/>
      <c r="I17" s="39"/>
      <c r="J17" s="39"/>
      <c r="K17" s="39"/>
      <c r="L17" s="39"/>
      <c r="M17" s="39"/>
      <c r="N17" s="39"/>
      <c r="O17" s="39"/>
      <c r="P17" s="39"/>
      <c r="Q17" s="39"/>
      <c r="R17" s="39"/>
      <c r="S17" s="39"/>
      <c r="T17" s="39"/>
      <c r="U17" s="39"/>
      <c r="V17" s="39"/>
      <c r="W17" s="39"/>
      <c r="X17" s="39"/>
      <c r="Y17" s="179"/>
      <c r="Z17" s="179"/>
      <c r="AA17" s="179"/>
      <c r="AB17" s="179"/>
      <c r="AC17" s="179"/>
      <c r="AD17" s="179"/>
      <c r="AE17" s="179"/>
      <c r="AF17" s="179"/>
      <c r="AG17" s="179"/>
      <c r="AH17" s="179"/>
      <c r="AI17" s="179"/>
      <c r="AJ17" s="179"/>
      <c r="AK17" s="179"/>
      <c r="AL17" s="179"/>
    </row>
    <row r="18" spans="1:50" x14ac:dyDescent="0.25">
      <c r="A18" s="39"/>
      <c r="B18" s="39"/>
      <c r="C18" s="39"/>
      <c r="D18" s="174" t="s">
        <v>105</v>
      </c>
      <c r="E18" s="174"/>
      <c r="F18" s="174"/>
      <c r="G18" s="174"/>
      <c r="H18" s="174"/>
      <c r="I18" s="174"/>
      <c r="J18" s="174"/>
      <c r="K18" s="39"/>
      <c r="L18" s="39"/>
      <c r="M18" s="39"/>
      <c r="N18" s="39"/>
      <c r="O18" s="39"/>
      <c r="P18" s="174" t="s">
        <v>106</v>
      </c>
      <c r="Q18" s="174"/>
      <c r="R18" s="174"/>
      <c r="S18" s="174"/>
      <c r="T18" s="174"/>
      <c r="U18" s="174"/>
      <c r="V18" s="174"/>
      <c r="W18" s="39"/>
      <c r="X18" s="39"/>
      <c r="Y18" s="179"/>
      <c r="Z18" s="179"/>
      <c r="AA18" s="179"/>
      <c r="AB18" s="179"/>
      <c r="AC18" s="179"/>
      <c r="AD18" s="179"/>
      <c r="AE18" s="179"/>
      <c r="AF18" s="179"/>
      <c r="AG18" s="179"/>
      <c r="AH18" s="179"/>
      <c r="AI18" s="179"/>
      <c r="AJ18" s="179"/>
      <c r="AK18" s="179"/>
      <c r="AL18" s="179"/>
    </row>
    <row r="19" spans="1:50" ht="13.2" customHeight="1" x14ac:dyDescent="0.25">
      <c r="A19" s="39"/>
      <c r="B19" s="39"/>
      <c r="C19" s="172" t="s">
        <v>117</v>
      </c>
      <c r="D19" s="172"/>
      <c r="E19" s="172"/>
      <c r="F19" s="172"/>
      <c r="G19" s="39"/>
      <c r="H19" s="39" t="s">
        <v>116</v>
      </c>
      <c r="I19" s="39"/>
      <c r="J19" s="39"/>
      <c r="K19" s="39"/>
      <c r="L19" s="39"/>
      <c r="M19" s="39"/>
      <c r="N19" s="39"/>
      <c r="O19" s="172" t="s">
        <v>115</v>
      </c>
      <c r="P19" s="172"/>
      <c r="Q19" s="172"/>
      <c r="R19" s="172"/>
      <c r="S19" s="39"/>
      <c r="T19" s="39" t="s">
        <v>116</v>
      </c>
      <c r="U19" s="39"/>
      <c r="V19" s="39"/>
      <c r="W19" s="39"/>
      <c r="X19" s="39"/>
      <c r="Y19" s="179"/>
      <c r="Z19" s="179"/>
      <c r="AA19" s="179"/>
      <c r="AB19" s="179"/>
      <c r="AC19" s="179"/>
      <c r="AD19" s="179"/>
      <c r="AE19" s="179"/>
      <c r="AF19" s="179"/>
      <c r="AG19" s="179"/>
      <c r="AH19" s="179"/>
      <c r="AI19" s="179"/>
      <c r="AJ19" s="179"/>
      <c r="AK19" s="179"/>
      <c r="AL19" s="179"/>
    </row>
    <row r="20" spans="1:50" x14ac:dyDescent="0.25">
      <c r="A20" s="127"/>
      <c r="B20" s="127"/>
      <c r="C20" s="172" t="s">
        <v>121</v>
      </c>
      <c r="D20" s="172"/>
      <c r="E20" s="172"/>
      <c r="F20" s="172"/>
      <c r="G20" s="39"/>
      <c r="H20" s="39" t="s">
        <v>120</v>
      </c>
      <c r="I20" s="39"/>
      <c r="J20" s="39"/>
      <c r="K20" s="127"/>
      <c r="L20" s="127"/>
      <c r="M20" s="127"/>
      <c r="N20" s="127"/>
      <c r="O20" s="172" t="s">
        <v>119</v>
      </c>
      <c r="P20" s="172"/>
      <c r="Q20" s="172"/>
      <c r="R20" s="172"/>
      <c r="S20" s="39"/>
      <c r="T20" s="39" t="s">
        <v>120</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5">
      <c r="A21" s="130"/>
      <c r="B21" s="130"/>
      <c r="C21" s="172" t="s">
        <v>124</v>
      </c>
      <c r="D21" s="172"/>
      <c r="E21" s="172"/>
      <c r="F21" s="172"/>
      <c r="G21" s="39"/>
      <c r="H21" s="39" t="s">
        <v>125</v>
      </c>
      <c r="I21" s="39"/>
      <c r="J21" s="39"/>
      <c r="K21" s="127"/>
      <c r="L21" s="127"/>
      <c r="M21" s="127"/>
      <c r="N21" s="127"/>
      <c r="O21" s="172" t="s">
        <v>126</v>
      </c>
      <c r="P21" s="172"/>
      <c r="Q21" s="172"/>
      <c r="R21" s="172"/>
      <c r="S21" s="131"/>
      <c r="T21" s="131" t="s">
        <v>125</v>
      </c>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5">
      <c r="A22" s="127"/>
      <c r="B22" s="127"/>
      <c r="C22" s="172"/>
      <c r="D22" s="172"/>
      <c r="E22" s="172"/>
      <c r="F22" s="172"/>
      <c r="G22" s="39"/>
      <c r="H22" s="39"/>
      <c r="I22" s="39"/>
      <c r="J22" s="39"/>
      <c r="K22" s="127"/>
      <c r="L22" s="127"/>
      <c r="M22" s="127"/>
      <c r="N22" s="127"/>
      <c r="O22" s="172"/>
      <c r="P22" s="172"/>
      <c r="Q22" s="172"/>
      <c r="R22" s="172"/>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5">
      <c r="A23" s="127"/>
      <c r="B23" s="127"/>
      <c r="C23" s="172"/>
      <c r="D23" s="172"/>
      <c r="E23" s="172"/>
      <c r="F23" s="172"/>
      <c r="G23" s="39"/>
      <c r="H23" s="39"/>
      <c r="I23" s="39"/>
      <c r="J23" s="127"/>
      <c r="K23" s="127"/>
      <c r="L23" s="127"/>
      <c r="M23" s="127"/>
      <c r="N23" s="127"/>
      <c r="O23" s="172"/>
      <c r="P23" s="172"/>
      <c r="Q23" s="172"/>
      <c r="R23" s="172"/>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5">
      <c r="A24" s="39"/>
      <c r="B24" s="39"/>
      <c r="C24" s="172"/>
      <c r="D24" s="172"/>
      <c r="E24" s="172"/>
      <c r="F24" s="172"/>
      <c r="G24" s="39"/>
      <c r="H24" s="39"/>
      <c r="I24" s="39"/>
      <c r="J24" s="39"/>
      <c r="K24" s="39"/>
      <c r="L24" s="39"/>
      <c r="M24" s="39"/>
      <c r="N24" s="39"/>
      <c r="O24" s="172"/>
      <c r="P24" s="172"/>
      <c r="Q24" s="172"/>
      <c r="R24" s="172"/>
      <c r="S24" s="39"/>
      <c r="T24" s="39"/>
      <c r="U24" s="39"/>
      <c r="V24" s="39"/>
      <c r="W24" s="39"/>
      <c r="X24" s="39"/>
      <c r="Y24" s="179"/>
      <c r="Z24" s="179"/>
      <c r="AA24" s="179"/>
      <c r="AB24" s="179"/>
      <c r="AC24" s="179"/>
      <c r="AD24" s="179"/>
      <c r="AE24" s="179"/>
      <c r="AF24" s="179"/>
      <c r="AG24" s="179"/>
      <c r="AH24" s="179"/>
      <c r="AI24" s="179"/>
      <c r="AJ24" s="179"/>
      <c r="AK24" s="179"/>
      <c r="AL24" s="179"/>
    </row>
    <row r="25" spans="1:50" ht="12.75" customHeight="1" x14ac:dyDescent="0.25">
      <c r="Y25" s="179"/>
      <c r="Z25" s="179"/>
      <c r="AA25" s="179"/>
      <c r="AB25" s="179"/>
      <c r="AC25" s="179"/>
      <c r="AD25" s="179"/>
      <c r="AE25" s="179"/>
      <c r="AF25" s="179"/>
      <c r="AG25" s="179"/>
      <c r="AH25" s="179"/>
      <c r="AI25" s="179"/>
      <c r="AJ25" s="179"/>
      <c r="AK25" s="179"/>
      <c r="AL25" s="179"/>
    </row>
    <row r="26" spans="1:50" x14ac:dyDescent="0.25">
      <c r="A26" s="39"/>
      <c r="B26" s="39"/>
      <c r="C26" s="172"/>
      <c r="D26" s="172"/>
      <c r="E26" s="172"/>
      <c r="F26" s="172"/>
      <c r="G26" s="39"/>
      <c r="H26" s="39"/>
      <c r="I26" s="39"/>
      <c r="J26" s="39"/>
      <c r="K26" s="39"/>
      <c r="L26" s="39"/>
      <c r="M26" s="39"/>
      <c r="N26" s="39"/>
      <c r="O26" s="172"/>
      <c r="P26" s="172"/>
      <c r="Q26" s="172"/>
      <c r="R26" s="172"/>
      <c r="S26" s="39"/>
      <c r="T26" s="39"/>
      <c r="U26" s="39"/>
      <c r="V26" s="39"/>
      <c r="W26" s="39"/>
      <c r="X26" s="39"/>
      <c r="Y26" s="179"/>
      <c r="Z26" s="179"/>
      <c r="AA26" s="179"/>
      <c r="AB26" s="179"/>
      <c r="AC26" s="179"/>
      <c r="AD26" s="179"/>
      <c r="AE26" s="179"/>
      <c r="AF26" s="179"/>
      <c r="AG26" s="179"/>
      <c r="AH26" s="179"/>
      <c r="AI26" s="179"/>
      <c r="AJ26" s="179"/>
      <c r="AK26" s="179"/>
      <c r="AL26" s="179"/>
    </row>
    <row r="27" spans="1:50" x14ac:dyDescent="0.25">
      <c r="A27" s="39"/>
      <c r="B27" s="39"/>
      <c r="C27" s="172"/>
      <c r="D27" s="182"/>
      <c r="E27" s="182"/>
      <c r="F27" s="39"/>
      <c r="G27" s="39"/>
      <c r="H27" s="39"/>
      <c r="I27" s="39"/>
      <c r="J27" s="39"/>
      <c r="K27" s="39"/>
      <c r="L27" s="39"/>
      <c r="M27" s="39"/>
      <c r="N27" s="39"/>
      <c r="O27" s="172"/>
      <c r="P27" s="182"/>
      <c r="Q27" s="182"/>
      <c r="R27" s="39"/>
      <c r="S27" s="39"/>
      <c r="T27" s="39"/>
      <c r="U27" s="39"/>
      <c r="V27" s="39"/>
      <c r="W27" s="39"/>
      <c r="X27" s="39"/>
      <c r="Y27" s="179"/>
      <c r="Z27" s="179"/>
      <c r="AA27" s="179"/>
      <c r="AB27" s="179"/>
      <c r="AC27" s="179"/>
      <c r="AD27" s="179"/>
      <c r="AE27" s="179"/>
      <c r="AF27" s="179"/>
      <c r="AG27" s="179"/>
      <c r="AH27" s="179"/>
      <c r="AI27" s="179"/>
      <c r="AJ27" s="179"/>
      <c r="AK27" s="179"/>
      <c r="AL27" s="179"/>
    </row>
    <row r="28" spans="1:50" x14ac:dyDescent="0.25">
      <c r="A28" s="39"/>
      <c r="B28" s="39"/>
      <c r="C28" s="172"/>
      <c r="D28" s="182"/>
      <c r="E28" s="182"/>
      <c r="F28" s="39"/>
      <c r="G28" s="39"/>
      <c r="H28" s="39"/>
      <c r="I28" s="39"/>
      <c r="J28" s="39"/>
      <c r="K28" s="39"/>
      <c r="L28" s="39"/>
      <c r="M28" s="39"/>
      <c r="N28" s="39"/>
      <c r="O28" s="172"/>
      <c r="P28" s="182"/>
      <c r="Q28" s="182"/>
      <c r="R28" s="39"/>
      <c r="S28" s="39"/>
      <c r="T28" s="39"/>
      <c r="U28" s="39"/>
      <c r="V28" s="39"/>
      <c r="W28" s="39"/>
      <c r="X28" s="39"/>
      <c r="Y28" s="179"/>
      <c r="Z28" s="179"/>
      <c r="AA28" s="179"/>
      <c r="AB28" s="179"/>
      <c r="AC28" s="179"/>
      <c r="AD28" s="179"/>
      <c r="AE28" s="179"/>
      <c r="AF28" s="179"/>
      <c r="AG28" s="179"/>
      <c r="AH28" s="179"/>
      <c r="AI28" s="179"/>
      <c r="AJ28" s="179"/>
      <c r="AK28" s="179"/>
      <c r="AL28" s="179"/>
    </row>
    <row r="29" spans="1:50" x14ac:dyDescent="0.25">
      <c r="A29" s="39"/>
      <c r="B29" s="39"/>
      <c r="C29" s="172"/>
      <c r="D29" s="182"/>
      <c r="E29" s="182"/>
      <c r="F29" s="39"/>
      <c r="G29" s="39"/>
      <c r="H29" s="39"/>
      <c r="I29" s="39"/>
      <c r="J29" s="39"/>
      <c r="K29" s="39"/>
      <c r="L29" s="39"/>
      <c r="M29" s="39"/>
      <c r="N29" s="39"/>
      <c r="O29" s="172"/>
      <c r="P29" s="182"/>
      <c r="Q29" s="182"/>
      <c r="R29" s="39"/>
      <c r="T29" s="39"/>
      <c r="U29" s="39"/>
      <c r="V29" s="39"/>
      <c r="W29" s="39"/>
      <c r="X29" s="39"/>
      <c r="Y29" s="179"/>
      <c r="Z29" s="179"/>
      <c r="AA29" s="179"/>
      <c r="AB29" s="179"/>
      <c r="AC29" s="179"/>
      <c r="AD29" s="179"/>
      <c r="AE29" s="179"/>
      <c r="AF29" s="179"/>
      <c r="AG29" s="179"/>
      <c r="AH29" s="179"/>
      <c r="AI29" s="179"/>
      <c r="AJ29" s="179"/>
      <c r="AK29" s="179"/>
      <c r="AL29" s="179"/>
    </row>
    <row r="30" spans="1:50" x14ac:dyDescent="0.25">
      <c r="A30" s="39"/>
      <c r="B30" s="39"/>
      <c r="C30" s="183"/>
      <c r="D30" s="39"/>
      <c r="E30" s="39"/>
      <c r="F30" s="39"/>
      <c r="G30" s="132" t="s">
        <v>107</v>
      </c>
      <c r="H30" s="39">
        <v>30</v>
      </c>
      <c r="I30" s="39"/>
      <c r="J30" s="39"/>
      <c r="K30" s="39"/>
      <c r="L30" s="39"/>
      <c r="M30" s="39"/>
      <c r="N30" s="39"/>
      <c r="O30" s="183"/>
      <c r="P30" s="39"/>
      <c r="Q30" s="39"/>
      <c r="R30" s="39"/>
      <c r="S30" s="132" t="s">
        <v>107</v>
      </c>
      <c r="T30" s="39">
        <v>30</v>
      </c>
      <c r="U30" s="39"/>
      <c r="V30" s="39"/>
      <c r="W30" s="39"/>
      <c r="X30" s="39"/>
      <c r="Y30" s="179"/>
      <c r="Z30" s="179"/>
      <c r="AA30" s="179"/>
      <c r="AB30" s="179"/>
      <c r="AC30" s="179"/>
      <c r="AD30" s="179"/>
      <c r="AE30" s="179"/>
      <c r="AF30" s="179"/>
      <c r="AG30" s="179"/>
      <c r="AH30" s="179"/>
      <c r="AI30" s="179"/>
      <c r="AJ30" s="179"/>
      <c r="AK30" s="179"/>
      <c r="AL30" s="179"/>
    </row>
    <row r="31" spans="1:50" x14ac:dyDescent="0.25">
      <c r="A31" s="39"/>
      <c r="B31" s="39"/>
      <c r="C31" s="183"/>
      <c r="D31" s="39"/>
      <c r="E31" s="39"/>
      <c r="F31" s="39"/>
      <c r="G31" s="132" t="s">
        <v>108</v>
      </c>
      <c r="H31" s="39">
        <v>12</v>
      </c>
      <c r="I31" s="39"/>
      <c r="J31" s="39"/>
      <c r="K31" s="39"/>
      <c r="L31" s="39"/>
      <c r="M31" s="39"/>
      <c r="N31" s="39"/>
      <c r="O31" s="183"/>
      <c r="P31" s="39"/>
      <c r="Q31" s="39"/>
      <c r="R31" s="39"/>
      <c r="S31" s="132" t="s">
        <v>108</v>
      </c>
      <c r="T31" s="39">
        <v>12</v>
      </c>
      <c r="U31" s="39"/>
      <c r="V31" s="39"/>
      <c r="W31" s="39"/>
      <c r="X31" s="39"/>
      <c r="Y31" s="179"/>
      <c r="Z31" s="179"/>
      <c r="AA31" s="179"/>
      <c r="AB31" s="179"/>
      <c r="AC31" s="179"/>
      <c r="AD31" s="179"/>
      <c r="AE31" s="179"/>
      <c r="AF31" s="179"/>
      <c r="AG31" s="179"/>
      <c r="AH31" s="179"/>
      <c r="AI31" s="179"/>
      <c r="AJ31" s="179"/>
      <c r="AK31" s="179"/>
      <c r="AL31" s="179"/>
    </row>
    <row r="32" spans="1:50" x14ac:dyDescent="0.25">
      <c r="A32" s="39"/>
      <c r="B32" s="39"/>
      <c r="C32" s="183"/>
      <c r="D32" s="39"/>
      <c r="E32" s="39"/>
      <c r="F32" s="39"/>
      <c r="G32" s="39"/>
      <c r="H32" s="39"/>
      <c r="I32" s="39"/>
      <c r="J32" s="39"/>
      <c r="K32" s="39"/>
      <c r="L32" s="39"/>
      <c r="M32" s="39"/>
      <c r="N32" s="39"/>
      <c r="O32" s="183"/>
      <c r="P32" s="39"/>
      <c r="Q32" s="39"/>
      <c r="R32" s="39"/>
      <c r="S32" s="39"/>
      <c r="T32" s="39"/>
      <c r="U32" s="39"/>
      <c r="V32" s="39"/>
      <c r="W32" s="39"/>
      <c r="X32" s="39"/>
      <c r="Y32" s="179"/>
      <c r="Z32" s="179"/>
      <c r="AA32" s="179"/>
      <c r="AB32" s="179"/>
      <c r="AC32" s="179"/>
      <c r="AD32" s="179"/>
      <c r="AE32" s="179"/>
      <c r="AF32" s="179"/>
      <c r="AG32" s="179"/>
      <c r="AH32" s="179"/>
      <c r="AI32" s="179"/>
      <c r="AJ32" s="179"/>
      <c r="AK32" s="179"/>
      <c r="AL32" s="179"/>
    </row>
    <row r="33" spans="1:38" x14ac:dyDescent="0.25">
      <c r="A33" s="39"/>
      <c r="B33" s="39"/>
      <c r="C33" s="183"/>
      <c r="D33" s="39"/>
      <c r="E33" s="39"/>
      <c r="F33" s="39"/>
      <c r="G33" s="39"/>
      <c r="H33" s="39"/>
      <c r="I33" s="39"/>
      <c r="J33" s="39"/>
      <c r="K33" s="39"/>
      <c r="L33" s="39"/>
      <c r="M33" s="39"/>
      <c r="N33" s="39"/>
      <c r="O33" s="183"/>
      <c r="P33" s="39"/>
      <c r="Q33" s="39"/>
      <c r="R33" s="39"/>
      <c r="S33" s="39"/>
      <c r="T33" s="39"/>
      <c r="U33" s="39"/>
      <c r="V33" s="39"/>
      <c r="W33" s="39"/>
      <c r="X33" s="39"/>
      <c r="Y33" s="179"/>
      <c r="Z33" s="179"/>
      <c r="AA33" s="179"/>
      <c r="AB33" s="179"/>
      <c r="AC33" s="179"/>
      <c r="AD33" s="179"/>
      <c r="AE33" s="179"/>
      <c r="AF33" s="179"/>
      <c r="AG33" s="179"/>
      <c r="AH33" s="179"/>
      <c r="AI33" s="179"/>
      <c r="AJ33" s="179"/>
      <c r="AK33" s="179"/>
      <c r="AL33" s="179"/>
    </row>
    <row r="34" spans="1:38" x14ac:dyDescent="0.25">
      <c r="A34" s="39"/>
      <c r="B34" s="133"/>
      <c r="C34" s="134"/>
      <c r="D34" s="39"/>
      <c r="E34" s="39"/>
      <c r="F34" s="39"/>
      <c r="G34" s="39"/>
      <c r="H34" s="39"/>
      <c r="I34" s="39"/>
      <c r="J34" s="39"/>
      <c r="K34" s="39"/>
      <c r="L34" s="39"/>
      <c r="M34" s="39"/>
      <c r="N34" s="39"/>
      <c r="O34" s="183"/>
      <c r="P34" s="39"/>
      <c r="Q34" s="39"/>
      <c r="R34" s="39"/>
      <c r="S34" s="39"/>
      <c r="T34" s="39"/>
      <c r="U34" s="39"/>
      <c r="V34" s="39"/>
      <c r="W34" s="39"/>
      <c r="X34" s="39"/>
      <c r="Y34" s="179"/>
      <c r="Z34" s="179"/>
      <c r="AA34" s="179"/>
      <c r="AB34" s="179"/>
      <c r="AC34" s="179"/>
      <c r="AD34" s="179"/>
      <c r="AE34" s="179"/>
      <c r="AF34" s="179"/>
      <c r="AG34" s="179"/>
      <c r="AH34" s="179"/>
      <c r="AI34" s="179"/>
      <c r="AJ34" s="179"/>
      <c r="AK34" s="179"/>
      <c r="AL34" s="179"/>
    </row>
    <row r="35" spans="1:38" x14ac:dyDescent="0.25">
      <c r="A35" s="39"/>
      <c r="B35" s="133"/>
      <c r="C35" s="134"/>
      <c r="D35" s="39"/>
      <c r="E35" s="39"/>
      <c r="F35" s="39"/>
      <c r="G35" s="39"/>
      <c r="H35" s="39"/>
      <c r="I35" s="39"/>
      <c r="J35" s="39"/>
      <c r="K35" s="39"/>
      <c r="L35" s="39"/>
      <c r="M35" s="39"/>
      <c r="N35" s="39"/>
      <c r="O35" s="39"/>
      <c r="P35" s="39"/>
      <c r="Q35" s="39"/>
      <c r="R35" s="39"/>
      <c r="S35" s="39"/>
      <c r="T35" s="39"/>
      <c r="U35" s="39"/>
      <c r="V35" s="39"/>
      <c r="W35" s="39"/>
      <c r="X35" s="39"/>
      <c r="Y35" s="179"/>
      <c r="Z35" s="179"/>
      <c r="AA35" s="179"/>
      <c r="AB35" s="179"/>
      <c r="AC35" s="179"/>
      <c r="AD35" s="179"/>
      <c r="AE35" s="179"/>
      <c r="AF35" s="179"/>
      <c r="AG35" s="179"/>
      <c r="AH35" s="179"/>
      <c r="AI35" s="179"/>
      <c r="AJ35" s="179"/>
      <c r="AK35" s="179"/>
      <c r="AL35" s="179"/>
    </row>
    <row r="36" spans="1:38" x14ac:dyDescent="0.25">
      <c r="A36" s="39"/>
      <c r="B36" s="39"/>
      <c r="C36" s="134"/>
      <c r="D36" s="39"/>
      <c r="E36" s="39"/>
      <c r="F36" s="39"/>
      <c r="G36" s="39"/>
      <c r="H36" s="39"/>
      <c r="I36" s="39"/>
      <c r="J36" s="39"/>
      <c r="K36" s="39"/>
      <c r="L36" s="39"/>
      <c r="M36" s="39"/>
      <c r="N36" s="39"/>
      <c r="O36" s="39"/>
      <c r="P36" s="39"/>
      <c r="Q36" s="39"/>
      <c r="R36" s="39"/>
      <c r="S36" s="39"/>
      <c r="T36" s="39"/>
      <c r="U36" s="39"/>
      <c r="V36" s="39"/>
      <c r="W36" s="39"/>
      <c r="X36" s="39"/>
      <c r="Y36" s="179"/>
      <c r="Z36" s="179"/>
      <c r="AA36" s="179"/>
      <c r="AB36" s="179"/>
      <c r="AC36" s="179"/>
      <c r="AD36" s="179"/>
      <c r="AE36" s="179"/>
      <c r="AF36" s="179"/>
      <c r="AG36" s="179"/>
      <c r="AH36" s="179"/>
      <c r="AI36" s="179"/>
      <c r="AJ36" s="179"/>
      <c r="AK36" s="179"/>
      <c r="AL36" s="179"/>
    </row>
    <row r="37" spans="1:38" x14ac:dyDescent="0.25">
      <c r="A37" s="39"/>
      <c r="C37" s="135" t="s">
        <v>122</v>
      </c>
      <c r="D37" s="39"/>
      <c r="E37" s="39"/>
      <c r="F37" s="39"/>
      <c r="G37" s="39"/>
      <c r="H37" s="39"/>
      <c r="I37" s="39"/>
      <c r="J37" s="39"/>
      <c r="K37" s="39"/>
      <c r="L37" s="39"/>
      <c r="M37" s="39"/>
      <c r="N37" s="39"/>
      <c r="O37" s="39"/>
      <c r="P37" s="39"/>
      <c r="Q37" s="39"/>
      <c r="R37" s="39"/>
      <c r="S37" s="39"/>
      <c r="T37" s="39"/>
      <c r="U37" s="39"/>
      <c r="V37" s="39"/>
      <c r="W37" s="39"/>
      <c r="X37" s="39"/>
      <c r="Y37" s="179"/>
      <c r="Z37" s="179"/>
      <c r="AA37" s="179"/>
      <c r="AB37" s="179"/>
      <c r="AC37" s="179"/>
      <c r="AD37" s="179"/>
      <c r="AE37" s="179"/>
      <c r="AF37" s="179"/>
      <c r="AG37" s="179"/>
      <c r="AH37" s="179"/>
      <c r="AI37" s="179"/>
      <c r="AJ37" s="179"/>
      <c r="AK37" s="179"/>
      <c r="AL37" s="179"/>
    </row>
    <row r="38" spans="1:38" x14ac:dyDescent="0.25">
      <c r="A38" s="39"/>
      <c r="B38" s="39"/>
      <c r="C38" s="39"/>
      <c r="D38" s="39"/>
      <c r="E38" s="39"/>
      <c r="F38" s="39"/>
      <c r="G38" s="39"/>
      <c r="H38" s="39"/>
      <c r="I38" s="39"/>
      <c r="J38" s="39"/>
      <c r="K38" s="39"/>
      <c r="L38" s="39"/>
      <c r="M38" s="39"/>
      <c r="N38" s="39"/>
      <c r="O38" s="39"/>
      <c r="P38" s="39"/>
      <c r="Q38" s="39"/>
      <c r="R38" s="39"/>
      <c r="S38" s="39"/>
      <c r="T38" s="39"/>
      <c r="U38" s="39"/>
      <c r="V38" s="39"/>
      <c r="W38" s="39"/>
      <c r="X38" s="39"/>
      <c r="Y38" s="179"/>
      <c r="Z38" s="179"/>
      <c r="AA38" s="179"/>
      <c r="AB38" s="179"/>
      <c r="AC38" s="179"/>
      <c r="AD38" s="179"/>
      <c r="AE38" s="179"/>
      <c r="AF38" s="179"/>
      <c r="AG38" s="179"/>
      <c r="AH38" s="179"/>
      <c r="AI38" s="179"/>
      <c r="AJ38" s="179"/>
      <c r="AK38" s="179"/>
      <c r="AL38" s="179"/>
    </row>
    <row r="39" spans="1:38" x14ac:dyDescent="0.25">
      <c r="A39" s="39"/>
      <c r="B39" s="39"/>
      <c r="C39" s="39"/>
      <c r="D39" s="39"/>
      <c r="E39" s="39"/>
      <c r="F39" s="39"/>
      <c r="G39" s="39"/>
      <c r="H39" s="39"/>
      <c r="I39" s="39"/>
      <c r="J39" s="39"/>
      <c r="K39" s="39"/>
      <c r="L39" s="39"/>
      <c r="M39" s="39"/>
      <c r="N39" s="39"/>
      <c r="O39" s="39"/>
      <c r="P39" s="39"/>
      <c r="Q39" s="39"/>
      <c r="R39" s="39"/>
      <c r="S39" s="39"/>
      <c r="T39" s="39"/>
      <c r="U39" s="39"/>
      <c r="V39" s="39"/>
      <c r="W39" s="39"/>
      <c r="X39" s="39"/>
      <c r="Y39" s="179"/>
      <c r="Z39" s="179"/>
      <c r="AA39" s="179"/>
      <c r="AB39" s="179"/>
      <c r="AC39" s="179"/>
      <c r="AD39" s="179"/>
      <c r="AE39" s="179"/>
      <c r="AF39" s="179"/>
      <c r="AG39" s="179"/>
      <c r="AH39" s="179"/>
      <c r="AI39" s="179"/>
      <c r="AJ39" s="179"/>
      <c r="AK39" s="179"/>
      <c r="AL39" s="179"/>
    </row>
    <row r="40" spans="1:38" x14ac:dyDescent="0.25">
      <c r="A40" s="39"/>
      <c r="B40" s="39"/>
      <c r="C40" s="39"/>
      <c r="D40" s="39"/>
      <c r="E40" s="39"/>
      <c r="F40" s="39"/>
      <c r="G40" s="39"/>
      <c r="H40" s="39"/>
      <c r="I40" s="39"/>
      <c r="J40" s="39"/>
      <c r="K40" s="39"/>
      <c r="L40" s="39"/>
      <c r="M40" s="39"/>
      <c r="N40" s="39"/>
      <c r="O40" s="39"/>
      <c r="P40" s="39"/>
      <c r="Q40" s="39"/>
      <c r="R40" s="39"/>
      <c r="S40" s="39"/>
      <c r="T40" s="39"/>
      <c r="U40" s="39"/>
      <c r="V40" s="39"/>
      <c r="W40" s="39"/>
      <c r="X40" s="39"/>
      <c r="Y40" s="179"/>
      <c r="Z40" s="179"/>
      <c r="AA40" s="179"/>
      <c r="AB40" s="179"/>
      <c r="AC40" s="179"/>
      <c r="AD40" s="179"/>
      <c r="AE40" s="179"/>
      <c r="AF40" s="179"/>
      <c r="AG40" s="179"/>
      <c r="AH40" s="179"/>
      <c r="AI40" s="179"/>
      <c r="AJ40" s="179"/>
      <c r="AK40" s="179"/>
      <c r="AL40" s="179"/>
    </row>
    <row r="41" spans="1:38" x14ac:dyDescent="0.25">
      <c r="A41" s="39"/>
      <c r="B41" s="39"/>
      <c r="C41" s="39"/>
      <c r="D41" s="39"/>
      <c r="E41" s="39"/>
      <c r="F41" s="39"/>
      <c r="G41" s="39"/>
      <c r="H41" s="39"/>
      <c r="I41" s="39"/>
      <c r="J41" s="39"/>
      <c r="K41" s="39"/>
      <c r="L41" s="39"/>
      <c r="M41" s="39"/>
      <c r="N41" s="39"/>
      <c r="O41" s="39"/>
      <c r="P41" s="39"/>
      <c r="Q41" s="39"/>
      <c r="R41" s="39"/>
      <c r="S41" s="39"/>
      <c r="T41" s="39"/>
      <c r="U41" s="39"/>
      <c r="V41" s="39"/>
      <c r="W41" s="39"/>
      <c r="X41" s="39"/>
      <c r="Y41" s="179"/>
      <c r="Z41" s="179"/>
      <c r="AA41" s="179"/>
      <c r="AB41" s="179"/>
      <c r="AC41" s="179"/>
      <c r="AD41" s="179"/>
      <c r="AE41" s="179"/>
      <c r="AF41" s="179"/>
      <c r="AG41" s="179"/>
      <c r="AH41" s="179"/>
      <c r="AI41" s="179"/>
      <c r="AJ41" s="179"/>
      <c r="AK41" s="179"/>
      <c r="AL41" s="179"/>
    </row>
    <row r="42" spans="1:38" x14ac:dyDescent="0.25">
      <c r="A42" s="39"/>
      <c r="B42" s="39"/>
      <c r="C42" s="39"/>
      <c r="D42" s="39"/>
      <c r="E42" s="39"/>
      <c r="F42" s="39"/>
      <c r="G42" s="39"/>
      <c r="H42" s="39"/>
      <c r="I42" s="39"/>
      <c r="J42" s="39"/>
      <c r="K42" s="39"/>
      <c r="L42" s="39"/>
      <c r="M42" s="39"/>
      <c r="N42" s="39"/>
      <c r="O42" s="39"/>
      <c r="P42" s="39"/>
      <c r="Q42" s="39"/>
      <c r="R42" s="39"/>
      <c r="S42" s="39"/>
      <c r="T42" s="39"/>
      <c r="U42" s="39"/>
      <c r="V42" s="39"/>
      <c r="W42" s="39"/>
      <c r="X42" s="39"/>
      <c r="Y42" s="179"/>
      <c r="Z42" s="179"/>
      <c r="AA42" s="179"/>
      <c r="AB42" s="179"/>
      <c r="AC42" s="179"/>
      <c r="AD42" s="179"/>
      <c r="AE42" s="179"/>
      <c r="AF42" s="179"/>
      <c r="AG42" s="179"/>
      <c r="AH42" s="179"/>
      <c r="AI42" s="179"/>
      <c r="AJ42" s="179"/>
      <c r="AK42" s="179"/>
      <c r="AL42" s="179"/>
    </row>
    <row r="43" spans="1:38" ht="12.75" customHeight="1" x14ac:dyDescent="0.25">
      <c r="A43" s="39"/>
      <c r="X43" s="39"/>
      <c r="Y43" s="179"/>
      <c r="Z43" s="179"/>
      <c r="AA43" s="179"/>
      <c r="AB43" s="179"/>
      <c r="AC43" s="179"/>
      <c r="AD43" s="179"/>
      <c r="AE43" s="179"/>
      <c r="AF43" s="179"/>
      <c r="AG43" s="179"/>
      <c r="AH43" s="179"/>
      <c r="AI43" s="179"/>
      <c r="AJ43" s="179"/>
      <c r="AK43" s="179"/>
      <c r="AL43" s="179"/>
    </row>
    <row r="44" spans="1:38" ht="41.25" customHeight="1" x14ac:dyDescent="0.25">
      <c r="A44" s="39"/>
      <c r="B44" s="176" t="s">
        <v>100</v>
      </c>
      <c r="C44" s="176"/>
      <c r="D44" s="176"/>
      <c r="E44" s="176"/>
      <c r="F44" s="176"/>
      <c r="G44" s="176"/>
      <c r="H44" s="176"/>
      <c r="I44" s="176"/>
      <c r="J44" s="176"/>
      <c r="K44" s="176"/>
      <c r="L44" s="176"/>
      <c r="M44" s="176"/>
      <c r="N44" s="176"/>
      <c r="O44" s="176"/>
      <c r="P44" s="176"/>
      <c r="Q44" s="176"/>
      <c r="R44" s="176"/>
      <c r="S44" s="176"/>
      <c r="T44" s="176"/>
      <c r="U44" s="176"/>
      <c r="V44" s="176"/>
      <c r="W44" s="176"/>
      <c r="X44" s="39"/>
      <c r="Y44" s="179"/>
      <c r="Z44" s="179"/>
      <c r="AA44" s="179"/>
      <c r="AB44" s="179"/>
      <c r="AC44" s="179"/>
      <c r="AD44" s="179"/>
      <c r="AE44" s="179"/>
      <c r="AF44" s="179"/>
      <c r="AG44" s="179"/>
      <c r="AH44" s="179"/>
      <c r="AI44" s="179"/>
      <c r="AJ44" s="179"/>
      <c r="AK44" s="179"/>
      <c r="AL44" s="179"/>
    </row>
    <row r="45" spans="1:38" x14ac:dyDescent="0.25">
      <c r="A45" s="39"/>
      <c r="B45" s="39"/>
      <c r="C45" s="39"/>
      <c r="D45" s="39"/>
      <c r="E45" s="39"/>
      <c r="F45" s="39"/>
      <c r="G45" s="39"/>
      <c r="H45" s="39"/>
      <c r="I45" s="39"/>
      <c r="J45" s="39"/>
      <c r="K45" s="39"/>
      <c r="L45" s="39"/>
      <c r="M45" s="39"/>
      <c r="N45" s="39"/>
      <c r="O45" s="39"/>
      <c r="P45" s="39"/>
      <c r="Q45" s="39"/>
      <c r="R45" s="39"/>
      <c r="S45" s="39"/>
      <c r="T45" s="39"/>
      <c r="U45" s="39"/>
      <c r="V45" s="39"/>
      <c r="W45" s="39"/>
      <c r="X45" s="39"/>
      <c r="Y45" s="179"/>
      <c r="Z45" s="179"/>
      <c r="AA45" s="179"/>
      <c r="AB45" s="179"/>
      <c r="AC45" s="179"/>
      <c r="AD45" s="179"/>
      <c r="AE45" s="179"/>
      <c r="AF45" s="179"/>
      <c r="AG45" s="179"/>
      <c r="AH45" s="179"/>
      <c r="AI45" s="179"/>
      <c r="AJ45" s="179"/>
      <c r="AK45" s="179"/>
      <c r="AL45" s="179"/>
    </row>
    <row r="46" spans="1:38" x14ac:dyDescent="0.25">
      <c r="A46" s="179"/>
      <c r="B46" s="179"/>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c r="AI46" s="179"/>
      <c r="AJ46" s="179"/>
      <c r="AK46" s="179"/>
      <c r="AL46" s="179"/>
    </row>
    <row r="47" spans="1:38" x14ac:dyDescent="0.25">
      <c r="A47" s="179"/>
      <c r="B47" s="179"/>
      <c r="C47" s="179"/>
      <c r="D47" s="179"/>
      <c r="E47" s="179"/>
      <c r="F47" s="179"/>
      <c r="G47" s="179"/>
      <c r="H47" s="179"/>
      <c r="I47" s="179"/>
      <c r="J47" s="179"/>
      <c r="K47" s="179"/>
      <c r="L47" s="179"/>
      <c r="M47" s="179"/>
      <c r="N47" s="179"/>
      <c r="O47" s="179"/>
      <c r="P47" s="179"/>
      <c r="Q47" s="179"/>
      <c r="R47" s="179"/>
      <c r="S47" s="179"/>
      <c r="T47" s="179"/>
      <c r="U47" s="179"/>
      <c r="V47" s="179"/>
      <c r="W47" s="179"/>
      <c r="X47" s="179"/>
      <c r="Y47" s="179"/>
      <c r="Z47" s="179"/>
      <c r="AA47" s="179"/>
      <c r="AB47" s="179"/>
      <c r="AC47" s="179"/>
      <c r="AD47" s="179"/>
      <c r="AE47" s="179"/>
      <c r="AF47" s="179"/>
      <c r="AG47" s="179"/>
      <c r="AH47" s="179"/>
      <c r="AI47" s="179"/>
      <c r="AJ47" s="179"/>
      <c r="AK47" s="179"/>
      <c r="AL47" s="179"/>
    </row>
    <row r="48" spans="1:38" x14ac:dyDescent="0.25">
      <c r="A48" s="179"/>
      <c r="B48" s="179"/>
      <c r="C48" s="179"/>
      <c r="D48" s="179"/>
      <c r="E48" s="179"/>
      <c r="F48" s="179"/>
      <c r="G48" s="179"/>
      <c r="H48" s="179"/>
      <c r="I48" s="179"/>
      <c r="J48" s="179"/>
      <c r="K48" s="179"/>
      <c r="L48" s="179"/>
      <c r="M48" s="179"/>
      <c r="N48" s="179"/>
      <c r="O48" s="179"/>
      <c r="P48" s="179"/>
      <c r="Q48" s="179"/>
      <c r="R48" s="179"/>
      <c r="S48" s="179"/>
      <c r="T48" s="179"/>
      <c r="U48" s="179"/>
      <c r="V48" s="179"/>
      <c r="W48" s="179"/>
      <c r="X48" s="179"/>
      <c r="Y48" s="179"/>
      <c r="Z48" s="179"/>
      <c r="AA48" s="179"/>
      <c r="AB48" s="179"/>
      <c r="AC48" s="179"/>
      <c r="AD48" s="179"/>
      <c r="AE48" s="179"/>
      <c r="AF48" s="179"/>
      <c r="AG48" s="179"/>
      <c r="AH48" s="179"/>
      <c r="AI48" s="179"/>
      <c r="AJ48" s="179"/>
      <c r="AK48" s="179"/>
      <c r="AL48" s="179"/>
    </row>
    <row r="49" spans="1:38" x14ac:dyDescent="0.25">
      <c r="A49" s="179"/>
      <c r="B49" s="179"/>
      <c r="C49" s="179"/>
      <c r="D49" s="179"/>
      <c r="E49" s="179"/>
      <c r="F49" s="179"/>
      <c r="G49" s="179"/>
      <c r="H49" s="179"/>
      <c r="I49" s="179"/>
      <c r="J49" s="179"/>
      <c r="K49" s="179"/>
      <c r="L49" s="179"/>
      <c r="M49" s="179"/>
      <c r="N49" s="179"/>
      <c r="O49" s="179"/>
      <c r="P49" s="179"/>
      <c r="Q49" s="179"/>
      <c r="R49" s="179"/>
      <c r="S49" s="179"/>
      <c r="T49" s="179"/>
      <c r="U49" s="179"/>
      <c r="V49" s="179"/>
      <c r="W49" s="179"/>
      <c r="X49" s="179"/>
      <c r="Y49" s="179"/>
      <c r="Z49" s="179"/>
      <c r="AA49" s="179"/>
      <c r="AB49" s="179"/>
      <c r="AC49" s="179"/>
      <c r="AD49" s="179"/>
      <c r="AE49" s="179"/>
      <c r="AF49" s="179"/>
      <c r="AG49" s="179"/>
      <c r="AH49" s="179"/>
      <c r="AI49" s="179"/>
      <c r="AJ49" s="179"/>
      <c r="AK49" s="179"/>
      <c r="AL49" s="179"/>
    </row>
    <row r="50" spans="1:38" x14ac:dyDescent="0.25">
      <c r="A50" s="179"/>
      <c r="B50" s="179"/>
      <c r="C50" s="179"/>
      <c r="D50" s="179"/>
      <c r="E50" s="179"/>
      <c r="F50" s="179"/>
      <c r="G50" s="179"/>
      <c r="H50" s="179"/>
      <c r="I50" s="179"/>
      <c r="J50" s="179"/>
      <c r="K50" s="179"/>
      <c r="L50" s="179"/>
      <c r="M50" s="179"/>
      <c r="N50" s="179"/>
      <c r="O50" s="179"/>
      <c r="P50" s="179"/>
      <c r="Q50" s="179"/>
      <c r="R50" s="179"/>
      <c r="S50" s="179"/>
      <c r="T50" s="179"/>
      <c r="U50" s="179"/>
      <c r="V50" s="179"/>
      <c r="W50" s="179"/>
      <c r="X50" s="179"/>
      <c r="Y50" s="179"/>
      <c r="Z50" s="179"/>
      <c r="AA50" s="179"/>
      <c r="AB50" s="179"/>
      <c r="AC50" s="179"/>
      <c r="AD50" s="179"/>
      <c r="AE50" s="179"/>
      <c r="AF50" s="179"/>
      <c r="AG50" s="179"/>
      <c r="AH50" s="179"/>
      <c r="AI50" s="179"/>
      <c r="AJ50" s="179"/>
      <c r="AK50" s="179"/>
      <c r="AL50" s="179"/>
    </row>
    <row r="51" spans="1:38" x14ac:dyDescent="0.25">
      <c r="A51" s="179"/>
      <c r="B51" s="179"/>
      <c r="C51" s="179"/>
      <c r="D51" s="179"/>
      <c r="E51" s="179"/>
      <c r="F51" s="179"/>
      <c r="G51" s="179"/>
      <c r="H51" s="179"/>
      <c r="I51" s="179"/>
      <c r="J51" s="179"/>
      <c r="K51" s="179"/>
      <c r="L51" s="179"/>
      <c r="M51" s="179"/>
      <c r="N51" s="179"/>
      <c r="O51" s="179"/>
      <c r="P51" s="179"/>
      <c r="Q51" s="179"/>
      <c r="R51" s="179"/>
      <c r="S51" s="179"/>
      <c r="T51" s="179"/>
      <c r="U51" s="179"/>
      <c r="V51" s="179"/>
      <c r="W51" s="179"/>
      <c r="X51" s="179"/>
      <c r="Y51" s="179"/>
      <c r="Z51" s="179"/>
      <c r="AA51" s="179"/>
      <c r="AB51" s="179"/>
      <c r="AC51" s="179"/>
      <c r="AD51" s="179"/>
      <c r="AE51" s="179"/>
      <c r="AF51" s="179"/>
      <c r="AG51" s="179"/>
      <c r="AH51" s="179"/>
      <c r="AI51" s="179"/>
      <c r="AJ51" s="179"/>
      <c r="AK51" s="179"/>
      <c r="AL51" s="179"/>
    </row>
    <row r="52" spans="1:38" x14ac:dyDescent="0.25">
      <c r="A52" s="179"/>
      <c r="B52" s="179"/>
      <c r="C52" s="179"/>
      <c r="D52" s="179"/>
      <c r="E52" s="179"/>
      <c r="F52" s="179"/>
      <c r="G52" s="179"/>
      <c r="H52" s="179"/>
      <c r="I52" s="179"/>
      <c r="J52" s="179"/>
      <c r="K52" s="179"/>
      <c r="L52" s="179"/>
      <c r="M52" s="179"/>
      <c r="N52" s="179"/>
      <c r="O52" s="179"/>
      <c r="P52" s="179"/>
      <c r="Q52" s="179"/>
      <c r="R52" s="179"/>
      <c r="S52" s="179"/>
      <c r="T52" s="179"/>
      <c r="U52" s="179"/>
      <c r="V52" s="179"/>
      <c r="W52" s="179"/>
      <c r="X52" s="179"/>
      <c r="Y52" s="179"/>
      <c r="Z52" s="179"/>
      <c r="AA52" s="179"/>
      <c r="AB52" s="179"/>
      <c r="AC52" s="179"/>
      <c r="AD52" s="179"/>
      <c r="AE52" s="179"/>
      <c r="AF52" s="179"/>
      <c r="AG52" s="179"/>
      <c r="AH52" s="179"/>
      <c r="AI52" s="179"/>
      <c r="AJ52" s="179"/>
      <c r="AK52" s="179"/>
      <c r="AL52" s="179"/>
    </row>
    <row r="53" spans="1:38" x14ac:dyDescent="0.25">
      <c r="A53" s="179"/>
      <c r="B53" s="179"/>
      <c r="C53" s="179"/>
      <c r="D53" s="179"/>
      <c r="E53" s="179"/>
      <c r="F53" s="179"/>
      <c r="G53" s="179"/>
      <c r="H53" s="179"/>
      <c r="I53" s="179"/>
      <c r="J53" s="179"/>
      <c r="K53" s="179"/>
      <c r="L53" s="179"/>
      <c r="M53" s="179"/>
      <c r="N53" s="179"/>
      <c r="O53" s="179"/>
      <c r="P53" s="179"/>
      <c r="Q53" s="179"/>
      <c r="R53" s="179"/>
      <c r="S53" s="179"/>
      <c r="T53" s="179"/>
      <c r="U53" s="179"/>
      <c r="V53" s="179"/>
      <c r="W53" s="179"/>
      <c r="X53" s="179"/>
      <c r="Y53" s="179"/>
      <c r="Z53" s="179"/>
      <c r="AA53" s="179"/>
      <c r="AB53" s="179"/>
      <c r="AC53" s="179"/>
      <c r="AD53" s="179"/>
      <c r="AE53" s="179"/>
      <c r="AF53" s="179"/>
      <c r="AG53" s="179"/>
      <c r="AH53" s="179"/>
      <c r="AI53" s="179"/>
      <c r="AJ53" s="179"/>
      <c r="AK53" s="179"/>
      <c r="AL53" s="179"/>
    </row>
    <row r="54" spans="1:38" x14ac:dyDescent="0.25">
      <c r="A54" s="179"/>
      <c r="B54" s="179"/>
      <c r="C54" s="179"/>
      <c r="D54" s="179"/>
      <c r="E54" s="179"/>
      <c r="F54" s="179"/>
      <c r="G54" s="179"/>
      <c r="H54" s="179"/>
      <c r="I54" s="179"/>
      <c r="J54" s="179"/>
      <c r="K54" s="179"/>
      <c r="L54" s="179"/>
      <c r="M54" s="179"/>
      <c r="N54" s="179"/>
      <c r="O54" s="179"/>
      <c r="P54" s="179"/>
      <c r="Q54" s="179"/>
      <c r="R54" s="179"/>
      <c r="S54" s="179"/>
      <c r="T54" s="179"/>
      <c r="U54" s="179"/>
      <c r="V54" s="179"/>
      <c r="W54" s="179"/>
      <c r="X54" s="179"/>
      <c r="Y54" s="179"/>
      <c r="Z54" s="179"/>
      <c r="AA54" s="179"/>
      <c r="AB54" s="179"/>
      <c r="AC54" s="179"/>
      <c r="AD54" s="179"/>
      <c r="AE54" s="179"/>
      <c r="AF54" s="179"/>
      <c r="AG54" s="179"/>
      <c r="AH54" s="179"/>
      <c r="AI54" s="179"/>
      <c r="AJ54" s="179"/>
      <c r="AK54" s="179"/>
      <c r="AL54" s="179"/>
    </row>
    <row r="55" spans="1:38" x14ac:dyDescent="0.25">
      <c r="A55" s="179"/>
      <c r="B55" s="179"/>
      <c r="C55" s="179"/>
      <c r="D55" s="179"/>
      <c r="E55" s="179"/>
      <c r="F55" s="179"/>
      <c r="G55" s="179"/>
      <c r="H55" s="179"/>
      <c r="I55" s="179"/>
      <c r="J55" s="179"/>
      <c r="K55" s="179"/>
      <c r="L55" s="179"/>
      <c r="M55" s="179"/>
      <c r="N55" s="179"/>
      <c r="O55" s="179"/>
      <c r="P55" s="179"/>
      <c r="Q55" s="179"/>
      <c r="R55" s="179"/>
      <c r="S55" s="179"/>
      <c r="T55" s="179"/>
      <c r="U55" s="179"/>
      <c r="V55" s="179"/>
      <c r="W55" s="179"/>
      <c r="X55" s="179"/>
      <c r="Y55" s="179"/>
      <c r="Z55" s="179"/>
      <c r="AA55" s="179"/>
      <c r="AB55" s="179"/>
      <c r="AC55" s="179"/>
      <c r="AD55" s="179"/>
      <c r="AE55" s="179"/>
      <c r="AF55" s="179"/>
      <c r="AG55" s="179"/>
      <c r="AH55" s="179"/>
      <c r="AI55" s="179"/>
      <c r="AJ55" s="179"/>
      <c r="AK55" s="179"/>
      <c r="AL55" s="179"/>
    </row>
    <row r="56" spans="1:38" x14ac:dyDescent="0.25">
      <c r="A56" s="179"/>
      <c r="B56" s="179"/>
      <c r="C56" s="179"/>
      <c r="D56" s="179"/>
      <c r="E56" s="179"/>
      <c r="F56" s="179"/>
      <c r="G56" s="179"/>
      <c r="H56" s="179"/>
      <c r="I56" s="179"/>
      <c r="J56" s="179"/>
      <c r="K56" s="179"/>
      <c r="L56" s="179"/>
      <c r="M56" s="179"/>
      <c r="N56" s="179"/>
      <c r="O56" s="179"/>
      <c r="P56" s="179"/>
      <c r="Q56" s="179"/>
      <c r="R56" s="179"/>
      <c r="S56" s="179"/>
      <c r="T56" s="179"/>
      <c r="U56" s="179"/>
      <c r="V56" s="179"/>
      <c r="W56" s="179"/>
      <c r="X56" s="179"/>
      <c r="Y56" s="179"/>
      <c r="Z56" s="179"/>
      <c r="AA56" s="179"/>
      <c r="AB56" s="179"/>
      <c r="AC56" s="179"/>
      <c r="AD56" s="179"/>
      <c r="AE56" s="179"/>
      <c r="AF56" s="179"/>
      <c r="AG56" s="179"/>
      <c r="AH56" s="179"/>
      <c r="AI56" s="179"/>
      <c r="AJ56" s="179"/>
      <c r="AK56" s="179"/>
      <c r="AL56" s="179"/>
    </row>
    <row r="57" spans="1:38" x14ac:dyDescent="0.25">
      <c r="A57" s="179"/>
      <c r="B57" s="179"/>
      <c r="C57" s="179"/>
      <c r="D57" s="179"/>
      <c r="E57" s="179"/>
      <c r="F57" s="179"/>
      <c r="G57" s="179"/>
      <c r="H57" s="179"/>
      <c r="I57" s="179"/>
      <c r="J57" s="179"/>
      <c r="K57" s="179"/>
      <c r="L57" s="179"/>
      <c r="M57" s="179"/>
      <c r="N57" s="179"/>
      <c r="O57" s="179"/>
      <c r="P57" s="179"/>
      <c r="Q57" s="179"/>
      <c r="R57" s="179"/>
      <c r="S57" s="179"/>
      <c r="T57" s="179"/>
      <c r="U57" s="179"/>
      <c r="V57" s="179"/>
      <c r="W57" s="179"/>
      <c r="X57" s="179"/>
      <c r="Y57" s="179"/>
      <c r="Z57" s="179"/>
      <c r="AA57" s="179"/>
      <c r="AB57" s="179"/>
      <c r="AC57" s="179"/>
      <c r="AD57" s="179"/>
      <c r="AE57" s="179"/>
      <c r="AF57" s="179"/>
      <c r="AG57" s="179"/>
      <c r="AH57" s="179"/>
      <c r="AI57" s="179"/>
      <c r="AJ57" s="179"/>
      <c r="AK57" s="179"/>
      <c r="AL57" s="179"/>
    </row>
    <row r="58" spans="1:38" x14ac:dyDescent="0.25">
      <c r="A58" s="179"/>
      <c r="B58" s="179"/>
      <c r="C58" s="179"/>
      <c r="D58" s="179"/>
      <c r="E58" s="179"/>
      <c r="F58" s="179"/>
      <c r="G58" s="179"/>
      <c r="H58" s="179"/>
      <c r="I58" s="179"/>
      <c r="J58" s="179"/>
      <c r="K58" s="179"/>
      <c r="L58" s="179"/>
      <c r="M58" s="179"/>
      <c r="N58" s="179"/>
      <c r="O58" s="179"/>
      <c r="P58" s="179"/>
      <c r="Q58" s="179"/>
      <c r="R58" s="179"/>
      <c r="S58" s="179"/>
      <c r="T58" s="179"/>
      <c r="U58" s="179"/>
      <c r="V58" s="179"/>
      <c r="W58" s="179"/>
      <c r="X58" s="179"/>
      <c r="Y58" s="179"/>
      <c r="Z58" s="179"/>
      <c r="AA58" s="179"/>
      <c r="AB58" s="179"/>
      <c r="AC58" s="179"/>
      <c r="AD58" s="179"/>
      <c r="AE58" s="179"/>
      <c r="AF58" s="179"/>
      <c r="AG58" s="179"/>
      <c r="AH58" s="179"/>
      <c r="AI58" s="179"/>
      <c r="AJ58" s="179"/>
      <c r="AK58" s="179"/>
      <c r="AL58" s="179"/>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178" t="str">
        <f>HYPERLINK("http://www.str.com/data-insights/resources/glossary", "For all STR definitions, please visit www.str.com/data-insights/resources/glossary")</f>
        <v>For all STR definitions, please visit www.str.com/data-insights/resources/glossary</v>
      </c>
      <c r="B5" s="178"/>
      <c r="C5" s="178"/>
      <c r="D5" s="178"/>
      <c r="E5" s="178"/>
      <c r="F5" s="178"/>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178" t="str">
        <f>HYPERLINK("http://www.str.com/data-insights/resources/FAQ", "For all STR FAQs, please click here or visit http://www.str.com/data-insights/resources/FAQ")</f>
        <v>For all STR FAQs, please click here or visit http://www.str.com/data-insights/resources/FAQ</v>
      </c>
      <c r="B9" s="178"/>
      <c r="C9" s="178"/>
      <c r="D9" s="178"/>
      <c r="E9" s="178"/>
      <c r="F9" s="178"/>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178" t="str">
        <f>HYPERLINK("http://www.str.com/contact", "For additional support, please contact your regional office")</f>
        <v>For additional support, please contact your regional office</v>
      </c>
      <c r="B12" s="178"/>
      <c r="C12" s="178"/>
      <c r="D12" s="178"/>
      <c r="E12" s="178"/>
      <c r="F12" s="178"/>
      <c r="G12" s="178"/>
      <c r="H12" s="178"/>
      <c r="I12" s="178"/>
      <c r="J12" s="178"/>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177" t="str">
        <f>HYPERLINK("http://www.hotelnewsnow.com/", "For the latest in industry news, visit HotelNewsNow.com.")</f>
        <v>For the latest in industry news, visit HotelNewsNow.com.</v>
      </c>
      <c r="B14" s="177"/>
      <c r="C14" s="177"/>
      <c r="D14" s="177"/>
      <c r="E14" s="177"/>
      <c r="F14" s="177"/>
      <c r="G14" s="177"/>
      <c r="H14" s="177"/>
      <c r="I14" s="177"/>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177" t="str">
        <f>HYPERLINK("http://www.hoteldataconference.com/", "To learn more about the Hotel Data Conference, visit HotelDataConference.com.")</f>
        <v>To learn more about the Hotel Data Conference, visit HotelDataConference.com.</v>
      </c>
      <c r="B15" s="177"/>
      <c r="C15" s="177"/>
      <c r="D15" s="177"/>
      <c r="E15" s="177"/>
      <c r="F15" s="177"/>
      <c r="G15" s="177"/>
      <c r="H15" s="177"/>
      <c r="I15" s="177"/>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3.2" x14ac:dyDescent="0.25"/>
  <sheetData>
    <row r="1" spans="1:1" x14ac:dyDescent="0.25">
      <c r="A1" s="40" t="s">
        <v>97</v>
      </c>
    </row>
    <row r="2" spans="1:1" x14ac:dyDescent="0.25">
      <c r="A2" s="40"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AA0EE2F-453E-4EF3-80F3-AD5DC902083A}"/>
</file>

<file path=customXml/itemProps2.xml><?xml version="1.0" encoding="utf-8"?>
<ds:datastoreItem xmlns:ds="http://schemas.openxmlformats.org/officeDocument/2006/customXml" ds:itemID="{06419E1A-8FA4-4995-ADEB-57FE39BC45BA}"/>
</file>

<file path=customXml/itemProps3.xml><?xml version="1.0" encoding="utf-8"?>
<ds:datastoreItem xmlns:ds="http://schemas.openxmlformats.org/officeDocument/2006/customXml" ds:itemID="{670E678D-EF6D-43DF-92BA-8593BA3AF68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2022-11-17T20:43:18Z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