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checkCompatibility="1"/>
  <xr:revisionPtr revIDLastSave="0" documentId="13_ncr:1_{38E106F1-802D-4BD9-A34E-33D83E5F1245}" xr6:coauthVersionLast="47" xr6:coauthVersionMax="47" xr10:uidLastSave="{00000000-0000-0000-0000-000000000000}"/>
  <workbookProtection workbookAlgorithmName="SHA-512" workbookHashValue="ubm3G+X9LY4sSiDWTMDiQWDMhay82t3i9YpqGAOm8unHRp15/ug37C6n27QRAT5f/AGgqUQN/F9vBlx0e+T7YQ==" workbookSaltValue="AdkdpftlDOPUJBymxkmdTw==" workbookSpinCount="100000" lockStructure="1"/>
  <bookViews>
    <workbookView xWindow="-108" yWindow="492" windowWidth="23256" windowHeight="12576"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<sst xmlns="http://schemas.openxmlformats.org/spreadsheetml/2006/main" count="766" uniqueCount="128">
  <si>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</si>
  <si>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</si>
  <si>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</si>
  <si>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</si>
  <si>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</si>
  <si>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</si>
  <si>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</si>
  <si>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</si>
  <si>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</si>
  <si>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</si>
  <si>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</si>
  <si>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</si>
  <si>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</si>
  <si>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</si>
  <si>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</si>
  <si>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</si>
  <si>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</si>
  <si>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</si>
  <si>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</si>
  <si>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</si>
  <si>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</si>
  <si>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</si>
  <si>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</si>
  <si>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</si>
  <si>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</si>
  <si>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</si>
  <si>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</si>
  <si>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</si>
  <si>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</si>
  <si>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</si>
  <si>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</si>
  <si>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</si>
  <si>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</si>
  <si>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</si>
  <si>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</si>
  <si>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</si>
  <si>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</si>
  <si>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</si>
  <si>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</si>
  <si>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</si>
  <si>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</si>
  <si>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</si>
  <si>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</si>
  <si>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</si>
  <si>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</si>
  <si>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</si>
  <si>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</si>
  <si>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</si>
  <si>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</si>
  <si>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</si>
  <si>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</si>
  <si>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</si>
  <si>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</si>
  <si>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</si>
  <si>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</si>
  <si>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</si>
  <si>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</si>
  <si>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</si>
  <si>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</si>
  <si>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</si>
  <si>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</si>
  <si>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</si>
  <si>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</si>
  <si>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</si>
  <si>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</si>
  <si>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</si>
  <si>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</si>
  <si>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</si>
  <si>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</si>
  <si>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</si>
  <si>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</si>
  <si>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</si>
  <si>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</si>
  <si>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</si>
  <si>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</si>
  <si>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</si>
  <si>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</si>
  <si>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</si>
  <si>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</si>
  <si>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</si>
  <si>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</si>
  <si>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</si>
  <si>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</si>
  <si>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</si>
  <si>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</si>
  <si>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</si>
  <si>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</si>
  <si>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</si>
  <si>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</si>
  <si>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</si>
  <si>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</si>
  <si>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</si>
  <si>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</si>
  <si>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</si>
  <si>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</si>
  <si>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</si>
  <si>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</si>
  <si>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</si>
  <si>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</si>
  <si>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</si>
  <si>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</si>
  <si>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</si>
  <si>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</si>
  <si>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</si>
  <si>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</si>
  <si>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</si>
  <si>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</si>
  <si>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</si>
  <si>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</si>
  <si>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</si>
  <si>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</si>
  <si>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</si>
  <si>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</si>
  <si>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Sep</t>
  </si>
  <si>
    <t>Thursday, Sep 16th</t>
  </si>
  <si>
    <t xml:space="preserve"> - Yom Kippur</t>
  </si>
  <si>
    <t>Sep / Oct</t>
  </si>
  <si>
    <t>Monday, Sep 26th</t>
  </si>
  <si>
    <t xml:space="preserve"> - Rosh Hashanah</t>
  </si>
  <si>
    <t>Oct</t>
  </si>
  <si>
    <t>Wednesday, Oct 5th</t>
  </si>
  <si>
    <t>Monday, Oct 10th</t>
  </si>
  <si>
    <t xml:space="preserve"> - Columbus Day</t>
  </si>
  <si>
    <t>Monday, Oct 11th</t>
  </si>
  <si>
    <t>For the Week of October 02, 2022 to October 08, 2022</t>
  </si>
  <si>
    <r>
      <t>Note:</t>
    </r>
    <r>
      <rPr>
        <sz val="10"/>
        <rFont val="Arial"/>
      </rPr>
      <t xml:space="preserve"> Weekdays - Sunday through Thursday,  Weekends - Friday and Saturday</t>
    </r>
  </si>
  <si>
    <t>Week of October 02, 2022 - October 08, 2022</t>
  </si>
  <si>
    <t>September 11, 2022 - October 08,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</si>
</sst>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8">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9" fillId="2" borderId="9" xfId="0" applyNumberFormat="1" applyFont="1" applyFill="1" applyBorder="1" applyAlignment="1" applyProtection="1">
      <alignment horizontal="center"/>
    </xf>
    <xf numFmtId="0" fontId="28" fillId="8" borderId="29" xfId="0" applyFont="1" applyFill="1" applyBorder="1"/>
    <xf numFmtId="0" fontId="28" fillId="8" borderId="29" xfId="0" applyFont="1" applyFill="1" applyBorder="1" applyAlignment="1">
      <alignment wrapText="1"/>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19" xfId="0" applyFont="1" applyBorder="1" applyAlignment="1">
      <alignment horizontal="center" vertic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6" fillId="0" borderId="15" xfId="0" applyNumberFormat="1" applyFont="1" applyFill="1" applyBorder="1" applyAlignment="1" applyProtection="1">
      <alignment horizontal="center" vertical="center" wrapText="1"/>
    </xf>
    <xf numFmtId="0" fontId="6" fillId="0" borderId="16" xfId="0" applyNumberFormat="1" applyFont="1" applyFill="1" applyBorder="1" applyAlignment="1" applyProtection="1">
      <alignment horizontal="center" vertical="center" wrapText="1"/>
    </xf>
    <xf numFmtId="0" fontId="6" fillId="0" borderId="17" xfId="0" applyNumberFormat="1" applyFont="1" applyFill="1" applyBorder="1" applyAlignment="1" applyProtection="1">
      <alignment horizontal="center" wrapText="1"/>
    </xf>
    <xf numFmtId="0" fontId="6" fillId="0" borderId="11" xfId="0" applyNumberFormat="1" applyFont="1" applyFill="1" applyBorder="1" applyAlignment="1" applyProtection="1">
      <alignment horizontal="center" wrapText="1"/>
    </xf>
    <xf numFmtId="0" fontId="4" fillId="0" borderId="11" xfId="0" applyNumberFormat="1" applyFont="1" applyFill="1" applyBorder="1" applyAlignment="1" applyProtection="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9"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AH1" sqref="AH1"/>
    </sheetView>
  </sheetViews>
  <sheetFormatPr defaultColWidth="9.109375" defaultRowHeight="15" outlineLevelCol="1" x14ac:dyDescent="0.35"/>
  <cols>
    <col min="1" max="1" width="47.10937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2" width="8.44140625" style="51" bestFit="1" customWidth="1"/>
    <col min="53" max="53" width="8.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4" t="str">
        <f>'Occupancy Raw Data'!B1</f>
        <v>Week of October 02, 2022 - October 08, 2022</v>
      </c>
      <c r="B1" s="190" t="s">
        <v>67</v>
      </c>
      <c r="C1" s="191"/>
      <c r="D1" s="191"/>
      <c r="E1" s="191"/>
      <c r="F1" s="191"/>
      <c r="G1" s="191"/>
      <c r="H1" s="191"/>
      <c r="I1" s="191"/>
      <c r="J1" s="191"/>
      <c r="K1" s="192"/>
      <c r="L1" s="49"/>
      <c r="M1" s="190" t="s">
        <v>74</v>
      </c>
      <c r="N1" s="191"/>
      <c r="O1" s="191"/>
      <c r="P1" s="191"/>
      <c r="Q1" s="191"/>
      <c r="R1" s="191"/>
      <c r="S1" s="191"/>
      <c r="T1" s="191"/>
      <c r="U1" s="191"/>
      <c r="V1" s="192"/>
      <c r="W1" s="49"/>
      <c r="X1" s="190" t="s">
        <v>68</v>
      </c>
      <c r="Y1" s="191"/>
      <c r="Z1" s="191"/>
      <c r="AA1" s="191"/>
      <c r="AB1" s="191"/>
      <c r="AC1" s="191"/>
      <c r="AD1" s="191"/>
      <c r="AE1" s="191"/>
      <c r="AF1" s="191"/>
      <c r="AG1" s="192"/>
      <c r="AH1" s="49"/>
      <c r="AI1" s="190" t="s">
        <v>75</v>
      </c>
      <c r="AJ1" s="191"/>
      <c r="AK1" s="191"/>
      <c r="AL1" s="191"/>
      <c r="AM1" s="191"/>
      <c r="AN1" s="191"/>
      <c r="AO1" s="191"/>
      <c r="AP1" s="191"/>
      <c r="AQ1" s="191"/>
      <c r="AR1" s="192"/>
      <c r="AS1" s="50"/>
      <c r="AT1" s="190" t="s">
        <v>69</v>
      </c>
      <c r="AU1" s="191"/>
      <c r="AV1" s="191"/>
      <c r="AW1" s="191"/>
      <c r="AX1" s="191"/>
      <c r="AY1" s="191"/>
      <c r="AZ1" s="191"/>
      <c r="BA1" s="191"/>
      <c r="BB1" s="191"/>
      <c r="BC1" s="192"/>
      <c r="BD1" s="50"/>
      <c r="BE1" s="190" t="s">
        <v>76</v>
      </c>
      <c r="BF1" s="191"/>
      <c r="BG1" s="191"/>
      <c r="BH1" s="191"/>
      <c r="BI1" s="191"/>
      <c r="BJ1" s="191"/>
      <c r="BK1" s="191"/>
      <c r="BL1" s="191"/>
      <c r="BM1" s="191"/>
      <c r="BN1" s="192"/>
    </row>
    <row r="2" spans="1:66" x14ac:dyDescent="0.35">
      <c r="A2" s="194"/>
      <c r="B2" s="52"/>
      <c r="C2" s="53"/>
      <c r="D2" s="53"/>
      <c r="E2" s="53"/>
      <c r="F2" s="53"/>
      <c r="G2" s="188" t="s">
        <v>65</v>
      </c>
      <c r="H2" s="53"/>
      <c r="I2" s="53"/>
      <c r="J2" s="188" t="s">
        <v>66</v>
      </c>
      <c r="K2" s="189" t="s">
        <v>57</v>
      </c>
      <c r="L2" s="54"/>
      <c r="M2" s="52"/>
      <c r="N2" s="53"/>
      <c r="O2" s="53"/>
      <c r="P2" s="53"/>
      <c r="Q2" s="53"/>
      <c r="R2" s="188" t="s">
        <v>65</v>
      </c>
      <c r="S2" s="53"/>
      <c r="T2" s="53"/>
      <c r="U2" s="188" t="s">
        <v>66</v>
      </c>
      <c r="V2" s="189" t="s">
        <v>57</v>
      </c>
      <c r="W2" s="54"/>
      <c r="X2" s="52"/>
      <c r="Y2" s="53"/>
      <c r="Z2" s="53"/>
      <c r="AA2" s="53"/>
      <c r="AB2" s="53"/>
      <c r="AC2" s="188" t="s">
        <v>65</v>
      </c>
      <c r="AD2" s="53"/>
      <c r="AE2" s="53"/>
      <c r="AF2" s="188" t="s">
        <v>66</v>
      </c>
      <c r="AG2" s="189" t="s">
        <v>57</v>
      </c>
      <c r="AH2" s="54"/>
      <c r="AI2" s="52"/>
      <c r="AJ2" s="53"/>
      <c r="AK2" s="53"/>
      <c r="AL2" s="53"/>
      <c r="AM2" s="53"/>
      <c r="AN2" s="188" t="s">
        <v>65</v>
      </c>
      <c r="AO2" s="53"/>
      <c r="AP2" s="53"/>
      <c r="AQ2" s="188" t="s">
        <v>66</v>
      </c>
      <c r="AR2" s="189" t="s">
        <v>57</v>
      </c>
      <c r="AS2" s="50"/>
      <c r="AT2" s="52"/>
      <c r="AU2" s="53"/>
      <c r="AV2" s="53"/>
      <c r="AW2" s="53"/>
      <c r="AX2" s="53"/>
      <c r="AY2" s="188" t="s">
        <v>65</v>
      </c>
      <c r="AZ2" s="53"/>
      <c r="BA2" s="53"/>
      <c r="BB2" s="188" t="s">
        <v>66</v>
      </c>
      <c r="BC2" s="189" t="s">
        <v>57</v>
      </c>
      <c r="BD2" s="54"/>
      <c r="BE2" s="52"/>
      <c r="BF2" s="53"/>
      <c r="BG2" s="53"/>
      <c r="BH2" s="53"/>
      <c r="BI2" s="53"/>
      <c r="BJ2" s="188" t="s">
        <v>65</v>
      </c>
      <c r="BK2" s="53"/>
      <c r="BL2" s="53"/>
      <c r="BM2" s="188" t="s">
        <v>66</v>
      </c>
      <c r="BN2" s="189" t="s">
        <v>57</v>
      </c>
    </row>
    <row r="3" spans="1:66" x14ac:dyDescent="0.35">
      <c r="A3" s="194"/>
      <c r="B3" s="56" t="s">
        <v>58</v>
      </c>
      <c r="C3" s="57" t="s">
        <v>59</v>
      </c>
      <c r="D3" s="57" t="s">
        <v>60</v>
      </c>
      <c r="E3" s="57" t="s">
        <v>61</v>
      </c>
      <c r="F3" s="57" t="s">
        <v>62</v>
      </c>
      <c r="G3" s="188"/>
      <c r="H3" s="57" t="s">
        <v>63</v>
      </c>
      <c r="I3" s="57" t="s">
        <v>64</v>
      </c>
      <c r="J3" s="188"/>
      <c r="K3" s="189"/>
      <c r="L3" s="54"/>
      <c r="M3" s="56" t="s">
        <v>58</v>
      </c>
      <c r="N3" s="57" t="s">
        <v>59</v>
      </c>
      <c r="O3" s="57" t="s">
        <v>60</v>
      </c>
      <c r="P3" s="57" t="s">
        <v>61</v>
      </c>
      <c r="Q3" s="57" t="s">
        <v>62</v>
      </c>
      <c r="R3" s="188"/>
      <c r="S3" s="57" t="s">
        <v>63</v>
      </c>
      <c r="T3" s="57" t="s">
        <v>64</v>
      </c>
      <c r="U3" s="188"/>
      <c r="V3" s="189"/>
      <c r="W3" s="54"/>
      <c r="X3" s="56" t="s">
        <v>58</v>
      </c>
      <c r="Y3" s="57" t="s">
        <v>59</v>
      </c>
      <c r="Z3" s="57" t="s">
        <v>60</v>
      </c>
      <c r="AA3" s="57" t="s">
        <v>61</v>
      </c>
      <c r="AB3" s="57" t="s">
        <v>62</v>
      </c>
      <c r="AC3" s="188"/>
      <c r="AD3" s="57" t="s">
        <v>63</v>
      </c>
      <c r="AE3" s="57" t="s">
        <v>64</v>
      </c>
      <c r="AF3" s="188"/>
      <c r="AG3" s="189"/>
      <c r="AH3" s="54"/>
      <c r="AI3" s="56" t="s">
        <v>58</v>
      </c>
      <c r="AJ3" s="57" t="s">
        <v>59</v>
      </c>
      <c r="AK3" s="57" t="s">
        <v>60</v>
      </c>
      <c r="AL3" s="57" t="s">
        <v>61</v>
      </c>
      <c r="AM3" s="57" t="s">
        <v>62</v>
      </c>
      <c r="AN3" s="188"/>
      <c r="AO3" s="57" t="s">
        <v>63</v>
      </c>
      <c r="AP3" s="57" t="s">
        <v>64</v>
      </c>
      <c r="AQ3" s="188"/>
      <c r="AR3" s="189"/>
      <c r="AS3" s="50"/>
      <c r="AT3" s="56" t="s">
        <v>58</v>
      </c>
      <c r="AU3" s="57" t="s">
        <v>59</v>
      </c>
      <c r="AV3" s="57" t="s">
        <v>60</v>
      </c>
      <c r="AW3" s="57" t="s">
        <v>61</v>
      </c>
      <c r="AX3" s="57" t="s">
        <v>62</v>
      </c>
      <c r="AY3" s="188"/>
      <c r="AZ3" s="57" t="s">
        <v>63</v>
      </c>
      <c r="BA3" s="57" t="s">
        <v>64</v>
      </c>
      <c r="BB3" s="188"/>
      <c r="BC3" s="189"/>
      <c r="BD3" s="54"/>
      <c r="BE3" s="56" t="s">
        <v>58</v>
      </c>
      <c r="BF3" s="57" t="s">
        <v>59</v>
      </c>
      <c r="BG3" s="57" t="s">
        <v>60</v>
      </c>
      <c r="BH3" s="57" t="s">
        <v>61</v>
      </c>
      <c r="BI3" s="57" t="s">
        <v>62</v>
      </c>
      <c r="BJ3" s="188"/>
      <c r="BK3" s="57" t="s">
        <v>63</v>
      </c>
      <c r="BL3" s="57" t="s">
        <v>64</v>
      </c>
      <c r="BM3" s="188"/>
      <c r="BN3" s="189"/>
    </row>
    <row r="4" spans="1:66" x14ac:dyDescent="0.35">
      <c r="A4" s="58" t="s">
        <v>15</v>
      </c>
      <c r="B4" s="59">
        <f>VLOOKUP($A4,'Occupancy Raw Data'!$B$8:$BE$45,'Occupancy Raw Data'!G$3,FALSE)</f>
        <v>53.854319125549203</v>
      </c>
      <c r="C4" s="60">
        <f>VLOOKUP($A4,'Occupancy Raw Data'!$B$8:$BE$45,'Occupancy Raw Data'!H$3,FALSE)</f>
        <v>61.974951901352902</v>
      </c>
      <c r="D4" s="60">
        <f>VLOOKUP($A4,'Occupancy Raw Data'!$B$8:$BE$45,'Occupancy Raw Data'!I$3,FALSE)</f>
        <v>65.514580675970294</v>
      </c>
      <c r="E4" s="60">
        <f>VLOOKUP($A4,'Occupancy Raw Data'!$B$8:$BE$45,'Occupancy Raw Data'!J$3,FALSE)</f>
        <v>66.925640012925896</v>
      </c>
      <c r="F4" s="60">
        <f>VLOOKUP($A4,'Occupancy Raw Data'!$B$8:$BE$45,'Occupancy Raw Data'!K$3,FALSE)</f>
        <v>68.086437539327093</v>
      </c>
      <c r="G4" s="61">
        <f>VLOOKUP($A4,'Occupancy Raw Data'!$B$8:$BE$45,'Occupancy Raw Data'!L$3,FALSE)</f>
        <v>63.271135694737097</v>
      </c>
      <c r="H4" s="60">
        <f>VLOOKUP($A4,'Occupancy Raw Data'!$B$8:$BE$45,'Occupancy Raw Data'!N$3,FALSE)</f>
        <v>78.162958840662895</v>
      </c>
      <c r="I4" s="60">
        <f>VLOOKUP($A4,'Occupancy Raw Data'!$B$8:$BE$45,'Occupancy Raw Data'!O$3,FALSE)</f>
        <v>82.661755770885804</v>
      </c>
      <c r="J4" s="61">
        <f>VLOOKUP($A4,'Occupancy Raw Data'!$B$8:$BE$45,'Occupancy Raw Data'!P$3,FALSE)</f>
        <v>80.412407782466104</v>
      </c>
      <c r="K4" s="62">
        <f>VLOOKUP($A4,'Occupancy Raw Data'!$B$8:$BE$45,'Occupancy Raw Data'!R$3,FALSE)</f>
        <v>68.168799011200804</v>
      </c>
      <c r="L4" s="63"/>
      <c r="M4" s="59">
        <f>VLOOKUP($A4,'Occupancy Raw Data'!$B$8:$BE$45,'Occupancy Raw Data'!T$3,FALSE)</f>
        <v>5.13348690036546</v>
      </c>
      <c r="N4" s="60">
        <f>VLOOKUP($A4,'Occupancy Raw Data'!$B$8:$BE$45,'Occupancy Raw Data'!U$3,FALSE)</f>
        <v>10.7937118458558</v>
      </c>
      <c r="O4" s="60">
        <f>VLOOKUP($A4,'Occupancy Raw Data'!$B$8:$BE$45,'Occupancy Raw Data'!V$3,FALSE)</f>
        <v>11.648960916565599</v>
      </c>
      <c r="P4" s="60">
        <f>VLOOKUP($A4,'Occupancy Raw Data'!$B$8:$BE$45,'Occupancy Raw Data'!W$3,FALSE)</f>
        <v>11.589993804196601</v>
      </c>
      <c r="Q4" s="60">
        <f>VLOOKUP($A4,'Occupancy Raw Data'!$B$8:$BE$45,'Occupancy Raw Data'!X$3,FALSE)</f>
        <v>8.3194695854432794</v>
      </c>
      <c r="R4" s="61">
        <f>VLOOKUP($A4,'Occupancy Raw Data'!$B$8:$BE$45,'Occupancy Raw Data'!Y$3,FALSE)</f>
        <v>9.5897595519777301</v>
      </c>
      <c r="S4" s="60">
        <f>VLOOKUP($A4,'Occupancy Raw Data'!$B$8:$BE$45,'Occupancy Raw Data'!AA$3,FALSE)</f>
        <v>2.3180112619742199</v>
      </c>
      <c r="T4" s="60">
        <f>VLOOKUP($A4,'Occupancy Raw Data'!$B$8:$BE$45,'Occupancy Raw Data'!AB$3,FALSE)</f>
        <v>0.74453697831031296</v>
      </c>
      <c r="U4" s="61">
        <f>VLOOKUP($A4,'Occupancy Raw Data'!$B$8:$BE$45,'Occupancy Raw Data'!AC$3,FALSE)</f>
        <v>1.5032400937913599</v>
      </c>
      <c r="V4" s="62">
        <f>VLOOKUP($A4,'Occupancy Raw Data'!$B$8:$BE$45,'Occupancy Raw Data'!AE$3,FALSE)</f>
        <v>6.7242896306420601</v>
      </c>
      <c r="W4" s="63"/>
      <c r="X4" s="64">
        <f>VLOOKUP($A4,'ADR Raw Data'!$B$6:$BE$43,'ADR Raw Data'!G$1,FALSE)</f>
        <v>139.325353830697</v>
      </c>
      <c r="Y4" s="65">
        <f>VLOOKUP($A4,'ADR Raw Data'!$B$6:$BE$43,'ADR Raw Data'!H$1,FALSE)</f>
        <v>140.066037861193</v>
      </c>
      <c r="Z4" s="65">
        <f>VLOOKUP($A4,'ADR Raw Data'!$B$6:$BE$43,'ADR Raw Data'!I$1,FALSE)</f>
        <v>141.85196046412099</v>
      </c>
      <c r="AA4" s="65">
        <f>VLOOKUP($A4,'ADR Raw Data'!$B$6:$BE$43,'ADR Raw Data'!J$1,FALSE)</f>
        <v>143.787478971279</v>
      </c>
      <c r="AB4" s="65">
        <f>VLOOKUP($A4,'ADR Raw Data'!$B$6:$BE$43,'ADR Raw Data'!K$1,FALSE)</f>
        <v>147.51933388982999</v>
      </c>
      <c r="AC4" s="66">
        <f>VLOOKUP($A4,'ADR Raw Data'!$B$6:$BE$43,'ADR Raw Data'!L$1,FALSE)</f>
        <v>142.70116711303001</v>
      </c>
      <c r="AD4" s="65">
        <f>VLOOKUP($A4,'ADR Raw Data'!$B$6:$BE$43,'ADR Raw Data'!N$1,FALSE)</f>
        <v>170.91754323433801</v>
      </c>
      <c r="AE4" s="65">
        <f>VLOOKUP($A4,'ADR Raw Data'!$B$6:$BE$43,'ADR Raw Data'!O$1,FALSE)</f>
        <v>180.015436611989</v>
      </c>
      <c r="AF4" s="66">
        <f>VLOOKUP($A4,'ADR Raw Data'!$B$6:$BE$43,'ADR Raw Data'!P$1,FALSE)</f>
        <v>175.59384094242699</v>
      </c>
      <c r="AG4" s="67">
        <f>VLOOKUP($A4,'ADR Raw Data'!$B$6:$BE$43,'ADR Raw Data'!R$1,FALSE)</f>
        <v>153.78736127015</v>
      </c>
      <c r="AH4" s="63"/>
      <c r="AI4" s="59">
        <f>VLOOKUP($A4,'ADR Raw Data'!$B$6:$BE$43,'ADR Raw Data'!T$1,FALSE)</f>
        <v>13.4193335346563</v>
      </c>
      <c r="AJ4" s="60">
        <f>VLOOKUP($A4,'ADR Raw Data'!$B$6:$BE$43,'ADR Raw Data'!U$1,FALSE)</f>
        <v>15.4674648162853</v>
      </c>
      <c r="AK4" s="60">
        <f>VLOOKUP($A4,'ADR Raw Data'!$B$6:$BE$43,'ADR Raw Data'!V$1,FALSE)</f>
        <v>15.220908938989201</v>
      </c>
      <c r="AL4" s="60">
        <f>VLOOKUP($A4,'ADR Raw Data'!$B$6:$BE$43,'ADR Raw Data'!W$1,FALSE)</f>
        <v>16.249203183349199</v>
      </c>
      <c r="AM4" s="60">
        <f>VLOOKUP($A4,'ADR Raw Data'!$B$6:$BE$43,'ADR Raw Data'!X$1,FALSE)</f>
        <v>15.518340697368799</v>
      </c>
      <c r="AN4" s="61">
        <f>VLOOKUP($A4,'ADR Raw Data'!$B$6:$BE$43,'ADR Raw Data'!Y$1,FALSE)</f>
        <v>15.2367794498574</v>
      </c>
      <c r="AO4" s="60">
        <f>VLOOKUP($A4,'ADR Raw Data'!$B$6:$BE$43,'ADR Raw Data'!AA$1,FALSE)</f>
        <v>12.4964022907425</v>
      </c>
      <c r="AP4" s="60">
        <f>VLOOKUP($A4,'ADR Raw Data'!$B$6:$BE$43,'ADR Raw Data'!AB$1,FALSE)</f>
        <v>11.810387061485599</v>
      </c>
      <c r="AQ4" s="61">
        <f>VLOOKUP($A4,'ADR Raw Data'!$B$6:$BE$43,'ADR Raw Data'!AC$1,FALSE)</f>
        <v>12.1088096795576</v>
      </c>
      <c r="AR4" s="62">
        <f>VLOOKUP($A4,'ADR Raw Data'!$B$6:$BE$43,'ADR Raw Data'!AE$1,FALSE)</f>
        <v>13.5342406054099</v>
      </c>
      <c r="AS4" s="50"/>
      <c r="AT4" s="64">
        <f>VLOOKUP($A4,'RevPAR Raw Data'!$B$6:$BE$43,'RevPAR Raw Data'!G$1,FALSE)</f>
        <v>75.032720674784301</v>
      </c>
      <c r="AU4" s="65">
        <f>VLOOKUP($A4,'RevPAR Raw Data'!$B$6:$BE$43,'RevPAR Raw Data'!H$1,FALSE)</f>
        <v>86.805859594605096</v>
      </c>
      <c r="AV4" s="65">
        <f>VLOOKUP($A4,'RevPAR Raw Data'!$B$6:$BE$43,'RevPAR Raw Data'!I$1,FALSE)</f>
        <v>92.933717078712405</v>
      </c>
      <c r="AW4" s="65">
        <f>VLOOKUP($A4,'RevPAR Raw Data'!$B$6:$BE$43,'RevPAR Raw Data'!J$1,FALSE)</f>
        <v>96.230690559979806</v>
      </c>
      <c r="AX4" s="65">
        <f>VLOOKUP($A4,'RevPAR Raw Data'!$B$6:$BE$43,'RevPAR Raw Data'!K$1,FALSE)</f>
        <v>100.44065912732999</v>
      </c>
      <c r="AY4" s="66">
        <f>VLOOKUP($A4,'RevPAR Raw Data'!$B$6:$BE$43,'RevPAR Raw Data'!L$1,FALSE)</f>
        <v>90.288649082058996</v>
      </c>
      <c r="AZ4" s="65">
        <f>VLOOKUP($A4,'RevPAR Raw Data'!$B$6:$BE$43,'RevPAR Raw Data'!N$1,FALSE)</f>
        <v>133.59420896972799</v>
      </c>
      <c r="BA4" s="65">
        <f>VLOOKUP($A4,'RevPAR Raw Data'!$B$6:$BE$43,'RevPAR Raw Data'!O$1,FALSE)</f>
        <v>148.80392056209601</v>
      </c>
      <c r="BB4" s="66">
        <f>VLOOKUP($A4,'RevPAR Raw Data'!$B$6:$BE$43,'RevPAR Raw Data'!P$1,FALSE)</f>
        <v>141.199235419519</v>
      </c>
      <c r="BC4" s="67">
        <f>VLOOKUP($A4,'RevPAR Raw Data'!$B$6:$BE$43,'RevPAR Raw Data'!R$1,FALSE)</f>
        <v>104.83499720887799</v>
      </c>
      <c r="BD4" s="63"/>
      <c r="BE4" s="59">
        <f>VLOOKUP($A4,'RevPAR Raw Data'!$B$6:$BE$43,'RevPAR Raw Data'!T$1,FALSE)</f>
        <v>19.241700164139701</v>
      </c>
      <c r="BF4" s="60">
        <f>VLOOKUP($A4,'RevPAR Raw Data'!$B$6:$BE$43,'RevPAR Raw Data'!U$1,FALSE)</f>
        <v>27.930690244270099</v>
      </c>
      <c r="BG4" s="60">
        <f>VLOOKUP($A4,'RevPAR Raw Data'!$B$6:$BE$43,'RevPAR Raw Data'!V$1,FALSE)</f>
        <v>28.6429475890037</v>
      </c>
      <c r="BH4" s="60">
        <f>VLOOKUP($A4,'RevPAR Raw Data'!$B$6:$BE$43,'RevPAR Raw Data'!W$1,FALSE)</f>
        <v>29.722478629727402</v>
      </c>
      <c r="BI4" s="60">
        <f>VLOOKUP($A4,'RevPAR Raw Data'!$B$6:$BE$43,'RevPAR Raw Data'!X$1,FALSE)</f>
        <v>25.1288539172951</v>
      </c>
      <c r="BJ4" s="61">
        <f>VLOOKUP($A4,'RevPAR Raw Data'!$B$6:$BE$43,'RevPAR Raw Data'!Y$1,FALSE)</f>
        <v>26.287709514541699</v>
      </c>
      <c r="BK4" s="60">
        <f>VLOOKUP($A4,'RevPAR Raw Data'!$B$6:$BE$43,'RevPAR Raw Data'!AA$1,FALSE)</f>
        <v>15.104081565157699</v>
      </c>
      <c r="BL4" s="60">
        <f>VLOOKUP($A4,'RevPAR Raw Data'!$B$6:$BE$43,'RevPAR Raw Data'!AB$1,FALSE)</f>
        <v>12.6428567387503</v>
      </c>
      <c r="BM4" s="61">
        <f>VLOOKUP($A4,'RevPAR Raw Data'!$B$6:$BE$43,'RevPAR Raw Data'!AC$1,FALSE)</f>
        <v>13.794074255332999</v>
      </c>
      <c r="BN4" s="62">
        <f>VLOOKUP($A4,'RevPAR Raw Data'!$B$6:$BE$43,'RevPAR Raw Data'!AE$1,FALSE)</f>
        <v>21.168611773667699</v>
      </c>
    </row>
    <row r="5" spans="1:66" x14ac:dyDescent="0.35">
      <c r="A5" s="58" t="s">
        <v>70</v>
      </c>
      <c r="B5" s="59">
        <f>VLOOKUP($A5,'Occupancy Raw Data'!$B$8:$BE$45,'Occupancy Raw Data'!G$3,FALSE)</f>
        <v>48.112503587486799</v>
      </c>
      <c r="C5" s="60">
        <f>VLOOKUP($A5,'Occupancy Raw Data'!$B$8:$BE$45,'Occupancy Raw Data'!H$3,FALSE)</f>
        <v>57.135750502248101</v>
      </c>
      <c r="D5" s="60">
        <f>VLOOKUP($A5,'Occupancy Raw Data'!$B$8:$BE$45,'Occupancy Raw Data'!I$3,FALSE)</f>
        <v>61.686244233603603</v>
      </c>
      <c r="E5" s="60">
        <f>VLOOKUP($A5,'Occupancy Raw Data'!$B$8:$BE$45,'Occupancy Raw Data'!J$3,FALSE)</f>
        <v>64.895008517996203</v>
      </c>
      <c r="F5" s="60">
        <f>VLOOKUP($A5,'Occupancy Raw Data'!$B$8:$BE$45,'Occupancy Raw Data'!K$3,FALSE)</f>
        <v>65.721924110076699</v>
      </c>
      <c r="G5" s="61">
        <f>VLOOKUP($A5,'Occupancy Raw Data'!$B$8:$BE$45,'Occupancy Raw Data'!L$3,FALSE)</f>
        <v>59.509091303454703</v>
      </c>
      <c r="H5" s="60">
        <f>VLOOKUP($A5,'Occupancy Raw Data'!$B$8:$BE$45,'Occupancy Raw Data'!N$3,FALSE)</f>
        <v>81.2315443732261</v>
      </c>
      <c r="I5" s="60">
        <f>VLOOKUP($A5,'Occupancy Raw Data'!$B$8:$BE$45,'Occupancy Raw Data'!O$3,FALSE)</f>
        <v>87.250231193596704</v>
      </c>
      <c r="J5" s="61">
        <f>VLOOKUP($A5,'Occupancy Raw Data'!$B$8:$BE$45,'Occupancy Raw Data'!P$3,FALSE)</f>
        <v>84.240887783411395</v>
      </c>
      <c r="K5" s="62">
        <f>VLOOKUP($A5,'Occupancy Raw Data'!$B$8:$BE$45,'Occupancy Raw Data'!R$3,FALSE)</f>
        <v>66.576632484660905</v>
      </c>
      <c r="L5" s="63"/>
      <c r="M5" s="59">
        <f>VLOOKUP($A5,'Occupancy Raw Data'!$B$8:$BE$45,'Occupancy Raw Data'!T$3,FALSE)</f>
        <v>-3.1118859230849401</v>
      </c>
      <c r="N5" s="60">
        <f>VLOOKUP($A5,'Occupancy Raw Data'!$B$8:$BE$45,'Occupancy Raw Data'!U$3,FALSE)</f>
        <v>4.40553642838531</v>
      </c>
      <c r="O5" s="60">
        <f>VLOOKUP($A5,'Occupancy Raw Data'!$B$8:$BE$45,'Occupancy Raw Data'!V$3,FALSE)</f>
        <v>8.7329015369583196</v>
      </c>
      <c r="P5" s="60">
        <f>VLOOKUP($A5,'Occupancy Raw Data'!$B$8:$BE$45,'Occupancy Raw Data'!W$3,FALSE)</f>
        <v>11.930907248981701</v>
      </c>
      <c r="Q5" s="60">
        <f>VLOOKUP($A5,'Occupancy Raw Data'!$B$8:$BE$45,'Occupancy Raw Data'!X$3,FALSE)</f>
        <v>6.63114503758261</v>
      </c>
      <c r="R5" s="61">
        <f>VLOOKUP($A5,'Occupancy Raw Data'!$B$8:$BE$45,'Occupancy Raw Data'!Y$3,FALSE)</f>
        <v>5.9909113497016104</v>
      </c>
      <c r="S5" s="60">
        <f>VLOOKUP($A5,'Occupancy Raw Data'!$B$8:$BE$45,'Occupancy Raw Data'!AA$3,FALSE)</f>
        <v>1.3416864723075801</v>
      </c>
      <c r="T5" s="60">
        <f>VLOOKUP($A5,'Occupancy Raw Data'!$B$8:$BE$45,'Occupancy Raw Data'!AB$3,FALSE)</f>
        <v>1.0146252917845699</v>
      </c>
      <c r="U5" s="61">
        <f>VLOOKUP($A5,'Occupancy Raw Data'!$B$8:$BE$45,'Occupancy Raw Data'!AC$3,FALSE)</f>
        <v>1.1720501107432999</v>
      </c>
      <c r="V5" s="62">
        <f>VLOOKUP($A5,'Occupancy Raw Data'!$B$8:$BE$45,'Occupancy Raw Data'!AE$3,FALSE)</f>
        <v>4.1985585706917004</v>
      </c>
      <c r="W5" s="63"/>
      <c r="X5" s="64">
        <f>VLOOKUP($A5,'ADR Raw Data'!$B$6:$BE$43,'ADR Raw Data'!G$1,FALSE)</f>
        <v>109.39062888464601</v>
      </c>
      <c r="Y5" s="65">
        <f>VLOOKUP($A5,'ADR Raw Data'!$B$6:$BE$43,'ADR Raw Data'!H$1,FALSE)</f>
        <v>116.257234045498</v>
      </c>
      <c r="Z5" s="65">
        <f>VLOOKUP($A5,'ADR Raw Data'!$B$6:$BE$43,'ADR Raw Data'!I$1,FALSE)</f>
        <v>119.82347403572599</v>
      </c>
      <c r="AA5" s="65">
        <f>VLOOKUP($A5,'ADR Raw Data'!$B$6:$BE$43,'ADR Raw Data'!J$1,FALSE)</f>
        <v>121.27690815865</v>
      </c>
      <c r="AB5" s="65">
        <f>VLOOKUP($A5,'ADR Raw Data'!$B$6:$BE$43,'ADR Raw Data'!K$1,FALSE)</f>
        <v>120.436771329268</v>
      </c>
      <c r="AC5" s="66">
        <f>VLOOKUP($A5,'ADR Raw Data'!$B$6:$BE$43,'ADR Raw Data'!L$1,FALSE)</f>
        <v>117.90346675449899</v>
      </c>
      <c r="AD5" s="65">
        <f>VLOOKUP($A5,'ADR Raw Data'!$B$6:$BE$43,'ADR Raw Data'!N$1,FALSE)</f>
        <v>143.35184905666301</v>
      </c>
      <c r="AE5" s="65">
        <f>VLOOKUP($A5,'ADR Raw Data'!$B$6:$BE$43,'ADR Raw Data'!O$1,FALSE)</f>
        <v>150.20995621546101</v>
      </c>
      <c r="AF5" s="66">
        <f>VLOOKUP($A5,'ADR Raw Data'!$B$6:$BE$43,'ADR Raw Data'!P$1,FALSE)</f>
        <v>146.90339896847101</v>
      </c>
      <c r="AG5" s="67">
        <f>VLOOKUP($A5,'ADR Raw Data'!$B$6:$BE$43,'ADR Raw Data'!R$1,FALSE)</f>
        <v>128.389489061109</v>
      </c>
      <c r="AH5" s="63"/>
      <c r="AI5" s="59">
        <f>VLOOKUP($A5,'ADR Raw Data'!$B$6:$BE$43,'ADR Raw Data'!T$1,FALSE)</f>
        <v>9.4474110757929903</v>
      </c>
      <c r="AJ5" s="60">
        <f>VLOOKUP($A5,'ADR Raw Data'!$B$6:$BE$43,'ADR Raw Data'!U$1,FALSE)</f>
        <v>13.2453993131726</v>
      </c>
      <c r="AK5" s="60">
        <f>VLOOKUP($A5,'ADR Raw Data'!$B$6:$BE$43,'ADR Raw Data'!V$1,FALSE)</f>
        <v>15.202786243852801</v>
      </c>
      <c r="AL5" s="60">
        <f>VLOOKUP($A5,'ADR Raw Data'!$B$6:$BE$43,'ADR Raw Data'!W$1,FALSE)</f>
        <v>16.354234076442701</v>
      </c>
      <c r="AM5" s="60">
        <f>VLOOKUP($A5,'ADR Raw Data'!$B$6:$BE$43,'ADR Raw Data'!X$1,FALSE)</f>
        <v>13.230183849893599</v>
      </c>
      <c r="AN5" s="61">
        <f>VLOOKUP($A5,'ADR Raw Data'!$B$6:$BE$43,'ADR Raw Data'!Y$1,FALSE)</f>
        <v>13.816328705876799</v>
      </c>
      <c r="AO5" s="60">
        <f>VLOOKUP($A5,'ADR Raw Data'!$B$6:$BE$43,'ADR Raw Data'!AA$1,FALSE)</f>
        <v>5.9707574484385901</v>
      </c>
      <c r="AP5" s="60">
        <f>VLOOKUP($A5,'ADR Raw Data'!$B$6:$BE$43,'ADR Raw Data'!AB$1,FALSE)</f>
        <v>5.7508180871474197</v>
      </c>
      <c r="AQ5" s="61">
        <f>VLOOKUP($A5,'ADR Raw Data'!$B$6:$BE$43,'ADR Raw Data'!AC$1,FALSE)</f>
        <v>5.8500166369315503</v>
      </c>
      <c r="AR5" s="62">
        <f>VLOOKUP($A5,'ADR Raw Data'!$B$6:$BE$43,'ADR Raw Data'!AE$1,FALSE)</f>
        <v>10.0214581438865</v>
      </c>
      <c r="AS5" s="50"/>
      <c r="AT5" s="64">
        <f>VLOOKUP($A5,'RevPAR Raw Data'!$B$6:$BE$43,'RevPAR Raw Data'!G$1,FALSE)</f>
        <v>52.630570246500199</v>
      </c>
      <c r="AU5" s="65">
        <f>VLOOKUP($A5,'RevPAR Raw Data'!$B$6:$BE$43,'RevPAR Raw Data'!H$1,FALSE)</f>
        <v>66.424443185050507</v>
      </c>
      <c r="AV5" s="65">
        <f>VLOOKUP($A5,'RevPAR Raw Data'!$B$6:$BE$43,'RevPAR Raw Data'!I$1,FALSE)</f>
        <v>73.914600842866804</v>
      </c>
      <c r="AW5" s="65">
        <f>VLOOKUP($A5,'RevPAR Raw Data'!$B$6:$BE$43,'RevPAR Raw Data'!J$1,FALSE)</f>
        <v>78.7026598799185</v>
      </c>
      <c r="AX5" s="65">
        <f>VLOOKUP($A5,'RevPAR Raw Data'!$B$6:$BE$43,'RevPAR Raw Data'!K$1,FALSE)</f>
        <v>79.153363453648694</v>
      </c>
      <c r="AY5" s="66">
        <f>VLOOKUP($A5,'RevPAR Raw Data'!$B$6:$BE$43,'RevPAR Raw Data'!L$1,FALSE)</f>
        <v>70.163281680873595</v>
      </c>
      <c r="AZ5" s="65">
        <f>VLOOKUP($A5,'RevPAR Raw Data'!$B$6:$BE$43,'RevPAR Raw Data'!N$1,FALSE)</f>
        <v>116.446920876303</v>
      </c>
      <c r="BA5" s="65">
        <f>VLOOKUP($A5,'RevPAR Raw Data'!$B$6:$BE$43,'RevPAR Raw Data'!O$1,FALSE)</f>
        <v>131.05853407379001</v>
      </c>
      <c r="BB5" s="66">
        <f>VLOOKUP($A5,'RevPAR Raw Data'!$B$6:$BE$43,'RevPAR Raw Data'!P$1,FALSE)</f>
        <v>123.752727475047</v>
      </c>
      <c r="BC5" s="67">
        <f>VLOOKUP($A5,'RevPAR Raw Data'!$B$6:$BE$43,'RevPAR Raw Data'!R$1,FALSE)</f>
        <v>85.477398281148993</v>
      </c>
      <c r="BD5" s="63"/>
      <c r="BE5" s="59">
        <f>VLOOKUP($A5,'RevPAR Raw Data'!$B$6:$BE$43,'RevPAR Raw Data'!T$1,FALSE)</f>
        <v>6.0415324973444697</v>
      </c>
      <c r="BF5" s="60">
        <f>VLOOKUP($A5,'RevPAR Raw Data'!$B$6:$BE$43,'RevPAR Raw Data'!U$1,FALSE)</f>
        <v>18.234466633384798</v>
      </c>
      <c r="BG5" s="60">
        <f>VLOOKUP($A5,'RevPAR Raw Data'!$B$6:$BE$43,'RevPAR Raw Data'!V$1,FALSE)</f>
        <v>25.263332134361001</v>
      </c>
      <c r="BH5" s="60">
        <f>VLOOKUP($A5,'RevPAR Raw Data'!$B$6:$BE$43,'RevPAR Raw Data'!W$1,FALSE)</f>
        <v>30.236349824366201</v>
      </c>
      <c r="BI5" s="60">
        <f>VLOOKUP($A5,'RevPAR Raw Data'!$B$6:$BE$43,'RevPAR Raw Data'!X$1,FALSE)</f>
        <v>20.738641567301499</v>
      </c>
      <c r="BJ5" s="61">
        <f>VLOOKUP($A5,'RevPAR Raw Data'!$B$6:$BE$43,'RevPAR Raw Data'!Y$1,FALSE)</f>
        <v>20.634964060130901</v>
      </c>
      <c r="BK5" s="60">
        <f>VLOOKUP($A5,'RevPAR Raw Data'!$B$6:$BE$43,'RevPAR Raw Data'!AA$1,FALSE)</f>
        <v>7.3925527657261698</v>
      </c>
      <c r="BL5" s="60">
        <f>VLOOKUP($A5,'RevPAR Raw Data'!$B$6:$BE$43,'RevPAR Raw Data'!AB$1,FALSE)</f>
        <v>6.8237926337287096</v>
      </c>
      <c r="BM5" s="61">
        <f>VLOOKUP($A5,'RevPAR Raw Data'!$B$6:$BE$43,'RevPAR Raw Data'!AC$1,FALSE)</f>
        <v>7.0906318741465197</v>
      </c>
      <c r="BN5" s="62">
        <f>VLOOKUP($A5,'RevPAR Raw Data'!$B$6:$BE$43,'RevPAR Raw Data'!AE$1,FALSE)</f>
        <v>14.640773504386599</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Data'!$B$8:$BE$45,'Occupancy Raw Data'!G$3,FALSE)</f>
        <v>49.301526477228698</v>
      </c>
      <c r="C7" s="60">
        <f>VLOOKUP($A7,'Occupancy Raw Data'!$B$8:$BE$45,'Occupancy Raw Data'!H$3,FALSE)</f>
        <v>57.760567054357701</v>
      </c>
      <c r="D7" s="60">
        <f>VLOOKUP($A7,'Occupancy Raw Data'!$B$8:$BE$45,'Occupancy Raw Data'!I$3,FALSE)</f>
        <v>63.382536812657897</v>
      </c>
      <c r="E7" s="60">
        <f>VLOOKUP($A7,'Occupancy Raw Data'!$B$8:$BE$45,'Occupancy Raw Data'!J$3,FALSE)</f>
        <v>66.278076116972898</v>
      </c>
      <c r="F7" s="60">
        <f>VLOOKUP($A7,'Occupancy Raw Data'!$B$8:$BE$45,'Occupancy Raw Data'!K$3,FALSE)</f>
        <v>68.266904138669204</v>
      </c>
      <c r="G7" s="61">
        <f>VLOOKUP($A7,'Occupancy Raw Data'!$B$8:$BE$45,'Occupancy Raw Data'!L$3,FALSE)</f>
        <v>60.997922119977297</v>
      </c>
      <c r="H7" s="60">
        <f>VLOOKUP($A7,'Occupancy Raw Data'!$B$8:$BE$45,'Occupancy Raw Data'!N$3,FALSE)</f>
        <v>83.148482967680394</v>
      </c>
      <c r="I7" s="60">
        <f>VLOOKUP($A7,'Occupancy Raw Data'!$B$8:$BE$45,'Occupancy Raw Data'!O$3,FALSE)</f>
        <v>92.184112763220597</v>
      </c>
      <c r="J7" s="61">
        <f>VLOOKUP($A7,'Occupancy Raw Data'!$B$8:$BE$45,'Occupancy Raw Data'!P$3,FALSE)</f>
        <v>87.666297865450503</v>
      </c>
      <c r="K7" s="62">
        <f>VLOOKUP($A7,'Occupancy Raw Data'!$B$8:$BE$45,'Occupancy Raw Data'!R$3,FALSE)</f>
        <v>68.617458047255298</v>
      </c>
      <c r="L7" s="63"/>
      <c r="M7" s="59">
        <f>VLOOKUP($A7,'Occupancy Raw Data'!$B$8:$BE$45,'Occupancy Raw Data'!T$3,FALSE)</f>
        <v>11.870801024611801</v>
      </c>
      <c r="N7" s="60">
        <f>VLOOKUP($A7,'Occupancy Raw Data'!$B$8:$BE$45,'Occupancy Raw Data'!U$3,FALSE)</f>
        <v>25.838783838571501</v>
      </c>
      <c r="O7" s="60">
        <f>VLOOKUP($A7,'Occupancy Raw Data'!$B$8:$BE$45,'Occupancy Raw Data'!V$3,FALSE)</f>
        <v>32.713358745740699</v>
      </c>
      <c r="P7" s="60">
        <f>VLOOKUP($A7,'Occupancy Raw Data'!$B$8:$BE$45,'Occupancy Raw Data'!W$3,FALSE)</f>
        <v>30.312825138454699</v>
      </c>
      <c r="Q7" s="60">
        <f>VLOOKUP($A7,'Occupancy Raw Data'!$B$8:$BE$45,'Occupancy Raw Data'!X$3,FALSE)</f>
        <v>26.633641975602298</v>
      </c>
      <c r="R7" s="61">
        <f>VLOOKUP($A7,'Occupancy Raw Data'!$B$8:$BE$45,'Occupancy Raw Data'!Y$3,FALSE)</f>
        <v>25.769323409204699</v>
      </c>
      <c r="S7" s="60">
        <f>VLOOKUP($A7,'Occupancy Raw Data'!$B$8:$BE$45,'Occupancy Raw Data'!AA$3,FALSE)</f>
        <v>14.5318385077942</v>
      </c>
      <c r="T7" s="60">
        <f>VLOOKUP($A7,'Occupancy Raw Data'!$B$8:$BE$45,'Occupancy Raw Data'!AB$3,FALSE)</f>
        <v>10.493591188808301</v>
      </c>
      <c r="U7" s="61">
        <f>VLOOKUP($A7,'Occupancy Raw Data'!$B$8:$BE$45,'Occupancy Raw Data'!AC$3,FALSE)</f>
        <v>12.3725558296253</v>
      </c>
      <c r="V7" s="62">
        <f>VLOOKUP($A7,'Occupancy Raw Data'!$B$8:$BE$45,'Occupancy Raw Data'!AE$3,FALSE)</f>
        <v>20.5243353211292</v>
      </c>
      <c r="W7" s="63"/>
      <c r="X7" s="64">
        <f>VLOOKUP($A7,'ADR Raw Data'!$B$6:$BE$43,'ADR Raw Data'!G$1,FALSE)</f>
        <v>159.548265065956</v>
      </c>
      <c r="Y7" s="65">
        <f>VLOOKUP($A7,'ADR Raw Data'!$B$6:$BE$43,'ADR Raw Data'!H$1,FALSE)</f>
        <v>175.05370921775901</v>
      </c>
      <c r="Z7" s="65">
        <f>VLOOKUP($A7,'ADR Raw Data'!$B$6:$BE$43,'ADR Raw Data'!I$1,FALSE)</f>
        <v>180.89010104593899</v>
      </c>
      <c r="AA7" s="65">
        <f>VLOOKUP($A7,'ADR Raw Data'!$B$6:$BE$43,'ADR Raw Data'!J$1,FALSE)</f>
        <v>184.42932005103</v>
      </c>
      <c r="AB7" s="65">
        <f>VLOOKUP($A7,'ADR Raw Data'!$B$6:$BE$43,'ADR Raw Data'!K$1,FALSE)</f>
        <v>183.22315694464501</v>
      </c>
      <c r="AC7" s="66">
        <f>VLOOKUP($A7,'ADR Raw Data'!$B$6:$BE$43,'ADR Raw Data'!L$1,FALSE)</f>
        <v>177.62620211761899</v>
      </c>
      <c r="AD7" s="65">
        <f>VLOOKUP($A7,'ADR Raw Data'!$B$6:$BE$43,'ADR Raw Data'!N$1,FALSE)</f>
        <v>180.16933598018099</v>
      </c>
      <c r="AE7" s="65">
        <f>VLOOKUP($A7,'ADR Raw Data'!$B$6:$BE$43,'ADR Raw Data'!O$1,FALSE)</f>
        <v>193.57598983235999</v>
      </c>
      <c r="AF7" s="66">
        <f>VLOOKUP($A7,'ADR Raw Data'!$B$6:$BE$43,'ADR Raw Data'!P$1,FALSE)</f>
        <v>187.21811367798901</v>
      </c>
      <c r="AG7" s="67">
        <f>VLOOKUP($A7,'ADR Raw Data'!$B$6:$BE$43,'ADR Raw Data'!R$1,FALSE)</f>
        <v>181.12754919200901</v>
      </c>
      <c r="AH7" s="63"/>
      <c r="AI7" s="59">
        <f>VLOOKUP($A7,'ADR Raw Data'!$B$6:$BE$43,'ADR Raw Data'!T$1,FALSE)</f>
        <v>19.3700840023801</v>
      </c>
      <c r="AJ7" s="60">
        <f>VLOOKUP($A7,'ADR Raw Data'!$B$6:$BE$43,'ADR Raw Data'!U$1,FALSE)</f>
        <v>25.9183065374589</v>
      </c>
      <c r="AK7" s="60">
        <f>VLOOKUP($A7,'ADR Raw Data'!$B$6:$BE$43,'ADR Raw Data'!V$1,FALSE)</f>
        <v>26.148813419571798</v>
      </c>
      <c r="AL7" s="60">
        <f>VLOOKUP($A7,'ADR Raw Data'!$B$6:$BE$43,'ADR Raw Data'!W$1,FALSE)</f>
        <v>25.3290802778026</v>
      </c>
      <c r="AM7" s="60">
        <f>VLOOKUP($A7,'ADR Raw Data'!$B$6:$BE$43,'ADR Raw Data'!X$1,FALSE)</f>
        <v>26.429943659003399</v>
      </c>
      <c r="AN7" s="61">
        <f>VLOOKUP($A7,'ADR Raw Data'!$B$6:$BE$43,'ADR Raw Data'!Y$1,FALSE)</f>
        <v>25.154439150408699</v>
      </c>
      <c r="AO7" s="60">
        <f>VLOOKUP($A7,'ADR Raw Data'!$B$6:$BE$43,'ADR Raw Data'!AA$1,FALSE)</f>
        <v>22.281341863618501</v>
      </c>
      <c r="AP7" s="60">
        <f>VLOOKUP($A7,'ADR Raw Data'!$B$6:$BE$43,'ADR Raw Data'!AB$1,FALSE)</f>
        <v>24.781189804966701</v>
      </c>
      <c r="AQ7" s="61">
        <f>VLOOKUP($A7,'ADR Raw Data'!$B$6:$BE$43,'ADR Raw Data'!AC$1,FALSE)</f>
        <v>23.5709027631198</v>
      </c>
      <c r="AR7" s="62">
        <f>VLOOKUP($A7,'ADR Raw Data'!$B$6:$BE$43,'ADR Raw Data'!AE$1,FALSE)</f>
        <v>24.3352992165049</v>
      </c>
      <c r="AS7" s="50"/>
      <c r="AT7" s="64">
        <f>VLOOKUP($A7,'RevPAR Raw Data'!$B$6:$BE$43,'RevPAR Raw Data'!G$1,FALSE)</f>
        <v>78.659730145451604</v>
      </c>
      <c r="AU7" s="65">
        <f>VLOOKUP($A7,'RevPAR Raw Data'!$B$6:$BE$43,'RevPAR Raw Data'!H$1,FALSE)</f>
        <v>101.112015093864</v>
      </c>
      <c r="AV7" s="65">
        <f>VLOOKUP($A7,'RevPAR Raw Data'!$B$6:$BE$43,'RevPAR Raw Data'!I$1,FALSE)</f>
        <v>114.652734885896</v>
      </c>
      <c r="AW7" s="65">
        <f>VLOOKUP($A7,'RevPAR Raw Data'!$B$6:$BE$43,'RevPAR Raw Data'!J$1,FALSE)</f>
        <v>122.236205125437</v>
      </c>
      <c r="AX7" s="65">
        <f>VLOOKUP($A7,'RevPAR Raw Data'!$B$6:$BE$43,'RevPAR Raw Data'!K$1,FALSE)</f>
        <v>125.080776911244</v>
      </c>
      <c r="AY7" s="66">
        <f>VLOOKUP($A7,'RevPAR Raw Data'!$B$6:$BE$43,'RevPAR Raw Data'!L$1,FALSE)</f>
        <v>108.348292432378</v>
      </c>
      <c r="AZ7" s="65">
        <f>VLOOKUP($A7,'RevPAR Raw Data'!$B$6:$BE$43,'RevPAR Raw Data'!N$1,FALSE)</f>
        <v>149.808069640463</v>
      </c>
      <c r="BA7" s="65">
        <f>VLOOKUP($A7,'RevPAR Raw Data'!$B$6:$BE$43,'RevPAR Raw Data'!O$1,FALSE)</f>
        <v>178.44630874958301</v>
      </c>
      <c r="BB7" s="66">
        <f>VLOOKUP($A7,'RevPAR Raw Data'!$B$6:$BE$43,'RevPAR Raw Data'!P$1,FALSE)</f>
        <v>164.12718919502299</v>
      </c>
      <c r="BC7" s="67">
        <f>VLOOKUP($A7,'RevPAR Raw Data'!$B$6:$BE$43,'RevPAR Raw Data'!R$1,FALSE)</f>
        <v>124.285120078848</v>
      </c>
      <c r="BD7" s="63"/>
      <c r="BE7" s="59">
        <f>VLOOKUP($A7,'RevPAR Raw Data'!$B$6:$BE$43,'RevPAR Raw Data'!T$1,FALSE)</f>
        <v>33.540269157214702</v>
      </c>
      <c r="BF7" s="60">
        <f>VLOOKUP($A7,'RevPAR Raw Data'!$B$6:$BE$43,'RevPAR Raw Data'!U$1,FALSE)</f>
        <v>58.454065576862803</v>
      </c>
      <c r="BG7" s="60">
        <f>VLOOKUP($A7,'RevPAR Raw Data'!$B$6:$BE$43,'RevPAR Raw Data'!V$1,FALSE)</f>
        <v>67.4163273070115</v>
      </c>
      <c r="BH7" s="60">
        <f>VLOOKUP($A7,'RevPAR Raw Data'!$B$6:$BE$43,'RevPAR Raw Data'!W$1,FALSE)</f>
        <v>63.319865230046503</v>
      </c>
      <c r="BI7" s="60">
        <f>VLOOKUP($A7,'RevPAR Raw Data'!$B$6:$BE$43,'RevPAR Raw Data'!X$1,FALSE)</f>
        <v>60.102842203098199</v>
      </c>
      <c r="BJ7" s="61">
        <f>VLOOKUP($A7,'RevPAR Raw Data'!$B$6:$BE$43,'RevPAR Raw Data'!Y$1,FALSE)</f>
        <v>57.405891336053898</v>
      </c>
      <c r="BK7" s="60">
        <f>VLOOKUP($A7,'RevPAR Raw Data'!$B$6:$BE$43,'RevPAR Raw Data'!AA$1,FALSE)</f>
        <v>40.051068988403401</v>
      </c>
      <c r="BL7" s="60">
        <f>VLOOKUP($A7,'RevPAR Raw Data'!$B$6:$BE$43,'RevPAR Raw Data'!AB$1,FALSE)</f>
        <v>37.875217743630898</v>
      </c>
      <c r="BM7" s="61">
        <f>VLOOKUP($A7,'RevPAR Raw Data'!$B$6:$BE$43,'RevPAR Raw Data'!AC$1,FALSE)</f>
        <v>38.859781696658899</v>
      </c>
      <c r="BN7" s="62">
        <f>VLOOKUP($A7,'RevPAR Raw Data'!$B$6:$BE$43,'RevPAR Raw Data'!AE$1,FALSE)</f>
        <v>49.854292950229699</v>
      </c>
    </row>
    <row r="8" spans="1:66" x14ac:dyDescent="0.35">
      <c r="A8" s="76" t="s">
        <v>89</v>
      </c>
      <c r="B8" s="59">
        <f>VLOOKUP($A8,'Occupancy Raw Data'!$B$8:$BE$45,'Occupancy Raw Data'!G$3,FALSE)</f>
        <v>46.103148864944004</v>
      </c>
      <c r="C8" s="60">
        <f>VLOOKUP($A8,'Occupancy Raw Data'!$B$8:$BE$45,'Occupancy Raw Data'!H$3,FALSE)</f>
        <v>63.301600585835303</v>
      </c>
      <c r="D8" s="60">
        <f>VLOOKUP($A8,'Occupancy Raw Data'!$B$8:$BE$45,'Occupancy Raw Data'!I$3,FALSE)</f>
        <v>72.172821424835206</v>
      </c>
      <c r="E8" s="60">
        <f>VLOOKUP($A8,'Occupancy Raw Data'!$B$8:$BE$45,'Occupancy Raw Data'!J$3,FALSE)</f>
        <v>73.239878648394097</v>
      </c>
      <c r="F8" s="60">
        <f>VLOOKUP($A8,'Occupancy Raw Data'!$B$8:$BE$45,'Occupancy Raw Data'!K$3,FALSE)</f>
        <v>70.603619625483802</v>
      </c>
      <c r="G8" s="61">
        <f>VLOOKUP($A8,'Occupancy Raw Data'!$B$8:$BE$45,'Occupancy Raw Data'!L$3,FALSE)</f>
        <v>65.084213829898502</v>
      </c>
      <c r="H8" s="60">
        <f>VLOOKUP($A8,'Occupancy Raw Data'!$B$8:$BE$45,'Occupancy Raw Data'!N$3,FALSE)</f>
        <v>79.391149701851603</v>
      </c>
      <c r="I8" s="60">
        <f>VLOOKUP($A8,'Occupancy Raw Data'!$B$8:$BE$45,'Occupancy Raw Data'!O$3,FALSE)</f>
        <v>93.430275133382096</v>
      </c>
      <c r="J8" s="61">
        <f>VLOOKUP($A8,'Occupancy Raw Data'!$B$8:$BE$45,'Occupancy Raw Data'!P$3,FALSE)</f>
        <v>86.410712417616907</v>
      </c>
      <c r="K8" s="62">
        <f>VLOOKUP($A8,'Occupancy Raw Data'!$B$8:$BE$45,'Occupancy Raw Data'!R$3,FALSE)</f>
        <v>71.177499140675195</v>
      </c>
      <c r="L8" s="63"/>
      <c r="M8" s="59">
        <f>VLOOKUP($A8,'Occupancy Raw Data'!$B$8:$BE$45,'Occupancy Raw Data'!T$3,FALSE)</f>
        <v>12.8201146049446</v>
      </c>
      <c r="N8" s="60">
        <f>VLOOKUP($A8,'Occupancy Raw Data'!$B$8:$BE$45,'Occupancy Raw Data'!U$3,FALSE)</f>
        <v>51.967519198424803</v>
      </c>
      <c r="O8" s="60">
        <f>VLOOKUP($A8,'Occupancy Raw Data'!$B$8:$BE$45,'Occupancy Raw Data'!V$3,FALSE)</f>
        <v>66.573709149667096</v>
      </c>
      <c r="P8" s="60">
        <f>VLOOKUP($A8,'Occupancy Raw Data'!$B$8:$BE$45,'Occupancy Raw Data'!W$3,FALSE)</f>
        <v>68.756598342633893</v>
      </c>
      <c r="Q8" s="60">
        <f>VLOOKUP($A8,'Occupancy Raw Data'!$B$8:$BE$45,'Occupancy Raw Data'!X$3,FALSE)</f>
        <v>53.291834720629197</v>
      </c>
      <c r="R8" s="61">
        <f>VLOOKUP($A8,'Occupancy Raw Data'!$B$8:$BE$45,'Occupancy Raw Data'!Y$3,FALSE)</f>
        <v>51.144317313676098</v>
      </c>
      <c r="S8" s="60">
        <f>VLOOKUP($A8,'Occupancy Raw Data'!$B$8:$BE$45,'Occupancy Raw Data'!AA$3,FALSE)</f>
        <v>22.165310439968199</v>
      </c>
      <c r="T8" s="60">
        <f>VLOOKUP($A8,'Occupancy Raw Data'!$B$8:$BE$45,'Occupancy Raw Data'!AB$3,FALSE)</f>
        <v>19.904853161560901</v>
      </c>
      <c r="U8" s="61">
        <f>VLOOKUP($A8,'Occupancy Raw Data'!$B$8:$BE$45,'Occupancy Raw Data'!AC$3,FALSE)</f>
        <v>20.932791319124199</v>
      </c>
      <c r="V8" s="62">
        <f>VLOOKUP($A8,'Occupancy Raw Data'!$B$8:$BE$45,'Occupancy Raw Data'!AE$3,FALSE)</f>
        <v>39.091565934011598</v>
      </c>
      <c r="W8" s="63"/>
      <c r="X8" s="64">
        <f>VLOOKUP($A8,'ADR Raw Data'!$B$6:$BE$43,'ADR Raw Data'!G$1,FALSE)</f>
        <v>166.00686634899</v>
      </c>
      <c r="Y8" s="65">
        <f>VLOOKUP($A8,'ADR Raw Data'!$B$6:$BE$43,'ADR Raw Data'!H$1,FALSE)</f>
        <v>197.20213848950499</v>
      </c>
      <c r="Z8" s="65">
        <f>VLOOKUP($A8,'ADR Raw Data'!$B$6:$BE$43,'ADR Raw Data'!I$1,FALSE)</f>
        <v>202.498436005218</v>
      </c>
      <c r="AA8" s="65">
        <f>VLOOKUP($A8,'ADR Raw Data'!$B$6:$BE$43,'ADR Raw Data'!J$1,FALSE)</f>
        <v>202.27414797885999</v>
      </c>
      <c r="AB8" s="65">
        <f>VLOOKUP($A8,'ADR Raw Data'!$B$6:$BE$43,'ADR Raw Data'!K$1,FALSE)</f>
        <v>189.031770632686</v>
      </c>
      <c r="AC8" s="66">
        <f>VLOOKUP($A8,'ADR Raw Data'!$B$6:$BE$43,'ADR Raw Data'!L$1,FALSE)</f>
        <v>193.32612723824201</v>
      </c>
      <c r="AD8" s="65">
        <f>VLOOKUP($A8,'ADR Raw Data'!$B$6:$BE$43,'ADR Raw Data'!N$1,FALSE)</f>
        <v>177.080031624719</v>
      </c>
      <c r="AE8" s="65">
        <f>VLOOKUP($A8,'ADR Raw Data'!$B$6:$BE$43,'ADR Raw Data'!O$1,FALSE)</f>
        <v>193.48146680103</v>
      </c>
      <c r="AF8" s="66">
        <f>VLOOKUP($A8,'ADR Raw Data'!$B$6:$BE$43,'ADR Raw Data'!P$1,FALSE)</f>
        <v>185.946933414043</v>
      </c>
      <c r="AG8" s="67">
        <f>VLOOKUP($A8,'ADR Raw Data'!$B$6:$BE$43,'ADR Raw Data'!R$1,FALSE)</f>
        <v>190.76656476368399</v>
      </c>
      <c r="AH8" s="63"/>
      <c r="AI8" s="59">
        <f>VLOOKUP($A8,'ADR Raw Data'!$B$6:$BE$43,'ADR Raw Data'!T$1,FALSE)</f>
        <v>16.179204703295898</v>
      </c>
      <c r="AJ8" s="60">
        <f>VLOOKUP($A8,'ADR Raw Data'!$B$6:$BE$43,'ADR Raw Data'!U$1,FALSE)</f>
        <v>18.642847310876999</v>
      </c>
      <c r="AK8" s="60">
        <f>VLOOKUP($A8,'ADR Raw Data'!$B$6:$BE$43,'ADR Raw Data'!V$1,FALSE)</f>
        <v>16.6289356608563</v>
      </c>
      <c r="AL8" s="60">
        <f>VLOOKUP($A8,'ADR Raw Data'!$B$6:$BE$43,'ADR Raw Data'!W$1,FALSE)</f>
        <v>21.773528026471599</v>
      </c>
      <c r="AM8" s="60">
        <f>VLOOKUP($A8,'ADR Raw Data'!$B$6:$BE$43,'ADR Raw Data'!X$1,FALSE)</f>
        <v>26.213404346104099</v>
      </c>
      <c r="AN8" s="61">
        <f>VLOOKUP($A8,'ADR Raw Data'!$B$6:$BE$43,'ADR Raw Data'!Y$1,FALSE)</f>
        <v>21.025701123143701</v>
      </c>
      <c r="AO8" s="60">
        <f>VLOOKUP($A8,'ADR Raw Data'!$B$6:$BE$43,'ADR Raw Data'!AA$1,FALSE)</f>
        <v>35.429934083158102</v>
      </c>
      <c r="AP8" s="60">
        <f>VLOOKUP($A8,'ADR Raw Data'!$B$6:$BE$43,'ADR Raw Data'!AB$1,FALSE)</f>
        <v>44.256867505334903</v>
      </c>
      <c r="AQ8" s="61">
        <f>VLOOKUP($A8,'ADR Raw Data'!$B$6:$BE$43,'ADR Raw Data'!AC$1,FALSE)</f>
        <v>40.241117289795397</v>
      </c>
      <c r="AR8" s="62">
        <f>VLOOKUP($A8,'ADR Raw Data'!$B$6:$BE$43,'ADR Raw Data'!AE$1,FALSE)</f>
        <v>28.109648276331001</v>
      </c>
      <c r="AS8" s="50"/>
      <c r="AT8" s="64">
        <f>VLOOKUP($A8,'RevPAR Raw Data'!$B$6:$BE$43,'RevPAR Raw Data'!G$1,FALSE)</f>
        <v>76.534392718903604</v>
      </c>
      <c r="AU8" s="65">
        <f>VLOOKUP($A8,'RevPAR Raw Data'!$B$6:$BE$43,'RevPAR Raw Data'!H$1,FALSE)</f>
        <v>124.832110053352</v>
      </c>
      <c r="AV8" s="65">
        <f>VLOOKUP($A8,'RevPAR Raw Data'!$B$6:$BE$43,'RevPAR Raw Data'!I$1,FALSE)</f>
        <v>146.14883460613001</v>
      </c>
      <c r="AW8" s="65">
        <f>VLOOKUP($A8,'RevPAR Raw Data'!$B$6:$BE$43,'RevPAR Raw Data'!J$1,FALSE)</f>
        <v>148.14534051678999</v>
      </c>
      <c r="AX8" s="65">
        <f>VLOOKUP($A8,'RevPAR Raw Data'!$B$6:$BE$43,'RevPAR Raw Data'!K$1,FALSE)</f>
        <v>133.46327230881801</v>
      </c>
      <c r="AY8" s="66">
        <f>VLOOKUP($A8,'RevPAR Raw Data'!$B$6:$BE$43,'RevPAR Raw Data'!L$1,FALSE)</f>
        <v>125.824790040799</v>
      </c>
      <c r="AZ8" s="65">
        <f>VLOOKUP($A8,'RevPAR Raw Data'!$B$6:$BE$43,'RevPAR Raw Data'!N$1,FALSE)</f>
        <v>140.585872999267</v>
      </c>
      <c r="BA8" s="65">
        <f>VLOOKUP($A8,'RevPAR Raw Data'!$B$6:$BE$43,'RevPAR Raw Data'!O$1,FALSE)</f>
        <v>180.77026676430501</v>
      </c>
      <c r="BB8" s="66">
        <f>VLOOKUP($A8,'RevPAR Raw Data'!$B$6:$BE$43,'RevPAR Raw Data'!P$1,FALSE)</f>
        <v>160.678069881786</v>
      </c>
      <c r="BC8" s="67">
        <f>VLOOKUP($A8,'RevPAR Raw Data'!$B$6:$BE$43,'RevPAR Raw Data'!R$1,FALSE)</f>
        <v>135.78286999536701</v>
      </c>
      <c r="BD8" s="63"/>
      <c r="BE8" s="59">
        <f>VLOOKUP($A8,'RevPAR Raw Data'!$B$6:$BE$43,'RevPAR Raw Data'!T$1,FALSE)</f>
        <v>31.073511893371698</v>
      </c>
      <c r="BF8" s="60">
        <f>VLOOKUP($A8,'RevPAR Raw Data'!$B$6:$BE$43,'RevPAR Raw Data'!U$1,FALSE)</f>
        <v>80.298591764714899</v>
      </c>
      <c r="BG8" s="60">
        <f>VLOOKUP($A8,'RevPAR Raw Data'!$B$6:$BE$43,'RevPAR Raw Data'!V$1,FALSE)</f>
        <v>94.273144072067097</v>
      </c>
      <c r="BH8" s="60">
        <f>VLOOKUP($A8,'RevPAR Raw Data'!$B$6:$BE$43,'RevPAR Raw Data'!W$1,FALSE)</f>
        <v>105.500863579287</v>
      </c>
      <c r="BI8" s="60">
        <f>VLOOKUP($A8,'RevPAR Raw Data'!$B$6:$BE$43,'RevPAR Raw Data'!X$1,FALSE)</f>
        <v>93.4748431855094</v>
      </c>
      <c r="BJ8" s="61">
        <f>VLOOKUP($A8,'RevPAR Raw Data'!$B$6:$BE$43,'RevPAR Raw Data'!Y$1,FALSE)</f>
        <v>82.923469736665695</v>
      </c>
      <c r="BK8" s="60">
        <f>VLOOKUP($A8,'RevPAR Raw Data'!$B$6:$BE$43,'RevPAR Raw Data'!AA$1,FALSE)</f>
        <v>65.448399401334399</v>
      </c>
      <c r="BL8" s="60">
        <f>VLOOKUP($A8,'RevPAR Raw Data'!$B$6:$BE$43,'RevPAR Raw Data'!AB$1,FALSE)</f>
        <v>72.970985157739307</v>
      </c>
      <c r="BM8" s="61">
        <f>VLOOKUP($A8,'RevPAR Raw Data'!$B$6:$BE$43,'RevPAR Raw Data'!AC$1,FALSE)</f>
        <v>69.597497715676596</v>
      </c>
      <c r="BN8" s="62">
        <f>VLOOKUP($A8,'RevPAR Raw Data'!$B$6:$BE$43,'RevPAR Raw Data'!AE$1,FALSE)</f>
        <v>78.189715900103394</v>
      </c>
    </row>
    <row r="9" spans="1:66" x14ac:dyDescent="0.35">
      <c r="A9" s="76" t="s">
        <v>90</v>
      </c>
      <c r="B9" s="59">
        <f>VLOOKUP($A9,'Occupancy Raw Data'!$B$8:$BE$45,'Occupancy Raw Data'!G$3,FALSE)</f>
        <v>51.194172438500097</v>
      </c>
      <c r="C9" s="60">
        <f>VLOOKUP($A9,'Occupancy Raw Data'!$B$8:$BE$45,'Occupancy Raw Data'!H$3,FALSE)</f>
        <v>55.445426319560497</v>
      </c>
      <c r="D9" s="60">
        <f>VLOOKUP($A9,'Occupancy Raw Data'!$B$8:$BE$45,'Occupancy Raw Data'!I$3,FALSE)</f>
        <v>58.848817769285802</v>
      </c>
      <c r="E9" s="60">
        <f>VLOOKUP($A9,'Occupancy Raw Data'!$B$8:$BE$45,'Occupancy Raw Data'!J$3,FALSE)</f>
        <v>62.240267494626202</v>
      </c>
      <c r="F9" s="60">
        <f>VLOOKUP($A9,'Occupancy Raw Data'!$B$8:$BE$45,'Occupancy Raw Data'!K$3,FALSE)</f>
        <v>63.661332696441299</v>
      </c>
      <c r="G9" s="61">
        <f>VLOOKUP($A9,'Occupancy Raw Data'!$B$8:$BE$45,'Occupancy Raw Data'!L$3,FALSE)</f>
        <v>58.278003343682798</v>
      </c>
      <c r="H9" s="60">
        <f>VLOOKUP($A9,'Occupancy Raw Data'!$B$8:$BE$45,'Occupancy Raw Data'!N$3,FALSE)</f>
        <v>82.827800334368206</v>
      </c>
      <c r="I9" s="60">
        <f>VLOOKUP($A9,'Occupancy Raw Data'!$B$8:$BE$45,'Occupancy Raw Data'!O$3,FALSE)</f>
        <v>94.136613326964394</v>
      </c>
      <c r="J9" s="61">
        <f>VLOOKUP($A9,'Occupancy Raw Data'!$B$8:$BE$45,'Occupancy Raw Data'!P$3,FALSE)</f>
        <v>88.4822068306663</v>
      </c>
      <c r="K9" s="62">
        <f>VLOOKUP($A9,'Occupancy Raw Data'!$B$8:$BE$45,'Occupancy Raw Data'!R$3,FALSE)</f>
        <v>66.907775768535203</v>
      </c>
      <c r="L9" s="63"/>
      <c r="M9" s="59">
        <f>VLOOKUP($A9,'Occupancy Raw Data'!$B$8:$BE$45,'Occupancy Raw Data'!T$3,FALSE)</f>
        <v>9.2653713993510607</v>
      </c>
      <c r="N9" s="60">
        <f>VLOOKUP($A9,'Occupancy Raw Data'!$B$8:$BE$45,'Occupancy Raw Data'!U$3,FALSE)</f>
        <v>15.184840898217001</v>
      </c>
      <c r="O9" s="60">
        <f>VLOOKUP($A9,'Occupancy Raw Data'!$B$8:$BE$45,'Occupancy Raw Data'!V$3,FALSE)</f>
        <v>18.327800537804801</v>
      </c>
      <c r="P9" s="60">
        <f>VLOOKUP($A9,'Occupancy Raw Data'!$B$8:$BE$45,'Occupancy Raw Data'!W$3,FALSE)</f>
        <v>24.0900313804541</v>
      </c>
      <c r="Q9" s="60">
        <f>VLOOKUP($A9,'Occupancy Raw Data'!$B$8:$BE$45,'Occupancy Raw Data'!X$3,FALSE)</f>
        <v>17.4302144983251</v>
      </c>
      <c r="R9" s="61">
        <f>VLOOKUP($A9,'Occupancy Raw Data'!$B$8:$BE$45,'Occupancy Raw Data'!Y$3,FALSE)</f>
        <v>16.9807734755849</v>
      </c>
      <c r="S9" s="60">
        <f>VLOOKUP($A9,'Occupancy Raw Data'!$B$8:$BE$45,'Occupancy Raw Data'!AA$3,FALSE)</f>
        <v>11.507786599731199</v>
      </c>
      <c r="T9" s="60">
        <f>VLOOKUP($A9,'Occupancy Raw Data'!$B$8:$BE$45,'Occupancy Raw Data'!AB$3,FALSE)</f>
        <v>8.0217637926916598</v>
      </c>
      <c r="U9" s="61">
        <f>VLOOKUP($A9,'Occupancy Raw Data'!$B$8:$BE$45,'Occupancy Raw Data'!AC$3,FALSE)</f>
        <v>9.6258518159954001</v>
      </c>
      <c r="V9" s="62">
        <f>VLOOKUP($A9,'Occupancy Raw Data'!$B$8:$BE$45,'Occupancy Raw Data'!AE$3,FALSE)</f>
        <v>14.088637078676401</v>
      </c>
      <c r="W9" s="63"/>
      <c r="X9" s="64">
        <f>VLOOKUP($A9,'ADR Raw Data'!$B$6:$BE$43,'ADR Raw Data'!G$1,FALSE)</f>
        <v>129.860865407044</v>
      </c>
      <c r="Y9" s="65">
        <f>VLOOKUP($A9,'ADR Raw Data'!$B$6:$BE$43,'ADR Raw Data'!H$1,FALSE)</f>
        <v>142.927008399741</v>
      </c>
      <c r="Z9" s="65">
        <f>VLOOKUP($A9,'ADR Raw Data'!$B$6:$BE$43,'ADR Raw Data'!I$1,FALSE)</f>
        <v>147.215681818181</v>
      </c>
      <c r="AA9" s="65">
        <f>VLOOKUP($A9,'ADR Raw Data'!$B$6:$BE$43,'ADR Raw Data'!J$1,FALSE)</f>
        <v>147.57296431312301</v>
      </c>
      <c r="AB9" s="65">
        <f>VLOOKUP($A9,'ADR Raw Data'!$B$6:$BE$43,'ADR Raw Data'!K$1,FALSE)</f>
        <v>144.03812605514901</v>
      </c>
      <c r="AC9" s="66">
        <f>VLOOKUP($A9,'ADR Raw Data'!$B$6:$BE$43,'ADR Raw Data'!L$1,FALSE)</f>
        <v>142.732676939469</v>
      </c>
      <c r="AD9" s="65">
        <f>VLOOKUP($A9,'ADR Raw Data'!$B$6:$BE$43,'ADR Raw Data'!N$1,FALSE)</f>
        <v>145.654711649365</v>
      </c>
      <c r="AE9" s="65">
        <f>VLOOKUP($A9,'ADR Raw Data'!$B$6:$BE$43,'ADR Raw Data'!O$1,FALSE)</f>
        <v>156.71803754915601</v>
      </c>
      <c r="AF9" s="66">
        <f>VLOOKUP($A9,'ADR Raw Data'!$B$6:$BE$43,'ADR Raw Data'!P$1,FALSE)</f>
        <v>151.53987246102901</v>
      </c>
      <c r="AG9" s="67">
        <f>VLOOKUP($A9,'ADR Raw Data'!$B$6:$BE$43,'ADR Raw Data'!R$1,FALSE)</f>
        <v>146.060413564507</v>
      </c>
      <c r="AH9" s="63"/>
      <c r="AI9" s="59">
        <f>VLOOKUP($A9,'ADR Raw Data'!$B$6:$BE$43,'ADR Raw Data'!T$1,FALSE)</f>
        <v>11.5220261297598</v>
      </c>
      <c r="AJ9" s="60">
        <f>VLOOKUP($A9,'ADR Raw Data'!$B$6:$BE$43,'ADR Raw Data'!U$1,FALSE)</f>
        <v>16.064597192783101</v>
      </c>
      <c r="AK9" s="60">
        <f>VLOOKUP($A9,'ADR Raw Data'!$B$6:$BE$43,'ADR Raw Data'!V$1,FALSE)</f>
        <v>16.941705515840599</v>
      </c>
      <c r="AL9" s="60">
        <f>VLOOKUP($A9,'ADR Raw Data'!$B$6:$BE$43,'ADR Raw Data'!W$1,FALSE)</f>
        <v>20.705210689936099</v>
      </c>
      <c r="AM9" s="60">
        <f>VLOOKUP($A9,'ADR Raw Data'!$B$6:$BE$43,'ADR Raw Data'!X$1,FALSE)</f>
        <v>16.100835633453801</v>
      </c>
      <c r="AN9" s="61">
        <f>VLOOKUP($A9,'ADR Raw Data'!$B$6:$BE$43,'ADR Raw Data'!Y$1,FALSE)</f>
        <v>16.5606822405773</v>
      </c>
      <c r="AO9" s="60">
        <f>VLOOKUP($A9,'ADR Raw Data'!$B$6:$BE$43,'ADR Raw Data'!AA$1,FALSE)</f>
        <v>13.656932921125501</v>
      </c>
      <c r="AP9" s="60">
        <f>VLOOKUP($A9,'ADR Raw Data'!$B$6:$BE$43,'ADR Raw Data'!AB$1,FALSE)</f>
        <v>18.1476642899155</v>
      </c>
      <c r="AQ9" s="61">
        <f>VLOOKUP($A9,'ADR Raw Data'!$B$6:$BE$43,'ADR Raw Data'!AC$1,FALSE)</f>
        <v>16.052717780589099</v>
      </c>
      <c r="AR9" s="62">
        <f>VLOOKUP($A9,'ADR Raw Data'!$B$6:$BE$43,'ADR Raw Data'!AE$1,FALSE)</f>
        <v>16.245284438592702</v>
      </c>
      <c r="AS9" s="50"/>
      <c r="AT9" s="64">
        <f>VLOOKUP($A9,'RevPAR Raw Data'!$B$6:$BE$43,'RevPAR Raw Data'!G$1,FALSE)</f>
        <v>66.481195366610905</v>
      </c>
      <c r="AU9" s="65">
        <f>VLOOKUP($A9,'RevPAR Raw Data'!$B$6:$BE$43,'RevPAR Raw Data'!H$1,FALSE)</f>
        <v>79.246489133030806</v>
      </c>
      <c r="AV9" s="65">
        <f>VLOOKUP($A9,'RevPAR Raw Data'!$B$6:$BE$43,'RevPAR Raw Data'!I$1,FALSE)</f>
        <v>86.634688320993504</v>
      </c>
      <c r="AW9" s="65">
        <f>VLOOKUP($A9,'RevPAR Raw Data'!$B$6:$BE$43,'RevPAR Raw Data'!J$1,FALSE)</f>
        <v>91.849807738237402</v>
      </c>
      <c r="AX9" s="65">
        <f>VLOOKUP($A9,'RevPAR Raw Data'!$B$6:$BE$43,'RevPAR Raw Data'!K$1,FALSE)</f>
        <v>91.696590637688004</v>
      </c>
      <c r="AY9" s="66">
        <f>VLOOKUP($A9,'RevPAR Raw Data'!$B$6:$BE$43,'RevPAR Raw Data'!L$1,FALSE)</f>
        <v>83.181754239312099</v>
      </c>
      <c r="AZ9" s="65">
        <f>VLOOKUP($A9,'RevPAR Raw Data'!$B$6:$BE$43,'RevPAR Raw Data'!N$1,FALSE)</f>
        <v>120.64259374253599</v>
      </c>
      <c r="BA9" s="65">
        <f>VLOOKUP($A9,'RevPAR Raw Data'!$B$6:$BE$43,'RevPAR Raw Data'!O$1,FALSE)</f>
        <v>147.529053021256</v>
      </c>
      <c r="BB9" s="66">
        <f>VLOOKUP($A9,'RevPAR Raw Data'!$B$6:$BE$43,'RevPAR Raw Data'!P$1,FALSE)</f>
        <v>134.08582338189601</v>
      </c>
      <c r="BC9" s="67">
        <f>VLOOKUP($A9,'RevPAR Raw Data'!$B$6:$BE$43,'RevPAR Raw Data'!R$1,FALSE)</f>
        <v>97.725773994336194</v>
      </c>
      <c r="BD9" s="63"/>
      <c r="BE9" s="59">
        <f>VLOOKUP($A9,'RevPAR Raw Data'!$B$6:$BE$43,'RevPAR Raw Data'!T$1,FALSE)</f>
        <v>21.854956042763401</v>
      </c>
      <c r="BF9" s="60">
        <f>VLOOKUP($A9,'RevPAR Raw Data'!$B$6:$BE$43,'RevPAR Raw Data'!U$1,FALSE)</f>
        <v>33.688821615663699</v>
      </c>
      <c r="BG9" s="60">
        <f>VLOOKUP($A9,'RevPAR Raw Data'!$B$6:$BE$43,'RevPAR Raw Data'!V$1,FALSE)</f>
        <v>38.374548048290997</v>
      </c>
      <c r="BH9" s="60">
        <f>VLOOKUP($A9,'RevPAR Raw Data'!$B$6:$BE$43,'RevPAR Raw Data'!W$1,FALSE)</f>
        <v>49.783133822985</v>
      </c>
      <c r="BI9" s="60">
        <f>VLOOKUP($A9,'RevPAR Raw Data'!$B$6:$BE$43,'RevPAR Raw Data'!X$1,FALSE)</f>
        <v>36.3374603187128</v>
      </c>
      <c r="BJ9" s="61">
        <f>VLOOKUP($A9,'RevPAR Raw Data'!$B$6:$BE$43,'RevPAR Raw Data'!Y$1,FALSE)</f>
        <v>36.353587653446098</v>
      </c>
      <c r="BK9" s="60">
        <f>VLOOKUP($A9,'RevPAR Raw Data'!$B$6:$BE$43,'RevPAR Raw Data'!AA$1,FALSE)</f>
        <v>26.736330217488302</v>
      </c>
      <c r="BL9" s="60">
        <f>VLOOKUP($A9,'RevPAR Raw Data'!$B$6:$BE$43,'RevPAR Raw Data'!AB$1,FALSE)</f>
        <v>27.625190845834801</v>
      </c>
      <c r="BM9" s="61">
        <f>VLOOKUP($A9,'RevPAR Raw Data'!$B$6:$BE$43,'RevPAR Raw Data'!AC$1,FALSE)</f>
        <v>27.223780422583999</v>
      </c>
      <c r="BN9" s="62">
        <f>VLOOKUP($A9,'RevPAR Raw Data'!$B$6:$BE$43,'RevPAR Raw Data'!AE$1,FALSE)</f>
        <v>32.622660684221202</v>
      </c>
    </row>
    <row r="10" spans="1:66" x14ac:dyDescent="0.35">
      <c r="A10" s="76" t="s">
        <v>26</v>
      </c>
      <c r="B10" s="59">
        <f>VLOOKUP($A10,'Occupancy Raw Data'!$B$8:$BE$45,'Occupancy Raw Data'!G$3,FALSE)</f>
        <v>44.689958352614497</v>
      </c>
      <c r="C10" s="60">
        <f>VLOOKUP($A10,'Occupancy Raw Data'!$B$8:$BE$45,'Occupancy Raw Data'!H$3,FALSE)</f>
        <v>57.265155020823599</v>
      </c>
      <c r="D10" s="60">
        <f>VLOOKUP($A10,'Occupancy Raw Data'!$B$8:$BE$45,'Occupancy Raw Data'!I$3,FALSE)</f>
        <v>64.530310041647297</v>
      </c>
      <c r="E10" s="60">
        <f>VLOOKUP($A10,'Occupancy Raw Data'!$B$8:$BE$45,'Occupancy Raw Data'!J$3,FALSE)</f>
        <v>63.361869504858802</v>
      </c>
      <c r="F10" s="60">
        <f>VLOOKUP($A10,'Occupancy Raw Data'!$B$8:$BE$45,'Occupancy Raw Data'!K$3,FALSE)</f>
        <v>58.769088385006903</v>
      </c>
      <c r="G10" s="61">
        <f>VLOOKUP($A10,'Occupancy Raw Data'!$B$8:$BE$45,'Occupancy Raw Data'!L$3,FALSE)</f>
        <v>57.723276260990197</v>
      </c>
      <c r="H10" s="60">
        <f>VLOOKUP($A10,'Occupancy Raw Data'!$B$8:$BE$45,'Occupancy Raw Data'!N$3,FALSE)</f>
        <v>78.852383155946299</v>
      </c>
      <c r="I10" s="60">
        <f>VLOOKUP($A10,'Occupancy Raw Data'!$B$8:$BE$45,'Occupancy Raw Data'!O$3,FALSE)</f>
        <v>89.796390559925896</v>
      </c>
      <c r="J10" s="61">
        <f>VLOOKUP($A10,'Occupancy Raw Data'!$B$8:$BE$45,'Occupancy Raw Data'!P$3,FALSE)</f>
        <v>84.324386857936105</v>
      </c>
      <c r="K10" s="62">
        <f>VLOOKUP($A10,'Occupancy Raw Data'!$B$8:$BE$45,'Occupancy Raw Data'!R$3,FALSE)</f>
        <v>65.323593574403304</v>
      </c>
      <c r="L10" s="63"/>
      <c r="M10" s="59">
        <f>VLOOKUP($A10,'Occupancy Raw Data'!$B$8:$BE$45,'Occupancy Raw Data'!T$3,FALSE)</f>
        <v>10.738706324393799</v>
      </c>
      <c r="N10" s="60">
        <f>VLOOKUP($A10,'Occupancy Raw Data'!$B$8:$BE$45,'Occupancy Raw Data'!U$3,FALSE)</f>
        <v>24.7959226117746</v>
      </c>
      <c r="O10" s="60">
        <f>VLOOKUP($A10,'Occupancy Raw Data'!$B$8:$BE$45,'Occupancy Raw Data'!V$3,FALSE)</f>
        <v>31.526550249682</v>
      </c>
      <c r="P10" s="60">
        <f>VLOOKUP($A10,'Occupancy Raw Data'!$B$8:$BE$45,'Occupancy Raw Data'!W$3,FALSE)</f>
        <v>29.702613181689902</v>
      </c>
      <c r="Q10" s="60">
        <f>VLOOKUP($A10,'Occupancy Raw Data'!$B$8:$BE$45,'Occupancy Raw Data'!X$3,FALSE)</f>
        <v>22.2064815491348</v>
      </c>
      <c r="R10" s="61">
        <f>VLOOKUP($A10,'Occupancy Raw Data'!$B$8:$BE$45,'Occupancy Raw Data'!Y$3,FALSE)</f>
        <v>24.271049346945201</v>
      </c>
      <c r="S10" s="60">
        <f>VLOOKUP($A10,'Occupancy Raw Data'!$B$8:$BE$45,'Occupancy Raw Data'!AA$3,FALSE)</f>
        <v>16.908658417798101</v>
      </c>
      <c r="T10" s="60">
        <f>VLOOKUP($A10,'Occupancy Raw Data'!$B$8:$BE$45,'Occupancy Raw Data'!AB$3,FALSE)</f>
        <v>16.356270427939201</v>
      </c>
      <c r="U10" s="61">
        <f>VLOOKUP($A10,'Occupancy Raw Data'!$B$8:$BE$45,'Occupancy Raw Data'!AC$3,FALSE)</f>
        <v>16.613890365520501</v>
      </c>
      <c r="V10" s="62">
        <f>VLOOKUP($A10,'Occupancy Raw Data'!$B$8:$BE$45,'Occupancy Raw Data'!AE$3,FALSE)</f>
        <v>21.3326544663798</v>
      </c>
      <c r="W10" s="63"/>
      <c r="X10" s="64">
        <f>VLOOKUP($A10,'ADR Raw Data'!$B$6:$BE$43,'ADR Raw Data'!G$1,FALSE)</f>
        <v>139.78263266891</v>
      </c>
      <c r="Y10" s="65">
        <f>VLOOKUP($A10,'ADR Raw Data'!$B$6:$BE$43,'ADR Raw Data'!H$1,FALSE)</f>
        <v>163.99714545454501</v>
      </c>
      <c r="Z10" s="65">
        <f>VLOOKUP($A10,'ADR Raw Data'!$B$6:$BE$43,'ADR Raw Data'!I$1,FALSE)</f>
        <v>172.59944603800599</v>
      </c>
      <c r="AA10" s="65">
        <f>VLOOKUP($A10,'ADR Raw Data'!$B$6:$BE$43,'ADR Raw Data'!J$1,FALSE)</f>
        <v>173.31012963301001</v>
      </c>
      <c r="AB10" s="65">
        <f>VLOOKUP($A10,'ADR Raw Data'!$B$6:$BE$43,'ADR Raw Data'!K$1,FALSE)</f>
        <v>154.739057086614</v>
      </c>
      <c r="AC10" s="66">
        <f>VLOOKUP($A10,'ADR Raw Data'!$B$6:$BE$43,'ADR Raw Data'!L$1,FALSE)</f>
        <v>162.33044252044201</v>
      </c>
      <c r="AD10" s="65">
        <f>VLOOKUP($A10,'ADR Raw Data'!$B$6:$BE$43,'ADR Raw Data'!N$1,FALSE)</f>
        <v>141.39930017605599</v>
      </c>
      <c r="AE10" s="65">
        <f>VLOOKUP($A10,'ADR Raw Data'!$B$6:$BE$43,'ADR Raw Data'!O$1,FALSE)</f>
        <v>145.73340505024399</v>
      </c>
      <c r="AF10" s="66">
        <f>VLOOKUP($A10,'ADR Raw Data'!$B$6:$BE$43,'ADR Raw Data'!P$1,FALSE)</f>
        <v>143.706977637536</v>
      </c>
      <c r="AG10" s="67">
        <f>VLOOKUP($A10,'ADR Raw Data'!$B$6:$BE$43,'ADR Raw Data'!R$1,FALSE)</f>
        <v>155.46172645853301</v>
      </c>
      <c r="AH10" s="63"/>
      <c r="AI10" s="59">
        <f>VLOOKUP($A10,'ADR Raw Data'!$B$6:$BE$43,'ADR Raw Data'!T$1,FALSE)</f>
        <v>17.761268601749499</v>
      </c>
      <c r="AJ10" s="60">
        <f>VLOOKUP($A10,'ADR Raw Data'!$B$6:$BE$43,'ADR Raw Data'!U$1,FALSE)</f>
        <v>26.010894289624801</v>
      </c>
      <c r="AK10" s="60">
        <f>VLOOKUP($A10,'ADR Raw Data'!$B$6:$BE$43,'ADR Raw Data'!V$1,FALSE)</f>
        <v>28.1008852045243</v>
      </c>
      <c r="AL10" s="60">
        <f>VLOOKUP($A10,'ADR Raw Data'!$B$6:$BE$43,'ADR Raw Data'!W$1,FALSE)</f>
        <v>30.2719045955178</v>
      </c>
      <c r="AM10" s="60">
        <f>VLOOKUP($A10,'ADR Raw Data'!$B$6:$BE$43,'ADR Raw Data'!X$1,FALSE)</f>
        <v>27.4538468665605</v>
      </c>
      <c r="AN10" s="61">
        <f>VLOOKUP($A10,'ADR Raw Data'!$B$6:$BE$43,'ADR Raw Data'!Y$1,FALSE)</f>
        <v>26.89438116557</v>
      </c>
      <c r="AO10" s="60">
        <f>VLOOKUP($A10,'ADR Raw Data'!$B$6:$BE$43,'ADR Raw Data'!AA$1,FALSE)</f>
        <v>15.474384126099499</v>
      </c>
      <c r="AP10" s="60">
        <f>VLOOKUP($A10,'ADR Raw Data'!$B$6:$BE$43,'ADR Raw Data'!AB$1,FALSE)</f>
        <v>16.8514690874377</v>
      </c>
      <c r="AQ10" s="61">
        <f>VLOOKUP($A10,'ADR Raw Data'!$B$6:$BE$43,'ADR Raw Data'!AC$1,FALSE)</f>
        <v>16.211379396270001</v>
      </c>
      <c r="AR10" s="62">
        <f>VLOOKUP($A10,'ADR Raw Data'!$B$6:$BE$43,'ADR Raw Data'!AE$1,FALSE)</f>
        <v>23.100252091864999</v>
      </c>
      <c r="AS10" s="50"/>
      <c r="AT10" s="64">
        <f>VLOOKUP($A10,'RevPAR Raw Data'!$B$6:$BE$43,'RevPAR Raw Data'!G$1,FALSE)</f>
        <v>62.4688003239241</v>
      </c>
      <c r="AU10" s="65">
        <f>VLOOKUP($A10,'RevPAR Raw Data'!$B$6:$BE$43,'RevPAR Raw Data'!H$1,FALSE)</f>
        <v>93.913219574271096</v>
      </c>
      <c r="AV10" s="65">
        <f>VLOOKUP($A10,'RevPAR Raw Data'!$B$6:$BE$43,'RevPAR Raw Data'!I$1,FALSE)</f>
        <v>111.378957658491</v>
      </c>
      <c r="AW10" s="65">
        <f>VLOOKUP($A10,'RevPAR Raw Data'!$B$6:$BE$43,'RevPAR Raw Data'!J$1,FALSE)</f>
        <v>109.81253817677</v>
      </c>
      <c r="AX10" s="65">
        <f>VLOOKUP($A10,'RevPAR Raw Data'!$B$6:$BE$43,'RevPAR Raw Data'!K$1,FALSE)</f>
        <v>90.938733225358604</v>
      </c>
      <c r="AY10" s="66">
        <f>VLOOKUP($A10,'RevPAR Raw Data'!$B$6:$BE$43,'RevPAR Raw Data'!L$1,FALSE)</f>
        <v>93.702449791763001</v>
      </c>
      <c r="AZ10" s="65">
        <f>VLOOKUP($A10,'RevPAR Raw Data'!$B$6:$BE$43,'RevPAR Raw Data'!N$1,FALSE)</f>
        <v>111.49671795464999</v>
      </c>
      <c r="BA10" s="65">
        <f>VLOOKUP($A10,'RevPAR Raw Data'!$B$6:$BE$43,'RevPAR Raw Data'!O$1,FALSE)</f>
        <v>130.863337575196</v>
      </c>
      <c r="BB10" s="66">
        <f>VLOOKUP($A10,'RevPAR Raw Data'!$B$6:$BE$43,'RevPAR Raw Data'!P$1,FALSE)</f>
        <v>121.180027764923</v>
      </c>
      <c r="BC10" s="67">
        <f>VLOOKUP($A10,'RevPAR Raw Data'!$B$6:$BE$43,'RevPAR Raw Data'!R$1,FALSE)</f>
        <v>101.553186355523</v>
      </c>
      <c r="BD10" s="63"/>
      <c r="BE10" s="59">
        <f>VLOOKUP($A10,'RevPAR Raw Data'!$B$6:$BE$43,'RevPAR Raw Data'!T$1,FALSE)</f>
        <v>30.407305400772</v>
      </c>
      <c r="BF10" s="60">
        <f>VLOOKUP($A10,'RevPAR Raw Data'!$B$6:$BE$43,'RevPAR Raw Data'!U$1,FALSE)</f>
        <v>57.256458120085298</v>
      </c>
      <c r="BG10" s="60">
        <f>VLOOKUP($A10,'RevPAR Raw Data'!$B$6:$BE$43,'RevPAR Raw Data'!V$1,FALSE)</f>
        <v>68.486675148816204</v>
      </c>
      <c r="BH10" s="60">
        <f>VLOOKUP($A10,'RevPAR Raw Data'!$B$6:$BE$43,'RevPAR Raw Data'!W$1,FALSE)</f>
        <v>68.9660645019447</v>
      </c>
      <c r="BI10" s="60">
        <f>VLOOKUP($A10,'RevPAR Raw Data'!$B$6:$BE$43,'RevPAR Raw Data'!X$1,FALSE)</f>
        <v>55.756861854645699</v>
      </c>
      <c r="BJ10" s="61">
        <f>VLOOKUP($A10,'RevPAR Raw Data'!$B$6:$BE$43,'RevPAR Raw Data'!Y$1,FALSE)</f>
        <v>57.692979036766403</v>
      </c>
      <c r="BK10" s="60">
        <f>VLOOKUP($A10,'RevPAR Raw Data'!$B$6:$BE$43,'RevPAR Raw Data'!AA$1,FALSE)</f>
        <v>34.999553298037803</v>
      </c>
      <c r="BL10" s="60">
        <f>VLOOKUP($A10,'RevPAR Raw Data'!$B$6:$BE$43,'RevPAR Raw Data'!AB$1,FALSE)</f>
        <v>35.9640113703989</v>
      </c>
      <c r="BM10" s="61">
        <f>VLOOKUP($A10,'RevPAR Raw Data'!$B$6:$BE$43,'RevPAR Raw Data'!AC$1,FALSE)</f>
        <v>35.518610561425398</v>
      </c>
      <c r="BN10" s="62">
        <f>VLOOKUP($A10,'RevPAR Raw Data'!$B$6:$BE$43,'RevPAR Raw Data'!AE$1,FALSE)</f>
        <v>49.360803517865101</v>
      </c>
    </row>
    <row r="11" spans="1:66" x14ac:dyDescent="0.35">
      <c r="A11" s="76" t="s">
        <v>24</v>
      </c>
      <c r="B11" s="59">
        <f>VLOOKUP($A11,'Occupancy Raw Data'!$B$8:$BE$45,'Occupancy Raw Data'!G$3,FALSE)</f>
        <v>54.246806121016398</v>
      </c>
      <c r="C11" s="60">
        <f>VLOOKUP($A11,'Occupancy Raw Data'!$B$8:$BE$45,'Occupancy Raw Data'!H$3,FALSE)</f>
        <v>63.147550189526797</v>
      </c>
      <c r="D11" s="60">
        <f>VLOOKUP($A11,'Occupancy Raw Data'!$B$8:$BE$45,'Occupancy Raw Data'!I$3,FALSE)</f>
        <v>63.961813842482101</v>
      </c>
      <c r="E11" s="60">
        <f>VLOOKUP($A11,'Occupancy Raw Data'!$B$8:$BE$45,'Occupancy Raw Data'!J$3,FALSE)</f>
        <v>70.728625579109902</v>
      </c>
      <c r="F11" s="60">
        <f>VLOOKUP($A11,'Occupancy Raw Data'!$B$8:$BE$45,'Occupancy Raw Data'!K$3,FALSE)</f>
        <v>68.341990734241094</v>
      </c>
      <c r="G11" s="61">
        <f>VLOOKUP($A11,'Occupancy Raw Data'!$B$8:$BE$45,'Occupancy Raw Data'!L$3,FALSE)</f>
        <v>64.085357293275294</v>
      </c>
      <c r="H11" s="60">
        <f>VLOOKUP($A11,'Occupancy Raw Data'!$B$8:$BE$45,'Occupancy Raw Data'!N$3,FALSE)</f>
        <v>87.757967148673302</v>
      </c>
      <c r="I11" s="60">
        <f>VLOOKUP($A11,'Occupancy Raw Data'!$B$8:$BE$45,'Occupancy Raw Data'!O$3,FALSE)</f>
        <v>92.124105011933096</v>
      </c>
      <c r="J11" s="61">
        <f>VLOOKUP($A11,'Occupancy Raw Data'!$B$8:$BE$45,'Occupancy Raw Data'!P$3,FALSE)</f>
        <v>89.941036080303206</v>
      </c>
      <c r="K11" s="62">
        <f>VLOOKUP($A11,'Occupancy Raw Data'!$B$8:$BE$45,'Occupancy Raw Data'!R$3,FALSE)</f>
        <v>71.472694089569003</v>
      </c>
      <c r="L11" s="63"/>
      <c r="M11" s="59">
        <f>VLOOKUP($A11,'Occupancy Raw Data'!$B$8:$BE$45,'Occupancy Raw Data'!T$3,FALSE)</f>
        <v>0.39814328842104901</v>
      </c>
      <c r="N11" s="60">
        <f>VLOOKUP($A11,'Occupancy Raw Data'!$B$8:$BE$45,'Occupancy Raw Data'!U$3,FALSE)</f>
        <v>4.7277832373999704</v>
      </c>
      <c r="O11" s="60">
        <f>VLOOKUP($A11,'Occupancy Raw Data'!$B$8:$BE$45,'Occupancy Raw Data'!V$3,FALSE)</f>
        <v>6.3803535709167001</v>
      </c>
      <c r="P11" s="60">
        <f>VLOOKUP($A11,'Occupancy Raw Data'!$B$8:$BE$45,'Occupancy Raw Data'!W$3,FALSE)</f>
        <v>12.763476548992699</v>
      </c>
      <c r="Q11" s="60">
        <f>VLOOKUP($A11,'Occupancy Raw Data'!$B$8:$BE$45,'Occupancy Raw Data'!X$3,FALSE)</f>
        <v>-2.2510044754382399</v>
      </c>
      <c r="R11" s="61">
        <f>VLOOKUP($A11,'Occupancy Raw Data'!$B$8:$BE$45,'Occupancy Raw Data'!Y$3,FALSE)</f>
        <v>4.3419691778929401</v>
      </c>
      <c r="S11" s="60">
        <f>VLOOKUP($A11,'Occupancy Raw Data'!$B$8:$BE$45,'Occupancy Raw Data'!AA$3,FALSE)</f>
        <v>0.49355708624838901</v>
      </c>
      <c r="T11" s="60">
        <f>VLOOKUP($A11,'Occupancy Raw Data'!$B$8:$BE$45,'Occupancy Raw Data'!AB$3,FALSE)</f>
        <v>1.6556856407268901</v>
      </c>
      <c r="U11" s="61">
        <f>VLOOKUP($A11,'Occupancy Raw Data'!$B$8:$BE$45,'Occupancy Raw Data'!AC$3,FALSE)</f>
        <v>1.0853861279468799</v>
      </c>
      <c r="V11" s="62">
        <f>VLOOKUP($A11,'Occupancy Raw Data'!$B$8:$BE$45,'Occupancy Raw Data'!AE$3,FALSE)</f>
        <v>3.1472084149607098</v>
      </c>
      <c r="W11" s="63"/>
      <c r="X11" s="64">
        <f>VLOOKUP($A11,'ADR Raw Data'!$B$6:$BE$43,'ADR Raw Data'!G$1,FALSE)</f>
        <v>126.426519151138</v>
      </c>
      <c r="Y11" s="65">
        <f>VLOOKUP($A11,'ADR Raw Data'!$B$6:$BE$43,'ADR Raw Data'!H$1,FALSE)</f>
        <v>121.099308581591</v>
      </c>
      <c r="Z11" s="65">
        <f>VLOOKUP($A11,'ADR Raw Data'!$B$6:$BE$43,'ADR Raw Data'!I$1,FALSE)</f>
        <v>118.501896400351</v>
      </c>
      <c r="AA11" s="65">
        <f>VLOOKUP($A11,'ADR Raw Data'!$B$6:$BE$43,'ADR Raw Data'!J$1,FALSE)</f>
        <v>127.86036720921</v>
      </c>
      <c r="AB11" s="65">
        <f>VLOOKUP($A11,'ADR Raw Data'!$B$6:$BE$43,'ADR Raw Data'!K$1,FALSE)</f>
        <v>138.64329704190601</v>
      </c>
      <c r="AC11" s="66">
        <f>VLOOKUP($A11,'ADR Raw Data'!$B$6:$BE$43,'ADR Raw Data'!L$1,FALSE)</f>
        <v>126.716942691903</v>
      </c>
      <c r="AD11" s="65">
        <f>VLOOKUP($A11,'ADR Raw Data'!$B$6:$BE$43,'ADR Raw Data'!N$1,FALSE)</f>
        <v>164.22137418013099</v>
      </c>
      <c r="AE11" s="65">
        <f>VLOOKUP($A11,'ADR Raw Data'!$B$6:$BE$43,'ADR Raw Data'!O$1,FALSE)</f>
        <v>174.86985065528799</v>
      </c>
      <c r="AF11" s="66">
        <f>VLOOKUP($A11,'ADR Raw Data'!$B$6:$BE$43,'ADR Raw Data'!P$1,FALSE)</f>
        <v>169.674843518301</v>
      </c>
      <c r="AG11" s="67">
        <f>VLOOKUP($A11,'ADR Raw Data'!$B$6:$BE$43,'ADR Raw Data'!R$1,FALSE)</f>
        <v>142.162114375508</v>
      </c>
      <c r="AH11" s="63"/>
      <c r="AI11" s="59">
        <f>VLOOKUP($A11,'ADR Raw Data'!$B$6:$BE$43,'ADR Raw Data'!T$1,FALSE)</f>
        <v>1.06452373767869</v>
      </c>
      <c r="AJ11" s="60">
        <f>VLOOKUP($A11,'ADR Raw Data'!$B$6:$BE$43,'ADR Raw Data'!U$1,FALSE)</f>
        <v>3.6670962432756302</v>
      </c>
      <c r="AK11" s="60">
        <f>VLOOKUP($A11,'ADR Raw Data'!$B$6:$BE$43,'ADR Raw Data'!V$1,FALSE)</f>
        <v>11.288261551651599</v>
      </c>
      <c r="AL11" s="60">
        <f>VLOOKUP($A11,'ADR Raw Data'!$B$6:$BE$43,'ADR Raw Data'!W$1,FALSE)</f>
        <v>16.771044855851599</v>
      </c>
      <c r="AM11" s="60">
        <f>VLOOKUP($A11,'ADR Raw Data'!$B$6:$BE$43,'ADR Raw Data'!X$1,FALSE)</f>
        <v>13.451493621052601</v>
      </c>
      <c r="AN11" s="61">
        <f>VLOOKUP($A11,'ADR Raw Data'!$B$6:$BE$43,'ADR Raw Data'!Y$1,FALSE)</f>
        <v>9.2564762412592305</v>
      </c>
      <c r="AO11" s="60">
        <f>VLOOKUP($A11,'ADR Raw Data'!$B$6:$BE$43,'ADR Raw Data'!AA$1,FALSE)</f>
        <v>8.1775059352662804</v>
      </c>
      <c r="AP11" s="60">
        <f>VLOOKUP($A11,'ADR Raw Data'!$B$6:$BE$43,'ADR Raw Data'!AB$1,FALSE)</f>
        <v>5.8871230459111201</v>
      </c>
      <c r="AQ11" s="61">
        <f>VLOOKUP($A11,'ADR Raw Data'!$B$6:$BE$43,'ADR Raw Data'!AC$1,FALSE)</f>
        <v>6.98224389469208</v>
      </c>
      <c r="AR11" s="62">
        <f>VLOOKUP($A11,'ADR Raw Data'!$B$6:$BE$43,'ADR Raw Data'!AE$1,FALSE)</f>
        <v>8.0117039916048398</v>
      </c>
      <c r="AS11" s="50"/>
      <c r="AT11" s="64">
        <f>VLOOKUP($A11,'RevPAR Raw Data'!$B$6:$BE$43,'RevPAR Raw Data'!G$1,FALSE)</f>
        <v>68.582348729467896</v>
      </c>
      <c r="AU11" s="65">
        <f>VLOOKUP($A11,'RevPAR Raw Data'!$B$6:$BE$43,'RevPAR Raw Data'!H$1,FALSE)</f>
        <v>76.471246665730703</v>
      </c>
      <c r="AV11" s="65">
        <f>VLOOKUP($A11,'RevPAR Raw Data'!$B$6:$BE$43,'RevPAR Raw Data'!I$1,FALSE)</f>
        <v>75.795962375403604</v>
      </c>
      <c r="AW11" s="65">
        <f>VLOOKUP($A11,'RevPAR Raw Data'!$B$6:$BE$43,'RevPAR Raw Data'!J$1,FALSE)</f>
        <v>90.433880387477103</v>
      </c>
      <c r="AX11" s="65">
        <f>VLOOKUP($A11,'RevPAR Raw Data'!$B$6:$BE$43,'RevPAR Raw Data'!K$1,FALSE)</f>
        <v>94.751589218026098</v>
      </c>
      <c r="AY11" s="66">
        <f>VLOOKUP($A11,'RevPAR Raw Data'!$B$6:$BE$43,'RevPAR Raw Data'!L$1,FALSE)</f>
        <v>81.207005475221095</v>
      </c>
      <c r="AZ11" s="65">
        <f>VLOOKUP($A11,'RevPAR Raw Data'!$B$6:$BE$43,'RevPAR Raw Data'!N$1,FALSE)</f>
        <v>144.11733960409899</v>
      </c>
      <c r="BA11" s="65">
        <f>VLOOKUP($A11,'RevPAR Raw Data'!$B$6:$BE$43,'RevPAR Raw Data'!O$1,FALSE)</f>
        <v>161.09728485188799</v>
      </c>
      <c r="BB11" s="66">
        <f>VLOOKUP($A11,'RevPAR Raw Data'!$B$6:$BE$43,'RevPAR Raw Data'!P$1,FALSE)</f>
        <v>152.60731222799299</v>
      </c>
      <c r="BC11" s="67">
        <f>VLOOKUP($A11,'RevPAR Raw Data'!$B$6:$BE$43,'RevPAR Raw Data'!R$1,FALSE)</f>
        <v>101.60709311887</v>
      </c>
      <c r="BD11" s="63"/>
      <c r="BE11" s="59">
        <f>VLOOKUP($A11,'RevPAR Raw Data'!$B$6:$BE$43,'RevPAR Raw Data'!T$1,FALSE)</f>
        <v>1.4669053559149601</v>
      </c>
      <c r="BF11" s="60">
        <f>VLOOKUP($A11,'RevPAR Raw Data'!$B$6:$BE$43,'RevPAR Raw Data'!U$1,FALSE)</f>
        <v>8.5682518421645106</v>
      </c>
      <c r="BG11" s="60">
        <f>VLOOKUP($A11,'RevPAR Raw Data'!$B$6:$BE$43,'RevPAR Raw Data'!V$1,FALSE)</f>
        <v>18.388846121573501</v>
      </c>
      <c r="BH11" s="60">
        <f>VLOOKUP($A11,'RevPAR Raw Data'!$B$6:$BE$43,'RevPAR Raw Data'!W$1,FALSE)</f>
        <v>31.6750897820421</v>
      </c>
      <c r="BI11" s="60">
        <f>VLOOKUP($A11,'RevPAR Raw Data'!$B$6:$BE$43,'RevPAR Raw Data'!X$1,FALSE)</f>
        <v>10.8976954221911</v>
      </c>
      <c r="BJ11" s="61">
        <f>VLOOKUP($A11,'RevPAR Raw Data'!$B$6:$BE$43,'RevPAR Raw Data'!Y$1,FALSE)</f>
        <v>14.000358764506601</v>
      </c>
      <c r="BK11" s="60">
        <f>VLOOKUP($A11,'RevPAR Raw Data'!$B$6:$BE$43,'RevPAR Raw Data'!AA$1,FALSE)</f>
        <v>8.7114236815365604</v>
      </c>
      <c r="BL11" s="60">
        <f>VLOOKUP($A11,'RevPAR Raw Data'!$B$6:$BE$43,'RevPAR Raw Data'!AB$1,FALSE)</f>
        <v>7.6402809375610898</v>
      </c>
      <c r="BM11" s="61">
        <f>VLOOKUP($A11,'RevPAR Raw Data'!$B$6:$BE$43,'RevPAR Raw Data'!AC$1,FALSE)</f>
        <v>8.1434143292913692</v>
      </c>
      <c r="BN11" s="62">
        <f>VLOOKUP($A11,'RevPAR Raw Data'!$B$6:$BE$43,'RevPAR Raw Data'!AE$1,FALSE)</f>
        <v>11.411057428771</v>
      </c>
    </row>
    <row r="12" spans="1:66" x14ac:dyDescent="0.35">
      <c r="A12" s="76" t="s">
        <v>27</v>
      </c>
      <c r="B12" s="59">
        <f>VLOOKUP($A12,'Occupancy Raw Data'!$B$8:$BE$45,'Occupancy Raw Data'!G$3,FALSE)</f>
        <v>51.907228631975499</v>
      </c>
      <c r="C12" s="60">
        <f>VLOOKUP($A12,'Occupancy Raw Data'!$B$8:$BE$45,'Occupancy Raw Data'!H$3,FALSE)</f>
        <v>56.498704968212799</v>
      </c>
      <c r="D12" s="60">
        <f>VLOOKUP($A12,'Occupancy Raw Data'!$B$8:$BE$45,'Occupancy Raw Data'!I$3,FALSE)</f>
        <v>58.076289145278999</v>
      </c>
      <c r="E12" s="60">
        <f>VLOOKUP($A12,'Occupancy Raw Data'!$B$8:$BE$45,'Occupancy Raw Data'!J$3,FALSE)</f>
        <v>62.361667059100498</v>
      </c>
      <c r="F12" s="60">
        <f>VLOOKUP($A12,'Occupancy Raw Data'!$B$8:$BE$45,'Occupancy Raw Data'!K$3,FALSE)</f>
        <v>62.361667059100498</v>
      </c>
      <c r="G12" s="61">
        <f>VLOOKUP($A12,'Occupancy Raw Data'!$B$8:$BE$45,'Occupancy Raw Data'!L$3,FALSE)</f>
        <v>58.241111372733599</v>
      </c>
      <c r="H12" s="60">
        <f>VLOOKUP($A12,'Occupancy Raw Data'!$B$8:$BE$45,'Occupancy Raw Data'!N$3,FALSE)</f>
        <v>81.422180362608898</v>
      </c>
      <c r="I12" s="60">
        <f>VLOOKUP($A12,'Occupancy Raw Data'!$B$8:$BE$45,'Occupancy Raw Data'!O$3,FALSE)</f>
        <v>90.852366376265493</v>
      </c>
      <c r="J12" s="61">
        <f>VLOOKUP($A12,'Occupancy Raw Data'!$B$8:$BE$45,'Occupancy Raw Data'!P$3,FALSE)</f>
        <v>86.137273369437196</v>
      </c>
      <c r="K12" s="62">
        <f>VLOOKUP($A12,'Occupancy Raw Data'!$B$8:$BE$45,'Occupancy Raw Data'!R$3,FALSE)</f>
        <v>66.211443371791802</v>
      </c>
      <c r="L12" s="63"/>
      <c r="M12" s="59">
        <f>VLOOKUP($A12,'Occupancy Raw Data'!$B$8:$BE$45,'Occupancy Raw Data'!T$3,FALSE)</f>
        <v>-10.6355623008682</v>
      </c>
      <c r="N12" s="60">
        <f>VLOOKUP($A12,'Occupancy Raw Data'!$B$8:$BE$45,'Occupancy Raw Data'!U$3,FALSE)</f>
        <v>-1.8416771088513899</v>
      </c>
      <c r="O12" s="60">
        <f>VLOOKUP($A12,'Occupancy Raw Data'!$B$8:$BE$45,'Occupancy Raw Data'!V$3,FALSE)</f>
        <v>-1.1292792476967599</v>
      </c>
      <c r="P12" s="60">
        <f>VLOOKUP($A12,'Occupancy Raw Data'!$B$8:$BE$45,'Occupancy Raw Data'!W$3,FALSE)</f>
        <v>-0.28428895934063703</v>
      </c>
      <c r="Q12" s="60">
        <f>VLOOKUP($A12,'Occupancy Raw Data'!$B$8:$BE$45,'Occupancy Raw Data'!X$3,FALSE)</f>
        <v>-4.7026374206741197</v>
      </c>
      <c r="R12" s="61">
        <f>VLOOKUP($A12,'Occupancy Raw Data'!$B$8:$BE$45,'Occupancy Raw Data'!Y$3,FALSE)</f>
        <v>-3.6896822298071799</v>
      </c>
      <c r="S12" s="60">
        <f>VLOOKUP($A12,'Occupancy Raw Data'!$B$8:$BE$45,'Occupancy Raw Data'!AA$3,FALSE)</f>
        <v>-4.6152706969738402</v>
      </c>
      <c r="T12" s="60">
        <f>VLOOKUP($A12,'Occupancy Raw Data'!$B$8:$BE$45,'Occupancy Raw Data'!AB$3,FALSE)</f>
        <v>0.68156123557912196</v>
      </c>
      <c r="U12" s="61">
        <f>VLOOKUP($A12,'Occupancy Raw Data'!$B$8:$BE$45,'Occupancy Raw Data'!AC$3,FALSE)</f>
        <v>-1.8933219084097701</v>
      </c>
      <c r="V12" s="62">
        <f>VLOOKUP($A12,'Occupancy Raw Data'!$B$8:$BE$45,'Occupancy Raw Data'!AE$3,FALSE)</f>
        <v>-3.02971315771648</v>
      </c>
      <c r="W12" s="63"/>
      <c r="X12" s="64">
        <f>VLOOKUP($A12,'ADR Raw Data'!$B$6:$BE$43,'ADR Raw Data'!G$1,FALSE)</f>
        <v>87.394633703787704</v>
      </c>
      <c r="Y12" s="65">
        <f>VLOOKUP($A12,'ADR Raw Data'!$B$6:$BE$43,'ADR Raw Data'!H$1,FALSE)</f>
        <v>88.135680350072903</v>
      </c>
      <c r="Z12" s="65">
        <f>VLOOKUP($A12,'ADR Raw Data'!$B$6:$BE$43,'ADR Raw Data'!I$1,FALSE)</f>
        <v>89.883267788363995</v>
      </c>
      <c r="AA12" s="65">
        <f>VLOOKUP($A12,'ADR Raw Data'!$B$6:$BE$43,'ADR Raw Data'!J$1,FALSE)</f>
        <v>90.702886539550605</v>
      </c>
      <c r="AB12" s="65">
        <f>VLOOKUP($A12,'ADR Raw Data'!$B$6:$BE$43,'ADR Raw Data'!K$1,FALSE)</f>
        <v>90.947787426845295</v>
      </c>
      <c r="AC12" s="66">
        <f>VLOOKUP($A12,'ADR Raw Data'!$B$6:$BE$43,'ADR Raw Data'!L$1,FALSE)</f>
        <v>89.504097432787503</v>
      </c>
      <c r="AD12" s="65">
        <f>VLOOKUP($A12,'ADR Raw Data'!$B$6:$BE$43,'ADR Raw Data'!N$1,FALSE)</f>
        <v>113.432873048004</v>
      </c>
      <c r="AE12" s="65">
        <f>VLOOKUP($A12,'ADR Raw Data'!$B$6:$BE$43,'ADR Raw Data'!O$1,FALSE)</f>
        <v>115.841878968511</v>
      </c>
      <c r="AF12" s="66">
        <f>VLOOKUP($A12,'ADR Raw Data'!$B$6:$BE$43,'ADR Raw Data'!P$1,FALSE)</f>
        <v>114.703309642588</v>
      </c>
      <c r="AG12" s="67">
        <f>VLOOKUP($A12,'ADR Raw Data'!$B$6:$BE$43,'ADR Raw Data'!R$1,FALSE)</f>
        <v>98.870589819142396</v>
      </c>
      <c r="AH12" s="63"/>
      <c r="AI12" s="59">
        <f>VLOOKUP($A12,'ADR Raw Data'!$B$6:$BE$43,'ADR Raw Data'!T$1,FALSE)</f>
        <v>6.6934806245934304</v>
      </c>
      <c r="AJ12" s="60">
        <f>VLOOKUP($A12,'ADR Raw Data'!$B$6:$BE$43,'ADR Raw Data'!U$1,FALSE)</f>
        <v>7.8013377460921198</v>
      </c>
      <c r="AK12" s="60">
        <f>VLOOKUP($A12,'ADR Raw Data'!$B$6:$BE$43,'ADR Raw Data'!V$1,FALSE)</f>
        <v>8.0216510868296904</v>
      </c>
      <c r="AL12" s="60">
        <f>VLOOKUP($A12,'ADR Raw Data'!$B$6:$BE$43,'ADR Raw Data'!W$1,FALSE)</f>
        <v>9.6969814219914099</v>
      </c>
      <c r="AM12" s="60">
        <f>VLOOKUP($A12,'ADR Raw Data'!$B$6:$BE$43,'ADR Raw Data'!X$1,FALSE)</f>
        <v>6.6901507776905396</v>
      </c>
      <c r="AN12" s="61">
        <f>VLOOKUP($A12,'ADR Raw Data'!$B$6:$BE$43,'ADR Raw Data'!Y$1,FALSE)</f>
        <v>7.8159672016446198</v>
      </c>
      <c r="AO12" s="60">
        <f>VLOOKUP($A12,'ADR Raw Data'!$B$6:$BE$43,'ADR Raw Data'!AA$1,FALSE)</f>
        <v>7.1075231785538602</v>
      </c>
      <c r="AP12" s="60">
        <f>VLOOKUP($A12,'ADR Raw Data'!$B$6:$BE$43,'ADR Raw Data'!AB$1,FALSE)</f>
        <v>7.3646639130115696</v>
      </c>
      <c r="AQ12" s="61">
        <f>VLOOKUP($A12,'ADR Raw Data'!$B$6:$BE$43,'ADR Raw Data'!AC$1,FALSE)</f>
        <v>7.2712444218764603</v>
      </c>
      <c r="AR12" s="62">
        <f>VLOOKUP($A12,'ADR Raw Data'!$B$6:$BE$43,'ADR Raw Data'!AE$1,FALSE)</f>
        <v>7.7010465770945</v>
      </c>
      <c r="AS12" s="50"/>
      <c r="AT12" s="64">
        <f>VLOOKUP($A12,'RevPAR Raw Data'!$B$6:$BE$43,'RevPAR Raw Data'!G$1,FALSE)</f>
        <v>45.364132328702603</v>
      </c>
      <c r="AU12" s="65">
        <f>VLOOKUP($A12,'RevPAR Raw Data'!$B$6:$BE$43,'RevPAR Raw Data'!H$1,FALSE)</f>
        <v>49.795518012714801</v>
      </c>
      <c r="AV12" s="65">
        <f>VLOOKUP($A12,'RevPAR Raw Data'!$B$6:$BE$43,'RevPAR Raw Data'!I$1,FALSE)</f>
        <v>52.200866493995697</v>
      </c>
      <c r="AW12" s="65">
        <f>VLOOKUP($A12,'RevPAR Raw Data'!$B$6:$BE$43,'RevPAR Raw Data'!J$1,FALSE)</f>
        <v>56.563832116788298</v>
      </c>
      <c r="AX12" s="65">
        <f>VLOOKUP($A12,'RevPAR Raw Data'!$B$6:$BE$43,'RevPAR Raw Data'!K$1,FALSE)</f>
        <v>56.716556392747798</v>
      </c>
      <c r="AY12" s="66">
        <f>VLOOKUP($A12,'RevPAR Raw Data'!$B$6:$BE$43,'RevPAR Raw Data'!L$1,FALSE)</f>
        <v>52.128181068989797</v>
      </c>
      <c r="AZ12" s="65">
        <f>VLOOKUP($A12,'RevPAR Raw Data'!$B$6:$BE$43,'RevPAR Raw Data'!N$1,FALSE)</f>
        <v>92.359518483635497</v>
      </c>
      <c r="BA12" s="65">
        <f>VLOOKUP($A12,'RevPAR Raw Data'!$B$6:$BE$43,'RevPAR Raw Data'!O$1,FALSE)</f>
        <v>105.245088297621</v>
      </c>
      <c r="BB12" s="66">
        <f>VLOOKUP($A12,'RevPAR Raw Data'!$B$6:$BE$43,'RevPAR Raw Data'!P$1,FALSE)</f>
        <v>98.802303390628595</v>
      </c>
      <c r="BC12" s="67">
        <f>VLOOKUP($A12,'RevPAR Raw Data'!$B$6:$BE$43,'RevPAR Raw Data'!R$1,FALSE)</f>
        <v>65.463644589458099</v>
      </c>
      <c r="BD12" s="63"/>
      <c r="BE12" s="59">
        <f>VLOOKUP($A12,'RevPAR Raw Data'!$B$6:$BE$43,'RevPAR Raw Data'!T$1,FALSE)</f>
        <v>-4.6539709781999896</v>
      </c>
      <c r="BF12" s="60">
        <f>VLOOKUP($A12,'RevPAR Raw Data'!$B$6:$BE$43,'RevPAR Raw Data'!U$1,FALSE)</f>
        <v>5.8159851857867499</v>
      </c>
      <c r="BG12" s="60">
        <f>VLOOKUP($A12,'RevPAR Raw Data'!$B$6:$BE$43,'RevPAR Raw Data'!V$1,FALSE)</f>
        <v>6.8017849980867204</v>
      </c>
      <c r="BH12" s="60">
        <f>VLOOKUP($A12,'RevPAR Raw Data'!$B$6:$BE$43,'RevPAR Raw Data'!W$1,FALSE)</f>
        <v>9.3851250150787298</v>
      </c>
      <c r="BI12" s="60">
        <f>VLOOKUP($A12,'RevPAR Raw Data'!$B$6:$BE$43,'RevPAR Raw Data'!X$1,FALSE)</f>
        <v>1.6728998230452199</v>
      </c>
      <c r="BJ12" s="61">
        <f>VLOOKUP($A12,'RevPAR Raw Data'!$B$6:$BE$43,'RevPAR Raw Data'!Y$1,FALSE)</f>
        <v>3.8379006189107998</v>
      </c>
      <c r="BK12" s="60">
        <f>VLOOKUP($A12,'RevPAR Raw Data'!$B$6:$BE$43,'RevPAR Raw Data'!AA$1,FALSE)</f>
        <v>2.16422104703959</v>
      </c>
      <c r="BL12" s="60">
        <f>VLOOKUP($A12,'RevPAR Raw Data'!$B$6:$BE$43,'RevPAR Raw Data'!AB$1,FALSE)</f>
        <v>8.0964198429524696</v>
      </c>
      <c r="BM12" s="61">
        <f>VLOOKUP($A12,'RevPAR Raw Data'!$B$6:$BE$43,'RevPAR Raw Data'!AC$1,FALSE)</f>
        <v>5.2402544498132704</v>
      </c>
      <c r="BN12" s="62">
        <f>VLOOKUP($A12,'RevPAR Raw Data'!$B$6:$BE$43,'RevPAR Raw Data'!AE$1,FALSE)</f>
        <v>4.4380137979499104</v>
      </c>
    </row>
    <row r="13" spans="1:66" x14ac:dyDescent="0.35">
      <c r="A13" s="76" t="s">
        <v>91</v>
      </c>
      <c r="B13" s="59">
        <f>VLOOKUP($A13,'Occupancy Raw Data'!$B$8:$BE$45,'Occupancy Raw Data'!G$3,FALSE)</f>
        <v>52.5991273003225</v>
      </c>
      <c r="C13" s="60">
        <f>VLOOKUP($A13,'Occupancy Raw Data'!$B$8:$BE$45,'Occupancy Raw Data'!H$3,FALSE)</f>
        <v>63.707076456080401</v>
      </c>
      <c r="D13" s="60">
        <f>VLOOKUP($A13,'Occupancy Raw Data'!$B$8:$BE$45,'Occupancy Raw Data'!I$3,FALSE)</f>
        <v>74.1225573894896</v>
      </c>
      <c r="E13" s="60">
        <f>VLOOKUP($A13,'Occupancy Raw Data'!$B$8:$BE$45,'Occupancy Raw Data'!J$3,FALSE)</f>
        <v>77.9169038133181</v>
      </c>
      <c r="F13" s="60">
        <f>VLOOKUP($A13,'Occupancy Raw Data'!$B$8:$BE$45,'Occupancy Raw Data'!K$3,FALSE)</f>
        <v>74.113071523429994</v>
      </c>
      <c r="G13" s="61">
        <f>VLOOKUP($A13,'Occupancy Raw Data'!$B$8:$BE$45,'Occupancy Raw Data'!L$3,FALSE)</f>
        <v>68.491747296528104</v>
      </c>
      <c r="H13" s="60">
        <f>VLOOKUP($A13,'Occupancy Raw Data'!$B$8:$BE$45,'Occupancy Raw Data'!N$3,FALSE)</f>
        <v>87.915006640106199</v>
      </c>
      <c r="I13" s="60">
        <f>VLOOKUP($A13,'Occupancy Raw Data'!$B$8:$BE$45,'Occupancy Raw Data'!O$3,FALSE)</f>
        <v>95.560614684120594</v>
      </c>
      <c r="J13" s="61">
        <f>VLOOKUP($A13,'Occupancy Raw Data'!$B$8:$BE$45,'Occupancy Raw Data'!P$3,FALSE)</f>
        <v>91.737810662113404</v>
      </c>
      <c r="K13" s="62">
        <f>VLOOKUP($A13,'Occupancy Raw Data'!$B$8:$BE$45,'Occupancy Raw Data'!R$3,FALSE)</f>
        <v>75.133479686695296</v>
      </c>
      <c r="L13" s="63"/>
      <c r="M13" s="59">
        <f>VLOOKUP($A13,'Occupancy Raw Data'!$B$8:$BE$45,'Occupancy Raw Data'!T$3,FALSE)</f>
        <v>0.41651575516117301</v>
      </c>
      <c r="N13" s="60">
        <f>VLOOKUP($A13,'Occupancy Raw Data'!$B$8:$BE$45,'Occupancy Raw Data'!U$3,FALSE)</f>
        <v>5.6692833742603597</v>
      </c>
      <c r="O13" s="60">
        <f>VLOOKUP($A13,'Occupancy Raw Data'!$B$8:$BE$45,'Occupancy Raw Data'!V$3,FALSE)</f>
        <v>19.390221794302001</v>
      </c>
      <c r="P13" s="60">
        <f>VLOOKUP($A13,'Occupancy Raw Data'!$B$8:$BE$45,'Occupancy Raw Data'!W$3,FALSE)</f>
        <v>20.495691110485001</v>
      </c>
      <c r="Q13" s="60">
        <f>VLOOKUP($A13,'Occupancy Raw Data'!$B$8:$BE$45,'Occupancy Raw Data'!X$3,FALSE)</f>
        <v>14.8481330898951</v>
      </c>
      <c r="R13" s="61">
        <f>VLOOKUP($A13,'Occupancy Raw Data'!$B$8:$BE$45,'Occupancy Raw Data'!Y$3,FALSE)</f>
        <v>12.6696694725604</v>
      </c>
      <c r="S13" s="60">
        <f>VLOOKUP($A13,'Occupancy Raw Data'!$B$8:$BE$45,'Occupancy Raw Data'!AA$3,FALSE)</f>
        <v>2.5901246172970702</v>
      </c>
      <c r="T13" s="60">
        <f>VLOOKUP($A13,'Occupancy Raw Data'!$B$8:$BE$45,'Occupancy Raw Data'!AB$3,FALSE)</f>
        <v>4.1406039761875002</v>
      </c>
      <c r="U13" s="61">
        <f>VLOOKUP($A13,'Occupancy Raw Data'!$B$8:$BE$45,'Occupancy Raw Data'!AC$3,FALSE)</f>
        <v>3.3918632784377301</v>
      </c>
      <c r="V13" s="62">
        <f>VLOOKUP($A13,'Occupancy Raw Data'!$B$8:$BE$45,'Occupancy Raw Data'!AE$3,FALSE)</f>
        <v>9.2496711223875092</v>
      </c>
      <c r="W13" s="63"/>
      <c r="X13" s="64">
        <f>VLOOKUP($A13,'ADR Raw Data'!$B$6:$BE$43,'ADR Raw Data'!G$1,FALSE)</f>
        <v>113.300712353471</v>
      </c>
      <c r="Y13" s="65">
        <f>VLOOKUP($A13,'ADR Raw Data'!$B$6:$BE$43,'ADR Raw Data'!H$1,FALSE)</f>
        <v>129.38379094699201</v>
      </c>
      <c r="Z13" s="65">
        <f>VLOOKUP($A13,'ADR Raw Data'!$B$6:$BE$43,'ADR Raw Data'!I$1,FALSE)</f>
        <v>138.30194138725301</v>
      </c>
      <c r="AA13" s="65">
        <f>VLOOKUP($A13,'ADR Raw Data'!$B$6:$BE$43,'ADR Raw Data'!J$1,FALSE)</f>
        <v>140.256290479668</v>
      </c>
      <c r="AB13" s="65">
        <f>VLOOKUP($A13,'ADR Raw Data'!$B$6:$BE$43,'ADR Raw Data'!K$1,FALSE)</f>
        <v>129.59652886215201</v>
      </c>
      <c r="AC13" s="66">
        <f>VLOOKUP($A13,'ADR Raw Data'!$B$6:$BE$43,'ADR Raw Data'!L$1,FALSE)</f>
        <v>131.36358678189501</v>
      </c>
      <c r="AD13" s="65">
        <f>VLOOKUP($A13,'ADR Raw Data'!$B$6:$BE$43,'ADR Raw Data'!N$1,FALSE)</f>
        <v>126.366726370306</v>
      </c>
      <c r="AE13" s="65">
        <f>VLOOKUP($A13,'ADR Raw Data'!$B$6:$BE$43,'ADR Raw Data'!O$1,FALSE)</f>
        <v>126.976590232281</v>
      </c>
      <c r="AF13" s="66">
        <f>VLOOKUP($A13,'ADR Raw Data'!$B$6:$BE$43,'ADR Raw Data'!P$1,FALSE)</f>
        <v>126.684365112191</v>
      </c>
      <c r="AG13" s="67">
        <f>VLOOKUP($A13,'ADR Raw Data'!$B$6:$BE$43,'ADR Raw Data'!R$1,FALSE)</f>
        <v>129.731209869417</v>
      </c>
      <c r="AH13" s="63"/>
      <c r="AI13" s="59">
        <f>VLOOKUP($A13,'ADR Raw Data'!$B$6:$BE$43,'ADR Raw Data'!T$1,FALSE)</f>
        <v>11.828284420450601</v>
      </c>
      <c r="AJ13" s="60">
        <f>VLOOKUP($A13,'ADR Raw Data'!$B$6:$BE$43,'ADR Raw Data'!U$1,FALSE)</f>
        <v>17.5258272797643</v>
      </c>
      <c r="AK13" s="60">
        <f>VLOOKUP($A13,'ADR Raw Data'!$B$6:$BE$43,'ADR Raw Data'!V$1,FALSE)</f>
        <v>21.2853728548051</v>
      </c>
      <c r="AL13" s="60">
        <f>VLOOKUP($A13,'ADR Raw Data'!$B$6:$BE$43,'ADR Raw Data'!W$1,FALSE)</f>
        <v>22.903383291867399</v>
      </c>
      <c r="AM13" s="60">
        <f>VLOOKUP($A13,'ADR Raw Data'!$B$6:$BE$43,'ADR Raw Data'!X$1,FALSE)</f>
        <v>18.171090377216402</v>
      </c>
      <c r="AN13" s="61">
        <f>VLOOKUP($A13,'ADR Raw Data'!$B$6:$BE$43,'ADR Raw Data'!Y$1,FALSE)</f>
        <v>19.258264250295198</v>
      </c>
      <c r="AO13" s="60">
        <f>VLOOKUP($A13,'ADR Raw Data'!$B$6:$BE$43,'ADR Raw Data'!AA$1,FALSE)</f>
        <v>14.9839250384672</v>
      </c>
      <c r="AP13" s="60">
        <f>VLOOKUP($A13,'ADR Raw Data'!$B$6:$BE$43,'ADR Raw Data'!AB$1,FALSE)</f>
        <v>12.645905077363</v>
      </c>
      <c r="AQ13" s="61">
        <f>VLOOKUP($A13,'ADR Raw Data'!$B$6:$BE$43,'ADR Raw Data'!AC$1,FALSE)</f>
        <v>13.762210041352001</v>
      </c>
      <c r="AR13" s="62">
        <f>VLOOKUP($A13,'ADR Raw Data'!$B$6:$BE$43,'ADR Raw Data'!AE$1,FALSE)</f>
        <v>17.301948204235099</v>
      </c>
      <c r="AS13" s="50"/>
      <c r="AT13" s="64">
        <f>VLOOKUP($A13,'RevPAR Raw Data'!$B$6:$BE$43,'RevPAR Raw Data'!G$1,FALSE)</f>
        <v>59.5951859229747</v>
      </c>
      <c r="AU13" s="65">
        <f>VLOOKUP($A13,'RevPAR Raw Data'!$B$6:$BE$43,'RevPAR Raw Data'!H$1,FALSE)</f>
        <v>82.426630620375605</v>
      </c>
      <c r="AV13" s="65">
        <f>VLOOKUP($A13,'RevPAR Raw Data'!$B$6:$BE$43,'RevPAR Raw Data'!I$1,FALSE)</f>
        <v>102.512935875545</v>
      </c>
      <c r="AW13" s="65">
        <f>VLOOKUP($A13,'RevPAR Raw Data'!$B$6:$BE$43,'RevPAR Raw Data'!J$1,FALSE)</f>
        <v>109.283358945171</v>
      </c>
      <c r="AX13" s="65">
        <f>VLOOKUP($A13,'RevPAR Raw Data'!$B$6:$BE$43,'RevPAR Raw Data'!K$1,FALSE)</f>
        <v>96.047968127489995</v>
      </c>
      <c r="AY13" s="66">
        <f>VLOOKUP($A13,'RevPAR Raw Data'!$B$6:$BE$43,'RevPAR Raw Data'!L$1,FALSE)</f>
        <v>89.973215898311494</v>
      </c>
      <c r="AZ13" s="65">
        <f>VLOOKUP($A13,'RevPAR Raw Data'!$B$6:$BE$43,'RevPAR Raw Data'!N$1,FALSE)</f>
        <v>111.095315879339</v>
      </c>
      <c r="BA13" s="65">
        <f>VLOOKUP($A13,'RevPAR Raw Data'!$B$6:$BE$43,'RevPAR Raw Data'!O$1,FALSE)</f>
        <v>121.33961013090401</v>
      </c>
      <c r="BB13" s="66">
        <f>VLOOKUP($A13,'RevPAR Raw Data'!$B$6:$BE$43,'RevPAR Raw Data'!P$1,FALSE)</f>
        <v>116.217463005122</v>
      </c>
      <c r="BC13" s="67">
        <f>VLOOKUP($A13,'RevPAR Raw Data'!$B$6:$BE$43,'RevPAR Raw Data'!R$1,FALSE)</f>
        <v>97.471572214543102</v>
      </c>
      <c r="BD13" s="63"/>
      <c r="BE13" s="59">
        <f>VLOOKUP($A13,'RevPAR Raw Data'!$B$6:$BE$43,'RevPAR Raw Data'!T$1,FALSE)</f>
        <v>12.294066843788199</v>
      </c>
      <c r="BF13" s="60">
        <f>VLOOKUP($A13,'RevPAR Raw Data'!$B$6:$BE$43,'RevPAR Raw Data'!U$1,FALSE)</f>
        <v>24.1886994661979</v>
      </c>
      <c r="BG13" s="60">
        <f>VLOOKUP($A13,'RevPAR Raw Data'!$B$6:$BE$43,'RevPAR Raw Data'!V$1,FALSE)</f>
        <v>44.802875655397997</v>
      </c>
      <c r="BH13" s="60">
        <f>VLOOKUP($A13,'RevPAR Raw Data'!$B$6:$BE$43,'RevPAR Raw Data'!W$1,FALSE)</f>
        <v>48.093281095704</v>
      </c>
      <c r="BI13" s="60">
        <f>VLOOKUP($A13,'RevPAR Raw Data'!$B$6:$BE$43,'RevPAR Raw Data'!X$1,FALSE)</f>
        <v>35.717291150205803</v>
      </c>
      <c r="BJ13" s="61">
        <f>VLOOKUP($A13,'RevPAR Raw Data'!$B$6:$BE$43,'RevPAR Raw Data'!Y$1,FALSE)</f>
        <v>34.367892149520401</v>
      </c>
      <c r="BK13" s="60">
        <f>VLOOKUP($A13,'RevPAR Raw Data'!$B$6:$BE$43,'RevPAR Raw Data'!AA$1,FALSE)</f>
        <v>17.962151986822899</v>
      </c>
      <c r="BL13" s="60">
        <f>VLOOKUP($A13,'RevPAR Raw Data'!$B$6:$BE$43,'RevPAR Raw Data'!AB$1,FALSE)</f>
        <v>17.3101259020087</v>
      </c>
      <c r="BM13" s="61">
        <f>VLOOKUP($A13,'RevPAR Raw Data'!$B$6:$BE$43,'RevPAR Raw Data'!AC$1,FALSE)</f>
        <v>17.620868668483801</v>
      </c>
      <c r="BN13" s="62">
        <f>VLOOKUP($A13,'RevPAR Raw Data'!$B$6:$BE$43,'RevPAR Raw Data'!AE$1,FALSE)</f>
        <v>28.151992633280202</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Data'!$B$8:$BE$45,'Occupancy Raw Data'!G$3,FALSE)</f>
        <v>47.372970141435303</v>
      </c>
      <c r="C15" s="60">
        <f>VLOOKUP($A15,'Occupancy Raw Data'!$B$8:$BE$45,'Occupancy Raw Data'!H$3,FALSE)</f>
        <v>51.3829229963331</v>
      </c>
      <c r="D15" s="60">
        <f>VLOOKUP($A15,'Occupancy Raw Data'!$B$8:$BE$45,'Occupancy Raw Data'!I$3,FALSE)</f>
        <v>55.129617968094003</v>
      </c>
      <c r="E15" s="60">
        <f>VLOOKUP($A15,'Occupancy Raw Data'!$B$8:$BE$45,'Occupancy Raw Data'!J$3,FALSE)</f>
        <v>58.042086481947898</v>
      </c>
      <c r="F15" s="60">
        <f>VLOOKUP($A15,'Occupancy Raw Data'!$B$8:$BE$45,'Occupancy Raw Data'!K$3,FALSE)</f>
        <v>60.891582703610403</v>
      </c>
      <c r="G15" s="61">
        <f>VLOOKUP($A15,'Occupancy Raw Data'!$B$8:$BE$45,'Occupancy Raw Data'!L$3,FALSE)</f>
        <v>54.560137601208197</v>
      </c>
      <c r="H15" s="60">
        <f>VLOOKUP($A15,'Occupancy Raw Data'!$B$8:$BE$45,'Occupancy Raw Data'!N$3,FALSE)</f>
        <v>76.783656364588694</v>
      </c>
      <c r="I15" s="60">
        <f>VLOOKUP($A15,'Occupancy Raw Data'!$B$8:$BE$45,'Occupancy Raw Data'!O$3,FALSE)</f>
        <v>82.244630696699801</v>
      </c>
      <c r="J15" s="61">
        <f>VLOOKUP($A15,'Occupancy Raw Data'!$B$8:$BE$45,'Occupancy Raw Data'!P$3,FALSE)</f>
        <v>79.514143530644304</v>
      </c>
      <c r="K15" s="62">
        <f>VLOOKUP($A15,'Occupancy Raw Data'!$B$8:$BE$45,'Occupancy Raw Data'!R$3,FALSE)</f>
        <v>61.695299862201097</v>
      </c>
      <c r="L15" s="63"/>
      <c r="M15" s="59">
        <f>VLOOKUP($A15,'Occupancy Raw Data'!$B$8:$BE$45,'Occupancy Raw Data'!T$3,FALSE)</f>
        <v>-1.4152513613845099</v>
      </c>
      <c r="N15" s="60">
        <f>VLOOKUP($A15,'Occupancy Raw Data'!$B$8:$BE$45,'Occupancy Raw Data'!U$3,FALSE)</f>
        <v>1.2632032170813301</v>
      </c>
      <c r="O15" s="60">
        <f>VLOOKUP($A15,'Occupancy Raw Data'!$B$8:$BE$45,'Occupancy Raw Data'!V$3,FALSE)</f>
        <v>5.04669974087924</v>
      </c>
      <c r="P15" s="60">
        <f>VLOOKUP($A15,'Occupancy Raw Data'!$B$8:$BE$45,'Occupancy Raw Data'!W$3,FALSE)</f>
        <v>8.4753711464757497</v>
      </c>
      <c r="Q15" s="60">
        <f>VLOOKUP($A15,'Occupancy Raw Data'!$B$8:$BE$45,'Occupancy Raw Data'!X$3,FALSE)</f>
        <v>4.7035502804390301</v>
      </c>
      <c r="R15" s="61">
        <f>VLOOKUP($A15,'Occupancy Raw Data'!$B$8:$BE$45,'Occupancy Raw Data'!Y$3,FALSE)</f>
        <v>3.7504107520023102</v>
      </c>
      <c r="S15" s="60">
        <f>VLOOKUP($A15,'Occupancy Raw Data'!$B$8:$BE$45,'Occupancy Raw Data'!AA$3,FALSE)</f>
        <v>-0.31448247351787301</v>
      </c>
      <c r="T15" s="60">
        <f>VLOOKUP($A15,'Occupancy Raw Data'!$B$8:$BE$45,'Occupancy Raw Data'!AB$3,FALSE)</f>
        <v>-1.7829539849760301</v>
      </c>
      <c r="U15" s="61">
        <f>VLOOKUP($A15,'Occupancy Raw Data'!$B$8:$BE$45,'Occupancy Raw Data'!AC$3,FALSE)</f>
        <v>-1.07937196822646</v>
      </c>
      <c r="V15" s="62">
        <f>VLOOKUP($A15,'Occupancy Raw Data'!$B$8:$BE$45,'Occupancy Raw Data'!AE$3,FALSE)</f>
        <v>1.92686769293409</v>
      </c>
      <c r="W15" s="63"/>
      <c r="X15" s="64">
        <f>VLOOKUP($A15,'ADR Raw Data'!$B$6:$BE$43,'ADR Raw Data'!G$1,FALSE)</f>
        <v>100.031321368939</v>
      </c>
      <c r="Y15" s="65">
        <f>VLOOKUP($A15,'ADR Raw Data'!$B$6:$BE$43,'ADR Raw Data'!H$1,FALSE)</f>
        <v>99.770556361504703</v>
      </c>
      <c r="Z15" s="65">
        <f>VLOOKUP($A15,'ADR Raw Data'!$B$6:$BE$43,'ADR Raw Data'!I$1,FALSE)</f>
        <v>102.274565518061</v>
      </c>
      <c r="AA15" s="65">
        <f>VLOOKUP($A15,'ADR Raw Data'!$B$6:$BE$43,'ADR Raw Data'!J$1,FALSE)</f>
        <v>103.708522946521</v>
      </c>
      <c r="AB15" s="65">
        <f>VLOOKUP($A15,'ADR Raw Data'!$B$6:$BE$43,'ADR Raw Data'!K$1,FALSE)</f>
        <v>106.51392968500799</v>
      </c>
      <c r="AC15" s="66">
        <f>VLOOKUP($A15,'ADR Raw Data'!$B$6:$BE$43,'ADR Raw Data'!L$1,FALSE)</f>
        <v>102.662923212294</v>
      </c>
      <c r="AD15" s="65">
        <f>VLOOKUP($A15,'ADR Raw Data'!$B$6:$BE$43,'ADR Raw Data'!N$1,FALSE)</f>
        <v>137.91006382180299</v>
      </c>
      <c r="AE15" s="65">
        <f>VLOOKUP($A15,'ADR Raw Data'!$B$6:$BE$43,'ADR Raw Data'!O$1,FALSE)</f>
        <v>146.48126778446499</v>
      </c>
      <c r="AF15" s="66">
        <f>VLOOKUP($A15,'ADR Raw Data'!$B$6:$BE$43,'ADR Raw Data'!P$1,FALSE)</f>
        <v>142.34283183786999</v>
      </c>
      <c r="AG15" s="67">
        <f>VLOOKUP($A15,'ADR Raw Data'!$B$6:$BE$43,'ADR Raw Data'!R$1,FALSE)</f>
        <v>117.285588843233</v>
      </c>
      <c r="AH15" s="63"/>
      <c r="AI15" s="59">
        <f>VLOOKUP($A15,'ADR Raw Data'!$B$6:$BE$43,'ADR Raw Data'!T$1,FALSE)</f>
        <v>7.0574128252030599</v>
      </c>
      <c r="AJ15" s="60">
        <f>VLOOKUP($A15,'ADR Raw Data'!$B$6:$BE$43,'ADR Raw Data'!U$1,FALSE)</f>
        <v>6.8254384741031098</v>
      </c>
      <c r="AK15" s="60">
        <f>VLOOKUP($A15,'ADR Raw Data'!$B$6:$BE$43,'ADR Raw Data'!V$1,FALSE)</f>
        <v>7.4435295227324101</v>
      </c>
      <c r="AL15" s="60">
        <f>VLOOKUP($A15,'ADR Raw Data'!$B$6:$BE$43,'ADR Raw Data'!W$1,FALSE)</f>
        <v>8.5861415114517694</v>
      </c>
      <c r="AM15" s="60">
        <f>VLOOKUP($A15,'ADR Raw Data'!$B$6:$BE$43,'ADR Raw Data'!X$1,FALSE)</f>
        <v>7.4777138679746402</v>
      </c>
      <c r="AN15" s="61">
        <f>VLOOKUP($A15,'ADR Raw Data'!$B$6:$BE$43,'ADR Raw Data'!Y$1,FALSE)</f>
        <v>7.5528146555354301</v>
      </c>
      <c r="AO15" s="60">
        <f>VLOOKUP($A15,'ADR Raw Data'!$B$6:$BE$43,'ADR Raw Data'!AA$1,FALSE)</f>
        <v>4.8219410401363598</v>
      </c>
      <c r="AP15" s="60">
        <f>VLOOKUP($A15,'ADR Raw Data'!$B$6:$BE$43,'ADR Raw Data'!AB$1,FALSE)</f>
        <v>3.1492505105105502</v>
      </c>
      <c r="AQ15" s="61">
        <f>VLOOKUP($A15,'ADR Raw Data'!$B$6:$BE$43,'ADR Raw Data'!AC$1,FALSE)</f>
        <v>3.8956826867337</v>
      </c>
      <c r="AR15" s="62">
        <f>VLOOKUP($A15,'ADR Raw Data'!$B$6:$BE$43,'ADR Raw Data'!AE$1,FALSE)</f>
        <v>5.4542707271643502</v>
      </c>
      <c r="AS15" s="50"/>
      <c r="AT15" s="64">
        <f>VLOOKUP($A15,'RevPAR Raw Data'!$B$6:$BE$43,'RevPAR Raw Data'!G$1,FALSE)</f>
        <v>47.387808004190603</v>
      </c>
      <c r="AU15" s="65">
        <f>VLOOKUP($A15,'RevPAR Raw Data'!$B$6:$BE$43,'RevPAR Raw Data'!H$1,FALSE)</f>
        <v>51.265028148245101</v>
      </c>
      <c r="AV15" s="65">
        <f>VLOOKUP($A15,'RevPAR Raw Data'!$B$6:$BE$43,'RevPAR Raw Data'!I$1,FALSE)</f>
        <v>56.383577248635603</v>
      </c>
      <c r="AW15" s="65">
        <f>VLOOKUP($A15,'RevPAR Raw Data'!$B$6:$BE$43,'RevPAR Raw Data'!J$1,FALSE)</f>
        <v>60.194590577770697</v>
      </c>
      <c r="AX15" s="65">
        <f>VLOOKUP($A15,'RevPAR Raw Data'!$B$6:$BE$43,'RevPAR Raw Data'!K$1,FALSE)</f>
        <v>64.858017585012504</v>
      </c>
      <c r="AY15" s="66">
        <f>VLOOKUP($A15,'RevPAR Raw Data'!$B$6:$BE$43,'RevPAR Raw Data'!L$1,FALSE)</f>
        <v>56.0130321700507</v>
      </c>
      <c r="AZ15" s="65">
        <f>VLOOKUP($A15,'RevPAR Raw Data'!$B$6:$BE$43,'RevPAR Raw Data'!N$1,FALSE)</f>
        <v>105.892389497118</v>
      </c>
      <c r="BA15" s="65">
        <f>VLOOKUP($A15,'RevPAR Raw Data'!$B$6:$BE$43,'RevPAR Raw Data'!O$1,FALSE)</f>
        <v>120.472977729177</v>
      </c>
      <c r="BB15" s="66">
        <f>VLOOKUP($A15,'RevPAR Raw Data'!$B$6:$BE$43,'RevPAR Raw Data'!P$1,FALSE)</f>
        <v>113.182683613148</v>
      </c>
      <c r="BC15" s="67">
        <f>VLOOKUP($A15,'RevPAR Raw Data'!$B$6:$BE$43,'RevPAR Raw Data'!R$1,FALSE)</f>
        <v>72.359695731981304</v>
      </c>
      <c r="BD15" s="63"/>
      <c r="BE15" s="59">
        <f>VLOOKUP($A15,'RevPAR Raw Data'!$B$6:$BE$43,'RevPAR Raw Data'!T$1,FALSE)</f>
        <v>5.5422813327313296</v>
      </c>
      <c r="BF15" s="60">
        <f>VLOOKUP($A15,'RevPAR Raw Data'!$B$6:$BE$43,'RevPAR Raw Data'!U$1,FALSE)</f>
        <v>8.1748608495692192</v>
      </c>
      <c r="BG15" s="60">
        <f>VLOOKUP($A15,'RevPAR Raw Data'!$B$6:$BE$43,'RevPAR Raw Data'!V$1,FALSE)</f>
        <v>12.8658818487476</v>
      </c>
      <c r="BH15" s="60">
        <f>VLOOKUP($A15,'RevPAR Raw Data'!$B$6:$BE$43,'RevPAR Raw Data'!W$1,FALSE)</f>
        <v>17.789220018184601</v>
      </c>
      <c r="BI15" s="60">
        <f>VLOOKUP($A15,'RevPAR Raw Data'!$B$6:$BE$43,'RevPAR Raw Data'!X$1,FALSE)</f>
        <v>12.5329821800212</v>
      </c>
      <c r="BJ15" s="61">
        <f>VLOOKUP($A15,'RevPAR Raw Data'!$B$6:$BE$43,'RevPAR Raw Data'!Y$1,FALSE)</f>
        <v>11.5864869804577</v>
      </c>
      <c r="BK15" s="60">
        <f>VLOOKUP($A15,'RevPAR Raw Data'!$B$6:$BE$43,'RevPAR Raw Data'!AA$1,FALSE)</f>
        <v>4.4922944071638904</v>
      </c>
      <c r="BL15" s="60">
        <f>VLOOKUP($A15,'RevPAR Raw Data'!$B$6:$BE$43,'RevPAR Raw Data'!AB$1,FALSE)</f>
        <v>1.3101468380604899</v>
      </c>
      <c r="BM15" s="61">
        <f>VLOOKUP($A15,'RevPAR Raw Data'!$B$6:$BE$43,'RevPAR Raw Data'!AC$1,FALSE)</f>
        <v>2.7742618116155802</v>
      </c>
      <c r="BN15" s="62">
        <f>VLOOKUP($A15,'RevPAR Raw Data'!$B$6:$BE$43,'RevPAR Raw Data'!AE$1,FALSE)</f>
        <v>7.4862350006253298</v>
      </c>
    </row>
    <row r="16" spans="1:66" x14ac:dyDescent="0.35">
      <c r="A16" s="76" t="s">
        <v>92</v>
      </c>
      <c r="B16" s="59">
        <f>VLOOKUP($A16,'Occupancy Raw Data'!$B$8:$BE$45,'Occupancy Raw Data'!G$3,FALSE)</f>
        <v>58.7772925764192</v>
      </c>
      <c r="C16" s="60">
        <f>VLOOKUP($A16,'Occupancy Raw Data'!$B$8:$BE$45,'Occupancy Raw Data'!H$3,FALSE)</f>
        <v>69.6244541484716</v>
      </c>
      <c r="D16" s="60">
        <f>VLOOKUP($A16,'Occupancy Raw Data'!$B$8:$BE$45,'Occupancy Raw Data'!I$3,FALSE)</f>
        <v>74.445414847161501</v>
      </c>
      <c r="E16" s="60">
        <f>VLOOKUP($A16,'Occupancy Raw Data'!$B$8:$BE$45,'Occupancy Raw Data'!J$3,FALSE)</f>
        <v>74.567685589519598</v>
      </c>
      <c r="F16" s="60">
        <f>VLOOKUP($A16,'Occupancy Raw Data'!$B$8:$BE$45,'Occupancy Raw Data'!K$3,FALSE)</f>
        <v>70.026200873362399</v>
      </c>
      <c r="G16" s="61">
        <f>VLOOKUP($A16,'Occupancy Raw Data'!$B$8:$BE$45,'Occupancy Raw Data'!L$3,FALSE)</f>
        <v>69.4882096069868</v>
      </c>
      <c r="H16" s="60">
        <f>VLOOKUP($A16,'Occupancy Raw Data'!$B$8:$BE$45,'Occupancy Raw Data'!N$3,FALSE)</f>
        <v>80.436681222707406</v>
      </c>
      <c r="I16" s="60">
        <f>VLOOKUP($A16,'Occupancy Raw Data'!$B$8:$BE$45,'Occupancy Raw Data'!O$3,FALSE)</f>
        <v>84.174672489082894</v>
      </c>
      <c r="J16" s="61">
        <f>VLOOKUP($A16,'Occupancy Raw Data'!$B$8:$BE$45,'Occupancy Raw Data'!P$3,FALSE)</f>
        <v>82.305676855895101</v>
      </c>
      <c r="K16" s="62">
        <f>VLOOKUP($A16,'Occupancy Raw Data'!$B$8:$BE$45,'Occupancy Raw Data'!R$3,FALSE)</f>
        <v>73.150343106674896</v>
      </c>
      <c r="L16" s="63"/>
      <c r="M16" s="59">
        <f>VLOOKUP($A16,'Occupancy Raw Data'!$B$8:$BE$45,'Occupancy Raw Data'!T$3,FALSE)</f>
        <v>1.63092721232256</v>
      </c>
      <c r="N16" s="60">
        <f>VLOOKUP($A16,'Occupancy Raw Data'!$B$8:$BE$45,'Occupancy Raw Data'!U$3,FALSE)</f>
        <v>2.2051282051282</v>
      </c>
      <c r="O16" s="60">
        <f>VLOOKUP($A16,'Occupancy Raw Data'!$B$8:$BE$45,'Occupancy Raw Data'!V$3,FALSE)</f>
        <v>4.7946889599213103</v>
      </c>
      <c r="P16" s="60">
        <f>VLOOKUP($A16,'Occupancy Raw Data'!$B$8:$BE$45,'Occupancy Raw Data'!W$3,FALSE)</f>
        <v>4.3510144219017297</v>
      </c>
      <c r="Q16" s="60">
        <f>VLOOKUP($A16,'Occupancy Raw Data'!$B$8:$BE$45,'Occupancy Raw Data'!X$3,FALSE)</f>
        <v>2.4950099800399202E-2</v>
      </c>
      <c r="R16" s="61">
        <f>VLOOKUP($A16,'Occupancy Raw Data'!$B$8:$BE$45,'Occupancy Raw Data'!Y$3,FALSE)</f>
        <v>2.6526294059967999</v>
      </c>
      <c r="S16" s="60">
        <f>VLOOKUP($A16,'Occupancy Raw Data'!$B$8:$BE$45,'Occupancy Raw Data'!AA$3,FALSE)</f>
        <v>1.2532981530342999</v>
      </c>
      <c r="T16" s="60">
        <f>VLOOKUP($A16,'Occupancy Raw Data'!$B$8:$BE$45,'Occupancy Raw Data'!AB$3,FALSE)</f>
        <v>-2.19200324741221</v>
      </c>
      <c r="U16" s="61">
        <f>VLOOKUP($A16,'Occupancy Raw Data'!$B$8:$BE$45,'Occupancy Raw Data'!AC$3,FALSE)</f>
        <v>-0.538258575197889</v>
      </c>
      <c r="V16" s="62">
        <f>VLOOKUP($A16,'Occupancy Raw Data'!$B$8:$BE$45,'Occupancy Raw Data'!AE$3,FALSE)</f>
        <v>1.6047414390683401</v>
      </c>
      <c r="W16" s="63"/>
      <c r="X16" s="64">
        <f>VLOOKUP($A16,'ADR Raw Data'!$B$6:$BE$43,'ADR Raw Data'!G$1,FALSE)</f>
        <v>87.005959197622502</v>
      </c>
      <c r="Y16" s="65">
        <f>VLOOKUP($A16,'ADR Raw Data'!$B$6:$BE$43,'ADR Raw Data'!H$1,FALSE)</f>
        <v>90.358241821374804</v>
      </c>
      <c r="Z16" s="65">
        <f>VLOOKUP($A16,'ADR Raw Data'!$B$6:$BE$43,'ADR Raw Data'!I$1,FALSE)</f>
        <v>93.924474706710399</v>
      </c>
      <c r="AA16" s="65">
        <f>VLOOKUP($A16,'ADR Raw Data'!$B$6:$BE$43,'ADR Raw Data'!J$1,FALSE)</f>
        <v>91.581178097915199</v>
      </c>
      <c r="AB16" s="65">
        <f>VLOOKUP($A16,'ADR Raw Data'!$B$6:$BE$43,'ADR Raw Data'!K$1,FALSE)</f>
        <v>89.637510451484104</v>
      </c>
      <c r="AC16" s="66">
        <f>VLOOKUP($A16,'ADR Raw Data'!$B$6:$BE$43,'ADR Raw Data'!L$1,FALSE)</f>
        <v>90.672462143683006</v>
      </c>
      <c r="AD16" s="65">
        <f>VLOOKUP($A16,'ADR Raw Data'!$B$6:$BE$43,'ADR Raw Data'!N$1,FALSE)</f>
        <v>99.313532638436399</v>
      </c>
      <c r="AE16" s="65">
        <f>VLOOKUP($A16,'ADR Raw Data'!$B$6:$BE$43,'ADR Raw Data'!O$1,FALSE)</f>
        <v>102.37590296742</v>
      </c>
      <c r="AF16" s="66">
        <f>VLOOKUP($A16,'ADR Raw Data'!$B$6:$BE$43,'ADR Raw Data'!P$1,FALSE)</f>
        <v>100.879487924448</v>
      </c>
      <c r="AG16" s="67">
        <f>VLOOKUP($A16,'ADR Raw Data'!$B$6:$BE$43,'ADR Raw Data'!R$1,FALSE)</f>
        <v>93.953751959747507</v>
      </c>
      <c r="AH16" s="63"/>
      <c r="AI16" s="59">
        <f>VLOOKUP($A16,'ADR Raw Data'!$B$6:$BE$43,'ADR Raw Data'!T$1,FALSE)</f>
        <v>10.195777384435299</v>
      </c>
      <c r="AJ16" s="60">
        <f>VLOOKUP($A16,'ADR Raw Data'!$B$6:$BE$43,'ADR Raw Data'!U$1,FALSE)</f>
        <v>11.313961600506</v>
      </c>
      <c r="AK16" s="60">
        <f>VLOOKUP($A16,'ADR Raw Data'!$B$6:$BE$43,'ADR Raw Data'!V$1,FALSE)</f>
        <v>16.030535569903101</v>
      </c>
      <c r="AL16" s="60">
        <f>VLOOKUP($A16,'ADR Raw Data'!$B$6:$BE$43,'ADR Raw Data'!W$1,FALSE)</f>
        <v>12.648372781940401</v>
      </c>
      <c r="AM16" s="60">
        <f>VLOOKUP($A16,'ADR Raw Data'!$B$6:$BE$43,'ADR Raw Data'!X$1,FALSE)</f>
        <v>12.034352718688</v>
      </c>
      <c r="AN16" s="61">
        <f>VLOOKUP($A16,'ADR Raw Data'!$B$6:$BE$43,'ADR Raw Data'!Y$1,FALSE)</f>
        <v>12.590655632093799</v>
      </c>
      <c r="AO16" s="60">
        <f>VLOOKUP($A16,'ADR Raw Data'!$B$6:$BE$43,'ADR Raw Data'!AA$1,FALSE)</f>
        <v>7.4368716637256602</v>
      </c>
      <c r="AP16" s="60">
        <f>VLOOKUP($A16,'ADR Raw Data'!$B$6:$BE$43,'ADR Raw Data'!AB$1,FALSE)</f>
        <v>5.0452576868666004</v>
      </c>
      <c r="AQ16" s="61">
        <f>VLOOKUP($A16,'ADR Raw Data'!$B$6:$BE$43,'ADR Raw Data'!AC$1,FALSE)</f>
        <v>6.1338491703836304</v>
      </c>
      <c r="AR16" s="62">
        <f>VLOOKUP($A16,'ADR Raw Data'!$B$6:$BE$43,'ADR Raw Data'!AE$1,FALSE)</f>
        <v>10.145007441882401</v>
      </c>
      <c r="AS16" s="50"/>
      <c r="AT16" s="64">
        <f>VLOOKUP($A16,'RevPAR Raw Data'!$B$6:$BE$43,'RevPAR Raw Data'!G$1,FALSE)</f>
        <v>51.139747196506498</v>
      </c>
      <c r="AU16" s="65">
        <f>VLOOKUP($A16,'RevPAR Raw Data'!$B$6:$BE$43,'RevPAR Raw Data'!H$1,FALSE)</f>
        <v>62.911432646288198</v>
      </c>
      <c r="AV16" s="65">
        <f>VLOOKUP($A16,'RevPAR Raw Data'!$B$6:$BE$43,'RevPAR Raw Data'!I$1,FALSE)</f>
        <v>69.922464838427899</v>
      </c>
      <c r="AW16" s="65">
        <f>VLOOKUP($A16,'RevPAR Raw Data'!$B$6:$BE$43,'RevPAR Raw Data'!J$1,FALSE)</f>
        <v>68.289964943231396</v>
      </c>
      <c r="AX16" s="65">
        <f>VLOOKUP($A16,'RevPAR Raw Data'!$B$6:$BE$43,'RevPAR Raw Data'!K$1,FALSE)</f>
        <v>62.769743126637501</v>
      </c>
      <c r="AY16" s="66">
        <f>VLOOKUP($A16,'RevPAR Raw Data'!$B$6:$BE$43,'RevPAR Raw Data'!L$1,FALSE)</f>
        <v>63.006670550218303</v>
      </c>
      <c r="AZ16" s="65">
        <f>VLOOKUP($A16,'RevPAR Raw Data'!$B$6:$BE$43,'RevPAR Raw Data'!N$1,FALSE)</f>
        <v>79.884509659388598</v>
      </c>
      <c r="BA16" s="65">
        <f>VLOOKUP($A16,'RevPAR Raw Data'!$B$6:$BE$43,'RevPAR Raw Data'!O$1,FALSE)</f>
        <v>86.174581030567595</v>
      </c>
      <c r="BB16" s="66">
        <f>VLOOKUP($A16,'RevPAR Raw Data'!$B$6:$BE$43,'RevPAR Raw Data'!P$1,FALSE)</f>
        <v>83.029545344978104</v>
      </c>
      <c r="BC16" s="67">
        <f>VLOOKUP($A16,'RevPAR Raw Data'!$B$6:$BE$43,'RevPAR Raw Data'!R$1,FALSE)</f>
        <v>68.727491920149703</v>
      </c>
      <c r="BD16" s="63"/>
      <c r="BE16" s="59">
        <f>VLOOKUP($A16,'RevPAR Raw Data'!$B$6:$BE$43,'RevPAR Raw Data'!T$1,FALSE)</f>
        <v>11.9929903046284</v>
      </c>
      <c r="BF16" s="60">
        <f>VLOOKUP($A16,'RevPAR Raw Data'!$B$6:$BE$43,'RevPAR Raw Data'!U$1,FALSE)</f>
        <v>13.7685771640043</v>
      </c>
      <c r="BG16" s="60">
        <f>VLOOKUP($A16,'RevPAR Raw Data'!$B$6:$BE$43,'RevPAR Raw Data'!V$1,FALSE)</f>
        <v>21.593838849010801</v>
      </c>
      <c r="BH16" s="60">
        <f>VLOOKUP($A16,'RevPAR Raw Data'!$B$6:$BE$43,'RevPAR Raw Data'!W$1,FALSE)</f>
        <v>17.549719727720198</v>
      </c>
      <c r="BI16" s="60">
        <f>VLOOKUP($A16,'RevPAR Raw Data'!$B$6:$BE$43,'RevPAR Raw Data'!X$1,FALSE)</f>
        <v>12.062305401502099</v>
      </c>
      <c r="BJ16" s="61">
        <f>VLOOKUP($A16,'RevPAR Raw Data'!$B$6:$BE$43,'RevPAR Raw Data'!Y$1,FALSE)</f>
        <v>15.5772684717953</v>
      </c>
      <c r="BK16" s="60">
        <f>VLOOKUP($A16,'RevPAR Raw Data'!$B$6:$BE$43,'RevPAR Raw Data'!AA$1,FALSE)</f>
        <v>8.7833759919649594</v>
      </c>
      <c r="BL16" s="60">
        <f>VLOOKUP($A16,'RevPAR Raw Data'!$B$6:$BE$43,'RevPAR Raw Data'!AB$1,FALSE)</f>
        <v>2.7426622271179499</v>
      </c>
      <c r="BM16" s="61">
        <f>VLOOKUP($A16,'RevPAR Raw Data'!$B$6:$BE$43,'RevPAR Raw Data'!AC$1,FALSE)</f>
        <v>5.5625746260364402</v>
      </c>
      <c r="BN16" s="62">
        <f>VLOOKUP($A16,'RevPAR Raw Data'!$B$6:$BE$43,'RevPAR Raw Data'!AE$1,FALSE)</f>
        <v>11.912550019367201</v>
      </c>
    </row>
    <row r="17" spans="1:66" x14ac:dyDescent="0.35">
      <c r="A17" s="78" t="s">
        <v>32</v>
      </c>
      <c r="B17" s="59">
        <f>VLOOKUP($A17,'Occupancy Raw Data'!$B$8:$BE$45,'Occupancy Raw Data'!G$3,FALSE)</f>
        <v>56.153513201558198</v>
      </c>
      <c r="C17" s="60">
        <f>VLOOKUP($A17,'Occupancy Raw Data'!$B$8:$BE$45,'Occupancy Raw Data'!H$3,FALSE)</f>
        <v>62.588371086423301</v>
      </c>
      <c r="D17" s="60">
        <f>VLOOKUP($A17,'Occupancy Raw Data'!$B$8:$BE$45,'Occupancy Raw Data'!I$3,FALSE)</f>
        <v>65.098831337469306</v>
      </c>
      <c r="E17" s="60">
        <f>VLOOKUP($A17,'Occupancy Raw Data'!$B$8:$BE$45,'Occupancy Raw Data'!J$3,FALSE)</f>
        <v>64.579425768287393</v>
      </c>
      <c r="F17" s="60">
        <f>VLOOKUP($A17,'Occupancy Raw Data'!$B$8:$BE$45,'Occupancy Raw Data'!K$3,FALSE)</f>
        <v>64.218727456355495</v>
      </c>
      <c r="G17" s="61">
        <f>VLOOKUP($A17,'Occupancy Raw Data'!$B$8:$BE$45,'Occupancy Raw Data'!L$3,FALSE)</f>
        <v>62.527773770018698</v>
      </c>
      <c r="H17" s="60">
        <f>VLOOKUP($A17,'Occupancy Raw Data'!$B$8:$BE$45,'Occupancy Raw Data'!N$3,FALSE)</f>
        <v>76.511325926994601</v>
      </c>
      <c r="I17" s="60">
        <f>VLOOKUP($A17,'Occupancy Raw Data'!$B$8:$BE$45,'Occupancy Raw Data'!O$3,FALSE)</f>
        <v>84.114846342519101</v>
      </c>
      <c r="J17" s="61">
        <f>VLOOKUP($A17,'Occupancy Raw Data'!$B$8:$BE$45,'Occupancy Raw Data'!P$3,FALSE)</f>
        <v>80.313086134756801</v>
      </c>
      <c r="K17" s="62">
        <f>VLOOKUP($A17,'Occupancy Raw Data'!$B$8:$BE$45,'Occupancy Raw Data'!R$3,FALSE)</f>
        <v>67.609291588515305</v>
      </c>
      <c r="L17" s="63"/>
      <c r="M17" s="59">
        <f>VLOOKUP($A17,'Occupancy Raw Data'!$B$8:$BE$45,'Occupancy Raw Data'!T$3,FALSE)</f>
        <v>4.3824340626169196</v>
      </c>
      <c r="N17" s="60">
        <f>VLOOKUP($A17,'Occupancy Raw Data'!$B$8:$BE$45,'Occupancy Raw Data'!U$3,FALSE)</f>
        <v>6.5105653335003799</v>
      </c>
      <c r="O17" s="60">
        <f>VLOOKUP($A17,'Occupancy Raw Data'!$B$8:$BE$45,'Occupancy Raw Data'!V$3,FALSE)</f>
        <v>7.3102840783968199</v>
      </c>
      <c r="P17" s="60">
        <f>VLOOKUP($A17,'Occupancy Raw Data'!$B$8:$BE$45,'Occupancy Raw Data'!W$3,FALSE)</f>
        <v>6.2800591754136699</v>
      </c>
      <c r="Q17" s="60">
        <f>VLOOKUP($A17,'Occupancy Raw Data'!$B$8:$BE$45,'Occupancy Raw Data'!X$3,FALSE)</f>
        <v>3.2039617753562601</v>
      </c>
      <c r="R17" s="61">
        <f>VLOOKUP($A17,'Occupancy Raw Data'!$B$8:$BE$45,'Occupancy Raw Data'!Y$3,FALSE)</f>
        <v>5.5459475321745098</v>
      </c>
      <c r="S17" s="60">
        <f>VLOOKUP($A17,'Occupancy Raw Data'!$B$8:$BE$45,'Occupancy Raw Data'!AA$3,FALSE)</f>
        <v>4.9183331012903997</v>
      </c>
      <c r="T17" s="60">
        <f>VLOOKUP($A17,'Occupancy Raw Data'!$B$8:$BE$45,'Occupancy Raw Data'!AB$3,FALSE)</f>
        <v>2.65973712776796</v>
      </c>
      <c r="U17" s="61">
        <f>VLOOKUP($A17,'Occupancy Raw Data'!$B$8:$BE$45,'Occupancy Raw Data'!AC$3,FALSE)</f>
        <v>3.72332410732737</v>
      </c>
      <c r="V17" s="62">
        <f>VLOOKUP($A17,'Occupancy Raw Data'!$B$8:$BE$45,'Occupancy Raw Data'!AE$3,FALSE)</f>
        <v>4.9202109280483901</v>
      </c>
      <c r="W17" s="63"/>
      <c r="X17" s="64">
        <f>VLOOKUP($A17,'ADR Raw Data'!$B$6:$BE$43,'ADR Raw Data'!G$1,FALSE)</f>
        <v>78.424575693730702</v>
      </c>
      <c r="Y17" s="65">
        <f>VLOOKUP($A17,'ADR Raw Data'!$B$6:$BE$43,'ADR Raw Data'!H$1,FALSE)</f>
        <v>79.799809243891104</v>
      </c>
      <c r="Z17" s="65">
        <f>VLOOKUP($A17,'ADR Raw Data'!$B$6:$BE$43,'ADR Raw Data'!I$1,FALSE)</f>
        <v>80.374615226063796</v>
      </c>
      <c r="AA17" s="65">
        <f>VLOOKUP($A17,'ADR Raw Data'!$B$6:$BE$43,'ADR Raw Data'!J$1,FALSE)</f>
        <v>80.052433154602298</v>
      </c>
      <c r="AB17" s="65">
        <f>VLOOKUP($A17,'ADR Raw Data'!$B$6:$BE$43,'ADR Raw Data'!K$1,FALSE)</f>
        <v>79.881632217479194</v>
      </c>
      <c r="AC17" s="66">
        <f>VLOOKUP($A17,'ADR Raw Data'!$B$6:$BE$43,'ADR Raw Data'!L$1,FALSE)</f>
        <v>79.741479569892405</v>
      </c>
      <c r="AD17" s="65">
        <f>VLOOKUP($A17,'ADR Raw Data'!$B$6:$BE$43,'ADR Raw Data'!N$1,FALSE)</f>
        <v>97.718661908353695</v>
      </c>
      <c r="AE17" s="65">
        <f>VLOOKUP($A17,'ADR Raw Data'!$B$6:$BE$43,'ADR Raw Data'!O$1,FALSE)</f>
        <v>99.985846054888498</v>
      </c>
      <c r="AF17" s="66">
        <f>VLOOKUP($A17,'ADR Raw Data'!$B$6:$BE$43,'ADR Raw Data'!P$1,FALSE)</f>
        <v>98.905914542351496</v>
      </c>
      <c r="AG17" s="67">
        <f>VLOOKUP($A17,'ADR Raw Data'!$B$6:$BE$43,'ADR Raw Data'!R$1,FALSE)</f>
        <v>86.245889500640203</v>
      </c>
      <c r="AH17" s="63"/>
      <c r="AI17" s="59">
        <f>VLOOKUP($A17,'ADR Raw Data'!$B$6:$BE$43,'ADR Raw Data'!T$1,FALSE)</f>
        <v>8.7454805926533208</v>
      </c>
      <c r="AJ17" s="60">
        <f>VLOOKUP($A17,'ADR Raw Data'!$B$6:$BE$43,'ADR Raw Data'!U$1,FALSE)</f>
        <v>8.9870020941731301</v>
      </c>
      <c r="AK17" s="60">
        <f>VLOOKUP($A17,'ADR Raw Data'!$B$6:$BE$43,'ADR Raw Data'!V$1,FALSE)</f>
        <v>5.8427656116651603</v>
      </c>
      <c r="AL17" s="60">
        <f>VLOOKUP($A17,'ADR Raw Data'!$B$6:$BE$43,'ADR Raw Data'!W$1,FALSE)</f>
        <v>5.4281168791216299</v>
      </c>
      <c r="AM17" s="60">
        <f>VLOOKUP($A17,'ADR Raw Data'!$B$6:$BE$43,'ADR Raw Data'!X$1,FALSE)</f>
        <v>2.5791523917367498</v>
      </c>
      <c r="AN17" s="61">
        <f>VLOOKUP($A17,'ADR Raw Data'!$B$6:$BE$43,'ADR Raw Data'!Y$1,FALSE)</f>
        <v>6.16645256800631</v>
      </c>
      <c r="AO17" s="60">
        <f>VLOOKUP($A17,'ADR Raw Data'!$B$6:$BE$43,'ADR Raw Data'!AA$1,FALSE)</f>
        <v>0.74506161455801201</v>
      </c>
      <c r="AP17" s="60">
        <f>VLOOKUP($A17,'ADR Raw Data'!$B$6:$BE$43,'ADR Raw Data'!AB$1,FALSE)</f>
        <v>-4.52676545902525</v>
      </c>
      <c r="AQ17" s="61">
        <f>VLOOKUP($A17,'ADR Raw Data'!$B$6:$BE$43,'ADR Raw Data'!AC$1,FALSE)</f>
        <v>-2.1568470352259901</v>
      </c>
      <c r="AR17" s="62">
        <f>VLOOKUP($A17,'ADR Raw Data'!$B$6:$BE$43,'ADR Raw Data'!AE$1,FALSE)</f>
        <v>2.6395080912635702</v>
      </c>
      <c r="AS17" s="50"/>
      <c r="AT17" s="64">
        <f>VLOOKUP($A17,'RevPAR Raw Data'!$B$6:$BE$43,'RevPAR Raw Data'!G$1,FALSE)</f>
        <v>44.038154465445103</v>
      </c>
      <c r="AU17" s="65">
        <f>VLOOKUP($A17,'RevPAR Raw Data'!$B$6:$BE$43,'RevPAR Raw Data'!H$1,FALSE)</f>
        <v>49.945400735824499</v>
      </c>
      <c r="AV17" s="65">
        <f>VLOOKUP($A17,'RevPAR Raw Data'!$B$6:$BE$43,'RevPAR Raw Data'!I$1,FALSE)</f>
        <v>52.3229352041552</v>
      </c>
      <c r="AW17" s="65">
        <f>VLOOKUP($A17,'RevPAR Raw Data'!$B$6:$BE$43,'RevPAR Raw Data'!J$1,FALSE)</f>
        <v>51.6974016447843</v>
      </c>
      <c r="AX17" s="65">
        <f>VLOOKUP($A17,'RevPAR Raw Data'!$B$6:$BE$43,'RevPAR Raw Data'!K$1,FALSE)</f>
        <v>51.298967681431201</v>
      </c>
      <c r="AY17" s="66">
        <f>VLOOKUP($A17,'RevPAR Raw Data'!$B$6:$BE$43,'RevPAR Raw Data'!L$1,FALSE)</f>
        <v>49.860571946328001</v>
      </c>
      <c r="AZ17" s="65">
        <f>VLOOKUP($A17,'RevPAR Raw Data'!$B$6:$BE$43,'RevPAR Raw Data'!N$1,FALSE)</f>
        <v>74.765843904198505</v>
      </c>
      <c r="BA17" s="65">
        <f>VLOOKUP($A17,'RevPAR Raw Data'!$B$6:$BE$43,'RevPAR Raw Data'!O$1,FALSE)</f>
        <v>84.102940773337096</v>
      </c>
      <c r="BB17" s="66">
        <f>VLOOKUP($A17,'RevPAR Raw Data'!$B$6:$BE$43,'RevPAR Raw Data'!P$1,FALSE)</f>
        <v>79.434392338767793</v>
      </c>
      <c r="BC17" s="67">
        <f>VLOOKUP($A17,'RevPAR Raw Data'!$B$6:$BE$43,'RevPAR Raw Data'!R$1,FALSE)</f>
        <v>58.310234915596503</v>
      </c>
      <c r="BD17" s="63"/>
      <c r="BE17" s="59">
        <f>VLOOKUP($A17,'RevPAR Raw Data'!$B$6:$BE$43,'RevPAR Raw Data'!T$1,FALSE)</f>
        <v>13.511179575702201</v>
      </c>
      <c r="BF17" s="60">
        <f>VLOOKUP($A17,'RevPAR Raw Data'!$B$6:$BE$43,'RevPAR Raw Data'!U$1,FALSE)</f>
        <v>16.082672070537701</v>
      </c>
      <c r="BG17" s="60">
        <f>VLOOKUP($A17,'RevPAR Raw Data'!$B$6:$BE$43,'RevPAR Raw Data'!V$1,FALSE)</f>
        <v>13.580172454309601</v>
      </c>
      <c r="BH17" s="60">
        <f>VLOOKUP($A17,'RevPAR Raw Data'!$B$6:$BE$43,'RevPAR Raw Data'!W$1,FALSE)</f>
        <v>12.0490650066547</v>
      </c>
      <c r="BI17" s="60">
        <f>VLOOKUP($A17,'RevPAR Raw Data'!$B$6:$BE$43,'RevPAR Raw Data'!X$1,FALSE)</f>
        <v>5.8657492238524496</v>
      </c>
      <c r="BJ17" s="61">
        <f>VLOOKUP($A17,'RevPAR Raw Data'!$B$6:$BE$43,'RevPAR Raw Data'!Y$1,FALSE)</f>
        <v>12.054388324198801</v>
      </c>
      <c r="BK17" s="60">
        <f>VLOOKUP($A17,'RevPAR Raw Data'!$B$6:$BE$43,'RevPAR Raw Data'!AA$1,FALSE)</f>
        <v>5.7000393278622301</v>
      </c>
      <c r="BL17" s="60">
        <f>VLOOKUP($A17,'RevPAR Raw Data'!$B$6:$BE$43,'RevPAR Raw Data'!AB$1,FALSE)</f>
        <v>-1.9874283928579499</v>
      </c>
      <c r="BM17" s="61">
        <f>VLOOKUP($A17,'RevPAR Raw Data'!$B$6:$BE$43,'RevPAR Raw Data'!AC$1,FALSE)</f>
        <v>1.48617066648063</v>
      </c>
      <c r="BN17" s="62">
        <f>VLOOKUP($A17,'RevPAR Raw Data'!$B$6:$BE$43,'RevPAR Raw Data'!AE$1,FALSE)</f>
        <v>7.6895883848650497</v>
      </c>
    </row>
    <row r="18" spans="1:66" x14ac:dyDescent="0.35">
      <c r="A18" s="78" t="s">
        <v>93</v>
      </c>
      <c r="B18" s="59">
        <f>VLOOKUP($A18,'Occupancy Raw Data'!$B$8:$BE$45,'Occupancy Raw Data'!G$3,FALSE)</f>
        <v>58.094568465459602</v>
      </c>
      <c r="C18" s="60">
        <f>VLOOKUP($A18,'Occupancy Raw Data'!$B$8:$BE$45,'Occupancy Raw Data'!H$3,FALSE)</f>
        <v>59.799613288802902</v>
      </c>
      <c r="D18" s="60">
        <f>VLOOKUP($A18,'Occupancy Raw Data'!$B$8:$BE$45,'Occupancy Raw Data'!I$3,FALSE)</f>
        <v>60.942169098259697</v>
      </c>
      <c r="E18" s="60">
        <f>VLOOKUP($A18,'Occupancy Raw Data'!$B$8:$BE$45,'Occupancy Raw Data'!J$3,FALSE)</f>
        <v>64.387414308314206</v>
      </c>
      <c r="F18" s="60">
        <f>VLOOKUP($A18,'Occupancy Raw Data'!$B$8:$BE$45,'Occupancy Raw Data'!K$3,FALSE)</f>
        <v>66.285814730181002</v>
      </c>
      <c r="G18" s="61">
        <f>VLOOKUP($A18,'Occupancy Raw Data'!$B$8:$BE$45,'Occupancy Raw Data'!L$3,FALSE)</f>
        <v>61.901915978203498</v>
      </c>
      <c r="H18" s="60">
        <f>VLOOKUP($A18,'Occupancy Raw Data'!$B$8:$BE$45,'Occupancy Raw Data'!N$3,FALSE)</f>
        <v>72.174371594304702</v>
      </c>
      <c r="I18" s="60">
        <f>VLOOKUP($A18,'Occupancy Raw Data'!$B$8:$BE$45,'Occupancy Raw Data'!O$3,FALSE)</f>
        <v>75.391105642467906</v>
      </c>
      <c r="J18" s="61">
        <f>VLOOKUP($A18,'Occupancy Raw Data'!$B$8:$BE$45,'Occupancy Raw Data'!P$3,FALSE)</f>
        <v>73.782738618386304</v>
      </c>
      <c r="K18" s="62">
        <f>VLOOKUP($A18,'Occupancy Raw Data'!$B$8:$BE$45,'Occupancy Raw Data'!R$3,FALSE)</f>
        <v>65.296436732541395</v>
      </c>
      <c r="L18" s="63"/>
      <c r="M18" s="59">
        <f>VLOOKUP($A18,'Occupancy Raw Data'!$B$8:$BE$45,'Occupancy Raw Data'!T$3,FALSE)</f>
        <v>11.2632179358668</v>
      </c>
      <c r="N18" s="60">
        <f>VLOOKUP($A18,'Occupancy Raw Data'!$B$8:$BE$45,'Occupancy Raw Data'!U$3,FALSE)</f>
        <v>8.1943416528500901</v>
      </c>
      <c r="O18" s="60">
        <f>VLOOKUP($A18,'Occupancy Raw Data'!$B$8:$BE$45,'Occupancy Raw Data'!V$3,FALSE)</f>
        <v>3.8571336848187898</v>
      </c>
      <c r="P18" s="60">
        <f>VLOOKUP($A18,'Occupancy Raw Data'!$B$8:$BE$45,'Occupancy Raw Data'!W$3,FALSE)</f>
        <v>6.53870995433864</v>
      </c>
      <c r="Q18" s="60">
        <f>VLOOKUP($A18,'Occupancy Raw Data'!$B$8:$BE$45,'Occupancy Raw Data'!X$3,FALSE)</f>
        <v>3.7675625534077399</v>
      </c>
      <c r="R18" s="61">
        <f>VLOOKUP($A18,'Occupancy Raw Data'!$B$8:$BE$45,'Occupancy Raw Data'!Y$3,FALSE)</f>
        <v>6.5518645663283497</v>
      </c>
      <c r="S18" s="60">
        <f>VLOOKUP($A18,'Occupancy Raw Data'!$B$8:$BE$45,'Occupancy Raw Data'!AA$3,FALSE)</f>
        <v>-6.0131495962518997</v>
      </c>
      <c r="T18" s="60">
        <f>VLOOKUP($A18,'Occupancy Raw Data'!$B$8:$BE$45,'Occupancy Raw Data'!AB$3,FALSE)</f>
        <v>-3.1099179686323302</v>
      </c>
      <c r="U18" s="61">
        <f>VLOOKUP($A18,'Occupancy Raw Data'!$B$8:$BE$45,'Occupancy Raw Data'!AC$3,FALSE)</f>
        <v>-4.5519663145783698</v>
      </c>
      <c r="V18" s="62">
        <f>VLOOKUP($A18,'Occupancy Raw Data'!$B$8:$BE$45,'Occupancy Raw Data'!AE$3,FALSE)</f>
        <v>2.6948458660844401</v>
      </c>
      <c r="W18" s="63"/>
      <c r="X18" s="64">
        <f>VLOOKUP($A18,'ADR Raw Data'!$B$6:$BE$43,'ADR Raw Data'!G$1,FALSE)</f>
        <v>101.912005355521</v>
      </c>
      <c r="Y18" s="65">
        <f>VLOOKUP($A18,'ADR Raw Data'!$B$6:$BE$43,'ADR Raw Data'!H$1,FALSE)</f>
        <v>103.403651704879</v>
      </c>
      <c r="Z18" s="65">
        <f>VLOOKUP($A18,'ADR Raw Data'!$B$6:$BE$43,'ADR Raw Data'!I$1,FALSE)</f>
        <v>104.805350620132</v>
      </c>
      <c r="AA18" s="65">
        <f>VLOOKUP($A18,'ADR Raw Data'!$B$6:$BE$43,'ADR Raw Data'!J$1,FALSE)</f>
        <v>109.142142096642</v>
      </c>
      <c r="AB18" s="65">
        <f>VLOOKUP($A18,'ADR Raw Data'!$B$6:$BE$43,'ADR Raw Data'!K$1,FALSE)</f>
        <v>107.47565651020901</v>
      </c>
      <c r="AC18" s="66">
        <f>VLOOKUP($A18,'ADR Raw Data'!$B$6:$BE$43,'ADR Raw Data'!L$1,FALSE)</f>
        <v>105.46552241026799</v>
      </c>
      <c r="AD18" s="65">
        <f>VLOOKUP($A18,'ADR Raw Data'!$B$6:$BE$43,'ADR Raw Data'!N$1,FALSE)</f>
        <v>119.65670633219599</v>
      </c>
      <c r="AE18" s="65">
        <f>VLOOKUP($A18,'ADR Raw Data'!$B$6:$BE$43,'ADR Raw Data'!O$1,FALSE)</f>
        <v>122.82249654931201</v>
      </c>
      <c r="AF18" s="66">
        <f>VLOOKUP($A18,'ADR Raw Data'!$B$6:$BE$43,'ADR Raw Data'!P$1,FALSE)</f>
        <v>121.274106480047</v>
      </c>
      <c r="AG18" s="67">
        <f>VLOOKUP($A18,'ADR Raw Data'!$B$6:$BE$43,'ADR Raw Data'!R$1,FALSE)</f>
        <v>110.569282102065</v>
      </c>
      <c r="AH18" s="63"/>
      <c r="AI18" s="59">
        <f>VLOOKUP($A18,'ADR Raw Data'!$B$6:$BE$43,'ADR Raw Data'!T$1,FALSE)</f>
        <v>13.6027841623289</v>
      </c>
      <c r="AJ18" s="60">
        <f>VLOOKUP($A18,'ADR Raw Data'!$B$6:$BE$43,'ADR Raw Data'!U$1,FALSE)</f>
        <v>10.9844067535753</v>
      </c>
      <c r="AK18" s="60">
        <f>VLOOKUP($A18,'ADR Raw Data'!$B$6:$BE$43,'ADR Raw Data'!V$1,FALSE)</f>
        <v>6.2993668015239397</v>
      </c>
      <c r="AL18" s="60">
        <f>VLOOKUP($A18,'ADR Raw Data'!$B$6:$BE$43,'ADR Raw Data'!W$1,FALSE)</f>
        <v>10.9298420269053</v>
      </c>
      <c r="AM18" s="60">
        <f>VLOOKUP($A18,'ADR Raw Data'!$B$6:$BE$43,'ADR Raw Data'!X$1,FALSE)</f>
        <v>10.160291909263799</v>
      </c>
      <c r="AN18" s="61">
        <f>VLOOKUP($A18,'ADR Raw Data'!$B$6:$BE$43,'ADR Raw Data'!Y$1,FALSE)</f>
        <v>10.2096137560585</v>
      </c>
      <c r="AO18" s="60">
        <f>VLOOKUP($A18,'ADR Raw Data'!$B$6:$BE$43,'ADR Raw Data'!AA$1,FALSE)</f>
        <v>6.2012961067103696</v>
      </c>
      <c r="AP18" s="60">
        <f>VLOOKUP($A18,'ADR Raw Data'!$B$6:$BE$43,'ADR Raw Data'!AB$1,FALSE)</f>
        <v>6.7315983664827703</v>
      </c>
      <c r="AQ18" s="61">
        <f>VLOOKUP($A18,'ADR Raw Data'!$B$6:$BE$43,'ADR Raw Data'!AC$1,FALSE)</f>
        <v>6.4921342128512904</v>
      </c>
      <c r="AR18" s="62">
        <f>VLOOKUP($A18,'ADR Raw Data'!$B$6:$BE$43,'ADR Raw Data'!AE$1,FALSE)</f>
        <v>8.3882222420829997</v>
      </c>
      <c r="AS18" s="50"/>
      <c r="AT18" s="64">
        <f>VLOOKUP($A18,'RevPAR Raw Data'!$B$6:$BE$43,'RevPAR Raw Data'!G$1,FALSE)</f>
        <v>59.205339725786601</v>
      </c>
      <c r="AU18" s="65">
        <f>VLOOKUP($A18,'RevPAR Raw Data'!$B$6:$BE$43,'RevPAR Raw Data'!H$1,FALSE)</f>
        <v>61.834983846018602</v>
      </c>
      <c r="AV18" s="65">
        <f>VLOOKUP($A18,'RevPAR Raw Data'!$B$6:$BE$43,'RevPAR Raw Data'!I$1,FALSE)</f>
        <v>63.870653998945301</v>
      </c>
      <c r="AW18" s="65">
        <f>VLOOKUP($A18,'RevPAR Raw Data'!$B$6:$BE$43,'RevPAR Raw Data'!J$1,FALSE)</f>
        <v>70.273803216733995</v>
      </c>
      <c r="AX18" s="65">
        <f>VLOOKUP($A18,'RevPAR Raw Data'!$B$6:$BE$43,'RevPAR Raw Data'!K$1,FALSE)</f>
        <v>71.241114554403197</v>
      </c>
      <c r="AY18" s="66">
        <f>VLOOKUP($A18,'RevPAR Raw Data'!$B$6:$BE$43,'RevPAR Raw Data'!L$1,FALSE)</f>
        <v>65.285179068377502</v>
      </c>
      <c r="AZ18" s="65">
        <f>VLOOKUP($A18,'RevPAR Raw Data'!$B$6:$BE$43,'RevPAR Raw Data'!N$1,FALSE)</f>
        <v>86.3614758657057</v>
      </c>
      <c r="BA18" s="65">
        <f>VLOOKUP($A18,'RevPAR Raw Data'!$B$6:$BE$43,'RevPAR Raw Data'!O$1,FALSE)</f>
        <v>92.597238126208396</v>
      </c>
      <c r="BB18" s="66">
        <f>VLOOKUP($A18,'RevPAR Raw Data'!$B$6:$BE$43,'RevPAR Raw Data'!P$1,FALSE)</f>
        <v>89.479356995957104</v>
      </c>
      <c r="BC18" s="67">
        <f>VLOOKUP($A18,'RevPAR Raw Data'!$B$6:$BE$43,'RevPAR Raw Data'!R$1,FALSE)</f>
        <v>72.197801333400207</v>
      </c>
      <c r="BD18" s="63"/>
      <c r="BE18" s="59">
        <f>VLOOKUP($A18,'RevPAR Raw Data'!$B$6:$BE$43,'RevPAR Raw Data'!T$1,FALSE)</f>
        <v>26.3981133237445</v>
      </c>
      <c r="BF18" s="60">
        <f>VLOOKUP($A18,'RevPAR Raw Data'!$B$6:$BE$43,'RevPAR Raw Data'!U$1,FALSE)</f>
        <v>20.0788482243521</v>
      </c>
      <c r="BG18" s="60">
        <f>VLOOKUP($A18,'RevPAR Raw Data'!$B$6:$BE$43,'RevPAR Raw Data'!V$1,FALSE)</f>
        <v>10.3994754851746</v>
      </c>
      <c r="BH18" s="60">
        <f>VLOOKUP($A18,'RevPAR Raw Data'!$B$6:$BE$43,'RevPAR Raw Data'!W$1,FALSE)</f>
        <v>18.183222649850698</v>
      </c>
      <c r="BI18" s="60">
        <f>VLOOKUP($A18,'RevPAR Raw Data'!$B$6:$BE$43,'RevPAR Raw Data'!X$1,FALSE)</f>
        <v>14.3106498159619</v>
      </c>
      <c r="BJ18" s="61">
        <f>VLOOKUP($A18,'RevPAR Raw Data'!$B$6:$BE$43,'RevPAR Raw Data'!Y$1,FALSE)</f>
        <v>17.430398388429001</v>
      </c>
      <c r="BK18" s="60">
        <f>VLOOKUP($A18,'RevPAR Raw Data'!$B$6:$BE$43,'RevPAR Raw Data'!AA$1,FALSE)</f>
        <v>-0.18474670134457599</v>
      </c>
      <c r="BL18" s="60">
        <f>VLOOKUP($A18,'RevPAR Raw Data'!$B$6:$BE$43,'RevPAR Raw Data'!AB$1,FALSE)</f>
        <v>3.4123332106750301</v>
      </c>
      <c r="BM18" s="61">
        <f>VLOOKUP($A18,'RevPAR Raw Data'!$B$6:$BE$43,'RevPAR Raw Data'!AC$1,FALSE)</f>
        <v>1.64464813580671</v>
      </c>
      <c r="BN18" s="62">
        <f>VLOOKUP($A18,'RevPAR Raw Data'!$B$6:$BE$43,'RevPAR Raw Data'!AE$1,FALSE)</f>
        <v>11.309117768496099</v>
      </c>
    </row>
    <row r="19" spans="1:66" x14ac:dyDescent="0.35">
      <c r="A19" s="78" t="s">
        <v>94</v>
      </c>
      <c r="B19" s="59">
        <f>VLOOKUP($A19,'Occupancy Raw Data'!$B$8:$BE$45,'Occupancy Raw Data'!G$3,FALSE)</f>
        <v>40.619690963514202</v>
      </c>
      <c r="C19" s="60">
        <f>VLOOKUP($A19,'Occupancy Raw Data'!$B$8:$BE$45,'Occupancy Raw Data'!H$3,FALSE)</f>
        <v>42.973869428039798</v>
      </c>
      <c r="D19" s="60">
        <f>VLOOKUP($A19,'Occupancy Raw Data'!$B$8:$BE$45,'Occupancy Raw Data'!I$3,FALSE)</f>
        <v>50.069145041893698</v>
      </c>
      <c r="E19" s="60">
        <f>VLOOKUP($A19,'Occupancy Raw Data'!$B$8:$BE$45,'Occupancy Raw Data'!J$3,FALSE)</f>
        <v>55.372976490685701</v>
      </c>
      <c r="F19" s="60">
        <f>VLOOKUP($A19,'Occupancy Raw Data'!$B$8:$BE$45,'Occupancy Raw Data'!K$3,FALSE)</f>
        <v>57.1626128691125</v>
      </c>
      <c r="G19" s="61">
        <f>VLOOKUP($A19,'Occupancy Raw Data'!$B$8:$BE$45,'Occupancy Raw Data'!L$3,FALSE)</f>
        <v>49.223226895667203</v>
      </c>
      <c r="H19" s="60">
        <f>VLOOKUP($A19,'Occupancy Raw Data'!$B$8:$BE$45,'Occupancy Raw Data'!N$3,FALSE)</f>
        <v>74.241566216325495</v>
      </c>
      <c r="I19" s="60">
        <f>VLOOKUP($A19,'Occupancy Raw Data'!$B$8:$BE$45,'Occupancy Raw Data'!O$3,FALSE)</f>
        <v>80.139147318178104</v>
      </c>
      <c r="J19" s="61">
        <f>VLOOKUP($A19,'Occupancy Raw Data'!$B$8:$BE$45,'Occupancy Raw Data'!P$3,FALSE)</f>
        <v>77.190356767251799</v>
      </c>
      <c r="K19" s="62">
        <f>VLOOKUP($A19,'Occupancy Raw Data'!$B$8:$BE$45,'Occupancy Raw Data'!R$3,FALSE)</f>
        <v>57.232718974085699</v>
      </c>
      <c r="L19" s="63"/>
      <c r="M19" s="59">
        <f>VLOOKUP($A19,'Occupancy Raw Data'!$B$8:$BE$45,'Occupancy Raw Data'!T$3,FALSE)</f>
        <v>-13.9700542733666</v>
      </c>
      <c r="N19" s="60">
        <f>VLOOKUP($A19,'Occupancy Raw Data'!$B$8:$BE$45,'Occupancy Raw Data'!U$3,FALSE)</f>
        <v>-10.9742429479726</v>
      </c>
      <c r="O19" s="60">
        <f>VLOOKUP($A19,'Occupancy Raw Data'!$B$8:$BE$45,'Occupancy Raw Data'!V$3,FALSE)</f>
        <v>0.33843323518749602</v>
      </c>
      <c r="P19" s="60">
        <f>VLOOKUP($A19,'Occupancy Raw Data'!$B$8:$BE$45,'Occupancy Raw Data'!W$3,FALSE)</f>
        <v>10.709148078419901</v>
      </c>
      <c r="Q19" s="60">
        <f>VLOOKUP($A19,'Occupancy Raw Data'!$B$8:$BE$45,'Occupancy Raw Data'!X$3,FALSE)</f>
        <v>3.6594661704840399</v>
      </c>
      <c r="R19" s="61">
        <f>VLOOKUP($A19,'Occupancy Raw Data'!$B$8:$BE$45,'Occupancy Raw Data'!Y$3,FALSE)</f>
        <v>-1.76907947842687</v>
      </c>
      <c r="S19" s="60">
        <f>VLOOKUP($A19,'Occupancy Raw Data'!$B$8:$BE$45,'Occupancy Raw Data'!AA$3,FALSE)</f>
        <v>-1.79479719493965</v>
      </c>
      <c r="T19" s="60">
        <f>VLOOKUP($A19,'Occupancy Raw Data'!$B$8:$BE$45,'Occupancy Raw Data'!AB$3,FALSE)</f>
        <v>-6.2576102924052703</v>
      </c>
      <c r="U19" s="61">
        <f>VLOOKUP($A19,'Occupancy Raw Data'!$B$8:$BE$45,'Occupancy Raw Data'!AC$3,FALSE)</f>
        <v>-4.16320579676254</v>
      </c>
      <c r="V19" s="62">
        <f>VLOOKUP($A19,'Occupancy Raw Data'!$B$8:$BE$45,'Occupancy Raw Data'!AE$3,FALSE)</f>
        <v>-2.6738708836740002</v>
      </c>
      <c r="W19" s="63"/>
      <c r="X19" s="64">
        <f>VLOOKUP($A19,'ADR Raw Data'!$B$6:$BE$43,'ADR Raw Data'!G$1,FALSE)</f>
        <v>115.574746186018</v>
      </c>
      <c r="Y19" s="65">
        <f>VLOOKUP($A19,'ADR Raw Data'!$B$6:$BE$43,'ADR Raw Data'!H$1,FALSE)</f>
        <v>114.623860542168</v>
      </c>
      <c r="Z19" s="65">
        <f>VLOOKUP($A19,'ADR Raw Data'!$B$6:$BE$43,'ADR Raw Data'!I$1,FALSE)</f>
        <v>116.877064240454</v>
      </c>
      <c r="AA19" s="65">
        <f>VLOOKUP($A19,'ADR Raw Data'!$B$6:$BE$43,'ADR Raw Data'!J$1,FALSE)</f>
        <v>120.656459453503</v>
      </c>
      <c r="AB19" s="65">
        <f>VLOOKUP($A19,'ADR Raw Data'!$B$6:$BE$43,'ADR Raw Data'!K$1,FALSE)</f>
        <v>119.883038437455</v>
      </c>
      <c r="AC19" s="66">
        <f>VLOOKUP($A19,'ADR Raw Data'!$B$6:$BE$43,'ADR Raw Data'!L$1,FALSE)</f>
        <v>117.81174423850599</v>
      </c>
      <c r="AD19" s="65">
        <f>VLOOKUP($A19,'ADR Raw Data'!$B$6:$BE$43,'ADR Raw Data'!N$1,FALSE)</f>
        <v>155.82299148959299</v>
      </c>
      <c r="AE19" s="65">
        <f>VLOOKUP($A19,'ADR Raw Data'!$B$6:$BE$43,'ADR Raw Data'!O$1,FALSE)</f>
        <v>165.09535161518201</v>
      </c>
      <c r="AF19" s="66">
        <f>VLOOKUP($A19,'ADR Raw Data'!$B$6:$BE$43,'ADR Raw Data'!P$1,FALSE)</f>
        <v>160.636280773463</v>
      </c>
      <c r="AG19" s="67">
        <f>VLOOKUP($A19,'ADR Raw Data'!$B$6:$BE$43,'ADR Raw Data'!R$1,FALSE)</f>
        <v>134.35299776945601</v>
      </c>
      <c r="AH19" s="63"/>
      <c r="AI19" s="59">
        <f>VLOOKUP($A19,'ADR Raw Data'!$B$6:$BE$43,'ADR Raw Data'!T$1,FALSE)</f>
        <v>3.2046182763011899</v>
      </c>
      <c r="AJ19" s="60">
        <f>VLOOKUP($A19,'ADR Raw Data'!$B$6:$BE$43,'ADR Raw Data'!U$1,FALSE)</f>
        <v>2.54050285179681</v>
      </c>
      <c r="AK19" s="60">
        <f>VLOOKUP($A19,'ADR Raw Data'!$B$6:$BE$43,'ADR Raw Data'!V$1,FALSE)</f>
        <v>5.1398252871978896</v>
      </c>
      <c r="AL19" s="60">
        <f>VLOOKUP($A19,'ADR Raw Data'!$B$6:$BE$43,'ADR Raw Data'!W$1,FALSE)</f>
        <v>8.4275641729756092</v>
      </c>
      <c r="AM19" s="60">
        <f>VLOOKUP($A19,'ADR Raw Data'!$B$6:$BE$43,'ADR Raw Data'!X$1,FALSE)</f>
        <v>4.1057622908812501</v>
      </c>
      <c r="AN19" s="61">
        <f>VLOOKUP($A19,'ADR Raw Data'!$B$6:$BE$43,'ADR Raw Data'!Y$1,FALSE)</f>
        <v>4.8711682143511403</v>
      </c>
      <c r="AO19" s="60">
        <f>VLOOKUP($A19,'ADR Raw Data'!$B$6:$BE$43,'ADR Raw Data'!AA$1,FALSE)</f>
        <v>1.7722581158560999</v>
      </c>
      <c r="AP19" s="60">
        <f>VLOOKUP($A19,'ADR Raw Data'!$B$6:$BE$43,'ADR Raw Data'!AB$1,FALSE)</f>
        <v>2.11997053100878</v>
      </c>
      <c r="AQ19" s="61">
        <f>VLOOKUP($A19,'ADR Raw Data'!$B$6:$BE$43,'ADR Raw Data'!AC$1,FALSE)</f>
        <v>1.89327674717566</v>
      </c>
      <c r="AR19" s="62">
        <f>VLOOKUP($A19,'ADR Raw Data'!$B$6:$BE$43,'ADR Raw Data'!AE$1,FALSE)</f>
        <v>3.2915425192774901</v>
      </c>
      <c r="AS19" s="50"/>
      <c r="AT19" s="64">
        <f>VLOOKUP($A19,'RevPAR Raw Data'!$B$6:$BE$43,'RevPAR Raw Data'!G$1,FALSE)</f>
        <v>46.9461047326268</v>
      </c>
      <c r="AU19" s="65">
        <f>VLOOKUP($A19,'RevPAR Raw Data'!$B$6:$BE$43,'RevPAR Raw Data'!H$1,FALSE)</f>
        <v>49.25830816277</v>
      </c>
      <c r="AV19" s="65">
        <f>VLOOKUP($A19,'RevPAR Raw Data'!$B$6:$BE$43,'RevPAR Raw Data'!I$1,FALSE)</f>
        <v>58.519346815260697</v>
      </c>
      <c r="AW19" s="65">
        <f>VLOOKUP($A19,'RevPAR Raw Data'!$B$6:$BE$43,'RevPAR Raw Data'!J$1,FALSE)</f>
        <v>66.811072927682403</v>
      </c>
      <c r="AX19" s="65">
        <f>VLOOKUP($A19,'RevPAR Raw Data'!$B$6:$BE$43,'RevPAR Raw Data'!K$1,FALSE)</f>
        <v>68.528277157732006</v>
      </c>
      <c r="AY19" s="66">
        <f>VLOOKUP($A19,'RevPAR Raw Data'!$B$6:$BE$43,'RevPAR Raw Data'!L$1,FALSE)</f>
        <v>57.990742176263304</v>
      </c>
      <c r="AZ19" s="65">
        <f>VLOOKUP($A19,'RevPAR Raw Data'!$B$6:$BE$43,'RevPAR Raw Data'!N$1,FALSE)</f>
        <v>115.685429407005</v>
      </c>
      <c r="BA19" s="65">
        <f>VLOOKUP($A19,'RevPAR Raw Data'!$B$6:$BE$43,'RevPAR Raw Data'!O$1,FALSE)</f>
        <v>132.30600704635501</v>
      </c>
      <c r="BB19" s="66">
        <f>VLOOKUP($A19,'RevPAR Raw Data'!$B$6:$BE$43,'RevPAR Raw Data'!P$1,FALSE)</f>
        <v>123.99571822668</v>
      </c>
      <c r="BC19" s="67">
        <f>VLOOKUP($A19,'RevPAR Raw Data'!$B$6:$BE$43,'RevPAR Raw Data'!R$1,FALSE)</f>
        <v>76.893873646652594</v>
      </c>
      <c r="BD19" s="63"/>
      <c r="BE19" s="59">
        <f>VLOOKUP($A19,'RevPAR Raw Data'!$B$6:$BE$43,'RevPAR Raw Data'!T$1,FALSE)</f>
        <v>-11.213122909519001</v>
      </c>
      <c r="BF19" s="60">
        <f>VLOOKUP($A19,'RevPAR Raw Data'!$B$6:$BE$43,'RevPAR Raw Data'!U$1,FALSE)</f>
        <v>-8.7125410512321793</v>
      </c>
      <c r="BG19" s="60">
        <f>VLOOKUP($A19,'RevPAR Raw Data'!$B$6:$BE$43,'RevPAR Raw Data'!V$1,FALSE)</f>
        <v>5.49565339938784</v>
      </c>
      <c r="BH19" s="60">
        <f>VLOOKUP($A19,'RevPAR Raw Data'!$B$6:$BE$43,'RevPAR Raw Data'!W$1,FALSE)</f>
        <v>20.0392325780833</v>
      </c>
      <c r="BI19" s="60">
        <f>VLOOKUP($A19,'RevPAR Raw Data'!$B$6:$BE$43,'RevPAR Raw Data'!X$1,FALSE)</f>
        <v>7.9154774434405804</v>
      </c>
      <c r="BJ19" s="61">
        <f>VLOOKUP($A19,'RevPAR Raw Data'!$B$6:$BE$43,'RevPAR Raw Data'!Y$1,FALSE)</f>
        <v>3.0159138986845302</v>
      </c>
      <c r="BK19" s="60">
        <f>VLOOKUP($A19,'RevPAR Raw Data'!$B$6:$BE$43,'RevPAR Raw Data'!AA$1,FALSE)</f>
        <v>-5.4347518034029402E-2</v>
      </c>
      <c r="BL19" s="60">
        <f>VLOOKUP($A19,'RevPAR Raw Data'!$B$6:$BE$43,'RevPAR Raw Data'!AB$1,FALSE)</f>
        <v>-4.2702992555408397</v>
      </c>
      <c r="BM19" s="61">
        <f>VLOOKUP($A19,'RevPAR Raw Data'!$B$6:$BE$43,'RevPAR Raw Data'!AC$1,FALSE)</f>
        <v>-2.34875005687406</v>
      </c>
      <c r="BN19" s="62">
        <f>VLOOKUP($A19,'RevPAR Raw Data'!$B$6:$BE$43,'RevPAR Raw Data'!AE$1,FALSE)</f>
        <v>0.52966003855678501</v>
      </c>
    </row>
    <row r="20" spans="1:66" x14ac:dyDescent="0.35">
      <c r="A20" s="78" t="s">
        <v>29</v>
      </c>
      <c r="B20" s="59">
        <f>VLOOKUP($A20,'Occupancy Raw Data'!$B$8:$BE$45,'Occupancy Raw Data'!G$3,FALSE)</f>
        <v>33.502809740433499</v>
      </c>
      <c r="C20" s="60">
        <f>VLOOKUP($A20,'Occupancy Raw Data'!$B$8:$BE$45,'Occupancy Raw Data'!H$3,FALSE)</f>
        <v>34.519668183034497</v>
      </c>
      <c r="D20" s="60">
        <f>VLOOKUP($A20,'Occupancy Raw Data'!$B$8:$BE$45,'Occupancy Raw Data'!I$3,FALSE)</f>
        <v>34.987958255284902</v>
      </c>
      <c r="E20" s="60">
        <f>VLOOKUP($A20,'Occupancy Raw Data'!$B$8:$BE$45,'Occupancy Raw Data'!J$3,FALSE)</f>
        <v>38.881455713138799</v>
      </c>
      <c r="F20" s="60">
        <f>VLOOKUP($A20,'Occupancy Raw Data'!$B$8:$BE$45,'Occupancy Raw Data'!K$3,FALSE)</f>
        <v>52.8364998662028</v>
      </c>
      <c r="G20" s="61">
        <f>VLOOKUP($A20,'Occupancy Raw Data'!$B$8:$BE$45,'Occupancy Raw Data'!L$3,FALSE)</f>
        <v>38.945678351618902</v>
      </c>
      <c r="H20" s="60">
        <f>VLOOKUP($A20,'Occupancy Raw Data'!$B$8:$BE$45,'Occupancy Raw Data'!N$3,FALSE)</f>
        <v>81.950762643831894</v>
      </c>
      <c r="I20" s="60">
        <f>VLOOKUP($A20,'Occupancy Raw Data'!$B$8:$BE$45,'Occupancy Raw Data'!O$3,FALSE)</f>
        <v>87.730800107037695</v>
      </c>
      <c r="J20" s="61">
        <f>VLOOKUP($A20,'Occupancy Raw Data'!$B$8:$BE$45,'Occupancy Raw Data'!P$3,FALSE)</f>
        <v>84.840781375434801</v>
      </c>
      <c r="K20" s="62">
        <f>VLOOKUP($A20,'Occupancy Raw Data'!$B$8:$BE$45,'Occupancy Raw Data'!R$3,FALSE)</f>
        <v>52.058564929851997</v>
      </c>
      <c r="L20" s="63"/>
      <c r="M20" s="59">
        <f>VLOOKUP($A20,'Occupancy Raw Data'!$B$8:$BE$45,'Occupancy Raw Data'!T$3,FALSE)</f>
        <v>0.308133427714815</v>
      </c>
      <c r="N20" s="60">
        <f>VLOOKUP($A20,'Occupancy Raw Data'!$B$8:$BE$45,'Occupancy Raw Data'!U$3,FALSE)</f>
        <v>13.1871442125514</v>
      </c>
      <c r="O20" s="60">
        <f>VLOOKUP($A20,'Occupancy Raw Data'!$B$8:$BE$45,'Occupancy Raw Data'!V$3,FALSE)</f>
        <v>16.244821943255499</v>
      </c>
      <c r="P20" s="60">
        <f>VLOOKUP($A20,'Occupancy Raw Data'!$B$8:$BE$45,'Occupancy Raw Data'!W$3,FALSE)</f>
        <v>16.551275066679601</v>
      </c>
      <c r="Q20" s="60">
        <f>VLOOKUP($A20,'Occupancy Raw Data'!$B$8:$BE$45,'Occupancy Raw Data'!X$3,FALSE)</f>
        <v>15.3801706380568</v>
      </c>
      <c r="R20" s="61">
        <f>VLOOKUP($A20,'Occupancy Raw Data'!$B$8:$BE$45,'Occupancy Raw Data'!Y$3,FALSE)</f>
        <v>12.462495493719301</v>
      </c>
      <c r="S20" s="60">
        <f>VLOOKUP($A20,'Occupancy Raw Data'!$B$8:$BE$45,'Occupancy Raw Data'!AA$3,FALSE)</f>
        <v>0.55768196348670496</v>
      </c>
      <c r="T20" s="60">
        <f>VLOOKUP($A20,'Occupancy Raw Data'!$B$8:$BE$45,'Occupancy Raw Data'!AB$3,FALSE)</f>
        <v>2.7973436911663399</v>
      </c>
      <c r="U20" s="61">
        <f>VLOOKUP($A20,'Occupancy Raw Data'!$B$8:$BE$45,'Occupancy Raw Data'!AC$3,FALSE)</f>
        <v>1.7033351459772601</v>
      </c>
      <c r="V20" s="62">
        <f>VLOOKUP($A20,'Occupancy Raw Data'!$B$8:$BE$45,'Occupancy Raw Data'!AE$3,FALSE)</f>
        <v>7.18275560968444</v>
      </c>
      <c r="W20" s="63"/>
      <c r="X20" s="64">
        <f>VLOOKUP($A20,'ADR Raw Data'!$B$6:$BE$43,'ADR Raw Data'!G$1,FALSE)</f>
        <v>117.469261182108</v>
      </c>
      <c r="Y20" s="65">
        <f>VLOOKUP($A20,'ADR Raw Data'!$B$6:$BE$43,'ADR Raw Data'!H$1,FALSE)</f>
        <v>112.51863565891399</v>
      </c>
      <c r="Z20" s="65">
        <f>VLOOKUP($A20,'ADR Raw Data'!$B$6:$BE$43,'ADR Raw Data'!I$1,FALSE)</f>
        <v>115.94494837476</v>
      </c>
      <c r="AA20" s="65">
        <f>VLOOKUP($A20,'ADR Raw Data'!$B$6:$BE$43,'ADR Raw Data'!J$1,FALSE)</f>
        <v>111.412701307639</v>
      </c>
      <c r="AB20" s="65">
        <f>VLOOKUP($A20,'ADR Raw Data'!$B$6:$BE$43,'ADR Raw Data'!K$1,FALSE)</f>
        <v>128.95670549506201</v>
      </c>
      <c r="AC20" s="66">
        <f>VLOOKUP($A20,'ADR Raw Data'!$B$6:$BE$43,'ADR Raw Data'!L$1,FALSE)</f>
        <v>118.225401264257</v>
      </c>
      <c r="AD20" s="65">
        <f>VLOOKUP($A20,'ADR Raw Data'!$B$6:$BE$43,'ADR Raw Data'!N$1,FALSE)</f>
        <v>187.12367673469299</v>
      </c>
      <c r="AE20" s="65">
        <f>VLOOKUP($A20,'ADR Raw Data'!$B$6:$BE$43,'ADR Raw Data'!O$1,FALSE)</f>
        <v>207.59052768034101</v>
      </c>
      <c r="AF20" s="66">
        <f>VLOOKUP($A20,'ADR Raw Data'!$B$6:$BE$43,'ADR Raw Data'!P$1,FALSE)</f>
        <v>197.70569389686099</v>
      </c>
      <c r="AG20" s="67">
        <f>VLOOKUP($A20,'ADR Raw Data'!$B$6:$BE$43,'ADR Raw Data'!R$1,FALSE)</f>
        <v>155.234105595535</v>
      </c>
      <c r="AH20" s="63"/>
      <c r="AI20" s="59">
        <f>VLOOKUP($A20,'ADR Raw Data'!$B$6:$BE$43,'ADR Raw Data'!T$1,FALSE)</f>
        <v>9.6032512054038595</v>
      </c>
      <c r="AJ20" s="60">
        <f>VLOOKUP($A20,'ADR Raw Data'!$B$6:$BE$43,'ADR Raw Data'!U$1,FALSE)</f>
        <v>7.8133928384799196</v>
      </c>
      <c r="AK20" s="60">
        <f>VLOOKUP($A20,'ADR Raw Data'!$B$6:$BE$43,'ADR Raw Data'!V$1,FALSE)</f>
        <v>5.6394274248810303</v>
      </c>
      <c r="AL20" s="60">
        <f>VLOOKUP($A20,'ADR Raw Data'!$B$6:$BE$43,'ADR Raw Data'!W$1,FALSE)</f>
        <v>0.97990554948657005</v>
      </c>
      <c r="AM20" s="60">
        <f>VLOOKUP($A20,'ADR Raw Data'!$B$6:$BE$43,'ADR Raw Data'!X$1,FALSE)</f>
        <v>8.2938884401607602</v>
      </c>
      <c r="AN20" s="61">
        <f>VLOOKUP($A20,'ADR Raw Data'!$B$6:$BE$43,'ADR Raw Data'!Y$1,FALSE)</f>
        <v>6.6192436920342601</v>
      </c>
      <c r="AO20" s="60">
        <f>VLOOKUP($A20,'ADR Raw Data'!$B$6:$BE$43,'ADR Raw Data'!AA$1,FALSE)</f>
        <v>9.3426805515702007</v>
      </c>
      <c r="AP20" s="60">
        <f>VLOOKUP($A20,'ADR Raw Data'!$B$6:$BE$43,'ADR Raw Data'!AB$1,FALSE)</f>
        <v>5.4347787613898602</v>
      </c>
      <c r="AQ20" s="61">
        <f>VLOOKUP($A20,'ADR Raw Data'!$B$6:$BE$43,'ADR Raw Data'!AC$1,FALSE)</f>
        <v>7.2683284763046601</v>
      </c>
      <c r="AR20" s="62">
        <f>VLOOKUP($A20,'ADR Raw Data'!$B$6:$BE$43,'ADR Raw Data'!AE$1,FALSE)</f>
        <v>5.6616646883186696</v>
      </c>
      <c r="AS20" s="50"/>
      <c r="AT20" s="64">
        <f>VLOOKUP($A20,'RevPAR Raw Data'!$B$6:$BE$43,'RevPAR Raw Data'!G$1,FALSE)</f>
        <v>39.355503077334703</v>
      </c>
      <c r="AU20" s="65">
        <f>VLOOKUP($A20,'RevPAR Raw Data'!$B$6:$BE$43,'RevPAR Raw Data'!H$1,FALSE)</f>
        <v>38.8410596735349</v>
      </c>
      <c r="AV20" s="65">
        <f>VLOOKUP($A20,'RevPAR Raw Data'!$B$6:$BE$43,'RevPAR Raw Data'!I$1,FALSE)</f>
        <v>40.566770136473103</v>
      </c>
      <c r="AW20" s="65">
        <f>VLOOKUP($A20,'RevPAR Raw Data'!$B$6:$BE$43,'RevPAR Raw Data'!J$1,FALSE)</f>
        <v>43.3188801177415</v>
      </c>
      <c r="AX20" s="65">
        <f>VLOOKUP($A20,'RevPAR Raw Data'!$B$6:$BE$43,'RevPAR Raw Data'!K$1,FALSE)</f>
        <v>68.136209526358002</v>
      </c>
      <c r="AY20" s="66">
        <f>VLOOKUP($A20,'RevPAR Raw Data'!$B$6:$BE$43,'RevPAR Raw Data'!L$1,FALSE)</f>
        <v>46.0436845062884</v>
      </c>
      <c r="AZ20" s="65">
        <f>VLOOKUP($A20,'RevPAR Raw Data'!$B$6:$BE$43,'RevPAR Raw Data'!N$1,FALSE)</f>
        <v>153.34928017126001</v>
      </c>
      <c r="BA20" s="65">
        <f>VLOOKUP($A20,'RevPAR Raw Data'!$B$6:$BE$43,'RevPAR Raw Data'!O$1,FALSE)</f>
        <v>182.120830880385</v>
      </c>
      <c r="BB20" s="66">
        <f>VLOOKUP($A20,'RevPAR Raw Data'!$B$6:$BE$43,'RevPAR Raw Data'!P$1,FALSE)</f>
        <v>167.73505552582199</v>
      </c>
      <c r="BC20" s="67">
        <f>VLOOKUP($A20,'RevPAR Raw Data'!$B$6:$BE$43,'RevPAR Raw Data'!R$1,FALSE)</f>
        <v>80.812647654726803</v>
      </c>
      <c r="BD20" s="63"/>
      <c r="BE20" s="59">
        <f>VLOOKUP($A20,'RevPAR Raw Data'!$B$6:$BE$43,'RevPAR Raw Data'!T$1,FALSE)</f>
        <v>9.94097546022995</v>
      </c>
      <c r="BF20" s="60">
        <f>VLOOKUP($A20,'RevPAR Raw Data'!$B$6:$BE$43,'RevPAR Raw Data'!U$1,FALSE)</f>
        <v>22.0309004325348</v>
      </c>
      <c r="BG20" s="60">
        <f>VLOOKUP($A20,'RevPAR Raw Data'!$B$6:$BE$43,'RevPAR Raw Data'!V$1,FALSE)</f>
        <v>22.800364311927598</v>
      </c>
      <c r="BH20" s="60">
        <f>VLOOKUP($A20,'RevPAR Raw Data'!$B$6:$BE$43,'RevPAR Raw Data'!W$1,FALSE)</f>
        <v>17.6933674790554</v>
      </c>
      <c r="BI20" s="60">
        <f>VLOOKUP($A20,'RevPAR Raw Data'!$B$6:$BE$43,'RevPAR Raw Data'!X$1,FALSE)</f>
        <v>24.9496732728444</v>
      </c>
      <c r="BJ20" s="61">
        <f>VLOOKUP($A20,'RevPAR Raw Data'!$B$6:$BE$43,'RevPAR Raw Data'!Y$1,FALSE)</f>
        <v>19.906662132591599</v>
      </c>
      <c r="BK20" s="60">
        <f>VLOOKUP($A20,'RevPAR Raw Data'!$B$6:$BE$43,'RevPAR Raw Data'!AA$1,FALSE)</f>
        <v>9.9524649593991903</v>
      </c>
      <c r="BL20" s="60">
        <f>VLOOKUP($A20,'RevPAR Raw Data'!$B$6:$BE$43,'RevPAR Raw Data'!AB$1,FALSE)</f>
        <v>8.3841518933667896</v>
      </c>
      <c r="BM20" s="61">
        <f>VLOOKUP($A20,'RevPAR Raw Data'!$B$6:$BE$43,'RevPAR Raw Data'!AC$1,FALSE)</f>
        <v>9.0954676157438996</v>
      </c>
      <c r="BN20" s="62">
        <f>VLOOKUP($A20,'RevPAR Raw Data'!$B$6:$BE$43,'RevPAR Raw Data'!AE$1,FALSE)</f>
        <v>13.251083836004801</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Data'!$B$8:$BE$45,'Occupancy Raw Data'!G$3,FALSE)</f>
        <v>45.683175272216303</v>
      </c>
      <c r="C22" s="60">
        <f>VLOOKUP($A22,'Occupancy Raw Data'!$B$8:$BE$45,'Occupancy Raw Data'!H$3,FALSE)</f>
        <v>56.070717714553297</v>
      </c>
      <c r="D22" s="60">
        <f>VLOOKUP($A22,'Occupancy Raw Data'!$B$8:$BE$45,'Occupancy Raw Data'!I$3,FALSE)</f>
        <v>60.9577332865004</v>
      </c>
      <c r="E22" s="60">
        <f>VLOOKUP($A22,'Occupancy Raw Data'!$B$8:$BE$45,'Occupancy Raw Data'!J$3,FALSE)</f>
        <v>65.722983257229799</v>
      </c>
      <c r="F22" s="60">
        <f>VLOOKUP($A22,'Occupancy Raw Data'!$B$8:$BE$45,'Occupancy Raw Data'!K$3,FALSE)</f>
        <v>69.235452523123698</v>
      </c>
      <c r="G22" s="61">
        <f>VLOOKUP($A22,'Occupancy Raw Data'!$B$8:$BE$45,'Occupancy Raw Data'!L$3,FALSE)</f>
        <v>59.534012410724699</v>
      </c>
      <c r="H22" s="60">
        <f>VLOOKUP($A22,'Occupancy Raw Data'!$B$8:$BE$45,'Occupancy Raw Data'!N$3,FALSE)</f>
        <v>82.205830698981302</v>
      </c>
      <c r="I22" s="60">
        <f>VLOOKUP($A22,'Occupancy Raw Data'!$B$8:$BE$45,'Occupancy Raw Data'!O$3,FALSE)</f>
        <v>83.828591499824299</v>
      </c>
      <c r="J22" s="61">
        <f>VLOOKUP($A22,'Occupancy Raw Data'!$B$8:$BE$45,'Occupancy Raw Data'!P$3,FALSE)</f>
        <v>83.0172110994028</v>
      </c>
      <c r="K22" s="62">
        <f>VLOOKUP($A22,'Occupancy Raw Data'!$B$8:$BE$45,'Occupancy Raw Data'!R$3,FALSE)</f>
        <v>66.243497750347004</v>
      </c>
      <c r="L22" s="63"/>
      <c r="M22" s="59">
        <f>VLOOKUP($A22,'Occupancy Raw Data'!$B$8:$BE$45,'Occupancy Raw Data'!T$3,FALSE)</f>
        <v>-5.8847859807384104</v>
      </c>
      <c r="N22" s="60">
        <f>VLOOKUP($A22,'Occupancy Raw Data'!$B$8:$BE$45,'Occupancy Raw Data'!U$3,FALSE)</f>
        <v>-0.52401659143638601</v>
      </c>
      <c r="O22" s="60">
        <f>VLOOKUP($A22,'Occupancy Raw Data'!$B$8:$BE$45,'Occupancy Raw Data'!V$3,FALSE)</f>
        <v>5.1656960013911801</v>
      </c>
      <c r="P22" s="60">
        <f>VLOOKUP($A22,'Occupancy Raw Data'!$B$8:$BE$45,'Occupancy Raw Data'!W$3,FALSE)</f>
        <v>10.1708579054078</v>
      </c>
      <c r="Q22" s="60">
        <f>VLOOKUP($A22,'Occupancy Raw Data'!$B$8:$BE$45,'Occupancy Raw Data'!X$3,FALSE)</f>
        <v>4.3722905480379897</v>
      </c>
      <c r="R22" s="61">
        <f>VLOOKUP($A22,'Occupancy Raw Data'!$B$8:$BE$45,'Occupancy Raw Data'!Y$3,FALSE)</f>
        <v>3.0495642074943499</v>
      </c>
      <c r="S22" s="60">
        <f>VLOOKUP($A22,'Occupancy Raw Data'!$B$8:$BE$45,'Occupancy Raw Data'!AA$3,FALSE)</f>
        <v>-4.0327309352626104</v>
      </c>
      <c r="T22" s="60">
        <f>VLOOKUP($A22,'Occupancy Raw Data'!$B$8:$BE$45,'Occupancy Raw Data'!AB$3,FALSE)</f>
        <v>-5.2610889997845804</v>
      </c>
      <c r="U22" s="61">
        <f>VLOOKUP($A22,'Occupancy Raw Data'!$B$8:$BE$45,'Occupancy Raw Data'!AC$3,FALSE)</f>
        <v>-4.6568680960061801</v>
      </c>
      <c r="V22" s="62">
        <f>VLOOKUP($A22,'Occupancy Raw Data'!$B$8:$BE$45,'Occupancy Raw Data'!AE$3,FALSE)</f>
        <v>0.15040257694255499</v>
      </c>
      <c r="W22" s="63"/>
      <c r="X22" s="64">
        <f>VLOOKUP($A22,'ADR Raw Data'!$B$6:$BE$43,'ADR Raw Data'!G$1,FALSE)</f>
        <v>101.808987134143</v>
      </c>
      <c r="Y22" s="65">
        <f>VLOOKUP($A22,'ADR Raw Data'!$B$6:$BE$43,'ADR Raw Data'!H$1,FALSE)</f>
        <v>102.439163499686</v>
      </c>
      <c r="Z22" s="65">
        <f>VLOOKUP($A22,'ADR Raw Data'!$B$6:$BE$43,'ADR Raw Data'!I$1,FALSE)</f>
        <v>104.888435771358</v>
      </c>
      <c r="AA22" s="65">
        <f>VLOOKUP($A22,'ADR Raw Data'!$B$6:$BE$43,'ADR Raw Data'!J$1,FALSE)</f>
        <v>107.635774753268</v>
      </c>
      <c r="AB22" s="65">
        <f>VLOOKUP($A22,'ADR Raw Data'!$B$6:$BE$43,'ADR Raw Data'!K$1,FALSE)</f>
        <v>114.939914093414</v>
      </c>
      <c r="AC22" s="66">
        <f>VLOOKUP($A22,'ADR Raw Data'!$B$6:$BE$43,'ADR Raw Data'!L$1,FALSE)</f>
        <v>106.898952092511</v>
      </c>
      <c r="AD22" s="65">
        <f>VLOOKUP($A22,'ADR Raw Data'!$B$6:$BE$43,'ADR Raw Data'!N$1,FALSE)</f>
        <v>158.49391158206501</v>
      </c>
      <c r="AE22" s="65">
        <f>VLOOKUP($A22,'ADR Raw Data'!$B$6:$BE$43,'ADR Raw Data'!O$1,FALSE)</f>
        <v>163.77334059610601</v>
      </c>
      <c r="AF22" s="66">
        <f>VLOOKUP($A22,'ADR Raw Data'!$B$6:$BE$43,'ADR Raw Data'!P$1,FALSE)</f>
        <v>161.15942571045699</v>
      </c>
      <c r="AG22" s="67">
        <f>VLOOKUP($A22,'ADR Raw Data'!$B$6:$BE$43,'ADR Raw Data'!R$1,FALSE)</f>
        <v>126.327503446534</v>
      </c>
      <c r="AH22" s="63"/>
      <c r="AI22" s="59">
        <f>VLOOKUP($A22,'ADR Raw Data'!$B$6:$BE$43,'ADR Raw Data'!T$1,FALSE)</f>
        <v>3.6076078421275701</v>
      </c>
      <c r="AJ22" s="60">
        <f>VLOOKUP($A22,'ADR Raw Data'!$B$6:$BE$43,'ADR Raw Data'!U$1,FALSE)</f>
        <v>3.2559770203656999</v>
      </c>
      <c r="AK22" s="60">
        <f>VLOOKUP($A22,'ADR Raw Data'!$B$6:$BE$43,'ADR Raw Data'!V$1,FALSE)</f>
        <v>6.3118126406085997</v>
      </c>
      <c r="AL22" s="60">
        <f>VLOOKUP($A22,'ADR Raw Data'!$B$6:$BE$43,'ADR Raw Data'!W$1,FALSE)</f>
        <v>7.3925392439650803</v>
      </c>
      <c r="AM22" s="60">
        <f>VLOOKUP($A22,'ADR Raw Data'!$B$6:$BE$43,'ADR Raw Data'!X$1,FALSE)</f>
        <v>6.3379545790552001</v>
      </c>
      <c r="AN22" s="61">
        <f>VLOOKUP($A22,'ADR Raw Data'!$B$6:$BE$43,'ADR Raw Data'!Y$1,FALSE)</f>
        <v>5.6419630127289704</v>
      </c>
      <c r="AO22" s="60">
        <f>VLOOKUP($A22,'ADR Raw Data'!$B$6:$BE$43,'ADR Raw Data'!AA$1,FALSE)</f>
        <v>-4.3376877492943198</v>
      </c>
      <c r="AP22" s="60">
        <f>VLOOKUP($A22,'ADR Raw Data'!$B$6:$BE$43,'ADR Raw Data'!AB$1,FALSE)</f>
        <v>-5.76574599975784</v>
      </c>
      <c r="AQ22" s="61">
        <f>VLOOKUP($A22,'ADR Raw Data'!$B$6:$BE$43,'ADR Raw Data'!AC$1,FALSE)</f>
        <v>-5.0903592995674396</v>
      </c>
      <c r="AR22" s="62">
        <f>VLOOKUP($A22,'ADR Raw Data'!$B$6:$BE$43,'ADR Raw Data'!AE$1,FALSE)</f>
        <v>-0.52762026002033602</v>
      </c>
      <c r="AS22" s="50"/>
      <c r="AT22" s="64">
        <f>VLOOKUP($A22,'RevPAR Raw Data'!$B$6:$BE$43,'RevPAR Raw Data'!G$1,FALSE)</f>
        <v>46.5095780353588</v>
      </c>
      <c r="AU22" s="65">
        <f>VLOOKUP($A22,'RevPAR Raw Data'!$B$6:$BE$43,'RevPAR Raw Data'!H$1,FALSE)</f>
        <v>57.438374195059097</v>
      </c>
      <c r="AV22" s="65">
        <f>VLOOKUP($A22,'RevPAR Raw Data'!$B$6:$BE$43,'RevPAR Raw Data'!I$1,FALSE)</f>
        <v>63.937612925886803</v>
      </c>
      <c r="AW22" s="65">
        <f>VLOOKUP($A22,'RevPAR Raw Data'!$B$6:$BE$43,'RevPAR Raw Data'!J$1,FALSE)</f>
        <v>70.741442219880497</v>
      </c>
      <c r="AX22" s="65">
        <f>VLOOKUP($A22,'RevPAR Raw Data'!$B$6:$BE$43,'RevPAR Raw Data'!K$1,FALSE)</f>
        <v>79.579169652265506</v>
      </c>
      <c r="AY22" s="66">
        <f>VLOOKUP($A22,'RevPAR Raw Data'!$B$6:$BE$43,'RevPAR Raw Data'!L$1,FALSE)</f>
        <v>63.641235405690203</v>
      </c>
      <c r="AZ22" s="65">
        <f>VLOOKUP($A22,'RevPAR Raw Data'!$B$6:$BE$43,'RevPAR Raw Data'!N$1,FALSE)</f>
        <v>130.29123662334601</v>
      </c>
      <c r="BA22" s="65">
        <f>VLOOKUP($A22,'RevPAR Raw Data'!$B$6:$BE$43,'RevPAR Raw Data'!O$1,FALSE)</f>
        <v>137.288884673925</v>
      </c>
      <c r="BB22" s="66">
        <f>VLOOKUP($A22,'RevPAR Raw Data'!$B$6:$BE$43,'RevPAR Raw Data'!P$1,FALSE)</f>
        <v>133.79006064863501</v>
      </c>
      <c r="BC22" s="67">
        <f>VLOOKUP($A22,'RevPAR Raw Data'!$B$6:$BE$43,'RevPAR Raw Data'!R$1,FALSE)</f>
        <v>83.683756903674706</v>
      </c>
      <c r="BD22" s="63"/>
      <c r="BE22" s="59">
        <f>VLOOKUP($A22,'RevPAR Raw Data'!$B$6:$BE$43,'RevPAR Raw Data'!T$1,FALSE)</f>
        <v>-2.4894781391443801</v>
      </c>
      <c r="BF22" s="60">
        <f>VLOOKUP($A22,'RevPAR Raw Data'!$B$6:$BE$43,'RevPAR Raw Data'!U$1,FALSE)</f>
        <v>2.71489856912924</v>
      </c>
      <c r="BG22" s="60">
        <f>VLOOKUP($A22,'RevPAR Raw Data'!$B$6:$BE$43,'RevPAR Raw Data'!V$1,FALSE)</f>
        <v>11.803557695191</v>
      </c>
      <c r="BH22" s="60">
        <f>VLOOKUP($A22,'RevPAR Raw Data'!$B$6:$BE$43,'RevPAR Raw Data'!W$1,FALSE)</f>
        <v>18.315281811478101</v>
      </c>
      <c r="BI22" s="60">
        <f>VLOOKUP($A22,'RevPAR Raw Data'!$B$6:$BE$43,'RevPAR Raw Data'!X$1,FALSE)</f>
        <v>10.9873589160921</v>
      </c>
      <c r="BJ22" s="61">
        <f>VLOOKUP($A22,'RevPAR Raw Data'!$B$6:$BE$43,'RevPAR Raw Data'!Y$1,FALSE)</f>
        <v>8.8635825048595702</v>
      </c>
      <c r="BK22" s="60">
        <f>VLOOKUP($A22,'RevPAR Raw Data'!$B$6:$BE$43,'RevPAR Raw Data'!AA$1,FALSE)</f>
        <v>-8.19549140881605</v>
      </c>
      <c r="BL22" s="60">
        <f>VLOOKUP($A22,'RevPAR Raw Data'!$B$6:$BE$43,'RevPAR Raw Data'!AB$1,FALSE)</f>
        <v>-10.7234939709936</v>
      </c>
      <c r="BM22" s="61">
        <f>VLOOKUP($A22,'RevPAR Raw Data'!$B$6:$BE$43,'RevPAR Raw Data'!AC$1,FALSE)</f>
        <v>-9.5101760773799793</v>
      </c>
      <c r="BN22" s="62">
        <f>VLOOKUP($A22,'RevPAR Raw Data'!$B$6:$BE$43,'RevPAR Raw Data'!AE$1,FALSE)</f>
        <v>-0.37801123754532201</v>
      </c>
    </row>
    <row r="23" spans="1:66" x14ac:dyDescent="0.35">
      <c r="A23" s="78" t="s">
        <v>71</v>
      </c>
      <c r="B23" s="59">
        <f>VLOOKUP($A23,'Occupancy Raw Data'!$B$8:$BE$45,'Occupancy Raw Data'!G$3,FALSE)</f>
        <v>44.296974319857597</v>
      </c>
      <c r="C23" s="60">
        <f>VLOOKUP($A23,'Occupancy Raw Data'!$B$8:$BE$45,'Occupancy Raw Data'!H$3,FALSE)</f>
        <v>54.502923976608102</v>
      </c>
      <c r="D23" s="60">
        <f>VLOOKUP($A23,'Occupancy Raw Data'!$B$8:$BE$45,'Occupancy Raw Data'!I$3,FALSE)</f>
        <v>59.944063056191197</v>
      </c>
      <c r="E23" s="60">
        <f>VLOOKUP($A23,'Occupancy Raw Data'!$B$8:$BE$45,'Occupancy Raw Data'!J$3,FALSE)</f>
        <v>64.988558352402706</v>
      </c>
      <c r="F23" s="60">
        <f>VLOOKUP($A23,'Occupancy Raw Data'!$B$8:$BE$45,'Occupancy Raw Data'!K$3,FALSE)</f>
        <v>68.949911009407501</v>
      </c>
      <c r="G23" s="61">
        <f>VLOOKUP($A23,'Occupancy Raw Data'!$B$8:$BE$45,'Occupancy Raw Data'!L$3,FALSE)</f>
        <v>58.536486142893402</v>
      </c>
      <c r="H23" s="60">
        <f>VLOOKUP($A23,'Occupancy Raw Data'!$B$8:$BE$45,'Occupancy Raw Data'!N$3,FALSE)</f>
        <v>78.850750063564703</v>
      </c>
      <c r="I23" s="60">
        <f>VLOOKUP($A23,'Occupancy Raw Data'!$B$8:$BE$45,'Occupancy Raw Data'!O$3,FALSE)</f>
        <v>81.093312992626394</v>
      </c>
      <c r="J23" s="61">
        <f>VLOOKUP($A23,'Occupancy Raw Data'!$B$8:$BE$45,'Occupancy Raw Data'!P$3,FALSE)</f>
        <v>79.972031528095599</v>
      </c>
      <c r="K23" s="62">
        <f>VLOOKUP($A23,'Occupancy Raw Data'!$B$8:$BE$45,'Occupancy Raw Data'!R$3,FALSE)</f>
        <v>64.660927681522594</v>
      </c>
      <c r="L23" s="63"/>
      <c r="M23" s="59">
        <f>VLOOKUP($A23,'Occupancy Raw Data'!$B$8:$BE$45,'Occupancy Raw Data'!T$3,FALSE)</f>
        <v>-10.784852297849101</v>
      </c>
      <c r="N23" s="60">
        <f>VLOOKUP($A23,'Occupancy Raw Data'!$B$8:$BE$45,'Occupancy Raw Data'!U$3,FALSE)</f>
        <v>-7.7991415978597596</v>
      </c>
      <c r="O23" s="60">
        <f>VLOOKUP($A23,'Occupancy Raw Data'!$B$8:$BE$45,'Occupancy Raw Data'!V$3,FALSE)</f>
        <v>-0.66790195863862101</v>
      </c>
      <c r="P23" s="60">
        <f>VLOOKUP($A23,'Occupancy Raw Data'!$B$8:$BE$45,'Occupancy Raw Data'!W$3,FALSE)</f>
        <v>5.4990830520060099</v>
      </c>
      <c r="Q23" s="60">
        <f>VLOOKUP($A23,'Occupancy Raw Data'!$B$8:$BE$45,'Occupancy Raw Data'!X$3,FALSE)</f>
        <v>0.35568884681485702</v>
      </c>
      <c r="R23" s="61">
        <f>VLOOKUP($A23,'Occupancy Raw Data'!$B$8:$BE$45,'Occupancy Raw Data'!Y$3,FALSE)</f>
        <v>-2.2507035241429101</v>
      </c>
      <c r="S23" s="60">
        <f>VLOOKUP($A23,'Occupancy Raw Data'!$B$8:$BE$45,'Occupancy Raw Data'!AA$3,FALSE)</f>
        <v>-4.4883685292414999</v>
      </c>
      <c r="T23" s="60">
        <f>VLOOKUP($A23,'Occupancy Raw Data'!$B$8:$BE$45,'Occupancy Raw Data'!AB$3,FALSE)</f>
        <v>-4.4899893937217303</v>
      </c>
      <c r="U23" s="61">
        <f>VLOOKUP($A23,'Occupancy Raw Data'!$B$8:$BE$45,'Occupancy Raw Data'!AC$3,FALSE)</f>
        <v>-4.4891903313626598</v>
      </c>
      <c r="V23" s="62">
        <f>VLOOKUP($A23,'Occupancy Raw Data'!$B$8:$BE$45,'Occupancy Raw Data'!AE$3,FALSE)</f>
        <v>-3.05469053700268</v>
      </c>
      <c r="W23" s="63"/>
      <c r="X23" s="64">
        <f>VLOOKUP($A23,'ADR Raw Data'!$B$6:$BE$43,'ADR Raw Data'!G$1,FALSE)</f>
        <v>99.630245666398807</v>
      </c>
      <c r="Y23" s="65">
        <f>VLOOKUP($A23,'ADR Raw Data'!$B$6:$BE$43,'ADR Raw Data'!H$1,FALSE)</f>
        <v>102.39451296883701</v>
      </c>
      <c r="Z23" s="65">
        <f>VLOOKUP($A23,'ADR Raw Data'!$B$6:$BE$43,'ADR Raw Data'!I$1,FALSE)</f>
        <v>104.684799796403</v>
      </c>
      <c r="AA23" s="65">
        <f>VLOOKUP($A23,'ADR Raw Data'!$B$6:$BE$43,'ADR Raw Data'!J$1,FALSE)</f>
        <v>107.063548513302</v>
      </c>
      <c r="AB23" s="65">
        <f>VLOOKUP($A23,'ADR Raw Data'!$B$6:$BE$43,'ADR Raw Data'!K$1,FALSE)</f>
        <v>114.870205029869</v>
      </c>
      <c r="AC23" s="66">
        <f>VLOOKUP($A23,'ADR Raw Data'!$B$6:$BE$43,'ADR Raw Data'!L$1,FALSE)</f>
        <v>106.420966363194</v>
      </c>
      <c r="AD23" s="65">
        <f>VLOOKUP($A23,'ADR Raw Data'!$B$6:$BE$43,'ADR Raw Data'!N$1,FALSE)</f>
        <v>147.34731587772399</v>
      </c>
      <c r="AE23" s="65">
        <f>VLOOKUP($A23,'ADR Raw Data'!$B$6:$BE$43,'ADR Raw Data'!O$1,FALSE)</f>
        <v>149.79648774064</v>
      </c>
      <c r="AF23" s="66">
        <f>VLOOKUP($A23,'ADR Raw Data'!$B$6:$BE$43,'ADR Raw Data'!P$1,FALSE)</f>
        <v>148.58907163068699</v>
      </c>
      <c r="AG23" s="67">
        <f>VLOOKUP($A23,'ADR Raw Data'!$B$6:$BE$43,'ADR Raw Data'!R$1,FALSE)</f>
        <v>121.321857452617</v>
      </c>
      <c r="AH23" s="63"/>
      <c r="AI23" s="59">
        <f>VLOOKUP($A23,'ADR Raw Data'!$B$6:$BE$43,'ADR Raw Data'!T$1,FALSE)</f>
        <v>1.2632019862741</v>
      </c>
      <c r="AJ23" s="60">
        <f>VLOOKUP($A23,'ADR Raw Data'!$B$6:$BE$43,'ADR Raw Data'!U$1,FALSE)</f>
        <v>2.1877213432368499</v>
      </c>
      <c r="AK23" s="60">
        <f>VLOOKUP($A23,'ADR Raw Data'!$B$6:$BE$43,'ADR Raw Data'!V$1,FALSE)</f>
        <v>5.1004803549359599</v>
      </c>
      <c r="AL23" s="60">
        <f>VLOOKUP($A23,'ADR Raw Data'!$B$6:$BE$43,'ADR Raw Data'!W$1,FALSE)</f>
        <v>5.5784635107866603</v>
      </c>
      <c r="AM23" s="60">
        <f>VLOOKUP($A23,'ADR Raw Data'!$B$6:$BE$43,'ADR Raw Data'!X$1,FALSE)</f>
        <v>4.5538991415276797</v>
      </c>
      <c r="AN23" s="61">
        <f>VLOOKUP($A23,'ADR Raw Data'!$B$6:$BE$43,'ADR Raw Data'!Y$1,FALSE)</f>
        <v>4.0825162874592102</v>
      </c>
      <c r="AO23" s="60">
        <f>VLOOKUP($A23,'ADR Raw Data'!$B$6:$BE$43,'ADR Raw Data'!AA$1,FALSE)</f>
        <v>5.31052960156424</v>
      </c>
      <c r="AP23" s="60">
        <f>VLOOKUP($A23,'ADR Raw Data'!$B$6:$BE$43,'ADR Raw Data'!AB$1,FALSE)</f>
        <v>4.8453418652687299</v>
      </c>
      <c r="AQ23" s="61">
        <f>VLOOKUP($A23,'ADR Raw Data'!$B$6:$BE$43,'ADR Raw Data'!AC$1,FALSE)</f>
        <v>5.0722341315957404</v>
      </c>
      <c r="AR23" s="62">
        <f>VLOOKUP($A23,'ADR Raw Data'!$B$6:$BE$43,'ADR Raw Data'!AE$1,FALSE)</f>
        <v>4.3203602602041302</v>
      </c>
      <c r="AS23" s="50"/>
      <c r="AT23" s="64">
        <f>VLOOKUP($A23,'RevPAR Raw Data'!$B$6:$BE$43,'RevPAR Raw Data'!G$1,FALSE)</f>
        <v>44.133184337655699</v>
      </c>
      <c r="AU23" s="65">
        <f>VLOOKUP($A23,'RevPAR Raw Data'!$B$6:$BE$43,'RevPAR Raw Data'!H$1,FALSE)</f>
        <v>55.8080035596236</v>
      </c>
      <c r="AV23" s="65">
        <f>VLOOKUP($A23,'RevPAR Raw Data'!$B$6:$BE$43,'RevPAR Raw Data'!I$1,FALSE)</f>
        <v>62.752322400203397</v>
      </c>
      <c r="AW23" s="65">
        <f>VLOOKUP($A23,'RevPAR Raw Data'!$B$6:$BE$43,'RevPAR Raw Data'!J$1,FALSE)</f>
        <v>69.579056699720297</v>
      </c>
      <c r="AX23" s="65">
        <f>VLOOKUP($A23,'RevPAR Raw Data'!$B$6:$BE$43,'RevPAR Raw Data'!K$1,FALSE)</f>
        <v>79.202904144418994</v>
      </c>
      <c r="AY23" s="66">
        <f>VLOOKUP($A23,'RevPAR Raw Data'!$B$6:$BE$43,'RevPAR Raw Data'!L$1,FALSE)</f>
        <v>62.295094228324402</v>
      </c>
      <c r="AZ23" s="65">
        <f>VLOOKUP($A23,'RevPAR Raw Data'!$B$6:$BE$43,'RevPAR Raw Data'!N$1,FALSE)</f>
        <v>116.18446376811499</v>
      </c>
      <c r="BA23" s="65">
        <f>VLOOKUP($A23,'RevPAR Raw Data'!$B$6:$BE$43,'RevPAR Raw Data'!O$1,FALSE)</f>
        <v>121.474934655479</v>
      </c>
      <c r="BB23" s="66">
        <f>VLOOKUP($A23,'RevPAR Raw Data'!$B$6:$BE$43,'RevPAR Raw Data'!P$1,FALSE)</f>
        <v>118.82969921179701</v>
      </c>
      <c r="BC23" s="67">
        <f>VLOOKUP($A23,'RevPAR Raw Data'!$B$6:$BE$43,'RevPAR Raw Data'!R$1,FALSE)</f>
        <v>78.447838509316696</v>
      </c>
      <c r="BD23" s="63"/>
      <c r="BE23" s="59">
        <f>VLOOKUP($A23,'RevPAR Raw Data'!$B$6:$BE$43,'RevPAR Raw Data'!T$1,FALSE)</f>
        <v>-9.6578847800182004</v>
      </c>
      <c r="BF23" s="60">
        <f>VLOOKUP($A23,'RevPAR Raw Data'!$B$6:$BE$43,'RevPAR Raw Data'!U$1,FALSE)</f>
        <v>-5.7820437399485503</v>
      </c>
      <c r="BG23" s="60">
        <f>VLOOKUP($A23,'RevPAR Raw Data'!$B$6:$BE$43,'RevPAR Raw Data'!V$1,FALSE)</f>
        <v>4.3985121881067402</v>
      </c>
      <c r="BH23" s="60">
        <f>VLOOKUP($A23,'RevPAR Raw Data'!$B$6:$BE$43,'RevPAR Raw Data'!W$1,FALSE)</f>
        <v>11.3843109042766</v>
      </c>
      <c r="BI23" s="60">
        <f>VLOOKUP($A23,'RevPAR Raw Data'!$B$6:$BE$43,'RevPAR Raw Data'!X$1,FALSE)</f>
        <v>4.92578569968415</v>
      </c>
      <c r="BJ23" s="61">
        <f>VLOOKUP($A23,'RevPAR Raw Data'!$B$6:$BE$43,'RevPAR Raw Data'!Y$1,FALSE)</f>
        <v>1.73992742536074</v>
      </c>
      <c r="BK23" s="60">
        <f>VLOOKUP($A23,'RevPAR Raw Data'!$B$6:$BE$43,'RevPAR Raw Data'!AA$1,FALSE)</f>
        <v>0.58380493295007096</v>
      </c>
      <c r="BL23" s="60">
        <f>VLOOKUP($A23,'RevPAR Raw Data'!$B$6:$BE$43,'RevPAR Raw Data'!AB$1,FALSE)</f>
        <v>0.137797135706869</v>
      </c>
      <c r="BM23" s="61">
        <f>VLOOKUP($A23,'RevPAR Raw Data'!$B$6:$BE$43,'RevPAR Raw Data'!AC$1,FALSE)</f>
        <v>0.35534155601340101</v>
      </c>
      <c r="BN23" s="62">
        <f>VLOOKUP($A23,'RevPAR Raw Data'!$B$6:$BE$43,'RevPAR Raw Data'!AE$1,FALSE)</f>
        <v>1.13369608716856</v>
      </c>
    </row>
    <row r="24" spans="1:66" x14ac:dyDescent="0.35">
      <c r="A24" s="78" t="s">
        <v>53</v>
      </c>
      <c r="B24" s="59">
        <f>VLOOKUP($A24,'Occupancy Raw Data'!$B$8:$BE$45,'Occupancy Raw Data'!G$3,FALSE)</f>
        <v>50.146436706801097</v>
      </c>
      <c r="C24" s="60">
        <f>VLOOKUP($A24,'Occupancy Raw Data'!$B$8:$BE$45,'Occupancy Raw Data'!H$3,FALSE)</f>
        <v>52.456882525219598</v>
      </c>
      <c r="D24" s="60">
        <f>VLOOKUP($A24,'Occupancy Raw Data'!$B$8:$BE$45,'Occupancy Raw Data'!I$3,FALSE)</f>
        <v>61.796290270094303</v>
      </c>
      <c r="E24" s="60">
        <f>VLOOKUP($A24,'Occupancy Raw Data'!$B$8:$BE$45,'Occupancy Raw Data'!J$3,FALSE)</f>
        <v>69.215750081353704</v>
      </c>
      <c r="F24" s="60">
        <f>VLOOKUP($A24,'Occupancy Raw Data'!$B$8:$BE$45,'Occupancy Raw Data'!K$3,FALSE)</f>
        <v>71.396029938171097</v>
      </c>
      <c r="G24" s="61">
        <f>VLOOKUP($A24,'Occupancy Raw Data'!$B$8:$BE$45,'Occupancy Raw Data'!L$3,FALSE)</f>
        <v>61.002277904327997</v>
      </c>
      <c r="H24" s="60">
        <f>VLOOKUP($A24,'Occupancy Raw Data'!$B$8:$BE$45,'Occupancy Raw Data'!N$3,FALSE)</f>
        <v>92.547998698340294</v>
      </c>
      <c r="I24" s="60">
        <f>VLOOKUP($A24,'Occupancy Raw Data'!$B$8:$BE$45,'Occupancy Raw Data'!O$3,FALSE)</f>
        <v>85.616661243084906</v>
      </c>
      <c r="J24" s="61">
        <f>VLOOKUP($A24,'Occupancy Raw Data'!$B$8:$BE$45,'Occupancy Raw Data'!P$3,FALSE)</f>
        <v>89.082329970712607</v>
      </c>
      <c r="K24" s="62">
        <f>VLOOKUP($A24,'Occupancy Raw Data'!$B$8:$BE$45,'Occupancy Raw Data'!R$3,FALSE)</f>
        <v>69.025149923295004</v>
      </c>
      <c r="L24" s="63"/>
      <c r="M24" s="59">
        <f>VLOOKUP($A24,'Occupancy Raw Data'!$B$8:$BE$45,'Occupancy Raw Data'!T$3,FALSE)</f>
        <v>26.480457027153999</v>
      </c>
      <c r="N24" s="60">
        <f>VLOOKUP($A24,'Occupancy Raw Data'!$B$8:$BE$45,'Occupancy Raw Data'!U$3,FALSE)</f>
        <v>-0.38593286234028101</v>
      </c>
      <c r="O24" s="60">
        <f>VLOOKUP($A24,'Occupancy Raw Data'!$B$8:$BE$45,'Occupancy Raw Data'!V$3,FALSE)</f>
        <v>9.8559352934027</v>
      </c>
      <c r="P24" s="60">
        <f>VLOOKUP($A24,'Occupancy Raw Data'!$B$8:$BE$45,'Occupancy Raw Data'!W$3,FALSE)</f>
        <v>19.517658566456902</v>
      </c>
      <c r="Q24" s="60">
        <f>VLOOKUP($A24,'Occupancy Raw Data'!$B$8:$BE$45,'Occupancy Raw Data'!X$3,FALSE)</f>
        <v>14.318873764266399</v>
      </c>
      <c r="R24" s="61">
        <f>VLOOKUP($A24,'Occupancy Raw Data'!$B$8:$BE$45,'Occupancy Raw Data'!Y$3,FALSE)</f>
        <v>13.4184236993901</v>
      </c>
      <c r="S24" s="60">
        <f>VLOOKUP($A24,'Occupancy Raw Data'!$B$8:$BE$45,'Occupancy Raw Data'!AA$3,FALSE)</f>
        <v>3.3330095190323301</v>
      </c>
      <c r="T24" s="60">
        <f>VLOOKUP($A24,'Occupancy Raw Data'!$B$8:$BE$45,'Occupancy Raw Data'!AB$3,FALSE)</f>
        <v>-3.1603038220223598</v>
      </c>
      <c r="U24" s="61">
        <f>VLOOKUP($A24,'Occupancy Raw Data'!$B$8:$BE$45,'Occupancy Raw Data'!AC$3,FALSE)</f>
        <v>0.107370808672146</v>
      </c>
      <c r="V24" s="62">
        <f>VLOOKUP($A24,'Occupancy Raw Data'!$B$8:$BE$45,'Occupancy Raw Data'!AE$3,FALSE)</f>
        <v>8.1174190146728797</v>
      </c>
      <c r="W24" s="63"/>
      <c r="X24" s="64">
        <f>VLOOKUP($A24,'ADR Raw Data'!$B$6:$BE$43,'ADR Raw Data'!G$1,FALSE)</f>
        <v>107.461401687216</v>
      </c>
      <c r="Y24" s="65">
        <f>VLOOKUP($A24,'ADR Raw Data'!$B$6:$BE$43,'ADR Raw Data'!H$1,FALSE)</f>
        <v>104.072357320099</v>
      </c>
      <c r="Z24" s="65">
        <f>VLOOKUP($A24,'ADR Raw Data'!$B$6:$BE$43,'ADR Raw Data'!I$1,FALSE)</f>
        <v>108.067356503422</v>
      </c>
      <c r="AA24" s="65">
        <f>VLOOKUP($A24,'ADR Raw Data'!$B$6:$BE$43,'ADR Raw Data'!J$1,FALSE)</f>
        <v>117.575900329102</v>
      </c>
      <c r="AB24" s="65">
        <f>VLOOKUP($A24,'ADR Raw Data'!$B$6:$BE$43,'ADR Raw Data'!K$1,FALSE)</f>
        <v>118.185063810391</v>
      </c>
      <c r="AC24" s="66">
        <f>VLOOKUP($A24,'ADR Raw Data'!$B$6:$BE$43,'ADR Raw Data'!L$1,FALSE)</f>
        <v>111.806736370425</v>
      </c>
      <c r="AD24" s="65">
        <f>VLOOKUP($A24,'ADR Raw Data'!$B$6:$BE$43,'ADR Raw Data'!N$1,FALSE)</f>
        <v>161.76539381153299</v>
      </c>
      <c r="AE24" s="65">
        <f>VLOOKUP($A24,'ADR Raw Data'!$B$6:$BE$43,'ADR Raw Data'!O$1,FALSE)</f>
        <v>153.645583428354</v>
      </c>
      <c r="AF24" s="66">
        <f>VLOOKUP($A24,'ADR Raw Data'!$B$6:$BE$43,'ADR Raw Data'!P$1,FALSE)</f>
        <v>157.86343561643801</v>
      </c>
      <c r="AG24" s="67">
        <f>VLOOKUP($A24,'ADR Raw Data'!$B$6:$BE$43,'ADR Raw Data'!R$1,FALSE)</f>
        <v>128.78952384159399</v>
      </c>
      <c r="AH24" s="63"/>
      <c r="AI24" s="59">
        <f>VLOOKUP($A24,'ADR Raw Data'!$B$6:$BE$43,'ADR Raw Data'!T$1,FALSE)</f>
        <v>12.648660694188999</v>
      </c>
      <c r="AJ24" s="60">
        <f>VLOOKUP($A24,'ADR Raw Data'!$B$6:$BE$43,'ADR Raw Data'!U$1,FALSE)</f>
        <v>2.49519762658195</v>
      </c>
      <c r="AK24" s="60">
        <f>VLOOKUP($A24,'ADR Raw Data'!$B$6:$BE$43,'ADR Raw Data'!V$1,FALSE)</f>
        <v>7.4542072612421597</v>
      </c>
      <c r="AL24" s="60">
        <f>VLOOKUP($A24,'ADR Raw Data'!$B$6:$BE$43,'ADR Raw Data'!W$1,FALSE)</f>
        <v>13.423761067809901</v>
      </c>
      <c r="AM24" s="60">
        <f>VLOOKUP($A24,'ADR Raw Data'!$B$6:$BE$43,'ADR Raw Data'!X$1,FALSE)</f>
        <v>1.72975441369507</v>
      </c>
      <c r="AN24" s="61">
        <f>VLOOKUP($A24,'ADR Raw Data'!$B$6:$BE$43,'ADR Raw Data'!Y$1,FALSE)</f>
        <v>7.2110242287721498</v>
      </c>
      <c r="AO24" s="60">
        <f>VLOOKUP($A24,'ADR Raw Data'!$B$6:$BE$43,'ADR Raw Data'!AA$1,FALSE)</f>
        <v>12.300266435310499</v>
      </c>
      <c r="AP24" s="60">
        <f>VLOOKUP($A24,'ADR Raw Data'!$B$6:$BE$43,'ADR Raw Data'!AB$1,FALSE)</f>
        <v>8.3924100897675505E-2</v>
      </c>
      <c r="AQ24" s="61">
        <f>VLOOKUP($A24,'ADR Raw Data'!$B$6:$BE$43,'ADR Raw Data'!AC$1,FALSE)</f>
        <v>6.1257352933408402</v>
      </c>
      <c r="AR24" s="62">
        <f>VLOOKUP($A24,'ADR Raw Data'!$B$6:$BE$43,'ADR Raw Data'!AE$1,FALSE)</f>
        <v>5.5701413369920703</v>
      </c>
      <c r="AS24" s="50"/>
      <c r="AT24" s="64">
        <f>VLOOKUP($A24,'RevPAR Raw Data'!$B$6:$BE$43,'RevPAR Raw Data'!G$1,FALSE)</f>
        <v>53.888063781321101</v>
      </c>
      <c r="AU24" s="65">
        <f>VLOOKUP($A24,'RevPAR Raw Data'!$B$6:$BE$43,'RevPAR Raw Data'!H$1,FALSE)</f>
        <v>54.5931142206313</v>
      </c>
      <c r="AV24" s="65">
        <f>VLOOKUP($A24,'RevPAR Raw Data'!$B$6:$BE$43,'RevPAR Raw Data'!I$1,FALSE)</f>
        <v>66.781617312072797</v>
      </c>
      <c r="AW24" s="65">
        <f>VLOOKUP($A24,'RevPAR Raw Data'!$B$6:$BE$43,'RevPAR Raw Data'!J$1,FALSE)</f>
        <v>81.381041327692799</v>
      </c>
      <c r="AX24" s="65">
        <f>VLOOKUP($A24,'RevPAR Raw Data'!$B$6:$BE$43,'RevPAR Raw Data'!K$1,FALSE)</f>
        <v>84.379443540514103</v>
      </c>
      <c r="AY24" s="66">
        <f>VLOOKUP($A24,'RevPAR Raw Data'!$B$6:$BE$43,'RevPAR Raw Data'!L$1,FALSE)</f>
        <v>68.204656036446394</v>
      </c>
      <c r="AZ24" s="65">
        <f>VLOOKUP($A24,'RevPAR Raw Data'!$B$6:$BE$43,'RevPAR Raw Data'!N$1,FALSE)</f>
        <v>149.71063455906199</v>
      </c>
      <c r="BA24" s="65">
        <f>VLOOKUP($A24,'RevPAR Raw Data'!$B$6:$BE$43,'RevPAR Raw Data'!O$1,FALSE)</f>
        <v>131.54621867881499</v>
      </c>
      <c r="BB24" s="66">
        <f>VLOOKUP($A24,'RevPAR Raw Data'!$B$6:$BE$43,'RevPAR Raw Data'!P$1,FALSE)</f>
        <v>140.62842661893899</v>
      </c>
      <c r="BC24" s="67">
        <f>VLOOKUP($A24,'RevPAR Raw Data'!$B$6:$BE$43,'RevPAR Raw Data'!R$1,FALSE)</f>
        <v>88.897161917158598</v>
      </c>
      <c r="BD24" s="63"/>
      <c r="BE24" s="59">
        <f>VLOOKUP($A24,'RevPAR Raw Data'!$B$6:$BE$43,'RevPAR Raw Data'!T$1,FALSE)</f>
        <v>42.478540880978301</v>
      </c>
      <c r="BF24" s="60">
        <f>VLOOKUP($A24,'RevPAR Raw Data'!$B$6:$BE$43,'RevPAR Raw Data'!U$1,FALSE)</f>
        <v>2.0996349766203601</v>
      </c>
      <c r="BG24" s="60">
        <f>VLOOKUP($A24,'RevPAR Raw Data'!$B$6:$BE$43,'RevPAR Raw Data'!V$1,FALSE)</f>
        <v>18.044824398949</v>
      </c>
      <c r="BH24" s="60">
        <f>VLOOKUP($A24,'RevPAR Raw Data'!$B$6:$BE$43,'RevPAR Raw Data'!W$1,FALSE)</f>
        <v>35.561423486258903</v>
      </c>
      <c r="BI24" s="60">
        <f>VLOOKUP($A24,'RevPAR Raw Data'!$B$6:$BE$43,'RevPAR Raw Data'!X$1,FALSE)</f>
        <v>16.296309528890301</v>
      </c>
      <c r="BJ24" s="61">
        <f>VLOOKUP($A24,'RevPAR Raw Data'!$B$6:$BE$43,'RevPAR Raw Data'!Y$1,FALSE)</f>
        <v>21.597053712244499</v>
      </c>
      <c r="BK24" s="60">
        <f>VLOOKUP($A24,'RevPAR Raw Data'!$B$6:$BE$43,'RevPAR Raw Data'!AA$1,FALSE)</f>
        <v>16.0432450054981</v>
      </c>
      <c r="BL24" s="60">
        <f>VLOOKUP($A24,'RevPAR Raw Data'!$B$6:$BE$43,'RevPAR Raw Data'!AB$1,FALSE)</f>
        <v>-3.07903197769296</v>
      </c>
      <c r="BM24" s="61">
        <f>VLOOKUP($A24,'RevPAR Raw Data'!$B$6:$BE$43,'RevPAR Raw Data'!AC$1,FALSE)</f>
        <v>6.2396833535345602</v>
      </c>
      <c r="BN24" s="62">
        <f>VLOOKUP($A24,'RevPAR Raw Data'!$B$6:$BE$43,'RevPAR Raw Data'!AE$1,FALSE)</f>
        <v>14.1397120636981</v>
      </c>
    </row>
    <row r="25" spans="1:66" x14ac:dyDescent="0.35">
      <c r="A25" s="78" t="s">
        <v>52</v>
      </c>
      <c r="B25" s="59">
        <f>VLOOKUP($A25,'Occupancy Raw Data'!$B$8:$BE$45,'Occupancy Raw Data'!G$3,FALSE)</f>
        <v>37.938425565081801</v>
      </c>
      <c r="C25" s="60">
        <f>VLOOKUP($A25,'Occupancy Raw Data'!$B$8:$BE$45,'Occupancy Raw Data'!H$3,FALSE)</f>
        <v>51.597817614964903</v>
      </c>
      <c r="D25" s="60">
        <f>VLOOKUP($A25,'Occupancy Raw Data'!$B$8:$BE$45,'Occupancy Raw Data'!I$3,FALSE)</f>
        <v>55.300077942322602</v>
      </c>
      <c r="E25" s="60">
        <f>VLOOKUP($A25,'Occupancy Raw Data'!$B$8:$BE$45,'Occupancy Raw Data'!J$3,FALSE)</f>
        <v>57.911145752143398</v>
      </c>
      <c r="F25" s="60">
        <f>VLOOKUP($A25,'Occupancy Raw Data'!$B$8:$BE$45,'Occupancy Raw Data'!K$3,FALSE)</f>
        <v>58.729540140296102</v>
      </c>
      <c r="G25" s="61">
        <f>VLOOKUP($A25,'Occupancy Raw Data'!$B$8:$BE$45,'Occupancy Raw Data'!L$3,FALSE)</f>
        <v>52.295401402961801</v>
      </c>
      <c r="H25" s="60">
        <f>VLOOKUP($A25,'Occupancy Raw Data'!$B$8:$BE$45,'Occupancy Raw Data'!N$3,FALSE)</f>
        <v>72.525331254871304</v>
      </c>
      <c r="I25" s="60">
        <f>VLOOKUP($A25,'Occupancy Raw Data'!$B$8:$BE$45,'Occupancy Raw Data'!O$3,FALSE)</f>
        <v>75.448168355416897</v>
      </c>
      <c r="J25" s="61">
        <f>VLOOKUP($A25,'Occupancy Raw Data'!$B$8:$BE$45,'Occupancy Raw Data'!P$3,FALSE)</f>
        <v>73.9867498051441</v>
      </c>
      <c r="K25" s="62">
        <f>VLOOKUP($A25,'Occupancy Raw Data'!$B$8:$BE$45,'Occupancy Raw Data'!R$3,FALSE)</f>
        <v>58.492929517870998</v>
      </c>
      <c r="L25" s="63"/>
      <c r="M25" s="59">
        <f>VLOOKUP($A25,'Occupancy Raw Data'!$B$8:$BE$45,'Occupancy Raw Data'!T$3,FALSE)</f>
        <v>-10.6060606060606</v>
      </c>
      <c r="N25" s="60">
        <f>VLOOKUP($A25,'Occupancy Raw Data'!$B$8:$BE$45,'Occupancy Raw Data'!U$3,FALSE)</f>
        <v>5.28827037773359</v>
      </c>
      <c r="O25" s="60">
        <f>VLOOKUP($A25,'Occupancy Raw Data'!$B$8:$BE$45,'Occupancy Raw Data'!V$3,FALSE)</f>
        <v>11.4689709347996</v>
      </c>
      <c r="P25" s="60">
        <f>VLOOKUP($A25,'Occupancy Raw Data'!$B$8:$BE$45,'Occupancy Raw Data'!W$3,FALSE)</f>
        <v>9.9519052904180505</v>
      </c>
      <c r="Q25" s="60">
        <f>VLOOKUP($A25,'Occupancy Raw Data'!$B$8:$BE$45,'Occupancy Raw Data'!X$3,FALSE)</f>
        <v>3.5738831615120201</v>
      </c>
      <c r="R25" s="61">
        <f>VLOOKUP($A25,'Occupancy Raw Data'!$B$8:$BE$45,'Occupancy Raw Data'!Y$3,FALSE)</f>
        <v>4.4117647058823497</v>
      </c>
      <c r="S25" s="60">
        <f>VLOOKUP($A25,'Occupancy Raw Data'!$B$8:$BE$45,'Occupancy Raw Data'!AA$3,FALSE)</f>
        <v>-12.2376797925017</v>
      </c>
      <c r="T25" s="60">
        <f>VLOOKUP($A25,'Occupancy Raw Data'!$B$8:$BE$45,'Occupancy Raw Data'!AB$3,FALSE)</f>
        <v>-16.407599309153699</v>
      </c>
      <c r="U25" s="61">
        <f>VLOOKUP($A25,'Occupancy Raw Data'!$B$8:$BE$45,'Occupancy Raw Data'!AC$3,FALSE)</f>
        <v>-14.414515947255699</v>
      </c>
      <c r="V25" s="62">
        <f>VLOOKUP($A25,'Occupancy Raw Data'!$B$8:$BE$45,'Occupancy Raw Data'!AE$3,FALSE)</f>
        <v>-3.2773302646720301</v>
      </c>
      <c r="W25" s="63"/>
      <c r="X25" s="64">
        <f>VLOOKUP($A25,'ADR Raw Data'!$B$6:$BE$43,'ADR Raw Data'!G$1,FALSE)</f>
        <v>93.731299435028205</v>
      </c>
      <c r="Y25" s="65">
        <f>VLOOKUP($A25,'ADR Raw Data'!$B$6:$BE$43,'ADR Raw Data'!H$1,FALSE)</f>
        <v>91.334739425981795</v>
      </c>
      <c r="Z25" s="65">
        <f>VLOOKUP($A25,'ADR Raw Data'!$B$6:$BE$43,'ADR Raw Data'!I$1,FALSE)</f>
        <v>94.487639182522898</v>
      </c>
      <c r="AA25" s="65">
        <f>VLOOKUP($A25,'ADR Raw Data'!$B$6:$BE$43,'ADR Raw Data'!J$1,FALSE)</f>
        <v>91.878674293405098</v>
      </c>
      <c r="AB25" s="65">
        <f>VLOOKUP($A25,'ADR Raw Data'!$B$6:$BE$43,'ADR Raw Data'!K$1,FALSE)</f>
        <v>94.589472461844693</v>
      </c>
      <c r="AC25" s="66">
        <f>VLOOKUP($A25,'ADR Raw Data'!$B$6:$BE$43,'ADR Raw Data'!L$1,FALSE)</f>
        <v>93.200778001341305</v>
      </c>
      <c r="AD25" s="65">
        <f>VLOOKUP($A25,'ADR Raw Data'!$B$6:$BE$43,'ADR Raw Data'!N$1,FALSE)</f>
        <v>115.061703385276</v>
      </c>
      <c r="AE25" s="65">
        <f>VLOOKUP($A25,'ADR Raw Data'!$B$6:$BE$43,'ADR Raw Data'!O$1,FALSE)</f>
        <v>124.65306301652799</v>
      </c>
      <c r="AF25" s="66">
        <f>VLOOKUP($A25,'ADR Raw Data'!$B$6:$BE$43,'ADR Raw Data'!P$1,FALSE)</f>
        <v>119.952109560179</v>
      </c>
      <c r="AG25" s="67">
        <f>VLOOKUP($A25,'ADR Raw Data'!$B$6:$BE$43,'ADR Raw Data'!R$1,FALSE)</f>
        <v>102.868584209774</v>
      </c>
      <c r="AH25" s="63"/>
      <c r="AI25" s="59">
        <f>VLOOKUP($A25,'ADR Raw Data'!$B$6:$BE$43,'ADR Raw Data'!T$1,FALSE)</f>
        <v>5.0940887124957204</v>
      </c>
      <c r="AJ25" s="60">
        <f>VLOOKUP($A25,'ADR Raw Data'!$B$6:$BE$43,'ADR Raw Data'!U$1,FALSE)</f>
        <v>5.84720325969427</v>
      </c>
      <c r="AK25" s="60">
        <f>VLOOKUP($A25,'ADR Raw Data'!$B$6:$BE$43,'ADR Raw Data'!V$1,FALSE)</f>
        <v>8.1879910036860206</v>
      </c>
      <c r="AL25" s="60">
        <f>VLOOKUP($A25,'ADR Raw Data'!$B$6:$BE$43,'ADR Raw Data'!W$1,FALSE)</f>
        <v>4.2443618680139803</v>
      </c>
      <c r="AM25" s="60">
        <f>VLOOKUP($A25,'ADR Raw Data'!$B$6:$BE$43,'ADR Raw Data'!X$1,FALSE)</f>
        <v>3.1041651899809</v>
      </c>
      <c r="AN25" s="61">
        <f>VLOOKUP($A25,'ADR Raw Data'!$B$6:$BE$43,'ADR Raw Data'!Y$1,FALSE)</f>
        <v>5.1793461881468899</v>
      </c>
      <c r="AO25" s="60">
        <f>VLOOKUP($A25,'ADR Raw Data'!$B$6:$BE$43,'ADR Raw Data'!AA$1,FALSE)</f>
        <v>-48.212105285940602</v>
      </c>
      <c r="AP25" s="60">
        <f>VLOOKUP($A25,'ADR Raw Data'!$B$6:$BE$43,'ADR Raw Data'!AB$1,FALSE)</f>
        <v>-45.556931221684501</v>
      </c>
      <c r="AQ25" s="61">
        <f>VLOOKUP($A25,'ADR Raw Data'!$B$6:$BE$43,'ADR Raw Data'!AC$1,FALSE)</f>
        <v>-46.857769537670698</v>
      </c>
      <c r="AR25" s="62">
        <f>VLOOKUP($A25,'ADR Raw Data'!$B$6:$BE$43,'ADR Raw Data'!AE$1,FALSE)</f>
        <v>-28.864474187472499</v>
      </c>
      <c r="AS25" s="50"/>
      <c r="AT25" s="64">
        <f>VLOOKUP($A25,'RevPAR Raw Data'!$B$6:$BE$43,'RevPAR Raw Data'!G$1,FALSE)</f>
        <v>35.5601792673421</v>
      </c>
      <c r="AU25" s="65">
        <f>VLOOKUP($A25,'RevPAR Raw Data'!$B$6:$BE$43,'RevPAR Raw Data'!H$1,FALSE)</f>
        <v>47.126732268121501</v>
      </c>
      <c r="AV25" s="65">
        <f>VLOOKUP($A25,'RevPAR Raw Data'!$B$6:$BE$43,'RevPAR Raw Data'!I$1,FALSE)</f>
        <v>52.251738113795703</v>
      </c>
      <c r="AW25" s="65">
        <f>VLOOKUP($A25,'RevPAR Raw Data'!$B$6:$BE$43,'RevPAR Raw Data'!J$1,FALSE)</f>
        <v>53.207992985190899</v>
      </c>
      <c r="AX25" s="65">
        <f>VLOOKUP($A25,'RevPAR Raw Data'!$B$6:$BE$43,'RevPAR Raw Data'!K$1,FALSE)</f>
        <v>55.551962197973403</v>
      </c>
      <c r="AY25" s="66">
        <f>VLOOKUP($A25,'RevPAR Raw Data'!$B$6:$BE$43,'RevPAR Raw Data'!L$1,FALSE)</f>
        <v>48.739720966484803</v>
      </c>
      <c r="AZ25" s="65">
        <f>VLOOKUP($A25,'RevPAR Raw Data'!$B$6:$BE$43,'RevPAR Raw Data'!N$1,FALSE)</f>
        <v>83.448881527669499</v>
      </c>
      <c r="BA25" s="65">
        <f>VLOOKUP($A25,'RevPAR Raw Data'!$B$6:$BE$43,'RevPAR Raw Data'!O$1,FALSE)</f>
        <v>94.048452844894697</v>
      </c>
      <c r="BB25" s="66">
        <f>VLOOKUP($A25,'RevPAR Raw Data'!$B$6:$BE$43,'RevPAR Raw Data'!P$1,FALSE)</f>
        <v>88.748667186282105</v>
      </c>
      <c r="BC25" s="67">
        <f>VLOOKUP($A25,'RevPAR Raw Data'!$B$6:$BE$43,'RevPAR Raw Data'!R$1,FALSE)</f>
        <v>60.170848457855399</v>
      </c>
      <c r="BD25" s="63"/>
      <c r="BE25" s="59">
        <f>VLOOKUP($A25,'RevPAR Raw Data'!$B$6:$BE$43,'RevPAR Raw Data'!T$1,FALSE)</f>
        <v>-6.0522540297386698</v>
      </c>
      <c r="BF25" s="60">
        <f>VLOOKUP($A25,'RevPAR Raw Data'!$B$6:$BE$43,'RevPAR Raw Data'!U$1,FALSE)</f>
        <v>11.444689555336099</v>
      </c>
      <c r="BG25" s="60">
        <f>VLOOKUP($A25,'RevPAR Raw Data'!$B$6:$BE$43,'RevPAR Raw Data'!V$1,FALSE)</f>
        <v>20.596040246842399</v>
      </c>
      <c r="BH25" s="60">
        <f>VLOOKUP($A25,'RevPAR Raw Data'!$B$6:$BE$43,'RevPAR Raw Data'!W$1,FALSE)</f>
        <v>14.618662031719399</v>
      </c>
      <c r="BI25" s="60">
        <f>VLOOKUP($A25,'RevPAR Raw Data'!$B$6:$BE$43,'RevPAR Raw Data'!X$1,FALSE)</f>
        <v>6.7889875885231703</v>
      </c>
      <c r="BJ25" s="61">
        <f>VLOOKUP($A25,'RevPAR Raw Data'!$B$6:$BE$43,'RevPAR Raw Data'!Y$1,FALSE)</f>
        <v>9.8196114611533698</v>
      </c>
      <c r="BK25" s="60">
        <f>VLOOKUP($A25,'RevPAR Raw Data'!$B$6:$BE$43,'RevPAR Raw Data'!AA$1,FALSE)</f>
        <v>-54.549742012325098</v>
      </c>
      <c r="BL25" s="60">
        <f>VLOOKUP($A25,'RevPAR Raw Data'!$B$6:$BE$43,'RevPAR Raw Data'!AB$1,FALSE)</f>
        <v>-54.489731798437496</v>
      </c>
      <c r="BM25" s="61">
        <f>VLOOKUP($A25,'RevPAR Raw Data'!$B$6:$BE$43,'RevPAR Raw Data'!AC$1,FALSE)</f>
        <v>-54.517964822390603</v>
      </c>
      <c r="BN25" s="62">
        <f>VLOOKUP($A25,'RevPAR Raw Data'!$B$6:$BE$43,'RevPAR Raw Data'!AE$1,FALSE)</f>
        <v>-31.195820303860099</v>
      </c>
    </row>
    <row r="26" spans="1:66" x14ac:dyDescent="0.35">
      <c r="A26" s="78" t="s">
        <v>51</v>
      </c>
      <c r="B26" s="59">
        <f>VLOOKUP($A26,'Occupancy Raw Data'!$B$8:$BE$45,'Occupancy Raw Data'!G$3,FALSE)</f>
        <v>48.764221263240401</v>
      </c>
      <c r="C26" s="60">
        <f>VLOOKUP($A26,'Occupancy Raw Data'!$B$8:$BE$45,'Occupancy Raw Data'!H$3,FALSE)</f>
        <v>60.729697920753203</v>
      </c>
      <c r="D26" s="60">
        <f>VLOOKUP($A26,'Occupancy Raw Data'!$B$8:$BE$45,'Occupancy Raw Data'!I$3,FALSE)</f>
        <v>65.025500196155306</v>
      </c>
      <c r="E26" s="60">
        <f>VLOOKUP($A26,'Occupancy Raw Data'!$B$8:$BE$45,'Occupancy Raw Data'!J$3,FALSE)</f>
        <v>69.438995684582096</v>
      </c>
      <c r="F26" s="60">
        <f>VLOOKUP($A26,'Occupancy Raw Data'!$B$8:$BE$45,'Occupancy Raw Data'!K$3,FALSE)</f>
        <v>74.578265986661407</v>
      </c>
      <c r="G26" s="61">
        <f>VLOOKUP($A26,'Occupancy Raw Data'!$B$8:$BE$45,'Occupancy Raw Data'!L$3,FALSE)</f>
        <v>63.707336210278498</v>
      </c>
      <c r="H26" s="60">
        <f>VLOOKUP($A26,'Occupancy Raw Data'!$B$8:$BE$45,'Occupancy Raw Data'!N$3,FALSE)</f>
        <v>90.094154570419704</v>
      </c>
      <c r="I26" s="60">
        <f>VLOOKUP($A26,'Occupancy Raw Data'!$B$8:$BE$45,'Occupancy Raw Data'!O$3,FALSE)</f>
        <v>91.800706159278107</v>
      </c>
      <c r="J26" s="61">
        <f>VLOOKUP($A26,'Occupancy Raw Data'!$B$8:$BE$45,'Occupancy Raw Data'!P$3,FALSE)</f>
        <v>90.947430364848898</v>
      </c>
      <c r="K26" s="62">
        <f>VLOOKUP($A26,'Occupancy Raw Data'!$B$8:$BE$45,'Occupancy Raw Data'!R$3,FALSE)</f>
        <v>71.490220254441496</v>
      </c>
      <c r="L26" s="63"/>
      <c r="M26" s="59">
        <f>VLOOKUP($A26,'Occupancy Raw Data'!$B$8:$BE$45,'Occupancy Raw Data'!T$3,FALSE)</f>
        <v>-4.7481138996962002</v>
      </c>
      <c r="N26" s="60">
        <f>VLOOKUP($A26,'Occupancy Raw Data'!$B$8:$BE$45,'Occupancy Raw Data'!U$3,FALSE)</f>
        <v>6.5069270684855098</v>
      </c>
      <c r="O26" s="60">
        <f>VLOOKUP($A26,'Occupancy Raw Data'!$B$8:$BE$45,'Occupancy Raw Data'!V$3,FALSE)</f>
        <v>8.4629700089304905</v>
      </c>
      <c r="P26" s="60">
        <f>VLOOKUP($A26,'Occupancy Raw Data'!$B$8:$BE$45,'Occupancy Raw Data'!W$3,FALSE)</f>
        <v>12.106601658085101</v>
      </c>
      <c r="Q26" s="60">
        <f>VLOOKUP($A26,'Occupancy Raw Data'!$B$8:$BE$45,'Occupancy Raw Data'!X$3,FALSE)</f>
        <v>5.2509031597469598</v>
      </c>
      <c r="R26" s="61">
        <f>VLOOKUP($A26,'Occupancy Raw Data'!$B$8:$BE$45,'Occupancy Raw Data'!Y$3,FALSE)</f>
        <v>5.8387811114370498</v>
      </c>
      <c r="S26" s="60">
        <f>VLOOKUP($A26,'Occupancy Raw Data'!$B$8:$BE$45,'Occupancy Raw Data'!AA$3,FALSE)</f>
        <v>-3.0309564189104901</v>
      </c>
      <c r="T26" s="60">
        <f>VLOOKUP($A26,'Occupancy Raw Data'!$B$8:$BE$45,'Occupancy Raw Data'!AB$3,FALSE)</f>
        <v>-2.2297933760329598</v>
      </c>
      <c r="U26" s="61">
        <f>VLOOKUP($A26,'Occupancy Raw Data'!$B$8:$BE$45,'Occupancy Raw Data'!AC$3,FALSE)</f>
        <v>-2.62826453358069</v>
      </c>
      <c r="V26" s="62">
        <f>VLOOKUP($A26,'Occupancy Raw Data'!$B$8:$BE$45,'Occupancy Raw Data'!AE$3,FALSE)</f>
        <v>2.5960901971526802</v>
      </c>
      <c r="W26" s="63"/>
      <c r="X26" s="64">
        <f>VLOOKUP($A26,'ADR Raw Data'!$B$6:$BE$43,'ADR Raw Data'!G$1,FALSE)</f>
        <v>92.060201126307305</v>
      </c>
      <c r="Y26" s="65">
        <f>VLOOKUP($A26,'ADR Raw Data'!$B$6:$BE$43,'ADR Raw Data'!H$1,FALSE)</f>
        <v>93.798110465116196</v>
      </c>
      <c r="Z26" s="65">
        <f>VLOOKUP($A26,'ADR Raw Data'!$B$6:$BE$43,'ADR Raw Data'!I$1,FALSE)</f>
        <v>95.356687782805395</v>
      </c>
      <c r="AA26" s="65">
        <f>VLOOKUP($A26,'ADR Raw Data'!$B$6:$BE$43,'ADR Raw Data'!J$1,FALSE)</f>
        <v>95.620327683615798</v>
      </c>
      <c r="AB26" s="65">
        <f>VLOOKUP($A26,'ADR Raw Data'!$B$6:$BE$43,'ADR Raw Data'!K$1,FALSE)</f>
        <v>101.09340610205101</v>
      </c>
      <c r="AC26" s="66">
        <f>VLOOKUP($A26,'ADR Raw Data'!$B$6:$BE$43,'ADR Raw Data'!L$1,FALSE)</f>
        <v>95.955484943654099</v>
      </c>
      <c r="AD26" s="65">
        <f>VLOOKUP($A26,'ADR Raw Data'!$B$6:$BE$43,'ADR Raw Data'!N$1,FALSE)</f>
        <v>149.89984759416501</v>
      </c>
      <c r="AE26" s="65">
        <f>VLOOKUP($A26,'ADR Raw Data'!$B$6:$BE$43,'ADR Raw Data'!O$1,FALSE)</f>
        <v>155.106581196581</v>
      </c>
      <c r="AF26" s="66">
        <f>VLOOKUP($A26,'ADR Raw Data'!$B$6:$BE$43,'ADR Raw Data'!P$1,FALSE)</f>
        <v>152.52763938315499</v>
      </c>
      <c r="AG26" s="67">
        <f>VLOOKUP($A26,'ADR Raw Data'!$B$6:$BE$43,'ADR Raw Data'!R$1,FALSE)</f>
        <v>116.518105989338</v>
      </c>
      <c r="AH26" s="63"/>
      <c r="AI26" s="59">
        <f>VLOOKUP($A26,'ADR Raw Data'!$B$6:$BE$43,'ADR Raw Data'!T$1,FALSE)</f>
        <v>0.32599661988964002</v>
      </c>
      <c r="AJ26" s="60">
        <f>VLOOKUP($A26,'ADR Raw Data'!$B$6:$BE$43,'ADR Raw Data'!U$1,FALSE)</f>
        <v>-0.34635508934898102</v>
      </c>
      <c r="AK26" s="60">
        <f>VLOOKUP($A26,'ADR Raw Data'!$B$6:$BE$43,'ADR Raw Data'!V$1,FALSE)</f>
        <v>1.9254464709582699</v>
      </c>
      <c r="AL26" s="60">
        <f>VLOOKUP($A26,'ADR Raw Data'!$B$6:$BE$43,'ADR Raw Data'!W$1,FALSE)</f>
        <v>-1.5355554515764799E-2</v>
      </c>
      <c r="AM26" s="60">
        <f>VLOOKUP($A26,'ADR Raw Data'!$B$6:$BE$43,'ADR Raw Data'!X$1,FALSE)</f>
        <v>0.56412752137062305</v>
      </c>
      <c r="AN26" s="61">
        <f>VLOOKUP($A26,'ADR Raw Data'!$B$6:$BE$43,'ADR Raw Data'!Y$1,FALSE)</f>
        <v>0.55369995554941498</v>
      </c>
      <c r="AO26" s="60">
        <f>VLOOKUP($A26,'ADR Raw Data'!$B$6:$BE$43,'ADR Raw Data'!AA$1,FALSE)</f>
        <v>-25.096201301525799</v>
      </c>
      <c r="AP26" s="60">
        <f>VLOOKUP($A26,'ADR Raw Data'!$B$6:$BE$43,'ADR Raw Data'!AB$1,FALSE)</f>
        <v>-25.577972051980002</v>
      </c>
      <c r="AQ26" s="61">
        <f>VLOOKUP($A26,'ADR Raw Data'!$B$6:$BE$43,'ADR Raw Data'!AC$1,FALSE)</f>
        <v>-25.338001666392099</v>
      </c>
      <c r="AR26" s="62">
        <f>VLOOKUP($A26,'ADR Raw Data'!$B$6:$BE$43,'ADR Raw Data'!AE$1,FALSE)</f>
        <v>-15.0244161206796</v>
      </c>
      <c r="AS26" s="50"/>
      <c r="AT26" s="64">
        <f>VLOOKUP($A26,'RevPAR Raw Data'!$B$6:$BE$43,'RevPAR Raw Data'!G$1,FALSE)</f>
        <v>44.892440172616702</v>
      </c>
      <c r="AU26" s="65">
        <f>VLOOKUP($A26,'RevPAR Raw Data'!$B$6:$BE$43,'RevPAR Raw Data'!H$1,FALSE)</f>
        <v>56.963309140839499</v>
      </c>
      <c r="AV26" s="65">
        <f>VLOOKUP($A26,'RevPAR Raw Data'!$B$6:$BE$43,'RevPAR Raw Data'!I$1,FALSE)</f>
        <v>62.006163201255298</v>
      </c>
      <c r="AW26" s="65">
        <f>VLOOKUP($A26,'RevPAR Raw Data'!$B$6:$BE$43,'RevPAR Raw Data'!J$1,FALSE)</f>
        <v>66.397795213809303</v>
      </c>
      <c r="AX26" s="65">
        <f>VLOOKUP($A26,'RevPAR Raw Data'!$B$6:$BE$43,'RevPAR Raw Data'!K$1,FALSE)</f>
        <v>75.393709297763806</v>
      </c>
      <c r="AY26" s="66">
        <f>VLOOKUP($A26,'RevPAR Raw Data'!$B$6:$BE$43,'RevPAR Raw Data'!L$1,FALSE)</f>
        <v>61.130683405256903</v>
      </c>
      <c r="AZ26" s="65">
        <f>VLOOKUP($A26,'RevPAR Raw Data'!$B$6:$BE$43,'RevPAR Raw Data'!N$1,FALSE)</f>
        <v>135.05100039230999</v>
      </c>
      <c r="BA26" s="65">
        <f>VLOOKUP($A26,'RevPAR Raw Data'!$B$6:$BE$43,'RevPAR Raw Data'!O$1,FALSE)</f>
        <v>142.388936837975</v>
      </c>
      <c r="BB26" s="66">
        <f>VLOOKUP($A26,'RevPAR Raw Data'!$B$6:$BE$43,'RevPAR Raw Data'!P$1,FALSE)</f>
        <v>138.71996861514299</v>
      </c>
      <c r="BC26" s="67">
        <f>VLOOKUP($A26,'RevPAR Raw Data'!$B$6:$BE$43,'RevPAR Raw Data'!R$1,FALSE)</f>
        <v>83.2990506080816</v>
      </c>
      <c r="BD26" s="63"/>
      <c r="BE26" s="59">
        <f>VLOOKUP($A26,'RevPAR Raw Data'!$B$6:$BE$43,'RevPAR Raw Data'!T$1,FALSE)</f>
        <v>-4.4375959706280801</v>
      </c>
      <c r="BF26" s="60">
        <f>VLOOKUP($A26,'RevPAR Raw Data'!$B$6:$BE$43,'RevPAR Raw Data'!U$1,FALSE)</f>
        <v>6.1380349060745996</v>
      </c>
      <c r="BG26" s="60">
        <f>VLOOKUP($A26,'RevPAR Raw Data'!$B$6:$BE$43,'RevPAR Raw Data'!V$1,FALSE)</f>
        <v>10.5513664372639</v>
      </c>
      <c r="BH26" s="60">
        <f>VLOOKUP($A26,'RevPAR Raw Data'!$B$6:$BE$43,'RevPAR Raw Data'!W$1,FALSE)</f>
        <v>12.089387067751799</v>
      </c>
      <c r="BI26" s="60">
        <f>VLOOKUP($A26,'RevPAR Raw Data'!$B$6:$BE$43,'RevPAR Raw Data'!X$1,FALSE)</f>
        <v>5.8446524709622398</v>
      </c>
      <c r="BJ26" s="61">
        <f>VLOOKUP($A26,'RevPAR Raw Data'!$B$6:$BE$43,'RevPAR Raw Data'!Y$1,FALSE)</f>
        <v>6.4248103954051201</v>
      </c>
      <c r="BK26" s="60">
        <f>VLOOKUP($A26,'RevPAR Raw Data'!$B$6:$BE$43,'RevPAR Raw Data'!AA$1,FALSE)</f>
        <v>-27.366502796184999</v>
      </c>
      <c r="BL26" s="60">
        <f>VLOOKUP($A26,'RevPAR Raw Data'!$B$6:$BE$43,'RevPAR Raw Data'!AB$1,FALSE)</f>
        <v>-27.237429501474399</v>
      </c>
      <c r="BM26" s="61">
        <f>VLOOKUP($A26,'RevPAR Raw Data'!$B$6:$BE$43,'RevPAR Raw Data'!AC$1,FALSE)</f>
        <v>-27.3003164886569</v>
      </c>
      <c r="BN26" s="62">
        <f>VLOOKUP($A26,'RevPAR Raw Data'!$B$6:$BE$43,'RevPAR Raw Data'!AE$1,FALSE)</f>
        <v>-12.818373317615301</v>
      </c>
    </row>
    <row r="27" spans="1:66" x14ac:dyDescent="0.35">
      <c r="A27" s="78" t="s">
        <v>48</v>
      </c>
      <c r="B27" s="59">
        <f>VLOOKUP($A27,'Occupancy Raw Data'!$B$8:$BE$45,'Occupancy Raw Data'!G$3,FALSE)</f>
        <v>47.920433996383302</v>
      </c>
      <c r="C27" s="60">
        <f>VLOOKUP($A27,'Occupancy Raw Data'!$B$8:$BE$45,'Occupancy Raw Data'!H$3,FALSE)</f>
        <v>58.481012658227797</v>
      </c>
      <c r="D27" s="60">
        <f>VLOOKUP($A27,'Occupancy Raw Data'!$B$8:$BE$45,'Occupancy Raw Data'!I$3,FALSE)</f>
        <v>65.569620253164501</v>
      </c>
      <c r="E27" s="60">
        <f>VLOOKUP($A27,'Occupancy Raw Data'!$B$8:$BE$45,'Occupancy Raw Data'!J$3,FALSE)</f>
        <v>69.837251356238596</v>
      </c>
      <c r="F27" s="60">
        <f>VLOOKUP($A27,'Occupancy Raw Data'!$B$8:$BE$45,'Occupancy Raw Data'!K$3,FALSE)</f>
        <v>66.835443037974599</v>
      </c>
      <c r="G27" s="61">
        <f>VLOOKUP($A27,'Occupancy Raw Data'!$B$8:$BE$45,'Occupancy Raw Data'!L$3,FALSE)</f>
        <v>61.728752260397798</v>
      </c>
      <c r="H27" s="60">
        <f>VLOOKUP($A27,'Occupancy Raw Data'!$B$8:$BE$45,'Occupancy Raw Data'!N$3,FALSE)</f>
        <v>82.6943942133815</v>
      </c>
      <c r="I27" s="60">
        <f>VLOOKUP($A27,'Occupancy Raw Data'!$B$8:$BE$45,'Occupancy Raw Data'!O$3,FALSE)</f>
        <v>85.424954792043295</v>
      </c>
      <c r="J27" s="61">
        <f>VLOOKUP($A27,'Occupancy Raw Data'!$B$8:$BE$45,'Occupancy Raw Data'!P$3,FALSE)</f>
        <v>84.059674502712397</v>
      </c>
      <c r="K27" s="62">
        <f>VLOOKUP($A27,'Occupancy Raw Data'!$B$8:$BE$45,'Occupancy Raw Data'!R$3,FALSE)</f>
        <v>68.109015758202005</v>
      </c>
      <c r="L27" s="63"/>
      <c r="M27" s="59">
        <f>VLOOKUP($A27,'Occupancy Raw Data'!$B$8:$BE$45,'Occupancy Raw Data'!T$3,FALSE)</f>
        <v>-5.09745723491924</v>
      </c>
      <c r="N27" s="60">
        <f>VLOOKUP($A27,'Occupancy Raw Data'!$B$8:$BE$45,'Occupancy Raw Data'!U$3,FALSE)</f>
        <v>6.0198232624791004</v>
      </c>
      <c r="O27" s="60">
        <f>VLOOKUP($A27,'Occupancy Raw Data'!$B$8:$BE$45,'Occupancy Raw Data'!V$3,FALSE)</f>
        <v>20.079053608479501</v>
      </c>
      <c r="P27" s="60">
        <f>VLOOKUP($A27,'Occupancy Raw Data'!$B$8:$BE$45,'Occupancy Raw Data'!W$3,FALSE)</f>
        <v>26.091999395150602</v>
      </c>
      <c r="Q27" s="60">
        <f>VLOOKUP($A27,'Occupancy Raw Data'!$B$8:$BE$45,'Occupancy Raw Data'!X$3,FALSE)</f>
        <v>13.4922913443075</v>
      </c>
      <c r="R27" s="61">
        <f>VLOOKUP($A27,'Occupancy Raw Data'!$B$8:$BE$45,'Occupancy Raw Data'!Y$3,FALSE)</f>
        <v>12.4237874458815</v>
      </c>
      <c r="S27" s="60">
        <f>VLOOKUP($A27,'Occupancy Raw Data'!$B$8:$BE$45,'Occupancy Raw Data'!AA$3,FALSE)</f>
        <v>-3.4366654567258101</v>
      </c>
      <c r="T27" s="60">
        <f>VLOOKUP($A27,'Occupancy Raw Data'!$B$8:$BE$45,'Occupancy Raw Data'!AB$3,FALSE)</f>
        <v>-5.2203879183737101</v>
      </c>
      <c r="U27" s="61">
        <f>VLOOKUP($A27,'Occupancy Raw Data'!$B$8:$BE$45,'Occupancy Raw Data'!AC$3,FALSE)</f>
        <v>-4.3513227063776903</v>
      </c>
      <c r="V27" s="62">
        <f>VLOOKUP($A27,'Occupancy Raw Data'!$B$8:$BE$45,'Occupancy Raw Data'!AE$3,FALSE)</f>
        <v>5.8759372466195003</v>
      </c>
      <c r="W27" s="63"/>
      <c r="X27" s="64">
        <f>VLOOKUP($A27,'ADR Raw Data'!$B$6:$BE$43,'ADR Raw Data'!G$1,FALSE)</f>
        <v>91.611313207547099</v>
      </c>
      <c r="Y27" s="65">
        <f>VLOOKUP($A27,'ADR Raw Data'!$B$6:$BE$43,'ADR Raw Data'!H$1,FALSE)</f>
        <v>95.899115646258494</v>
      </c>
      <c r="Z27" s="65">
        <f>VLOOKUP($A27,'ADR Raw Data'!$B$6:$BE$43,'ADR Raw Data'!I$1,FALSE)</f>
        <v>103.731618863761</v>
      </c>
      <c r="AA27" s="65">
        <f>VLOOKUP($A27,'ADR Raw Data'!$B$6:$BE$43,'ADR Raw Data'!J$1,FALSE)</f>
        <v>104.03126877265601</v>
      </c>
      <c r="AB27" s="65">
        <f>VLOOKUP($A27,'ADR Raw Data'!$B$6:$BE$43,'ADR Raw Data'!K$1,FALSE)</f>
        <v>97.150611471861396</v>
      </c>
      <c r="AC27" s="66">
        <f>VLOOKUP($A27,'ADR Raw Data'!$B$6:$BE$43,'ADR Raw Data'!L$1,FALSE)</f>
        <v>99.008436254979998</v>
      </c>
      <c r="AD27" s="65">
        <f>VLOOKUP($A27,'ADR Raw Data'!$B$6:$BE$43,'ADR Raw Data'!N$1,FALSE)</f>
        <v>121.801797507106</v>
      </c>
      <c r="AE27" s="65">
        <f>VLOOKUP($A27,'ADR Raw Data'!$B$6:$BE$43,'ADR Raw Data'!O$1,FALSE)</f>
        <v>125.575857324301</v>
      </c>
      <c r="AF27" s="66">
        <f>VLOOKUP($A27,'ADR Raw Data'!$B$6:$BE$43,'ADR Raw Data'!P$1,FALSE)</f>
        <v>123.71947617511</v>
      </c>
      <c r="AG27" s="67">
        <f>VLOOKUP($A27,'ADR Raw Data'!$B$6:$BE$43,'ADR Raw Data'!R$1,FALSE)</f>
        <v>107.72220595486399</v>
      </c>
      <c r="AH27" s="63"/>
      <c r="AI27" s="59">
        <f>VLOOKUP($A27,'ADR Raw Data'!$B$6:$BE$43,'ADR Raw Data'!T$1,FALSE)</f>
        <v>13.5660154791387</v>
      </c>
      <c r="AJ27" s="60">
        <f>VLOOKUP($A27,'ADR Raw Data'!$B$6:$BE$43,'ADR Raw Data'!U$1,FALSE)</f>
        <v>14.2019197459382</v>
      </c>
      <c r="AK27" s="60">
        <f>VLOOKUP($A27,'ADR Raw Data'!$B$6:$BE$43,'ADR Raw Data'!V$1,FALSE)</f>
        <v>24.953105797091201</v>
      </c>
      <c r="AL27" s="60">
        <f>VLOOKUP($A27,'ADR Raw Data'!$B$6:$BE$43,'ADR Raw Data'!W$1,FALSE)</f>
        <v>24.850577682489099</v>
      </c>
      <c r="AM27" s="60">
        <f>VLOOKUP($A27,'ADR Raw Data'!$B$6:$BE$43,'ADR Raw Data'!X$1,FALSE)</f>
        <v>14.091605114801199</v>
      </c>
      <c r="AN27" s="61">
        <f>VLOOKUP($A27,'ADR Raw Data'!$B$6:$BE$43,'ADR Raw Data'!Y$1,FALSE)</f>
        <v>18.8621275455234</v>
      </c>
      <c r="AO27" s="60">
        <f>VLOOKUP($A27,'ADR Raw Data'!$B$6:$BE$43,'ADR Raw Data'!AA$1,FALSE)</f>
        <v>-9.3038881069681398</v>
      </c>
      <c r="AP27" s="60">
        <f>VLOOKUP($A27,'ADR Raw Data'!$B$6:$BE$43,'ADR Raw Data'!AB$1,FALSE)</f>
        <v>-17.2044281942715</v>
      </c>
      <c r="AQ27" s="61">
        <f>VLOOKUP($A27,'ADR Raw Data'!$B$6:$BE$43,'ADR Raw Data'!AC$1,FALSE)</f>
        <v>-13.6068661527098</v>
      </c>
      <c r="AR27" s="62">
        <f>VLOOKUP($A27,'ADR Raw Data'!$B$6:$BE$43,'ADR Raw Data'!AE$1,FALSE)</f>
        <v>0.97602349690646295</v>
      </c>
      <c r="AS27" s="50"/>
      <c r="AT27" s="64">
        <f>VLOOKUP($A27,'RevPAR Raw Data'!$B$6:$BE$43,'RevPAR Raw Data'!G$1,FALSE)</f>
        <v>43.900538878842603</v>
      </c>
      <c r="AU27" s="65">
        <f>VLOOKUP($A27,'RevPAR Raw Data'!$B$6:$BE$43,'RevPAR Raw Data'!H$1,FALSE)</f>
        <v>56.082773960216898</v>
      </c>
      <c r="AV27" s="65">
        <f>VLOOKUP($A27,'RevPAR Raw Data'!$B$6:$BE$43,'RevPAR Raw Data'!I$1,FALSE)</f>
        <v>68.016428571428506</v>
      </c>
      <c r="AW27" s="65">
        <f>VLOOKUP($A27,'RevPAR Raw Data'!$B$6:$BE$43,'RevPAR Raw Data'!J$1,FALSE)</f>
        <v>72.652578661844402</v>
      </c>
      <c r="AX27" s="65">
        <f>VLOOKUP($A27,'RevPAR Raw Data'!$B$6:$BE$43,'RevPAR Raw Data'!K$1,FALSE)</f>
        <v>64.931041591319996</v>
      </c>
      <c r="AY27" s="66">
        <f>VLOOKUP($A27,'RevPAR Raw Data'!$B$6:$BE$43,'RevPAR Raw Data'!L$1,FALSE)</f>
        <v>61.116672332730502</v>
      </c>
      <c r="AZ27" s="65">
        <f>VLOOKUP($A27,'RevPAR Raw Data'!$B$6:$BE$43,'RevPAR Raw Data'!N$1,FALSE)</f>
        <v>100.723258589511</v>
      </c>
      <c r="BA27" s="65">
        <f>VLOOKUP($A27,'RevPAR Raw Data'!$B$6:$BE$43,'RevPAR Raw Data'!O$1,FALSE)</f>
        <v>107.273119349005</v>
      </c>
      <c r="BB27" s="66">
        <f>VLOOKUP($A27,'RevPAR Raw Data'!$B$6:$BE$43,'RevPAR Raw Data'!P$1,FALSE)</f>
        <v>103.998188969258</v>
      </c>
      <c r="BC27" s="67">
        <f>VLOOKUP($A27,'RevPAR Raw Data'!$B$6:$BE$43,'RevPAR Raw Data'!R$1,FALSE)</f>
        <v>73.368534228881401</v>
      </c>
      <c r="BD27" s="63"/>
      <c r="BE27" s="59">
        <f>VLOOKUP($A27,'RevPAR Raw Data'!$B$6:$BE$43,'RevPAR Raw Data'!T$1,FALSE)</f>
        <v>7.7770364066878299</v>
      </c>
      <c r="BF27" s="60">
        <f>VLOOKUP($A27,'RevPAR Raw Data'!$B$6:$BE$43,'RevPAR Raw Data'!U$1,FALSE)</f>
        <v>21.076673477001901</v>
      </c>
      <c r="BG27" s="60">
        <f>VLOOKUP($A27,'RevPAR Raw Data'!$B$6:$BE$43,'RevPAR Raw Data'!V$1,FALSE)</f>
        <v>50.042506895549302</v>
      </c>
      <c r="BH27" s="60">
        <f>VLOOKUP($A27,'RevPAR Raw Data'!$B$6:$BE$43,'RevPAR Raw Data'!W$1,FALSE)</f>
        <v>57.4265896562463</v>
      </c>
      <c r="BI27" s="60">
        <f>VLOOKUP($A27,'RevPAR Raw Data'!$B$6:$BE$43,'RevPAR Raw Data'!X$1,FALSE)</f>
        <v>29.485176876286999</v>
      </c>
      <c r="BJ27" s="61">
        <f>VLOOKUP($A27,'RevPAR Raw Data'!$B$6:$BE$43,'RevPAR Raw Data'!Y$1,FALSE)</f>
        <v>33.629305625431897</v>
      </c>
      <c r="BK27" s="60">
        <f>VLOOKUP($A27,'RevPAR Raw Data'!$B$6:$BE$43,'RevPAR Raw Data'!AA$1,FALSE)</f>
        <v>-12.4208100549893</v>
      </c>
      <c r="BL27" s="60">
        <f>VLOOKUP($A27,'RevPAR Raw Data'!$B$6:$BE$43,'RevPAR Raw Data'!AB$1,FALSE)</f>
        <v>-21.5266782217662</v>
      </c>
      <c r="BM27" s="61">
        <f>VLOOKUP($A27,'RevPAR Raw Data'!$B$6:$BE$43,'RevPAR Raw Data'!AC$1,FALSE)</f>
        <v>-17.3661102025583</v>
      </c>
      <c r="BN27" s="62">
        <f>VLOOKUP($A27,'RevPAR Raw Data'!$B$6:$BE$43,'RevPAR Raw Data'!AE$1,FALSE)</f>
        <v>6.90931127171645</v>
      </c>
    </row>
    <row r="28" spans="1:66" x14ac:dyDescent="0.35">
      <c r="A28" s="78" t="s">
        <v>49</v>
      </c>
      <c r="B28" s="59">
        <f>VLOOKUP($A28,'Occupancy Raw Data'!$B$8:$BE$45,'Occupancy Raw Data'!G$3,FALSE)</f>
        <v>51.675778464463903</v>
      </c>
      <c r="C28" s="60">
        <f>VLOOKUP($A28,'Occupancy Raw Data'!$B$8:$BE$45,'Occupancy Raw Data'!H$3,FALSE)</f>
        <v>62.681245543142303</v>
      </c>
      <c r="D28" s="60">
        <f>VLOOKUP($A28,'Occupancy Raw Data'!$B$8:$BE$45,'Occupancy Raw Data'!I$3,FALSE)</f>
        <v>60.993582125029697</v>
      </c>
      <c r="E28" s="60">
        <f>VLOOKUP($A28,'Occupancy Raw Data'!$B$8:$BE$45,'Occupancy Raw Data'!J$3,FALSE)</f>
        <v>66.2229617304492</v>
      </c>
      <c r="F28" s="60">
        <f>VLOOKUP($A28,'Occupancy Raw Data'!$B$8:$BE$45,'Occupancy Raw Data'!K$3,FALSE)</f>
        <v>78.488233895887802</v>
      </c>
      <c r="G28" s="61">
        <f>VLOOKUP($A28,'Occupancy Raw Data'!$B$8:$BE$45,'Occupancy Raw Data'!L$3,FALSE)</f>
        <v>64.012360351794598</v>
      </c>
      <c r="H28" s="60">
        <f>VLOOKUP($A28,'Occupancy Raw Data'!$B$8:$BE$45,'Occupancy Raw Data'!N$3,FALSE)</f>
        <v>91.942001426194395</v>
      </c>
      <c r="I28" s="60">
        <f>VLOOKUP($A28,'Occupancy Raw Data'!$B$8:$BE$45,'Occupancy Raw Data'!O$3,FALSE)</f>
        <v>93.7722842880912</v>
      </c>
      <c r="J28" s="61">
        <f>VLOOKUP($A28,'Occupancy Raw Data'!$B$8:$BE$45,'Occupancy Raw Data'!P$3,FALSE)</f>
        <v>92.857142857142804</v>
      </c>
      <c r="K28" s="62">
        <f>VLOOKUP($A28,'Occupancy Raw Data'!$B$8:$BE$45,'Occupancy Raw Data'!R$3,FALSE)</f>
        <v>72.253726781894102</v>
      </c>
      <c r="L28" s="63"/>
      <c r="M28" s="59">
        <f>VLOOKUP($A28,'Occupancy Raw Data'!$B$8:$BE$45,'Occupancy Raw Data'!T$3,FALSE)</f>
        <v>0.53287810359357701</v>
      </c>
      <c r="N28" s="60">
        <f>VLOOKUP($A28,'Occupancy Raw Data'!$B$8:$BE$45,'Occupancy Raw Data'!U$3,FALSE)</f>
        <v>11.8319292948628</v>
      </c>
      <c r="O28" s="60">
        <f>VLOOKUP($A28,'Occupancy Raw Data'!$B$8:$BE$45,'Occupancy Raw Data'!V$3,FALSE)</f>
        <v>0.48838603120791901</v>
      </c>
      <c r="P28" s="60">
        <f>VLOOKUP($A28,'Occupancy Raw Data'!$B$8:$BE$45,'Occupancy Raw Data'!W$3,FALSE)</f>
        <v>3.8734966287038701</v>
      </c>
      <c r="Q28" s="60">
        <f>VLOOKUP($A28,'Occupancy Raw Data'!$B$8:$BE$45,'Occupancy Raw Data'!X$3,FALSE)</f>
        <v>4.41361491727816</v>
      </c>
      <c r="R28" s="61">
        <f>VLOOKUP($A28,'Occupancy Raw Data'!$B$8:$BE$45,'Occupancy Raw Data'!Y$3,FALSE)</f>
        <v>4.2300463242390904</v>
      </c>
      <c r="S28" s="60">
        <f>VLOOKUP($A28,'Occupancy Raw Data'!$B$8:$BE$45,'Occupancy Raw Data'!AA$3,FALSE)</f>
        <v>-1.0336096665840699</v>
      </c>
      <c r="T28" s="60">
        <f>VLOOKUP($A28,'Occupancy Raw Data'!$B$8:$BE$45,'Occupancy Raw Data'!AB$3,FALSE)</f>
        <v>-0.97506708547522902</v>
      </c>
      <c r="U28" s="61">
        <f>VLOOKUP($A28,'Occupancy Raw Data'!$B$8:$BE$45,'Occupancy Raw Data'!AC$3,FALSE)</f>
        <v>-1.0040585508472899</v>
      </c>
      <c r="V28" s="62">
        <f>VLOOKUP($A28,'Occupancy Raw Data'!$B$8:$BE$45,'Occupancy Raw Data'!AE$3,FALSE)</f>
        <v>2.24507405568994</v>
      </c>
      <c r="W28" s="63"/>
      <c r="X28" s="64">
        <f>VLOOKUP($A28,'ADR Raw Data'!$B$6:$BE$43,'ADR Raw Data'!G$1,FALSE)</f>
        <v>137.344967801287</v>
      </c>
      <c r="Y28" s="65">
        <f>VLOOKUP($A28,'ADR Raw Data'!$B$6:$BE$43,'ADR Raw Data'!H$1,FALSE)</f>
        <v>130.93881683731499</v>
      </c>
      <c r="Z28" s="65">
        <f>VLOOKUP($A28,'ADR Raw Data'!$B$6:$BE$43,'ADR Raw Data'!I$1,FALSE)</f>
        <v>128.923320342946</v>
      </c>
      <c r="AA28" s="65">
        <f>VLOOKUP($A28,'ADR Raw Data'!$B$6:$BE$43,'ADR Raw Data'!J$1,FALSE)</f>
        <v>139.74481694185201</v>
      </c>
      <c r="AB28" s="65">
        <f>VLOOKUP($A28,'ADR Raw Data'!$B$6:$BE$43,'ADR Raw Data'!K$1,FALSE)</f>
        <v>167.500557238037</v>
      </c>
      <c r="AC28" s="66">
        <f>VLOOKUP($A28,'ADR Raw Data'!$B$6:$BE$43,'ADR Raw Data'!L$1,FALSE)</f>
        <v>142.37703379131</v>
      </c>
      <c r="AD28" s="65">
        <f>VLOOKUP($A28,'ADR Raw Data'!$B$6:$BE$43,'ADR Raw Data'!N$1,FALSE)</f>
        <v>296.15039296794203</v>
      </c>
      <c r="AE28" s="65">
        <f>VLOOKUP($A28,'ADR Raw Data'!$B$6:$BE$43,'ADR Raw Data'!O$1,FALSE)</f>
        <v>321.44483903675501</v>
      </c>
      <c r="AF28" s="66">
        <f>VLOOKUP($A28,'ADR Raw Data'!$B$6:$BE$43,'ADR Raw Data'!P$1,FALSE)</f>
        <v>308.92225905542</v>
      </c>
      <c r="AG28" s="67">
        <f>VLOOKUP($A28,'ADR Raw Data'!$B$6:$BE$43,'ADR Raw Data'!R$1,FALSE)</f>
        <v>203.53023639439701</v>
      </c>
      <c r="AH28" s="63"/>
      <c r="AI28" s="59">
        <f>VLOOKUP($A28,'ADR Raw Data'!$B$6:$BE$43,'ADR Raw Data'!T$1,FALSE)</f>
        <v>-3.5195314196854199</v>
      </c>
      <c r="AJ28" s="60">
        <f>VLOOKUP($A28,'ADR Raw Data'!$B$6:$BE$43,'ADR Raw Data'!U$1,FALSE)</f>
        <v>-3.2882898344617901</v>
      </c>
      <c r="AK28" s="60">
        <f>VLOOKUP($A28,'ADR Raw Data'!$B$6:$BE$43,'ADR Raw Data'!V$1,FALSE)</f>
        <v>-1.9972180539458499</v>
      </c>
      <c r="AL28" s="60">
        <f>VLOOKUP($A28,'ADR Raw Data'!$B$6:$BE$43,'ADR Raw Data'!W$1,FALSE)</f>
        <v>5.6974586081374898</v>
      </c>
      <c r="AM28" s="60">
        <f>VLOOKUP($A28,'ADR Raw Data'!$B$6:$BE$43,'ADR Raw Data'!X$1,FALSE)</f>
        <v>14.583954451880199</v>
      </c>
      <c r="AN28" s="61">
        <f>VLOOKUP($A28,'ADR Raw Data'!$B$6:$BE$43,'ADR Raw Data'!Y$1,FALSE)</f>
        <v>3.3371532256597498</v>
      </c>
      <c r="AO28" s="60">
        <f>VLOOKUP($A28,'ADR Raw Data'!$B$6:$BE$43,'ADR Raw Data'!AA$1,FALSE)</f>
        <v>29.966277379880299</v>
      </c>
      <c r="AP28" s="60">
        <f>VLOOKUP($A28,'ADR Raw Data'!$B$6:$BE$43,'ADR Raw Data'!AB$1,FALSE)</f>
        <v>31.714557776183899</v>
      </c>
      <c r="AQ28" s="61">
        <f>VLOOKUP($A28,'ADR Raw Data'!$B$6:$BE$43,'ADR Raw Data'!AC$1,FALSE)</f>
        <v>30.880315425637001</v>
      </c>
      <c r="AR28" s="62">
        <f>VLOOKUP($A28,'ADR Raw Data'!$B$6:$BE$43,'ADR Raw Data'!AE$1,FALSE)</f>
        <v>16.275624433818599</v>
      </c>
      <c r="AS28" s="50"/>
      <c r="AT28" s="64">
        <f>VLOOKUP($A28,'RevPAR Raw Data'!$B$6:$BE$43,'RevPAR Raw Data'!G$1,FALSE)</f>
        <v>70.974081293082904</v>
      </c>
      <c r="AU28" s="65">
        <f>VLOOKUP($A28,'RevPAR Raw Data'!$B$6:$BE$43,'RevPAR Raw Data'!H$1,FALSE)</f>
        <v>82.074081293082898</v>
      </c>
      <c r="AV28" s="65">
        <f>VLOOKUP($A28,'RevPAR Raw Data'!$B$6:$BE$43,'RevPAR Raw Data'!I$1,FALSE)</f>
        <v>78.634951271689999</v>
      </c>
      <c r="AW28" s="65">
        <f>VLOOKUP($A28,'RevPAR Raw Data'!$B$6:$BE$43,'RevPAR Raw Data'!J$1,FALSE)</f>
        <v>92.543156643689002</v>
      </c>
      <c r="AX28" s="65">
        <f>VLOOKUP($A28,'RevPAR Raw Data'!$B$6:$BE$43,'RevPAR Raw Data'!K$1,FALSE)</f>
        <v>131.46822914190599</v>
      </c>
      <c r="AY28" s="66">
        <f>VLOOKUP($A28,'RevPAR Raw Data'!$B$6:$BE$43,'RevPAR Raw Data'!L$1,FALSE)</f>
        <v>91.138899928690194</v>
      </c>
      <c r="AZ28" s="65">
        <f>VLOOKUP($A28,'RevPAR Raw Data'!$B$6:$BE$43,'RevPAR Raw Data'!N$1,FALSE)</f>
        <v>272.28659852626498</v>
      </c>
      <c r="BA28" s="65">
        <f>VLOOKUP($A28,'RevPAR Raw Data'!$B$6:$BE$43,'RevPAR Raw Data'!O$1,FALSE)</f>
        <v>301.426168290943</v>
      </c>
      <c r="BB28" s="66">
        <f>VLOOKUP($A28,'RevPAR Raw Data'!$B$6:$BE$43,'RevPAR Raw Data'!P$1,FALSE)</f>
        <v>286.85638340860402</v>
      </c>
      <c r="BC28" s="67">
        <f>VLOOKUP($A28,'RevPAR Raw Data'!$B$6:$BE$43,'RevPAR Raw Data'!R$1,FALSE)</f>
        <v>147.05818092295101</v>
      </c>
      <c r="BD28" s="63"/>
      <c r="BE28" s="59">
        <f>VLOOKUP($A28,'RevPAR Raw Data'!$B$6:$BE$43,'RevPAR Raw Data'!T$1,FALSE)</f>
        <v>-3.0054081283764398</v>
      </c>
      <c r="BF28" s="60">
        <f>VLOOKUP($A28,'RevPAR Raw Data'!$B$6:$BE$43,'RevPAR Raw Data'!U$1,FALSE)</f>
        <v>8.1545713321773796</v>
      </c>
      <c r="BG28" s="60">
        <f>VLOOKUP($A28,'RevPAR Raw Data'!$B$6:$BE$43,'RevPAR Raw Data'!V$1,FALSE)</f>
        <v>-1.51858615672617</v>
      </c>
      <c r="BH28" s="60">
        <f>VLOOKUP($A28,'RevPAR Raw Data'!$B$6:$BE$43,'RevPAR Raw Data'!W$1,FALSE)</f>
        <v>9.7916461039493701</v>
      </c>
      <c r="BI28" s="60">
        <f>VLOOKUP($A28,'RevPAR Raw Data'!$B$6:$BE$43,'RevPAR Raw Data'!X$1,FALSE)</f>
        <v>19.641248958375598</v>
      </c>
      <c r="BJ28" s="61">
        <f>VLOOKUP($A28,'RevPAR Raw Data'!$B$6:$BE$43,'RevPAR Raw Data'!Y$1,FALSE)</f>
        <v>7.7083626772550904</v>
      </c>
      <c r="BK28" s="60">
        <f>VLOOKUP($A28,'RevPAR Raw Data'!$B$6:$BE$43,'RevPAR Raw Data'!AA$1,FALSE)</f>
        <v>28.622933373582399</v>
      </c>
      <c r="BL28" s="60">
        <f>VLOOKUP($A28,'RevPAR Raw Data'!$B$6:$BE$43,'RevPAR Raw Data'!AB$1,FALSE)</f>
        <v>30.430252476529098</v>
      </c>
      <c r="BM28" s="61">
        <f>VLOOKUP($A28,'RevPAR Raw Data'!$B$6:$BE$43,'RevPAR Raw Data'!AC$1,FALSE)</f>
        <v>29.566200427230001</v>
      </c>
      <c r="BN28" s="62">
        <f>VLOOKUP($A28,'RevPAR Raw Data'!$B$6:$BE$43,'RevPAR Raw Data'!AE$1,FALSE)</f>
        <v>18.886098311073699</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Data'!$B$8:$BE$45,'Occupancy Raw Data'!G$3,FALSE)</f>
        <v>43.258510480154598</v>
      </c>
      <c r="C30" s="60">
        <f>VLOOKUP($A30,'Occupancy Raw Data'!$B$8:$BE$45,'Occupancy Raw Data'!H$3,FALSE)</f>
        <v>56.087408949011397</v>
      </c>
      <c r="D30" s="60">
        <f>VLOOKUP($A30,'Occupancy Raw Data'!$B$8:$BE$45,'Occupancy Raw Data'!I$3,FALSE)</f>
        <v>61.052475100341901</v>
      </c>
      <c r="E30" s="60">
        <f>VLOOKUP($A30,'Occupancy Raw Data'!$B$8:$BE$45,'Occupancy Raw Data'!J$3,FALSE)</f>
        <v>65.185075070610907</v>
      </c>
      <c r="F30" s="60">
        <f>VLOOKUP($A30,'Occupancy Raw Data'!$B$8:$BE$45,'Occupancy Raw Data'!K$3,FALSE)</f>
        <v>72.513750557454998</v>
      </c>
      <c r="G30" s="61">
        <f>VLOOKUP($A30,'Occupancy Raw Data'!$B$8:$BE$45,'Occupancy Raw Data'!L$3,FALSE)</f>
        <v>59.619444031514703</v>
      </c>
      <c r="H30" s="60">
        <f>VLOOKUP($A30,'Occupancy Raw Data'!$B$8:$BE$45,'Occupancy Raw Data'!N$3,FALSE)</f>
        <v>86.338635350081702</v>
      </c>
      <c r="I30" s="60">
        <f>VLOOKUP($A30,'Occupancy Raw Data'!$B$8:$BE$45,'Occupancy Raw Data'!O$3,FALSE)</f>
        <v>88.940092165898605</v>
      </c>
      <c r="J30" s="61">
        <f>VLOOKUP($A30,'Occupancy Raw Data'!$B$8:$BE$45,'Occupancy Raw Data'!P$3,FALSE)</f>
        <v>87.639363757990097</v>
      </c>
      <c r="K30" s="62">
        <f>VLOOKUP($A30,'Occupancy Raw Data'!$B$8:$BE$45,'Occupancy Raw Data'!R$3,FALSE)</f>
        <v>67.625135381936303</v>
      </c>
      <c r="L30" s="63"/>
      <c r="M30" s="59">
        <f>VLOOKUP($A30,'Occupancy Raw Data'!$B$8:$BE$45,'Occupancy Raw Data'!T$3,FALSE)</f>
        <v>-10.291996322173199</v>
      </c>
      <c r="N30" s="60">
        <f>VLOOKUP($A30,'Occupancy Raw Data'!$B$8:$BE$45,'Occupancy Raw Data'!U$3,FALSE)</f>
        <v>-4.2795781741407302</v>
      </c>
      <c r="O30" s="60">
        <f>VLOOKUP($A30,'Occupancy Raw Data'!$B$8:$BE$45,'Occupancy Raw Data'!V$3,FALSE)</f>
        <v>2.2206778467972201</v>
      </c>
      <c r="P30" s="60">
        <f>VLOOKUP($A30,'Occupancy Raw Data'!$B$8:$BE$45,'Occupancy Raw Data'!W$3,FALSE)</f>
        <v>10.238741353998201</v>
      </c>
      <c r="Q30" s="60">
        <f>VLOOKUP($A30,'Occupancy Raw Data'!$B$8:$BE$45,'Occupancy Raw Data'!X$3,FALSE)</f>
        <v>22.232787254274999</v>
      </c>
      <c r="R30" s="61">
        <f>VLOOKUP($A30,'Occupancy Raw Data'!$B$8:$BE$45,'Occupancy Raw Data'!Y$3,FALSE)</f>
        <v>4.59633517357247</v>
      </c>
      <c r="S30" s="60">
        <f>VLOOKUP($A30,'Occupancy Raw Data'!$B$8:$BE$45,'Occupancy Raw Data'!AA$3,FALSE)</f>
        <v>7.0603918785465902E-2</v>
      </c>
      <c r="T30" s="60">
        <f>VLOOKUP($A30,'Occupancy Raw Data'!$B$8:$BE$45,'Occupancy Raw Data'!AB$3,FALSE)</f>
        <v>1.7518268793926099</v>
      </c>
      <c r="U30" s="61">
        <f>VLOOKUP($A30,'Occupancy Raw Data'!$B$8:$BE$45,'Occupancy Raw Data'!AC$3,FALSE)</f>
        <v>0.91668981832666196</v>
      </c>
      <c r="V30" s="62">
        <f>VLOOKUP($A30,'Occupancy Raw Data'!$B$8:$BE$45,'Occupancy Raw Data'!AE$3,FALSE)</f>
        <v>3.2029914149911201</v>
      </c>
      <c r="W30" s="63"/>
      <c r="X30" s="64">
        <f>VLOOKUP($A30,'ADR Raw Data'!$B$6:$BE$43,'ADR Raw Data'!G$1,FALSE)</f>
        <v>93.458168384879698</v>
      </c>
      <c r="Y30" s="65">
        <f>VLOOKUP($A30,'ADR Raw Data'!$B$6:$BE$43,'ADR Raw Data'!H$1,FALSE)</f>
        <v>98.313122183938503</v>
      </c>
      <c r="Z30" s="65">
        <f>VLOOKUP($A30,'ADR Raw Data'!$B$6:$BE$43,'ADR Raw Data'!I$1,FALSE)</f>
        <v>100.308298027757</v>
      </c>
      <c r="AA30" s="65">
        <f>VLOOKUP($A30,'ADR Raw Data'!$B$6:$BE$43,'ADR Raw Data'!J$1,FALSE)</f>
        <v>101.71919726339701</v>
      </c>
      <c r="AB30" s="65">
        <f>VLOOKUP($A30,'ADR Raw Data'!$B$6:$BE$43,'ADR Raw Data'!K$1,FALSE)</f>
        <v>114.18310988109801</v>
      </c>
      <c r="AC30" s="66">
        <f>VLOOKUP($A30,'ADR Raw Data'!$B$6:$BE$43,'ADR Raw Data'!L$1,FALSE)</f>
        <v>102.62248790704599</v>
      </c>
      <c r="AD30" s="65">
        <f>VLOOKUP($A30,'ADR Raw Data'!$B$6:$BE$43,'ADR Raw Data'!N$1,FALSE)</f>
        <v>130.22133092286501</v>
      </c>
      <c r="AE30" s="65">
        <f>VLOOKUP($A30,'ADR Raw Data'!$B$6:$BE$43,'ADR Raw Data'!O$1,FALSE)</f>
        <v>130.50236336286099</v>
      </c>
      <c r="AF30" s="66">
        <f>VLOOKUP($A30,'ADR Raw Data'!$B$6:$BE$43,'ADR Raw Data'!P$1,FALSE)</f>
        <v>130.363932660503</v>
      </c>
      <c r="AG30" s="67">
        <f>VLOOKUP($A30,'ADR Raw Data'!$B$6:$BE$43,'ADR Raw Data'!R$1,FALSE)</f>
        <v>112.89441904283299</v>
      </c>
      <c r="AH30" s="80"/>
      <c r="AI30" s="59">
        <f>VLOOKUP($A30,'ADR Raw Data'!$B$6:$BE$43,'ADR Raw Data'!T$1,FALSE)</f>
        <v>7.83135210402477</v>
      </c>
      <c r="AJ30" s="60">
        <f>VLOOKUP($A30,'ADR Raw Data'!$B$6:$BE$43,'ADR Raw Data'!U$1,FALSE)</f>
        <v>11.8518851703957</v>
      </c>
      <c r="AK30" s="60">
        <f>VLOOKUP($A30,'ADR Raw Data'!$B$6:$BE$43,'ADR Raw Data'!V$1,FALSE)</f>
        <v>10.2307492764782</v>
      </c>
      <c r="AL30" s="60">
        <f>VLOOKUP($A30,'ADR Raw Data'!$B$6:$BE$43,'ADR Raw Data'!W$1,FALSE)</f>
        <v>13.354285721673</v>
      </c>
      <c r="AM30" s="60">
        <f>VLOOKUP($A30,'ADR Raw Data'!$B$6:$BE$43,'ADR Raw Data'!X$1,FALSE)</f>
        <v>25.0176521031878</v>
      </c>
      <c r="AN30" s="61">
        <f>VLOOKUP($A30,'ADR Raw Data'!$B$6:$BE$43,'ADR Raw Data'!Y$1,FALSE)</f>
        <v>14.743973830744601</v>
      </c>
      <c r="AO30" s="60">
        <f>VLOOKUP($A30,'ADR Raw Data'!$B$6:$BE$43,'ADR Raw Data'!AA$1,FALSE)</f>
        <v>22.0063568918772</v>
      </c>
      <c r="AP30" s="60">
        <f>VLOOKUP($A30,'ADR Raw Data'!$B$6:$BE$43,'ADR Raw Data'!AB$1,FALSE)</f>
        <v>15.9432861512716</v>
      </c>
      <c r="AQ30" s="61">
        <f>VLOOKUP($A30,'ADR Raw Data'!$B$6:$BE$43,'ADR Raw Data'!AC$1,FALSE)</f>
        <v>18.875653051434</v>
      </c>
      <c r="AR30" s="62">
        <f>VLOOKUP($A30,'ADR Raw Data'!$B$6:$BE$43,'ADR Raw Data'!AE$1,FALSE)</f>
        <v>16.271327511678098</v>
      </c>
      <c r="AS30" s="50"/>
      <c r="AT30" s="64">
        <f>VLOOKUP($A30,'RevPAR Raw Data'!$B$6:$BE$43,'RevPAR Raw Data'!G$1,FALSE)</f>
        <v>40.428611565333703</v>
      </c>
      <c r="AU30" s="65">
        <f>VLOOKUP($A30,'RevPAR Raw Data'!$B$6:$BE$43,'RevPAR Raw Data'!H$1,FALSE)</f>
        <v>55.141282889846799</v>
      </c>
      <c r="AV30" s="65">
        <f>VLOOKUP($A30,'RevPAR Raw Data'!$B$6:$BE$43,'RevPAR Raw Data'!I$1,FALSE)</f>
        <v>61.240698676973302</v>
      </c>
      <c r="AW30" s="65">
        <f>VLOOKUP($A30,'RevPAR Raw Data'!$B$6:$BE$43,'RevPAR Raw Data'!J$1,FALSE)</f>
        <v>66.305735097368796</v>
      </c>
      <c r="AX30" s="65">
        <f>VLOOKUP($A30,'RevPAR Raw Data'!$B$6:$BE$43,'RevPAR Raw Data'!K$1,FALSE)</f>
        <v>82.798455477924705</v>
      </c>
      <c r="AY30" s="66">
        <f>VLOOKUP($A30,'RevPAR Raw Data'!$B$6:$BE$43,'RevPAR Raw Data'!L$1,FALSE)</f>
        <v>61.182956741489498</v>
      </c>
      <c r="AZ30" s="65">
        <f>VLOOKUP($A30,'RevPAR Raw Data'!$B$6:$BE$43,'RevPAR Raw Data'!N$1,FALSE)</f>
        <v>112.43132005351499</v>
      </c>
      <c r="BA30" s="65">
        <f>VLOOKUP($A30,'RevPAR Raw Data'!$B$6:$BE$43,'RevPAR Raw Data'!O$1,FALSE)</f>
        <v>116.068922253604</v>
      </c>
      <c r="BB30" s="66">
        <f>VLOOKUP($A30,'RevPAR Raw Data'!$B$6:$BE$43,'RevPAR Raw Data'!P$1,FALSE)</f>
        <v>114.25012115356</v>
      </c>
      <c r="BC30" s="67">
        <f>VLOOKUP($A30,'RevPAR Raw Data'!$B$6:$BE$43,'RevPAR Raw Data'!R$1,FALSE)</f>
        <v>76.345003716366804</v>
      </c>
      <c r="BD30" s="63"/>
      <c r="BE30" s="59">
        <f>VLOOKUP($A30,'RevPAR Raw Data'!$B$6:$BE$43,'RevPAR Raw Data'!T$1,FALSE)</f>
        <v>-3.2666466886710999</v>
      </c>
      <c r="BF30" s="60">
        <f>VLOOKUP($A30,'RevPAR Raw Data'!$B$6:$BE$43,'RevPAR Raw Data'!U$1,FALSE)</f>
        <v>7.0650963052785398</v>
      </c>
      <c r="BG30" s="60">
        <f>VLOOKUP($A30,'RevPAR Raw Data'!$B$6:$BE$43,'RevPAR Raw Data'!V$1,FALSE)</f>
        <v>12.6786191060195</v>
      </c>
      <c r="BH30" s="60">
        <f>VLOOKUP($A30,'RevPAR Raw Data'!$B$6:$BE$43,'RevPAR Raw Data'!W$1,FALSE)</f>
        <v>24.960337850387301</v>
      </c>
      <c r="BI30" s="60">
        <f>VLOOKUP($A30,'RevPAR Raw Data'!$B$6:$BE$43,'RevPAR Raw Data'!X$1,FALSE)</f>
        <v>52.812560725579203</v>
      </c>
      <c r="BJ30" s="61">
        <f>VLOOKUP($A30,'RevPAR Raw Data'!$B$6:$BE$43,'RevPAR Raw Data'!Y$1,FALSE)</f>
        <v>20.017991459481902</v>
      </c>
      <c r="BK30" s="60">
        <f>VLOOKUP($A30,'RevPAR Raw Data'!$B$6:$BE$43,'RevPAR Raw Data'!AA$1,FALSE)</f>
        <v>22.092498161010202</v>
      </c>
      <c r="BL30" s="60">
        <f>VLOOKUP($A30,'RevPAR Raw Data'!$B$6:$BE$43,'RevPAR Raw Data'!AB$1,FALSE)</f>
        <v>17.974411802920699</v>
      </c>
      <c r="BM30" s="61">
        <f>VLOOKUP($A30,'RevPAR Raw Data'!$B$6:$BE$43,'RevPAR Raw Data'!AC$1,FALSE)</f>
        <v>19.965374059425798</v>
      </c>
      <c r="BN30" s="62">
        <f>VLOOKUP($A30,'RevPAR Raw Data'!$B$6:$BE$43,'RevPAR Raw Data'!AE$1,FALSE)</f>
        <v>19.995488149973301</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Data'!$B$8:$BE$45,'Occupancy Raw Data'!G$3,FALSE)</f>
        <v>50.294792744947998</v>
      </c>
      <c r="C32" s="60">
        <f>VLOOKUP($A32,'Occupancy Raw Data'!$B$8:$BE$45,'Occupancy Raw Data'!H$3,FALSE)</f>
        <v>62.640082812007698</v>
      </c>
      <c r="D32" s="60">
        <f>VLOOKUP($A32,'Occupancy Raw Data'!$B$8:$BE$45,'Occupancy Raw Data'!I$3,FALSE)</f>
        <v>64.534857554345294</v>
      </c>
      <c r="E32" s="60">
        <f>VLOOKUP($A32,'Occupancy Raw Data'!$B$8:$BE$45,'Occupancy Raw Data'!J$3,FALSE)</f>
        <v>66.020072910571997</v>
      </c>
      <c r="F32" s="60">
        <f>VLOOKUP($A32,'Occupancy Raw Data'!$B$8:$BE$45,'Occupancy Raw Data'!K$3,FALSE)</f>
        <v>64.314325577208606</v>
      </c>
      <c r="G32" s="61">
        <f>VLOOKUP($A32,'Occupancy Raw Data'!$B$8:$BE$45,'Occupancy Raw Data'!L$3,FALSE)</f>
        <v>61.5608263198163</v>
      </c>
      <c r="H32" s="60">
        <f>VLOOKUP($A32,'Occupancy Raw Data'!$B$8:$BE$45,'Occupancy Raw Data'!N$3,FALSE)</f>
        <v>82.658985552905094</v>
      </c>
      <c r="I32" s="60">
        <f>VLOOKUP($A32,'Occupancy Raw Data'!$B$8:$BE$45,'Occupancy Raw Data'!O$3,FALSE)</f>
        <v>89.2659435618164</v>
      </c>
      <c r="J32" s="61">
        <f>VLOOKUP($A32,'Occupancy Raw Data'!$B$8:$BE$45,'Occupancy Raw Data'!P$3,FALSE)</f>
        <v>85.962464557360803</v>
      </c>
      <c r="K32" s="62">
        <f>VLOOKUP($A32,'Occupancy Raw Data'!$B$8:$BE$45,'Occupancy Raw Data'!R$3,FALSE)</f>
        <v>68.532722959114693</v>
      </c>
      <c r="L32" s="63"/>
      <c r="M32" s="59">
        <f>VLOOKUP($A32,'Occupancy Raw Data'!$B$8:$BE$45,'Occupancy Raw Data'!T$3,FALSE)</f>
        <v>-12.4500983636411</v>
      </c>
      <c r="N32" s="60">
        <f>VLOOKUP($A32,'Occupancy Raw Data'!$B$8:$BE$45,'Occupancy Raw Data'!U$3,FALSE)</f>
        <v>-2.7245155096134099</v>
      </c>
      <c r="O32" s="60">
        <f>VLOOKUP($A32,'Occupancy Raw Data'!$B$8:$BE$45,'Occupancy Raw Data'!V$3,FALSE)</f>
        <v>-5.92352044841968</v>
      </c>
      <c r="P32" s="60">
        <f>VLOOKUP($A32,'Occupancy Raw Data'!$B$8:$BE$45,'Occupancy Raw Data'!W$3,FALSE)</f>
        <v>-4.0996669073811498</v>
      </c>
      <c r="Q32" s="60">
        <f>VLOOKUP($A32,'Occupancy Raw Data'!$B$8:$BE$45,'Occupancy Raw Data'!X$3,FALSE)</f>
        <v>-6.5406053110491298</v>
      </c>
      <c r="R32" s="61">
        <f>VLOOKUP($A32,'Occupancy Raw Data'!$B$8:$BE$45,'Occupancy Raw Data'!Y$3,FALSE)</f>
        <v>-6.1851511556590397</v>
      </c>
      <c r="S32" s="60">
        <f>VLOOKUP($A32,'Occupancy Raw Data'!$B$8:$BE$45,'Occupancy Raw Data'!AA$3,FALSE)</f>
        <v>0.59768607035543497</v>
      </c>
      <c r="T32" s="60">
        <f>VLOOKUP($A32,'Occupancy Raw Data'!$B$8:$BE$45,'Occupancy Raw Data'!AB$3,FALSE)</f>
        <v>6.7416742744647498E-2</v>
      </c>
      <c r="U32" s="61">
        <f>VLOOKUP($A32,'Occupancy Raw Data'!$B$8:$BE$45,'Occupancy Raw Data'!AC$3,FALSE)</f>
        <v>0.32166293368993998</v>
      </c>
      <c r="V32" s="62">
        <f>VLOOKUP($A32,'Occupancy Raw Data'!$B$8:$BE$45,'Occupancy Raw Data'!AE$3,FALSE)</f>
        <v>-3.9525963350334399</v>
      </c>
      <c r="W32" s="63"/>
      <c r="X32" s="64">
        <f>VLOOKUP($A32,'ADR Raw Data'!$B$6:$BE$43,'ADR Raw Data'!G$1,FALSE)</f>
        <v>98.570186326621894</v>
      </c>
      <c r="Y32" s="65">
        <f>VLOOKUP($A32,'ADR Raw Data'!$B$6:$BE$43,'ADR Raw Data'!H$1,FALSE)</f>
        <v>104.68758259088899</v>
      </c>
      <c r="Z32" s="65">
        <f>VLOOKUP($A32,'ADR Raw Data'!$B$6:$BE$43,'ADR Raw Data'!I$1,FALSE)</f>
        <v>104.13254691401001</v>
      </c>
      <c r="AA32" s="65">
        <f>VLOOKUP($A32,'ADR Raw Data'!$B$6:$BE$43,'ADR Raw Data'!J$1,FALSE)</f>
        <v>105.413975656145</v>
      </c>
      <c r="AB32" s="65">
        <f>VLOOKUP($A32,'ADR Raw Data'!$B$6:$BE$43,'ADR Raw Data'!K$1,FALSE)</f>
        <v>101.760533785864</v>
      </c>
      <c r="AC32" s="66">
        <f>VLOOKUP($A32,'ADR Raw Data'!$B$6:$BE$43,'ADR Raw Data'!L$1,FALSE)</f>
        <v>103.115846143498</v>
      </c>
      <c r="AD32" s="65">
        <f>VLOOKUP($A32,'ADR Raw Data'!$B$6:$BE$43,'ADR Raw Data'!N$1,FALSE)</f>
        <v>123.555701176086</v>
      </c>
      <c r="AE32" s="65">
        <f>VLOOKUP($A32,'ADR Raw Data'!$B$6:$BE$43,'ADR Raw Data'!O$1,FALSE)</f>
        <v>130.592130200665</v>
      </c>
      <c r="AF32" s="66">
        <f>VLOOKUP($A32,'ADR Raw Data'!$B$6:$BE$43,'ADR Raw Data'!P$1,FALSE)</f>
        <v>127.209118277486</v>
      </c>
      <c r="AG32" s="67">
        <f>VLOOKUP($A32,'ADR Raw Data'!$B$6:$BE$43,'ADR Raw Data'!R$1,FALSE)</f>
        <v>111.75037434492501</v>
      </c>
      <c r="AH32" s="63"/>
      <c r="AI32" s="59">
        <f>VLOOKUP($A32,'ADR Raw Data'!$B$6:$BE$43,'ADR Raw Data'!T$1,FALSE)</f>
        <v>11.883130697605401</v>
      </c>
      <c r="AJ32" s="60">
        <f>VLOOKUP($A32,'ADR Raw Data'!$B$6:$BE$43,'ADR Raw Data'!U$1,FALSE)</f>
        <v>16.4681353601555</v>
      </c>
      <c r="AK32" s="60">
        <f>VLOOKUP($A32,'ADR Raw Data'!$B$6:$BE$43,'ADR Raw Data'!V$1,FALSE)</f>
        <v>12.2050667733228</v>
      </c>
      <c r="AL32" s="60">
        <f>VLOOKUP($A32,'ADR Raw Data'!$B$6:$BE$43,'ADR Raw Data'!W$1,FALSE)</f>
        <v>11.401169714168001</v>
      </c>
      <c r="AM32" s="60">
        <f>VLOOKUP($A32,'ADR Raw Data'!$B$6:$BE$43,'ADR Raw Data'!X$1,FALSE)</f>
        <v>8.5518797788229897</v>
      </c>
      <c r="AN32" s="61">
        <f>VLOOKUP($A32,'ADR Raw Data'!$B$6:$BE$43,'ADR Raw Data'!Y$1,FALSE)</f>
        <v>12.097911246369399</v>
      </c>
      <c r="AO32" s="60">
        <f>VLOOKUP($A32,'ADR Raw Data'!$B$6:$BE$43,'ADR Raw Data'!AA$1,FALSE)</f>
        <v>12.234548862562599</v>
      </c>
      <c r="AP32" s="60">
        <f>VLOOKUP($A32,'ADR Raw Data'!$B$6:$BE$43,'ADR Raw Data'!AB$1,FALSE)</f>
        <v>11.616583817809699</v>
      </c>
      <c r="AQ32" s="61">
        <f>VLOOKUP($A32,'ADR Raw Data'!$B$6:$BE$43,'ADR Raw Data'!AC$1,FALSE)</f>
        <v>11.8953328927378</v>
      </c>
      <c r="AR32" s="62">
        <f>VLOOKUP($A32,'ADR Raw Data'!$B$6:$BE$43,'ADR Raw Data'!AE$1,FALSE)</f>
        <v>12.3884200249553</v>
      </c>
      <c r="AS32" s="50"/>
      <c r="AT32" s="64">
        <f>VLOOKUP($A32,'RevPAR Raw Data'!$B$6:$BE$43,'RevPAR Raw Data'!G$1,FALSE)</f>
        <v>49.575670921283503</v>
      </c>
      <c r="AU32" s="65">
        <f>VLOOKUP($A32,'RevPAR Raw Data'!$B$6:$BE$43,'RevPAR Raw Data'!H$1,FALSE)</f>
        <v>65.576388428822099</v>
      </c>
      <c r="AV32" s="65">
        <f>VLOOKUP($A32,'RevPAR Raw Data'!$B$6:$BE$43,'RevPAR Raw Data'!I$1,FALSE)</f>
        <v>67.201790818668698</v>
      </c>
      <c r="AW32" s="65">
        <f>VLOOKUP($A32,'RevPAR Raw Data'!$B$6:$BE$43,'RevPAR Raw Data'!J$1,FALSE)</f>
        <v>69.594383586119903</v>
      </c>
      <c r="AX32" s="65">
        <f>VLOOKUP($A32,'RevPAR Raw Data'!$B$6:$BE$43,'RevPAR Raw Data'!K$1,FALSE)</f>
        <v>65.446601008146104</v>
      </c>
      <c r="AY32" s="66">
        <f>VLOOKUP($A32,'RevPAR Raw Data'!$B$6:$BE$43,'RevPAR Raw Data'!L$1,FALSE)</f>
        <v>63.478966952608097</v>
      </c>
      <c r="AZ32" s="65">
        <f>VLOOKUP($A32,'RevPAR Raw Data'!$B$6:$BE$43,'RevPAR Raw Data'!N$1,FALSE)</f>
        <v>102.129889184931</v>
      </c>
      <c r="BA32" s="65">
        <f>VLOOKUP($A32,'RevPAR Raw Data'!$B$6:$BE$43,'RevPAR Raw Data'!O$1,FALSE)</f>
        <v>116.574297241099</v>
      </c>
      <c r="BB32" s="66">
        <f>VLOOKUP($A32,'RevPAR Raw Data'!$B$6:$BE$43,'RevPAR Raw Data'!P$1,FALSE)</f>
        <v>109.352093213015</v>
      </c>
      <c r="BC32" s="67">
        <f>VLOOKUP($A32,'RevPAR Raw Data'!$B$6:$BE$43,'RevPAR Raw Data'!R$1,FALSE)</f>
        <v>76.585574455581707</v>
      </c>
      <c r="BD32" s="80"/>
      <c r="BE32" s="59">
        <f>VLOOKUP($A32,'RevPAR Raw Data'!$B$6:$BE$43,'RevPAR Raw Data'!T$1,FALSE)</f>
        <v>-2.0464291265675398</v>
      </c>
      <c r="BF32" s="60">
        <f>VLOOKUP($A32,'RevPAR Raw Data'!$B$6:$BE$43,'RevPAR Raw Data'!U$1,FALSE)</f>
        <v>13.294942948510499</v>
      </c>
      <c r="BG32" s="60">
        <f>VLOOKUP($A32,'RevPAR Raw Data'!$B$6:$BE$43,'RevPAR Raw Data'!V$1,FALSE)</f>
        <v>5.5585766988421001</v>
      </c>
      <c r="BH32" s="60">
        <f>VLOOKUP($A32,'RevPAR Raw Data'!$B$6:$BE$43,'RevPAR Raw Data'!W$1,FALSE)</f>
        <v>6.8340928249607797</v>
      </c>
      <c r="BI32" s="60">
        <f>VLOOKUP($A32,'RevPAR Raw Data'!$B$6:$BE$43,'RevPAR Raw Data'!X$1,FALSE)</f>
        <v>1.45192976476562</v>
      </c>
      <c r="BJ32" s="61">
        <f>VLOOKUP($A32,'RevPAR Raw Data'!$B$6:$BE$43,'RevPAR Raw Data'!Y$1,FALSE)</f>
        <v>5.1644859934449698</v>
      </c>
      <c r="BK32" s="60">
        <f>VLOOKUP($A32,'RevPAR Raw Data'!$B$6:$BE$43,'RevPAR Raw Data'!AA$1,FALSE)</f>
        <v>12.9053591272404</v>
      </c>
      <c r="BL32" s="60">
        <f>VLOOKUP($A32,'RevPAR Raw Data'!$B$6:$BE$43,'RevPAR Raw Data'!AB$1,FALSE)</f>
        <v>11.691832082982501</v>
      </c>
      <c r="BM32" s="61">
        <f>VLOOKUP($A32,'RevPAR Raw Data'!$B$6:$BE$43,'RevPAR Raw Data'!AC$1,FALSE)</f>
        <v>12.255258703182699</v>
      </c>
      <c r="BN32" s="62">
        <f>VLOOKUP($A32,'RevPAR Raw Data'!$B$6:$BE$43,'RevPAR Raw Data'!AE$1,FALSE)</f>
        <v>7.9461594540469402</v>
      </c>
    </row>
    <row r="33" spans="1:66" x14ac:dyDescent="0.35">
      <c r="A33" s="78" t="s">
        <v>46</v>
      </c>
      <c r="B33" s="59">
        <f>VLOOKUP($A33,'Occupancy Raw Data'!$B$8:$BE$45,'Occupancy Raw Data'!G$3,FALSE)</f>
        <v>53.3877396090339</v>
      </c>
      <c r="C33" s="60">
        <f>VLOOKUP($A33,'Occupancy Raw Data'!$B$8:$BE$45,'Occupancy Raw Data'!H$3,FALSE)</f>
        <v>60.466881761244998</v>
      </c>
      <c r="D33" s="60">
        <f>VLOOKUP($A33,'Occupancy Raw Data'!$B$8:$BE$45,'Occupancy Raw Data'!I$3,FALSE)</f>
        <v>62.2129436325678</v>
      </c>
      <c r="E33" s="60">
        <f>VLOOKUP($A33,'Occupancy Raw Data'!$B$8:$BE$45,'Occupancy Raw Data'!J$3,FALSE)</f>
        <v>64.319605238185602</v>
      </c>
      <c r="F33" s="60">
        <f>VLOOKUP($A33,'Occupancy Raw Data'!$B$8:$BE$45,'Occupancy Raw Data'!K$3,FALSE)</f>
        <v>63.959005503890602</v>
      </c>
      <c r="G33" s="61">
        <f>VLOOKUP($A33,'Occupancy Raw Data'!$B$8:$BE$45,'Occupancy Raw Data'!L$3,FALSE)</f>
        <v>60.8692351489846</v>
      </c>
      <c r="H33" s="60">
        <f>VLOOKUP($A33,'Occupancy Raw Data'!$B$8:$BE$45,'Occupancy Raw Data'!N$3,FALSE)</f>
        <v>82.7291706206111</v>
      </c>
      <c r="I33" s="60">
        <f>VLOOKUP($A33,'Occupancy Raw Data'!$B$8:$BE$45,'Occupancy Raw Data'!O$3,FALSE)</f>
        <v>88.157145568418997</v>
      </c>
      <c r="J33" s="61">
        <f>VLOOKUP($A33,'Occupancy Raw Data'!$B$8:$BE$45,'Occupancy Raw Data'!P$3,FALSE)</f>
        <v>85.443158094514999</v>
      </c>
      <c r="K33" s="62">
        <f>VLOOKUP($A33,'Occupancy Raw Data'!$B$8:$BE$45,'Occupancy Raw Data'!R$3,FALSE)</f>
        <v>67.8903559905647</v>
      </c>
      <c r="L33" s="63"/>
      <c r="M33" s="59">
        <f>VLOOKUP($A33,'Occupancy Raw Data'!$B$8:$BE$45,'Occupancy Raw Data'!T$3,FALSE)</f>
        <v>-32.732755014027397</v>
      </c>
      <c r="N33" s="60">
        <f>VLOOKUP($A33,'Occupancy Raw Data'!$B$8:$BE$45,'Occupancy Raw Data'!U$3,FALSE)</f>
        <v>-28.683996236221699</v>
      </c>
      <c r="O33" s="60">
        <f>VLOOKUP($A33,'Occupancy Raw Data'!$B$8:$BE$45,'Occupancy Raw Data'!V$3,FALSE)</f>
        <v>-28.155705434860501</v>
      </c>
      <c r="P33" s="60">
        <f>VLOOKUP($A33,'Occupancy Raw Data'!$B$8:$BE$45,'Occupancy Raw Data'!W$3,FALSE)</f>
        <v>-25.3712785931151</v>
      </c>
      <c r="Q33" s="60">
        <f>VLOOKUP($A33,'Occupancy Raw Data'!$B$8:$BE$45,'Occupancy Raw Data'!X$3,FALSE)</f>
        <v>-25.046220098241001</v>
      </c>
      <c r="R33" s="61">
        <f>VLOOKUP($A33,'Occupancy Raw Data'!$B$8:$BE$45,'Occupancy Raw Data'!Y$3,FALSE)</f>
        <v>-27.9253811282267</v>
      </c>
      <c r="S33" s="60">
        <f>VLOOKUP($A33,'Occupancy Raw Data'!$B$8:$BE$45,'Occupancy Raw Data'!AA$3,FALSE)</f>
        <v>-3.09352726802789</v>
      </c>
      <c r="T33" s="60">
        <f>VLOOKUP($A33,'Occupancy Raw Data'!$B$8:$BE$45,'Occupancy Raw Data'!AB$3,FALSE)</f>
        <v>0.14231477392471301</v>
      </c>
      <c r="U33" s="61">
        <f>VLOOKUP($A33,'Occupancy Raw Data'!$B$8:$BE$45,'Occupancy Raw Data'!AC$3,FALSE)</f>
        <v>-1.45077093278002</v>
      </c>
      <c r="V33" s="62">
        <f>VLOOKUP($A33,'Occupancy Raw Data'!$B$8:$BE$45,'Occupancy Raw Data'!AE$3,FALSE)</f>
        <v>-20.218479533446601</v>
      </c>
      <c r="W33" s="63"/>
      <c r="X33" s="64">
        <f>VLOOKUP($A33,'ADR Raw Data'!$B$6:$BE$43,'ADR Raw Data'!G$1,FALSE)</f>
        <v>82.528476324208995</v>
      </c>
      <c r="Y33" s="65">
        <f>VLOOKUP($A33,'ADR Raw Data'!$B$6:$BE$43,'ADR Raw Data'!H$1,FALSE)</f>
        <v>85.680467922159394</v>
      </c>
      <c r="Z33" s="65">
        <f>VLOOKUP($A33,'ADR Raw Data'!$B$6:$BE$43,'ADR Raw Data'!I$1,FALSE)</f>
        <v>87.671104148871194</v>
      </c>
      <c r="AA33" s="65">
        <f>VLOOKUP($A33,'ADR Raw Data'!$B$6:$BE$43,'ADR Raw Data'!J$1,FALSE)</f>
        <v>87.183569371496006</v>
      </c>
      <c r="AB33" s="65">
        <f>VLOOKUP($A33,'ADR Raw Data'!$B$6:$BE$43,'ADR Raw Data'!K$1,FALSE)</f>
        <v>90.994225400593393</v>
      </c>
      <c r="AC33" s="66">
        <f>VLOOKUP($A33,'ADR Raw Data'!$B$6:$BE$43,'ADR Raw Data'!L$1,FALSE)</f>
        <v>86.968827032925901</v>
      </c>
      <c r="AD33" s="65">
        <f>VLOOKUP($A33,'ADR Raw Data'!$B$6:$BE$43,'ADR Raw Data'!N$1,FALSE)</f>
        <v>109.603981486579</v>
      </c>
      <c r="AE33" s="65">
        <f>VLOOKUP($A33,'ADR Raw Data'!$B$6:$BE$43,'ADR Raw Data'!O$1,FALSE)</f>
        <v>112.813457330462</v>
      </c>
      <c r="AF33" s="66">
        <f>VLOOKUP($A33,'ADR Raw Data'!$B$6:$BE$43,'ADR Raw Data'!P$1,FALSE)</f>
        <v>111.259691759218</v>
      </c>
      <c r="AG33" s="67">
        <f>VLOOKUP($A33,'ADR Raw Data'!$B$6:$BE$43,'ADR Raw Data'!R$1,FALSE)</f>
        <v>95.703449476836994</v>
      </c>
      <c r="AH33" s="63"/>
      <c r="AI33" s="59">
        <f>VLOOKUP($A33,'ADR Raw Data'!$B$6:$BE$43,'ADR Raw Data'!T$1,FALSE)</f>
        <v>-2.9882590993104401</v>
      </c>
      <c r="AJ33" s="60">
        <f>VLOOKUP($A33,'ADR Raw Data'!$B$6:$BE$43,'ADR Raw Data'!U$1,FALSE)</f>
        <v>-0.80826031524514896</v>
      </c>
      <c r="AK33" s="60">
        <f>VLOOKUP($A33,'ADR Raw Data'!$B$6:$BE$43,'ADR Raw Data'!V$1,FALSE)</f>
        <v>1.02984768334928</v>
      </c>
      <c r="AL33" s="60">
        <f>VLOOKUP($A33,'ADR Raw Data'!$B$6:$BE$43,'ADR Raw Data'!W$1,FALSE)</f>
        <v>0.63607516761760396</v>
      </c>
      <c r="AM33" s="60">
        <f>VLOOKUP($A33,'ADR Raw Data'!$B$6:$BE$43,'ADR Raw Data'!X$1,FALSE)</f>
        <v>4.4947110469996403</v>
      </c>
      <c r="AN33" s="61">
        <f>VLOOKUP($A33,'ADR Raw Data'!$B$6:$BE$43,'ADR Raw Data'!Y$1,FALSE)</f>
        <v>0.64885756889752699</v>
      </c>
      <c r="AO33" s="60">
        <f>VLOOKUP($A33,'ADR Raw Data'!$B$6:$BE$43,'ADR Raw Data'!AA$1,FALSE)</f>
        <v>23.225444979385301</v>
      </c>
      <c r="AP33" s="60">
        <f>VLOOKUP($A33,'ADR Raw Data'!$B$6:$BE$43,'ADR Raw Data'!AB$1,FALSE)</f>
        <v>26.462306456488399</v>
      </c>
      <c r="AQ33" s="61">
        <f>VLOOKUP($A33,'ADR Raw Data'!$B$6:$BE$43,'ADR Raw Data'!AC$1,FALSE)</f>
        <v>24.900660572044</v>
      </c>
      <c r="AR33" s="62">
        <f>VLOOKUP($A33,'ADR Raw Data'!$B$6:$BE$43,'ADR Raw Data'!AE$1,FALSE)</f>
        <v>9.7698845393948996</v>
      </c>
      <c r="AS33" s="50"/>
      <c r="AT33" s="64">
        <f>VLOOKUP($A33,'RevPAR Raw Data'!$B$6:$BE$43,'RevPAR Raw Data'!G$1,FALSE)</f>
        <v>44.060088043271897</v>
      </c>
      <c r="AU33" s="65">
        <f>VLOOKUP($A33,'RevPAR Raw Data'!$B$6:$BE$43,'RevPAR Raw Data'!H$1,FALSE)</f>
        <v>51.808307230973597</v>
      </c>
      <c r="AV33" s="65">
        <f>VLOOKUP($A33,'RevPAR Raw Data'!$B$6:$BE$43,'RevPAR Raw Data'!I$1,FALSE)</f>
        <v>54.542774606187102</v>
      </c>
      <c r="AW33" s="65">
        <f>VLOOKUP($A33,'RevPAR Raw Data'!$B$6:$BE$43,'RevPAR Raw Data'!J$1,FALSE)</f>
        <v>56.0761276523059</v>
      </c>
      <c r="AX33" s="65">
        <f>VLOOKUP($A33,'RevPAR Raw Data'!$B$6:$BE$43,'RevPAR Raw Data'!K$1,FALSE)</f>
        <v>58.1990016321882</v>
      </c>
      <c r="AY33" s="66">
        <f>VLOOKUP($A33,'RevPAR Raw Data'!$B$6:$BE$43,'RevPAR Raw Data'!L$1,FALSE)</f>
        <v>52.937259832985298</v>
      </c>
      <c r="AZ33" s="65">
        <f>VLOOKUP($A33,'RevPAR Raw Data'!$B$6:$BE$43,'RevPAR Raw Data'!N$1,FALSE)</f>
        <v>90.674464851015301</v>
      </c>
      <c r="BA33" s="65">
        <f>VLOOKUP($A33,'RevPAR Raw Data'!$B$6:$BE$43,'RevPAR Raw Data'!O$1,FALSE)</f>
        <v>99.4531237995824</v>
      </c>
      <c r="BB33" s="66">
        <f>VLOOKUP($A33,'RevPAR Raw Data'!$B$6:$BE$43,'RevPAR Raw Data'!P$1,FALSE)</f>
        <v>95.0637943252989</v>
      </c>
      <c r="BC33" s="67">
        <f>VLOOKUP($A33,'RevPAR Raw Data'!$B$6:$BE$43,'RevPAR Raw Data'!R$1,FALSE)</f>
        <v>64.973412545074893</v>
      </c>
      <c r="BD33" s="63"/>
      <c r="BE33" s="59">
        <f>VLOOKUP($A33,'RevPAR Raw Data'!$B$6:$BE$43,'RevPAR Raw Data'!T$1,FALSE)</f>
        <v>-34.742874583176203</v>
      </c>
      <c r="BF33" s="60">
        <f>VLOOKUP($A33,'RevPAR Raw Data'!$B$6:$BE$43,'RevPAR Raw Data'!U$1,FALSE)</f>
        <v>-29.2604151930631</v>
      </c>
      <c r="BG33" s="60">
        <f>VLOOKUP($A33,'RevPAR Raw Data'!$B$6:$BE$43,'RevPAR Raw Data'!V$1,FALSE)</f>
        <v>-27.415818631662699</v>
      </c>
      <c r="BH33" s="60">
        <f>VLOOKUP($A33,'RevPAR Raw Data'!$B$6:$BE$43,'RevPAR Raw Data'!W$1,FALSE)</f>
        <v>-24.896583828335299</v>
      </c>
      <c r="BI33" s="60">
        <f>VLOOKUP($A33,'RevPAR Raw Data'!$B$6:$BE$43,'RevPAR Raw Data'!X$1,FALSE)</f>
        <v>-21.677264272852799</v>
      </c>
      <c r="BJ33" s="61">
        <f>VLOOKUP($A33,'RevPAR Raw Data'!$B$6:$BE$43,'RevPAR Raw Data'!Y$1,FALSE)</f>
        <v>-27.4577195084232</v>
      </c>
      <c r="BK33" s="60">
        <f>VLOOKUP($A33,'RevPAR Raw Data'!$B$6:$BE$43,'RevPAR Raw Data'!AA$1,FALSE)</f>
        <v>19.413432237799299</v>
      </c>
      <c r="BL33" s="60">
        <f>VLOOKUP($A33,'RevPAR Raw Data'!$B$6:$BE$43,'RevPAR Raw Data'!AB$1,FALSE)</f>
        <v>26.6422810020219</v>
      </c>
      <c r="BM33" s="61">
        <f>VLOOKUP($A33,'RevPAR Raw Data'!$B$6:$BE$43,'RevPAR Raw Data'!AC$1,FALSE)</f>
        <v>23.088638093614499</v>
      </c>
      <c r="BN33" s="62">
        <f>VLOOKUP($A33,'RevPAR Raw Data'!$B$6:$BE$43,'RevPAR Raw Data'!AE$1,FALSE)</f>
        <v>-12.4239171000907</v>
      </c>
    </row>
    <row r="34" spans="1:66" x14ac:dyDescent="0.35">
      <c r="A34" s="78" t="s">
        <v>95</v>
      </c>
      <c r="B34" s="59">
        <f>VLOOKUP($A34,'Occupancy Raw Data'!$B$8:$BE$45,'Occupancy Raw Data'!G$3,FALSE)</f>
        <v>50.009598771357197</v>
      </c>
      <c r="C34" s="60">
        <f>VLOOKUP($A34,'Occupancy Raw Data'!$B$8:$BE$45,'Occupancy Raw Data'!H$3,FALSE)</f>
        <v>60.184296410059503</v>
      </c>
      <c r="D34" s="60">
        <f>VLOOKUP($A34,'Occupancy Raw Data'!$B$8:$BE$45,'Occupancy Raw Data'!I$3,FALSE)</f>
        <v>60.625839892493701</v>
      </c>
      <c r="E34" s="60">
        <f>VLOOKUP($A34,'Occupancy Raw Data'!$B$8:$BE$45,'Occupancy Raw Data'!J$3,FALSE)</f>
        <v>66.269917450566297</v>
      </c>
      <c r="F34" s="60">
        <f>VLOOKUP($A34,'Occupancy Raw Data'!$B$8:$BE$45,'Occupancy Raw Data'!K$3,FALSE)</f>
        <v>65.252447686696101</v>
      </c>
      <c r="G34" s="61">
        <f>VLOOKUP($A34,'Occupancy Raw Data'!$B$8:$BE$45,'Occupancy Raw Data'!L$3,FALSE)</f>
        <v>60.468420042234499</v>
      </c>
      <c r="H34" s="60">
        <f>VLOOKUP($A34,'Occupancy Raw Data'!$B$8:$BE$45,'Occupancy Raw Data'!N$3,FALSE)</f>
        <v>86.350547129967296</v>
      </c>
      <c r="I34" s="60">
        <f>VLOOKUP($A34,'Occupancy Raw Data'!$B$8:$BE$45,'Occupancy Raw Data'!O$3,FALSE)</f>
        <v>91.514686120176606</v>
      </c>
      <c r="J34" s="61">
        <f>VLOOKUP($A34,'Occupancy Raw Data'!$B$8:$BE$45,'Occupancy Raw Data'!P$3,FALSE)</f>
        <v>88.932616625071901</v>
      </c>
      <c r="K34" s="62">
        <f>VLOOKUP($A34,'Occupancy Raw Data'!$B$8:$BE$45,'Occupancy Raw Data'!R$3,FALSE)</f>
        <v>68.601047637330893</v>
      </c>
      <c r="L34" s="63"/>
      <c r="M34" s="59">
        <f>VLOOKUP($A34,'Occupancy Raw Data'!$B$8:$BE$45,'Occupancy Raw Data'!T$3,FALSE)</f>
        <v>9.8294936782035993</v>
      </c>
      <c r="N34" s="60">
        <f>VLOOKUP($A34,'Occupancy Raw Data'!$B$8:$BE$45,'Occupancy Raw Data'!U$3,FALSE)</f>
        <v>13.1378948200512</v>
      </c>
      <c r="O34" s="60">
        <f>VLOOKUP($A34,'Occupancy Raw Data'!$B$8:$BE$45,'Occupancy Raw Data'!V$3,FALSE)</f>
        <v>3.7922252445193498</v>
      </c>
      <c r="P34" s="60">
        <f>VLOOKUP($A34,'Occupancy Raw Data'!$B$8:$BE$45,'Occupancy Raw Data'!W$3,FALSE)</f>
        <v>6.0198042223410901</v>
      </c>
      <c r="Q34" s="60">
        <f>VLOOKUP($A34,'Occupancy Raw Data'!$B$8:$BE$45,'Occupancy Raw Data'!X$3,FALSE)</f>
        <v>2.1603790534288998</v>
      </c>
      <c r="R34" s="61">
        <f>VLOOKUP($A34,'Occupancy Raw Data'!$B$8:$BE$45,'Occupancy Raw Data'!Y$3,FALSE)</f>
        <v>6.6387889239809397</v>
      </c>
      <c r="S34" s="60">
        <f>VLOOKUP($A34,'Occupancy Raw Data'!$B$8:$BE$45,'Occupancy Raw Data'!AA$3,FALSE)</f>
        <v>8.1535475098142296</v>
      </c>
      <c r="T34" s="60">
        <f>VLOOKUP($A34,'Occupancy Raw Data'!$B$8:$BE$45,'Occupancy Raw Data'!AB$3,FALSE)</f>
        <v>0.99559227955029295</v>
      </c>
      <c r="U34" s="61">
        <f>VLOOKUP($A34,'Occupancy Raw Data'!$B$8:$BE$45,'Occupancy Raw Data'!AC$3,FALSE)</f>
        <v>4.3483950743223403</v>
      </c>
      <c r="V34" s="62">
        <f>VLOOKUP($A34,'Occupancy Raw Data'!$B$8:$BE$45,'Occupancy Raw Data'!AE$3,FALSE)</f>
        <v>5.7788148275346396</v>
      </c>
      <c r="W34" s="63"/>
      <c r="X34" s="64">
        <f>VLOOKUP($A34,'ADR Raw Data'!$B$6:$BE$43,'ADR Raw Data'!G$1,FALSE)</f>
        <v>132.180003838771</v>
      </c>
      <c r="Y34" s="65">
        <f>VLOOKUP($A34,'ADR Raw Data'!$B$6:$BE$43,'ADR Raw Data'!H$1,FALSE)</f>
        <v>140.23468899521501</v>
      </c>
      <c r="Z34" s="65">
        <f>VLOOKUP($A34,'ADR Raw Data'!$B$6:$BE$43,'ADR Raw Data'!I$1,FALSE)</f>
        <v>134.40753324889101</v>
      </c>
      <c r="AA34" s="65">
        <f>VLOOKUP($A34,'ADR Raw Data'!$B$6:$BE$43,'ADR Raw Data'!J$1,FALSE)</f>
        <v>141.49103997682499</v>
      </c>
      <c r="AB34" s="65">
        <f>VLOOKUP($A34,'ADR Raw Data'!$B$6:$BE$43,'ADR Raw Data'!K$1,FALSE)</f>
        <v>125.702689026184</v>
      </c>
      <c r="AC34" s="66">
        <f>VLOOKUP($A34,'ADR Raw Data'!$B$6:$BE$43,'ADR Raw Data'!L$1,FALSE)</f>
        <v>134.87295447329899</v>
      </c>
      <c r="AD34" s="65">
        <f>VLOOKUP($A34,'ADR Raw Data'!$B$6:$BE$43,'ADR Raw Data'!N$1,FALSE)</f>
        <v>151.69891285015501</v>
      </c>
      <c r="AE34" s="65">
        <f>VLOOKUP($A34,'ADR Raw Data'!$B$6:$BE$43,'ADR Raw Data'!O$1,FALSE)</f>
        <v>162.25416823998299</v>
      </c>
      <c r="AF34" s="66">
        <f>VLOOKUP($A34,'ADR Raw Data'!$B$6:$BE$43,'ADR Raw Data'!P$1,FALSE)</f>
        <v>157.129771181867</v>
      </c>
      <c r="AG34" s="67">
        <f>VLOOKUP($A34,'ADR Raw Data'!$B$6:$BE$43,'ADR Raw Data'!R$1,FALSE)</f>
        <v>143.116714240025</v>
      </c>
      <c r="AH34" s="63"/>
      <c r="AI34" s="59">
        <f>VLOOKUP($A34,'ADR Raw Data'!$B$6:$BE$43,'ADR Raw Data'!T$1,FALSE)</f>
        <v>18.8001038015645</v>
      </c>
      <c r="AJ34" s="60">
        <f>VLOOKUP($A34,'ADR Raw Data'!$B$6:$BE$43,'ADR Raw Data'!U$1,FALSE)</f>
        <v>29.274811919250499</v>
      </c>
      <c r="AK34" s="60">
        <f>VLOOKUP($A34,'ADR Raw Data'!$B$6:$BE$43,'ADR Raw Data'!V$1,FALSE)</f>
        <v>16.879768773853598</v>
      </c>
      <c r="AL34" s="60">
        <f>VLOOKUP($A34,'ADR Raw Data'!$B$6:$BE$43,'ADR Raw Data'!W$1,FALSE)</f>
        <v>15.4312284145213</v>
      </c>
      <c r="AM34" s="60">
        <f>VLOOKUP($A34,'ADR Raw Data'!$B$6:$BE$43,'ADR Raw Data'!X$1,FALSE)</f>
        <v>6.2093103430322296</v>
      </c>
      <c r="AN34" s="61">
        <f>VLOOKUP($A34,'ADR Raw Data'!$B$6:$BE$43,'ADR Raw Data'!Y$1,FALSE)</f>
        <v>16.670956937135401</v>
      </c>
      <c r="AO34" s="60">
        <f>VLOOKUP($A34,'ADR Raw Data'!$B$6:$BE$43,'ADR Raw Data'!AA$1,FALSE)</f>
        <v>5.4182624077897303</v>
      </c>
      <c r="AP34" s="60">
        <f>VLOOKUP($A34,'ADR Raw Data'!$B$6:$BE$43,'ADR Raw Data'!AB$1,FALSE)</f>
        <v>4.8519684204353002</v>
      </c>
      <c r="AQ34" s="61">
        <f>VLOOKUP($A34,'ADR Raw Data'!$B$6:$BE$43,'ADR Raw Data'!AC$1,FALSE)</f>
        <v>4.9865434001350399</v>
      </c>
      <c r="AR34" s="62">
        <f>VLOOKUP($A34,'ADR Raw Data'!$B$6:$BE$43,'ADR Raw Data'!AE$1,FALSE)</f>
        <v>11.468830224724501</v>
      </c>
      <c r="AS34" s="50"/>
      <c r="AT34" s="64">
        <f>VLOOKUP($A34,'RevPAR Raw Data'!$B$6:$BE$43,'RevPAR Raw Data'!G$1,FALSE)</f>
        <v>66.102689575734303</v>
      </c>
      <c r="AU34" s="65">
        <f>VLOOKUP($A34,'RevPAR Raw Data'!$B$6:$BE$43,'RevPAR Raw Data'!H$1,FALSE)</f>
        <v>84.399260894605405</v>
      </c>
      <c r="AV34" s="65">
        <f>VLOOKUP($A34,'RevPAR Raw Data'!$B$6:$BE$43,'RevPAR Raw Data'!I$1,FALSE)</f>
        <v>81.485695910923397</v>
      </c>
      <c r="AW34" s="65">
        <f>VLOOKUP($A34,'RevPAR Raw Data'!$B$6:$BE$43,'RevPAR Raw Data'!J$1,FALSE)</f>
        <v>93.765995392589701</v>
      </c>
      <c r="AX34" s="65">
        <f>VLOOKUP($A34,'RevPAR Raw Data'!$B$6:$BE$43,'RevPAR Raw Data'!K$1,FALSE)</f>
        <v>82.024081397581099</v>
      </c>
      <c r="AY34" s="66">
        <f>VLOOKUP($A34,'RevPAR Raw Data'!$B$6:$BE$43,'RevPAR Raw Data'!L$1,FALSE)</f>
        <v>81.555544634286804</v>
      </c>
      <c r="AZ34" s="65">
        <f>VLOOKUP($A34,'RevPAR Raw Data'!$B$6:$BE$43,'RevPAR Raw Data'!N$1,FALSE)</f>
        <v>130.992841236321</v>
      </c>
      <c r="BA34" s="65">
        <f>VLOOKUP($A34,'RevPAR Raw Data'!$B$6:$BE$43,'RevPAR Raw Data'!O$1,FALSE)</f>
        <v>148.486392781723</v>
      </c>
      <c r="BB34" s="66">
        <f>VLOOKUP($A34,'RevPAR Raw Data'!$B$6:$BE$43,'RevPAR Raw Data'!P$1,FALSE)</f>
        <v>139.739617009022</v>
      </c>
      <c r="BC34" s="67">
        <f>VLOOKUP($A34,'RevPAR Raw Data'!$B$6:$BE$43,'RevPAR Raw Data'!R$1,FALSE)</f>
        <v>98.179565312782799</v>
      </c>
      <c r="BD34" s="63"/>
      <c r="BE34" s="59">
        <f>VLOOKUP($A34,'RevPAR Raw Data'!$B$6:$BE$43,'RevPAR Raw Data'!T$1,FALSE)</f>
        <v>30.477552494438701</v>
      </c>
      <c r="BF34" s="60">
        <f>VLOOKUP($A34,'RevPAR Raw Data'!$B$6:$BE$43,'RevPAR Raw Data'!U$1,FALSE)</f>
        <v>46.258800738020703</v>
      </c>
      <c r="BG34" s="60">
        <f>VLOOKUP($A34,'RevPAR Raw Data'!$B$6:$BE$43,'RevPAR Raw Data'!V$1,FALSE)</f>
        <v>21.312112871031498</v>
      </c>
      <c r="BH34" s="60">
        <f>VLOOKUP($A34,'RevPAR Raw Data'!$B$6:$BE$43,'RevPAR Raw Data'!W$1,FALSE)</f>
        <v>22.3799623765189</v>
      </c>
      <c r="BI34" s="60">
        <f>VLOOKUP($A34,'RevPAR Raw Data'!$B$6:$BE$43,'RevPAR Raw Data'!X$1,FALSE)</f>
        <v>8.5038340364743998</v>
      </c>
      <c r="BJ34" s="61">
        <f>VLOOKUP($A34,'RevPAR Raw Data'!$B$6:$BE$43,'RevPAR Raw Data'!Y$1,FALSE)</f>
        <v>24.416495503780499</v>
      </c>
      <c r="BK34" s="60">
        <f>VLOOKUP($A34,'RevPAR Raw Data'!$B$6:$BE$43,'RevPAR Raw Data'!AA$1,FALSE)</f>
        <v>14.013590517229501</v>
      </c>
      <c r="BL34" s="60">
        <f>VLOOKUP($A34,'RevPAR Raw Data'!$B$6:$BE$43,'RevPAR Raw Data'!AB$1,FALSE)</f>
        <v>5.8958665229856599</v>
      </c>
      <c r="BM34" s="61">
        <f>VLOOKUP($A34,'RevPAR Raw Data'!$B$6:$BE$43,'RevPAR Raw Data'!AC$1,FALSE)</f>
        <v>9.5517730820478004</v>
      </c>
      <c r="BN34" s="62">
        <f>VLOOKUP($A34,'RevPAR Raw Data'!$B$6:$BE$43,'RevPAR Raw Data'!AE$1,FALSE)</f>
        <v>17.9104075138303</v>
      </c>
    </row>
    <row r="35" spans="1:66" x14ac:dyDescent="0.35">
      <c r="A35" s="78" t="s">
        <v>96</v>
      </c>
      <c r="B35" s="59">
        <f>VLOOKUP($A35,'Occupancy Raw Data'!$B$8:$BE$45,'Occupancy Raw Data'!G$3,FALSE)</f>
        <v>48.509485094850902</v>
      </c>
      <c r="C35" s="60">
        <f>VLOOKUP($A35,'Occupancy Raw Data'!$B$8:$BE$45,'Occupancy Raw Data'!H$3,FALSE)</f>
        <v>64.329268292682897</v>
      </c>
      <c r="D35" s="60">
        <f>VLOOKUP($A35,'Occupancy Raw Data'!$B$8:$BE$45,'Occupancy Raw Data'!I$3,FALSE)</f>
        <v>66.8586269196025</v>
      </c>
      <c r="E35" s="60">
        <f>VLOOKUP($A35,'Occupancy Raw Data'!$B$8:$BE$45,'Occupancy Raw Data'!J$3,FALSE)</f>
        <v>66.542457091237495</v>
      </c>
      <c r="F35" s="60">
        <f>VLOOKUP($A35,'Occupancy Raw Data'!$B$8:$BE$45,'Occupancy Raw Data'!K$3,FALSE)</f>
        <v>62.646793134597999</v>
      </c>
      <c r="G35" s="61">
        <f>VLOOKUP($A35,'Occupancy Raw Data'!$B$8:$BE$45,'Occupancy Raw Data'!L$3,FALSE)</f>
        <v>61.777326106594302</v>
      </c>
      <c r="H35" s="60">
        <f>VLOOKUP($A35,'Occupancy Raw Data'!$B$8:$BE$45,'Occupancy Raw Data'!N$3,FALSE)</f>
        <v>80.058717253839205</v>
      </c>
      <c r="I35" s="60">
        <f>VLOOKUP($A35,'Occupancy Raw Data'!$B$8:$BE$45,'Occupancy Raw Data'!O$3,FALSE)</f>
        <v>88.335591689250194</v>
      </c>
      <c r="J35" s="61">
        <f>VLOOKUP($A35,'Occupancy Raw Data'!$B$8:$BE$45,'Occupancy Raw Data'!P$3,FALSE)</f>
        <v>84.197154471544707</v>
      </c>
      <c r="K35" s="62">
        <f>VLOOKUP($A35,'Occupancy Raw Data'!$B$8:$BE$45,'Occupancy Raw Data'!R$3,FALSE)</f>
        <v>68.182991353722997</v>
      </c>
      <c r="L35" s="63"/>
      <c r="M35" s="59">
        <f>VLOOKUP($A35,'Occupancy Raw Data'!$B$8:$BE$45,'Occupancy Raw Data'!T$3,FALSE)</f>
        <v>-4.1334290528024002</v>
      </c>
      <c r="N35" s="60">
        <f>VLOOKUP($A35,'Occupancy Raw Data'!$B$8:$BE$45,'Occupancy Raw Data'!U$3,FALSE)</f>
        <v>12.017276422764199</v>
      </c>
      <c r="O35" s="60">
        <f>VLOOKUP($A35,'Occupancy Raw Data'!$B$8:$BE$45,'Occupancy Raw Data'!V$3,FALSE)</f>
        <v>6.9592474922088297</v>
      </c>
      <c r="P35" s="60">
        <f>VLOOKUP($A35,'Occupancy Raw Data'!$B$8:$BE$45,'Occupancy Raw Data'!W$3,FALSE)</f>
        <v>8.70162775667524</v>
      </c>
      <c r="Q35" s="60">
        <f>VLOOKUP($A35,'Occupancy Raw Data'!$B$8:$BE$45,'Occupancy Raw Data'!X$3,FALSE)</f>
        <v>2.92890289936375</v>
      </c>
      <c r="R35" s="61">
        <f>VLOOKUP($A35,'Occupancy Raw Data'!$B$8:$BE$45,'Occupancy Raw Data'!Y$3,FALSE)</f>
        <v>5.5599080742451203</v>
      </c>
      <c r="S35" s="60">
        <f>VLOOKUP($A35,'Occupancy Raw Data'!$B$8:$BE$45,'Occupancy Raw Data'!AA$3,FALSE)</f>
        <v>-0.34475314167784998</v>
      </c>
      <c r="T35" s="60">
        <f>VLOOKUP($A35,'Occupancy Raw Data'!$B$8:$BE$45,'Occupancy Raw Data'!AB$3,FALSE)</f>
        <v>0.63866246974269902</v>
      </c>
      <c r="U35" s="61">
        <f>VLOOKUP($A35,'Occupancy Raw Data'!$B$8:$BE$45,'Occupancy Raw Data'!AC$3,FALSE)</f>
        <v>0.16871399488414701</v>
      </c>
      <c r="V35" s="62">
        <f>VLOOKUP($A35,'Occupancy Raw Data'!$B$8:$BE$45,'Occupancy Raw Data'!AE$3,FALSE)</f>
        <v>3.5927664927242802</v>
      </c>
      <c r="W35" s="63"/>
      <c r="X35" s="64">
        <f>VLOOKUP($A35,'ADR Raw Data'!$B$6:$BE$43,'ADR Raw Data'!G$1,FALSE)</f>
        <v>93.045633147113506</v>
      </c>
      <c r="Y35" s="65">
        <f>VLOOKUP($A35,'ADR Raw Data'!$B$6:$BE$43,'ADR Raw Data'!H$1,FALSE)</f>
        <v>100.743747586449</v>
      </c>
      <c r="Z35" s="65">
        <f>VLOOKUP($A35,'ADR Raw Data'!$B$6:$BE$43,'ADR Raw Data'!I$1,FALSE)</f>
        <v>101.716672859314</v>
      </c>
      <c r="AA35" s="65">
        <f>VLOOKUP($A35,'ADR Raw Data'!$B$6:$BE$43,'ADR Raw Data'!J$1,FALSE)</f>
        <v>99.869694552859301</v>
      </c>
      <c r="AB35" s="65">
        <f>VLOOKUP($A35,'ADR Raw Data'!$B$6:$BE$43,'ADR Raw Data'!K$1,FALSE)</f>
        <v>98.800670511896101</v>
      </c>
      <c r="AC35" s="66">
        <f>VLOOKUP($A35,'ADR Raw Data'!$B$6:$BE$43,'ADR Raw Data'!L$1,FALSE)</f>
        <v>99.162998354962497</v>
      </c>
      <c r="AD35" s="65">
        <f>VLOOKUP($A35,'ADR Raw Data'!$B$6:$BE$43,'ADR Raw Data'!N$1,FALSE)</f>
        <v>119.236277856135</v>
      </c>
      <c r="AE35" s="65">
        <f>VLOOKUP($A35,'ADR Raw Data'!$B$6:$BE$43,'ADR Raw Data'!O$1,FALSE)</f>
        <v>127.071578678256</v>
      </c>
      <c r="AF35" s="66">
        <f>VLOOKUP($A35,'ADR Raw Data'!$B$6:$BE$43,'ADR Raw Data'!P$1,FALSE)</f>
        <v>123.346487628243</v>
      </c>
      <c r="AG35" s="67">
        <f>VLOOKUP($A35,'ADR Raw Data'!$B$6:$BE$43,'ADR Raw Data'!R$1,FALSE)</f>
        <v>107.695419466262</v>
      </c>
      <c r="AH35" s="63"/>
      <c r="AI35" s="59">
        <f>VLOOKUP($A35,'ADR Raw Data'!$B$6:$BE$43,'ADR Raw Data'!T$1,FALSE)</f>
        <v>16.029417259526902</v>
      </c>
      <c r="AJ35" s="60">
        <f>VLOOKUP($A35,'ADR Raw Data'!$B$6:$BE$43,'ADR Raw Data'!U$1,FALSE)</f>
        <v>19.392971738768502</v>
      </c>
      <c r="AK35" s="60">
        <f>VLOOKUP($A35,'ADR Raw Data'!$B$6:$BE$43,'ADR Raw Data'!V$1,FALSE)</f>
        <v>16.255588535994502</v>
      </c>
      <c r="AL35" s="60">
        <f>VLOOKUP($A35,'ADR Raw Data'!$B$6:$BE$43,'ADR Raw Data'!W$1,FALSE)</f>
        <v>14.894211591813299</v>
      </c>
      <c r="AM35" s="60">
        <f>VLOOKUP($A35,'ADR Raw Data'!$B$6:$BE$43,'ADR Raw Data'!X$1,FALSE)</f>
        <v>13.879614806286799</v>
      </c>
      <c r="AN35" s="61">
        <f>VLOOKUP($A35,'ADR Raw Data'!$B$6:$BE$43,'ADR Raw Data'!Y$1,FALSE)</f>
        <v>16.187042328562899</v>
      </c>
      <c r="AO35" s="60">
        <f>VLOOKUP($A35,'ADR Raw Data'!$B$6:$BE$43,'ADR Raw Data'!AA$1,FALSE)</f>
        <v>12.7852024556054</v>
      </c>
      <c r="AP35" s="60">
        <f>VLOOKUP($A35,'ADR Raw Data'!$B$6:$BE$43,'ADR Raw Data'!AB$1,FALSE)</f>
        <v>11.442294480210199</v>
      </c>
      <c r="AQ35" s="61">
        <f>VLOOKUP($A35,'ADR Raw Data'!$B$6:$BE$43,'ADR Raw Data'!AC$1,FALSE)</f>
        <v>12.0761903057767</v>
      </c>
      <c r="AR35" s="62">
        <f>VLOOKUP($A35,'ADR Raw Data'!$B$6:$BE$43,'ADR Raw Data'!AE$1,FALSE)</f>
        <v>14.128542075956499</v>
      </c>
      <c r="AS35" s="50"/>
      <c r="AT35" s="64">
        <f>VLOOKUP($A35,'RevPAR Raw Data'!$B$6:$BE$43,'RevPAR Raw Data'!G$1,FALSE)</f>
        <v>45.135957542908699</v>
      </c>
      <c r="AU35" s="65">
        <f>VLOOKUP($A35,'RevPAR Raw Data'!$B$6:$BE$43,'RevPAR Raw Data'!H$1,FALSE)</f>
        <v>64.80771567299</v>
      </c>
      <c r="AV35" s="65">
        <f>VLOOKUP($A35,'RevPAR Raw Data'!$B$6:$BE$43,'RevPAR Raw Data'!I$1,FALSE)</f>
        <v>68.006370822041504</v>
      </c>
      <c r="AW35" s="65">
        <f>VLOOKUP($A35,'RevPAR Raw Data'!$B$6:$BE$43,'RevPAR Raw Data'!J$1,FALSE)</f>
        <v>66.4557486449864</v>
      </c>
      <c r="AX35" s="65">
        <f>VLOOKUP($A35,'RevPAR Raw Data'!$B$6:$BE$43,'RevPAR Raw Data'!K$1,FALSE)</f>
        <v>61.895451671183302</v>
      </c>
      <c r="AY35" s="66">
        <f>VLOOKUP($A35,'RevPAR Raw Data'!$B$6:$BE$43,'RevPAR Raw Data'!L$1,FALSE)</f>
        <v>61.260248870821997</v>
      </c>
      <c r="AZ35" s="65">
        <f>VLOOKUP($A35,'RevPAR Raw Data'!$B$6:$BE$43,'RevPAR Raw Data'!N$1,FALSE)</f>
        <v>95.459034552845495</v>
      </c>
      <c r="BA35" s="65">
        <f>VLOOKUP($A35,'RevPAR Raw Data'!$B$6:$BE$43,'RevPAR Raw Data'!O$1,FALSE)</f>
        <v>112.24943089430801</v>
      </c>
      <c r="BB35" s="66">
        <f>VLOOKUP($A35,'RevPAR Raw Data'!$B$6:$BE$43,'RevPAR Raw Data'!P$1,FALSE)</f>
        <v>103.854232723577</v>
      </c>
      <c r="BC35" s="67">
        <f>VLOOKUP($A35,'RevPAR Raw Data'!$B$6:$BE$43,'RevPAR Raw Data'!R$1,FALSE)</f>
        <v>73.429958543037799</v>
      </c>
      <c r="BD35" s="63"/>
      <c r="BE35" s="59">
        <f>VLOOKUP($A35,'RevPAR Raw Data'!$B$6:$BE$43,'RevPAR Raw Data'!T$1,FALSE)</f>
        <v>11.233423616724201</v>
      </c>
      <c r="BF35" s="60">
        <f>VLOOKUP($A35,'RevPAR Raw Data'!$B$6:$BE$43,'RevPAR Raw Data'!U$1,FALSE)</f>
        <v>33.740755181969099</v>
      </c>
      <c r="BG35" s="60">
        <f>VLOOKUP($A35,'RevPAR Raw Data'!$B$6:$BE$43,'RevPAR Raw Data'!V$1,FALSE)</f>
        <v>24.3461026657383</v>
      </c>
      <c r="BH35" s="60">
        <f>VLOOKUP($A35,'RevPAR Raw Data'!$B$6:$BE$43,'RevPAR Raw Data'!W$1,FALSE)</f>
        <v>24.8918781984997</v>
      </c>
      <c r="BI35" s="60">
        <f>VLOOKUP($A35,'RevPAR Raw Data'!$B$6:$BE$43,'RevPAR Raw Data'!X$1,FALSE)</f>
        <v>17.2150381461324</v>
      </c>
      <c r="BJ35" s="61">
        <f>VLOOKUP($A35,'RevPAR Raw Data'!$B$6:$BE$43,'RevPAR Raw Data'!Y$1,FALSE)</f>
        <v>22.6469350762153</v>
      </c>
      <c r="BK35" s="60">
        <f>VLOOKUP($A35,'RevPAR Raw Data'!$B$6:$BE$43,'RevPAR Raw Data'!AA$1,FALSE)</f>
        <v>12.3963719267919</v>
      </c>
      <c r="BL35" s="60">
        <f>VLOOKUP($A35,'RevPAR Raw Data'!$B$6:$BE$43,'RevPAR Raw Data'!AB$1,FALSE)</f>
        <v>12.154034590475399</v>
      </c>
      <c r="BM35" s="61">
        <f>VLOOKUP($A35,'RevPAR Raw Data'!$B$6:$BE$43,'RevPAR Raw Data'!AC$1,FALSE)</f>
        <v>12.2652785237555</v>
      </c>
      <c r="BN35" s="62">
        <f>VLOOKUP($A35,'RevPAR Raw Data'!$B$6:$BE$43,'RevPAR Raw Data'!AE$1,FALSE)</f>
        <v>18.2289140942963</v>
      </c>
    </row>
    <row r="36" spans="1:66" x14ac:dyDescent="0.35">
      <c r="A36" s="78" t="s">
        <v>45</v>
      </c>
      <c r="B36" s="59">
        <f>VLOOKUP($A36,'Occupancy Raw Data'!$B$8:$BE$45,'Occupancy Raw Data'!G$3,FALSE)</f>
        <v>50.641247833622103</v>
      </c>
      <c r="C36" s="60">
        <f>VLOOKUP($A36,'Occupancy Raw Data'!$B$8:$BE$45,'Occupancy Raw Data'!H$3,FALSE)</f>
        <v>65.857885615251206</v>
      </c>
      <c r="D36" s="60">
        <f>VLOOKUP($A36,'Occupancy Raw Data'!$B$8:$BE$45,'Occupancy Raw Data'!I$3,FALSE)</f>
        <v>68.700173310225296</v>
      </c>
      <c r="E36" s="60">
        <f>VLOOKUP($A36,'Occupancy Raw Data'!$B$8:$BE$45,'Occupancy Raw Data'!J$3,FALSE)</f>
        <v>67.071057192374298</v>
      </c>
      <c r="F36" s="60">
        <f>VLOOKUP($A36,'Occupancy Raw Data'!$B$8:$BE$45,'Occupancy Raw Data'!K$3,FALSE)</f>
        <v>68.388214904679302</v>
      </c>
      <c r="G36" s="61">
        <f>VLOOKUP($A36,'Occupancy Raw Data'!$B$8:$BE$45,'Occupancy Raw Data'!L$3,FALSE)</f>
        <v>64.131715771230503</v>
      </c>
      <c r="H36" s="60">
        <f>VLOOKUP($A36,'Occupancy Raw Data'!$B$8:$BE$45,'Occupancy Raw Data'!N$3,FALSE)</f>
        <v>83.8474870017331</v>
      </c>
      <c r="I36" s="60">
        <f>VLOOKUP($A36,'Occupancy Raw Data'!$B$8:$BE$45,'Occupancy Raw Data'!O$3,FALSE)</f>
        <v>90.086655112651599</v>
      </c>
      <c r="J36" s="61">
        <f>VLOOKUP($A36,'Occupancy Raw Data'!$B$8:$BE$45,'Occupancy Raw Data'!P$3,FALSE)</f>
        <v>86.9670710571923</v>
      </c>
      <c r="K36" s="62">
        <f>VLOOKUP($A36,'Occupancy Raw Data'!$B$8:$BE$45,'Occupancy Raw Data'!R$3,FALSE)</f>
        <v>70.656102995791002</v>
      </c>
      <c r="L36" s="63"/>
      <c r="M36" s="59">
        <f>VLOOKUP($A36,'Occupancy Raw Data'!$B$8:$BE$45,'Occupancy Raw Data'!T$3,FALSE)</f>
        <v>-17.0357751277683</v>
      </c>
      <c r="N36" s="60">
        <f>VLOOKUP($A36,'Occupancy Raw Data'!$B$8:$BE$45,'Occupancy Raw Data'!U$3,FALSE)</f>
        <v>-5.6135121708892202</v>
      </c>
      <c r="O36" s="60">
        <f>VLOOKUP($A36,'Occupancy Raw Data'!$B$8:$BE$45,'Occupancy Raw Data'!V$3,FALSE)</f>
        <v>-6.8171133051245798</v>
      </c>
      <c r="P36" s="60">
        <f>VLOOKUP($A36,'Occupancy Raw Data'!$B$8:$BE$45,'Occupancy Raw Data'!W$3,FALSE)</f>
        <v>-7.8571428571428497</v>
      </c>
      <c r="Q36" s="60">
        <f>VLOOKUP($A36,'Occupancy Raw Data'!$B$8:$BE$45,'Occupancy Raw Data'!X$3,FALSE)</f>
        <v>-5.9132093466857398</v>
      </c>
      <c r="R36" s="61">
        <f>VLOOKUP($A36,'Occupancy Raw Data'!$B$8:$BE$45,'Occupancy Raw Data'!Y$3,FALSE)</f>
        <v>-8.3877995642701499</v>
      </c>
      <c r="S36" s="60">
        <f>VLOOKUP($A36,'Occupancy Raw Data'!$B$8:$BE$45,'Occupancy Raw Data'!AA$3,FALSE)</f>
        <v>-2.85140562248995</v>
      </c>
      <c r="T36" s="60">
        <f>VLOOKUP($A36,'Occupancy Raw Data'!$B$8:$BE$45,'Occupancy Raw Data'!AB$3,FALSE)</f>
        <v>-3.2390171258376701</v>
      </c>
      <c r="U36" s="61">
        <f>VLOOKUP($A36,'Occupancy Raw Data'!$B$8:$BE$45,'Occupancy Raw Data'!AC$3,FALSE)</f>
        <v>-3.0525502318392501</v>
      </c>
      <c r="V36" s="62">
        <f>VLOOKUP($A36,'Occupancy Raw Data'!$B$8:$BE$45,'Occupancy Raw Data'!AE$3,FALSE)</f>
        <v>-6.5798088254550198</v>
      </c>
      <c r="W36" s="63"/>
      <c r="X36" s="64">
        <f>VLOOKUP($A36,'ADR Raw Data'!$B$6:$BE$43,'ADR Raw Data'!G$1,FALSE)</f>
        <v>85.774317796030104</v>
      </c>
      <c r="Y36" s="65">
        <f>VLOOKUP($A36,'ADR Raw Data'!$B$6:$BE$43,'ADR Raw Data'!H$1,FALSE)</f>
        <v>89.732065105263104</v>
      </c>
      <c r="Z36" s="65">
        <f>VLOOKUP($A36,'ADR Raw Data'!$B$6:$BE$43,'ADR Raw Data'!I$1,FALSE)</f>
        <v>90.336680524722496</v>
      </c>
      <c r="AA36" s="65">
        <f>VLOOKUP($A36,'ADR Raw Data'!$B$6:$BE$43,'ADR Raw Data'!J$1,FALSE)</f>
        <v>89.867344857881093</v>
      </c>
      <c r="AB36" s="65">
        <f>VLOOKUP($A36,'ADR Raw Data'!$B$6:$BE$43,'ADR Raw Data'!K$1,FALSE)</f>
        <v>87.226522149011601</v>
      </c>
      <c r="AC36" s="66">
        <f>VLOOKUP($A36,'ADR Raw Data'!$B$6:$BE$43,'ADR Raw Data'!L$1,FALSE)</f>
        <v>88.730487871581403</v>
      </c>
      <c r="AD36" s="65">
        <f>VLOOKUP($A36,'ADR Raw Data'!$B$6:$BE$43,'ADR Raw Data'!N$1,FALSE)</f>
        <v>109.025767879288</v>
      </c>
      <c r="AE36" s="65">
        <f>VLOOKUP($A36,'ADR Raw Data'!$B$6:$BE$43,'ADR Raw Data'!O$1,FALSE)</f>
        <v>114.89004274721</v>
      </c>
      <c r="AF36" s="66">
        <f>VLOOKUP($A36,'ADR Raw Data'!$B$6:$BE$43,'ADR Raw Data'!P$1,FALSE)</f>
        <v>112.06308361897101</v>
      </c>
      <c r="AG36" s="67">
        <f>VLOOKUP($A36,'ADR Raw Data'!$B$6:$BE$43,'ADR Raw Data'!R$1,FALSE)</f>
        <v>96.935895781063806</v>
      </c>
      <c r="AH36" s="63"/>
      <c r="AI36" s="59">
        <f>VLOOKUP($A36,'ADR Raw Data'!$B$6:$BE$43,'ADR Raw Data'!T$1,FALSE)</f>
        <v>2.6095883223065401</v>
      </c>
      <c r="AJ36" s="60">
        <f>VLOOKUP($A36,'ADR Raw Data'!$B$6:$BE$43,'ADR Raw Data'!U$1,FALSE)</f>
        <v>5.0379993979975497</v>
      </c>
      <c r="AK36" s="60">
        <f>VLOOKUP($A36,'ADR Raw Data'!$B$6:$BE$43,'ADR Raw Data'!V$1,FALSE)</f>
        <v>3.7537601068488402</v>
      </c>
      <c r="AL36" s="60">
        <f>VLOOKUP($A36,'ADR Raw Data'!$B$6:$BE$43,'ADR Raw Data'!W$1,FALSE)</f>
        <v>2.7763500254348701</v>
      </c>
      <c r="AM36" s="60">
        <f>VLOOKUP($A36,'ADR Raw Data'!$B$6:$BE$43,'ADR Raw Data'!X$1,FALSE)</f>
        <v>1.3670074284742699</v>
      </c>
      <c r="AN36" s="61">
        <f>VLOOKUP($A36,'ADR Raw Data'!$B$6:$BE$43,'ADR Raw Data'!Y$1,FALSE)</f>
        <v>3.1736695011132401</v>
      </c>
      <c r="AO36" s="60">
        <f>VLOOKUP($A36,'ADR Raw Data'!$B$6:$BE$43,'ADR Raw Data'!AA$1,FALSE)</f>
        <v>6.2155516640075099</v>
      </c>
      <c r="AP36" s="60">
        <f>VLOOKUP($A36,'ADR Raw Data'!$B$6:$BE$43,'ADR Raw Data'!AB$1,FALSE)</f>
        <v>9.0887778928884106</v>
      </c>
      <c r="AQ36" s="61">
        <f>VLOOKUP($A36,'ADR Raw Data'!$B$6:$BE$43,'ADR Raw Data'!AC$1,FALSE)</f>
        <v>7.7193626900060801</v>
      </c>
      <c r="AR36" s="62">
        <f>VLOOKUP($A36,'ADR Raw Data'!$B$6:$BE$43,'ADR Raw Data'!AE$1,FALSE)</f>
        <v>5.2375645316970099</v>
      </c>
      <c r="AS36" s="50"/>
      <c r="AT36" s="64">
        <f>VLOOKUP($A36,'RevPAR Raw Data'!$B$6:$BE$43,'RevPAR Raw Data'!G$1,FALSE)</f>
        <v>43.4371848526863</v>
      </c>
      <c r="AU36" s="65">
        <f>VLOOKUP($A36,'RevPAR Raw Data'!$B$6:$BE$43,'RevPAR Raw Data'!H$1,FALSE)</f>
        <v>59.095640797226999</v>
      </c>
      <c r="AV36" s="65">
        <f>VLOOKUP($A36,'RevPAR Raw Data'!$B$6:$BE$43,'RevPAR Raw Data'!I$1,FALSE)</f>
        <v>62.061456083188901</v>
      </c>
      <c r="AW36" s="65">
        <f>VLOOKUP($A36,'RevPAR Raw Data'!$B$6:$BE$43,'RevPAR Raw Data'!J$1,FALSE)</f>
        <v>60.274978266897698</v>
      </c>
      <c r="AX36" s="65">
        <f>VLOOKUP($A36,'RevPAR Raw Data'!$B$6:$BE$43,'RevPAR Raw Data'!K$1,FALSE)</f>
        <v>59.652661421143797</v>
      </c>
      <c r="AY36" s="66">
        <f>VLOOKUP($A36,'RevPAR Raw Data'!$B$6:$BE$43,'RevPAR Raw Data'!L$1,FALSE)</f>
        <v>56.904384284228698</v>
      </c>
      <c r="AZ36" s="65">
        <f>VLOOKUP($A36,'RevPAR Raw Data'!$B$6:$BE$43,'RevPAR Raw Data'!N$1,FALSE)</f>
        <v>91.415366551126496</v>
      </c>
      <c r="BA36" s="65">
        <f>VLOOKUP($A36,'RevPAR Raw Data'!$B$6:$BE$43,'RevPAR Raw Data'!O$1,FALSE)</f>
        <v>103.500596568457</v>
      </c>
      <c r="BB36" s="66">
        <f>VLOOKUP($A36,'RevPAR Raw Data'!$B$6:$BE$43,'RevPAR Raw Data'!P$1,FALSE)</f>
        <v>97.457981559792003</v>
      </c>
      <c r="BC36" s="67">
        <f>VLOOKUP($A36,'RevPAR Raw Data'!$B$6:$BE$43,'RevPAR Raw Data'!R$1,FALSE)</f>
        <v>68.491126362961097</v>
      </c>
      <c r="BD36" s="63"/>
      <c r="BE36" s="59">
        <f>VLOOKUP($A36,'RevPAR Raw Data'!$B$6:$BE$43,'RevPAR Raw Data'!T$1,FALSE)</f>
        <v>-14.870750403810399</v>
      </c>
      <c r="BF36" s="60">
        <f>VLOOKUP($A36,'RevPAR Raw Data'!$B$6:$BE$43,'RevPAR Raw Data'!U$1,FALSE)</f>
        <v>-0.85832148226758398</v>
      </c>
      <c r="BG36" s="60">
        <f>VLOOKUP($A36,'RevPAR Raw Data'!$B$6:$BE$43,'RevPAR Raw Data'!V$1,FALSE)</f>
        <v>-3.3192512779621901</v>
      </c>
      <c r="BH36" s="60">
        <f>VLOOKUP($A36,'RevPAR Raw Data'!$B$6:$BE$43,'RevPAR Raw Data'!W$1,FALSE)</f>
        <v>-5.2989346194207103</v>
      </c>
      <c r="BI36" s="60">
        <f>VLOOKUP($A36,'RevPAR Raw Data'!$B$6:$BE$43,'RevPAR Raw Data'!X$1,FALSE)</f>
        <v>-4.6270359292418899</v>
      </c>
      <c r="BJ36" s="61">
        <f>VLOOKUP($A36,'RevPAR Raw Data'!$B$6:$BE$43,'RevPAR Raw Data'!Y$1,FALSE)</f>
        <v>-5.4803310997426502</v>
      </c>
      <c r="BK36" s="60">
        <f>VLOOKUP($A36,'RevPAR Raw Data'!$B$6:$BE$43,'RevPAR Raw Data'!AA$1,FALSE)</f>
        <v>3.1869154519012701</v>
      </c>
      <c r="BL36" s="60">
        <f>VLOOKUP($A36,'RevPAR Raw Data'!$B$6:$BE$43,'RevPAR Raw Data'!AB$1,FALSE)</f>
        <v>5.5553736945707302</v>
      </c>
      <c r="BM36" s="61">
        <f>VLOOKUP($A36,'RevPAR Raw Data'!$B$6:$BE$43,'RevPAR Raw Data'!AC$1,FALSE)</f>
        <v>4.4311750344765297</v>
      </c>
      <c r="BN36" s="62">
        <f>VLOOKUP($A36,'RevPAR Raw Data'!$B$6:$BE$43,'RevPAR Raw Data'!AE$1,FALSE)</f>
        <v>-1.6868660270535001</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Data'!$B$8:$BE$45,'Occupancy Raw Data'!G$3,FALSE)</f>
        <v>50.067476383265799</v>
      </c>
      <c r="C39" s="60">
        <f>VLOOKUP($A39,'Occupancy Raw Data'!$B$8:$BE$45,'Occupancy Raw Data'!H$3,FALSE)</f>
        <v>61.190958164642304</v>
      </c>
      <c r="D39" s="60">
        <f>VLOOKUP($A39,'Occupancy Raw Data'!$B$8:$BE$45,'Occupancy Raw Data'!I$3,FALSE)</f>
        <v>63.930499325236099</v>
      </c>
      <c r="E39" s="60">
        <f>VLOOKUP($A39,'Occupancy Raw Data'!$B$8:$BE$45,'Occupancy Raw Data'!J$3,FALSE)</f>
        <v>66.801619433198297</v>
      </c>
      <c r="F39" s="60">
        <f>VLOOKUP($A39,'Occupancy Raw Data'!$B$8:$BE$45,'Occupancy Raw Data'!K$3,FALSE)</f>
        <v>67.601214574898705</v>
      </c>
      <c r="G39" s="61">
        <f>VLOOKUP($A39,'Occupancy Raw Data'!$B$8:$BE$45,'Occupancy Raw Data'!L$3,FALSE)</f>
        <v>61.9183535762483</v>
      </c>
      <c r="H39" s="60">
        <f>VLOOKUP($A39,'Occupancy Raw Data'!$B$8:$BE$45,'Occupancy Raw Data'!N$3,FALSE)</f>
        <v>85.128205128205096</v>
      </c>
      <c r="I39" s="60">
        <f>VLOOKUP($A39,'Occupancy Raw Data'!$B$8:$BE$45,'Occupancy Raw Data'!O$3,FALSE)</f>
        <v>89.520917678812395</v>
      </c>
      <c r="J39" s="61">
        <f>VLOOKUP($A39,'Occupancy Raw Data'!$B$8:$BE$45,'Occupancy Raw Data'!P$3,FALSE)</f>
        <v>87.324561403508696</v>
      </c>
      <c r="K39" s="62">
        <f>VLOOKUP($A39,'Occupancy Raw Data'!$B$8:$BE$45,'Occupancy Raw Data'!R$3,FALSE)</f>
        <v>69.177270098322694</v>
      </c>
      <c r="L39" s="63"/>
      <c r="M39" s="59">
        <f>VLOOKUP($A39,'Occupancy Raw Data'!$B$8:$BE$45,'Occupancy Raw Data'!T$3,FALSE)</f>
        <v>-9.12024843044777</v>
      </c>
      <c r="N39" s="60">
        <f>VLOOKUP($A39,'Occupancy Raw Data'!$B$8:$BE$45,'Occupancy Raw Data'!U$3,FALSE)</f>
        <v>-2.31800151991238</v>
      </c>
      <c r="O39" s="60">
        <f>VLOOKUP($A39,'Occupancy Raw Data'!$B$8:$BE$45,'Occupancy Raw Data'!V$3,FALSE)</f>
        <v>-4.0577082476623403</v>
      </c>
      <c r="P39" s="60">
        <f>VLOOKUP($A39,'Occupancy Raw Data'!$B$8:$BE$45,'Occupancy Raw Data'!W$3,FALSE)</f>
        <v>-0.96714587549352204</v>
      </c>
      <c r="Q39" s="60">
        <f>VLOOKUP($A39,'Occupancy Raw Data'!$B$8:$BE$45,'Occupancy Raw Data'!X$3,FALSE)</f>
        <v>-2.8977700204851402</v>
      </c>
      <c r="R39" s="61">
        <f>VLOOKUP($A39,'Occupancy Raw Data'!$B$8:$BE$45,'Occupancy Raw Data'!Y$3,FALSE)</f>
        <v>-3.6865710303988299</v>
      </c>
      <c r="S39" s="60">
        <f>VLOOKUP($A39,'Occupancy Raw Data'!$B$8:$BE$45,'Occupancy Raw Data'!AA$3,FALSE)</f>
        <v>0.39384696319002799</v>
      </c>
      <c r="T39" s="60">
        <f>VLOOKUP($A39,'Occupancy Raw Data'!$B$8:$BE$45,'Occupancy Raw Data'!AB$3,FALSE)</f>
        <v>-0.66155964435316605</v>
      </c>
      <c r="U39" s="61">
        <f>VLOOKUP($A39,'Occupancy Raw Data'!$B$8:$BE$45,'Occupancy Raw Data'!AC$3,FALSE)</f>
        <v>-0.14991525216131299</v>
      </c>
      <c r="V39" s="62">
        <f>VLOOKUP($A39,'Occupancy Raw Data'!$B$8:$BE$45,'Occupancy Raw Data'!AE$3,FALSE)</f>
        <v>-2.4402788981392201</v>
      </c>
      <c r="W39" s="63"/>
      <c r="X39" s="64">
        <f>VLOOKUP($A39,'ADR Raw Data'!$B$6:$BE$43,'ADR Raw Data'!G$1,FALSE)</f>
        <v>104.98397035040399</v>
      </c>
      <c r="Y39" s="65">
        <f>VLOOKUP($A39,'ADR Raw Data'!$B$6:$BE$43,'ADR Raw Data'!H$1,FALSE)</f>
        <v>108.061930308209</v>
      </c>
      <c r="Z39" s="65">
        <f>VLOOKUP($A39,'ADR Raw Data'!$B$6:$BE$43,'ADR Raw Data'!I$1,FALSE)</f>
        <v>107.56217742361</v>
      </c>
      <c r="AA39" s="65">
        <f>VLOOKUP($A39,'ADR Raw Data'!$B$6:$BE$43,'ADR Raw Data'!J$1,FALSE)</f>
        <v>111.276457070707</v>
      </c>
      <c r="AB39" s="65">
        <f>VLOOKUP($A39,'ADR Raw Data'!$B$6:$BE$43,'ADR Raw Data'!K$1,FALSE)</f>
        <v>114.50851225233301</v>
      </c>
      <c r="AC39" s="66">
        <f>VLOOKUP($A39,'ADR Raw Data'!$B$6:$BE$43,'ADR Raw Data'!L$1,FALSE)</f>
        <v>109.56221963100499</v>
      </c>
      <c r="AD39" s="65">
        <f>VLOOKUP($A39,'ADR Raw Data'!$B$6:$BE$43,'ADR Raw Data'!N$1,FALSE)</f>
        <v>154.197141724793</v>
      </c>
      <c r="AE39" s="65">
        <f>VLOOKUP($A39,'ADR Raw Data'!$B$6:$BE$43,'ADR Raw Data'!O$1,FALSE)</f>
        <v>160.84820720584901</v>
      </c>
      <c r="AF39" s="66">
        <f>VLOOKUP($A39,'ADR Raw Data'!$B$6:$BE$43,'ADR Raw Data'!P$1,FALSE)</f>
        <v>157.606317080709</v>
      </c>
      <c r="AG39" s="67">
        <f>VLOOKUP($A39,'ADR Raw Data'!$B$6:$BE$43,'ADR Raw Data'!R$1,FALSE)</f>
        <v>126.890081934661</v>
      </c>
      <c r="AH39" s="63"/>
      <c r="AI39" s="59">
        <f>VLOOKUP($A39,'ADR Raw Data'!$B$6:$BE$43,'ADR Raw Data'!T$1,FALSE)</f>
        <v>9.4060725133995398</v>
      </c>
      <c r="AJ39" s="60">
        <f>VLOOKUP($A39,'ADR Raw Data'!$B$6:$BE$43,'ADR Raw Data'!U$1,FALSE)</f>
        <v>11.618422057442199</v>
      </c>
      <c r="AK39" s="60">
        <f>VLOOKUP($A39,'ADR Raw Data'!$B$6:$BE$43,'ADR Raw Data'!V$1,FALSE)</f>
        <v>9.1729295269507798</v>
      </c>
      <c r="AL39" s="60">
        <f>VLOOKUP($A39,'ADR Raw Data'!$B$6:$BE$43,'ADR Raw Data'!W$1,FALSE)</f>
        <v>10.6483621533245</v>
      </c>
      <c r="AM39" s="60">
        <f>VLOOKUP($A39,'ADR Raw Data'!$B$6:$BE$43,'ADR Raw Data'!X$1,FALSE)</f>
        <v>9.7199703017890897</v>
      </c>
      <c r="AN39" s="61">
        <f>VLOOKUP($A39,'ADR Raw Data'!$B$6:$BE$43,'ADR Raw Data'!Y$1,FALSE)</f>
        <v>10.173892113122299</v>
      </c>
      <c r="AO39" s="60">
        <f>VLOOKUP($A39,'ADR Raw Data'!$B$6:$BE$43,'ADR Raw Data'!AA$1,FALSE)</f>
        <v>15.880379911630801</v>
      </c>
      <c r="AP39" s="60">
        <f>VLOOKUP($A39,'ADR Raw Data'!$B$6:$BE$43,'ADR Raw Data'!AB$1,FALSE)</f>
        <v>14.9203740176478</v>
      </c>
      <c r="AQ39" s="61">
        <f>VLOOKUP($A39,'ADR Raw Data'!$B$6:$BE$43,'ADR Raw Data'!AC$1,FALSE)</f>
        <v>15.360808733413901</v>
      </c>
      <c r="AR39" s="62">
        <f>VLOOKUP($A39,'ADR Raw Data'!$B$6:$BE$43,'ADR Raw Data'!AE$1,FALSE)</f>
        <v>12.7458875275696</v>
      </c>
      <c r="AS39" s="50"/>
      <c r="AT39" s="64">
        <f>VLOOKUP($A39,'RevPAR Raw Data'!$B$6:$BE$43,'RevPAR Raw Data'!G$1,FALSE)</f>
        <v>52.562824561403502</v>
      </c>
      <c r="AU39" s="65">
        <f>VLOOKUP($A39,'RevPAR Raw Data'!$B$6:$BE$43,'RevPAR Raw Data'!H$1,FALSE)</f>
        <v>66.124130566801597</v>
      </c>
      <c r="AV39" s="65">
        <f>VLOOKUP($A39,'RevPAR Raw Data'!$B$6:$BE$43,'RevPAR Raw Data'!I$1,FALSE)</f>
        <v>68.765037112010702</v>
      </c>
      <c r="AW39" s="65">
        <f>VLOOKUP($A39,'RevPAR Raw Data'!$B$6:$BE$43,'RevPAR Raw Data'!J$1,FALSE)</f>
        <v>74.334475371120107</v>
      </c>
      <c r="AX39" s="65">
        <f>VLOOKUP($A39,'RevPAR Raw Data'!$B$6:$BE$43,'RevPAR Raw Data'!K$1,FALSE)</f>
        <v>77.409145074224</v>
      </c>
      <c r="AY39" s="66">
        <f>VLOOKUP($A39,'RevPAR Raw Data'!$B$6:$BE$43,'RevPAR Raw Data'!L$1,FALSE)</f>
        <v>67.839122537112004</v>
      </c>
      <c r="AZ39" s="65">
        <f>VLOOKUP($A39,'RevPAR Raw Data'!$B$6:$BE$43,'RevPAR Raw Data'!N$1,FALSE)</f>
        <v>131.26525910931099</v>
      </c>
      <c r="BA39" s="65">
        <f>VLOOKUP($A39,'RevPAR Raw Data'!$B$6:$BE$43,'RevPAR Raw Data'!O$1,FALSE)</f>
        <v>143.99279116059299</v>
      </c>
      <c r="BB39" s="66">
        <f>VLOOKUP($A39,'RevPAR Raw Data'!$B$6:$BE$43,'RevPAR Raw Data'!P$1,FALSE)</f>
        <v>137.629025134952</v>
      </c>
      <c r="BC39" s="67">
        <f>VLOOKUP($A39,'RevPAR Raw Data'!$B$6:$BE$43,'RevPAR Raw Data'!R$1,FALSE)</f>
        <v>87.779094707923605</v>
      </c>
      <c r="BD39" s="63"/>
      <c r="BE39" s="59">
        <f>VLOOKUP($A39,'RevPAR Raw Data'!$B$6:$BE$43,'RevPAR Raw Data'!T$1,FALSE)</f>
        <v>-0.572033097818332</v>
      </c>
      <c r="BF39" s="60">
        <f>VLOOKUP($A39,'RevPAR Raw Data'!$B$6:$BE$43,'RevPAR Raw Data'!U$1,FALSE)</f>
        <v>9.0311053376485297</v>
      </c>
      <c r="BG39" s="60">
        <f>VLOOKUP($A39,'RevPAR Raw Data'!$B$6:$BE$43,'RevPAR Raw Data'!V$1,FALSE)</f>
        <v>4.7430105613210998</v>
      </c>
      <c r="BH39" s="60">
        <f>VLOOKUP($A39,'RevPAR Raw Data'!$B$6:$BE$43,'RevPAR Raw Data'!W$1,FALSE)</f>
        <v>9.5782310824574992</v>
      </c>
      <c r="BI39" s="60">
        <f>VLOOKUP($A39,'RevPAR Raw Data'!$B$6:$BE$43,'RevPAR Raw Data'!X$1,FALSE)</f>
        <v>6.54053789589865</v>
      </c>
      <c r="BJ39" s="61">
        <f>VLOOKUP($A39,'RevPAR Raw Data'!$B$6:$BE$43,'RevPAR Raw Data'!Y$1,FALSE)</f>
        <v>6.1122533234170797</v>
      </c>
      <c r="BK39" s="60">
        <f>VLOOKUP($A39,'RevPAR Raw Data'!$B$6:$BE$43,'RevPAR Raw Data'!AA$1,FALSE)</f>
        <v>16.336771268845901</v>
      </c>
      <c r="BL39" s="60">
        <f>VLOOKUP($A39,'RevPAR Raw Data'!$B$6:$BE$43,'RevPAR Raw Data'!AB$1,FALSE)</f>
        <v>14.1601072000073</v>
      </c>
      <c r="BM39" s="61">
        <f>VLOOKUP($A39,'RevPAR Raw Data'!$B$6:$BE$43,'RevPAR Raw Data'!AC$1,FALSE)</f>
        <v>15.187865286105801</v>
      </c>
      <c r="BN39" s="62">
        <f>VLOOKUP($A39,'RevPAR Raw Data'!$B$6:$BE$43,'RevPAR Raw Data'!AE$1,FALSE)</f>
        <v>9.9945734257145702</v>
      </c>
    </row>
    <row r="40" spans="1:66" x14ac:dyDescent="0.35">
      <c r="A40" s="81" t="s">
        <v>79</v>
      </c>
      <c r="B40" s="59">
        <f>VLOOKUP($A40,'Occupancy Raw Data'!$B$8:$BE$45,'Occupancy Raw Data'!G$3,FALSE)</f>
        <v>41.132776230269201</v>
      </c>
      <c r="C40" s="60">
        <f>VLOOKUP($A40,'Occupancy Raw Data'!$B$8:$BE$45,'Occupancy Raw Data'!H$3,FALSE)</f>
        <v>56.638811513463303</v>
      </c>
      <c r="D40" s="60">
        <f>VLOOKUP($A40,'Occupancy Raw Data'!$B$8:$BE$45,'Occupancy Raw Data'!I$3,FALSE)</f>
        <v>58.402971216341598</v>
      </c>
      <c r="E40" s="60">
        <f>VLOOKUP($A40,'Occupancy Raw Data'!$B$8:$BE$45,'Occupancy Raw Data'!J$3,FALSE)</f>
        <v>61.095636025998097</v>
      </c>
      <c r="F40" s="60">
        <f>VLOOKUP($A40,'Occupancy Raw Data'!$B$8:$BE$45,'Occupancy Raw Data'!K$3,FALSE)</f>
        <v>60.352831940575598</v>
      </c>
      <c r="G40" s="61">
        <f>VLOOKUP($A40,'Occupancy Raw Data'!$B$8:$BE$45,'Occupancy Raw Data'!L$3,FALSE)</f>
        <v>55.5246053853296</v>
      </c>
      <c r="H40" s="60">
        <f>VLOOKUP($A40,'Occupancy Raw Data'!$B$8:$BE$45,'Occupancy Raw Data'!N$3,FALSE)</f>
        <v>78.644382544103905</v>
      </c>
      <c r="I40" s="60">
        <f>VLOOKUP($A40,'Occupancy Raw Data'!$B$8:$BE$45,'Occupancy Raw Data'!O$3,FALSE)</f>
        <v>85.793871866295206</v>
      </c>
      <c r="J40" s="61">
        <f>VLOOKUP($A40,'Occupancy Raw Data'!$B$8:$BE$45,'Occupancy Raw Data'!P$3,FALSE)</f>
        <v>82.219127205199598</v>
      </c>
      <c r="K40" s="62">
        <f>VLOOKUP($A40,'Occupancy Raw Data'!$B$8:$BE$45,'Occupancy Raw Data'!R$3,FALSE)</f>
        <v>63.151611619578098</v>
      </c>
      <c r="L40" s="63"/>
      <c r="M40" s="59">
        <f>VLOOKUP($A40,'Occupancy Raw Data'!$B$8:$BE$45,'Occupancy Raw Data'!T$3,FALSE)</f>
        <v>-21.869488536155199</v>
      </c>
      <c r="N40" s="60">
        <f>VLOOKUP($A40,'Occupancy Raw Data'!$B$8:$BE$45,'Occupancy Raw Data'!U$3,FALSE)</f>
        <v>-8.5457271364317808</v>
      </c>
      <c r="O40" s="60">
        <f>VLOOKUP($A40,'Occupancy Raw Data'!$B$8:$BE$45,'Occupancy Raw Data'!V$3,FALSE)</f>
        <v>-6.8148148148148104</v>
      </c>
      <c r="P40" s="60">
        <f>VLOOKUP($A40,'Occupancy Raw Data'!$B$8:$BE$45,'Occupancy Raw Data'!W$3,FALSE)</f>
        <v>-7.4542897327707403</v>
      </c>
      <c r="Q40" s="60">
        <f>VLOOKUP($A40,'Occupancy Raw Data'!$B$8:$BE$45,'Occupancy Raw Data'!X$3,FALSE)</f>
        <v>-8.3215796897037997</v>
      </c>
      <c r="R40" s="61">
        <f>VLOOKUP($A40,'Occupancy Raw Data'!$B$8:$BE$45,'Occupancy Raw Data'!Y$3,FALSE)</f>
        <v>-10.183238209672499</v>
      </c>
      <c r="S40" s="60">
        <f>VLOOKUP($A40,'Occupancy Raw Data'!$B$8:$BE$45,'Occupancy Raw Data'!AA$3,FALSE)</f>
        <v>-5.7842046718576103</v>
      </c>
      <c r="T40" s="60">
        <f>VLOOKUP($A40,'Occupancy Raw Data'!$B$8:$BE$45,'Occupancy Raw Data'!AB$3,FALSE)</f>
        <v>-2.5316455696202498</v>
      </c>
      <c r="U40" s="61">
        <f>VLOOKUP($A40,'Occupancy Raw Data'!$B$8:$BE$45,'Occupancy Raw Data'!AC$3,FALSE)</f>
        <v>-4.1147807255008102</v>
      </c>
      <c r="V40" s="62">
        <f>VLOOKUP($A40,'Occupancy Raw Data'!$B$8:$BE$45,'Occupancy Raw Data'!AE$3,FALSE)</f>
        <v>-8.0177743431221007</v>
      </c>
      <c r="W40" s="63"/>
      <c r="X40" s="64">
        <f>VLOOKUP($A40,'ADR Raw Data'!$B$6:$BE$43,'ADR Raw Data'!G$1,FALSE)</f>
        <v>95.260541760722305</v>
      </c>
      <c r="Y40" s="65">
        <f>VLOOKUP($A40,'ADR Raw Data'!$B$6:$BE$43,'ADR Raw Data'!H$1,FALSE)</f>
        <v>102.842278688524</v>
      </c>
      <c r="Z40" s="65">
        <f>VLOOKUP($A40,'ADR Raw Data'!$B$6:$BE$43,'ADR Raw Data'!I$1,FALSE)</f>
        <v>98.569793322734398</v>
      </c>
      <c r="AA40" s="65">
        <f>VLOOKUP($A40,'ADR Raw Data'!$B$6:$BE$43,'ADR Raw Data'!J$1,FALSE)</f>
        <v>102.13094224923999</v>
      </c>
      <c r="AB40" s="65">
        <f>VLOOKUP($A40,'ADR Raw Data'!$B$6:$BE$43,'ADR Raw Data'!K$1,FALSE)</f>
        <v>109.878984615384</v>
      </c>
      <c r="AC40" s="66">
        <f>VLOOKUP($A40,'ADR Raw Data'!$B$6:$BE$43,'ADR Raw Data'!L$1,FALSE)</f>
        <v>102.193347826086</v>
      </c>
      <c r="AD40" s="65">
        <f>VLOOKUP($A40,'ADR Raw Data'!$B$6:$BE$43,'ADR Raw Data'!N$1,FALSE)</f>
        <v>141.28123966942101</v>
      </c>
      <c r="AE40" s="65">
        <f>VLOOKUP($A40,'ADR Raw Data'!$B$6:$BE$43,'ADR Raw Data'!O$1,FALSE)</f>
        <v>154.239339826839</v>
      </c>
      <c r="AF40" s="66">
        <f>VLOOKUP($A40,'ADR Raw Data'!$B$6:$BE$43,'ADR Raw Data'!P$1,FALSE)</f>
        <v>148.04198757763899</v>
      </c>
      <c r="AG40" s="67">
        <f>VLOOKUP($A40,'ADR Raw Data'!$B$6:$BE$43,'ADR Raw Data'!R$1,FALSE)</f>
        <v>119.248155849611</v>
      </c>
      <c r="AH40" s="63"/>
      <c r="AI40" s="59">
        <f>VLOOKUP($A40,'ADR Raw Data'!$B$6:$BE$43,'ADR Raw Data'!T$1,FALSE)</f>
        <v>-5.3236132155154596</v>
      </c>
      <c r="AJ40" s="60">
        <f>VLOOKUP($A40,'ADR Raw Data'!$B$6:$BE$43,'ADR Raw Data'!U$1,FALSE)</f>
        <v>8.7445307508982602</v>
      </c>
      <c r="AK40" s="60">
        <f>VLOOKUP($A40,'ADR Raw Data'!$B$6:$BE$43,'ADR Raw Data'!V$1,FALSE)</f>
        <v>-0.70611151179238396</v>
      </c>
      <c r="AL40" s="60">
        <f>VLOOKUP($A40,'ADR Raw Data'!$B$6:$BE$43,'ADR Raw Data'!W$1,FALSE)</f>
        <v>5.7155670627600498E-2</v>
      </c>
      <c r="AM40" s="60">
        <f>VLOOKUP($A40,'ADR Raw Data'!$B$6:$BE$43,'ADR Raw Data'!X$1,FALSE)</f>
        <v>0.23749484661362499</v>
      </c>
      <c r="AN40" s="61">
        <f>VLOOKUP($A40,'ADR Raw Data'!$B$6:$BE$43,'ADR Raw Data'!Y$1,FALSE)</f>
        <v>0.82121918727037702</v>
      </c>
      <c r="AO40" s="60">
        <f>VLOOKUP($A40,'ADR Raw Data'!$B$6:$BE$43,'ADR Raw Data'!AA$1,FALSE)</f>
        <v>-3.9759952808902201</v>
      </c>
      <c r="AP40" s="60">
        <f>VLOOKUP($A40,'ADR Raw Data'!$B$6:$BE$43,'ADR Raw Data'!AB$1,FALSE)</f>
        <v>4.3877334389194296</v>
      </c>
      <c r="AQ40" s="61">
        <f>VLOOKUP($A40,'ADR Raw Data'!$B$6:$BE$43,'ADR Raw Data'!AC$1,FALSE)</f>
        <v>0.40014169440052899</v>
      </c>
      <c r="AR40" s="62">
        <f>VLOOKUP($A40,'ADR Raw Data'!$B$6:$BE$43,'ADR Raw Data'!AE$1,FALSE)</f>
        <v>1.22242827471745</v>
      </c>
      <c r="AS40" s="50"/>
      <c r="AT40" s="64">
        <f>VLOOKUP($A40,'RevPAR Raw Data'!$B$6:$BE$43,'RevPAR Raw Data'!G$1,FALSE)</f>
        <v>39.183305478180102</v>
      </c>
      <c r="AU40" s="65">
        <f>VLOOKUP($A40,'RevPAR Raw Data'!$B$6:$BE$43,'RevPAR Raw Data'!H$1,FALSE)</f>
        <v>58.2486443825441</v>
      </c>
      <c r="AV40" s="65">
        <f>VLOOKUP($A40,'RevPAR Raw Data'!$B$6:$BE$43,'RevPAR Raw Data'!I$1,FALSE)</f>
        <v>57.567688022284102</v>
      </c>
      <c r="AW40" s="65">
        <f>VLOOKUP($A40,'RevPAR Raw Data'!$B$6:$BE$43,'RevPAR Raw Data'!J$1,FALSE)</f>
        <v>62.397548746518098</v>
      </c>
      <c r="AX40" s="65">
        <f>VLOOKUP($A40,'RevPAR Raw Data'!$B$6:$BE$43,'RevPAR Raw Data'!K$1,FALSE)</f>
        <v>66.315078922934006</v>
      </c>
      <c r="AY40" s="66">
        <f>VLOOKUP($A40,'RevPAR Raw Data'!$B$6:$BE$43,'RevPAR Raw Data'!L$1,FALSE)</f>
        <v>56.7424531104921</v>
      </c>
      <c r="AZ40" s="65">
        <f>VLOOKUP($A40,'RevPAR Raw Data'!$B$6:$BE$43,'RevPAR Raw Data'!N$1,FALSE)</f>
        <v>111.10975858867199</v>
      </c>
      <c r="BA40" s="65">
        <f>VLOOKUP($A40,'RevPAR Raw Data'!$B$6:$BE$43,'RevPAR Raw Data'!O$1,FALSE)</f>
        <v>132.32790157845801</v>
      </c>
      <c r="BB40" s="66">
        <f>VLOOKUP($A40,'RevPAR Raw Data'!$B$6:$BE$43,'RevPAR Raw Data'!P$1,FALSE)</f>
        <v>121.718830083565</v>
      </c>
      <c r="BC40" s="67">
        <f>VLOOKUP($A40,'RevPAR Raw Data'!$B$6:$BE$43,'RevPAR Raw Data'!R$1,FALSE)</f>
        <v>75.307132245655893</v>
      </c>
      <c r="BD40" s="63"/>
      <c r="BE40" s="59">
        <f>VLOOKUP($A40,'RevPAR Raw Data'!$B$6:$BE$43,'RevPAR Raw Data'!T$1,FALSE)</f>
        <v>-26.028854769794201</v>
      </c>
      <c r="BF40" s="60">
        <f>VLOOKUP($A40,'RevPAR Raw Data'!$B$6:$BE$43,'RevPAR Raw Data'!U$1,FALSE)</f>
        <v>-0.54848012286664904</v>
      </c>
      <c r="BG40" s="60">
        <f>VLOOKUP($A40,'RevPAR Raw Data'!$B$6:$BE$43,'RevPAR Raw Data'!V$1,FALSE)</f>
        <v>-7.4728061346924504</v>
      </c>
      <c r="BH40" s="60">
        <f>VLOOKUP($A40,'RevPAR Raw Data'!$B$6:$BE$43,'RevPAR Raw Data'!W$1,FALSE)</f>
        <v>-7.4013946114304296</v>
      </c>
      <c r="BI40" s="60">
        <f>VLOOKUP($A40,'RevPAR Raw Data'!$B$6:$BE$43,'RevPAR Raw Data'!X$1,FALSE)</f>
        <v>-8.1038481660100707</v>
      </c>
      <c r="BJ40" s="61">
        <f>VLOOKUP($A40,'RevPAR Raw Data'!$B$6:$BE$43,'RevPAR Raw Data'!Y$1,FALSE)</f>
        <v>-9.44564572846547</v>
      </c>
      <c r="BK40" s="60">
        <f>VLOOKUP($A40,'RevPAR Raw Data'!$B$6:$BE$43,'RevPAR Raw Data'!AA$1,FALSE)</f>
        <v>-9.5302202479577502</v>
      </c>
      <c r="BL40" s="60">
        <f>VLOOKUP($A40,'RevPAR Raw Data'!$B$6:$BE$43,'RevPAR Raw Data'!AB$1,FALSE)</f>
        <v>1.7450060100860301</v>
      </c>
      <c r="BM40" s="61">
        <f>VLOOKUP($A40,'RevPAR Raw Data'!$B$6:$BE$43,'RevPAR Raw Data'!AC$1,FALSE)</f>
        <v>-3.7311039844161602</v>
      </c>
      <c r="BN40" s="62">
        <f>VLOOKUP($A40,'RevPAR Raw Data'!$B$6:$BE$43,'RevPAR Raw Data'!AE$1,FALSE)</f>
        <v>-6.8933576089780004</v>
      </c>
    </row>
    <row r="41" spans="1:66" x14ac:dyDescent="0.35">
      <c r="A41" s="81" t="s">
        <v>80</v>
      </c>
      <c r="B41" s="59">
        <f>VLOOKUP($A41,'Occupancy Raw Data'!$B$8:$BE$45,'Occupancy Raw Data'!G$3,FALSE)</f>
        <v>36.191145467322499</v>
      </c>
      <c r="C41" s="60">
        <f>VLOOKUP($A41,'Occupancy Raw Data'!$B$8:$BE$45,'Occupancy Raw Data'!H$3,FALSE)</f>
        <v>48.910751932536797</v>
      </c>
      <c r="D41" s="60">
        <f>VLOOKUP($A41,'Occupancy Raw Data'!$B$8:$BE$45,'Occupancy Raw Data'!I$3,FALSE)</f>
        <v>53.970484891075102</v>
      </c>
      <c r="E41" s="60">
        <f>VLOOKUP($A41,'Occupancy Raw Data'!$B$8:$BE$45,'Occupancy Raw Data'!J$3,FALSE)</f>
        <v>60.997891777933901</v>
      </c>
      <c r="F41" s="60">
        <f>VLOOKUP($A41,'Occupancy Raw Data'!$B$8:$BE$45,'Occupancy Raw Data'!K$3,FALSE)</f>
        <v>66.549543218552301</v>
      </c>
      <c r="G41" s="61">
        <f>VLOOKUP($A41,'Occupancy Raw Data'!$B$8:$BE$45,'Occupancy Raw Data'!L$3,FALSE)</f>
        <v>53.323963457484098</v>
      </c>
      <c r="H41" s="60">
        <f>VLOOKUP($A41,'Occupancy Raw Data'!$B$8:$BE$45,'Occupancy Raw Data'!N$3,FALSE)</f>
        <v>82.993675333801804</v>
      </c>
      <c r="I41" s="60">
        <f>VLOOKUP($A41,'Occupancy Raw Data'!$B$8:$BE$45,'Occupancy Raw Data'!O$3,FALSE)</f>
        <v>82.853127196064605</v>
      </c>
      <c r="J41" s="61">
        <f>VLOOKUP($A41,'Occupancy Raw Data'!$B$8:$BE$45,'Occupancy Raw Data'!P$3,FALSE)</f>
        <v>82.923401264933204</v>
      </c>
      <c r="K41" s="62">
        <f>VLOOKUP($A41,'Occupancy Raw Data'!$B$8:$BE$45,'Occupancy Raw Data'!R$3,FALSE)</f>
        <v>61.780945688183898</v>
      </c>
      <c r="L41" s="63"/>
      <c r="M41" s="59">
        <f>VLOOKUP($A41,'Occupancy Raw Data'!$B$8:$BE$45,'Occupancy Raw Data'!T$3,FALSE)</f>
        <v>-28.415698005620101</v>
      </c>
      <c r="N41" s="60">
        <f>VLOOKUP($A41,'Occupancy Raw Data'!$B$8:$BE$45,'Occupancy Raw Data'!U$3,FALSE)</f>
        <v>-21.978141530210401</v>
      </c>
      <c r="O41" s="60">
        <f>VLOOKUP($A41,'Occupancy Raw Data'!$B$8:$BE$45,'Occupancy Raw Data'!V$3,FALSE)</f>
        <v>-12.1611638645787</v>
      </c>
      <c r="P41" s="60">
        <f>VLOOKUP($A41,'Occupancy Raw Data'!$B$8:$BE$45,'Occupancy Raw Data'!W$3,FALSE)</f>
        <v>-4.1012526171657004</v>
      </c>
      <c r="Q41" s="60">
        <f>VLOOKUP($A41,'Occupancy Raw Data'!$B$8:$BE$45,'Occupancy Raw Data'!X$3,FALSE)</f>
        <v>4.3042686621709496</v>
      </c>
      <c r="R41" s="61">
        <f>VLOOKUP($A41,'Occupancy Raw Data'!$B$8:$BE$45,'Occupancy Raw Data'!Y$3,FALSE)</f>
        <v>-11.744037038568001</v>
      </c>
      <c r="S41" s="60">
        <f>VLOOKUP($A41,'Occupancy Raw Data'!$B$8:$BE$45,'Occupancy Raw Data'!AA$3,FALSE)</f>
        <v>0.44869435241887801</v>
      </c>
      <c r="T41" s="60">
        <f>VLOOKUP($A41,'Occupancy Raw Data'!$B$8:$BE$45,'Occupancy Raw Data'!AB$3,FALSE)</f>
        <v>-5.0706093358387703</v>
      </c>
      <c r="U41" s="61">
        <f>VLOOKUP($A41,'Occupancy Raw Data'!$B$8:$BE$45,'Occupancy Raw Data'!AC$3,FALSE)</f>
        <v>-2.3865789818423799</v>
      </c>
      <c r="V41" s="62">
        <f>VLOOKUP($A41,'Occupancy Raw Data'!$B$8:$BE$45,'Occupancy Raw Data'!AE$3,FALSE)</f>
        <v>-8.3757161404051992</v>
      </c>
      <c r="W41" s="63"/>
      <c r="X41" s="64">
        <f>VLOOKUP($A41,'ADR Raw Data'!$B$6:$BE$43,'ADR Raw Data'!G$1,FALSE)</f>
        <v>113.881242718446</v>
      </c>
      <c r="Y41" s="65">
        <f>VLOOKUP($A41,'ADR Raw Data'!$B$6:$BE$43,'ADR Raw Data'!H$1,FALSE)</f>
        <v>112.58945402298799</v>
      </c>
      <c r="Z41" s="65">
        <f>VLOOKUP($A41,'ADR Raw Data'!$B$6:$BE$43,'ADR Raw Data'!I$1,FALSE)</f>
        <v>113.285833333333</v>
      </c>
      <c r="AA41" s="65">
        <f>VLOOKUP($A41,'ADR Raw Data'!$B$6:$BE$43,'ADR Raw Data'!J$1,FALSE)</f>
        <v>115.586555299539</v>
      </c>
      <c r="AB41" s="65">
        <f>VLOOKUP($A41,'ADR Raw Data'!$B$6:$BE$43,'ADR Raw Data'!K$1,FALSE)</f>
        <v>123.073706441393</v>
      </c>
      <c r="AC41" s="66">
        <f>VLOOKUP($A41,'ADR Raw Data'!$B$6:$BE$43,'ADR Raw Data'!L$1,FALSE)</f>
        <v>116.208368476541</v>
      </c>
      <c r="AD41" s="65">
        <f>VLOOKUP($A41,'ADR Raw Data'!$B$6:$BE$43,'ADR Raw Data'!N$1,FALSE)</f>
        <v>163.46129551227699</v>
      </c>
      <c r="AE41" s="65">
        <f>VLOOKUP($A41,'ADR Raw Data'!$B$6:$BE$43,'ADR Raw Data'!O$1,FALSE)</f>
        <v>168.772502120441</v>
      </c>
      <c r="AF41" s="66">
        <f>VLOOKUP($A41,'ADR Raw Data'!$B$6:$BE$43,'ADR Raw Data'!P$1,FALSE)</f>
        <v>166.11464830508399</v>
      </c>
      <c r="AG41" s="67">
        <f>VLOOKUP($A41,'ADR Raw Data'!$B$6:$BE$43,'ADR Raw Data'!R$1,FALSE)</f>
        <v>135.346948326291</v>
      </c>
      <c r="AH41" s="63"/>
      <c r="AI41" s="59">
        <f>VLOOKUP($A41,'ADR Raw Data'!$B$6:$BE$43,'ADR Raw Data'!T$1,FALSE)</f>
        <v>4.9165269243490703</v>
      </c>
      <c r="AJ41" s="60">
        <f>VLOOKUP($A41,'ADR Raw Data'!$B$6:$BE$43,'ADR Raw Data'!U$1,FALSE)</f>
        <v>3.2381509491869598</v>
      </c>
      <c r="AK41" s="60">
        <f>VLOOKUP($A41,'ADR Raw Data'!$B$6:$BE$43,'ADR Raw Data'!V$1,FALSE)</f>
        <v>4.0065712826531401</v>
      </c>
      <c r="AL41" s="60">
        <f>VLOOKUP($A41,'ADR Raw Data'!$B$6:$BE$43,'ADR Raw Data'!W$1,FALSE)</f>
        <v>6.5745356550863399</v>
      </c>
      <c r="AM41" s="60">
        <f>VLOOKUP($A41,'ADR Raw Data'!$B$6:$BE$43,'ADR Raw Data'!X$1,FALSE)</f>
        <v>11.271360249607101</v>
      </c>
      <c r="AN41" s="61">
        <f>VLOOKUP($A41,'ADR Raw Data'!$B$6:$BE$43,'ADR Raw Data'!Y$1,FALSE)</f>
        <v>6.4717838415350704</v>
      </c>
      <c r="AO41" s="60">
        <f>VLOOKUP($A41,'ADR Raw Data'!$B$6:$BE$43,'ADR Raw Data'!AA$1,FALSE)</f>
        <v>11.334500193720601</v>
      </c>
      <c r="AP41" s="60">
        <f>VLOOKUP($A41,'ADR Raw Data'!$B$6:$BE$43,'ADR Raw Data'!AB$1,FALSE)</f>
        <v>11.6324258932109</v>
      </c>
      <c r="AQ41" s="61">
        <f>VLOOKUP($A41,'ADR Raw Data'!$B$6:$BE$43,'ADR Raw Data'!AC$1,FALSE)</f>
        <v>11.439396534698099</v>
      </c>
      <c r="AR41" s="62">
        <f>VLOOKUP($A41,'ADR Raw Data'!$B$6:$BE$43,'ADR Raw Data'!AE$1,FALSE)</f>
        <v>9.5805262278443308</v>
      </c>
      <c r="AS41" s="50"/>
      <c r="AT41" s="64">
        <f>VLOOKUP($A41,'RevPAR Raw Data'!$B$6:$BE$43,'RevPAR Raw Data'!G$1,FALSE)</f>
        <v>41.214926212227603</v>
      </c>
      <c r="AU41" s="65">
        <f>VLOOKUP($A41,'RevPAR Raw Data'!$B$6:$BE$43,'RevPAR Raw Data'!H$1,FALSE)</f>
        <v>55.068348559381498</v>
      </c>
      <c r="AV41" s="65">
        <f>VLOOKUP($A41,'RevPAR Raw Data'!$B$6:$BE$43,'RevPAR Raw Data'!I$1,FALSE)</f>
        <v>61.1409135628952</v>
      </c>
      <c r="AW41" s="65">
        <f>VLOOKUP($A41,'RevPAR Raw Data'!$B$6:$BE$43,'RevPAR Raw Data'!J$1,FALSE)</f>
        <v>70.5053619114546</v>
      </c>
      <c r="AX41" s="65">
        <f>VLOOKUP($A41,'RevPAR Raw Data'!$B$6:$BE$43,'RevPAR Raw Data'!K$1,FALSE)</f>
        <v>81.904989458889602</v>
      </c>
      <c r="AY41" s="66">
        <f>VLOOKUP($A41,'RevPAR Raw Data'!$B$6:$BE$43,'RevPAR Raw Data'!L$1,FALSE)</f>
        <v>61.966907940969698</v>
      </c>
      <c r="AZ41" s="65">
        <f>VLOOKUP($A41,'RevPAR Raw Data'!$B$6:$BE$43,'RevPAR Raw Data'!N$1,FALSE)</f>
        <v>135.662536893886</v>
      </c>
      <c r="BA41" s="65">
        <f>VLOOKUP($A41,'RevPAR Raw Data'!$B$6:$BE$43,'RevPAR Raw Data'!O$1,FALSE)</f>
        <v>139.83329585382899</v>
      </c>
      <c r="BB41" s="66">
        <f>VLOOKUP($A41,'RevPAR Raw Data'!$B$6:$BE$43,'RevPAR Raw Data'!P$1,FALSE)</f>
        <v>137.747916373858</v>
      </c>
      <c r="BC41" s="67">
        <f>VLOOKUP($A41,'RevPAR Raw Data'!$B$6:$BE$43,'RevPAR Raw Data'!R$1,FALSE)</f>
        <v>83.618624636080696</v>
      </c>
      <c r="BD41" s="63"/>
      <c r="BE41" s="59">
        <f>VLOOKUP($A41,'RevPAR Raw Data'!$B$6:$BE$43,'RevPAR Raw Data'!T$1,FALSE)</f>
        <v>-24.896236524458999</v>
      </c>
      <c r="BF41" s="60">
        <f>VLOOKUP($A41,'RevPAR Raw Data'!$B$6:$BE$43,'RevPAR Raw Data'!U$1,FALSE)</f>
        <v>-19.451675979597699</v>
      </c>
      <c r="BG41" s="60">
        <f>VLOOKUP($A41,'RevPAR Raw Data'!$B$6:$BE$43,'RevPAR Raw Data'!V$1,FALSE)</f>
        <v>-8.6418382809602505</v>
      </c>
      <c r="BH41" s="60">
        <f>VLOOKUP($A41,'RevPAR Raw Data'!$B$6:$BE$43,'RevPAR Raw Data'!W$1,FALSE)</f>
        <v>2.2036447222999098</v>
      </c>
      <c r="BI41" s="60">
        <f>VLOOKUP($A41,'RevPAR Raw Data'!$B$6:$BE$43,'RevPAR Raw Data'!X$1,FALSE)</f>
        <v>16.0607785388022</v>
      </c>
      <c r="BJ41" s="61">
        <f>VLOOKUP($A41,'RevPAR Raw Data'!$B$6:$BE$43,'RevPAR Raw Data'!Y$1,FALSE)</f>
        <v>-6.0323018884389299</v>
      </c>
      <c r="BK41" s="60">
        <f>VLOOKUP($A41,'RevPAR Raw Data'!$B$6:$BE$43,'RevPAR Raw Data'!AA$1,FALSE)</f>
        <v>11.834051808383601</v>
      </c>
      <c r="BL41" s="60">
        <f>VLOOKUP($A41,'RevPAR Raw Data'!$B$6:$BE$43,'RevPAR Raw Data'!AB$1,FALSE)</f>
        <v>5.9719816840464901</v>
      </c>
      <c r="BM41" s="61">
        <f>VLOOKUP($A41,'RevPAR Raw Data'!$B$6:$BE$43,'RevPAR Raw Data'!AC$1,FALSE)</f>
        <v>8.7798073195090094</v>
      </c>
      <c r="BN41" s="62">
        <f>VLOOKUP($A41,'RevPAR Raw Data'!$B$6:$BE$43,'RevPAR Raw Data'!AE$1,FALSE)</f>
        <v>0.40237240583781098</v>
      </c>
    </row>
    <row r="42" spans="1:66" x14ac:dyDescent="0.35">
      <c r="A42" s="81" t="s">
        <v>81</v>
      </c>
      <c r="B42" s="59">
        <f>VLOOKUP($A42,'Occupancy Raw Data'!$B$8:$BE$45,'Occupancy Raw Data'!G$3,FALSE)</f>
        <v>47.282448080384697</v>
      </c>
      <c r="C42" s="60">
        <f>VLOOKUP($A42,'Occupancy Raw Data'!$B$8:$BE$45,'Occupancy Raw Data'!H$3,FALSE)</f>
        <v>51.175411729937402</v>
      </c>
      <c r="D42" s="60">
        <f>VLOOKUP($A42,'Occupancy Raw Data'!$B$8:$BE$45,'Occupancy Raw Data'!I$3,FALSE)</f>
        <v>54.905391220089797</v>
      </c>
      <c r="E42" s="60">
        <f>VLOOKUP($A42,'Occupancy Raw Data'!$B$8:$BE$45,'Occupancy Raw Data'!J$3,FALSE)</f>
        <v>57.874195892659998</v>
      </c>
      <c r="F42" s="60">
        <f>VLOOKUP($A42,'Occupancy Raw Data'!$B$8:$BE$45,'Occupancy Raw Data'!K$3,FALSE)</f>
        <v>60.781094393453998</v>
      </c>
      <c r="G42" s="61">
        <f>VLOOKUP($A42,'Occupancy Raw Data'!$B$8:$BE$45,'Occupancy Raw Data'!L$3,FALSE)</f>
        <v>54.399922539416103</v>
      </c>
      <c r="H42" s="60">
        <f>VLOOKUP($A42,'Occupancy Raw Data'!$B$8:$BE$45,'Occupancy Raw Data'!N$3,FALSE)</f>
        <v>76.722817764165299</v>
      </c>
      <c r="I42" s="60">
        <f>VLOOKUP($A42,'Occupancy Raw Data'!$B$8:$BE$45,'Occupancy Raw Data'!O$3,FALSE)</f>
        <v>82.208968055667398</v>
      </c>
      <c r="J42" s="61">
        <f>VLOOKUP($A42,'Occupancy Raw Data'!$B$8:$BE$45,'Occupancy Raw Data'!P$3,FALSE)</f>
        <v>79.465892909916406</v>
      </c>
      <c r="K42" s="62">
        <f>VLOOKUP($A42,'Occupancy Raw Data'!$B$8:$BE$45,'Occupancy Raw Data'!R$3,FALSE)</f>
        <v>61.567240140891002</v>
      </c>
      <c r="L42" s="63"/>
      <c r="M42" s="59">
        <f>VLOOKUP($A42,'Occupancy Raw Data'!$B$8:$BE$45,'Occupancy Raw Data'!T$3,FALSE)</f>
        <v>-1.5941293963287699</v>
      </c>
      <c r="N42" s="60">
        <f>VLOOKUP($A42,'Occupancy Raw Data'!$B$8:$BE$45,'Occupancy Raw Data'!U$3,FALSE)</f>
        <v>1.03627535729818</v>
      </c>
      <c r="O42" s="60">
        <f>VLOOKUP($A42,'Occupancy Raw Data'!$B$8:$BE$45,'Occupancy Raw Data'!V$3,FALSE)</f>
        <v>4.80535457280586</v>
      </c>
      <c r="P42" s="60">
        <f>VLOOKUP($A42,'Occupancy Raw Data'!$B$8:$BE$45,'Occupancy Raw Data'!W$3,FALSE)</f>
        <v>8.36254202378068</v>
      </c>
      <c r="Q42" s="60">
        <f>VLOOKUP($A42,'Occupancy Raw Data'!$B$8:$BE$45,'Occupancy Raw Data'!X$3,FALSE)</f>
        <v>4.5552383132896201</v>
      </c>
      <c r="R42" s="61">
        <f>VLOOKUP($A42,'Occupancy Raw Data'!$B$8:$BE$45,'Occupancy Raw Data'!Y$3,FALSE)</f>
        <v>3.5684647885542802</v>
      </c>
      <c r="S42" s="60">
        <f>VLOOKUP($A42,'Occupancy Raw Data'!$B$8:$BE$45,'Occupancy Raw Data'!AA$3,FALSE)</f>
        <v>-0.40298402214999102</v>
      </c>
      <c r="T42" s="60">
        <f>VLOOKUP($A42,'Occupancy Raw Data'!$B$8:$BE$45,'Occupancy Raw Data'!AB$3,FALSE)</f>
        <v>-1.8024497073610899</v>
      </c>
      <c r="U42" s="61">
        <f>VLOOKUP($A42,'Occupancy Raw Data'!$B$8:$BE$45,'Occupancy Raw Data'!AC$3,FALSE)</f>
        <v>-1.13181461998038</v>
      </c>
      <c r="V42" s="62">
        <f>VLOOKUP($A42,'Occupancy Raw Data'!$B$8:$BE$45,'Occupancy Raw Data'!AE$3,FALSE)</f>
        <v>1.79311167038622</v>
      </c>
      <c r="W42" s="63"/>
      <c r="X42" s="64">
        <f>VLOOKUP($A42,'ADR Raw Data'!$B$6:$BE$43,'ADR Raw Data'!G$1,FALSE)</f>
        <v>99.859942610375498</v>
      </c>
      <c r="Y42" s="65">
        <f>VLOOKUP($A42,'ADR Raw Data'!$B$6:$BE$43,'ADR Raw Data'!H$1,FALSE)</f>
        <v>99.848753674926499</v>
      </c>
      <c r="Z42" s="65">
        <f>VLOOKUP($A42,'ADR Raw Data'!$B$6:$BE$43,'ADR Raw Data'!I$1,FALSE)</f>
        <v>102.350213245747</v>
      </c>
      <c r="AA42" s="65">
        <f>VLOOKUP($A42,'ADR Raw Data'!$B$6:$BE$43,'ADR Raw Data'!J$1,FALSE)</f>
        <v>103.645040926425</v>
      </c>
      <c r="AB42" s="65">
        <f>VLOOKUP($A42,'ADR Raw Data'!$B$6:$BE$43,'ADR Raw Data'!K$1,FALSE)</f>
        <v>106.579268443893</v>
      </c>
      <c r="AC42" s="66">
        <f>VLOOKUP($A42,'ADR Raw Data'!$B$6:$BE$43,'ADR Raw Data'!L$1,FALSE)</f>
        <v>102.665330762385</v>
      </c>
      <c r="AD42" s="65">
        <f>VLOOKUP($A42,'ADR Raw Data'!$B$6:$BE$43,'ADR Raw Data'!N$1,FALSE)</f>
        <v>138.19157054312399</v>
      </c>
      <c r="AE42" s="65">
        <f>VLOOKUP($A42,'ADR Raw Data'!$B$6:$BE$43,'ADR Raw Data'!O$1,FALSE)</f>
        <v>146.74108565639301</v>
      </c>
      <c r="AF42" s="66">
        <f>VLOOKUP($A42,'ADR Raw Data'!$B$6:$BE$43,'ADR Raw Data'!P$1,FALSE)</f>
        <v>142.61388802488301</v>
      </c>
      <c r="AG42" s="67">
        <f>VLOOKUP($A42,'ADR Raw Data'!$B$6:$BE$43,'ADR Raw Data'!R$1,FALSE)</f>
        <v>117.40895686460399</v>
      </c>
      <c r="AH42" s="63"/>
      <c r="AI42" s="59">
        <f>VLOOKUP($A42,'ADR Raw Data'!$B$6:$BE$43,'ADR Raw Data'!T$1,FALSE)</f>
        <v>6.7785208684304799</v>
      </c>
      <c r="AJ42" s="60">
        <f>VLOOKUP($A42,'ADR Raw Data'!$B$6:$BE$43,'ADR Raw Data'!U$1,FALSE)</f>
        <v>6.7670961640799296</v>
      </c>
      <c r="AK42" s="60">
        <f>VLOOKUP($A42,'ADR Raw Data'!$B$6:$BE$43,'ADR Raw Data'!V$1,FALSE)</f>
        <v>7.3871853299509898</v>
      </c>
      <c r="AL42" s="60">
        <f>VLOOKUP($A42,'ADR Raw Data'!$B$6:$BE$43,'ADR Raw Data'!W$1,FALSE)</f>
        <v>8.4381768433256106</v>
      </c>
      <c r="AM42" s="60">
        <f>VLOOKUP($A42,'ADR Raw Data'!$B$6:$BE$43,'ADR Raw Data'!X$1,FALSE)</f>
        <v>7.3710003953232501</v>
      </c>
      <c r="AN42" s="61">
        <f>VLOOKUP($A42,'ADR Raw Data'!$B$6:$BE$43,'ADR Raw Data'!Y$1,FALSE)</f>
        <v>7.4274419112199102</v>
      </c>
      <c r="AO42" s="60">
        <f>VLOOKUP($A42,'ADR Raw Data'!$B$6:$BE$43,'ADR Raw Data'!AA$1,FALSE)</f>
        <v>4.7267620807826596</v>
      </c>
      <c r="AP42" s="60">
        <f>VLOOKUP($A42,'ADR Raw Data'!$B$6:$BE$43,'ADR Raw Data'!AB$1,FALSE)</f>
        <v>2.9873021491135301</v>
      </c>
      <c r="AQ42" s="61">
        <f>VLOOKUP($A42,'ADR Raw Data'!$B$6:$BE$43,'ADR Raw Data'!AC$1,FALSE)</f>
        <v>3.7656294643794799</v>
      </c>
      <c r="AR42" s="62">
        <f>VLOOKUP($A42,'ADR Raw Data'!$B$6:$BE$43,'ADR Raw Data'!AE$1,FALSE)</f>
        <v>5.3324783586189604</v>
      </c>
      <c r="AS42" s="50"/>
      <c r="AT42" s="64">
        <f>VLOOKUP($A42,'RevPAR Raw Data'!$B$6:$BE$43,'RevPAR Raw Data'!G$1,FALSE)</f>
        <v>47.216225517852799</v>
      </c>
      <c r="AU42" s="65">
        <f>VLOOKUP($A42,'RevPAR Raw Data'!$B$6:$BE$43,'RevPAR Raw Data'!H$1,FALSE)</f>
        <v>51.098010800354601</v>
      </c>
      <c r="AV42" s="65">
        <f>VLOOKUP($A42,'RevPAR Raw Data'!$B$6:$BE$43,'RevPAR Raw Data'!I$1,FALSE)</f>
        <v>56.195784997173803</v>
      </c>
      <c r="AW42" s="65">
        <f>VLOOKUP($A42,'RevPAR Raw Data'!$B$6:$BE$43,'RevPAR Raw Data'!J$1,FALSE)</f>
        <v>59.983734018787104</v>
      </c>
      <c r="AX42" s="65">
        <f>VLOOKUP($A42,'RevPAR Raw Data'!$B$6:$BE$43,'RevPAR Raw Data'!K$1,FALSE)</f>
        <v>64.780045756735603</v>
      </c>
      <c r="AY42" s="66">
        <f>VLOOKUP($A42,'RevPAR Raw Data'!$B$6:$BE$43,'RevPAR Raw Data'!L$1,FALSE)</f>
        <v>55.849860409572798</v>
      </c>
      <c r="AZ42" s="65">
        <f>VLOOKUP($A42,'RevPAR Raw Data'!$B$6:$BE$43,'RevPAR Raw Data'!N$1,FALSE)</f>
        <v>106.024466833239</v>
      </c>
      <c r="BA42" s="65">
        <f>VLOOKUP($A42,'RevPAR Raw Data'!$B$6:$BE$43,'RevPAR Raw Data'!O$1,FALSE)</f>
        <v>120.634332231804</v>
      </c>
      <c r="BB42" s="66">
        <f>VLOOKUP($A42,'RevPAR Raw Data'!$B$6:$BE$43,'RevPAR Raw Data'!P$1,FALSE)</f>
        <v>113.32939953252099</v>
      </c>
      <c r="BC42" s="67">
        <f>VLOOKUP($A42,'RevPAR Raw Data'!$B$6:$BE$43,'RevPAR Raw Data'!R$1,FALSE)</f>
        <v>72.285454419746202</v>
      </c>
      <c r="BD42" s="63"/>
      <c r="BE42" s="59">
        <f>VLOOKUP($A42,'RevPAR Raw Data'!$B$6:$BE$43,'RevPAR Raw Data'!T$1,FALSE)</f>
        <v>5.0763330783017802</v>
      </c>
      <c r="BF42" s="60">
        <f>VLOOKUP($A42,'RevPAR Raw Data'!$B$6:$BE$43,'RevPAR Raw Data'!U$1,FALSE)</f>
        <v>7.87349727133115</v>
      </c>
      <c r="BG42" s="60">
        <f>VLOOKUP($A42,'RevPAR Raw Data'!$B$6:$BE$43,'RevPAR Raw Data'!V$1,FALSE)</f>
        <v>12.5475203508113</v>
      </c>
      <c r="BH42" s="60">
        <f>VLOOKUP($A42,'RevPAR Raw Data'!$B$6:$BE$43,'RevPAR Raw Data'!W$1,FALSE)</f>
        <v>17.506364951670299</v>
      </c>
      <c r="BI42" s="60">
        <f>VLOOKUP($A42,'RevPAR Raw Data'!$B$6:$BE$43,'RevPAR Raw Data'!X$1,FALSE)</f>
        <v>12.2620053426933</v>
      </c>
      <c r="BJ42" s="61">
        <f>VLOOKUP($A42,'RevPAR Raw Data'!$B$6:$BE$43,'RevPAR Raw Data'!Y$1,FALSE)</f>
        <v>11.2609523490664</v>
      </c>
      <c r="BK42" s="60">
        <f>VLOOKUP($A42,'RevPAR Raw Data'!$B$6:$BE$43,'RevPAR Raw Data'!AA$1,FALSE)</f>
        <v>4.3047299626820701</v>
      </c>
      <c r="BL42" s="60">
        <f>VLOOKUP($A42,'RevPAR Raw Data'!$B$6:$BE$43,'RevPAR Raw Data'!AB$1,FALSE)</f>
        <v>1.13100782290775</v>
      </c>
      <c r="BM42" s="61">
        <f>VLOOKUP($A42,'RevPAR Raw Data'!$B$6:$BE$43,'RevPAR Raw Data'!AC$1,FALSE)</f>
        <v>2.5911948995869598</v>
      </c>
      <c r="BN42" s="62">
        <f>VLOOKUP($A42,'RevPAR Raw Data'!$B$6:$BE$43,'RevPAR Raw Data'!AE$1,FALSE)</f>
        <v>7.2212073207744103</v>
      </c>
    </row>
    <row r="43" spans="1:66" x14ac:dyDescent="0.35">
      <c r="A43" s="82" t="s">
        <v>82</v>
      </c>
      <c r="B43" s="59">
        <f>VLOOKUP($A43,'Occupancy Raw Data'!$B$8:$BE$45,'Occupancy Raw Data'!G$3,FALSE)</f>
        <v>50.3104959818167</v>
      </c>
      <c r="C43" s="60">
        <f>VLOOKUP($A43,'Occupancy Raw Data'!$B$8:$BE$45,'Occupancy Raw Data'!H$3,FALSE)</f>
        <v>60.122574884324997</v>
      </c>
      <c r="D43" s="60">
        <f>VLOOKUP($A43,'Occupancy Raw Data'!$B$8:$BE$45,'Occupancy Raw Data'!I$3,FALSE)</f>
        <v>66.0017046838217</v>
      </c>
      <c r="E43" s="60">
        <f>VLOOKUP($A43,'Occupancy Raw Data'!$B$8:$BE$45,'Occupancy Raw Data'!J$3,FALSE)</f>
        <v>68.877343940254804</v>
      </c>
      <c r="F43" s="60">
        <f>VLOOKUP($A43,'Occupancy Raw Data'!$B$8:$BE$45,'Occupancy Raw Data'!K$3,FALSE)</f>
        <v>66.707930838541998</v>
      </c>
      <c r="G43" s="61">
        <f>VLOOKUP($A43,'Occupancy Raw Data'!$B$8:$BE$45,'Occupancy Raw Data'!L$3,FALSE)</f>
        <v>62.404010065751997</v>
      </c>
      <c r="H43" s="60">
        <f>VLOOKUP($A43,'Occupancy Raw Data'!$B$8:$BE$45,'Occupancy Raw Data'!N$3,FALSE)</f>
        <v>82.914603458072804</v>
      </c>
      <c r="I43" s="60">
        <f>VLOOKUP($A43,'Occupancy Raw Data'!$B$8:$BE$45,'Occupancy Raw Data'!O$3,FALSE)</f>
        <v>92.852504261709498</v>
      </c>
      <c r="J43" s="61">
        <f>VLOOKUP($A43,'Occupancy Raw Data'!$B$8:$BE$45,'Occupancy Raw Data'!P$3,FALSE)</f>
        <v>87.883553859891194</v>
      </c>
      <c r="K43" s="62">
        <f>VLOOKUP($A43,'Occupancy Raw Data'!$B$8:$BE$45,'Occupancy Raw Data'!R$3,FALSE)</f>
        <v>69.683879721220407</v>
      </c>
      <c r="L43" s="63"/>
      <c r="M43" s="59">
        <f>VLOOKUP($A43,'Occupancy Raw Data'!$B$8:$BE$45,'Occupancy Raw Data'!T$3,FALSE)</f>
        <v>3.5596696390907301</v>
      </c>
      <c r="N43" s="60">
        <f>VLOOKUP($A43,'Occupancy Raw Data'!$B$8:$BE$45,'Occupancy Raw Data'!U$3,FALSE)</f>
        <v>15.227769722449301</v>
      </c>
      <c r="O43" s="60">
        <f>VLOOKUP($A43,'Occupancy Raw Data'!$B$8:$BE$45,'Occupancy Raw Data'!V$3,FALSE)</f>
        <v>22.6643623575821</v>
      </c>
      <c r="P43" s="60">
        <f>VLOOKUP($A43,'Occupancy Raw Data'!$B$8:$BE$45,'Occupancy Raw Data'!W$3,FALSE)</f>
        <v>24.6539892904207</v>
      </c>
      <c r="Q43" s="60">
        <f>VLOOKUP($A43,'Occupancy Raw Data'!$B$8:$BE$45,'Occupancy Raw Data'!X$3,FALSE)</f>
        <v>16.480466782907101</v>
      </c>
      <c r="R43" s="61">
        <f>VLOOKUP($A43,'Occupancy Raw Data'!$B$8:$BE$45,'Occupancy Raw Data'!Y$3,FALSE)</f>
        <v>16.822270884089999</v>
      </c>
      <c r="S43" s="60">
        <f>VLOOKUP($A43,'Occupancy Raw Data'!$B$8:$BE$45,'Occupancy Raw Data'!AA$3,FALSE)</f>
        <v>7.6556715005139901</v>
      </c>
      <c r="T43" s="60">
        <f>VLOOKUP($A43,'Occupancy Raw Data'!$B$8:$BE$45,'Occupancy Raw Data'!AB$3,FALSE)</f>
        <v>8.3450384488820397</v>
      </c>
      <c r="U43" s="61">
        <f>VLOOKUP($A43,'Occupancy Raw Data'!$B$8:$BE$45,'Occupancy Raw Data'!AC$3,FALSE)</f>
        <v>8.0187466946365706</v>
      </c>
      <c r="V43" s="62">
        <f>VLOOKUP($A43,'Occupancy Raw Data'!$B$8:$BE$45,'Occupancy Raw Data'!AE$3,FALSE)</f>
        <v>13.489388948162899</v>
      </c>
      <c r="W43" s="63"/>
      <c r="X43" s="64">
        <f>VLOOKUP($A43,'ADR Raw Data'!$B$6:$BE$43,'ADR Raw Data'!G$1,FALSE)</f>
        <v>126.089690613529</v>
      </c>
      <c r="Y43" s="65">
        <f>VLOOKUP($A43,'ADR Raw Data'!$B$6:$BE$43,'ADR Raw Data'!H$1,FALSE)</f>
        <v>142.75755451292699</v>
      </c>
      <c r="Z43" s="65">
        <f>VLOOKUP($A43,'ADR Raw Data'!$B$6:$BE$43,'ADR Raw Data'!I$1,FALSE)</f>
        <v>149.10517387694799</v>
      </c>
      <c r="AA43" s="65">
        <f>VLOOKUP($A43,'ADR Raw Data'!$B$6:$BE$43,'ADR Raw Data'!J$1,FALSE)</f>
        <v>149.91504478491399</v>
      </c>
      <c r="AB43" s="65">
        <f>VLOOKUP($A43,'ADR Raw Data'!$B$6:$BE$43,'ADR Raw Data'!K$1,FALSE)</f>
        <v>142.142412460831</v>
      </c>
      <c r="AC43" s="66">
        <f>VLOOKUP($A43,'ADR Raw Data'!$B$6:$BE$43,'ADR Raw Data'!L$1,FALSE)</f>
        <v>142.861199341792</v>
      </c>
      <c r="AD43" s="65">
        <f>VLOOKUP($A43,'ADR Raw Data'!$B$6:$BE$43,'ADR Raw Data'!N$1,FALSE)</f>
        <v>142.39431211297901</v>
      </c>
      <c r="AE43" s="65">
        <f>VLOOKUP($A43,'ADR Raw Data'!$B$6:$BE$43,'ADR Raw Data'!O$1,FALSE)</f>
        <v>150.00068387463301</v>
      </c>
      <c r="AF43" s="66">
        <f>VLOOKUP($A43,'ADR Raw Data'!$B$6:$BE$43,'ADR Raw Data'!P$1,FALSE)</f>
        <v>146.41253074089801</v>
      </c>
      <c r="AG43" s="67">
        <f>VLOOKUP($A43,'ADR Raw Data'!$B$6:$BE$43,'ADR Raw Data'!R$1,FALSE)</f>
        <v>144.14087068671401</v>
      </c>
      <c r="AH43" s="63"/>
      <c r="AI43" s="59">
        <f>VLOOKUP($A43,'ADR Raw Data'!$B$6:$BE$43,'ADR Raw Data'!T$1,FALSE)</f>
        <v>12.732044122952299</v>
      </c>
      <c r="AJ43" s="60">
        <f>VLOOKUP($A43,'ADR Raw Data'!$B$6:$BE$43,'ADR Raw Data'!U$1,FALSE)</f>
        <v>19.534184979846501</v>
      </c>
      <c r="AK43" s="60">
        <f>VLOOKUP($A43,'ADR Raw Data'!$B$6:$BE$43,'ADR Raw Data'!V$1,FALSE)</f>
        <v>22.234117378474899</v>
      </c>
      <c r="AL43" s="60">
        <f>VLOOKUP($A43,'ADR Raw Data'!$B$6:$BE$43,'ADR Raw Data'!W$1,FALSE)</f>
        <v>25.3337630023013</v>
      </c>
      <c r="AM43" s="60">
        <f>VLOOKUP($A43,'ADR Raw Data'!$B$6:$BE$43,'ADR Raw Data'!X$1,FALSE)</f>
        <v>21.567165064426799</v>
      </c>
      <c r="AN43" s="61">
        <f>VLOOKUP($A43,'ADR Raw Data'!$B$6:$BE$43,'ADR Raw Data'!Y$1,FALSE)</f>
        <v>21.001362820463498</v>
      </c>
      <c r="AO43" s="60">
        <f>VLOOKUP($A43,'ADR Raw Data'!$B$6:$BE$43,'ADR Raw Data'!AA$1,FALSE)</f>
        <v>16.964624713153899</v>
      </c>
      <c r="AP43" s="60">
        <f>VLOOKUP($A43,'ADR Raw Data'!$B$6:$BE$43,'ADR Raw Data'!AB$1,FALSE)</f>
        <v>19.1396480904694</v>
      </c>
      <c r="AQ43" s="61">
        <f>VLOOKUP($A43,'ADR Raw Data'!$B$6:$BE$43,'ADR Raw Data'!AC$1,FALSE)</f>
        <v>18.138136771261198</v>
      </c>
      <c r="AR43" s="62">
        <f>VLOOKUP($A43,'ADR Raw Data'!$B$6:$BE$43,'ADR Raw Data'!AE$1,FALSE)</f>
        <v>19.830651789718502</v>
      </c>
      <c r="AS43" s="50"/>
      <c r="AT43" s="64">
        <f>VLOOKUP($A43,'RevPAR Raw Data'!$B$6:$BE$43,'RevPAR Raw Data'!G$1,FALSE)</f>
        <v>63.436348729604603</v>
      </c>
      <c r="AU43" s="65">
        <f>VLOOKUP($A43,'RevPAR Raw Data'!$B$6:$BE$43,'RevPAR Raw Data'!H$1,FALSE)</f>
        <v>85.829517615066095</v>
      </c>
      <c r="AV43" s="65">
        <f>VLOOKUP($A43,'RevPAR Raw Data'!$B$6:$BE$43,'RevPAR Raw Data'!I$1,FALSE)</f>
        <v>98.411956530562506</v>
      </c>
      <c r="AW43" s="65">
        <f>VLOOKUP($A43,'RevPAR Raw Data'!$B$6:$BE$43,'RevPAR Raw Data'!J$1,FALSE)</f>
        <v>103.257501014692</v>
      </c>
      <c r="AX43" s="65">
        <f>VLOOKUP($A43,'RevPAR Raw Data'!$B$6:$BE$43,'RevPAR Raw Data'!K$1,FALSE)</f>
        <v>94.820262196606805</v>
      </c>
      <c r="AY43" s="66">
        <f>VLOOKUP($A43,'RevPAR Raw Data'!$B$6:$BE$43,'RevPAR Raw Data'!L$1,FALSE)</f>
        <v>89.151117217306506</v>
      </c>
      <c r="AZ43" s="65">
        <f>VLOOKUP($A43,'RevPAR Raw Data'!$B$6:$BE$43,'RevPAR Raw Data'!N$1,FALSE)</f>
        <v>118.065679235327</v>
      </c>
      <c r="BA43" s="65">
        <f>VLOOKUP($A43,'RevPAR Raw Data'!$B$6:$BE$43,'RevPAR Raw Data'!O$1,FALSE)</f>
        <v>139.27939138728701</v>
      </c>
      <c r="BB43" s="66">
        <f>VLOOKUP($A43,'RevPAR Raw Data'!$B$6:$BE$43,'RevPAR Raw Data'!P$1,FALSE)</f>
        <v>128.672535311307</v>
      </c>
      <c r="BC43" s="67">
        <f>VLOOKUP($A43,'RevPAR Raw Data'!$B$6:$BE$43,'RevPAR Raw Data'!R$1,FALSE)</f>
        <v>100.442950958449</v>
      </c>
      <c r="BD43" s="63"/>
      <c r="BE43" s="59">
        <f>VLOOKUP($A43,'RevPAR Raw Data'!$B$6:$BE$43,'RevPAR Raw Data'!T$1,FALSE)</f>
        <v>16.744932471123398</v>
      </c>
      <c r="BF43" s="60">
        <f>VLOOKUP($A43,'RevPAR Raw Data'!$B$6:$BE$43,'RevPAR Raw Data'!U$1,FALSE)</f>
        <v>37.736575408184201</v>
      </c>
      <c r="BG43" s="60">
        <f>VLOOKUP($A43,'RevPAR Raw Data'!$B$6:$BE$43,'RevPAR Raw Data'!V$1,FALSE)</f>
        <v>49.937700665724797</v>
      </c>
      <c r="BH43" s="60">
        <f>VLOOKUP($A43,'RevPAR Raw Data'!$B$6:$BE$43,'RevPAR Raw Data'!W$1,FALSE)</f>
        <v>56.2335355101701</v>
      </c>
      <c r="BI43" s="60">
        <f>VLOOKUP($A43,'RevPAR Raw Data'!$B$6:$BE$43,'RevPAR Raw Data'!X$1,FALSE)</f>
        <v>41.602001321791597</v>
      </c>
      <c r="BJ43" s="61">
        <f>VLOOKUP($A43,'RevPAR Raw Data'!$B$6:$BE$43,'RevPAR Raw Data'!Y$1,FALSE)</f>
        <v>41.356539847562502</v>
      </c>
      <c r="BK43" s="60">
        <f>VLOOKUP($A43,'RevPAR Raw Data'!$B$6:$BE$43,'RevPAR Raw Data'!AA$1,FALSE)</f>
        <v>25.919052153001999</v>
      </c>
      <c r="BL43" s="60">
        <f>VLOOKUP($A43,'RevPAR Raw Data'!$B$6:$BE$43,'RevPAR Raw Data'!AB$1,FALSE)</f>
        <v>29.0818975314818</v>
      </c>
      <c r="BM43" s="61">
        <f>VLOOKUP($A43,'RevPAR Raw Data'!$B$6:$BE$43,'RevPAR Raw Data'!AC$1,FALSE)</f>
        <v>27.611334708711901</v>
      </c>
      <c r="BN43" s="62">
        <f>VLOOKUP($A43,'RevPAR Raw Data'!$B$6:$BE$43,'RevPAR Raw Data'!AE$1,FALSE)</f>
        <v>35.995074488752401</v>
      </c>
    </row>
    <row r="44" spans="1:66" x14ac:dyDescent="0.35">
      <c r="A44" s="81" t="s">
        <v>83</v>
      </c>
      <c r="B44" s="59">
        <f>VLOOKUP($A44,'Occupancy Raw Data'!$B$8:$BE$45,'Occupancy Raw Data'!G$3,FALSE)</f>
        <v>46.802759134973897</v>
      </c>
      <c r="C44" s="60">
        <f>VLOOKUP($A44,'Occupancy Raw Data'!$B$8:$BE$45,'Occupancy Raw Data'!H$3,FALSE)</f>
        <v>57.1029082774049</v>
      </c>
      <c r="D44" s="60">
        <f>VLOOKUP($A44,'Occupancy Raw Data'!$B$8:$BE$45,'Occupancy Raw Data'!I$3,FALSE)</f>
        <v>60.3560775540641</v>
      </c>
      <c r="E44" s="60">
        <f>VLOOKUP($A44,'Occupancy Raw Data'!$B$8:$BE$45,'Occupancy Raw Data'!J$3,FALSE)</f>
        <v>67.048844146159496</v>
      </c>
      <c r="F44" s="60">
        <f>VLOOKUP($A44,'Occupancy Raw Data'!$B$8:$BE$45,'Occupancy Raw Data'!K$3,FALSE)</f>
        <v>76.081282624906706</v>
      </c>
      <c r="G44" s="61">
        <f>VLOOKUP($A44,'Occupancy Raw Data'!$B$8:$BE$45,'Occupancy Raw Data'!L$3,FALSE)</f>
        <v>61.478374347501799</v>
      </c>
      <c r="H44" s="60">
        <f>VLOOKUP($A44,'Occupancy Raw Data'!$B$8:$BE$45,'Occupancy Raw Data'!N$3,FALSE)</f>
        <v>89.215137956748606</v>
      </c>
      <c r="I44" s="60">
        <f>VLOOKUP($A44,'Occupancy Raw Data'!$B$8:$BE$45,'Occupancy Raw Data'!O$3,FALSE)</f>
        <v>90.7158836689038</v>
      </c>
      <c r="J44" s="61">
        <f>VLOOKUP($A44,'Occupancy Raw Data'!$B$8:$BE$45,'Occupancy Raw Data'!P$3,FALSE)</f>
        <v>89.965510812826196</v>
      </c>
      <c r="K44" s="62">
        <f>VLOOKUP($A44,'Occupancy Raw Data'!$B$8:$BE$45,'Occupancy Raw Data'!R$3,FALSE)</f>
        <v>69.617556194737404</v>
      </c>
      <c r="L44" s="63"/>
      <c r="M44" s="59">
        <f>VLOOKUP($A44,'Occupancy Raw Data'!$B$8:$BE$45,'Occupancy Raw Data'!T$3,FALSE)</f>
        <v>-11.394671073588301</v>
      </c>
      <c r="N44" s="60">
        <f>VLOOKUP($A44,'Occupancy Raw Data'!$B$8:$BE$45,'Occupancy Raw Data'!U$3,FALSE)</f>
        <v>-2.4224054273179001</v>
      </c>
      <c r="O44" s="60">
        <f>VLOOKUP($A44,'Occupancy Raw Data'!$B$8:$BE$45,'Occupancy Raw Data'!V$3,FALSE)</f>
        <v>1.4471730994519401</v>
      </c>
      <c r="P44" s="60">
        <f>VLOOKUP($A44,'Occupancy Raw Data'!$B$8:$BE$45,'Occupancy Raw Data'!W$3,FALSE)</f>
        <v>9.7190665024220593</v>
      </c>
      <c r="Q44" s="60">
        <f>VLOOKUP($A44,'Occupancy Raw Data'!$B$8:$BE$45,'Occupancy Raw Data'!X$3,FALSE)</f>
        <v>2.8313661960965799</v>
      </c>
      <c r="R44" s="61">
        <f>VLOOKUP($A44,'Occupancy Raw Data'!$B$8:$BE$45,'Occupancy Raw Data'!Y$3,FALSE)</f>
        <v>0.47484863635648</v>
      </c>
      <c r="S44" s="60">
        <f>VLOOKUP($A44,'Occupancy Raw Data'!$B$8:$BE$45,'Occupancy Raw Data'!AA$3,FALSE)</f>
        <v>-2.1918254642194599</v>
      </c>
      <c r="T44" s="60">
        <f>VLOOKUP($A44,'Occupancy Raw Data'!$B$8:$BE$45,'Occupancy Raw Data'!AB$3,FALSE)</f>
        <v>-1.5577861605643699</v>
      </c>
      <c r="U44" s="61">
        <f>VLOOKUP($A44,'Occupancy Raw Data'!$B$8:$BE$45,'Occupancy Raw Data'!AC$3,FALSE)</f>
        <v>-1.87318582833755</v>
      </c>
      <c r="V44" s="62">
        <f>VLOOKUP($A44,'Occupancy Raw Data'!$B$8:$BE$45,'Occupancy Raw Data'!AE$3,FALSE)</f>
        <v>-0.40753979066997498</v>
      </c>
      <c r="W44" s="63"/>
      <c r="X44" s="64">
        <f>VLOOKUP($A44,'ADR Raw Data'!$B$6:$BE$43,'ADR Raw Data'!G$1,FALSE)</f>
        <v>94.933620792670695</v>
      </c>
      <c r="Y44" s="65">
        <f>VLOOKUP($A44,'ADR Raw Data'!$B$6:$BE$43,'ADR Raw Data'!H$1,FALSE)</f>
        <v>96.280393405158307</v>
      </c>
      <c r="Z44" s="65">
        <f>VLOOKUP($A44,'ADR Raw Data'!$B$6:$BE$43,'ADR Raw Data'!I$1,FALSE)</f>
        <v>96.510801544401502</v>
      </c>
      <c r="AA44" s="65">
        <f>VLOOKUP($A44,'ADR Raw Data'!$B$6:$BE$43,'ADR Raw Data'!J$1,FALSE)</f>
        <v>98.891458362296603</v>
      </c>
      <c r="AB44" s="65">
        <f>VLOOKUP($A44,'ADR Raw Data'!$B$6:$BE$43,'ADR Raw Data'!K$1,FALSE)</f>
        <v>107.846906395491</v>
      </c>
      <c r="AC44" s="66">
        <f>VLOOKUP($A44,'ADR Raw Data'!$B$6:$BE$43,'ADR Raw Data'!L$1,FALSE)</f>
        <v>99.552886860539104</v>
      </c>
      <c r="AD44" s="65">
        <f>VLOOKUP($A44,'ADR Raw Data'!$B$6:$BE$43,'ADR Raw Data'!N$1,FALSE)</f>
        <v>149.50712778184001</v>
      </c>
      <c r="AE44" s="65">
        <f>VLOOKUP($A44,'ADR Raw Data'!$B$6:$BE$43,'ADR Raw Data'!O$1,FALSE)</f>
        <v>154.73479140978199</v>
      </c>
      <c r="AF44" s="66">
        <f>VLOOKUP($A44,'ADR Raw Data'!$B$6:$BE$43,'ADR Raw Data'!P$1,FALSE)</f>
        <v>152.14276071077001</v>
      </c>
      <c r="AG44" s="67">
        <f>VLOOKUP($A44,'ADR Raw Data'!$B$6:$BE$43,'ADR Raw Data'!R$1,FALSE)</f>
        <v>118.970299540933</v>
      </c>
      <c r="AH44" s="63"/>
      <c r="AI44" s="59">
        <f>VLOOKUP($A44,'ADR Raw Data'!$B$6:$BE$43,'ADR Raw Data'!T$1,FALSE)</f>
        <v>-0.44663605383876398</v>
      </c>
      <c r="AJ44" s="60">
        <f>VLOOKUP($A44,'ADR Raw Data'!$B$6:$BE$43,'ADR Raw Data'!U$1,FALSE)</f>
        <v>1.0394038105966701</v>
      </c>
      <c r="AK44" s="60">
        <f>VLOOKUP($A44,'ADR Raw Data'!$B$6:$BE$43,'ADR Raw Data'!V$1,FALSE)</f>
        <v>3.6493002542507398</v>
      </c>
      <c r="AL44" s="60">
        <f>VLOOKUP($A44,'ADR Raw Data'!$B$6:$BE$43,'ADR Raw Data'!W$1,FALSE)</f>
        <v>4.4983073489046301</v>
      </c>
      <c r="AM44" s="60">
        <f>VLOOKUP($A44,'ADR Raw Data'!$B$6:$BE$43,'ADR Raw Data'!X$1,FALSE)</f>
        <v>5.1188951005780599</v>
      </c>
      <c r="AN44" s="61">
        <f>VLOOKUP($A44,'ADR Raw Data'!$B$6:$BE$43,'ADR Raw Data'!Y$1,FALSE)</f>
        <v>3.1477450267293499</v>
      </c>
      <c r="AO44" s="60">
        <f>VLOOKUP($A44,'ADR Raw Data'!$B$6:$BE$43,'ADR Raw Data'!AA$1,FALSE)</f>
        <v>-8.9893218819010308</v>
      </c>
      <c r="AP44" s="60">
        <f>VLOOKUP($A44,'ADR Raw Data'!$B$6:$BE$43,'ADR Raw Data'!AB$1,FALSE)</f>
        <v>-9.4366476774653094</v>
      </c>
      <c r="AQ44" s="61">
        <f>VLOOKUP($A44,'ADR Raw Data'!$B$6:$BE$43,'ADR Raw Data'!AC$1,FALSE)</f>
        <v>-9.2134821986541198</v>
      </c>
      <c r="AR44" s="62">
        <f>VLOOKUP($A44,'ADR Raw Data'!$B$6:$BE$43,'ADR Raw Data'!AE$1,FALSE)</f>
        <v>-3.3956317932962299</v>
      </c>
      <c r="AS44" s="50"/>
      <c r="AT44" s="64">
        <f>VLOOKUP($A44,'RevPAR Raw Data'!$B$6:$BE$43,'RevPAR Raw Data'!G$1,FALSE)</f>
        <v>44.431553877703202</v>
      </c>
      <c r="AU44" s="65">
        <f>VLOOKUP($A44,'RevPAR Raw Data'!$B$6:$BE$43,'RevPAR Raw Data'!H$1,FALSE)</f>
        <v>54.978904735272103</v>
      </c>
      <c r="AV44" s="65">
        <f>VLOOKUP($A44,'RevPAR Raw Data'!$B$6:$BE$43,'RevPAR Raw Data'!I$1,FALSE)</f>
        <v>58.250134228187903</v>
      </c>
      <c r="AW44" s="65">
        <f>VLOOKUP($A44,'RevPAR Raw Data'!$B$6:$BE$43,'RevPAR Raw Data'!J$1,FALSE)</f>
        <v>66.3055797912005</v>
      </c>
      <c r="AX44" s="65">
        <f>VLOOKUP($A44,'RevPAR Raw Data'!$B$6:$BE$43,'RevPAR Raw Data'!K$1,FALSE)</f>
        <v>82.051309656972407</v>
      </c>
      <c r="AY44" s="66">
        <f>VLOOKUP($A44,'RevPAR Raw Data'!$B$6:$BE$43,'RevPAR Raw Data'!L$1,FALSE)</f>
        <v>61.203496457867203</v>
      </c>
      <c r="AZ44" s="65">
        <f>VLOOKUP($A44,'RevPAR Raw Data'!$B$6:$BE$43,'RevPAR Raw Data'!N$1,FALSE)</f>
        <v>133.382990305741</v>
      </c>
      <c r="BA44" s="65">
        <f>VLOOKUP($A44,'RevPAR Raw Data'!$B$6:$BE$43,'RevPAR Raw Data'!O$1,FALSE)</f>
        <v>140.36903337061801</v>
      </c>
      <c r="BB44" s="66">
        <f>VLOOKUP($A44,'RevPAR Raw Data'!$B$6:$BE$43,'RevPAR Raw Data'!P$1,FALSE)</f>
        <v>136.87601183818001</v>
      </c>
      <c r="BC44" s="67">
        <f>VLOOKUP($A44,'RevPAR Raw Data'!$B$6:$BE$43,'RevPAR Raw Data'!R$1,FALSE)</f>
        <v>82.824215137956699</v>
      </c>
      <c r="BD44" s="63"/>
      <c r="BE44" s="59">
        <f>VLOOKUP($A44,'RevPAR Raw Data'!$B$6:$BE$43,'RevPAR Raw Data'!T$1,FALSE)</f>
        <v>-11.7904144181961</v>
      </c>
      <c r="BF44" s="60">
        <f>VLOOKUP($A44,'RevPAR Raw Data'!$B$6:$BE$43,'RevPAR Raw Data'!U$1,FALSE)</f>
        <v>-1.40818019104086</v>
      </c>
      <c r="BG44" s="60">
        <f>VLOOKUP($A44,'RevPAR Raw Data'!$B$6:$BE$43,'RevPAR Raw Data'!V$1,FALSE)</f>
        <v>5.14928504530043</v>
      </c>
      <c r="BH44" s="60">
        <f>VLOOKUP($A44,'RevPAR Raw Data'!$B$6:$BE$43,'RevPAR Raw Data'!W$1,FALSE)</f>
        <v>14.65456733405</v>
      </c>
      <c r="BI44" s="60">
        <f>VLOOKUP($A44,'RevPAR Raw Data'!$B$6:$BE$43,'RevPAR Raw Data'!X$1,FALSE)</f>
        <v>8.0951959621660503</v>
      </c>
      <c r="BJ44" s="61">
        <f>VLOOKUP($A44,'RevPAR Raw Data'!$B$6:$BE$43,'RevPAR Raw Data'!Y$1,FALSE)</f>
        <v>3.6375406874212302</v>
      </c>
      <c r="BK44" s="60">
        <f>VLOOKUP($A44,'RevPAR Raw Data'!$B$6:$BE$43,'RevPAR Raw Data'!AA$1,FALSE)</f>
        <v>-10.9841171000523</v>
      </c>
      <c r="BL44" s="60">
        <f>VLOOKUP($A44,'RevPAR Raw Data'!$B$6:$BE$43,'RevPAR Raw Data'!AB$1,FALSE)</f>
        <v>-10.8474310464889</v>
      </c>
      <c r="BM44" s="61">
        <f>VLOOKUP($A44,'RevPAR Raw Data'!$B$6:$BE$43,'RevPAR Raw Data'!AC$1,FALSE)</f>
        <v>-10.914082384149999</v>
      </c>
      <c r="BN44" s="62">
        <f>VLOOKUP($A44,'RevPAR Raw Data'!$B$6:$BE$43,'RevPAR Raw Data'!AE$1,FALSE)</f>
        <v>-3.7893330332638802</v>
      </c>
    </row>
    <row r="45" spans="1:66" x14ac:dyDescent="0.35">
      <c r="A45" s="83" t="s">
        <v>84</v>
      </c>
      <c r="B45" s="59">
        <f>VLOOKUP($A45,'Occupancy Raw Data'!$B$8:$BE$45,'Occupancy Raw Data'!G$3,FALSE)</f>
        <v>47.473471450227301</v>
      </c>
      <c r="C45" s="60">
        <f>VLOOKUP($A45,'Occupancy Raw Data'!$B$8:$BE$45,'Occupancy Raw Data'!H$3,FALSE)</f>
        <v>57.806973218797303</v>
      </c>
      <c r="D45" s="60">
        <f>VLOOKUP($A45,'Occupancy Raw Data'!$B$8:$BE$45,'Occupancy Raw Data'!I$3,FALSE)</f>
        <v>64.881253158160604</v>
      </c>
      <c r="E45" s="60">
        <f>VLOOKUP($A45,'Occupancy Raw Data'!$B$8:$BE$45,'Occupancy Raw Data'!J$3,FALSE)</f>
        <v>68.292066700353701</v>
      </c>
      <c r="F45" s="60">
        <f>VLOOKUP($A45,'Occupancy Raw Data'!$B$8:$BE$45,'Occupancy Raw Data'!K$3,FALSE)</f>
        <v>68.039413845376401</v>
      </c>
      <c r="G45" s="61">
        <f>VLOOKUP($A45,'Occupancy Raw Data'!$B$8:$BE$45,'Occupancy Raw Data'!L$3,FALSE)</f>
        <v>61.298635674583103</v>
      </c>
      <c r="H45" s="60">
        <f>VLOOKUP($A45,'Occupancy Raw Data'!$B$8:$BE$45,'Occupancy Raw Data'!N$3,FALSE)</f>
        <v>74.052551793835207</v>
      </c>
      <c r="I45" s="60">
        <f>VLOOKUP($A45,'Occupancy Raw Data'!$B$8:$BE$45,'Occupancy Raw Data'!O$3,FALSE)</f>
        <v>76.604345629105595</v>
      </c>
      <c r="J45" s="61">
        <f>VLOOKUP($A45,'Occupancy Raw Data'!$B$8:$BE$45,'Occupancy Raw Data'!P$3,FALSE)</f>
        <v>75.328448711470401</v>
      </c>
      <c r="K45" s="62">
        <f>VLOOKUP($A45,'Occupancy Raw Data'!$B$8:$BE$45,'Occupancy Raw Data'!R$3,FALSE)</f>
        <v>65.307153685122302</v>
      </c>
      <c r="L45" s="63"/>
      <c r="M45" s="59">
        <f>VLOOKUP($A45,'Occupancy Raw Data'!$B$8:$BE$45,'Occupancy Raw Data'!T$3,FALSE)</f>
        <v>-5.2206386931667996</v>
      </c>
      <c r="N45" s="60">
        <f>VLOOKUP($A45,'Occupancy Raw Data'!$B$8:$BE$45,'Occupancy Raw Data'!U$3,FALSE)</f>
        <v>-3.92199539327506</v>
      </c>
      <c r="O45" s="60">
        <f>VLOOKUP($A45,'Occupancy Raw Data'!$B$8:$BE$45,'Occupancy Raw Data'!V$3,FALSE)</f>
        <v>1.52762104867911</v>
      </c>
      <c r="P45" s="60">
        <f>VLOOKUP($A45,'Occupancy Raw Data'!$B$8:$BE$45,'Occupancy Raw Data'!W$3,FALSE)</f>
        <v>3.2334066692250301</v>
      </c>
      <c r="Q45" s="60">
        <f>VLOOKUP($A45,'Occupancy Raw Data'!$B$8:$BE$45,'Occupancy Raw Data'!X$3,FALSE)</f>
        <v>-3.9343654016243299</v>
      </c>
      <c r="R45" s="61">
        <f>VLOOKUP($A45,'Occupancy Raw Data'!$B$8:$BE$45,'Occupancy Raw Data'!Y$3,FALSE)</f>
        <v>-1.4932218559528401</v>
      </c>
      <c r="S45" s="60">
        <f>VLOOKUP($A45,'Occupancy Raw Data'!$B$8:$BE$45,'Occupancy Raw Data'!AA$3,FALSE)</f>
        <v>-8.6115796284931907</v>
      </c>
      <c r="T45" s="60">
        <f>VLOOKUP($A45,'Occupancy Raw Data'!$B$8:$BE$45,'Occupancy Raw Data'!AB$3,FALSE)</f>
        <v>-8.5414341539116005</v>
      </c>
      <c r="U45" s="61">
        <f>VLOOKUP($A45,'Occupancy Raw Data'!$B$8:$BE$45,'Occupancy Raw Data'!AC$3,FALSE)</f>
        <v>-8.5759262879486595</v>
      </c>
      <c r="V45" s="62">
        <f>VLOOKUP($A45,'Occupancy Raw Data'!$B$8:$BE$45,'Occupancy Raw Data'!AE$3,FALSE)</f>
        <v>-3.9455922897889799</v>
      </c>
      <c r="W45" s="63"/>
      <c r="X45" s="64">
        <f>VLOOKUP($A45,'ADR Raw Data'!$B$6:$BE$43,'ADR Raw Data'!G$1,FALSE)</f>
        <v>91.556583288983504</v>
      </c>
      <c r="Y45" s="65">
        <f>VLOOKUP($A45,'ADR Raw Data'!$B$6:$BE$43,'ADR Raw Data'!H$1,FALSE)</f>
        <v>92.485659965034898</v>
      </c>
      <c r="Z45" s="65">
        <f>VLOOKUP($A45,'ADR Raw Data'!$B$6:$BE$43,'ADR Raw Data'!I$1,FALSE)</f>
        <v>94.753703271028002</v>
      </c>
      <c r="AA45" s="65">
        <f>VLOOKUP($A45,'ADR Raw Data'!$B$6:$BE$43,'ADR Raw Data'!J$1,FALSE)</f>
        <v>99.652970773214903</v>
      </c>
      <c r="AB45" s="65">
        <f>VLOOKUP($A45,'ADR Raw Data'!$B$6:$BE$43,'ADR Raw Data'!K$1,FALSE)</f>
        <v>106.59887857408</v>
      </c>
      <c r="AC45" s="66">
        <f>VLOOKUP($A45,'ADR Raw Data'!$B$6:$BE$43,'ADR Raw Data'!L$1,FALSE)</f>
        <v>97.551914928694998</v>
      </c>
      <c r="AD45" s="65">
        <f>VLOOKUP($A45,'ADR Raw Data'!$B$6:$BE$43,'ADR Raw Data'!N$1,FALSE)</f>
        <v>120.857714090754</v>
      </c>
      <c r="AE45" s="65">
        <f>VLOOKUP($A45,'ADR Raw Data'!$B$6:$BE$43,'ADR Raw Data'!O$1,FALSE)</f>
        <v>124.177958443271</v>
      </c>
      <c r="AF45" s="66">
        <f>VLOOKUP($A45,'ADR Raw Data'!$B$6:$BE$43,'ADR Raw Data'!P$1,FALSE)</f>
        <v>122.545955056179</v>
      </c>
      <c r="AG45" s="67">
        <f>VLOOKUP($A45,'ADR Raw Data'!$B$6:$BE$43,'ADR Raw Data'!R$1,FALSE)</f>
        <v>105.78886979108999</v>
      </c>
      <c r="AH45" s="63"/>
      <c r="AI45" s="59">
        <f>VLOOKUP($A45,'ADR Raw Data'!$B$6:$BE$43,'ADR Raw Data'!T$1,FALSE)</f>
        <v>7.4254451228632901</v>
      </c>
      <c r="AJ45" s="60">
        <f>VLOOKUP($A45,'ADR Raw Data'!$B$6:$BE$43,'ADR Raw Data'!U$1,FALSE)</f>
        <v>6.8722380201619</v>
      </c>
      <c r="AK45" s="60">
        <f>VLOOKUP($A45,'ADR Raw Data'!$B$6:$BE$43,'ADR Raw Data'!V$1,FALSE)</f>
        <v>8.43505731586637</v>
      </c>
      <c r="AL45" s="60">
        <f>VLOOKUP($A45,'ADR Raw Data'!$B$6:$BE$43,'ADR Raw Data'!W$1,FALSE)</f>
        <v>4.7638380091504597</v>
      </c>
      <c r="AM45" s="60">
        <f>VLOOKUP($A45,'ADR Raw Data'!$B$6:$BE$43,'ADR Raw Data'!X$1,FALSE)</f>
        <v>-6.1704292087227204</v>
      </c>
      <c r="AN45" s="61">
        <f>VLOOKUP($A45,'ADR Raw Data'!$B$6:$BE$43,'ADR Raw Data'!Y$1,FALSE)</f>
        <v>3.2425995785017401</v>
      </c>
      <c r="AO45" s="60">
        <f>VLOOKUP($A45,'ADR Raw Data'!$B$6:$BE$43,'ADR Raw Data'!AA$1,FALSE)</f>
        <v>-3.4222318531895</v>
      </c>
      <c r="AP45" s="60">
        <f>VLOOKUP($A45,'ADR Raw Data'!$B$6:$BE$43,'ADR Raw Data'!AB$1,FALSE)</f>
        <v>-1.98984076825155</v>
      </c>
      <c r="AQ45" s="61">
        <f>VLOOKUP($A45,'ADR Raw Data'!$B$6:$BE$43,'ADR Raw Data'!AC$1,FALSE)</f>
        <v>-2.6892434085950998</v>
      </c>
      <c r="AR45" s="62">
        <f>VLOOKUP($A45,'ADR Raw Data'!$B$6:$BE$43,'ADR Raw Data'!AE$1,FALSE)</f>
        <v>0.39214161760699001</v>
      </c>
      <c r="AS45" s="50"/>
      <c r="AT45" s="64">
        <f>VLOOKUP($A45,'RevPAR Raw Data'!$B$6:$BE$43,'RevPAR Raw Data'!G$1,FALSE)</f>
        <v>43.4650884284992</v>
      </c>
      <c r="AU45" s="65">
        <f>VLOOKUP($A45,'RevPAR Raw Data'!$B$6:$BE$43,'RevPAR Raw Data'!H$1,FALSE)</f>
        <v>53.463160687215698</v>
      </c>
      <c r="AV45" s="65">
        <f>VLOOKUP($A45,'RevPAR Raw Data'!$B$6:$BE$43,'RevPAR Raw Data'!I$1,FALSE)</f>
        <v>61.477390096008001</v>
      </c>
      <c r="AW45" s="65">
        <f>VLOOKUP($A45,'RevPAR Raw Data'!$B$6:$BE$43,'RevPAR Raw Data'!J$1,FALSE)</f>
        <v>68.055073269327906</v>
      </c>
      <c r="AX45" s="65">
        <f>VLOOKUP($A45,'RevPAR Raw Data'!$B$6:$BE$43,'RevPAR Raw Data'!K$1,FALSE)</f>
        <v>72.529252147549201</v>
      </c>
      <c r="AY45" s="66">
        <f>VLOOKUP($A45,'RevPAR Raw Data'!$B$6:$BE$43,'RevPAR Raw Data'!L$1,FALSE)</f>
        <v>59.797992925720003</v>
      </c>
      <c r="AZ45" s="65">
        <f>VLOOKUP($A45,'RevPAR Raw Data'!$B$6:$BE$43,'RevPAR Raw Data'!N$1,FALSE)</f>
        <v>89.498221323900907</v>
      </c>
      <c r="BA45" s="65">
        <f>VLOOKUP($A45,'RevPAR Raw Data'!$B$6:$BE$43,'RevPAR Raw Data'!O$1,FALSE)</f>
        <v>95.125712481050996</v>
      </c>
      <c r="BB45" s="66">
        <f>VLOOKUP($A45,'RevPAR Raw Data'!$B$6:$BE$43,'RevPAR Raw Data'!P$1,FALSE)</f>
        <v>92.311966902475902</v>
      </c>
      <c r="BC45" s="67">
        <f>VLOOKUP($A45,'RevPAR Raw Data'!$B$6:$BE$43,'RevPAR Raw Data'!R$1,FALSE)</f>
        <v>69.087699776221697</v>
      </c>
      <c r="BD45" s="63"/>
      <c r="BE45" s="59">
        <f>VLOOKUP($A45,'RevPAR Raw Data'!$B$6:$BE$43,'RevPAR Raw Data'!T$1,FALSE)</f>
        <v>1.81715076847242</v>
      </c>
      <c r="BF45" s="60">
        <f>VLOOKUP($A45,'RevPAR Raw Data'!$B$6:$BE$43,'RevPAR Raw Data'!U$1,FALSE)</f>
        <v>2.6807137683211799</v>
      </c>
      <c r="BG45" s="60">
        <f>VLOOKUP($A45,'RevPAR Raw Data'!$B$6:$BE$43,'RevPAR Raw Data'!V$1,FALSE)</f>
        <v>10.091534075570801</v>
      </c>
      <c r="BH45" s="60">
        <f>VLOOKUP($A45,'RevPAR Raw Data'!$B$6:$BE$43,'RevPAR Raw Data'!W$1,FALSE)</f>
        <v>8.1512789342744405</v>
      </c>
      <c r="BI45" s="60">
        <f>VLOOKUP($A45,'RevPAR Raw Data'!$B$6:$BE$43,'RevPAR Raw Data'!X$1,FALSE)</f>
        <v>-9.8620273784273405</v>
      </c>
      <c r="BJ45" s="61">
        <f>VLOOKUP($A45,'RevPAR Raw Data'!$B$6:$BE$43,'RevPAR Raw Data'!Y$1,FALSE)</f>
        <v>1.7009585169416801</v>
      </c>
      <c r="BK45" s="60">
        <f>VLOOKUP($A45,'RevPAR Raw Data'!$B$6:$BE$43,'RevPAR Raw Data'!AA$1,FALSE)</f>
        <v>-11.7391032605736</v>
      </c>
      <c r="BL45" s="60">
        <f>VLOOKUP($A45,'RevPAR Raw Data'!$B$6:$BE$43,'RevPAR Raw Data'!AB$1,FALSE)</f>
        <v>-10.361313983175201</v>
      </c>
      <c r="BM45" s="61">
        <f>VLOOKUP($A45,'RevPAR Raw Data'!$B$6:$BE$43,'RevPAR Raw Data'!AC$1,FALSE)</f>
        <v>-11.034542164119101</v>
      </c>
      <c r="BN45" s="62">
        <f>VLOOKUP($A45,'RevPAR Raw Data'!$B$6:$BE$43,'RevPAR Raw Data'!AE$1,FALSE)</f>
        <v>-3.5689229816113501</v>
      </c>
    </row>
    <row r="46" spans="1:66" x14ac:dyDescent="0.35">
      <c r="A46" s="84" t="s">
        <v>85</v>
      </c>
      <c r="B46" s="59">
        <f>VLOOKUP($A46,'Occupancy Raw Data'!$B$8:$BE$45,'Occupancy Raw Data'!G$3,FALSE)</f>
        <v>37.900985097246704</v>
      </c>
      <c r="C46" s="60">
        <f>VLOOKUP($A46,'Occupancy Raw Data'!$B$8:$BE$45,'Occupancy Raw Data'!H$3,FALSE)</f>
        <v>51.490275322050998</v>
      </c>
      <c r="D46" s="60">
        <f>VLOOKUP($A46,'Occupancy Raw Data'!$B$8:$BE$45,'Occupancy Raw Data'!I$3,FALSE)</f>
        <v>55.620106087395797</v>
      </c>
      <c r="E46" s="60">
        <f>VLOOKUP($A46,'Occupancy Raw Data'!$B$8:$BE$45,'Occupancy Raw Data'!J$3,FALSE)</f>
        <v>58.777469057842801</v>
      </c>
      <c r="F46" s="60">
        <f>VLOOKUP($A46,'Occupancy Raw Data'!$B$8:$BE$45,'Occupancy Raw Data'!K$3,FALSE)</f>
        <v>60.9118464258651</v>
      </c>
      <c r="G46" s="61">
        <f>VLOOKUP($A46,'Occupancy Raw Data'!$B$8:$BE$45,'Occupancy Raw Data'!L$3,FALSE)</f>
        <v>52.940136398080298</v>
      </c>
      <c r="H46" s="60">
        <f>VLOOKUP($A46,'Occupancy Raw Data'!$B$8:$BE$45,'Occupancy Raw Data'!N$3,FALSE)</f>
        <v>74.640060621369003</v>
      </c>
      <c r="I46" s="60">
        <f>VLOOKUP($A46,'Occupancy Raw Data'!$B$8:$BE$45,'Occupancy Raw Data'!O$3,FALSE)</f>
        <v>77.544834554180298</v>
      </c>
      <c r="J46" s="61">
        <f>VLOOKUP($A46,'Occupancy Raw Data'!$B$8:$BE$45,'Occupancy Raw Data'!P$3,FALSE)</f>
        <v>76.0924475877746</v>
      </c>
      <c r="K46" s="62">
        <f>VLOOKUP($A46,'Occupancy Raw Data'!$B$8:$BE$45,'Occupancy Raw Data'!R$3,FALSE)</f>
        <v>59.555082452278697</v>
      </c>
      <c r="L46" s="63"/>
      <c r="M46" s="59">
        <f>VLOOKUP($A46,'Occupancy Raw Data'!$B$8:$BE$45,'Occupancy Raw Data'!T$3,FALSE)</f>
        <v>-11.3703484937979</v>
      </c>
      <c r="N46" s="60">
        <f>VLOOKUP($A46,'Occupancy Raw Data'!$B$8:$BE$45,'Occupancy Raw Data'!U$3,FALSE)</f>
        <v>1.5695067264573901</v>
      </c>
      <c r="O46" s="60">
        <f>VLOOKUP($A46,'Occupancy Raw Data'!$B$8:$BE$45,'Occupancy Raw Data'!V$3,FALSE)</f>
        <v>7.4408392290802601</v>
      </c>
      <c r="P46" s="60">
        <f>VLOOKUP($A46,'Occupancy Raw Data'!$B$8:$BE$45,'Occupancy Raw Data'!W$3,FALSE)</f>
        <v>8.7383177570093409</v>
      </c>
      <c r="Q46" s="60">
        <f>VLOOKUP($A46,'Occupancy Raw Data'!$B$8:$BE$45,'Occupancy Raw Data'!X$3,FALSE)</f>
        <v>6.3740626378473699</v>
      </c>
      <c r="R46" s="61">
        <f>VLOOKUP($A46,'Occupancy Raw Data'!$B$8:$BE$45,'Occupancy Raw Data'!Y$3,FALSE)</f>
        <v>3.1802294097376</v>
      </c>
      <c r="S46" s="60">
        <f>VLOOKUP($A46,'Occupancy Raw Data'!$B$8:$BE$45,'Occupancy Raw Data'!AA$3,FALSE)</f>
        <v>-9.3280147284443</v>
      </c>
      <c r="T46" s="60">
        <f>VLOOKUP($A46,'Occupancy Raw Data'!$B$8:$BE$45,'Occupancy Raw Data'!AB$3,FALSE)</f>
        <v>-11.514627467934799</v>
      </c>
      <c r="U46" s="61">
        <f>VLOOKUP($A46,'Occupancy Raw Data'!$B$8:$BE$45,'Occupancy Raw Data'!AC$3,FALSE)</f>
        <v>-10.4555250055733</v>
      </c>
      <c r="V46" s="62">
        <f>VLOOKUP($A46,'Occupancy Raw Data'!$B$8:$BE$45,'Occupancy Raw Data'!AE$3,FALSE)</f>
        <v>-2.25347941960319</v>
      </c>
      <c r="W46" s="63"/>
      <c r="X46" s="64">
        <f>VLOOKUP($A46,'ADR Raw Data'!$B$6:$BE$43,'ADR Raw Data'!G$1,FALSE)</f>
        <v>98.864468510496494</v>
      </c>
      <c r="Y46" s="65">
        <f>VLOOKUP($A46,'ADR Raw Data'!$B$6:$BE$43,'ADR Raw Data'!H$1,FALSE)</f>
        <v>102.21279372087299</v>
      </c>
      <c r="Z46" s="65">
        <f>VLOOKUP($A46,'ADR Raw Data'!$B$6:$BE$43,'ADR Raw Data'!I$1,FALSE)</f>
        <v>105.51825613078999</v>
      </c>
      <c r="AA46" s="65">
        <f>VLOOKUP($A46,'ADR Raw Data'!$B$6:$BE$43,'ADR Raw Data'!J$1,FALSE)</f>
        <v>104.111819939836</v>
      </c>
      <c r="AB46" s="65">
        <f>VLOOKUP($A46,'ADR Raw Data'!$B$6:$BE$43,'ADR Raw Data'!K$1,FALSE)</f>
        <v>109.44350611652401</v>
      </c>
      <c r="AC46" s="66">
        <f>VLOOKUP($A46,'ADR Raw Data'!$B$6:$BE$43,'ADR Raw Data'!L$1,FALSE)</f>
        <v>104.513510663676</v>
      </c>
      <c r="AD46" s="65">
        <f>VLOOKUP($A46,'ADR Raw Data'!$B$6:$BE$43,'ADR Raw Data'!N$1,FALSE)</f>
        <v>129.19580710659801</v>
      </c>
      <c r="AE46" s="65">
        <f>VLOOKUP($A46,'ADR Raw Data'!$B$6:$BE$43,'ADR Raw Data'!O$1,FALSE)</f>
        <v>134.13822801302899</v>
      </c>
      <c r="AF46" s="66">
        <f>VLOOKUP($A46,'ADR Raw Data'!$B$6:$BE$43,'ADR Raw Data'!P$1,FALSE)</f>
        <v>131.71418589211601</v>
      </c>
      <c r="AG46" s="67">
        <f>VLOOKUP($A46,'ADR Raw Data'!$B$6:$BE$43,'ADR Raw Data'!R$1,FALSE)</f>
        <v>114.44317034748001</v>
      </c>
      <c r="AH46" s="63"/>
      <c r="AI46" s="59">
        <f>VLOOKUP($A46,'ADR Raw Data'!$B$6:$BE$43,'ADR Raw Data'!T$1,FALSE)</f>
        <v>1.3423641382213001</v>
      </c>
      <c r="AJ46" s="60">
        <f>VLOOKUP($A46,'ADR Raw Data'!$B$6:$BE$43,'ADR Raw Data'!U$1,FALSE)</f>
        <v>2.6433305828623399</v>
      </c>
      <c r="AK46" s="60">
        <f>VLOOKUP($A46,'ADR Raw Data'!$B$6:$BE$43,'ADR Raw Data'!V$1,FALSE)</f>
        <v>6.6220137723129797</v>
      </c>
      <c r="AL46" s="60">
        <f>VLOOKUP($A46,'ADR Raw Data'!$B$6:$BE$43,'ADR Raw Data'!W$1,FALSE)</f>
        <v>5.1155357721145203</v>
      </c>
      <c r="AM46" s="60">
        <f>VLOOKUP($A46,'ADR Raw Data'!$B$6:$BE$43,'ADR Raw Data'!X$1,FALSE)</f>
        <v>11.658531621901</v>
      </c>
      <c r="AN46" s="61">
        <f>VLOOKUP($A46,'ADR Raw Data'!$B$6:$BE$43,'ADR Raw Data'!Y$1,FALSE)</f>
        <v>5.9365938050209701</v>
      </c>
      <c r="AO46" s="60">
        <f>VLOOKUP($A46,'ADR Raw Data'!$B$6:$BE$43,'ADR Raw Data'!AA$1,FALSE)</f>
        <v>-29.6976408187228</v>
      </c>
      <c r="AP46" s="60">
        <f>VLOOKUP($A46,'ADR Raw Data'!$B$6:$BE$43,'ADR Raw Data'!AB$1,FALSE)</f>
        <v>-30.1144463120708</v>
      </c>
      <c r="AQ46" s="61">
        <f>VLOOKUP($A46,'ADR Raw Data'!$B$6:$BE$43,'ADR Raw Data'!AC$1,FALSE)</f>
        <v>-29.933121659128499</v>
      </c>
      <c r="AR46" s="62">
        <f>VLOOKUP($A46,'ADR Raw Data'!$B$6:$BE$43,'ADR Raw Data'!AE$1,FALSE)</f>
        <v>-14.7552813318171</v>
      </c>
      <c r="AS46" s="50"/>
      <c r="AT46" s="64">
        <f>VLOOKUP($A46,'RevPAR Raw Data'!$B$6:$BE$43,'RevPAR Raw Data'!G$1,FALSE)</f>
        <v>37.4706074766355</v>
      </c>
      <c r="AU46" s="65">
        <f>VLOOKUP($A46,'RevPAR Raw Data'!$B$6:$BE$43,'RevPAR Raw Data'!H$1,FALSE)</f>
        <v>52.629648901237601</v>
      </c>
      <c r="AV46" s="65">
        <f>VLOOKUP($A46,'RevPAR Raw Data'!$B$6:$BE$43,'RevPAR Raw Data'!I$1,FALSE)</f>
        <v>58.689366001515502</v>
      </c>
      <c r="AW46" s="65">
        <f>VLOOKUP($A46,'RevPAR Raw Data'!$B$6:$BE$43,'RevPAR Raw Data'!J$1,FALSE)</f>
        <v>61.194292750694601</v>
      </c>
      <c r="AX46" s="65">
        <f>VLOOKUP($A46,'RevPAR Raw Data'!$B$6:$BE$43,'RevPAR Raw Data'!K$1,FALSE)</f>
        <v>66.6640603687799</v>
      </c>
      <c r="AY46" s="66">
        <f>VLOOKUP($A46,'RevPAR Raw Data'!$B$6:$BE$43,'RevPAR Raw Data'!L$1,FALSE)</f>
        <v>55.329595099772597</v>
      </c>
      <c r="AZ46" s="65">
        <f>VLOOKUP($A46,'RevPAR Raw Data'!$B$6:$BE$43,'RevPAR Raw Data'!N$1,FALSE)</f>
        <v>96.431828744632398</v>
      </c>
      <c r="BA46" s="65">
        <f>VLOOKUP($A46,'RevPAR Raw Data'!$B$6:$BE$43,'RevPAR Raw Data'!O$1,FALSE)</f>
        <v>104.017266986612</v>
      </c>
      <c r="BB46" s="66">
        <f>VLOOKUP($A46,'RevPAR Raw Data'!$B$6:$BE$43,'RevPAR Raw Data'!P$1,FALSE)</f>
        <v>100.224547865622</v>
      </c>
      <c r="BC46" s="67">
        <f>VLOOKUP($A46,'RevPAR Raw Data'!$B$6:$BE$43,'RevPAR Raw Data'!R$1,FALSE)</f>
        <v>68.156724461444</v>
      </c>
      <c r="BD46" s="63"/>
      <c r="BE46" s="59">
        <f>VLOOKUP($A46,'RevPAR Raw Data'!$B$6:$BE$43,'RevPAR Raw Data'!T$1,FALSE)</f>
        <v>-10.180615836148201</v>
      </c>
      <c r="BF46" s="60">
        <f>VLOOKUP($A46,'RevPAR Raw Data'!$B$6:$BE$43,'RevPAR Raw Data'!U$1,FALSE)</f>
        <v>4.2543245606202698</v>
      </c>
      <c r="BG46" s="60">
        <f>VLOOKUP($A46,'RevPAR Raw Data'!$B$6:$BE$43,'RevPAR Raw Data'!V$1,FALSE)</f>
        <v>14.555586399918599</v>
      </c>
      <c r="BH46" s="60">
        <f>VLOOKUP($A46,'RevPAR Raw Data'!$B$6:$BE$43,'RevPAR Raw Data'!W$1,FALSE)</f>
        <v>14.3008652998647</v>
      </c>
      <c r="BI46" s="60">
        <f>VLOOKUP($A46,'RevPAR Raw Data'!$B$6:$BE$43,'RevPAR Raw Data'!X$1,FALSE)</f>
        <v>18.775716367981602</v>
      </c>
      <c r="BJ46" s="61">
        <f>VLOOKUP($A46,'RevPAR Raw Data'!$B$6:$BE$43,'RevPAR Raw Data'!Y$1,FALSE)</f>
        <v>9.3056205168825095</v>
      </c>
      <c r="BK46" s="60">
        <f>VLOOKUP($A46,'RevPAR Raw Data'!$B$6:$BE$43,'RevPAR Raw Data'!AA$1,FALSE)</f>
        <v>-36.255455237596202</v>
      </c>
      <c r="BL46" s="60">
        <f>VLOOKUP($A46,'RevPAR Raw Data'!$B$6:$BE$43,'RevPAR Raw Data'!AB$1,FALSE)</f>
        <v>-38.161507473139402</v>
      </c>
      <c r="BM46" s="61">
        <f>VLOOKUP($A46,'RevPAR Raw Data'!$B$6:$BE$43,'RevPAR Raw Data'!AC$1,FALSE)</f>
        <v>-37.258981644682997</v>
      </c>
      <c r="BN46" s="62">
        <f>VLOOKUP($A46,'RevPAR Raw Data'!$B$6:$BE$43,'RevPAR Raw Data'!AE$1,FALSE)</f>
        <v>-16.676253523303199</v>
      </c>
    </row>
    <row r="47" spans="1:66" x14ac:dyDescent="0.35">
      <c r="A47" s="81" t="s">
        <v>86</v>
      </c>
      <c r="B47" s="59">
        <f>VLOOKUP($A47,'Occupancy Raw Data'!$B$8:$BE$45,'Occupancy Raw Data'!G$3,FALSE)</f>
        <v>52.205398288347503</v>
      </c>
      <c r="C47" s="60">
        <f>VLOOKUP($A47,'Occupancy Raw Data'!$B$8:$BE$45,'Occupancy Raw Data'!H$3,FALSE)</f>
        <v>65.042791310072403</v>
      </c>
      <c r="D47" s="60">
        <f>VLOOKUP($A47,'Occupancy Raw Data'!$B$8:$BE$45,'Occupancy Raw Data'!I$3,FALSE)</f>
        <v>69.716919025674699</v>
      </c>
      <c r="E47" s="60">
        <f>VLOOKUP($A47,'Occupancy Raw Data'!$B$8:$BE$45,'Occupancy Raw Data'!J$3,FALSE)</f>
        <v>73.2060566161948</v>
      </c>
      <c r="F47" s="60">
        <f>VLOOKUP($A47,'Occupancy Raw Data'!$B$8:$BE$45,'Occupancy Raw Data'!K$3,FALSE)</f>
        <v>73.930217248189507</v>
      </c>
      <c r="G47" s="61">
        <f>VLOOKUP($A47,'Occupancy Raw Data'!$B$8:$BE$45,'Occupancy Raw Data'!L$3,FALSE)</f>
        <v>66.820276497695801</v>
      </c>
      <c r="H47" s="60">
        <f>VLOOKUP($A47,'Occupancy Raw Data'!$B$8:$BE$45,'Occupancy Raw Data'!N$3,FALSE)</f>
        <v>78.4726793943383</v>
      </c>
      <c r="I47" s="60">
        <f>VLOOKUP($A47,'Occupancy Raw Data'!$B$8:$BE$45,'Occupancy Raw Data'!O$3,FALSE)</f>
        <v>77.946017116524004</v>
      </c>
      <c r="J47" s="61">
        <f>VLOOKUP($A47,'Occupancy Raw Data'!$B$8:$BE$45,'Occupancy Raw Data'!P$3,FALSE)</f>
        <v>78.209348255431195</v>
      </c>
      <c r="K47" s="62">
        <f>VLOOKUP($A47,'Occupancy Raw Data'!$B$8:$BE$45,'Occupancy Raw Data'!R$3,FALSE)</f>
        <v>70.074296999905897</v>
      </c>
      <c r="L47" s="63"/>
      <c r="M47" s="59">
        <f>VLOOKUP($A47,'Occupancy Raw Data'!$B$8:$BE$45,'Occupancy Raw Data'!T$3,FALSE)</f>
        <v>11.0644257703081</v>
      </c>
      <c r="N47" s="60">
        <f>VLOOKUP($A47,'Occupancy Raw Data'!$B$8:$BE$45,'Occupancy Raw Data'!U$3,FALSE)</f>
        <v>6.4655172413793096</v>
      </c>
      <c r="O47" s="60">
        <f>VLOOKUP($A47,'Occupancy Raw Data'!$B$8:$BE$45,'Occupancy Raw Data'!V$3,FALSE)</f>
        <v>10.5427974947807</v>
      </c>
      <c r="P47" s="60">
        <f>VLOOKUP($A47,'Occupancy Raw Data'!$B$8:$BE$45,'Occupancy Raw Data'!W$3,FALSE)</f>
        <v>15.712799167533801</v>
      </c>
      <c r="Q47" s="60">
        <f>VLOOKUP($A47,'Occupancy Raw Data'!$B$8:$BE$45,'Occupancy Raw Data'!X$3,FALSE)</f>
        <v>15.653964984551999</v>
      </c>
      <c r="R47" s="61">
        <f>VLOOKUP($A47,'Occupancy Raw Data'!$B$8:$BE$45,'Occupancy Raw Data'!Y$3,FALSE)</f>
        <v>11.9814651368049</v>
      </c>
      <c r="S47" s="60">
        <f>VLOOKUP($A47,'Occupancy Raw Data'!$B$8:$BE$45,'Occupancy Raw Data'!AA$3,FALSE)</f>
        <v>0.93141405588484305</v>
      </c>
      <c r="T47" s="60">
        <f>VLOOKUP($A47,'Occupancy Raw Data'!$B$8:$BE$45,'Occupancy Raw Data'!AB$3,FALSE)</f>
        <v>-0.42052144659377599</v>
      </c>
      <c r="U47" s="61">
        <f>VLOOKUP($A47,'Occupancy Raw Data'!$B$8:$BE$45,'Occupancy Raw Data'!AC$3,FALSE)</f>
        <v>0.253164556962025</v>
      </c>
      <c r="V47" s="62">
        <f>VLOOKUP($A47,'Occupancy Raw Data'!$B$8:$BE$45,'Occupancy Raw Data'!AE$3,FALSE)</f>
        <v>7.95421616922631</v>
      </c>
      <c r="W47" s="63"/>
      <c r="X47" s="64">
        <f>VLOOKUP($A47,'ADR Raw Data'!$B$6:$BE$43,'ADR Raw Data'!G$1,FALSE)</f>
        <v>87.260378310214307</v>
      </c>
      <c r="Y47" s="65">
        <f>VLOOKUP($A47,'ADR Raw Data'!$B$6:$BE$43,'ADR Raw Data'!H$1,FALSE)</f>
        <v>85.634392712550607</v>
      </c>
      <c r="Z47" s="65">
        <f>VLOOKUP($A47,'ADR Raw Data'!$B$6:$BE$43,'ADR Raw Data'!I$1,FALSE)</f>
        <v>87.055354107648697</v>
      </c>
      <c r="AA47" s="65">
        <f>VLOOKUP($A47,'ADR Raw Data'!$B$6:$BE$43,'ADR Raw Data'!J$1,FALSE)</f>
        <v>87.837059352517898</v>
      </c>
      <c r="AB47" s="65">
        <f>VLOOKUP($A47,'ADR Raw Data'!$B$6:$BE$43,'ADR Raw Data'!K$1,FALSE)</f>
        <v>92.686536064113895</v>
      </c>
      <c r="AC47" s="66">
        <f>VLOOKUP($A47,'ADR Raw Data'!$B$6:$BE$43,'ADR Raw Data'!L$1,FALSE)</f>
        <v>88.228112315270906</v>
      </c>
      <c r="AD47" s="65">
        <f>VLOOKUP($A47,'ADR Raw Data'!$B$6:$BE$43,'ADR Raw Data'!N$1,FALSE)</f>
        <v>107.313708053691</v>
      </c>
      <c r="AE47" s="65">
        <f>VLOOKUP($A47,'ADR Raw Data'!$B$6:$BE$43,'ADR Raw Data'!O$1,FALSE)</f>
        <v>108.04519425675601</v>
      </c>
      <c r="AF47" s="66">
        <f>VLOOKUP($A47,'ADR Raw Data'!$B$6:$BE$43,'ADR Raw Data'!P$1,FALSE)</f>
        <v>107.67821969696899</v>
      </c>
      <c r="AG47" s="67">
        <f>VLOOKUP($A47,'ADR Raw Data'!$B$6:$BE$43,'ADR Raw Data'!R$1,FALSE)</f>
        <v>94.430428130452199</v>
      </c>
      <c r="AH47" s="63"/>
      <c r="AI47" s="59">
        <f>VLOOKUP($A47,'ADR Raw Data'!$B$6:$BE$43,'ADR Raw Data'!T$1,FALSE)</f>
        <v>10.486085414203799</v>
      </c>
      <c r="AJ47" s="60">
        <f>VLOOKUP($A47,'ADR Raw Data'!$B$6:$BE$43,'ADR Raw Data'!U$1,FALSE)</f>
        <v>2.9958798873247598</v>
      </c>
      <c r="AK47" s="60">
        <f>VLOOKUP($A47,'ADR Raw Data'!$B$6:$BE$43,'ADR Raw Data'!V$1,FALSE)</f>
        <v>6.5386755672132404</v>
      </c>
      <c r="AL47" s="60">
        <f>VLOOKUP($A47,'ADR Raw Data'!$B$6:$BE$43,'ADR Raw Data'!W$1,FALSE)</f>
        <v>6.1981838512140399</v>
      </c>
      <c r="AM47" s="60">
        <f>VLOOKUP($A47,'ADR Raw Data'!$B$6:$BE$43,'ADR Raw Data'!X$1,FALSE)</f>
        <v>5.3812423891681798</v>
      </c>
      <c r="AN47" s="61">
        <f>VLOOKUP($A47,'ADR Raw Data'!$B$6:$BE$43,'ADR Raw Data'!Y$1,FALSE)</f>
        <v>6.1408800379468396</v>
      </c>
      <c r="AO47" s="60">
        <f>VLOOKUP($A47,'ADR Raw Data'!$B$6:$BE$43,'ADR Raw Data'!AA$1,FALSE)</f>
        <v>4.6451849516098402</v>
      </c>
      <c r="AP47" s="60">
        <f>VLOOKUP($A47,'ADR Raw Data'!$B$6:$BE$43,'ADR Raw Data'!AB$1,FALSE)</f>
        <v>1.8867285028552401</v>
      </c>
      <c r="AQ47" s="61">
        <f>VLOOKUP($A47,'ADR Raw Data'!$B$6:$BE$43,'ADR Raw Data'!AC$1,FALSE)</f>
        <v>3.2358336720226899</v>
      </c>
      <c r="AR47" s="62">
        <f>VLOOKUP($A47,'ADR Raw Data'!$B$6:$BE$43,'ADR Raw Data'!AE$1,FALSE)</f>
        <v>4.4628297358693896</v>
      </c>
      <c r="AS47" s="50"/>
      <c r="AT47" s="64">
        <f>VLOOKUP($A47,'RevPAR Raw Data'!$B$6:$BE$43,'RevPAR Raw Data'!G$1,FALSE)</f>
        <v>45.554628044766197</v>
      </c>
      <c r="AU47" s="65">
        <f>VLOOKUP($A47,'RevPAR Raw Data'!$B$6:$BE$43,'RevPAR Raw Data'!H$1,FALSE)</f>
        <v>55.698999341672099</v>
      </c>
      <c r="AV47" s="65">
        <f>VLOOKUP($A47,'RevPAR Raw Data'!$B$6:$BE$43,'RevPAR Raw Data'!I$1,FALSE)</f>
        <v>60.692310730743898</v>
      </c>
      <c r="AW47" s="65">
        <f>VLOOKUP($A47,'RevPAR Raw Data'!$B$6:$BE$43,'RevPAR Raw Data'!J$1,FALSE)</f>
        <v>64.302047399605001</v>
      </c>
      <c r="AX47" s="65">
        <f>VLOOKUP($A47,'RevPAR Raw Data'!$B$6:$BE$43,'RevPAR Raw Data'!K$1,FALSE)</f>
        <v>68.523357472021004</v>
      </c>
      <c r="AY47" s="66">
        <f>VLOOKUP($A47,'RevPAR Raw Data'!$B$6:$BE$43,'RevPAR Raw Data'!L$1,FALSE)</f>
        <v>58.954268597761597</v>
      </c>
      <c r="AZ47" s="65">
        <f>VLOOKUP($A47,'RevPAR Raw Data'!$B$6:$BE$43,'RevPAR Raw Data'!N$1,FALSE)</f>
        <v>84.211942067149394</v>
      </c>
      <c r="BA47" s="65">
        <f>VLOOKUP($A47,'RevPAR Raw Data'!$B$6:$BE$43,'RevPAR Raw Data'!O$1,FALSE)</f>
        <v>84.216925608953204</v>
      </c>
      <c r="BB47" s="66">
        <f>VLOOKUP($A47,'RevPAR Raw Data'!$B$6:$BE$43,'RevPAR Raw Data'!P$1,FALSE)</f>
        <v>84.214433838051306</v>
      </c>
      <c r="BC47" s="67">
        <f>VLOOKUP($A47,'RevPAR Raw Data'!$B$6:$BE$43,'RevPAR Raw Data'!R$1,FALSE)</f>
        <v>66.171458666415802</v>
      </c>
      <c r="BD47" s="63"/>
      <c r="BE47" s="59">
        <f>VLOOKUP($A47,'RevPAR Raw Data'!$B$6:$BE$43,'RevPAR Raw Data'!T$1,FALSE)</f>
        <v>22.710736321377599</v>
      </c>
      <c r="BF47" s="60">
        <f>VLOOKUP($A47,'RevPAR Raw Data'!$B$6:$BE$43,'RevPAR Raw Data'!U$1,FALSE)</f>
        <v>9.65509625935006</v>
      </c>
      <c r="BG47" s="60">
        <f>VLOOKUP($A47,'RevPAR Raw Data'!$B$6:$BE$43,'RevPAR Raw Data'!V$1,FALSE)</f>
        <v>17.770832385885999</v>
      </c>
      <c r="BH47" s="60">
        <f>VLOOKUP($A47,'RevPAR Raw Data'!$B$6:$BE$43,'RevPAR Raw Data'!W$1,FALSE)</f>
        <v>22.884891199323601</v>
      </c>
      <c r="BI47" s="60">
        <f>VLOOKUP($A47,'RevPAR Raw Data'!$B$6:$BE$43,'RevPAR Raw Data'!X$1,FALSE)</f>
        <v>21.877585173054399</v>
      </c>
      <c r="BJ47" s="61">
        <f>VLOOKUP($A47,'RevPAR Raw Data'!$B$6:$BE$43,'RevPAR Raw Data'!Y$1,FALSE)</f>
        <v>18.858112575591399</v>
      </c>
      <c r="BK47" s="60">
        <f>VLOOKUP($A47,'RevPAR Raw Data'!$B$6:$BE$43,'RevPAR Raw Data'!AA$1,FALSE)</f>
        <v>5.6198649130558298</v>
      </c>
      <c r="BL47" s="60">
        <f>VLOOKUP($A47,'RevPAR Raw Data'!$B$6:$BE$43,'RevPAR Raw Data'!AB$1,FALSE)</f>
        <v>1.4582729582679601</v>
      </c>
      <c r="BM47" s="61">
        <f>VLOOKUP($A47,'RevPAR Raw Data'!$B$6:$BE$43,'RevPAR Raw Data'!AC$1,FALSE)</f>
        <v>3.49719021296452</v>
      </c>
      <c r="BN47" s="62">
        <f>VLOOKUP($A47,'RevPAR Raw Data'!$B$6:$BE$43,'RevPAR Raw Data'!AE$1,FALSE)</f>
        <v>12.7720290295512</v>
      </c>
    </row>
    <row r="48" spans="1:66" ht="15.6" thickBot="1" x14ac:dyDescent="0.4">
      <c r="A48" s="81" t="s">
        <v>87</v>
      </c>
      <c r="B48" s="85">
        <f>VLOOKUP($A48,'Occupancy Raw Data'!$B$8:$BE$45,'Occupancy Raw Data'!G$3,FALSE)</f>
        <v>47.108843537414899</v>
      </c>
      <c r="C48" s="86">
        <f>VLOOKUP($A48,'Occupancy Raw Data'!$B$8:$BE$45,'Occupancy Raw Data'!H$3,FALSE)</f>
        <v>56.604308390022602</v>
      </c>
      <c r="D48" s="86">
        <f>VLOOKUP($A48,'Occupancy Raw Data'!$B$8:$BE$45,'Occupancy Raw Data'!I$3,FALSE)</f>
        <v>62.485827664398997</v>
      </c>
      <c r="E48" s="86">
        <f>VLOOKUP($A48,'Occupancy Raw Data'!$B$8:$BE$45,'Occupancy Raw Data'!J$3,FALSE)</f>
        <v>66.057256235827595</v>
      </c>
      <c r="F48" s="86">
        <f>VLOOKUP($A48,'Occupancy Raw Data'!$B$8:$BE$45,'Occupancy Raw Data'!K$3,FALSE)</f>
        <v>62.967687074829897</v>
      </c>
      <c r="G48" s="87">
        <f>VLOOKUP($A48,'Occupancy Raw Data'!$B$8:$BE$45,'Occupancy Raw Data'!L$3,FALSE)</f>
        <v>59.044784580498799</v>
      </c>
      <c r="H48" s="86">
        <f>VLOOKUP($A48,'Occupancy Raw Data'!$B$8:$BE$45,'Occupancy Raw Data'!N$3,FALSE)</f>
        <v>76.629818594104293</v>
      </c>
      <c r="I48" s="86">
        <f>VLOOKUP($A48,'Occupancy Raw Data'!$B$8:$BE$45,'Occupancy Raw Data'!O$3,FALSE)</f>
        <v>78.656462585034006</v>
      </c>
      <c r="J48" s="87">
        <f>VLOOKUP($A48,'Occupancy Raw Data'!$B$8:$BE$45,'Occupancy Raw Data'!P$3,FALSE)</f>
        <v>77.6431405895691</v>
      </c>
      <c r="K48" s="88">
        <f>VLOOKUP($A48,'Occupancy Raw Data'!$B$8:$BE$45,'Occupancy Raw Data'!R$3,FALSE)</f>
        <v>64.358600583090293</v>
      </c>
      <c r="L48" s="63"/>
      <c r="M48" s="85">
        <f>VLOOKUP($A48,'Occupancy Raw Data'!$B$8:$BE$45,'Occupancy Raw Data'!T$3,FALSE)</f>
        <v>0.12991442995536301</v>
      </c>
      <c r="N48" s="86">
        <f>VLOOKUP($A48,'Occupancy Raw Data'!$B$8:$BE$45,'Occupancy Raw Data'!U$3,FALSE)</f>
        <v>6.1939199891725298</v>
      </c>
      <c r="O48" s="86">
        <f>VLOOKUP($A48,'Occupancy Raw Data'!$B$8:$BE$45,'Occupancy Raw Data'!V$3,FALSE)</f>
        <v>19.1567788212114</v>
      </c>
      <c r="P48" s="86">
        <f>VLOOKUP($A48,'Occupancy Raw Data'!$B$8:$BE$45,'Occupancy Raw Data'!W$3,FALSE)</f>
        <v>25.226866025394699</v>
      </c>
      <c r="Q48" s="86">
        <f>VLOOKUP($A48,'Occupancy Raw Data'!$B$8:$BE$45,'Occupancy Raw Data'!X$3,FALSE)</f>
        <v>12.201369858536699</v>
      </c>
      <c r="R48" s="87">
        <f>VLOOKUP($A48,'Occupancy Raw Data'!$B$8:$BE$45,'Occupancy Raw Data'!Y$3,FALSE)</f>
        <v>12.8269479696395</v>
      </c>
      <c r="S48" s="86">
        <f>VLOOKUP($A48,'Occupancy Raw Data'!$B$8:$BE$45,'Occupancy Raw Data'!AA$3,FALSE)</f>
        <v>-3.2113069417562099</v>
      </c>
      <c r="T48" s="86">
        <f>VLOOKUP($A48,'Occupancy Raw Data'!$B$8:$BE$45,'Occupancy Raw Data'!AB$3,FALSE)</f>
        <v>-5.8001873658730503</v>
      </c>
      <c r="U48" s="61">
        <f>VLOOKUP($A48,'Occupancy Raw Data'!$B$8:$BE$45,'Occupancy Raw Data'!AC$3,FALSE)</f>
        <v>-4.5401811728807404</v>
      </c>
      <c r="V48" s="88">
        <f>VLOOKUP($A48,'Occupancy Raw Data'!$B$8:$BE$45,'Occupancy Raw Data'!AE$3,FALSE)</f>
        <v>6.1690978771023603</v>
      </c>
      <c r="W48" s="63"/>
      <c r="X48" s="89">
        <f>VLOOKUP($A48,'ADR Raw Data'!$B$6:$BE$43,'ADR Raw Data'!G$1,FALSE)</f>
        <v>99.078041516245406</v>
      </c>
      <c r="Y48" s="90">
        <f>VLOOKUP($A48,'ADR Raw Data'!$B$6:$BE$43,'ADR Raw Data'!H$1,FALSE)</f>
        <v>102.82405358037001</v>
      </c>
      <c r="Z48" s="90">
        <f>VLOOKUP($A48,'ADR Raw Data'!$B$6:$BE$43,'ADR Raw Data'!I$1,FALSE)</f>
        <v>109.826187344068</v>
      </c>
      <c r="AA48" s="90">
        <f>VLOOKUP($A48,'ADR Raw Data'!$B$6:$BE$43,'ADR Raw Data'!J$1,FALSE)</f>
        <v>109.88930057927401</v>
      </c>
      <c r="AB48" s="90">
        <f>VLOOKUP($A48,'ADR Raw Data'!$B$6:$BE$43,'ADR Raw Data'!K$1,FALSE)</f>
        <v>106.314652261985</v>
      </c>
      <c r="AC48" s="91">
        <f>VLOOKUP($A48,'ADR Raw Data'!$B$6:$BE$43,'ADR Raw Data'!L$1,FALSE)</f>
        <v>106.03371753636399</v>
      </c>
      <c r="AD48" s="90">
        <f>VLOOKUP($A48,'ADR Raw Data'!$B$6:$BE$43,'ADR Raw Data'!N$1,FALSE)</f>
        <v>134.87289439615299</v>
      </c>
      <c r="AE48" s="90">
        <f>VLOOKUP($A48,'ADR Raw Data'!$B$6:$BE$43,'ADR Raw Data'!O$1,FALSE)</f>
        <v>135.859261261261</v>
      </c>
      <c r="AF48" s="91">
        <f>VLOOKUP($A48,'ADR Raw Data'!$B$6:$BE$43,'ADR Raw Data'!P$1,FALSE)</f>
        <v>135.372514374372</v>
      </c>
      <c r="AG48" s="92">
        <f>VLOOKUP($A48,'ADR Raw Data'!$B$6:$BE$43,'ADR Raw Data'!R$1,FALSE)</f>
        <v>116.146502139172</v>
      </c>
      <c r="AH48" s="63"/>
      <c r="AI48" s="85">
        <f>VLOOKUP($A48,'ADR Raw Data'!$B$6:$BE$43,'ADR Raw Data'!T$1,FALSE)</f>
        <v>9.3177644710200607</v>
      </c>
      <c r="AJ48" s="86">
        <f>VLOOKUP($A48,'ADR Raw Data'!$B$6:$BE$43,'ADR Raw Data'!U$1,FALSE)</f>
        <v>7.74253290634105</v>
      </c>
      <c r="AK48" s="86">
        <f>VLOOKUP($A48,'ADR Raw Data'!$B$6:$BE$43,'ADR Raw Data'!V$1,FALSE)</f>
        <v>17.737940890706099</v>
      </c>
      <c r="AL48" s="86">
        <f>VLOOKUP($A48,'ADR Raw Data'!$B$6:$BE$43,'ADR Raw Data'!W$1,FALSE)</f>
        <v>18.8403181093257</v>
      </c>
      <c r="AM48" s="86">
        <f>VLOOKUP($A48,'ADR Raw Data'!$B$6:$BE$43,'ADR Raw Data'!X$1,FALSE)</f>
        <v>12.031073441602601</v>
      </c>
      <c r="AN48" s="87">
        <f>VLOOKUP($A48,'ADR Raw Data'!$B$6:$BE$43,'ADR Raw Data'!Y$1,FALSE)</f>
        <v>13.494485402893901</v>
      </c>
      <c r="AO48" s="86">
        <f>VLOOKUP($A48,'ADR Raw Data'!$B$6:$BE$43,'ADR Raw Data'!AA$1,FALSE)</f>
        <v>-5.6462215876520396</v>
      </c>
      <c r="AP48" s="86">
        <f>VLOOKUP($A48,'ADR Raw Data'!$B$6:$BE$43,'ADR Raw Data'!AB$1,FALSE)</f>
        <v>-14.334812719974799</v>
      </c>
      <c r="AQ48" s="87">
        <f>VLOOKUP($A48,'ADR Raw Data'!$B$6:$BE$43,'ADR Raw Data'!AC$1,FALSE)</f>
        <v>-10.335502969350401</v>
      </c>
      <c r="AR48" s="88">
        <f>VLOOKUP($A48,'ADR Raw Data'!$B$6:$BE$43,'ADR Raw Data'!AE$1,FALSE)</f>
        <v>0.56949700534334002</v>
      </c>
      <c r="AS48" s="50"/>
      <c r="AT48" s="89">
        <f>VLOOKUP($A48,'RevPAR Raw Data'!$B$6:$BE$43,'RevPAR Raw Data'!G$1,FALSE)</f>
        <v>46.674519557823103</v>
      </c>
      <c r="AU48" s="90">
        <f>VLOOKUP($A48,'RevPAR Raw Data'!$B$6:$BE$43,'RevPAR Raw Data'!H$1,FALSE)</f>
        <v>58.2028443877551</v>
      </c>
      <c r="AV48" s="90">
        <f>VLOOKUP($A48,'RevPAR Raw Data'!$B$6:$BE$43,'RevPAR Raw Data'!I$1,FALSE)</f>
        <v>68.625802154195</v>
      </c>
      <c r="AW48" s="90">
        <f>VLOOKUP($A48,'RevPAR Raw Data'!$B$6:$BE$43,'RevPAR Raw Data'!J$1,FALSE)</f>
        <v>72.589856859410403</v>
      </c>
      <c r="AX48" s="90">
        <f>VLOOKUP($A48,'RevPAR Raw Data'!$B$6:$BE$43,'RevPAR Raw Data'!K$1,FALSE)</f>
        <v>66.943877551020407</v>
      </c>
      <c r="AY48" s="91">
        <f>VLOOKUP($A48,'RevPAR Raw Data'!$B$6:$BE$43,'RevPAR Raw Data'!L$1,FALSE)</f>
        <v>62.6073801020408</v>
      </c>
      <c r="AZ48" s="90">
        <f>VLOOKUP($A48,'RevPAR Raw Data'!$B$6:$BE$43,'RevPAR Raw Data'!N$1,FALSE)</f>
        <v>103.35285430838999</v>
      </c>
      <c r="BA48" s="90">
        <f>VLOOKUP($A48,'RevPAR Raw Data'!$B$6:$BE$43,'RevPAR Raw Data'!O$1,FALSE)</f>
        <v>106.862089002267</v>
      </c>
      <c r="BB48" s="91">
        <f>VLOOKUP($A48,'RevPAR Raw Data'!$B$6:$BE$43,'RevPAR Raw Data'!P$1,FALSE)</f>
        <v>105.107471655328</v>
      </c>
      <c r="BC48" s="92">
        <f>VLOOKUP($A48,'RevPAR Raw Data'!$B$6:$BE$43,'RevPAR Raw Data'!R$1,FALSE)</f>
        <v>74.750263402980195</v>
      </c>
      <c r="BD48" s="63"/>
      <c r="BE48" s="85">
        <f>VLOOKUP($A48,'RevPAR Raw Data'!$B$6:$BE$43,'RevPAR Raw Data'!T$1,FALSE)</f>
        <v>9.4597840215725402</v>
      </c>
      <c r="BF48" s="86">
        <f>VLOOKUP($A48,'RevPAR Raw Data'!$B$6:$BE$43,'RevPAR Raw Data'!U$1,FALSE)</f>
        <v>14.416019188867701</v>
      </c>
      <c r="BG48" s="86">
        <f>VLOOKUP($A48,'RevPAR Raw Data'!$B$6:$BE$43,'RevPAR Raw Data'!V$1,FALSE)</f>
        <v>40.292737815787298</v>
      </c>
      <c r="BH48" s="86">
        <f>VLOOKUP($A48,'RevPAR Raw Data'!$B$6:$BE$43,'RevPAR Raw Data'!W$1,FALSE)</f>
        <v>48.820005942918201</v>
      </c>
      <c r="BI48" s="86">
        <f>VLOOKUP($A48,'RevPAR Raw Data'!$B$6:$BE$43,'RevPAR Raw Data'!X$1,FALSE)</f>
        <v>25.7003990687015</v>
      </c>
      <c r="BJ48" s="87">
        <f>VLOOKUP($A48,'RevPAR Raw Data'!$B$6:$BE$43,'RevPAR Raw Data'!Y$1,FALSE)</f>
        <v>28.052363993933199</v>
      </c>
      <c r="BK48" s="86">
        <f>VLOOKUP($A48,'RevPAR Raw Data'!$B$6:$BE$43,'RevPAR Raw Data'!AA$1,FALSE)</f>
        <v>-8.67621102361705</v>
      </c>
      <c r="BL48" s="86">
        <f>VLOOKUP($A48,'RevPAR Raw Data'!$B$6:$BE$43,'RevPAR Raw Data'!AB$1,FALSE)</f>
        <v>-19.303554089542299</v>
      </c>
      <c r="BM48" s="87">
        <f>VLOOKUP($A48,'RevPAR Raw Data'!$B$6:$BE$43,'RevPAR Raw Data'!AC$1,FALSE)</f>
        <v>-14.406433582294101</v>
      </c>
      <c r="BN48" s="88">
        <f>VLOOKUP($A48,'RevPAR Raw Data'!$B$6:$BE$43,'RevPAR Raw Data'!AE$1,FALSE)</f>
        <v>6.7737277101124898</v>
      </c>
    </row>
    <row r="49" spans="1:45" ht="14.25" customHeight="1" x14ac:dyDescent="0.35">
      <c r="A49" s="193" t="s">
        <v>109</v>
      </c>
      <c r="B49" s="193"/>
      <c r="C49" s="193"/>
      <c r="D49" s="193"/>
      <c r="E49" s="193"/>
      <c r="F49" s="193"/>
      <c r="G49" s="193"/>
      <c r="H49" s="193"/>
      <c r="I49" s="193"/>
      <c r="J49" s="193"/>
      <c r="K49" s="193"/>
      <c r="AS49" s="50"/>
    </row>
    <row r="50" spans="1:45" x14ac:dyDescent="0.35">
      <c r="A50" s="193"/>
      <c r="B50" s="193"/>
      <c r="C50" s="193"/>
      <c r="D50" s="193"/>
      <c r="E50" s="193"/>
      <c r="F50" s="193"/>
      <c r="G50" s="193"/>
      <c r="H50" s="193"/>
      <c r="I50" s="193"/>
      <c r="J50" s="193"/>
      <c r="K50" s="193"/>
      <c r="AS50" s="50"/>
    </row>
    <row r="51" spans="1:45" x14ac:dyDescent="0.35">
      <c r="A51" s="193"/>
      <c r="B51" s="193"/>
      <c r="C51" s="193"/>
      <c r="D51" s="193"/>
      <c r="E51" s="193"/>
      <c r="F51" s="193"/>
      <c r="G51" s="193"/>
      <c r="H51" s="193"/>
      <c r="I51" s="193"/>
      <c r="J51" s="193"/>
      <c r="K51" s="193"/>
      <c r="AS51" s="50"/>
    </row>
    <row r="52" spans="1:45" x14ac:dyDescent="0.35">
      <c r="AS52" s="50"/>
    </row>
    <row r="53" spans="1:45" x14ac:dyDescent="0.35">
      <c r="AS53" s="50"/>
    </row>
    <row r="54" spans="1:45" x14ac:dyDescent="0.35">
      <c r="AS54" s="50"/>
    </row>
    <row r="55" spans="1:45" x14ac:dyDescent="0.35">
      <c r="AS55" s="50"/>
    </row>
    <row r="56" spans="1:45" x14ac:dyDescent="0.35">
      <c r="AS56" s="50"/>
    </row>
    <row r="57" spans="1:45" x14ac:dyDescent="0.35">
      <c r="AS57" s="50"/>
    </row>
    <row r="58" spans="1:45" x14ac:dyDescent="0.35">
      <c r="AS58" s="50"/>
    </row>
    <row r="59" spans="1:45" x14ac:dyDescent="0.35">
      <c r="AS59" s="50"/>
    </row>
    <row r="60" spans="1:45" x14ac:dyDescent="0.35">
      <c r="AS60" s="50"/>
    </row>
    <row r="61" spans="1:45" x14ac:dyDescent="0.35">
      <c r="AS61" s="50"/>
    </row>
    <row r="62" spans="1:45" x14ac:dyDescent="0.35">
      <c r="AS62" s="50"/>
    </row>
    <row r="63" spans="1:45" x14ac:dyDescent="0.35">
      <c r="AS63" s="50"/>
    </row>
    <row r="64" spans="1: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5ocFD/zD2ffCAFZoCQwZk4QMhDswaDZUBJvGL0bVBWuUj+SodPPSMx2bySUf4dfuTuqtKkxgo+jcRkymGGunWw==" saltValue="0cxb26tS65WJTsv1zCeTZw=="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2" sqref="W2"/>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5" t="str">
        <f>'Occupancy Raw Data'!B2</f>
        <v>September 11, 2022 - October 08, 2022
Rolling-28 Day Period</v>
      </c>
      <c r="B1" s="190" t="s">
        <v>67</v>
      </c>
      <c r="C1" s="191"/>
      <c r="D1" s="191"/>
      <c r="E1" s="191"/>
      <c r="F1" s="191"/>
      <c r="G1" s="191"/>
      <c r="H1" s="191"/>
      <c r="I1" s="191"/>
      <c r="J1" s="191"/>
      <c r="K1" s="192"/>
      <c r="L1" s="50"/>
      <c r="M1" s="190" t="s">
        <v>74</v>
      </c>
      <c r="N1" s="191"/>
      <c r="O1" s="191"/>
      <c r="P1" s="191"/>
      <c r="Q1" s="191"/>
      <c r="R1" s="191"/>
      <c r="S1" s="191"/>
      <c r="T1" s="191"/>
      <c r="U1" s="191"/>
      <c r="V1" s="192"/>
      <c r="X1" s="190" t="s">
        <v>68</v>
      </c>
      <c r="Y1" s="191"/>
      <c r="Z1" s="191"/>
      <c r="AA1" s="191"/>
      <c r="AB1" s="191"/>
      <c r="AC1" s="191"/>
      <c r="AD1" s="191"/>
      <c r="AE1" s="191"/>
      <c r="AF1" s="191"/>
      <c r="AG1" s="192"/>
      <c r="AI1" s="190" t="s">
        <v>75</v>
      </c>
      <c r="AJ1" s="191"/>
      <c r="AK1" s="191"/>
      <c r="AL1" s="191"/>
      <c r="AM1" s="191"/>
      <c r="AN1" s="191"/>
      <c r="AO1" s="191"/>
      <c r="AP1" s="191"/>
      <c r="AQ1" s="191"/>
      <c r="AR1" s="192"/>
      <c r="AS1" s="50"/>
      <c r="AT1" s="190" t="s">
        <v>69</v>
      </c>
      <c r="AU1" s="191"/>
      <c r="AV1" s="191"/>
      <c r="AW1" s="191"/>
      <c r="AX1" s="191"/>
      <c r="AY1" s="191"/>
      <c r="AZ1" s="191"/>
      <c r="BA1" s="191"/>
      <c r="BB1" s="191"/>
      <c r="BC1" s="192"/>
      <c r="BE1" s="190" t="s">
        <v>76</v>
      </c>
      <c r="BF1" s="191"/>
      <c r="BG1" s="191"/>
      <c r="BH1" s="191"/>
      <c r="BI1" s="191"/>
      <c r="BJ1" s="191"/>
      <c r="BK1" s="191"/>
      <c r="BL1" s="191"/>
      <c r="BM1" s="191"/>
      <c r="BN1" s="192"/>
    </row>
    <row r="2" spans="1:66" x14ac:dyDescent="0.35">
      <c r="A2" s="195"/>
      <c r="B2" s="52"/>
      <c r="C2" s="53"/>
      <c r="D2" s="53"/>
      <c r="E2" s="53"/>
      <c r="F2" s="53"/>
      <c r="G2" s="188" t="s">
        <v>65</v>
      </c>
      <c r="H2" s="53"/>
      <c r="I2" s="53"/>
      <c r="J2" s="188" t="s">
        <v>66</v>
      </c>
      <c r="K2" s="189" t="s">
        <v>57</v>
      </c>
      <c r="L2" s="55"/>
      <c r="M2" s="52"/>
      <c r="N2" s="53"/>
      <c r="O2" s="53"/>
      <c r="P2" s="53"/>
      <c r="Q2" s="53"/>
      <c r="R2" s="188" t="s">
        <v>65</v>
      </c>
      <c r="S2" s="53"/>
      <c r="T2" s="53"/>
      <c r="U2" s="188" t="s">
        <v>66</v>
      </c>
      <c r="V2" s="189" t="s">
        <v>57</v>
      </c>
      <c r="X2" s="52"/>
      <c r="Y2" s="53"/>
      <c r="Z2" s="53"/>
      <c r="AA2" s="53"/>
      <c r="AB2" s="53"/>
      <c r="AC2" s="188" t="s">
        <v>65</v>
      </c>
      <c r="AD2" s="53"/>
      <c r="AE2" s="53"/>
      <c r="AF2" s="188" t="s">
        <v>66</v>
      </c>
      <c r="AG2" s="189" t="s">
        <v>57</v>
      </c>
      <c r="AI2" s="52"/>
      <c r="AJ2" s="53"/>
      <c r="AK2" s="53"/>
      <c r="AL2" s="53"/>
      <c r="AM2" s="53"/>
      <c r="AN2" s="188" t="s">
        <v>65</v>
      </c>
      <c r="AO2" s="53"/>
      <c r="AP2" s="53"/>
      <c r="AQ2" s="188" t="s">
        <v>66</v>
      </c>
      <c r="AR2" s="189" t="s">
        <v>57</v>
      </c>
      <c r="AS2" s="55"/>
      <c r="AT2" s="52"/>
      <c r="AU2" s="53"/>
      <c r="AV2" s="53"/>
      <c r="AW2" s="53"/>
      <c r="AX2" s="53"/>
      <c r="AY2" s="188" t="s">
        <v>65</v>
      </c>
      <c r="AZ2" s="53"/>
      <c r="BA2" s="53"/>
      <c r="BB2" s="188" t="s">
        <v>66</v>
      </c>
      <c r="BC2" s="189" t="s">
        <v>57</v>
      </c>
      <c r="BE2" s="52"/>
      <c r="BF2" s="53"/>
      <c r="BG2" s="53"/>
      <c r="BH2" s="53"/>
      <c r="BI2" s="53"/>
      <c r="BJ2" s="188" t="s">
        <v>65</v>
      </c>
      <c r="BK2" s="53"/>
      <c r="BL2" s="53"/>
      <c r="BM2" s="188" t="s">
        <v>66</v>
      </c>
      <c r="BN2" s="189" t="s">
        <v>57</v>
      </c>
    </row>
    <row r="3" spans="1:66" x14ac:dyDescent="0.35">
      <c r="A3" s="195"/>
      <c r="B3" s="56" t="s">
        <v>58</v>
      </c>
      <c r="C3" s="57" t="s">
        <v>59</v>
      </c>
      <c r="D3" s="57" t="s">
        <v>60</v>
      </c>
      <c r="E3" s="57" t="s">
        <v>61</v>
      </c>
      <c r="F3" s="57" t="s">
        <v>62</v>
      </c>
      <c r="G3" s="188"/>
      <c r="H3" s="57" t="s">
        <v>63</v>
      </c>
      <c r="I3" s="57" t="s">
        <v>64</v>
      </c>
      <c r="J3" s="188"/>
      <c r="K3" s="189"/>
      <c r="L3" s="55"/>
      <c r="M3" s="56" t="s">
        <v>58</v>
      </c>
      <c r="N3" s="57" t="s">
        <v>59</v>
      </c>
      <c r="O3" s="57" t="s">
        <v>60</v>
      </c>
      <c r="P3" s="57" t="s">
        <v>61</v>
      </c>
      <c r="Q3" s="57" t="s">
        <v>62</v>
      </c>
      <c r="R3" s="188"/>
      <c r="S3" s="57" t="s">
        <v>63</v>
      </c>
      <c r="T3" s="57" t="s">
        <v>64</v>
      </c>
      <c r="U3" s="188"/>
      <c r="V3" s="189"/>
      <c r="X3" s="56" t="s">
        <v>58</v>
      </c>
      <c r="Y3" s="57" t="s">
        <v>59</v>
      </c>
      <c r="Z3" s="57" t="s">
        <v>60</v>
      </c>
      <c r="AA3" s="57" t="s">
        <v>61</v>
      </c>
      <c r="AB3" s="57" t="s">
        <v>62</v>
      </c>
      <c r="AC3" s="188"/>
      <c r="AD3" s="57" t="s">
        <v>63</v>
      </c>
      <c r="AE3" s="57" t="s">
        <v>64</v>
      </c>
      <c r="AF3" s="188"/>
      <c r="AG3" s="189"/>
      <c r="AI3" s="56" t="s">
        <v>58</v>
      </c>
      <c r="AJ3" s="57" t="s">
        <v>59</v>
      </c>
      <c r="AK3" s="57" t="s">
        <v>60</v>
      </c>
      <c r="AL3" s="57" t="s">
        <v>61</v>
      </c>
      <c r="AM3" s="57" t="s">
        <v>62</v>
      </c>
      <c r="AN3" s="188"/>
      <c r="AO3" s="57" t="s">
        <v>63</v>
      </c>
      <c r="AP3" s="57" t="s">
        <v>64</v>
      </c>
      <c r="AQ3" s="188"/>
      <c r="AR3" s="189"/>
      <c r="AS3" s="55"/>
      <c r="AT3" s="56" t="s">
        <v>58</v>
      </c>
      <c r="AU3" s="57" t="s">
        <v>59</v>
      </c>
      <c r="AV3" s="57" t="s">
        <v>60</v>
      </c>
      <c r="AW3" s="57" t="s">
        <v>61</v>
      </c>
      <c r="AX3" s="57" t="s">
        <v>62</v>
      </c>
      <c r="AY3" s="188"/>
      <c r="AZ3" s="57" t="s">
        <v>63</v>
      </c>
      <c r="BA3" s="57" t="s">
        <v>64</v>
      </c>
      <c r="BB3" s="188"/>
      <c r="BC3" s="189"/>
      <c r="BE3" s="56" t="s">
        <v>58</v>
      </c>
      <c r="BF3" s="57" t="s">
        <v>59</v>
      </c>
      <c r="BG3" s="57" t="s">
        <v>60</v>
      </c>
      <c r="BH3" s="57" t="s">
        <v>61</v>
      </c>
      <c r="BI3" s="57" t="s">
        <v>62</v>
      </c>
      <c r="BJ3" s="188"/>
      <c r="BK3" s="57" t="s">
        <v>63</v>
      </c>
      <c r="BL3" s="57" t="s">
        <v>64</v>
      </c>
      <c r="BM3" s="188"/>
      <c r="BN3" s="189"/>
    </row>
    <row r="4" spans="1:66" x14ac:dyDescent="0.35">
      <c r="A4" s="58" t="s">
        <v>15</v>
      </c>
      <c r="B4" s="59">
        <f>VLOOKUP($A4,'Occupancy Raw Data'!$B$8:$BE$45,'Occupancy Raw Data'!AG$3,FALSE)</f>
        <v>54.349297049062798</v>
      </c>
      <c r="C4" s="60">
        <f>VLOOKUP($A4,'Occupancy Raw Data'!$B$8:$BE$45,'Occupancy Raw Data'!AH$3,FALSE)</f>
        <v>63.995679840630302</v>
      </c>
      <c r="D4" s="60">
        <f>VLOOKUP($A4,'Occupancy Raw Data'!$B$8:$BE$45,'Occupancy Raw Data'!AI$3,FALSE)</f>
        <v>68.985420642335697</v>
      </c>
      <c r="E4" s="60">
        <f>VLOOKUP($A4,'Occupancy Raw Data'!$B$8:$BE$45,'Occupancy Raw Data'!AJ$3,FALSE)</f>
        <v>69.758464541996403</v>
      </c>
      <c r="F4" s="60">
        <f>VLOOKUP($A4,'Occupancy Raw Data'!$B$8:$BE$45,'Occupancy Raw Data'!AK$3,FALSE)</f>
        <v>68.092017950600805</v>
      </c>
      <c r="G4" s="61">
        <f>VLOOKUP($A4,'Occupancy Raw Data'!$B$8:$BE$45,'Occupancy Raw Data'!AL$3,FALSE)</f>
        <v>65.036167362117894</v>
      </c>
      <c r="H4" s="60">
        <f>VLOOKUP($A4,'Occupancy Raw Data'!$B$8:$BE$45,'Occupancy Raw Data'!AN$3,FALSE)</f>
        <v>75.112154367574504</v>
      </c>
      <c r="I4" s="60">
        <f>VLOOKUP($A4,'Occupancy Raw Data'!$B$8:$BE$45,'Occupancy Raw Data'!AO$3,FALSE)</f>
        <v>78.922764077865594</v>
      </c>
      <c r="J4" s="61">
        <f>VLOOKUP($A4,'Occupancy Raw Data'!$B$8:$BE$45,'Occupancy Raw Data'!AP$3,FALSE)</f>
        <v>77.016883029362504</v>
      </c>
      <c r="K4" s="62">
        <f>VLOOKUP($A4,'Occupancy Raw Data'!$B$8:$BE$45,'Occupancy Raw Data'!AR$3,FALSE)</f>
        <v>68.458569958909095</v>
      </c>
      <c r="M4" s="59">
        <f>VLOOKUP($A4,'Occupancy Raw Data'!$B$8:$BE$45,'Occupancy Raw Data'!AT$3,FALSE)</f>
        <v>6.1066187661299303</v>
      </c>
      <c r="N4" s="60">
        <f>VLOOKUP($A4,'Occupancy Raw Data'!$B$8:$BE$45,'Occupancy Raw Data'!AU$3,FALSE)</f>
        <v>13.941233347234</v>
      </c>
      <c r="O4" s="60">
        <f>VLOOKUP($A4,'Occupancy Raw Data'!$B$8:$BE$45,'Occupancy Raw Data'!AV$3,FALSE)</f>
        <v>17.414713512859599</v>
      </c>
      <c r="P4" s="60">
        <f>VLOOKUP($A4,'Occupancy Raw Data'!$B$8:$BE$45,'Occupancy Raw Data'!AW$3,FALSE)</f>
        <v>16.679927196669201</v>
      </c>
      <c r="Q4" s="60">
        <f>VLOOKUP($A4,'Occupancy Raw Data'!$B$8:$BE$45,'Occupancy Raw Data'!AX$3,FALSE)</f>
        <v>10.417065055384301</v>
      </c>
      <c r="R4" s="61">
        <f>VLOOKUP($A4,'Occupancy Raw Data'!$B$8:$BE$45,'Occupancy Raw Data'!AY$3,FALSE)</f>
        <v>13.0691150713856</v>
      </c>
      <c r="S4" s="60">
        <f>VLOOKUP($A4,'Occupancy Raw Data'!$B$8:$BE$45,'Occupancy Raw Data'!BA$3,FALSE)</f>
        <v>1.71160812276526</v>
      </c>
      <c r="T4" s="60">
        <f>VLOOKUP($A4,'Occupancy Raw Data'!$B$8:$BE$45,'Occupancy Raw Data'!BB$3,FALSE)</f>
        <v>0.10222327518429</v>
      </c>
      <c r="U4" s="61">
        <f>VLOOKUP($A4,'Occupancy Raw Data'!$B$8:$BE$45,'Occupancy Raw Data'!BC$3,FALSE)</f>
        <v>0.87984567581800799</v>
      </c>
      <c r="V4" s="62">
        <f>VLOOKUP($A4,'Occupancy Raw Data'!$B$8:$BE$45,'Occupancy Raw Data'!BE$3,FALSE)</f>
        <v>8.8420712996178796</v>
      </c>
      <c r="X4" s="64">
        <f>VLOOKUP($A4,'ADR Raw Data'!$B$6:$BE$43,'ADR Raw Data'!AG$1,FALSE)</f>
        <v>141.19412418392099</v>
      </c>
      <c r="Y4" s="65">
        <f>VLOOKUP($A4,'ADR Raw Data'!$B$6:$BE$43,'ADR Raw Data'!AH$1,FALSE)</f>
        <v>145.86214232334899</v>
      </c>
      <c r="Z4" s="65">
        <f>VLOOKUP($A4,'ADR Raw Data'!$B$6:$BE$43,'ADR Raw Data'!AI$1,FALSE)</f>
        <v>150.41321936679699</v>
      </c>
      <c r="AA4" s="65">
        <f>VLOOKUP($A4,'ADR Raw Data'!$B$6:$BE$43,'ADR Raw Data'!AJ$1,FALSE)</f>
        <v>150.87340894880899</v>
      </c>
      <c r="AB4" s="65">
        <f>VLOOKUP($A4,'ADR Raw Data'!$B$6:$BE$43,'ADR Raw Data'!AK$1,FALSE)</f>
        <v>149.25504289011801</v>
      </c>
      <c r="AC4" s="66">
        <f>VLOOKUP($A4,'ADR Raw Data'!$B$6:$BE$43,'ADR Raw Data'!AL$1,FALSE)</f>
        <v>147.83292352818</v>
      </c>
      <c r="AD4" s="65">
        <f>VLOOKUP($A4,'ADR Raw Data'!$B$6:$BE$43,'ADR Raw Data'!AN$1,FALSE)</f>
        <v>165.57664260002699</v>
      </c>
      <c r="AE4" s="65">
        <f>VLOOKUP($A4,'ADR Raw Data'!$B$6:$BE$43,'ADR Raw Data'!AO$1,FALSE)</f>
        <v>171.82696257473299</v>
      </c>
      <c r="AF4" s="66">
        <f>VLOOKUP($A4,'ADR Raw Data'!$B$6:$BE$43,'ADR Raw Data'!AP$1,FALSE)</f>
        <v>168.77817017531299</v>
      </c>
      <c r="AG4" s="67">
        <f>VLOOKUP($A4,'ADR Raw Data'!$B$6:$BE$43,'ADR Raw Data'!AR$1,FALSE)</f>
        <v>154.56411477016101</v>
      </c>
      <c r="AI4" s="59">
        <f>VLOOKUP($A4,'ADR Raw Data'!$B$6:$BE$43,'ADR Raw Data'!AT$1,FALSE)</f>
        <v>14.635311005419201</v>
      </c>
      <c r="AJ4" s="60">
        <f>VLOOKUP($A4,'ADR Raw Data'!$B$6:$BE$43,'ADR Raw Data'!AU$1,FALSE)</f>
        <v>19.731568257817599</v>
      </c>
      <c r="AK4" s="60">
        <f>VLOOKUP($A4,'ADR Raw Data'!$B$6:$BE$43,'ADR Raw Data'!AV$1,FALSE)</f>
        <v>22.268551142811901</v>
      </c>
      <c r="AL4" s="60">
        <f>VLOOKUP($A4,'ADR Raw Data'!$B$6:$BE$43,'ADR Raw Data'!AW$1,FALSE)</f>
        <v>22.382583876555799</v>
      </c>
      <c r="AM4" s="60">
        <f>VLOOKUP($A4,'ADR Raw Data'!$B$6:$BE$43,'ADR Raw Data'!AX$1,FALSE)</f>
        <v>18.212381717922302</v>
      </c>
      <c r="AN4" s="61">
        <f>VLOOKUP($A4,'ADR Raw Data'!$B$6:$BE$43,'ADR Raw Data'!AY$1,FALSE)</f>
        <v>19.643252159387799</v>
      </c>
      <c r="AO4" s="60">
        <f>VLOOKUP($A4,'ADR Raw Data'!$B$6:$BE$43,'ADR Raw Data'!BA$1,FALSE)</f>
        <v>11.842338446749601</v>
      </c>
      <c r="AP4" s="60">
        <f>VLOOKUP($A4,'ADR Raw Data'!$B$6:$BE$43,'ADR Raw Data'!BB$1,FALSE)</f>
        <v>11.0146044729397</v>
      </c>
      <c r="AQ4" s="61">
        <f>VLOOKUP($A4,'ADR Raw Data'!$B$6:$BE$43,'ADR Raw Data'!BC$1,FALSE)</f>
        <v>11.388693302107299</v>
      </c>
      <c r="AR4" s="62">
        <f>VLOOKUP($A4,'ADR Raw Data'!$B$6:$BE$43,'ADR Raw Data'!BE$1,FALSE)</f>
        <v>15.9895827791812</v>
      </c>
      <c r="AT4" s="64">
        <f>VLOOKUP($A4,'RevPAR Raw Data'!$B$6:$BE$43,'RevPAR Raw Data'!AG$1,FALSE)</f>
        <v>76.738013968542305</v>
      </c>
      <c r="AU4" s="65">
        <f>VLOOKUP($A4,'RevPAR Raw Data'!$B$6:$BE$43,'RevPAR Raw Data'!AH$1,FALSE)</f>
        <v>93.345469609935506</v>
      </c>
      <c r="AV4" s="65">
        <f>VLOOKUP($A4,'RevPAR Raw Data'!$B$6:$BE$43,'RevPAR Raw Data'!AI$1,FALSE)</f>
        <v>103.76319208186401</v>
      </c>
      <c r="AW4" s="65">
        <f>VLOOKUP($A4,'RevPAR Raw Data'!$B$6:$BE$43,'RevPAR Raw Data'!AJ$1,FALSE)</f>
        <v>105.246973484856</v>
      </c>
      <c r="AX4" s="65">
        <f>VLOOKUP($A4,'RevPAR Raw Data'!$B$6:$BE$43,'RevPAR Raw Data'!AK$1,FALSE)</f>
        <v>101.63077059691599</v>
      </c>
      <c r="AY4" s="66">
        <f>VLOOKUP($A4,'RevPAR Raw Data'!$B$6:$BE$43,'RevPAR Raw Data'!AL$1,FALSE)</f>
        <v>96.144867562099407</v>
      </c>
      <c r="AZ4" s="65">
        <f>VLOOKUP($A4,'RevPAR Raw Data'!$B$6:$BE$43,'RevPAR Raw Data'!AN$1,FALSE)</f>
        <v>124.368183386379</v>
      </c>
      <c r="BA4" s="65">
        <f>VLOOKUP($A4,'RevPAR Raw Data'!$B$6:$BE$43,'RevPAR Raw Data'!AO$1,FALSE)</f>
        <v>135.610588295019</v>
      </c>
      <c r="BB4" s="66">
        <f>VLOOKUP($A4,'RevPAR Raw Data'!$B$6:$BE$43,'RevPAR Raw Data'!AP$1,FALSE)</f>
        <v>129.98768590301901</v>
      </c>
      <c r="BC4" s="67">
        <f>VLOOKUP($A4,'RevPAR Raw Data'!$B$6:$BE$43,'RevPAR Raw Data'!AR$1,FALSE)</f>
        <v>105.812382641299</v>
      </c>
      <c r="BE4" s="59">
        <f>VLOOKUP($A4,'RevPAR Raw Data'!$B$6:$BE$43,'RevPAR Raw Data'!AT$1,FALSE)</f>
        <v>21.635652419887499</v>
      </c>
      <c r="BF4" s="60">
        <f>VLOOKUP($A4,'RevPAR Raw Data'!$B$6:$BE$43,'RevPAR Raw Data'!AU$1,FALSE)</f>
        <v>36.423625578942797</v>
      </c>
      <c r="BG4" s="60">
        <f>VLOOKUP($A4,'RevPAR Raw Data'!$B$6:$BE$43,'RevPAR Raw Data'!AV$1,FALSE)</f>
        <v>43.561269040656903</v>
      </c>
      <c r="BH4" s="60">
        <f>VLOOKUP($A4,'RevPAR Raw Data'!$B$6:$BE$43,'RevPAR Raw Data'!AW$1,FALSE)</f>
        <v>42.795909768568102</v>
      </c>
      <c r="BI4" s="60">
        <f>VLOOKUP($A4,'RevPAR Raw Data'!$B$6:$BE$43,'RevPAR Raw Data'!AX$1,FALSE)</f>
        <v>30.526642424997501</v>
      </c>
      <c r="BJ4" s="61">
        <f>VLOOKUP($A4,'RevPAR Raw Data'!$B$6:$BE$43,'RevPAR Raw Data'!AY$1,FALSE)</f>
        <v>35.279566459246197</v>
      </c>
      <c r="BK4" s="60">
        <f>VLOOKUP($A4,'RevPAR Raw Data'!$B$6:$BE$43,'RevPAR Raw Data'!BA$1,FALSE)</f>
        <v>13.7566409962948</v>
      </c>
      <c r="BL4" s="60">
        <f>VLOOKUP($A4,'RevPAR Raw Data'!$B$6:$BE$43,'RevPAR Raw Data'!BB$1,FALSE)</f>
        <v>11.128087237564801</v>
      </c>
      <c r="BM4" s="61">
        <f>VLOOKUP($A4,'RevPAR Raw Data'!$B$6:$BE$43,'RevPAR Raw Data'!BC$1,FALSE)</f>
        <v>12.368741903476099</v>
      </c>
      <c r="BN4" s="62">
        <f>VLOOKUP($A4,'RevPAR Raw Data'!$B$6:$BE$43,'RevPAR Raw Data'!BE$1,FALSE)</f>
        <v>26.2454643886458</v>
      </c>
    </row>
    <row r="5" spans="1:66" x14ac:dyDescent="0.35">
      <c r="A5" s="58" t="s">
        <v>70</v>
      </c>
      <c r="B5" s="59">
        <f>VLOOKUP($A5,'Occupancy Raw Data'!$B$8:$BE$45,'Occupancy Raw Data'!AG$3,FALSE)</f>
        <v>51.902178675269802</v>
      </c>
      <c r="C5" s="60">
        <f>VLOOKUP($A5,'Occupancy Raw Data'!$B$8:$BE$45,'Occupancy Raw Data'!AH$3,FALSE)</f>
        <v>63.356036165212799</v>
      </c>
      <c r="D5" s="60">
        <f>VLOOKUP($A5,'Occupancy Raw Data'!$B$8:$BE$45,'Occupancy Raw Data'!AI$3,FALSE)</f>
        <v>68.546239924028797</v>
      </c>
      <c r="E5" s="60">
        <f>VLOOKUP($A5,'Occupancy Raw Data'!$B$8:$BE$45,'Occupancy Raw Data'!AJ$3,FALSE)</f>
        <v>69.415095752596699</v>
      </c>
      <c r="F5" s="60">
        <f>VLOOKUP($A5,'Occupancy Raw Data'!$B$8:$BE$45,'Occupancy Raw Data'!AK$3,FALSE)</f>
        <v>67.093738597561796</v>
      </c>
      <c r="G5" s="61">
        <f>VLOOKUP($A5,'Occupancy Raw Data'!$B$8:$BE$45,'Occupancy Raw Data'!AL$3,FALSE)</f>
        <v>64.062379009939207</v>
      </c>
      <c r="H5" s="60">
        <f>VLOOKUP($A5,'Occupancy Raw Data'!$B$8:$BE$45,'Occupancy Raw Data'!AN$3,FALSE)</f>
        <v>74.529015812323195</v>
      </c>
      <c r="I5" s="60">
        <f>VLOOKUP($A5,'Occupancy Raw Data'!$B$8:$BE$45,'Occupancy Raw Data'!AO$3,FALSE)</f>
        <v>77.840831221813104</v>
      </c>
      <c r="J5" s="61">
        <f>VLOOKUP($A5,'Occupancy Raw Data'!$B$8:$BE$45,'Occupancy Raw Data'!AP$3,FALSE)</f>
        <v>76.1847058401749</v>
      </c>
      <c r="K5" s="62">
        <f>VLOOKUP($A5,'Occupancy Raw Data'!$B$8:$BE$45,'Occupancy Raw Data'!AR$3,FALSE)</f>
        <v>67.525736589522893</v>
      </c>
      <c r="M5" s="59">
        <f>VLOOKUP($A5,'Occupancy Raw Data'!$B$8:$BE$45,'Occupancy Raw Data'!AT$3,FALSE)</f>
        <v>3.0539079209520898</v>
      </c>
      <c r="N5" s="60">
        <f>VLOOKUP($A5,'Occupancy Raw Data'!$B$8:$BE$45,'Occupancy Raw Data'!AU$3,FALSE)</f>
        <v>12.8652956714696</v>
      </c>
      <c r="O5" s="60">
        <f>VLOOKUP($A5,'Occupancy Raw Data'!$B$8:$BE$45,'Occupancy Raw Data'!AV$3,FALSE)</f>
        <v>17.458570774757</v>
      </c>
      <c r="P5" s="60">
        <f>VLOOKUP($A5,'Occupancy Raw Data'!$B$8:$BE$45,'Occupancy Raw Data'!AW$3,FALSE)</f>
        <v>17.061245448193699</v>
      </c>
      <c r="Q5" s="60">
        <f>VLOOKUP($A5,'Occupancy Raw Data'!$B$8:$BE$45,'Occupancy Raw Data'!AX$3,FALSE)</f>
        <v>9.9474121174106003</v>
      </c>
      <c r="R5" s="61">
        <f>VLOOKUP($A5,'Occupancy Raw Data'!$B$8:$BE$45,'Occupancy Raw Data'!AY$3,FALSE)</f>
        <v>12.3200666491856</v>
      </c>
      <c r="S5" s="60">
        <f>VLOOKUP($A5,'Occupancy Raw Data'!$B$8:$BE$45,'Occupancy Raw Data'!BA$3,FALSE)</f>
        <v>-1.15173795202444</v>
      </c>
      <c r="T5" s="60">
        <f>VLOOKUP($A5,'Occupancy Raw Data'!$B$8:$BE$45,'Occupancy Raw Data'!BB$3,FALSE)</f>
        <v>-3.1552977533848998</v>
      </c>
      <c r="U5" s="61">
        <f>VLOOKUP($A5,'Occupancy Raw Data'!$B$8:$BE$45,'Occupancy Raw Data'!BC$3,FALSE)</f>
        <v>-2.1858207684617499</v>
      </c>
      <c r="V5" s="62">
        <f>VLOOKUP($A5,'Occupancy Raw Data'!$B$8:$BE$45,'Occupancy Raw Data'!BE$3,FALSE)</f>
        <v>7.1956089364154296</v>
      </c>
      <c r="X5" s="64">
        <f>VLOOKUP($A5,'ADR Raw Data'!$B$6:$BE$43,'ADR Raw Data'!AG$1,FALSE)</f>
        <v>113.908642485196</v>
      </c>
      <c r="Y5" s="65">
        <f>VLOOKUP($A5,'ADR Raw Data'!$B$6:$BE$43,'ADR Raw Data'!AH$1,FALSE)</f>
        <v>122.631695178162</v>
      </c>
      <c r="Z5" s="65">
        <f>VLOOKUP($A5,'ADR Raw Data'!$B$6:$BE$43,'ADR Raw Data'!AI$1,FALSE)</f>
        <v>127.399714937436</v>
      </c>
      <c r="AA5" s="65">
        <f>VLOOKUP($A5,'ADR Raw Data'!$B$6:$BE$43,'ADR Raw Data'!AJ$1,FALSE)</f>
        <v>126.992621796655</v>
      </c>
      <c r="AB5" s="65">
        <f>VLOOKUP($A5,'ADR Raw Data'!$B$6:$BE$43,'ADR Raw Data'!AK$1,FALSE)</f>
        <v>123.821983043803</v>
      </c>
      <c r="AC5" s="66">
        <f>VLOOKUP($A5,'ADR Raw Data'!$B$6:$BE$43,'ADR Raw Data'!AL$1,FALSE)</f>
        <v>123.43278691933401</v>
      </c>
      <c r="AD5" s="65">
        <f>VLOOKUP($A5,'ADR Raw Data'!$B$6:$BE$43,'ADR Raw Data'!AN$1,FALSE)</f>
        <v>139.88316295575001</v>
      </c>
      <c r="AE5" s="65">
        <f>VLOOKUP($A5,'ADR Raw Data'!$B$6:$BE$43,'ADR Raw Data'!AO$1,FALSE)</f>
        <v>143.391257721118</v>
      </c>
      <c r="AF5" s="66">
        <f>VLOOKUP($A5,'ADR Raw Data'!$B$6:$BE$43,'ADR Raw Data'!AP$1,FALSE)</f>
        <v>141.675104742439</v>
      </c>
      <c r="AG5" s="67">
        <f>VLOOKUP($A5,'ADR Raw Data'!$B$6:$BE$43,'ADR Raw Data'!AR$1,FALSE)</f>
        <v>129.312956174177</v>
      </c>
      <c r="AI5" s="59">
        <f>VLOOKUP($A5,'ADR Raw Data'!$B$6:$BE$43,'ADR Raw Data'!AT$1,FALSE)</f>
        <v>12.5517326731784</v>
      </c>
      <c r="AJ5" s="60">
        <f>VLOOKUP($A5,'ADR Raw Data'!$B$6:$BE$43,'ADR Raw Data'!AU$1,FALSE)</f>
        <v>18.1808040368146</v>
      </c>
      <c r="AK5" s="60">
        <f>VLOOKUP($A5,'ADR Raw Data'!$B$6:$BE$43,'ADR Raw Data'!AV$1,FALSE)</f>
        <v>21.006852467232999</v>
      </c>
      <c r="AL5" s="60">
        <f>VLOOKUP($A5,'ADR Raw Data'!$B$6:$BE$43,'ADR Raw Data'!AW$1,FALSE)</f>
        <v>20.683835046534401</v>
      </c>
      <c r="AM5" s="60">
        <f>VLOOKUP($A5,'ADR Raw Data'!$B$6:$BE$43,'ADR Raw Data'!AX$1,FALSE)</f>
        <v>17.079407708150502</v>
      </c>
      <c r="AN5" s="61">
        <f>VLOOKUP($A5,'ADR Raw Data'!$B$6:$BE$43,'ADR Raw Data'!AY$1,FALSE)</f>
        <v>18.281995351411702</v>
      </c>
      <c r="AO5" s="60">
        <f>VLOOKUP($A5,'ADR Raw Data'!$B$6:$BE$43,'ADR Raw Data'!BA$1,FALSE)</f>
        <v>9.1846709645374407</v>
      </c>
      <c r="AP5" s="60">
        <f>VLOOKUP($A5,'ADR Raw Data'!$B$6:$BE$43,'ADR Raw Data'!BB$1,FALSE)</f>
        <v>8.2909526560732907</v>
      </c>
      <c r="AQ5" s="61">
        <f>VLOOKUP($A5,'ADR Raw Data'!$B$6:$BE$43,'ADR Raw Data'!BC$1,FALSE)</f>
        <v>8.7022226221013597</v>
      </c>
      <c r="AR5" s="62">
        <f>VLOOKUP($A5,'ADR Raw Data'!$B$6:$BE$43,'ADR Raw Data'!BE$1,FALSE)</f>
        <v>13.900165700605299</v>
      </c>
      <c r="AT5" s="64">
        <f>VLOOKUP($A5,'RevPAR Raw Data'!$B$6:$BE$43,'RevPAR Raw Data'!AG$1,FALSE)</f>
        <v>59.121067149241199</v>
      </c>
      <c r="AU5" s="65">
        <f>VLOOKUP($A5,'RevPAR Raw Data'!$B$6:$BE$43,'RevPAR Raw Data'!AH$1,FALSE)</f>
        <v>77.694581147090403</v>
      </c>
      <c r="AV5" s="65">
        <f>VLOOKUP($A5,'RevPAR Raw Data'!$B$6:$BE$43,'RevPAR Raw Data'!AI$1,FALSE)</f>
        <v>87.327714263543896</v>
      </c>
      <c r="AW5" s="65">
        <f>VLOOKUP($A5,'RevPAR Raw Data'!$B$6:$BE$43,'RevPAR Raw Data'!AJ$1,FALSE)</f>
        <v>88.152050018881198</v>
      </c>
      <c r="AX5" s="65">
        <f>VLOOKUP($A5,'RevPAR Raw Data'!$B$6:$BE$43,'RevPAR Raw Data'!AK$1,FALSE)</f>
        <v>83.076797629726798</v>
      </c>
      <c r="AY5" s="66">
        <f>VLOOKUP($A5,'RevPAR Raw Data'!$B$6:$BE$43,'RevPAR Raw Data'!AL$1,FALSE)</f>
        <v>79.073979778794694</v>
      </c>
      <c r="AZ5" s="65">
        <f>VLOOKUP($A5,'RevPAR Raw Data'!$B$6:$BE$43,'RevPAR Raw Data'!AN$1,FALSE)</f>
        <v>104.253544638069</v>
      </c>
      <c r="BA5" s="65">
        <f>VLOOKUP($A5,'RevPAR Raw Data'!$B$6:$BE$43,'RevPAR Raw Data'!AO$1,FALSE)</f>
        <v>111.61694690953099</v>
      </c>
      <c r="BB5" s="66">
        <f>VLOOKUP($A5,'RevPAR Raw Data'!$B$6:$BE$43,'RevPAR Raw Data'!AP$1,FALSE)</f>
        <v>107.93476179678601</v>
      </c>
      <c r="BC5" s="67">
        <f>VLOOKUP($A5,'RevPAR Raw Data'!$B$6:$BE$43,'RevPAR Raw Data'!AR$1,FALSE)</f>
        <v>87.319526162300505</v>
      </c>
      <c r="BE5" s="59">
        <f>VLOOKUP($A5,'RevPAR Raw Data'!$B$6:$BE$43,'RevPAR Raw Data'!AT$1,FALSE)</f>
        <v>15.9889589524534</v>
      </c>
      <c r="BF5" s="60">
        <f>VLOOKUP($A5,'RevPAR Raw Data'!$B$6:$BE$43,'RevPAR Raw Data'!AU$1,FALSE)</f>
        <v>33.385113903070902</v>
      </c>
      <c r="BG5" s="60">
        <f>VLOOKUP($A5,'RevPAR Raw Data'!$B$6:$BE$43,'RevPAR Raw Data'!AV$1,FALSE)</f>
        <v>42.132919447530803</v>
      </c>
      <c r="BH5" s="60">
        <f>VLOOKUP($A5,'RevPAR Raw Data'!$B$6:$BE$43,'RevPAR Raw Data'!AW$1,FALSE)</f>
        <v>41.274000360116901</v>
      </c>
      <c r="BI5" s="60">
        <f>VLOOKUP($A5,'RevPAR Raw Data'!$B$6:$BE$43,'RevPAR Raw Data'!AX$1,FALSE)</f>
        <v>28.725778897503599</v>
      </c>
      <c r="BJ5" s="61">
        <f>VLOOKUP($A5,'RevPAR Raw Data'!$B$6:$BE$43,'RevPAR Raw Data'!AY$1,FALSE)</f>
        <v>32.854416012692297</v>
      </c>
      <c r="BK5" s="60">
        <f>VLOOKUP($A5,'RevPAR Raw Data'!$B$6:$BE$43,'RevPAR Raw Data'!BA$1,FALSE)</f>
        <v>7.9271496712458402</v>
      </c>
      <c r="BL5" s="60">
        <f>VLOOKUP($A5,'RevPAR Raw Data'!$B$6:$BE$43,'RevPAR Raw Data'!BB$1,FALSE)</f>
        <v>4.8740506597971001</v>
      </c>
      <c r="BM5" s="61">
        <f>VLOOKUP($A5,'RevPAR Raw Data'!$B$6:$BE$43,'RevPAR Raw Data'!BC$1,FALSE)</f>
        <v>6.32618686424793</v>
      </c>
      <c r="BN5" s="62">
        <f>VLOOKUP($A5,'RevPAR Raw Data'!$B$6:$BE$43,'RevPAR Raw Data'!BE$1,FALSE)</f>
        <v>22.095976202350101</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Data'!$B$8:$BE$45,'Occupancy Raw Data'!AG$3,FALSE)</f>
        <v>54.729650718262803</v>
      </c>
      <c r="C7" s="60">
        <f>VLOOKUP($A7,'Occupancy Raw Data'!$B$8:$BE$45,'Occupancy Raw Data'!AH$3,FALSE)</f>
        <v>67.913394680267302</v>
      </c>
      <c r="D7" s="60">
        <f>VLOOKUP($A7,'Occupancy Raw Data'!$B$8:$BE$45,'Occupancy Raw Data'!AI$3,FALSE)</f>
        <v>76.091786527061899</v>
      </c>
      <c r="E7" s="60">
        <f>VLOOKUP($A7,'Occupancy Raw Data'!$B$8:$BE$45,'Occupancy Raw Data'!AJ$3,FALSE)</f>
        <v>76.356693742073006</v>
      </c>
      <c r="F7" s="60">
        <f>VLOOKUP($A7,'Occupancy Raw Data'!$B$8:$BE$45,'Occupancy Raw Data'!AK$3,FALSE)</f>
        <v>71.031788865801303</v>
      </c>
      <c r="G7" s="61">
        <f>VLOOKUP($A7,'Occupancy Raw Data'!$B$8:$BE$45,'Occupancy Raw Data'!AL$3,FALSE)</f>
        <v>69.224662906693197</v>
      </c>
      <c r="H7" s="60">
        <f>VLOOKUP($A7,'Occupancy Raw Data'!$B$8:$BE$45,'Occupancy Raw Data'!AN$3,FALSE)</f>
        <v>74.768374845957993</v>
      </c>
      <c r="I7" s="60">
        <f>VLOOKUP($A7,'Occupancy Raw Data'!$B$8:$BE$45,'Occupancy Raw Data'!AO$3,FALSE)</f>
        <v>78.845427314677295</v>
      </c>
      <c r="J7" s="61">
        <f>VLOOKUP($A7,'Occupancy Raw Data'!$B$8:$BE$45,'Occupancy Raw Data'!AP$3,FALSE)</f>
        <v>76.806901080317701</v>
      </c>
      <c r="K7" s="62">
        <f>VLOOKUP($A7,'Occupancy Raw Data'!$B$8:$BE$45,'Occupancy Raw Data'!AR$3,FALSE)</f>
        <v>71.391016670585898</v>
      </c>
      <c r="M7" s="59">
        <f>VLOOKUP($A7,'Occupancy Raw Data'!$B$8:$BE$45,'Occupancy Raw Data'!AT$3,FALSE)</f>
        <v>24.4334079502934</v>
      </c>
      <c r="N7" s="60">
        <f>VLOOKUP($A7,'Occupancy Raw Data'!$B$8:$BE$45,'Occupancy Raw Data'!AU$3,FALSE)</f>
        <v>42.789142518878201</v>
      </c>
      <c r="O7" s="60">
        <f>VLOOKUP($A7,'Occupancy Raw Data'!$B$8:$BE$45,'Occupancy Raw Data'!AV$3,FALSE)</f>
        <v>51.786865288211899</v>
      </c>
      <c r="P7" s="60">
        <f>VLOOKUP($A7,'Occupancy Raw Data'!$B$8:$BE$45,'Occupancy Raw Data'!AW$3,FALSE)</f>
        <v>49.651595970886497</v>
      </c>
      <c r="Q7" s="60">
        <f>VLOOKUP($A7,'Occupancy Raw Data'!$B$8:$BE$45,'Occupancy Raw Data'!AX$3,FALSE)</f>
        <v>35.604156638736598</v>
      </c>
      <c r="R7" s="61">
        <f>VLOOKUP($A7,'Occupancy Raw Data'!$B$8:$BE$45,'Occupancy Raw Data'!AY$3,FALSE)</f>
        <v>41.228434725053802</v>
      </c>
      <c r="S7" s="60">
        <f>VLOOKUP($A7,'Occupancy Raw Data'!$B$8:$BE$45,'Occupancy Raw Data'!BA$3,FALSE)</f>
        <v>13.1850987090084</v>
      </c>
      <c r="T7" s="60">
        <f>VLOOKUP($A7,'Occupancy Raw Data'!$B$8:$BE$45,'Occupancy Raw Data'!BB$3,FALSE)</f>
        <v>8.1305913816248907</v>
      </c>
      <c r="U7" s="61">
        <f>VLOOKUP($A7,'Occupancy Raw Data'!$B$8:$BE$45,'Occupancy Raw Data'!BC$3,FALSE)</f>
        <v>10.533126436417399</v>
      </c>
      <c r="V7" s="62">
        <f>VLOOKUP($A7,'Occupancy Raw Data'!$B$8:$BE$45,'Occupancy Raw Data'!BE$3,FALSE)</f>
        <v>30.120912629151402</v>
      </c>
      <c r="X7" s="64">
        <f>VLOOKUP($A7,'ADR Raw Data'!$B$6:$BE$43,'ADR Raw Data'!AG$1,FALSE)</f>
        <v>167.84523811089099</v>
      </c>
      <c r="Y7" s="65">
        <f>VLOOKUP($A7,'ADR Raw Data'!$B$6:$BE$43,'ADR Raw Data'!AH$1,FALSE)</f>
        <v>192.62737264900599</v>
      </c>
      <c r="Z7" s="65">
        <f>VLOOKUP($A7,'ADR Raw Data'!$B$6:$BE$43,'ADR Raw Data'!AI$1,FALSE)</f>
        <v>207.20819844075001</v>
      </c>
      <c r="AA7" s="65">
        <f>VLOOKUP($A7,'ADR Raw Data'!$B$6:$BE$43,'ADR Raw Data'!AJ$1,FALSE)</f>
        <v>207.10578030664399</v>
      </c>
      <c r="AB7" s="65">
        <f>VLOOKUP($A7,'ADR Raw Data'!$B$6:$BE$43,'ADR Raw Data'!AK$1,FALSE)</f>
        <v>191.025815612267</v>
      </c>
      <c r="AC7" s="66">
        <f>VLOOKUP($A7,'ADR Raw Data'!$B$6:$BE$43,'ADR Raw Data'!AL$1,FALSE)</f>
        <v>194.77956917269501</v>
      </c>
      <c r="AD7" s="65">
        <f>VLOOKUP($A7,'ADR Raw Data'!$B$6:$BE$43,'ADR Raw Data'!AN$1,FALSE)</f>
        <v>172.881159126932</v>
      </c>
      <c r="AE7" s="65">
        <f>VLOOKUP($A7,'ADR Raw Data'!$B$6:$BE$43,'ADR Raw Data'!AO$1,FALSE)</f>
        <v>174.863443939614</v>
      </c>
      <c r="AF7" s="66">
        <f>VLOOKUP($A7,'ADR Raw Data'!$B$6:$BE$43,'ADR Raw Data'!AP$1,FALSE)</f>
        <v>173.898607369974</v>
      </c>
      <c r="AG7" s="67">
        <f>VLOOKUP($A7,'ADR Raw Data'!$B$6:$BE$43,'ADR Raw Data'!AR$1,FALSE)</f>
        <v>188.360986625723</v>
      </c>
      <c r="AI7" s="59">
        <f>VLOOKUP($A7,'ADR Raw Data'!$B$6:$BE$43,'ADR Raw Data'!AT$1,FALSE)</f>
        <v>27.443364307781799</v>
      </c>
      <c r="AJ7" s="60">
        <f>VLOOKUP($A7,'ADR Raw Data'!$B$6:$BE$43,'ADR Raw Data'!AU$1,FALSE)</f>
        <v>35.7062067050555</v>
      </c>
      <c r="AK7" s="60">
        <f>VLOOKUP($A7,'ADR Raw Data'!$B$6:$BE$43,'ADR Raw Data'!AV$1,FALSE)</f>
        <v>42.256216357974701</v>
      </c>
      <c r="AL7" s="60">
        <f>VLOOKUP($A7,'ADR Raw Data'!$B$6:$BE$43,'ADR Raw Data'!AW$1,FALSE)</f>
        <v>43.271366141424799</v>
      </c>
      <c r="AM7" s="60">
        <f>VLOOKUP($A7,'ADR Raw Data'!$B$6:$BE$43,'ADR Raw Data'!AX$1,FALSE)</f>
        <v>37.8334675541902</v>
      </c>
      <c r="AN7" s="61">
        <f>VLOOKUP($A7,'ADR Raw Data'!$B$6:$BE$43,'ADR Raw Data'!AY$1,FALSE)</f>
        <v>38.443132112430398</v>
      </c>
      <c r="AO7" s="60">
        <f>VLOOKUP($A7,'ADR Raw Data'!$B$6:$BE$43,'ADR Raw Data'!BA$1,FALSE)</f>
        <v>22.928580498733702</v>
      </c>
      <c r="AP7" s="60">
        <f>VLOOKUP($A7,'ADR Raw Data'!$B$6:$BE$43,'ADR Raw Data'!BB$1,FALSE)</f>
        <v>21.013477744236599</v>
      </c>
      <c r="AQ7" s="61">
        <f>VLOOKUP($A7,'ADR Raw Data'!$B$6:$BE$43,'ADR Raw Data'!BC$1,FALSE)</f>
        <v>21.894993348009699</v>
      </c>
      <c r="AR7" s="62">
        <f>VLOOKUP($A7,'ADR Raw Data'!$B$6:$BE$43,'ADR Raw Data'!BE$1,FALSE)</f>
        <v>33.206140111158902</v>
      </c>
      <c r="AT7" s="64">
        <f>VLOOKUP($A7,'RevPAR Raw Data'!$B$6:$BE$43,'RevPAR Raw Data'!AG$1,FALSE)</f>
        <v>91.861112565327204</v>
      </c>
      <c r="AU7" s="65">
        <f>VLOOKUP($A7,'RevPAR Raw Data'!$B$6:$BE$43,'RevPAR Raw Data'!AH$1,FALSE)</f>
        <v>130.81978784934901</v>
      </c>
      <c r="AV7" s="65">
        <f>VLOOKUP($A7,'RevPAR Raw Data'!$B$6:$BE$43,'RevPAR Raw Data'!AI$1,FALSE)</f>
        <v>157.66842002410701</v>
      </c>
      <c r="AW7" s="65">
        <f>VLOOKUP($A7,'RevPAR Raw Data'!$B$6:$BE$43,'RevPAR Raw Data'!AJ$1,FALSE)</f>
        <v>158.13912639087499</v>
      </c>
      <c r="AX7" s="65">
        <f>VLOOKUP($A7,'RevPAR Raw Data'!$B$6:$BE$43,'RevPAR Raw Data'!AK$1,FALSE)</f>
        <v>135.68905402487999</v>
      </c>
      <c r="AY7" s="66">
        <f>VLOOKUP($A7,'RevPAR Raw Data'!$B$6:$BE$43,'RevPAR Raw Data'!AL$1,FALSE)</f>
        <v>134.83550017090701</v>
      </c>
      <c r="AZ7" s="65">
        <f>VLOOKUP($A7,'RevPAR Raw Data'!$B$6:$BE$43,'RevPAR Raw Data'!AN$1,FALSE)</f>
        <v>129.26043309406199</v>
      </c>
      <c r="BA7" s="65">
        <f>VLOOKUP($A7,'RevPAR Raw Data'!$B$6:$BE$43,'RevPAR Raw Data'!AO$1,FALSE)</f>
        <v>137.87182959135001</v>
      </c>
      <c r="BB7" s="66">
        <f>VLOOKUP($A7,'RevPAR Raw Data'!$B$6:$BE$43,'RevPAR Raw Data'!AP$1,FALSE)</f>
        <v>133.566131342706</v>
      </c>
      <c r="BC7" s="67">
        <f>VLOOKUP($A7,'RevPAR Raw Data'!$B$6:$BE$43,'RevPAR Raw Data'!AR$1,FALSE)</f>
        <v>134.47282336284999</v>
      </c>
      <c r="BE7" s="59">
        <f>VLOOKUP($A7,'RevPAR Raw Data'!$B$6:$BE$43,'RevPAR Raw Data'!AT$1,FALSE)</f>
        <v>58.582121414680898</v>
      </c>
      <c r="BF7" s="60">
        <f>VLOOKUP($A7,'RevPAR Raw Data'!$B$6:$BE$43,'RevPAR Raw Data'!AU$1,FALSE)</f>
        <v>93.773728899045196</v>
      </c>
      <c r="BG7" s="60">
        <f>VLOOKUP($A7,'RevPAR Raw Data'!$B$6:$BE$43,'RevPAR Raw Data'!AV$1,FALSE)</f>
        <v>115.926251487386</v>
      </c>
      <c r="BH7" s="60">
        <f>VLOOKUP($A7,'RevPAR Raw Data'!$B$6:$BE$43,'RevPAR Raw Data'!AW$1,FALSE)</f>
        <v>114.407885999934</v>
      </c>
      <c r="BI7" s="60">
        <f>VLOOKUP($A7,'RevPAR Raw Data'!$B$6:$BE$43,'RevPAR Raw Data'!AX$1,FALSE)</f>
        <v>86.907911242786398</v>
      </c>
      <c r="BJ7" s="61">
        <f>VLOOKUP($A7,'RevPAR Raw Data'!$B$6:$BE$43,'RevPAR Raw Data'!AY$1,FALSE)</f>
        <v>95.521068466723904</v>
      </c>
      <c r="BK7" s="60">
        <f>VLOOKUP($A7,'RevPAR Raw Data'!$B$6:$BE$43,'RevPAR Raw Data'!BA$1,FALSE)</f>
        <v>39.136835179074701</v>
      </c>
      <c r="BL7" s="60">
        <f>VLOOKUP($A7,'RevPAR Raw Data'!$B$6:$BE$43,'RevPAR Raw Data'!BB$1,FALSE)</f>
        <v>30.852589136314101</v>
      </c>
      <c r="BM7" s="61">
        <f>VLOOKUP($A7,'RevPAR Raw Data'!$B$6:$BE$43,'RevPAR Raw Data'!BC$1,FALSE)</f>
        <v>34.734347117018203</v>
      </c>
      <c r="BN7" s="62">
        <f>VLOOKUP($A7,'RevPAR Raw Data'!$B$6:$BE$43,'RevPAR Raw Data'!BE$1,FALSE)</f>
        <v>73.329045190706097</v>
      </c>
    </row>
    <row r="8" spans="1:66" x14ac:dyDescent="0.35">
      <c r="A8" s="76" t="s">
        <v>89</v>
      </c>
      <c r="B8" s="59">
        <f>VLOOKUP($A8,'Occupancy Raw Data'!$B$8:$BE$45,'Occupancy Raw Data'!AG$3,FALSE)</f>
        <v>56.240192488753998</v>
      </c>
      <c r="C8" s="60">
        <f>VLOOKUP($A8,'Occupancy Raw Data'!$B$8:$BE$45,'Occupancy Raw Data'!AH$3,FALSE)</f>
        <v>77.829793911497006</v>
      </c>
      <c r="D8" s="60">
        <f>VLOOKUP($A8,'Occupancy Raw Data'!$B$8:$BE$45,'Occupancy Raw Data'!AI$3,FALSE)</f>
        <v>85.783031697876297</v>
      </c>
      <c r="E8" s="60">
        <f>VLOOKUP($A8,'Occupancy Raw Data'!$B$8:$BE$45,'Occupancy Raw Data'!AJ$3,FALSE)</f>
        <v>86.013181295114506</v>
      </c>
      <c r="F8" s="60">
        <f>VLOOKUP($A8,'Occupancy Raw Data'!$B$8:$BE$45,'Occupancy Raw Data'!AK$3,FALSE)</f>
        <v>76.809812741918606</v>
      </c>
      <c r="G8" s="61">
        <f>VLOOKUP($A8,'Occupancy Raw Data'!$B$8:$BE$45,'Occupancy Raw Data'!AL$3,FALSE)</f>
        <v>76.535202427032104</v>
      </c>
      <c r="H8" s="60">
        <f>VLOOKUP($A8,'Occupancy Raw Data'!$B$8:$BE$45,'Occupancy Raw Data'!AN$3,FALSE)</f>
        <v>73.454336227638805</v>
      </c>
      <c r="I8" s="60">
        <f>VLOOKUP($A8,'Occupancy Raw Data'!$B$8:$BE$45,'Occupancy Raw Data'!AO$3,FALSE)</f>
        <v>75.557066638769697</v>
      </c>
      <c r="J8" s="61">
        <f>VLOOKUP($A8,'Occupancy Raw Data'!$B$8:$BE$45,'Occupancy Raw Data'!AP$3,FALSE)</f>
        <v>74.505701433204294</v>
      </c>
      <c r="K8" s="62">
        <f>VLOOKUP($A8,'Occupancy Raw Data'!$B$8:$BE$45,'Occupancy Raw Data'!AR$3,FALSE)</f>
        <v>75.955345000224099</v>
      </c>
      <c r="M8" s="59">
        <f>VLOOKUP($A8,'Occupancy Raw Data'!$B$8:$BE$45,'Occupancy Raw Data'!AT$3,FALSE)</f>
        <v>43.052729823875097</v>
      </c>
      <c r="N8" s="60">
        <f>VLOOKUP($A8,'Occupancy Raw Data'!$B$8:$BE$45,'Occupancy Raw Data'!AU$3,FALSE)</f>
        <v>79.1841787275916</v>
      </c>
      <c r="O8" s="60">
        <f>VLOOKUP($A8,'Occupancy Raw Data'!$B$8:$BE$45,'Occupancy Raw Data'!AV$3,FALSE)</f>
        <v>84.338434940048799</v>
      </c>
      <c r="P8" s="60">
        <f>VLOOKUP($A8,'Occupancy Raw Data'!$B$8:$BE$45,'Occupancy Raw Data'!AW$3,FALSE)</f>
        <v>84.385611657389305</v>
      </c>
      <c r="Q8" s="60">
        <f>VLOOKUP($A8,'Occupancy Raw Data'!$B$8:$BE$45,'Occupancy Raw Data'!AX$3,FALSE)</f>
        <v>59.709982547734</v>
      </c>
      <c r="R8" s="61">
        <f>VLOOKUP($A8,'Occupancy Raw Data'!$B$8:$BE$45,'Occupancy Raw Data'!AY$3,FALSE)</f>
        <v>70.816605469512098</v>
      </c>
      <c r="S8" s="60">
        <f>VLOOKUP($A8,'Occupancy Raw Data'!$B$8:$BE$45,'Occupancy Raw Data'!BA$3,FALSE)</f>
        <v>20.0758693732121</v>
      </c>
      <c r="T8" s="60">
        <f>VLOOKUP($A8,'Occupancy Raw Data'!$B$8:$BE$45,'Occupancy Raw Data'!BB$3,FALSE)</f>
        <v>14.093922838858299</v>
      </c>
      <c r="U8" s="61">
        <f>VLOOKUP($A8,'Occupancy Raw Data'!$B$8:$BE$45,'Occupancy Raw Data'!BC$3,FALSE)</f>
        <v>16.966327187539498</v>
      </c>
      <c r="V8" s="62">
        <f>VLOOKUP($A8,'Occupancy Raw Data'!$B$8:$BE$45,'Occupancy Raw Data'!BE$3,FALSE)</f>
        <v>51.295029229541797</v>
      </c>
      <c r="X8" s="64">
        <f>VLOOKUP($A8,'ADR Raw Data'!$B$6:$BE$43,'ADR Raw Data'!AG$1,FALSE)</f>
        <v>182.51705078124999</v>
      </c>
      <c r="Y8" s="65">
        <f>VLOOKUP($A8,'ADR Raw Data'!$B$6:$BE$43,'ADR Raw Data'!AH$1,FALSE)</f>
        <v>213.45550085688299</v>
      </c>
      <c r="Z8" s="65">
        <f>VLOOKUP($A8,'ADR Raw Data'!$B$6:$BE$43,'ADR Raw Data'!AI$1,FALSE)</f>
        <v>223.304485365853</v>
      </c>
      <c r="AA8" s="65">
        <f>VLOOKUP($A8,'ADR Raw Data'!$B$6:$BE$43,'ADR Raw Data'!AJ$1,FALSE)</f>
        <v>220.702805278521</v>
      </c>
      <c r="AB8" s="65">
        <f>VLOOKUP($A8,'ADR Raw Data'!$B$6:$BE$43,'ADR Raw Data'!AK$1,FALSE)</f>
        <v>196.85967074125699</v>
      </c>
      <c r="AC8" s="66">
        <f>VLOOKUP($A8,'ADR Raw Data'!$B$6:$BE$43,'ADR Raw Data'!AL$1,FALSE)</f>
        <v>209.414308091853</v>
      </c>
      <c r="AD8" s="65">
        <f>VLOOKUP($A8,'ADR Raw Data'!$B$6:$BE$43,'ADR Raw Data'!AN$1,FALSE)</f>
        <v>163.454781741793</v>
      </c>
      <c r="AE8" s="65">
        <f>VLOOKUP($A8,'ADR Raw Data'!$B$6:$BE$43,'ADR Raw Data'!AO$1,FALSE)</f>
        <v>165.203653167185</v>
      </c>
      <c r="AF8" s="66">
        <f>VLOOKUP($A8,'ADR Raw Data'!$B$6:$BE$43,'ADR Raw Data'!AP$1,FALSE)</f>
        <v>164.34155679584299</v>
      </c>
      <c r="AG8" s="67">
        <f>VLOOKUP($A8,'ADR Raw Data'!$B$6:$BE$43,'ADR Raw Data'!AR$1,FALSE)</f>
        <v>196.78216049504101</v>
      </c>
      <c r="AI8" s="59">
        <f>VLOOKUP($A8,'ADR Raw Data'!$B$6:$BE$43,'ADR Raw Data'!AT$1,FALSE)</f>
        <v>27.094034411759701</v>
      </c>
      <c r="AJ8" s="60">
        <f>VLOOKUP($A8,'ADR Raw Data'!$B$6:$BE$43,'ADR Raw Data'!AU$1,FALSE)</f>
        <v>30.369467772314302</v>
      </c>
      <c r="AK8" s="60">
        <f>VLOOKUP($A8,'ADR Raw Data'!$B$6:$BE$43,'ADR Raw Data'!AV$1,FALSE)</f>
        <v>32.133314900611303</v>
      </c>
      <c r="AL8" s="60">
        <f>VLOOKUP($A8,'ADR Raw Data'!$B$6:$BE$43,'ADR Raw Data'!AW$1,FALSE)</f>
        <v>33.293546886123401</v>
      </c>
      <c r="AM8" s="60">
        <f>VLOOKUP($A8,'ADR Raw Data'!$B$6:$BE$43,'ADR Raw Data'!AX$1,FALSE)</f>
        <v>32.243133371525403</v>
      </c>
      <c r="AN8" s="61">
        <f>VLOOKUP($A8,'ADR Raw Data'!$B$6:$BE$43,'ADR Raw Data'!AY$1,FALSE)</f>
        <v>32.134036432125903</v>
      </c>
      <c r="AO8" s="60">
        <f>VLOOKUP($A8,'ADR Raw Data'!$B$6:$BE$43,'ADR Raw Data'!BA$1,FALSE)</f>
        <v>31.669736156042799</v>
      </c>
      <c r="AP8" s="60">
        <f>VLOOKUP($A8,'ADR Raw Data'!$B$6:$BE$43,'ADR Raw Data'!BB$1,FALSE)</f>
        <v>32.328663697886803</v>
      </c>
      <c r="AQ8" s="61">
        <f>VLOOKUP($A8,'ADR Raw Data'!$B$6:$BE$43,'ADR Raw Data'!BC$1,FALSE)</f>
        <v>31.995258767320902</v>
      </c>
      <c r="AR8" s="62">
        <f>VLOOKUP($A8,'ADR Raw Data'!$B$6:$BE$43,'ADR Raw Data'!BE$1,FALSE)</f>
        <v>34.627608768853698</v>
      </c>
      <c r="AT8" s="64">
        <f>VLOOKUP($A8,'RevPAR Raw Data'!$B$6:$BE$43,'RevPAR Raw Data'!AG$1,FALSE)</f>
        <v>102.647940684171</v>
      </c>
      <c r="AU8" s="65">
        <f>VLOOKUP($A8,'RevPAR Raw Data'!$B$6:$BE$43,'RevPAR Raw Data'!AH$1,FALSE)</f>
        <v>166.13197640966601</v>
      </c>
      <c r="AV8" s="65">
        <f>VLOOKUP($A8,'RevPAR Raw Data'!$B$6:$BE$43,'RevPAR Raw Data'!AI$1,FALSE)</f>
        <v>191.557357464169</v>
      </c>
      <c r="AW8" s="65">
        <f>VLOOKUP($A8,'RevPAR Raw Data'!$B$6:$BE$43,'RevPAR Raw Data'!AJ$1,FALSE)</f>
        <v>189.83350402761701</v>
      </c>
      <c r="AX8" s="65">
        <f>VLOOKUP($A8,'RevPAR Raw Data'!$B$6:$BE$43,'RevPAR Raw Data'!AK$1,FALSE)</f>
        <v>151.207544460717</v>
      </c>
      <c r="AY8" s="66">
        <f>VLOOKUP($A8,'RevPAR Raw Data'!$B$6:$BE$43,'RevPAR Raw Data'!AL$1,FALSE)</f>
        <v>160.27566460926801</v>
      </c>
      <c r="AZ8" s="65">
        <f>VLOOKUP($A8,'RevPAR Raw Data'!$B$6:$BE$43,'RevPAR Raw Data'!AN$1,FALSE)</f>
        <v>120.064624960769</v>
      </c>
      <c r="BA8" s="65">
        <f>VLOOKUP($A8,'RevPAR Raw Data'!$B$6:$BE$43,'RevPAR Raw Data'!AO$1,FALSE)</f>
        <v>124.82303431321201</v>
      </c>
      <c r="BB8" s="66">
        <f>VLOOKUP($A8,'RevPAR Raw Data'!$B$6:$BE$43,'RevPAR Raw Data'!AP$1,FALSE)</f>
        <v>122.443829636991</v>
      </c>
      <c r="BC8" s="67">
        <f>VLOOKUP($A8,'RevPAR Raw Data'!$B$6:$BE$43,'RevPAR Raw Data'!AR$1,FALSE)</f>
        <v>149.46656890290299</v>
      </c>
      <c r="BE8" s="59">
        <f>VLOOKUP($A8,'RevPAR Raw Data'!$B$6:$BE$43,'RevPAR Raw Data'!AT$1,FALSE)</f>
        <v>81.811485669317705</v>
      </c>
      <c r="BF8" s="60">
        <f>VLOOKUP($A8,'RevPAR Raw Data'!$B$6:$BE$43,'RevPAR Raw Data'!AU$1,FALSE)</f>
        <v>133.60146013935301</v>
      </c>
      <c r="BG8" s="60">
        <f>VLOOKUP($A8,'RevPAR Raw Data'!$B$6:$BE$43,'RevPAR Raw Data'!AV$1,FALSE)</f>
        <v>143.572484722193</v>
      </c>
      <c r="BH8" s="60">
        <f>VLOOKUP($A8,'RevPAR Raw Data'!$B$6:$BE$43,'RevPAR Raw Data'!AW$1,FALSE)</f>
        <v>145.77412172580699</v>
      </c>
      <c r="BI8" s="60">
        <f>VLOOKUP($A8,'RevPAR Raw Data'!$B$6:$BE$43,'RevPAR Raw Data'!AX$1,FALSE)</f>
        <v>111.20548522823999</v>
      </c>
      <c r="BJ8" s="61">
        <f>VLOOKUP($A8,'RevPAR Raw Data'!$B$6:$BE$43,'RevPAR Raw Data'!AY$1,FALSE)</f>
        <v>125.70687570320599</v>
      </c>
      <c r="BK8" s="60">
        <f>VLOOKUP($A8,'RevPAR Raw Data'!$B$6:$BE$43,'RevPAR Raw Data'!BA$1,FALSE)</f>
        <v>58.103580390783002</v>
      </c>
      <c r="BL8" s="60">
        <f>VLOOKUP($A8,'RevPAR Raw Data'!$B$6:$BE$43,'RevPAR Raw Data'!BB$1,FALSE)</f>
        <v>50.978963453159402</v>
      </c>
      <c r="BM8" s="61">
        <f>VLOOKUP($A8,'RevPAR Raw Data'!$B$6:$BE$43,'RevPAR Raw Data'!BC$1,FALSE)</f>
        <v>54.390006241823997</v>
      </c>
      <c r="BN8" s="62">
        <f>VLOOKUP($A8,'RevPAR Raw Data'!$B$6:$BE$43,'RevPAR Raw Data'!BE$1,FALSE)</f>
        <v>103.68488003787</v>
      </c>
    </row>
    <row r="9" spans="1:66" x14ac:dyDescent="0.35">
      <c r="A9" s="76" t="s">
        <v>90</v>
      </c>
      <c r="B9" s="59">
        <f>VLOOKUP($A9,'Occupancy Raw Data'!$B$8:$BE$45,'Occupancy Raw Data'!AG$3,FALSE)</f>
        <v>59.654884165273401</v>
      </c>
      <c r="C9" s="60">
        <f>VLOOKUP($A9,'Occupancy Raw Data'!$B$8:$BE$45,'Occupancy Raw Data'!AH$3,FALSE)</f>
        <v>69.485908765225602</v>
      </c>
      <c r="D9" s="60">
        <f>VLOOKUP($A9,'Occupancy Raw Data'!$B$8:$BE$45,'Occupancy Raw Data'!AI$3,FALSE)</f>
        <v>76.406138046333794</v>
      </c>
      <c r="E9" s="60">
        <f>VLOOKUP($A9,'Occupancy Raw Data'!$B$8:$BE$45,'Occupancy Raw Data'!AJ$3,FALSE)</f>
        <v>75.934439933126299</v>
      </c>
      <c r="F9" s="60">
        <f>VLOOKUP($A9,'Occupancy Raw Data'!$B$8:$BE$45,'Occupancy Raw Data'!AK$3,FALSE)</f>
        <v>69.029137807499396</v>
      </c>
      <c r="G9" s="61">
        <f>VLOOKUP($A9,'Occupancy Raw Data'!$B$8:$BE$45,'Occupancy Raw Data'!AL$3,FALSE)</f>
        <v>70.102101743491701</v>
      </c>
      <c r="H9" s="60">
        <f>VLOOKUP($A9,'Occupancy Raw Data'!$B$8:$BE$45,'Occupancy Raw Data'!AN$3,FALSE)</f>
        <v>75.620969668019995</v>
      </c>
      <c r="I9" s="60">
        <f>VLOOKUP($A9,'Occupancy Raw Data'!$B$8:$BE$45,'Occupancy Raw Data'!AO$3,FALSE)</f>
        <v>81.914258418915594</v>
      </c>
      <c r="J9" s="61">
        <f>VLOOKUP($A9,'Occupancy Raw Data'!$B$8:$BE$45,'Occupancy Raw Data'!AP$3,FALSE)</f>
        <v>78.767614043467802</v>
      </c>
      <c r="K9" s="62">
        <f>VLOOKUP($A9,'Occupancy Raw Data'!$B$8:$BE$45,'Occupancy Raw Data'!AR$3,FALSE)</f>
        <v>72.577962400627698</v>
      </c>
      <c r="M9" s="59">
        <f>VLOOKUP($A9,'Occupancy Raw Data'!$B$8:$BE$45,'Occupancy Raw Data'!AT$3,FALSE)</f>
        <v>23.3713774652038</v>
      </c>
      <c r="N9" s="60">
        <f>VLOOKUP($A9,'Occupancy Raw Data'!$B$8:$BE$45,'Occupancy Raw Data'!AU$3,FALSE)</f>
        <v>34.795158069568998</v>
      </c>
      <c r="O9" s="60">
        <f>VLOOKUP($A9,'Occupancy Raw Data'!$B$8:$BE$45,'Occupancy Raw Data'!AV$3,FALSE)</f>
        <v>43.266385824410897</v>
      </c>
      <c r="P9" s="60">
        <f>VLOOKUP($A9,'Occupancy Raw Data'!$B$8:$BE$45,'Occupancy Raw Data'!AW$3,FALSE)</f>
        <v>43.661631034460598</v>
      </c>
      <c r="Q9" s="60">
        <f>VLOOKUP($A9,'Occupancy Raw Data'!$B$8:$BE$45,'Occupancy Raw Data'!AX$3,FALSE)</f>
        <v>33.5015769114138</v>
      </c>
      <c r="R9" s="61">
        <f>VLOOKUP($A9,'Occupancy Raw Data'!$B$8:$BE$45,'Occupancy Raw Data'!AY$3,FALSE)</f>
        <v>35.963370683176301</v>
      </c>
      <c r="S9" s="60">
        <f>VLOOKUP($A9,'Occupancy Raw Data'!$B$8:$BE$45,'Occupancy Raw Data'!BA$3,FALSE)</f>
        <v>12.725385908377399</v>
      </c>
      <c r="T9" s="60">
        <f>VLOOKUP($A9,'Occupancy Raw Data'!$B$8:$BE$45,'Occupancy Raw Data'!BB$3,FALSE)</f>
        <v>8.7102406324120807</v>
      </c>
      <c r="U9" s="61">
        <f>VLOOKUP($A9,'Occupancy Raw Data'!$B$8:$BE$45,'Occupancy Raw Data'!BC$3,FALSE)</f>
        <v>10.601296265657901</v>
      </c>
      <c r="V9" s="62">
        <f>VLOOKUP($A9,'Occupancy Raw Data'!$B$8:$BE$45,'Occupancy Raw Data'!BE$3,FALSE)</f>
        <v>26.9374948771944</v>
      </c>
      <c r="X9" s="64">
        <f>VLOOKUP($A9,'ADR Raw Data'!$B$6:$BE$43,'ADR Raw Data'!AG$1,FALSE)</f>
        <v>145.35568861975699</v>
      </c>
      <c r="Y9" s="65">
        <f>VLOOKUP($A9,'ADR Raw Data'!$B$6:$BE$43,'ADR Raw Data'!AH$1,FALSE)</f>
        <v>162.61467755102001</v>
      </c>
      <c r="Z9" s="65">
        <f>VLOOKUP($A9,'ADR Raw Data'!$B$6:$BE$43,'ADR Raw Data'!AI$1,FALSE)</f>
        <v>168.84520181299499</v>
      </c>
      <c r="AA9" s="65">
        <f>VLOOKUP($A9,'ADR Raw Data'!$B$6:$BE$43,'ADR Raw Data'!AJ$1,FALSE)</f>
        <v>164.926617259681</v>
      </c>
      <c r="AB9" s="65">
        <f>VLOOKUP($A9,'ADR Raw Data'!$B$6:$BE$43,'ADR Raw Data'!AK$1,FALSE)</f>
        <v>151.510534123345</v>
      </c>
      <c r="AC9" s="66">
        <f>VLOOKUP($A9,'ADR Raw Data'!$B$6:$BE$43,'ADR Raw Data'!AL$1,FALSE)</f>
        <v>159.349479332578</v>
      </c>
      <c r="AD9" s="65">
        <f>VLOOKUP($A9,'ADR Raw Data'!$B$6:$BE$43,'ADR Raw Data'!AN$1,FALSE)</f>
        <v>140.45916581129001</v>
      </c>
      <c r="AE9" s="65">
        <f>VLOOKUP($A9,'ADR Raw Data'!$B$6:$BE$43,'ADR Raw Data'!AO$1,FALSE)</f>
        <v>144.74932866827001</v>
      </c>
      <c r="AF9" s="66">
        <f>VLOOKUP($A9,'ADR Raw Data'!$B$6:$BE$43,'ADR Raw Data'!AP$1,FALSE)</f>
        <v>142.689939925712</v>
      </c>
      <c r="AG9" s="67">
        <f>VLOOKUP($A9,'ADR Raw Data'!$B$6:$BE$43,'ADR Raw Data'!AR$1,FALSE)</f>
        <v>154.18367603937099</v>
      </c>
      <c r="AI9" s="59">
        <f>VLOOKUP($A9,'ADR Raw Data'!$B$6:$BE$43,'ADR Raw Data'!AT$1,FALSE)</f>
        <v>17.7394151463231</v>
      </c>
      <c r="AJ9" s="60">
        <f>VLOOKUP($A9,'ADR Raw Data'!$B$6:$BE$43,'ADR Raw Data'!AU$1,FALSE)</f>
        <v>20.693550363045102</v>
      </c>
      <c r="AK9" s="60">
        <f>VLOOKUP($A9,'ADR Raw Data'!$B$6:$BE$43,'ADR Raw Data'!AV$1,FALSE)</f>
        <v>24.318520754168599</v>
      </c>
      <c r="AL9" s="60">
        <f>VLOOKUP($A9,'ADR Raw Data'!$B$6:$BE$43,'ADR Raw Data'!AW$1,FALSE)</f>
        <v>24.729598102827499</v>
      </c>
      <c r="AM9" s="60">
        <f>VLOOKUP($A9,'ADR Raw Data'!$B$6:$BE$43,'ADR Raw Data'!AX$1,FALSE)</f>
        <v>23.671262915608899</v>
      </c>
      <c r="AN9" s="61">
        <f>VLOOKUP($A9,'ADR Raw Data'!$B$6:$BE$43,'ADR Raw Data'!AY$1,FALSE)</f>
        <v>22.6927764010034</v>
      </c>
      <c r="AO9" s="60">
        <f>VLOOKUP($A9,'ADR Raw Data'!$B$6:$BE$43,'ADR Raw Data'!BA$1,FALSE)</f>
        <v>16.565806055773798</v>
      </c>
      <c r="AP9" s="60">
        <f>VLOOKUP($A9,'ADR Raw Data'!$B$6:$BE$43,'ADR Raw Data'!BB$1,FALSE)</f>
        <v>16.615271190508299</v>
      </c>
      <c r="AQ9" s="61">
        <f>VLOOKUP($A9,'ADR Raw Data'!$B$6:$BE$43,'ADR Raw Data'!BC$1,FALSE)</f>
        <v>16.560640128372501</v>
      </c>
      <c r="AR9" s="62">
        <f>VLOOKUP($A9,'ADR Raw Data'!$B$6:$BE$43,'ADR Raw Data'!BE$1,FALSE)</f>
        <v>21.192635553875501</v>
      </c>
      <c r="AT9" s="64">
        <f>VLOOKUP($A9,'RevPAR Raw Data'!$B$6:$BE$43,'RevPAR Raw Data'!AG$1,FALSE)</f>
        <v>86.711767673752007</v>
      </c>
      <c r="AU9" s="65">
        <f>VLOOKUP($A9,'RevPAR Raw Data'!$B$6:$BE$43,'RevPAR Raw Data'!AH$1,FALSE)</f>
        <v>112.99428648196699</v>
      </c>
      <c r="AV9" s="65">
        <f>VLOOKUP($A9,'RevPAR Raw Data'!$B$6:$BE$43,'RevPAR Raw Data'!AI$1,FALSE)</f>
        <v>129.00809798184801</v>
      </c>
      <c r="AW9" s="65">
        <f>VLOOKUP($A9,'RevPAR Raw Data'!$B$6:$BE$43,'RevPAR Raw Data'!AJ$1,FALSE)</f>
        <v>125.23610311679001</v>
      </c>
      <c r="AX9" s="65">
        <f>VLOOKUP($A9,'RevPAR Raw Data'!$B$6:$BE$43,'RevPAR Raw Data'!AK$1,FALSE)</f>
        <v>104.586415392882</v>
      </c>
      <c r="AY9" s="66">
        <f>VLOOKUP($A9,'RevPAR Raw Data'!$B$6:$BE$43,'RevPAR Raw Data'!AL$1,FALSE)</f>
        <v>111.707334129448</v>
      </c>
      <c r="AZ9" s="65">
        <f>VLOOKUP($A9,'RevPAR Raw Data'!$B$6:$BE$43,'RevPAR Raw Data'!AN$1,FALSE)</f>
        <v>106.21658317411</v>
      </c>
      <c r="BA9" s="65">
        <f>VLOOKUP($A9,'RevPAR Raw Data'!$B$6:$BE$43,'RevPAR Raw Data'!AO$1,FALSE)</f>
        <v>118.570339144972</v>
      </c>
      <c r="BB9" s="66">
        <f>VLOOKUP($A9,'RevPAR Raw Data'!$B$6:$BE$43,'RevPAR Raw Data'!AP$1,FALSE)</f>
        <v>112.393461159541</v>
      </c>
      <c r="BC9" s="67">
        <f>VLOOKUP($A9,'RevPAR Raw Data'!$B$6:$BE$43,'RevPAR Raw Data'!AR$1,FALSE)</f>
        <v>111.90337042375999</v>
      </c>
      <c r="BE9" s="59">
        <f>VLOOKUP($A9,'RevPAR Raw Data'!$B$6:$BE$43,'RevPAR Raw Data'!AT$1,FALSE)</f>
        <v>45.256738285493697</v>
      </c>
      <c r="BF9" s="60">
        <f>VLOOKUP($A9,'RevPAR Raw Data'!$B$6:$BE$43,'RevPAR Raw Data'!AU$1,FALSE)</f>
        <v>62.689061991641601</v>
      </c>
      <c r="BG9" s="60">
        <f>VLOOKUP($A9,'RevPAR Raw Data'!$B$6:$BE$43,'RevPAR Raw Data'!AV$1,FALSE)</f>
        <v>78.1066515948676</v>
      </c>
      <c r="BH9" s="60">
        <f>VLOOKUP($A9,'RevPAR Raw Data'!$B$6:$BE$43,'RevPAR Raw Data'!AW$1,FALSE)</f>
        <v>79.188575017249804</v>
      </c>
      <c r="BI9" s="60">
        <f>VLOOKUP($A9,'RevPAR Raw Data'!$B$6:$BE$43,'RevPAR Raw Data'!AX$1,FALSE)</f>
        <v>65.103086178598502</v>
      </c>
      <c r="BJ9" s="61">
        <f>VLOOKUP($A9,'RevPAR Raw Data'!$B$6:$BE$43,'RevPAR Raw Data'!AY$1,FALSE)</f>
        <v>66.817234379577002</v>
      </c>
      <c r="BK9" s="60">
        <f>VLOOKUP($A9,'RevPAR Raw Data'!$B$6:$BE$43,'RevPAR Raw Data'!BA$1,FALSE)</f>
        <v>31.399254713581801</v>
      </c>
      <c r="BL9" s="60">
        <f>VLOOKUP($A9,'RevPAR Raw Data'!$B$6:$BE$43,'RevPAR Raw Data'!BB$1,FALSE)</f>
        <v>26.772741925341499</v>
      </c>
      <c r="BM9" s="61">
        <f>VLOOKUP($A9,'RevPAR Raw Data'!$B$6:$BE$43,'RevPAR Raw Data'!BC$1,FALSE)</f>
        <v>28.917578917528701</v>
      </c>
      <c r="BN9" s="62">
        <f>VLOOKUP($A9,'RevPAR Raw Data'!$B$6:$BE$43,'RevPAR Raw Data'!BE$1,FALSE)</f>
        <v>53.8388955477376</v>
      </c>
    </row>
    <row r="10" spans="1:66" x14ac:dyDescent="0.35">
      <c r="A10" s="76" t="s">
        <v>26</v>
      </c>
      <c r="B10" s="59">
        <f>VLOOKUP($A10,'Occupancy Raw Data'!$B$8:$BE$45,'Occupancy Raw Data'!AG$3,FALSE)</f>
        <v>48.215525219805599</v>
      </c>
      <c r="C10" s="60">
        <f>VLOOKUP($A10,'Occupancy Raw Data'!$B$8:$BE$45,'Occupancy Raw Data'!AH$3,FALSE)</f>
        <v>64.700948634891205</v>
      </c>
      <c r="D10" s="60">
        <f>VLOOKUP($A10,'Occupancy Raw Data'!$B$8:$BE$45,'Occupancy Raw Data'!AI$3,FALSE)</f>
        <v>74.840930124942105</v>
      </c>
      <c r="E10" s="60">
        <f>VLOOKUP($A10,'Occupancy Raw Data'!$B$8:$BE$45,'Occupancy Raw Data'!AJ$3,FALSE)</f>
        <v>72.541647385469602</v>
      </c>
      <c r="F10" s="60">
        <f>VLOOKUP($A10,'Occupancy Raw Data'!$B$8:$BE$45,'Occupancy Raw Data'!AK$3,FALSE)</f>
        <v>61.878181397501102</v>
      </c>
      <c r="G10" s="61">
        <f>VLOOKUP($A10,'Occupancy Raw Data'!$B$8:$BE$45,'Occupancy Raw Data'!AL$3,FALSE)</f>
        <v>64.435446552521896</v>
      </c>
      <c r="H10" s="60">
        <f>VLOOKUP($A10,'Occupancy Raw Data'!$B$8:$BE$45,'Occupancy Raw Data'!AN$3,FALSE)</f>
        <v>68.238084220268306</v>
      </c>
      <c r="I10" s="60">
        <f>VLOOKUP($A10,'Occupancy Raw Data'!$B$8:$BE$45,'Occupancy Raw Data'!AO$3,FALSE)</f>
        <v>73.831559463211406</v>
      </c>
      <c r="J10" s="61">
        <f>VLOOKUP($A10,'Occupancy Raw Data'!$B$8:$BE$45,'Occupancy Raw Data'!AP$3,FALSE)</f>
        <v>71.034821841739898</v>
      </c>
      <c r="K10" s="62">
        <f>VLOOKUP($A10,'Occupancy Raw Data'!$B$8:$BE$45,'Occupancy Raw Data'!AR$3,FALSE)</f>
        <v>66.320982349441294</v>
      </c>
      <c r="M10" s="59">
        <f>VLOOKUP($A10,'Occupancy Raw Data'!$B$8:$BE$45,'Occupancy Raw Data'!AT$3,FALSE)</f>
        <v>12.562246539685701</v>
      </c>
      <c r="N10" s="60">
        <f>VLOOKUP($A10,'Occupancy Raw Data'!$B$8:$BE$45,'Occupancy Raw Data'!AU$3,FALSE)</f>
        <v>31.662091362184601</v>
      </c>
      <c r="O10" s="60">
        <f>VLOOKUP($A10,'Occupancy Raw Data'!$B$8:$BE$45,'Occupancy Raw Data'!AV$3,FALSE)</f>
        <v>42.589160615338798</v>
      </c>
      <c r="P10" s="60">
        <f>VLOOKUP($A10,'Occupancy Raw Data'!$B$8:$BE$45,'Occupancy Raw Data'!AW$3,FALSE)</f>
        <v>39.242109488888502</v>
      </c>
      <c r="Q10" s="60">
        <f>VLOOKUP($A10,'Occupancy Raw Data'!$B$8:$BE$45,'Occupancy Raw Data'!AX$3,FALSE)</f>
        <v>25.491539934951199</v>
      </c>
      <c r="R10" s="61">
        <f>VLOOKUP($A10,'Occupancy Raw Data'!$B$8:$BE$45,'Occupancy Raw Data'!AY$3,FALSE)</f>
        <v>31.035887258244301</v>
      </c>
      <c r="S10" s="60">
        <f>VLOOKUP($A10,'Occupancy Raw Data'!$B$8:$BE$45,'Occupancy Raw Data'!BA$3,FALSE)</f>
        <v>12.797212868291201</v>
      </c>
      <c r="T10" s="60">
        <f>VLOOKUP($A10,'Occupancy Raw Data'!$B$8:$BE$45,'Occupancy Raw Data'!BB$3,FALSE)</f>
        <v>12.163511964227199</v>
      </c>
      <c r="U10" s="61">
        <f>VLOOKUP($A10,'Occupancy Raw Data'!$B$8:$BE$45,'Occupancy Raw Data'!BC$3,FALSE)</f>
        <v>12.4669965162976</v>
      </c>
      <c r="V10" s="62">
        <f>VLOOKUP($A10,'Occupancy Raw Data'!$B$8:$BE$45,'Occupancy Raw Data'!BE$3,FALSE)</f>
        <v>24.733621729570899</v>
      </c>
      <c r="X10" s="64">
        <f>VLOOKUP($A10,'ADR Raw Data'!$B$6:$BE$43,'ADR Raw Data'!AG$1,FALSE)</f>
        <v>143.571540399496</v>
      </c>
      <c r="Y10" s="65">
        <f>VLOOKUP($A10,'ADR Raw Data'!$B$6:$BE$43,'ADR Raw Data'!AH$1,FALSE)</f>
        <v>170.167899065754</v>
      </c>
      <c r="Z10" s="65">
        <f>VLOOKUP($A10,'ADR Raw Data'!$B$6:$BE$43,'ADR Raw Data'!AI$1,FALSE)</f>
        <v>182.66898056188799</v>
      </c>
      <c r="AA10" s="65">
        <f>VLOOKUP($A10,'ADR Raw Data'!$B$6:$BE$43,'ADR Raw Data'!AJ$1,FALSE)</f>
        <v>179.63376724344101</v>
      </c>
      <c r="AB10" s="65">
        <f>VLOOKUP($A10,'ADR Raw Data'!$B$6:$BE$43,'ADR Raw Data'!AK$1,FALSE)</f>
        <v>158.036742696891</v>
      </c>
      <c r="AC10" s="66">
        <f>VLOOKUP($A10,'ADR Raw Data'!$B$6:$BE$43,'ADR Raw Data'!AL$1,FALSE)</f>
        <v>168.892982602606</v>
      </c>
      <c r="AD10" s="65">
        <f>VLOOKUP($A10,'ADR Raw Data'!$B$6:$BE$43,'ADR Raw Data'!AN$1,FALSE)</f>
        <v>134.18225014834201</v>
      </c>
      <c r="AE10" s="65">
        <f>VLOOKUP($A10,'ADR Raw Data'!$B$6:$BE$43,'ADR Raw Data'!AO$1,FALSE)</f>
        <v>134.401277420871</v>
      </c>
      <c r="AF10" s="66">
        <f>VLOOKUP($A10,'ADR Raw Data'!$B$6:$BE$43,'ADR Raw Data'!AP$1,FALSE)</f>
        <v>134.29607548552499</v>
      </c>
      <c r="AG10" s="67">
        <f>VLOOKUP($A10,'ADR Raw Data'!$B$6:$BE$43,'ADR Raw Data'!AR$1,FALSE)</f>
        <v>158.30557638395601</v>
      </c>
      <c r="AI10" s="59">
        <f>VLOOKUP($A10,'ADR Raw Data'!$B$6:$BE$43,'ADR Raw Data'!AT$1,FALSE)</f>
        <v>23.631649323972201</v>
      </c>
      <c r="AJ10" s="60">
        <f>VLOOKUP($A10,'ADR Raw Data'!$B$6:$BE$43,'ADR Raw Data'!AU$1,FALSE)</f>
        <v>31.384107765101501</v>
      </c>
      <c r="AK10" s="60">
        <f>VLOOKUP($A10,'ADR Raw Data'!$B$6:$BE$43,'ADR Raw Data'!AV$1,FALSE)</f>
        <v>36.3779230718905</v>
      </c>
      <c r="AL10" s="60">
        <f>VLOOKUP($A10,'ADR Raw Data'!$B$6:$BE$43,'ADR Raw Data'!AW$1,FALSE)</f>
        <v>37.2730523826217</v>
      </c>
      <c r="AM10" s="60">
        <f>VLOOKUP($A10,'ADR Raw Data'!$B$6:$BE$43,'ADR Raw Data'!AX$1,FALSE)</f>
        <v>33.989946273957301</v>
      </c>
      <c r="AN10" s="61">
        <f>VLOOKUP($A10,'ADR Raw Data'!$B$6:$BE$43,'ADR Raw Data'!AY$1,FALSE)</f>
        <v>33.942374695771697</v>
      </c>
      <c r="AO10" s="60">
        <f>VLOOKUP($A10,'ADR Raw Data'!$B$6:$BE$43,'ADR Raw Data'!BA$1,FALSE)</f>
        <v>15.6979880709647</v>
      </c>
      <c r="AP10" s="60">
        <f>VLOOKUP($A10,'ADR Raw Data'!$B$6:$BE$43,'ADR Raw Data'!BB$1,FALSE)</f>
        <v>15.4496090786711</v>
      </c>
      <c r="AQ10" s="61">
        <f>VLOOKUP($A10,'ADR Raw Data'!$B$6:$BE$43,'ADR Raw Data'!BC$1,FALSE)</f>
        <v>15.568060493636599</v>
      </c>
      <c r="AR10" s="62">
        <f>VLOOKUP($A10,'ADR Raw Data'!$B$6:$BE$43,'ADR Raw Data'!BE$1,FALSE)</f>
        <v>28.9788878759949</v>
      </c>
      <c r="AT10" s="64">
        <f>VLOOKUP($A10,'RevPAR Raw Data'!$B$6:$BE$43,'RevPAR Raw Data'!AG$1,FALSE)</f>
        <v>69.223772269782501</v>
      </c>
      <c r="AU10" s="65">
        <f>VLOOKUP($A10,'RevPAR Raw Data'!$B$6:$BE$43,'RevPAR Raw Data'!AH$1,FALSE)</f>
        <v>110.100244967607</v>
      </c>
      <c r="AV10" s="65">
        <f>VLOOKUP($A10,'RevPAR Raw Data'!$B$6:$BE$43,'RevPAR Raw Data'!AI$1,FALSE)</f>
        <v>136.71116410226699</v>
      </c>
      <c r="AW10" s="65">
        <f>VLOOKUP($A10,'RevPAR Raw Data'!$B$6:$BE$43,'RevPAR Raw Data'!AJ$1,FALSE)</f>
        <v>130.309294018972</v>
      </c>
      <c r="AX10" s="65">
        <f>VLOOKUP($A10,'RevPAR Raw Data'!$B$6:$BE$43,'RevPAR Raw Data'!AK$1,FALSE)</f>
        <v>97.790262320684803</v>
      </c>
      <c r="AY10" s="66">
        <f>VLOOKUP($A10,'RevPAR Raw Data'!$B$6:$BE$43,'RevPAR Raw Data'!AL$1,FALSE)</f>
        <v>108.826947535863</v>
      </c>
      <c r="AZ10" s="65">
        <f>VLOOKUP($A10,'RevPAR Raw Data'!$B$6:$BE$43,'RevPAR Raw Data'!AN$1,FALSE)</f>
        <v>91.563396864877305</v>
      </c>
      <c r="BA10" s="65">
        <f>VLOOKUP($A10,'RevPAR Raw Data'!$B$6:$BE$43,'RevPAR Raw Data'!AO$1,FALSE)</f>
        <v>99.230559058306298</v>
      </c>
      <c r="BB10" s="66">
        <f>VLOOKUP($A10,'RevPAR Raw Data'!$B$6:$BE$43,'RevPAR Raw Data'!AP$1,FALSE)</f>
        <v>95.396977961591801</v>
      </c>
      <c r="BC10" s="67">
        <f>VLOOKUP($A10,'RevPAR Raw Data'!$B$6:$BE$43,'RevPAR Raw Data'!AR$1,FALSE)</f>
        <v>104.989813371785</v>
      </c>
      <c r="BE10" s="59">
        <f>VLOOKUP($A10,'RevPAR Raw Data'!$B$6:$BE$43,'RevPAR Raw Data'!AT$1,FALSE)</f>
        <v>39.162561913129302</v>
      </c>
      <c r="BF10" s="60">
        <f>VLOOKUP($A10,'RevPAR Raw Data'!$B$6:$BE$43,'RevPAR Raw Data'!AU$1,FALSE)</f>
        <v>72.9830640010792</v>
      </c>
      <c r="BG10" s="60">
        <f>VLOOKUP($A10,'RevPAR Raw Data'!$B$6:$BE$43,'RevPAR Raw Data'!AV$1,FALSE)</f>
        <v>94.460135772841099</v>
      </c>
      <c r="BH10" s="60">
        <f>VLOOKUP($A10,'RevPAR Raw Data'!$B$6:$BE$43,'RevPAR Raw Data'!AW$1,FALSE)</f>
        <v>91.141893897349505</v>
      </c>
      <c r="BI10" s="60">
        <f>VLOOKUP($A10,'RevPAR Raw Data'!$B$6:$BE$43,'RevPAR Raw Data'!AX$1,FALSE)</f>
        <v>68.146046937202897</v>
      </c>
      <c r="BJ10" s="61">
        <f>VLOOKUP($A10,'RevPAR Raw Data'!$B$6:$BE$43,'RevPAR Raw Data'!AY$1,FALSE)</f>
        <v>75.512579097366697</v>
      </c>
      <c r="BK10" s="60">
        <f>VLOOKUP($A10,'RevPAR Raw Data'!$B$6:$BE$43,'RevPAR Raw Data'!BA$1,FALSE)</f>
        <v>30.504105888736301</v>
      </c>
      <c r="BL10" s="60">
        <f>VLOOKUP($A10,'RevPAR Raw Data'!$B$6:$BE$43,'RevPAR Raw Data'!BB$1,FALSE)</f>
        <v>29.492336091608902</v>
      </c>
      <c r="BM10" s="61">
        <f>VLOOKUP($A10,'RevPAR Raw Data'!$B$6:$BE$43,'RevPAR Raw Data'!BC$1,FALSE)</f>
        <v>29.975926569331001</v>
      </c>
      <c r="BN10" s="62">
        <f>VLOOKUP($A10,'RevPAR Raw Data'!$B$6:$BE$43,'RevPAR Raw Data'!BE$1,FALSE)</f>
        <v>60.880038114251001</v>
      </c>
    </row>
    <row r="11" spans="1:66" x14ac:dyDescent="0.35">
      <c r="A11" s="76" t="s">
        <v>24</v>
      </c>
      <c r="B11" s="59">
        <f>VLOOKUP($A11,'Occupancy Raw Data'!$B$8:$BE$45,'Occupancy Raw Data'!AG$3,FALSE)</f>
        <v>55.524357714446097</v>
      </c>
      <c r="C11" s="60">
        <f>VLOOKUP($A11,'Occupancy Raw Data'!$B$8:$BE$45,'Occupancy Raw Data'!AH$3,FALSE)</f>
        <v>66.829285413449298</v>
      </c>
      <c r="D11" s="60">
        <f>VLOOKUP($A11,'Occupancy Raw Data'!$B$8:$BE$45,'Occupancy Raw Data'!AI$3,FALSE)</f>
        <v>70.216201038888101</v>
      </c>
      <c r="E11" s="60">
        <f>VLOOKUP($A11,'Occupancy Raw Data'!$B$8:$BE$45,'Occupancy Raw Data'!AJ$3,FALSE)</f>
        <v>71.553418503439502</v>
      </c>
      <c r="F11" s="60">
        <f>VLOOKUP($A11,'Occupancy Raw Data'!$B$8:$BE$45,'Occupancy Raw Data'!AK$3,FALSE)</f>
        <v>70.233749824512103</v>
      </c>
      <c r="G11" s="61">
        <f>VLOOKUP($A11,'Occupancy Raw Data'!$B$8:$BE$45,'Occupancy Raw Data'!AL$3,FALSE)</f>
        <v>66.871402498947006</v>
      </c>
      <c r="H11" s="60">
        <f>VLOOKUP($A11,'Occupancy Raw Data'!$B$8:$BE$45,'Occupancy Raw Data'!AN$3,FALSE)</f>
        <v>81.426365295521506</v>
      </c>
      <c r="I11" s="60">
        <f>VLOOKUP($A11,'Occupancy Raw Data'!$B$8:$BE$45,'Occupancy Raw Data'!AO$3,FALSE)</f>
        <v>85.529271374420802</v>
      </c>
      <c r="J11" s="61">
        <f>VLOOKUP($A11,'Occupancy Raw Data'!$B$8:$BE$45,'Occupancy Raw Data'!AP$3,FALSE)</f>
        <v>83.477818334971204</v>
      </c>
      <c r="K11" s="62">
        <f>VLOOKUP($A11,'Occupancy Raw Data'!$B$8:$BE$45,'Occupancy Raw Data'!AR$3,FALSE)</f>
        <v>71.616092737811101</v>
      </c>
      <c r="M11" s="59">
        <f>VLOOKUP($A11,'Occupancy Raw Data'!$B$8:$BE$45,'Occupancy Raw Data'!AT$3,FALSE)</f>
        <v>4.1785691999670904</v>
      </c>
      <c r="N11" s="60">
        <f>VLOOKUP($A11,'Occupancy Raw Data'!$B$8:$BE$45,'Occupancy Raw Data'!AU$3,FALSE)</f>
        <v>9.2709477356710295</v>
      </c>
      <c r="O11" s="60">
        <f>VLOOKUP($A11,'Occupancy Raw Data'!$B$8:$BE$45,'Occupancy Raw Data'!AV$3,FALSE)</f>
        <v>13.631455817973499</v>
      </c>
      <c r="P11" s="60">
        <f>VLOOKUP($A11,'Occupancy Raw Data'!$B$8:$BE$45,'Occupancy Raw Data'!AW$3,FALSE)</f>
        <v>11.949257023361501</v>
      </c>
      <c r="Q11" s="60">
        <f>VLOOKUP($A11,'Occupancy Raw Data'!$B$8:$BE$45,'Occupancy Raw Data'!AX$3,FALSE)</f>
        <v>7.13609852538218</v>
      </c>
      <c r="R11" s="61">
        <f>VLOOKUP($A11,'Occupancy Raw Data'!$B$8:$BE$45,'Occupancy Raw Data'!AY$3,FALSE)</f>
        <v>9.3667010914460906</v>
      </c>
      <c r="S11" s="60">
        <f>VLOOKUP($A11,'Occupancy Raw Data'!$B$8:$BE$45,'Occupancy Raw Data'!BA$3,FALSE)</f>
        <v>-5.2371208675066998E-2</v>
      </c>
      <c r="T11" s="60">
        <f>VLOOKUP($A11,'Occupancy Raw Data'!$B$8:$BE$45,'Occupancy Raw Data'!BB$3,FALSE)</f>
        <v>-1.47309805502344</v>
      </c>
      <c r="U11" s="61">
        <f>VLOOKUP($A11,'Occupancy Raw Data'!$B$8:$BE$45,'Occupancy Raw Data'!BC$3,FALSE)</f>
        <v>-0.78527267275282298</v>
      </c>
      <c r="V11" s="62">
        <f>VLOOKUP($A11,'Occupancy Raw Data'!$B$8:$BE$45,'Occupancy Raw Data'!BE$3,FALSE)</f>
        <v>5.75419095667832</v>
      </c>
      <c r="X11" s="64">
        <f>VLOOKUP($A11,'ADR Raw Data'!$B$6:$BE$43,'ADR Raw Data'!AG$1,FALSE)</f>
        <v>121.50172503160501</v>
      </c>
      <c r="Y11" s="65">
        <f>VLOOKUP($A11,'ADR Raw Data'!$B$6:$BE$43,'ADR Raw Data'!AH$1,FALSE)</f>
        <v>120.534954046531</v>
      </c>
      <c r="Z11" s="65">
        <f>VLOOKUP($A11,'ADR Raw Data'!$B$6:$BE$43,'ADR Raw Data'!AI$1,FALSE)</f>
        <v>123.418755873238</v>
      </c>
      <c r="AA11" s="65">
        <f>VLOOKUP($A11,'ADR Raw Data'!$B$6:$BE$43,'ADR Raw Data'!AJ$1,FALSE)</f>
        <v>124.84921420513</v>
      </c>
      <c r="AB11" s="65">
        <f>VLOOKUP($A11,'ADR Raw Data'!$B$6:$BE$43,'ADR Raw Data'!AK$1,FALSE)</f>
        <v>132.94033731447701</v>
      </c>
      <c r="AC11" s="66">
        <f>VLOOKUP($A11,'ADR Raw Data'!$B$6:$BE$43,'ADR Raw Data'!AL$1,FALSE)</f>
        <v>124.830199968508</v>
      </c>
      <c r="AD11" s="65">
        <f>VLOOKUP($A11,'ADR Raw Data'!$B$6:$BE$43,'ADR Raw Data'!AN$1,FALSE)</f>
        <v>159.66696896551699</v>
      </c>
      <c r="AE11" s="65">
        <f>VLOOKUP($A11,'ADR Raw Data'!$B$6:$BE$43,'ADR Raw Data'!AO$1,FALSE)</f>
        <v>166.368905987114</v>
      </c>
      <c r="AF11" s="66">
        <f>VLOOKUP($A11,'ADR Raw Data'!$B$6:$BE$43,'ADR Raw Data'!AP$1,FALSE)</f>
        <v>163.10028695158601</v>
      </c>
      <c r="AG11" s="67">
        <f>VLOOKUP($A11,'ADR Raw Data'!$B$6:$BE$43,'ADR Raw Data'!AR$1,FALSE)</f>
        <v>137.57555308959999</v>
      </c>
      <c r="AI11" s="59">
        <f>VLOOKUP($A11,'ADR Raw Data'!$B$6:$BE$43,'ADR Raw Data'!AT$1,FALSE)</f>
        <v>7.3165745095015797</v>
      </c>
      <c r="AJ11" s="60">
        <f>VLOOKUP($A11,'ADR Raw Data'!$B$6:$BE$43,'ADR Raw Data'!AU$1,FALSE)</f>
        <v>7.8242899501511101</v>
      </c>
      <c r="AK11" s="60">
        <f>VLOOKUP($A11,'ADR Raw Data'!$B$6:$BE$43,'ADR Raw Data'!AV$1,FALSE)</f>
        <v>16.669456859865999</v>
      </c>
      <c r="AL11" s="60">
        <f>VLOOKUP($A11,'ADR Raw Data'!$B$6:$BE$43,'ADR Raw Data'!AW$1,FALSE)</f>
        <v>16.174168919627999</v>
      </c>
      <c r="AM11" s="60">
        <f>VLOOKUP($A11,'ADR Raw Data'!$B$6:$BE$43,'ADR Raw Data'!AX$1,FALSE)</f>
        <v>14.2736742715618</v>
      </c>
      <c r="AN11" s="61">
        <f>VLOOKUP($A11,'ADR Raw Data'!$B$6:$BE$43,'ADR Raw Data'!AY$1,FALSE)</f>
        <v>12.565382073824001</v>
      </c>
      <c r="AO11" s="60">
        <f>VLOOKUP($A11,'ADR Raw Data'!$B$6:$BE$43,'ADR Raw Data'!BA$1,FALSE)</f>
        <v>10.8545011598464</v>
      </c>
      <c r="AP11" s="60">
        <f>VLOOKUP($A11,'ADR Raw Data'!$B$6:$BE$43,'ADR Raw Data'!BB$1,FALSE)</f>
        <v>10.543686050828301</v>
      </c>
      <c r="AQ11" s="61">
        <f>VLOOKUP($A11,'ADR Raw Data'!$B$6:$BE$43,'ADR Raw Data'!BC$1,FALSE)</f>
        <v>10.674492012627301</v>
      </c>
      <c r="AR11" s="62">
        <f>VLOOKUP($A11,'ADR Raw Data'!$B$6:$BE$43,'ADR Raw Data'!BE$1,FALSE)</f>
        <v>11.0787895605442</v>
      </c>
      <c r="AT11" s="64">
        <f>VLOOKUP($A11,'RevPAR Raw Data'!$B$6:$BE$43,'RevPAR Raw Data'!AG$1,FALSE)</f>
        <v>67.463052435771402</v>
      </c>
      <c r="AU11" s="65">
        <f>VLOOKUP($A11,'RevPAR Raw Data'!$B$6:$BE$43,'RevPAR Raw Data'!AH$1,FALSE)</f>
        <v>80.552648462726296</v>
      </c>
      <c r="AV11" s="65">
        <f>VLOOKUP($A11,'RevPAR Raw Data'!$B$6:$BE$43,'RevPAR Raw Data'!AI$1,FALSE)</f>
        <v>86.659961743647301</v>
      </c>
      <c r="AW11" s="65">
        <f>VLOOKUP($A11,'RevPAR Raw Data'!$B$6:$BE$43,'RevPAR Raw Data'!AJ$1,FALSE)</f>
        <v>89.333880738452805</v>
      </c>
      <c r="AX11" s="65">
        <f>VLOOKUP($A11,'RevPAR Raw Data'!$B$6:$BE$43,'RevPAR Raw Data'!AK$1,FALSE)</f>
        <v>93.368983925312307</v>
      </c>
      <c r="AY11" s="66">
        <f>VLOOKUP($A11,'RevPAR Raw Data'!$B$6:$BE$43,'RevPAR Raw Data'!AL$1,FALSE)</f>
        <v>83.475705461182002</v>
      </c>
      <c r="AZ11" s="65">
        <f>VLOOKUP($A11,'RevPAR Raw Data'!$B$6:$BE$43,'RevPAR Raw Data'!AN$1,FALSE)</f>
        <v>130.01100940614899</v>
      </c>
      <c r="BA11" s="65">
        <f>VLOOKUP($A11,'RevPAR Raw Data'!$B$6:$BE$43,'RevPAR Raw Data'!AO$1,FALSE)</f>
        <v>142.294113084374</v>
      </c>
      <c r="BB11" s="66">
        <f>VLOOKUP($A11,'RevPAR Raw Data'!$B$6:$BE$43,'RevPAR Raw Data'!AP$1,FALSE)</f>
        <v>136.15256124526101</v>
      </c>
      <c r="BC11" s="67">
        <f>VLOOKUP($A11,'RevPAR Raw Data'!$B$6:$BE$43,'RevPAR Raw Data'!AR$1,FALSE)</f>
        <v>98.526235685204796</v>
      </c>
      <c r="BE11" s="59">
        <f>VLOOKUP($A11,'RevPAR Raw Data'!$B$6:$BE$43,'RevPAR Raw Data'!AT$1,FALSE)</f>
        <v>11.800871838415301</v>
      </c>
      <c r="BF11" s="60">
        <f>VLOOKUP($A11,'RevPAR Raw Data'!$B$6:$BE$43,'RevPAR Raw Data'!AU$1,FALSE)</f>
        <v>17.820623517788</v>
      </c>
      <c r="BG11" s="60">
        <f>VLOOKUP($A11,'RevPAR Raw Data'!$B$6:$BE$43,'RevPAR Raw Data'!AV$1,FALSE)</f>
        <v>32.573202324788298</v>
      </c>
      <c r="BH11" s="60">
        <f>VLOOKUP($A11,'RevPAR Raw Data'!$B$6:$BE$43,'RevPAR Raw Data'!AW$1,FALSE)</f>
        <v>30.056118958588499</v>
      </c>
      <c r="BI11" s="60">
        <f>VLOOKUP($A11,'RevPAR Raw Data'!$B$6:$BE$43,'RevPAR Raw Data'!AX$1,FALSE)</f>
        <v>22.4283562561547</v>
      </c>
      <c r="BJ11" s="61">
        <f>VLOOKUP($A11,'RevPAR Raw Data'!$B$6:$BE$43,'RevPAR Raw Data'!AY$1,FALSE)</f>
        <v>23.109044945123401</v>
      </c>
      <c r="BK11" s="60">
        <f>VLOOKUP($A11,'RevPAR Raw Data'!$B$6:$BE$43,'RevPAR Raw Data'!BA$1,FALSE)</f>
        <v>10.7964453177183</v>
      </c>
      <c r="BL11" s="60">
        <f>VLOOKUP($A11,'RevPAR Raw Data'!$B$6:$BE$43,'RevPAR Raw Data'!BB$1,FALSE)</f>
        <v>8.91526916166241</v>
      </c>
      <c r="BM11" s="61">
        <f>VLOOKUP($A11,'RevPAR Raw Data'!$B$6:$BE$43,'RevPAR Raw Data'!BC$1,FALSE)</f>
        <v>9.8053954711441307</v>
      </c>
      <c r="BN11" s="62">
        <f>VLOOKUP($A11,'RevPAR Raw Data'!$B$6:$BE$43,'RevPAR Raw Data'!BE$1,FALSE)</f>
        <v>17.4704752242247</v>
      </c>
    </row>
    <row r="12" spans="1:66" x14ac:dyDescent="0.35">
      <c r="A12" s="76" t="s">
        <v>27</v>
      </c>
      <c r="B12" s="59">
        <f>VLOOKUP($A12,'Occupancy Raw Data'!$B$8:$BE$45,'Occupancy Raw Data'!AG$3,FALSE)</f>
        <v>56.436896632917303</v>
      </c>
      <c r="C12" s="60">
        <f>VLOOKUP($A12,'Occupancy Raw Data'!$B$8:$BE$45,'Occupancy Raw Data'!AH$3,FALSE)</f>
        <v>62.738403578996902</v>
      </c>
      <c r="D12" s="60">
        <f>VLOOKUP($A12,'Occupancy Raw Data'!$B$8:$BE$45,'Occupancy Raw Data'!AI$3,FALSE)</f>
        <v>64.951730633388195</v>
      </c>
      <c r="E12" s="60">
        <f>VLOOKUP($A12,'Occupancy Raw Data'!$B$8:$BE$45,'Occupancy Raw Data'!AJ$3,FALSE)</f>
        <v>67.5388509536143</v>
      </c>
      <c r="F12" s="60">
        <f>VLOOKUP($A12,'Occupancy Raw Data'!$B$8:$BE$45,'Occupancy Raw Data'!AK$3,FALSE)</f>
        <v>66.811867200376696</v>
      </c>
      <c r="G12" s="61">
        <f>VLOOKUP($A12,'Occupancy Raw Data'!$B$8:$BE$45,'Occupancy Raw Data'!AL$3,FALSE)</f>
        <v>63.695549799858703</v>
      </c>
      <c r="H12" s="60">
        <f>VLOOKUP($A12,'Occupancy Raw Data'!$B$8:$BE$45,'Occupancy Raw Data'!AN$3,FALSE)</f>
        <v>75.541558747351004</v>
      </c>
      <c r="I12" s="60">
        <f>VLOOKUP($A12,'Occupancy Raw Data'!$B$8:$BE$45,'Occupancy Raw Data'!AO$3,FALSE)</f>
        <v>78.352366376265493</v>
      </c>
      <c r="J12" s="61">
        <f>VLOOKUP($A12,'Occupancy Raw Data'!$B$8:$BE$45,'Occupancy Raw Data'!AP$3,FALSE)</f>
        <v>76.946962561808306</v>
      </c>
      <c r="K12" s="62">
        <f>VLOOKUP($A12,'Occupancy Raw Data'!$B$8:$BE$45,'Occupancy Raw Data'!AR$3,FALSE)</f>
        <v>67.481667731844297</v>
      </c>
      <c r="M12" s="59">
        <f>VLOOKUP($A12,'Occupancy Raw Data'!$B$8:$BE$45,'Occupancy Raw Data'!AT$3,FALSE)</f>
        <v>-3.1782615783086698</v>
      </c>
      <c r="N12" s="60">
        <f>VLOOKUP($A12,'Occupancy Raw Data'!$B$8:$BE$45,'Occupancy Raw Data'!AU$3,FALSE)</f>
        <v>4.5344695487577598</v>
      </c>
      <c r="O12" s="60">
        <f>VLOOKUP($A12,'Occupancy Raw Data'!$B$8:$BE$45,'Occupancy Raw Data'!AV$3,FALSE)</f>
        <v>3.8135299429796601</v>
      </c>
      <c r="P12" s="60">
        <f>VLOOKUP($A12,'Occupancy Raw Data'!$B$8:$BE$45,'Occupancy Raw Data'!AW$3,FALSE)</f>
        <v>4.0453516221655699</v>
      </c>
      <c r="Q12" s="60">
        <f>VLOOKUP($A12,'Occupancy Raw Data'!$B$8:$BE$45,'Occupancy Raw Data'!AX$3,FALSE)</f>
        <v>-0.66630738954026703</v>
      </c>
      <c r="R12" s="61">
        <f>VLOOKUP($A12,'Occupancy Raw Data'!$B$8:$BE$45,'Occupancy Raw Data'!AY$3,FALSE)</f>
        <v>1.7354106832354399</v>
      </c>
      <c r="S12" s="60">
        <f>VLOOKUP($A12,'Occupancy Raw Data'!$B$8:$BE$45,'Occupancy Raw Data'!BA$3,FALSE)</f>
        <v>-4.5385510337097896</v>
      </c>
      <c r="T12" s="60">
        <f>VLOOKUP($A12,'Occupancy Raw Data'!$B$8:$BE$45,'Occupancy Raw Data'!BB$3,FALSE)</f>
        <v>-5.33967234745396</v>
      </c>
      <c r="U12" s="61">
        <f>VLOOKUP($A12,'Occupancy Raw Data'!$B$8:$BE$45,'Occupancy Raw Data'!BC$3,FALSE)</f>
        <v>-4.9481149224752397</v>
      </c>
      <c r="V12" s="62">
        <f>VLOOKUP($A12,'Occupancy Raw Data'!$B$8:$BE$45,'Occupancy Raw Data'!BE$3,FALSE)</f>
        <v>-0.54292747188745805</v>
      </c>
      <c r="X12" s="64">
        <f>VLOOKUP($A12,'ADR Raw Data'!$B$6:$BE$43,'ADR Raw Data'!AG$1,FALSE)</f>
        <v>88.750762972620507</v>
      </c>
      <c r="Y12" s="65">
        <f>VLOOKUP($A12,'ADR Raw Data'!$B$6:$BE$43,'ADR Raw Data'!AH$1,FALSE)</f>
        <v>91.191525614561797</v>
      </c>
      <c r="Z12" s="65">
        <f>VLOOKUP($A12,'ADR Raw Data'!$B$6:$BE$43,'ADR Raw Data'!AI$1,FALSE)</f>
        <v>93.310934837774099</v>
      </c>
      <c r="AA12" s="65">
        <f>VLOOKUP($A12,'ADR Raw Data'!$B$6:$BE$43,'ADR Raw Data'!AJ$1,FALSE)</f>
        <v>93.574298165337495</v>
      </c>
      <c r="AB12" s="65">
        <f>VLOOKUP($A12,'ADR Raw Data'!$B$6:$BE$43,'ADR Raw Data'!AK$1,FALSE)</f>
        <v>93.420011894273102</v>
      </c>
      <c r="AC12" s="66">
        <f>VLOOKUP($A12,'ADR Raw Data'!$B$6:$BE$43,'ADR Raw Data'!AL$1,FALSE)</f>
        <v>92.164055967321502</v>
      </c>
      <c r="AD12" s="65">
        <f>VLOOKUP($A12,'ADR Raw Data'!$B$6:$BE$43,'ADR Raw Data'!AN$1,FALSE)</f>
        <v>105.93546286916499</v>
      </c>
      <c r="AE12" s="65">
        <f>VLOOKUP($A12,'ADR Raw Data'!$B$6:$BE$43,'ADR Raw Data'!AO$1,FALSE)</f>
        <v>107.465861537883</v>
      </c>
      <c r="AF12" s="66">
        <f>VLOOKUP($A12,'ADR Raw Data'!$B$6:$BE$43,'ADR Raw Data'!AP$1,FALSE)</f>
        <v>106.7146382466</v>
      </c>
      <c r="AG12" s="67">
        <f>VLOOKUP($A12,'ADR Raw Data'!$B$6:$BE$43,'ADR Raw Data'!AR$1,FALSE)</f>
        <v>96.904488856211699</v>
      </c>
      <c r="AI12" s="59">
        <f>VLOOKUP($A12,'ADR Raw Data'!$B$6:$BE$43,'ADR Raw Data'!AT$1,FALSE)</f>
        <v>7.6682813999550596</v>
      </c>
      <c r="AJ12" s="60">
        <f>VLOOKUP($A12,'ADR Raw Data'!$B$6:$BE$43,'ADR Raw Data'!AU$1,FALSE)</f>
        <v>9.7117951269845104</v>
      </c>
      <c r="AK12" s="60">
        <f>VLOOKUP($A12,'ADR Raw Data'!$B$6:$BE$43,'ADR Raw Data'!AV$1,FALSE)</f>
        <v>10.4549998034888</v>
      </c>
      <c r="AL12" s="60">
        <f>VLOOKUP($A12,'ADR Raw Data'!$B$6:$BE$43,'ADR Raw Data'!AW$1,FALSE)</f>
        <v>10.365117306044199</v>
      </c>
      <c r="AM12" s="60">
        <f>VLOOKUP($A12,'ADR Raw Data'!$B$6:$BE$43,'ADR Raw Data'!AX$1,FALSE)</f>
        <v>8.7302734558824007</v>
      </c>
      <c r="AN12" s="61">
        <f>VLOOKUP($A12,'ADR Raw Data'!$B$6:$BE$43,'ADR Raw Data'!AY$1,FALSE)</f>
        <v>9.44581771200051</v>
      </c>
      <c r="AO12" s="60">
        <f>VLOOKUP($A12,'ADR Raw Data'!$B$6:$BE$43,'ADR Raw Data'!BA$1,FALSE)</f>
        <v>7.8914508246460402</v>
      </c>
      <c r="AP12" s="60">
        <f>VLOOKUP($A12,'ADR Raw Data'!$B$6:$BE$43,'ADR Raw Data'!BB$1,FALSE)</f>
        <v>7.3773349580287197</v>
      </c>
      <c r="AQ12" s="61">
        <f>VLOOKUP($A12,'ADR Raw Data'!$B$6:$BE$43,'ADR Raw Data'!BC$1,FALSE)</f>
        <v>7.62290907196296</v>
      </c>
      <c r="AR12" s="62">
        <f>VLOOKUP($A12,'ADR Raw Data'!$B$6:$BE$43,'ADR Raw Data'!BE$1,FALSE)</f>
        <v>8.5098540078877107</v>
      </c>
      <c r="AT12" s="64">
        <f>VLOOKUP($A12,'RevPAR Raw Data'!$B$6:$BE$43,'RevPAR Raw Data'!AG$1,FALSE)</f>
        <v>50.088176359783297</v>
      </c>
      <c r="AU12" s="65">
        <f>VLOOKUP($A12,'RevPAR Raw Data'!$B$6:$BE$43,'RevPAR Raw Data'!AH$1,FALSE)</f>
        <v>57.212107369908097</v>
      </c>
      <c r="AV12" s="65">
        <f>VLOOKUP($A12,'RevPAR Raw Data'!$B$6:$BE$43,'RevPAR Raw Data'!AI$1,FALSE)</f>
        <v>60.607067047327497</v>
      </c>
      <c r="AW12" s="65">
        <f>VLOOKUP($A12,'RevPAR Raw Data'!$B$6:$BE$43,'RevPAR Raw Data'!AJ$1,FALSE)</f>
        <v>63.199005768777901</v>
      </c>
      <c r="AX12" s="65">
        <f>VLOOKUP($A12,'RevPAR Raw Data'!$B$6:$BE$43,'RevPAR Raw Data'!AK$1,FALSE)</f>
        <v>62.415654285377897</v>
      </c>
      <c r="AY12" s="66">
        <f>VLOOKUP($A12,'RevPAR Raw Data'!$B$6:$BE$43,'RevPAR Raw Data'!AL$1,FALSE)</f>
        <v>58.7044021662349</v>
      </c>
      <c r="AZ12" s="65">
        <f>VLOOKUP($A12,'RevPAR Raw Data'!$B$6:$BE$43,'RevPAR Raw Data'!AN$1,FALSE)</f>
        <v>80.025299917588796</v>
      </c>
      <c r="BA12" s="65">
        <f>VLOOKUP($A12,'RevPAR Raw Data'!$B$6:$BE$43,'RevPAR Raw Data'!AO$1,FALSE)</f>
        <v>84.202045561572803</v>
      </c>
      <c r="BB12" s="66">
        <f>VLOOKUP($A12,'RevPAR Raw Data'!$B$6:$BE$43,'RevPAR Raw Data'!AP$1,FALSE)</f>
        <v>82.113672739580807</v>
      </c>
      <c r="BC12" s="67">
        <f>VLOOKUP($A12,'RevPAR Raw Data'!$B$6:$BE$43,'RevPAR Raw Data'!AR$1,FALSE)</f>
        <v>65.392765187190903</v>
      </c>
      <c r="BE12" s="59">
        <f>VLOOKUP($A12,'RevPAR Raw Data'!$B$6:$BE$43,'RevPAR Raw Data'!AT$1,FALSE)</f>
        <v>4.2463017801950302</v>
      </c>
      <c r="BF12" s="60">
        <f>VLOOKUP($A12,'RevPAR Raw Data'!$B$6:$BE$43,'RevPAR Raw Data'!AU$1,FALSE)</f>
        <v>14.686643068413099</v>
      </c>
      <c r="BG12" s="60">
        <f>VLOOKUP($A12,'RevPAR Raw Data'!$B$6:$BE$43,'RevPAR Raw Data'!AV$1,FALSE)</f>
        <v>14.667234294512999</v>
      </c>
      <c r="BH12" s="60">
        <f>VLOOKUP($A12,'RevPAR Raw Data'!$B$6:$BE$43,'RevPAR Raw Data'!AW$1,FALSE)</f>
        <v>14.829774369289201</v>
      </c>
      <c r="BI12" s="60">
        <f>VLOOKUP($A12,'RevPAR Raw Data'!$B$6:$BE$43,'RevPAR Raw Data'!AX$1,FALSE)</f>
        <v>8.0057956091785094</v>
      </c>
      <c r="BJ12" s="61">
        <f>VLOOKUP($A12,'RevPAR Raw Data'!$B$6:$BE$43,'RevPAR Raw Data'!AY$1,FALSE)</f>
        <v>11.3451521249289</v>
      </c>
      <c r="BK12" s="60">
        <f>VLOOKUP($A12,'RevPAR Raw Data'!$B$6:$BE$43,'RevPAR Raw Data'!BA$1,FALSE)</f>
        <v>2.9947422679595701</v>
      </c>
      <c r="BL12" s="60">
        <f>VLOOKUP($A12,'RevPAR Raw Data'!$B$6:$BE$43,'RevPAR Raw Data'!BB$1,FALSE)</f>
        <v>1.64373709584184</v>
      </c>
      <c r="BM12" s="61">
        <f>VLOOKUP($A12,'RevPAR Raw Data'!$B$6:$BE$43,'RevPAR Raw Data'!BC$1,FALSE)</f>
        <v>2.2976038481711898</v>
      </c>
      <c r="BN12" s="62">
        <f>VLOOKUP($A12,'RevPAR Raw Data'!$B$6:$BE$43,'RevPAR Raw Data'!BE$1,FALSE)</f>
        <v>7.9207242007739103</v>
      </c>
    </row>
    <row r="13" spans="1:66" x14ac:dyDescent="0.35">
      <c r="A13" s="76" t="s">
        <v>91</v>
      </c>
      <c r="B13" s="59">
        <f>VLOOKUP($A13,'Occupancy Raw Data'!$B$8:$BE$45,'Occupancy Raw Data'!AG$3,FALSE)</f>
        <v>57.524663251754802</v>
      </c>
      <c r="C13" s="60">
        <f>VLOOKUP($A13,'Occupancy Raw Data'!$B$8:$BE$45,'Occupancy Raw Data'!AH$3,FALSE)</f>
        <v>74.4948776323278</v>
      </c>
      <c r="D13" s="60">
        <f>VLOOKUP($A13,'Occupancy Raw Data'!$B$8:$BE$45,'Occupancy Raw Data'!AI$3,FALSE)</f>
        <v>81.585562511857304</v>
      </c>
      <c r="E13" s="60">
        <f>VLOOKUP($A13,'Occupancy Raw Data'!$B$8:$BE$45,'Occupancy Raw Data'!AJ$3,FALSE)</f>
        <v>81.016410548283005</v>
      </c>
      <c r="F13" s="60">
        <f>VLOOKUP($A13,'Occupancy Raw Data'!$B$8:$BE$45,'Occupancy Raw Data'!AK$3,FALSE)</f>
        <v>73.797666476949303</v>
      </c>
      <c r="G13" s="61">
        <f>VLOOKUP($A13,'Occupancy Raw Data'!$B$8:$BE$45,'Occupancy Raw Data'!AL$3,FALSE)</f>
        <v>73.6838360842344</v>
      </c>
      <c r="H13" s="60">
        <f>VLOOKUP($A13,'Occupancy Raw Data'!$B$8:$BE$45,'Occupancy Raw Data'!AN$3,FALSE)</f>
        <v>75.747011952191201</v>
      </c>
      <c r="I13" s="60">
        <f>VLOOKUP($A13,'Occupancy Raw Data'!$B$8:$BE$45,'Occupancy Raw Data'!AO$3,FALSE)</f>
        <v>77.985676342250002</v>
      </c>
      <c r="J13" s="61">
        <f>VLOOKUP($A13,'Occupancy Raw Data'!$B$8:$BE$45,'Occupancy Raw Data'!AP$3,FALSE)</f>
        <v>76.866344147220602</v>
      </c>
      <c r="K13" s="62">
        <f>VLOOKUP($A13,'Occupancy Raw Data'!$B$8:$BE$45,'Occupancy Raw Data'!AR$3,FALSE)</f>
        <v>74.593124102230504</v>
      </c>
      <c r="M13" s="59">
        <f>VLOOKUP($A13,'Occupancy Raw Data'!$B$8:$BE$45,'Occupancy Raw Data'!AT$3,FALSE)</f>
        <v>6.3106401006763901</v>
      </c>
      <c r="N13" s="60">
        <f>VLOOKUP($A13,'Occupancy Raw Data'!$B$8:$BE$45,'Occupancy Raw Data'!AU$3,FALSE)</f>
        <v>21.524936014265901</v>
      </c>
      <c r="O13" s="60">
        <f>VLOOKUP($A13,'Occupancy Raw Data'!$B$8:$BE$45,'Occupancy Raw Data'!AV$3,FALSE)</f>
        <v>29.523619998574699</v>
      </c>
      <c r="P13" s="60">
        <f>VLOOKUP($A13,'Occupancy Raw Data'!$B$8:$BE$45,'Occupancy Raw Data'!AW$3,FALSE)</f>
        <v>26.911520645752599</v>
      </c>
      <c r="Q13" s="60">
        <f>VLOOKUP($A13,'Occupancy Raw Data'!$B$8:$BE$45,'Occupancy Raw Data'!AX$3,FALSE)</f>
        <v>17.591855469461599</v>
      </c>
      <c r="R13" s="61">
        <f>VLOOKUP($A13,'Occupancy Raw Data'!$B$8:$BE$45,'Occupancy Raw Data'!AY$3,FALSE)</f>
        <v>20.7957932986691</v>
      </c>
      <c r="S13" s="60">
        <f>VLOOKUP($A13,'Occupancy Raw Data'!$B$8:$BE$45,'Occupancy Raw Data'!BA$3,FALSE)</f>
        <v>5.3456029042399402</v>
      </c>
      <c r="T13" s="60">
        <f>VLOOKUP($A13,'Occupancy Raw Data'!$B$8:$BE$45,'Occupancy Raw Data'!BB$3,FALSE)</f>
        <v>1.0096553149818801</v>
      </c>
      <c r="U13" s="61">
        <f>VLOOKUP($A13,'Occupancy Raw Data'!$B$8:$BE$45,'Occupancy Raw Data'!BC$3,FALSE)</f>
        <v>3.1005289596126202</v>
      </c>
      <c r="V13" s="62">
        <f>VLOOKUP($A13,'Occupancy Raw Data'!$B$8:$BE$45,'Occupancy Raw Data'!BE$3,FALSE)</f>
        <v>14.9853654060318</v>
      </c>
      <c r="X13" s="64">
        <f>VLOOKUP($A13,'ADR Raw Data'!$B$6:$BE$43,'ADR Raw Data'!AG$1,FALSE)</f>
        <v>116.598474667106</v>
      </c>
      <c r="Y13" s="65">
        <f>VLOOKUP($A13,'ADR Raw Data'!$B$6:$BE$43,'ADR Raw Data'!AH$1,FALSE)</f>
        <v>135.067164549708</v>
      </c>
      <c r="Z13" s="65">
        <f>VLOOKUP($A13,'ADR Raw Data'!$B$6:$BE$43,'ADR Raw Data'!AI$1,FALSE)</f>
        <v>141.71872947126701</v>
      </c>
      <c r="AA13" s="65">
        <f>VLOOKUP($A13,'ADR Raw Data'!$B$6:$BE$43,'ADR Raw Data'!AJ$1,FALSE)</f>
        <v>140.627618183414</v>
      </c>
      <c r="AB13" s="65">
        <f>VLOOKUP($A13,'ADR Raw Data'!$B$6:$BE$43,'ADR Raw Data'!AK$1,FALSE)</f>
        <v>127.38652720203</v>
      </c>
      <c r="AC13" s="66">
        <f>VLOOKUP($A13,'ADR Raw Data'!$B$6:$BE$43,'ADR Raw Data'!AL$1,FALSE)</f>
        <v>133.34071095233401</v>
      </c>
      <c r="AD13" s="65">
        <f>VLOOKUP($A13,'ADR Raw Data'!$B$6:$BE$43,'ADR Raw Data'!AN$1,FALSE)</f>
        <v>116.33813468582601</v>
      </c>
      <c r="AE13" s="65">
        <f>VLOOKUP($A13,'ADR Raw Data'!$B$6:$BE$43,'ADR Raw Data'!AO$1,FALSE)</f>
        <v>115.350938421772</v>
      </c>
      <c r="AF13" s="66">
        <f>VLOOKUP($A13,'ADR Raw Data'!$B$6:$BE$43,'ADR Raw Data'!AP$1,FALSE)</f>
        <v>115.83734874895799</v>
      </c>
      <c r="AG13" s="67">
        <f>VLOOKUP($A13,'ADR Raw Data'!$B$6:$BE$43,'ADR Raw Data'!AR$1,FALSE)</f>
        <v>128.18734641045299</v>
      </c>
      <c r="AI13" s="59">
        <f>VLOOKUP($A13,'ADR Raw Data'!$B$6:$BE$43,'ADR Raw Data'!AT$1,FALSE)</f>
        <v>16.9424098087255</v>
      </c>
      <c r="AJ13" s="60">
        <f>VLOOKUP($A13,'ADR Raw Data'!$B$6:$BE$43,'ADR Raw Data'!AU$1,FALSE)</f>
        <v>25.244630030099898</v>
      </c>
      <c r="AK13" s="60">
        <f>VLOOKUP($A13,'ADR Raw Data'!$B$6:$BE$43,'ADR Raw Data'!AV$1,FALSE)</f>
        <v>27.719850755876401</v>
      </c>
      <c r="AL13" s="60">
        <f>VLOOKUP($A13,'ADR Raw Data'!$B$6:$BE$43,'ADR Raw Data'!AW$1,FALSE)</f>
        <v>27.454739783927199</v>
      </c>
      <c r="AM13" s="60">
        <f>VLOOKUP($A13,'ADR Raw Data'!$B$6:$BE$43,'ADR Raw Data'!AX$1,FALSE)</f>
        <v>23.193289419972199</v>
      </c>
      <c r="AN13" s="61">
        <f>VLOOKUP($A13,'ADR Raw Data'!$B$6:$BE$43,'ADR Raw Data'!AY$1,FALSE)</f>
        <v>25.024824319338901</v>
      </c>
      <c r="AO13" s="60">
        <f>VLOOKUP($A13,'ADR Raw Data'!$B$6:$BE$43,'ADR Raw Data'!BA$1,FALSE)</f>
        <v>14.0056680759252</v>
      </c>
      <c r="AP13" s="60">
        <f>VLOOKUP($A13,'ADR Raw Data'!$B$6:$BE$43,'ADR Raw Data'!BB$1,FALSE)</f>
        <v>11.704830355191699</v>
      </c>
      <c r="AQ13" s="61">
        <f>VLOOKUP($A13,'ADR Raw Data'!$B$6:$BE$43,'ADR Raw Data'!BC$1,FALSE)</f>
        <v>12.8176169789828</v>
      </c>
      <c r="AR13" s="62">
        <f>VLOOKUP($A13,'ADR Raw Data'!$B$6:$BE$43,'ADR Raw Data'!BE$1,FALSE)</f>
        <v>21.6819373316205</v>
      </c>
      <c r="AT13" s="64">
        <f>VLOOKUP($A13,'RevPAR Raw Data'!$B$6:$BE$43,'RevPAR Raw Data'!AG$1,FALSE)</f>
        <v>67.072879908935604</v>
      </c>
      <c r="AU13" s="65">
        <f>VLOOKUP($A13,'RevPAR Raw Data'!$B$6:$BE$43,'RevPAR Raw Data'!AH$1,FALSE)</f>
        <v>100.61811895276</v>
      </c>
      <c r="AV13" s="65">
        <f>VLOOKUP($A13,'RevPAR Raw Data'!$B$6:$BE$43,'RevPAR Raw Data'!AI$1,FALSE)</f>
        <v>115.62202262379</v>
      </c>
      <c r="AW13" s="65">
        <f>VLOOKUP($A13,'RevPAR Raw Data'!$B$6:$BE$43,'RevPAR Raw Data'!AJ$1,FALSE)</f>
        <v>113.93144849174701</v>
      </c>
      <c r="AX13" s="65">
        <f>VLOOKUP($A13,'RevPAR Raw Data'!$B$6:$BE$43,'RevPAR Raw Data'!AK$1,FALSE)</f>
        <v>94.008284481123098</v>
      </c>
      <c r="AY13" s="66">
        <f>VLOOKUP($A13,'RevPAR Raw Data'!$B$6:$BE$43,'RevPAR Raw Data'!AL$1,FALSE)</f>
        <v>98.250550891671395</v>
      </c>
      <c r="AZ13" s="65">
        <f>VLOOKUP($A13,'RevPAR Raw Data'!$B$6:$BE$43,'RevPAR Raw Data'!AN$1,FALSE)</f>
        <v>88.122660785429701</v>
      </c>
      <c r="BA13" s="65">
        <f>VLOOKUP($A13,'RevPAR Raw Data'!$B$6:$BE$43,'RevPAR Raw Data'!AO$1,FALSE)</f>
        <v>89.957209495351904</v>
      </c>
      <c r="BB13" s="66">
        <f>VLOOKUP($A13,'RevPAR Raw Data'!$B$6:$BE$43,'RevPAR Raw Data'!AP$1,FALSE)</f>
        <v>89.039935140390796</v>
      </c>
      <c r="BC13" s="67">
        <f>VLOOKUP($A13,'RevPAR Raw Data'!$B$6:$BE$43,'RevPAR Raw Data'!AR$1,FALSE)</f>
        <v>95.618946391305499</v>
      </c>
      <c r="BE13" s="59">
        <f>VLOOKUP($A13,'RevPAR Raw Data'!$B$6:$BE$43,'RevPAR Raw Data'!AT$1,FALSE)</f>
        <v>24.322224416812301</v>
      </c>
      <c r="BF13" s="60">
        <f>VLOOKUP($A13,'RevPAR Raw Data'!$B$6:$BE$43,'RevPAR Raw Data'!AU$1,FALSE)</f>
        <v>52.203456505383102</v>
      </c>
      <c r="BG13" s="60">
        <f>VLOOKUP($A13,'RevPAR Raw Data'!$B$6:$BE$43,'RevPAR Raw Data'!AV$1,FALSE)</f>
        <v>65.427374155788101</v>
      </c>
      <c r="BH13" s="60">
        <f>VLOOKUP($A13,'RevPAR Raw Data'!$B$6:$BE$43,'RevPAR Raw Data'!AW$1,FALSE)</f>
        <v>61.754748394869203</v>
      </c>
      <c r="BI13" s="60">
        <f>VLOOKUP($A13,'RevPAR Raw Data'!$B$6:$BE$43,'RevPAR Raw Data'!AX$1,FALSE)</f>
        <v>44.865274842809299</v>
      </c>
      <c r="BJ13" s="61">
        <f>VLOOKUP($A13,'RevPAR Raw Data'!$B$6:$BE$43,'RevPAR Raw Data'!AY$1,FALSE)</f>
        <v>51.024728356812901</v>
      </c>
      <c r="BK13" s="60">
        <f>VLOOKUP($A13,'RevPAR Raw Data'!$B$6:$BE$43,'RevPAR Raw Data'!BA$1,FALSE)</f>
        <v>20.099958379589999</v>
      </c>
      <c r="BL13" s="60">
        <f>VLOOKUP($A13,'RevPAR Raw Data'!$B$6:$BE$43,'RevPAR Raw Data'!BB$1,FALSE)</f>
        <v>12.8326641119644</v>
      </c>
      <c r="BM13" s="61">
        <f>VLOOKUP($A13,'RevPAR Raw Data'!$B$6:$BE$43,'RevPAR Raw Data'!BC$1,FALSE)</f>
        <v>16.315559864960999</v>
      </c>
      <c r="BN13" s="62">
        <f>VLOOKUP($A13,'RevPAR Raw Data'!$B$6:$BE$43,'RevPAR Raw Data'!BE$1,FALSE)</f>
        <v>39.916420273902503</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Data'!$B$8:$BE$45,'Occupancy Raw Data'!AG$3,FALSE)</f>
        <v>53.156757464641103</v>
      </c>
      <c r="C15" s="60">
        <f>VLOOKUP($A15,'Occupancy Raw Data'!$B$8:$BE$45,'Occupancy Raw Data'!AH$3,FALSE)</f>
        <v>59.866422210581398</v>
      </c>
      <c r="D15" s="60">
        <f>VLOOKUP($A15,'Occupancy Raw Data'!$B$8:$BE$45,'Occupancy Raw Data'!AI$3,FALSE)</f>
        <v>64.164242853025101</v>
      </c>
      <c r="E15" s="60">
        <f>VLOOKUP($A15,'Occupancy Raw Data'!$B$8:$BE$45,'Occupancy Raw Data'!AJ$3,FALSE)</f>
        <v>64.404003878101804</v>
      </c>
      <c r="F15" s="60">
        <f>VLOOKUP($A15,'Occupancy Raw Data'!$B$8:$BE$45,'Occupancy Raw Data'!AK$3,FALSE)</f>
        <v>63.112176715666997</v>
      </c>
      <c r="G15" s="61">
        <f>VLOOKUP($A15,'Occupancy Raw Data'!$B$8:$BE$45,'Occupancy Raw Data'!AL$3,FALSE)</f>
        <v>60.939931568936601</v>
      </c>
      <c r="H15" s="60">
        <f>VLOOKUP($A15,'Occupancy Raw Data'!$B$8:$BE$45,'Occupancy Raw Data'!AN$3,FALSE)</f>
        <v>72.433211105290695</v>
      </c>
      <c r="I15" s="60">
        <f>VLOOKUP($A15,'Occupancy Raw Data'!$B$8:$BE$45,'Occupancy Raw Data'!AO$3,FALSE)</f>
        <v>76.650078575170198</v>
      </c>
      <c r="J15" s="61">
        <f>VLOOKUP($A15,'Occupancy Raw Data'!$B$8:$BE$45,'Occupancy Raw Data'!AP$3,FALSE)</f>
        <v>74.541644840230404</v>
      </c>
      <c r="K15" s="62">
        <f>VLOOKUP($A15,'Occupancy Raw Data'!$B$8:$BE$45,'Occupancy Raw Data'!AR$3,FALSE)</f>
        <v>64.826877088720806</v>
      </c>
      <c r="M15" s="59">
        <f>VLOOKUP($A15,'Occupancy Raw Data'!$B$8:$BE$45,'Occupancy Raw Data'!AT$3,FALSE)</f>
        <v>2.6943572775634101</v>
      </c>
      <c r="N15" s="60">
        <f>VLOOKUP($A15,'Occupancy Raw Data'!$B$8:$BE$45,'Occupancy Raw Data'!AU$3,FALSE)</f>
        <v>8.5953201432675996</v>
      </c>
      <c r="O15" s="60">
        <f>VLOOKUP($A15,'Occupancy Raw Data'!$B$8:$BE$45,'Occupancy Raw Data'!AV$3,FALSE)</f>
        <v>12.553035458254101</v>
      </c>
      <c r="P15" s="60">
        <f>VLOOKUP($A15,'Occupancy Raw Data'!$B$8:$BE$45,'Occupancy Raw Data'!AW$3,FALSE)</f>
        <v>11.747777133650199</v>
      </c>
      <c r="Q15" s="60">
        <f>VLOOKUP($A15,'Occupancy Raw Data'!$B$8:$BE$45,'Occupancy Raw Data'!AX$3,FALSE)</f>
        <v>4.8192853580140298</v>
      </c>
      <c r="R15" s="61">
        <f>VLOOKUP($A15,'Occupancy Raw Data'!$B$8:$BE$45,'Occupancy Raw Data'!AY$3,FALSE)</f>
        <v>8.1484657068551307</v>
      </c>
      <c r="S15" s="60">
        <f>VLOOKUP($A15,'Occupancy Raw Data'!$B$8:$BE$45,'Occupancy Raw Data'!BA$3,FALSE)</f>
        <v>-5.2578554761608096</v>
      </c>
      <c r="T15" s="60">
        <f>VLOOKUP($A15,'Occupancy Raw Data'!$B$8:$BE$45,'Occupancy Raw Data'!BB$3,FALSE)</f>
        <v>-6.3383188257728502</v>
      </c>
      <c r="U15" s="61">
        <f>VLOOKUP($A15,'Occupancy Raw Data'!$B$8:$BE$45,'Occupancy Raw Data'!BC$3,FALSE)</f>
        <v>-5.8164629272736104</v>
      </c>
      <c r="V15" s="62">
        <f>VLOOKUP($A15,'Occupancy Raw Data'!$B$8:$BE$45,'Occupancy Raw Data'!BE$3,FALSE)</f>
        <v>3.1294137648731399</v>
      </c>
      <c r="X15" s="64">
        <f>VLOOKUP($A15,'ADR Raw Data'!$B$6:$BE$43,'ADR Raw Data'!AG$1,FALSE)</f>
        <v>105.307817031078</v>
      </c>
      <c r="Y15" s="65">
        <f>VLOOKUP($A15,'ADR Raw Data'!$B$6:$BE$43,'ADR Raw Data'!AH$1,FALSE)</f>
        <v>106.8987920462</v>
      </c>
      <c r="Z15" s="65">
        <f>VLOOKUP($A15,'ADR Raw Data'!$B$6:$BE$43,'ADR Raw Data'!AI$1,FALSE)</f>
        <v>110.074671842201</v>
      </c>
      <c r="AA15" s="65">
        <f>VLOOKUP($A15,'ADR Raw Data'!$B$6:$BE$43,'ADR Raw Data'!AJ$1,FALSE)</f>
        <v>110.28034573204199</v>
      </c>
      <c r="AB15" s="65">
        <f>VLOOKUP($A15,'ADR Raw Data'!$B$6:$BE$43,'ADR Raw Data'!AK$1,FALSE)</f>
        <v>110.056666823399</v>
      </c>
      <c r="AC15" s="66">
        <f>VLOOKUP($A15,'ADR Raw Data'!$B$6:$BE$43,'ADR Raw Data'!AL$1,FALSE)</f>
        <v>108.65842510119001</v>
      </c>
      <c r="AD15" s="65">
        <f>VLOOKUP($A15,'ADR Raw Data'!$B$6:$BE$43,'ADR Raw Data'!AN$1,FALSE)</f>
        <v>137.60684617881</v>
      </c>
      <c r="AE15" s="65">
        <f>VLOOKUP($A15,'ADR Raw Data'!$B$6:$BE$43,'ADR Raw Data'!AO$1,FALSE)</f>
        <v>145.58945162395301</v>
      </c>
      <c r="AF15" s="66">
        <f>VLOOKUP($A15,'ADR Raw Data'!$B$6:$BE$43,'ADR Raw Data'!AP$1,FALSE)</f>
        <v>141.711044147048</v>
      </c>
      <c r="AG15" s="67">
        <f>VLOOKUP($A15,'ADR Raw Data'!$B$6:$BE$43,'ADR Raw Data'!AR$1,FALSE)</f>
        <v>119.519294390331</v>
      </c>
      <c r="AI15" s="59">
        <f>VLOOKUP($A15,'ADR Raw Data'!$B$6:$BE$43,'ADR Raw Data'!AT$1,FALSE)</f>
        <v>5.2358969301884102</v>
      </c>
      <c r="AJ15" s="60">
        <f>VLOOKUP($A15,'ADR Raw Data'!$B$6:$BE$43,'ADR Raw Data'!AU$1,FALSE)</f>
        <v>7.9004843573836796</v>
      </c>
      <c r="AK15" s="60">
        <f>VLOOKUP($A15,'ADR Raw Data'!$B$6:$BE$43,'ADR Raw Data'!AV$1,FALSE)</f>
        <v>9.3718272737144304</v>
      </c>
      <c r="AL15" s="60">
        <f>VLOOKUP($A15,'ADR Raw Data'!$B$6:$BE$43,'ADR Raw Data'!AW$1,FALSE)</f>
        <v>8.6697198316786697</v>
      </c>
      <c r="AM15" s="60">
        <f>VLOOKUP($A15,'ADR Raw Data'!$B$6:$BE$43,'ADR Raw Data'!AX$1,FALSE)</f>
        <v>6.1912427777305696</v>
      </c>
      <c r="AN15" s="61">
        <f>VLOOKUP($A15,'ADR Raw Data'!$B$6:$BE$43,'ADR Raw Data'!AY$1,FALSE)</f>
        <v>7.5378360848375596</v>
      </c>
      <c r="AO15" s="60">
        <f>VLOOKUP($A15,'ADR Raw Data'!$B$6:$BE$43,'ADR Raw Data'!BA$1,FALSE)</f>
        <v>2.2673946920425401</v>
      </c>
      <c r="AP15" s="60">
        <f>VLOOKUP($A15,'ADR Raw Data'!$B$6:$BE$43,'ADR Raw Data'!BB$1,FALSE)</f>
        <v>2.53248166717957</v>
      </c>
      <c r="AQ15" s="61">
        <f>VLOOKUP($A15,'ADR Raw Data'!$B$6:$BE$43,'ADR Raw Data'!BC$1,FALSE)</f>
        <v>2.39148131152725</v>
      </c>
      <c r="AR15" s="62">
        <f>VLOOKUP($A15,'ADR Raw Data'!$B$6:$BE$43,'ADR Raw Data'!BE$1,FALSE)</f>
        <v>4.4043394752090004</v>
      </c>
      <c r="AT15" s="64">
        <f>VLOOKUP($A15,'RevPAR Raw Data'!$B$6:$BE$43,'RevPAR Raw Data'!AG$1,FALSE)</f>
        <v>55.9782208905185</v>
      </c>
      <c r="AU15" s="65">
        <f>VLOOKUP($A15,'RevPAR Raw Data'!$B$6:$BE$43,'RevPAR Raw Data'!AH$1,FALSE)</f>
        <v>63.996482184389698</v>
      </c>
      <c r="AV15" s="65">
        <f>VLOOKUP($A15,'RevPAR Raw Data'!$B$6:$BE$43,'RevPAR Raw Data'!AI$1,FALSE)</f>
        <v>70.628579760500998</v>
      </c>
      <c r="AW15" s="65">
        <f>VLOOKUP($A15,'RevPAR Raw Data'!$B$6:$BE$43,'RevPAR Raw Data'!AJ$1,FALSE)</f>
        <v>71.024958142048504</v>
      </c>
      <c r="AX15" s="65">
        <f>VLOOKUP($A15,'RevPAR Raw Data'!$B$6:$BE$43,'RevPAR Raw Data'!AK$1,FALSE)</f>
        <v>69.459158052956994</v>
      </c>
      <c r="AY15" s="66">
        <f>VLOOKUP($A15,'RevPAR Raw Data'!$B$6:$BE$43,'RevPAR Raw Data'!AL$1,FALSE)</f>
        <v>66.216369900549594</v>
      </c>
      <c r="AZ15" s="65">
        <f>VLOOKUP($A15,'RevPAR Raw Data'!$B$6:$BE$43,'RevPAR Raw Data'!AN$1,FALSE)</f>
        <v>99.673057388030301</v>
      </c>
      <c r="BA15" s="65">
        <f>VLOOKUP($A15,'RevPAR Raw Data'!$B$6:$BE$43,'RevPAR Raw Data'!AO$1,FALSE)</f>
        <v>111.59442906691901</v>
      </c>
      <c r="BB15" s="66">
        <f>VLOOKUP($A15,'RevPAR Raw Data'!$B$6:$BE$43,'RevPAR Raw Data'!AP$1,FALSE)</f>
        <v>105.63374322747499</v>
      </c>
      <c r="BC15" s="67">
        <f>VLOOKUP($A15,'RevPAR Raw Data'!$B$6:$BE$43,'RevPAR Raw Data'!AR$1,FALSE)</f>
        <v>77.480626071726604</v>
      </c>
      <c r="BE15" s="59">
        <f>VLOOKUP($A15,'RevPAR Raw Data'!$B$6:$BE$43,'RevPAR Raw Data'!AT$1,FALSE)</f>
        <v>8.0713279777360807</v>
      </c>
      <c r="BF15" s="60">
        <f>VLOOKUP($A15,'RevPAR Raw Data'!$B$6:$BE$43,'RevPAR Raw Data'!AU$1,FALSE)</f>
        <v>17.174876424037102</v>
      </c>
      <c r="BG15" s="60">
        <f>VLOOKUP($A15,'RevPAR Raw Data'!$B$6:$BE$43,'RevPAR Raw Data'!AV$1,FALSE)</f>
        <v>23.1013115327242</v>
      </c>
      <c r="BH15" s="60">
        <f>VLOOKUP($A15,'RevPAR Raw Data'!$B$6:$BE$43,'RevPAR Raw Data'!AW$1,FALSE)</f>
        <v>21.435996329266398</v>
      </c>
      <c r="BI15" s="60">
        <f>VLOOKUP($A15,'RevPAR Raw Data'!$B$6:$BE$43,'RevPAR Raw Data'!AX$1,FALSE)</f>
        <v>11.308901792410801</v>
      </c>
      <c r="BJ15" s="61">
        <f>VLOOKUP($A15,'RevPAR Raw Data'!$B$6:$BE$43,'RevPAR Raw Data'!AY$1,FALSE)</f>
        <v>16.300519780104601</v>
      </c>
      <c r="BK15" s="60">
        <f>VLOOKUP($A15,'RevPAR Raw Data'!$B$6:$BE$43,'RevPAR Raw Data'!BA$1,FALSE)</f>
        <v>-3.10967712010001</v>
      </c>
      <c r="BL15" s="60">
        <f>VLOOKUP($A15,'RevPAR Raw Data'!$B$6:$BE$43,'RevPAR Raw Data'!BB$1,FALSE)</f>
        <v>-3.9663539208633698</v>
      </c>
      <c r="BM15" s="61">
        <f>VLOOKUP($A15,'RevPAR Raw Data'!$B$6:$BE$43,'RevPAR Raw Data'!BC$1,FALSE)</f>
        <v>-3.56408123964402</v>
      </c>
      <c r="BN15" s="62">
        <f>VLOOKUP($A15,'RevPAR Raw Data'!$B$6:$BE$43,'RevPAR Raw Data'!BE$1,FALSE)</f>
        <v>7.67158324587108</v>
      </c>
    </row>
    <row r="16" spans="1:66" x14ac:dyDescent="0.35">
      <c r="A16" s="76" t="s">
        <v>92</v>
      </c>
      <c r="B16" s="59">
        <f>VLOOKUP($A16,'Occupancy Raw Data'!$B$8:$BE$45,'Occupancy Raw Data'!AG$3,FALSE)</f>
        <v>63.384279475982503</v>
      </c>
      <c r="C16" s="60">
        <f>VLOOKUP($A16,'Occupancy Raw Data'!$B$8:$BE$45,'Occupancy Raw Data'!AH$3,FALSE)</f>
        <v>75.336244541484703</v>
      </c>
      <c r="D16" s="60">
        <f>VLOOKUP($A16,'Occupancy Raw Data'!$B$8:$BE$45,'Occupancy Raw Data'!AI$3,FALSE)</f>
        <v>80.240174672489005</v>
      </c>
      <c r="E16" s="60">
        <f>VLOOKUP($A16,'Occupancy Raw Data'!$B$8:$BE$45,'Occupancy Raw Data'!AJ$3,FALSE)</f>
        <v>79.423580786026207</v>
      </c>
      <c r="F16" s="60">
        <f>VLOOKUP($A16,'Occupancy Raw Data'!$B$8:$BE$45,'Occupancy Raw Data'!AK$3,FALSE)</f>
        <v>75.013100436681199</v>
      </c>
      <c r="G16" s="61">
        <f>VLOOKUP($A16,'Occupancy Raw Data'!$B$8:$BE$45,'Occupancy Raw Data'!AL$3,FALSE)</f>
        <v>74.679475982532693</v>
      </c>
      <c r="H16" s="60">
        <f>VLOOKUP($A16,'Occupancy Raw Data'!$B$8:$BE$45,'Occupancy Raw Data'!AN$3,FALSE)</f>
        <v>78.205240174672397</v>
      </c>
      <c r="I16" s="60">
        <f>VLOOKUP($A16,'Occupancy Raw Data'!$B$8:$BE$45,'Occupancy Raw Data'!AO$3,FALSE)</f>
        <v>80.620087336244495</v>
      </c>
      <c r="J16" s="61">
        <f>VLOOKUP($A16,'Occupancy Raw Data'!$B$8:$BE$45,'Occupancy Raw Data'!AP$3,FALSE)</f>
        <v>79.412663755458496</v>
      </c>
      <c r="K16" s="62">
        <f>VLOOKUP($A16,'Occupancy Raw Data'!$B$8:$BE$45,'Occupancy Raw Data'!AR$3,FALSE)</f>
        <v>76.031815346225798</v>
      </c>
      <c r="M16" s="59">
        <f>VLOOKUP($A16,'Occupancy Raw Data'!$B$8:$BE$45,'Occupancy Raw Data'!AT$3,FALSE)</f>
        <v>2.2039149415575201</v>
      </c>
      <c r="N16" s="60">
        <f>VLOOKUP($A16,'Occupancy Raw Data'!$B$8:$BE$45,'Occupancy Raw Data'!AU$3,FALSE)</f>
        <v>4.9774857003772599</v>
      </c>
      <c r="O16" s="60">
        <f>VLOOKUP($A16,'Occupancy Raw Data'!$B$8:$BE$45,'Occupancy Raw Data'!AV$3,FALSE)</f>
        <v>6.33680555555555</v>
      </c>
      <c r="P16" s="60">
        <f>VLOOKUP($A16,'Occupancy Raw Data'!$B$8:$BE$45,'Occupancy Raw Data'!AW$3,FALSE)</f>
        <v>6.0648472125029098</v>
      </c>
      <c r="Q16" s="60">
        <f>VLOOKUP($A16,'Occupancy Raw Data'!$B$8:$BE$45,'Occupancy Raw Data'!AX$3,FALSE)</f>
        <v>3.6192544335866801</v>
      </c>
      <c r="R16" s="61">
        <f>VLOOKUP($A16,'Occupancy Raw Data'!$B$8:$BE$45,'Occupancy Raw Data'!AY$3,FALSE)</f>
        <v>4.7353078072560599</v>
      </c>
      <c r="S16" s="60">
        <f>VLOOKUP($A16,'Occupancy Raw Data'!$B$8:$BE$45,'Occupancy Raw Data'!BA$3,FALSE)</f>
        <v>-1.51231852177738</v>
      </c>
      <c r="T16" s="60">
        <f>VLOOKUP($A16,'Occupancy Raw Data'!$B$8:$BE$45,'Occupancy Raw Data'!BB$3,FALSE)</f>
        <v>-3.96379525593008</v>
      </c>
      <c r="U16" s="61">
        <f>VLOOKUP($A16,'Occupancy Raw Data'!$B$8:$BE$45,'Occupancy Raw Data'!BC$3,FALSE)</f>
        <v>-2.7721343028229199</v>
      </c>
      <c r="V16" s="62">
        <f>VLOOKUP($A16,'Occupancy Raw Data'!$B$8:$BE$45,'Occupancy Raw Data'!BE$3,FALSE)</f>
        <v>2.3763124737505201</v>
      </c>
      <c r="X16" s="64">
        <f>VLOOKUP($A16,'ADR Raw Data'!$B$6:$BE$43,'ADR Raw Data'!AG$1,FALSE)</f>
        <v>88.655052648983798</v>
      </c>
      <c r="Y16" s="65">
        <f>VLOOKUP($A16,'ADR Raw Data'!$B$6:$BE$43,'ADR Raw Data'!AH$1,FALSE)</f>
        <v>91.805392673313193</v>
      </c>
      <c r="Z16" s="65">
        <f>VLOOKUP($A16,'ADR Raw Data'!$B$6:$BE$43,'ADR Raw Data'!AI$1,FALSE)</f>
        <v>94.498159504761901</v>
      </c>
      <c r="AA16" s="65">
        <f>VLOOKUP($A16,'ADR Raw Data'!$B$6:$BE$43,'ADR Raw Data'!AJ$1,FALSE)</f>
        <v>94.226735726852795</v>
      </c>
      <c r="AB16" s="65">
        <f>VLOOKUP($A16,'ADR Raw Data'!$B$6:$BE$43,'ADR Raw Data'!AK$1,FALSE)</f>
        <v>92.747585510536695</v>
      </c>
      <c r="AC16" s="66">
        <f>VLOOKUP($A16,'ADR Raw Data'!$B$6:$BE$43,'ADR Raw Data'!AL$1,FALSE)</f>
        <v>92.553589112129799</v>
      </c>
      <c r="AD16" s="65">
        <f>VLOOKUP($A16,'ADR Raw Data'!$B$6:$BE$43,'ADR Raw Data'!AN$1,FALSE)</f>
        <v>101.421281093305</v>
      </c>
      <c r="AE16" s="65">
        <f>VLOOKUP($A16,'ADR Raw Data'!$B$6:$BE$43,'ADR Raw Data'!AO$1,FALSE)</f>
        <v>104.13758985483599</v>
      </c>
      <c r="AF16" s="66">
        <f>VLOOKUP($A16,'ADR Raw Data'!$B$6:$BE$43,'ADR Raw Data'!AP$1,FALSE)</f>
        <v>102.800085425201</v>
      </c>
      <c r="AG16" s="67">
        <f>VLOOKUP($A16,'ADR Raw Data'!$B$6:$BE$43,'ADR Raw Data'!AR$1,FALSE)</f>
        <v>95.611337513435402</v>
      </c>
      <c r="AI16" s="59">
        <f>VLOOKUP($A16,'ADR Raw Data'!$B$6:$BE$43,'ADR Raw Data'!AT$1,FALSE)</f>
        <v>10.294830308530999</v>
      </c>
      <c r="AJ16" s="60">
        <f>VLOOKUP($A16,'ADR Raw Data'!$B$6:$BE$43,'ADR Raw Data'!AU$1,FALSE)</f>
        <v>11.5212106719235</v>
      </c>
      <c r="AK16" s="60">
        <f>VLOOKUP($A16,'ADR Raw Data'!$B$6:$BE$43,'ADR Raw Data'!AV$1,FALSE)</f>
        <v>9.9758148805878406</v>
      </c>
      <c r="AL16" s="60">
        <f>VLOOKUP($A16,'ADR Raw Data'!$B$6:$BE$43,'ADR Raw Data'!AW$1,FALSE)</f>
        <v>12.0290221890833</v>
      </c>
      <c r="AM16" s="60">
        <f>VLOOKUP($A16,'ADR Raw Data'!$B$6:$BE$43,'ADR Raw Data'!AX$1,FALSE)</f>
        <v>13.0306428475633</v>
      </c>
      <c r="AN16" s="61">
        <f>VLOOKUP($A16,'ADR Raw Data'!$B$6:$BE$43,'ADR Raw Data'!AY$1,FALSE)</f>
        <v>11.418948064859199</v>
      </c>
      <c r="AO16" s="60">
        <f>VLOOKUP($A16,'ADR Raw Data'!$B$6:$BE$43,'ADR Raw Data'!BA$1,FALSE)</f>
        <v>8.8823343970794806</v>
      </c>
      <c r="AP16" s="60">
        <f>VLOOKUP($A16,'ADR Raw Data'!$B$6:$BE$43,'ADR Raw Data'!BB$1,FALSE)</f>
        <v>7.3709802646598197</v>
      </c>
      <c r="AQ16" s="61">
        <f>VLOOKUP($A16,'ADR Raw Data'!$B$6:$BE$43,'ADR Raw Data'!BC$1,FALSE)</f>
        <v>8.0724168185271399</v>
      </c>
      <c r="AR16" s="62">
        <f>VLOOKUP($A16,'ADR Raw Data'!$B$6:$BE$43,'ADR Raw Data'!BE$1,FALSE)</f>
        <v>10.080903965289</v>
      </c>
      <c r="AT16" s="64">
        <f>VLOOKUP($A16,'RevPAR Raw Data'!$B$6:$BE$43,'RevPAR Raw Data'!AG$1,FALSE)</f>
        <v>56.193366340611298</v>
      </c>
      <c r="AU16" s="65">
        <f>VLOOKUP($A16,'RevPAR Raw Data'!$B$6:$BE$43,'RevPAR Raw Data'!AH$1,FALSE)</f>
        <v>69.1627351266375</v>
      </c>
      <c r="AV16" s="65">
        <f>VLOOKUP($A16,'RevPAR Raw Data'!$B$6:$BE$43,'RevPAR Raw Data'!AI$1,FALSE)</f>
        <v>75.825488248908201</v>
      </c>
      <c r="AW16" s="65">
        <f>VLOOKUP($A16,'RevPAR Raw Data'!$B$6:$BE$43,'RevPAR Raw Data'!AJ$1,FALSE)</f>
        <v>74.838247572052396</v>
      </c>
      <c r="AX16" s="65">
        <f>VLOOKUP($A16,'RevPAR Raw Data'!$B$6:$BE$43,'RevPAR Raw Data'!AK$1,FALSE)</f>
        <v>69.572839471615694</v>
      </c>
      <c r="AY16" s="66">
        <f>VLOOKUP($A16,'RevPAR Raw Data'!$B$6:$BE$43,'RevPAR Raw Data'!AL$1,FALSE)</f>
        <v>69.118535351964994</v>
      </c>
      <c r="AZ16" s="65">
        <f>VLOOKUP($A16,'RevPAR Raw Data'!$B$6:$BE$43,'RevPAR Raw Data'!AN$1,FALSE)</f>
        <v>79.316756467248894</v>
      </c>
      <c r="BA16" s="65">
        <f>VLOOKUP($A16,'RevPAR Raw Data'!$B$6:$BE$43,'RevPAR Raw Data'!AO$1,FALSE)</f>
        <v>83.955815890829598</v>
      </c>
      <c r="BB16" s="66">
        <f>VLOOKUP($A16,'RevPAR Raw Data'!$B$6:$BE$43,'RevPAR Raw Data'!AP$1,FALSE)</f>
        <v>81.636286179039303</v>
      </c>
      <c r="BC16" s="67">
        <f>VLOOKUP($A16,'RevPAR Raw Data'!$B$6:$BE$43,'RevPAR Raw Data'!AR$1,FALSE)</f>
        <v>72.695035588271907</v>
      </c>
      <c r="BE16" s="59">
        <f>VLOOKUP($A16,'RevPAR Raw Data'!$B$6:$BE$43,'RevPAR Raw Data'!AT$1,FALSE)</f>
        <v>12.7256345534662</v>
      </c>
      <c r="BF16" s="60">
        <f>VLOOKUP($A16,'RevPAR Raw Data'!$B$6:$BE$43,'RevPAR Raw Data'!AU$1,FALSE)</f>
        <v>17.072162986006099</v>
      </c>
      <c r="BG16" s="60">
        <f>VLOOKUP($A16,'RevPAR Raw Data'!$B$6:$BE$43,'RevPAR Raw Data'!AV$1,FALSE)</f>
        <v>16.9447684277084</v>
      </c>
      <c r="BH16" s="60">
        <f>VLOOKUP($A16,'RevPAR Raw Data'!$B$6:$BE$43,'RevPAR Raw Data'!AW$1,FALSE)</f>
        <v>18.823411218512199</v>
      </c>
      <c r="BI16" s="60">
        <f>VLOOKUP($A16,'RevPAR Raw Data'!$B$6:$BE$43,'RevPAR Raw Data'!AX$1,FALSE)</f>
        <v>17.121509400135199</v>
      </c>
      <c r="BJ16" s="61">
        <f>VLOOKUP($A16,'RevPAR Raw Data'!$B$6:$BE$43,'RevPAR Raw Data'!AY$1,FALSE)</f>
        <v>16.694978211337101</v>
      </c>
      <c r="BK16" s="60">
        <f>VLOOKUP($A16,'RevPAR Raw Data'!$B$6:$BE$43,'RevPAR Raw Data'!BA$1,FALSE)</f>
        <v>7.2356866870488501</v>
      </c>
      <c r="BL16" s="60">
        <f>VLOOKUP($A16,'RevPAR Raw Data'!$B$6:$BE$43,'RevPAR Raw Data'!BB$1,FALSE)</f>
        <v>3.1150144426835999</v>
      </c>
      <c r="BM16" s="61">
        <f>VLOOKUP($A16,'RevPAR Raw Data'!$B$6:$BE$43,'RevPAR Raw Data'!BC$1,FALSE)</f>
        <v>5.0765042800109796</v>
      </c>
      <c r="BN16" s="62">
        <f>VLOOKUP($A16,'RevPAR Raw Data'!$B$6:$BE$43,'RevPAR Raw Data'!BE$1,FALSE)</f>
        <v>12.6967702174335</v>
      </c>
    </row>
    <row r="17" spans="1:66" x14ac:dyDescent="0.35">
      <c r="A17" s="78" t="s">
        <v>32</v>
      </c>
      <c r="B17" s="59">
        <f>VLOOKUP($A17,'Occupancy Raw Data'!$B$8:$BE$45,'Occupancy Raw Data'!AG$3,FALSE)</f>
        <v>55.756745058433097</v>
      </c>
      <c r="C17" s="60">
        <f>VLOOKUP($A17,'Occupancy Raw Data'!$B$8:$BE$45,'Occupancy Raw Data'!AH$3,FALSE)</f>
        <v>64.950945029577198</v>
      </c>
      <c r="D17" s="60">
        <f>VLOOKUP($A17,'Occupancy Raw Data'!$B$8:$BE$45,'Occupancy Raw Data'!AI$3,FALSE)</f>
        <v>69.142259414225904</v>
      </c>
      <c r="E17" s="60">
        <f>VLOOKUP($A17,'Occupancy Raw Data'!$B$8:$BE$45,'Occupancy Raw Data'!AJ$3,FALSE)</f>
        <v>68.305439330543905</v>
      </c>
      <c r="F17" s="60">
        <f>VLOOKUP($A17,'Occupancy Raw Data'!$B$8:$BE$45,'Occupancy Raw Data'!AK$3,FALSE)</f>
        <v>65.528062328668298</v>
      </c>
      <c r="G17" s="61">
        <f>VLOOKUP($A17,'Occupancy Raw Data'!$B$8:$BE$45,'Occupancy Raw Data'!AL$3,FALSE)</f>
        <v>64.736690232289703</v>
      </c>
      <c r="H17" s="60">
        <f>VLOOKUP($A17,'Occupancy Raw Data'!$B$8:$BE$45,'Occupancy Raw Data'!AN$3,FALSE)</f>
        <v>72.161304285095895</v>
      </c>
      <c r="I17" s="60">
        <f>VLOOKUP($A17,'Occupancy Raw Data'!$B$8:$BE$45,'Occupancy Raw Data'!AO$3,FALSE)</f>
        <v>77.387822824989101</v>
      </c>
      <c r="J17" s="61">
        <f>VLOOKUP($A17,'Occupancy Raw Data'!$B$8:$BE$45,'Occupancy Raw Data'!AP$3,FALSE)</f>
        <v>74.774563555042505</v>
      </c>
      <c r="K17" s="62">
        <f>VLOOKUP($A17,'Occupancy Raw Data'!$B$8:$BE$45,'Occupancy Raw Data'!AR$3,FALSE)</f>
        <v>67.6046540387905</v>
      </c>
      <c r="M17" s="59">
        <f>VLOOKUP($A17,'Occupancy Raw Data'!$B$8:$BE$45,'Occupancy Raw Data'!AT$3,FALSE)</f>
        <v>0.40702291618941799</v>
      </c>
      <c r="N17" s="60">
        <f>VLOOKUP($A17,'Occupancy Raw Data'!$B$8:$BE$45,'Occupancy Raw Data'!AU$3,FALSE)</f>
        <v>7.7914182215910399</v>
      </c>
      <c r="O17" s="60">
        <f>VLOOKUP($A17,'Occupancy Raw Data'!$B$8:$BE$45,'Occupancy Raw Data'!AV$3,FALSE)</f>
        <v>10.5679927593011</v>
      </c>
      <c r="P17" s="60">
        <f>VLOOKUP($A17,'Occupancy Raw Data'!$B$8:$BE$45,'Occupancy Raw Data'!AW$3,FALSE)</f>
        <v>8.0710442214510696</v>
      </c>
      <c r="Q17" s="60">
        <f>VLOOKUP($A17,'Occupancy Raw Data'!$B$8:$BE$45,'Occupancy Raw Data'!AX$3,FALSE)</f>
        <v>3.82243948740948</v>
      </c>
      <c r="R17" s="61">
        <f>VLOOKUP($A17,'Occupancy Raw Data'!$B$8:$BE$45,'Occupancy Raw Data'!AY$3,FALSE)</f>
        <v>6.2510378393295998</v>
      </c>
      <c r="S17" s="60">
        <f>VLOOKUP($A17,'Occupancy Raw Data'!$B$8:$BE$45,'Occupancy Raw Data'!BA$3,FALSE)</f>
        <v>-2.2169577353963699</v>
      </c>
      <c r="T17" s="60">
        <f>VLOOKUP($A17,'Occupancy Raw Data'!$B$8:$BE$45,'Occupancy Raw Data'!BB$3,FALSE)</f>
        <v>-2.04724069192658</v>
      </c>
      <c r="U17" s="61">
        <f>VLOOKUP($A17,'Occupancy Raw Data'!$B$8:$BE$45,'Occupancy Raw Data'!BC$3,FALSE)</f>
        <v>-2.1292070259314699</v>
      </c>
      <c r="V17" s="62">
        <f>VLOOKUP($A17,'Occupancy Raw Data'!$B$8:$BE$45,'Occupancy Raw Data'!BE$3,FALSE)</f>
        <v>3.45173033501358</v>
      </c>
      <c r="X17" s="64">
        <f>VLOOKUP($A17,'ADR Raw Data'!$B$6:$BE$43,'ADR Raw Data'!AG$1,FALSE)</f>
        <v>76.125129635140297</v>
      </c>
      <c r="Y17" s="65">
        <f>VLOOKUP($A17,'ADR Raw Data'!$B$6:$BE$43,'ADR Raw Data'!AH$1,FALSE)</f>
        <v>80.162728072416201</v>
      </c>
      <c r="Z17" s="65">
        <f>VLOOKUP($A17,'ADR Raw Data'!$B$6:$BE$43,'ADR Raw Data'!AI$1,FALSE)</f>
        <v>81.414229698993097</v>
      </c>
      <c r="AA17" s="65">
        <f>VLOOKUP($A17,'ADR Raw Data'!$B$6:$BE$43,'ADR Raw Data'!AJ$1,FALSE)</f>
        <v>80.713417790568698</v>
      </c>
      <c r="AB17" s="65">
        <f>VLOOKUP($A17,'ADR Raw Data'!$B$6:$BE$43,'ADR Raw Data'!AK$1,FALSE)</f>
        <v>80.483519656520002</v>
      </c>
      <c r="AC17" s="66">
        <f>VLOOKUP($A17,'ADR Raw Data'!$B$6:$BE$43,'ADR Raw Data'!AL$1,FALSE)</f>
        <v>79.915709751721593</v>
      </c>
      <c r="AD17" s="65">
        <f>VLOOKUP($A17,'ADR Raw Data'!$B$6:$BE$43,'ADR Raw Data'!AN$1,FALSE)</f>
        <v>95.127478116565001</v>
      </c>
      <c r="AE17" s="65">
        <f>VLOOKUP($A17,'ADR Raw Data'!$B$6:$BE$43,'ADR Raw Data'!AO$1,FALSE)</f>
        <v>98.429813777674198</v>
      </c>
      <c r="AF17" s="66">
        <f>VLOOKUP($A17,'ADR Raw Data'!$B$6:$BE$43,'ADR Raw Data'!AP$1,FALSE)</f>
        <v>96.836351795663305</v>
      </c>
      <c r="AG17" s="67">
        <f>VLOOKUP($A17,'ADR Raw Data'!$B$6:$BE$43,'ADR Raw Data'!AR$1,FALSE)</f>
        <v>85.2629055366275</v>
      </c>
      <c r="AI17" s="59">
        <f>VLOOKUP($A17,'ADR Raw Data'!$B$6:$BE$43,'ADR Raw Data'!AT$1,FALSE)</f>
        <v>5.0402610694433703</v>
      </c>
      <c r="AJ17" s="60">
        <f>VLOOKUP($A17,'ADR Raw Data'!$B$6:$BE$43,'ADR Raw Data'!AU$1,FALSE)</f>
        <v>7.8071954359784996</v>
      </c>
      <c r="AK17" s="60">
        <f>VLOOKUP($A17,'ADR Raw Data'!$B$6:$BE$43,'ADR Raw Data'!AV$1,FALSE)</f>
        <v>6.2237477011622202</v>
      </c>
      <c r="AL17" s="60">
        <f>VLOOKUP($A17,'ADR Raw Data'!$B$6:$BE$43,'ADR Raw Data'!AW$1,FALSE)</f>
        <v>4.6803859664131497</v>
      </c>
      <c r="AM17" s="60">
        <f>VLOOKUP($A17,'ADR Raw Data'!$B$6:$BE$43,'ADR Raw Data'!AX$1,FALSE)</f>
        <v>4.4267522755344197</v>
      </c>
      <c r="AN17" s="61">
        <f>VLOOKUP($A17,'ADR Raw Data'!$B$6:$BE$43,'ADR Raw Data'!AY$1,FALSE)</f>
        <v>5.6869079505794398</v>
      </c>
      <c r="AO17" s="60">
        <f>VLOOKUP($A17,'ADR Raw Data'!$B$6:$BE$43,'ADR Raw Data'!BA$1,FALSE)</f>
        <v>2.3169718515445301</v>
      </c>
      <c r="AP17" s="60">
        <f>VLOOKUP($A17,'ADR Raw Data'!$B$6:$BE$43,'ADR Raw Data'!BB$1,FALSE)</f>
        <v>0.41045349610478699</v>
      </c>
      <c r="AQ17" s="61">
        <f>VLOOKUP($A17,'ADR Raw Data'!$B$6:$BE$43,'ADR Raw Data'!BC$1,FALSE)</f>
        <v>1.3075467015679201</v>
      </c>
      <c r="AR17" s="62">
        <f>VLOOKUP($A17,'ADR Raw Data'!$B$6:$BE$43,'ADR Raw Data'!BE$1,FALSE)</f>
        <v>3.6170451716371299</v>
      </c>
      <c r="AT17" s="64">
        <f>VLOOKUP($A17,'RevPAR Raw Data'!$B$6:$BE$43,'RevPAR Raw Data'!AG$1,FALSE)</f>
        <v>42.444894456066898</v>
      </c>
      <c r="AU17" s="65">
        <f>VLOOKUP($A17,'RevPAR Raw Data'!$B$6:$BE$43,'RevPAR Raw Data'!AH$1,FALSE)</f>
        <v>52.066449444524501</v>
      </c>
      <c r="AV17" s="65">
        <f>VLOOKUP($A17,'RevPAR Raw Data'!$B$6:$BE$43,'RevPAR Raw Data'!AI$1,FALSE)</f>
        <v>56.291637898571601</v>
      </c>
      <c r="AW17" s="65">
        <f>VLOOKUP($A17,'RevPAR Raw Data'!$B$6:$BE$43,'RevPAR Raw Data'!AJ$1,FALSE)</f>
        <v>55.131654620545298</v>
      </c>
      <c r="AX17" s="65">
        <f>VLOOKUP($A17,'RevPAR Raw Data'!$B$6:$BE$43,'RevPAR Raw Data'!AK$1,FALSE)</f>
        <v>52.739290924830399</v>
      </c>
      <c r="AY17" s="66">
        <f>VLOOKUP($A17,'RevPAR Raw Data'!$B$6:$BE$43,'RevPAR Raw Data'!AL$1,FALSE)</f>
        <v>51.734785468907802</v>
      </c>
      <c r="AZ17" s="65">
        <f>VLOOKUP($A17,'RevPAR Raw Data'!$B$6:$BE$43,'RevPAR Raw Data'!AN$1,FALSE)</f>
        <v>68.645228942432496</v>
      </c>
      <c r="BA17" s="65">
        <f>VLOOKUP($A17,'RevPAR Raw Data'!$B$6:$BE$43,'RevPAR Raw Data'!AO$1,FALSE)</f>
        <v>76.172689893233198</v>
      </c>
      <c r="BB17" s="66">
        <f>VLOOKUP($A17,'RevPAR Raw Data'!$B$6:$BE$43,'RevPAR Raw Data'!AP$1,FALSE)</f>
        <v>72.408959417832904</v>
      </c>
      <c r="BC17" s="67">
        <f>VLOOKUP($A17,'RevPAR Raw Data'!$B$6:$BE$43,'RevPAR Raw Data'!AR$1,FALSE)</f>
        <v>57.641692311457803</v>
      </c>
      <c r="BE17" s="59">
        <f>VLOOKUP($A17,'RevPAR Raw Data'!$B$6:$BE$43,'RevPAR Raw Data'!AT$1,FALSE)</f>
        <v>5.4677990032211996</v>
      </c>
      <c r="BF17" s="60">
        <f>VLOOKUP($A17,'RevPAR Raw Data'!$B$6:$BE$43,'RevPAR Raw Data'!AU$1,FALSE)</f>
        <v>16.206904905363501</v>
      </c>
      <c r="BG17" s="60">
        <f>VLOOKUP($A17,'RevPAR Raw Data'!$B$6:$BE$43,'RevPAR Raw Data'!AV$1,FALSE)</f>
        <v>17.449465666879298</v>
      </c>
      <c r="BH17" s="60">
        <f>VLOOKUP($A17,'RevPAR Raw Data'!$B$6:$BE$43,'RevPAR Raw Data'!AW$1,FALSE)</f>
        <v>13.129186208947999</v>
      </c>
      <c r="BI17" s="60">
        <f>VLOOKUP($A17,'RevPAR Raw Data'!$B$6:$BE$43,'RevPAR Raw Data'!AX$1,FALSE)</f>
        <v>8.4184016899337308</v>
      </c>
      <c r="BJ17" s="61">
        <f>VLOOKUP($A17,'RevPAR Raw Data'!$B$6:$BE$43,'RevPAR Raw Data'!AY$1,FALSE)</f>
        <v>12.293436557787601</v>
      </c>
      <c r="BK17" s="60">
        <f>VLOOKUP($A17,'RevPAR Raw Data'!$B$6:$BE$43,'RevPAR Raw Data'!BA$1,FALSE)</f>
        <v>4.8647829458386797E-2</v>
      </c>
      <c r="BL17" s="60">
        <f>VLOOKUP($A17,'RevPAR Raw Data'!$B$6:$BE$43,'RevPAR Raw Data'!BB$1,FALSE)</f>
        <v>-1.64519016681548</v>
      </c>
      <c r="BM17" s="61">
        <f>VLOOKUP($A17,'RevPAR Raw Data'!$B$6:$BE$43,'RevPAR Raw Data'!BC$1,FALSE)</f>
        <v>-0.84950070060067395</v>
      </c>
      <c r="BN17" s="62">
        <f>VLOOKUP($A17,'RevPAR Raw Data'!$B$6:$BE$43,'RevPAR Raw Data'!BE$1,FALSE)</f>
        <v>7.1936261520712597</v>
      </c>
    </row>
    <row r="18" spans="1:66" x14ac:dyDescent="0.35">
      <c r="A18" s="78" t="s">
        <v>93</v>
      </c>
      <c r="B18" s="59">
        <f>VLOOKUP($A18,'Occupancy Raw Data'!$B$8:$BE$45,'Occupancy Raw Data'!AG$3,FALSE)</f>
        <v>61.698013710669699</v>
      </c>
      <c r="C18" s="60">
        <f>VLOOKUP($A18,'Occupancy Raw Data'!$B$8:$BE$45,'Occupancy Raw Data'!AH$3,FALSE)</f>
        <v>71.040604675689906</v>
      </c>
      <c r="D18" s="60">
        <f>VLOOKUP($A18,'Occupancy Raw Data'!$B$8:$BE$45,'Occupancy Raw Data'!AI$3,FALSE)</f>
        <v>75.395500087888905</v>
      </c>
      <c r="E18" s="60">
        <f>VLOOKUP($A18,'Occupancy Raw Data'!$B$8:$BE$45,'Occupancy Raw Data'!AJ$3,FALSE)</f>
        <v>73.066444014765295</v>
      </c>
      <c r="F18" s="60">
        <f>VLOOKUP($A18,'Occupancy Raw Data'!$B$8:$BE$45,'Occupancy Raw Data'!AK$3,FALSE)</f>
        <v>70.957110212691106</v>
      </c>
      <c r="G18" s="61">
        <f>VLOOKUP($A18,'Occupancy Raw Data'!$B$8:$BE$45,'Occupancy Raw Data'!AL$3,FALSE)</f>
        <v>70.431534540341005</v>
      </c>
      <c r="H18" s="60">
        <f>VLOOKUP($A18,'Occupancy Raw Data'!$B$8:$BE$45,'Occupancy Raw Data'!AN$3,FALSE)</f>
        <v>75.2592722798382</v>
      </c>
      <c r="I18" s="60">
        <f>VLOOKUP($A18,'Occupancy Raw Data'!$B$8:$BE$45,'Occupancy Raw Data'!AO$3,FALSE)</f>
        <v>77.500439444541996</v>
      </c>
      <c r="J18" s="61">
        <f>VLOOKUP($A18,'Occupancy Raw Data'!$B$8:$BE$45,'Occupancy Raw Data'!AP$3,FALSE)</f>
        <v>76.379855862190098</v>
      </c>
      <c r="K18" s="62">
        <f>VLOOKUP($A18,'Occupancy Raw Data'!$B$8:$BE$45,'Occupancy Raw Data'!AR$3,FALSE)</f>
        <v>72.131054918012197</v>
      </c>
      <c r="M18" s="59">
        <f>VLOOKUP($A18,'Occupancy Raw Data'!$B$8:$BE$45,'Occupancy Raw Data'!AT$3,FALSE)</f>
        <v>14.3774659709605</v>
      </c>
      <c r="N18" s="60">
        <f>VLOOKUP($A18,'Occupancy Raw Data'!$B$8:$BE$45,'Occupancy Raw Data'!AU$3,FALSE)</f>
        <v>23.2370163409343</v>
      </c>
      <c r="O18" s="60">
        <f>VLOOKUP($A18,'Occupancy Raw Data'!$B$8:$BE$45,'Occupancy Raw Data'!AV$3,FALSE)</f>
        <v>24.087518760901599</v>
      </c>
      <c r="P18" s="60">
        <f>VLOOKUP($A18,'Occupancy Raw Data'!$B$8:$BE$45,'Occupancy Raw Data'!AW$3,FALSE)</f>
        <v>15.526989720525901</v>
      </c>
      <c r="Q18" s="60">
        <f>VLOOKUP($A18,'Occupancy Raw Data'!$B$8:$BE$45,'Occupancy Raw Data'!AX$3,FALSE)</f>
        <v>11.7023774681983</v>
      </c>
      <c r="R18" s="61">
        <f>VLOOKUP($A18,'Occupancy Raw Data'!$B$8:$BE$45,'Occupancy Raw Data'!AY$3,FALSE)</f>
        <v>17.7320358561139</v>
      </c>
      <c r="S18" s="60">
        <f>VLOOKUP($A18,'Occupancy Raw Data'!$B$8:$BE$45,'Occupancy Raw Data'!BA$3,FALSE)</f>
        <v>-2.4367641480750399</v>
      </c>
      <c r="T18" s="60">
        <f>VLOOKUP($A18,'Occupancy Raw Data'!$B$8:$BE$45,'Occupancy Raw Data'!BB$3,FALSE)</f>
        <v>-3.9397895762788102</v>
      </c>
      <c r="U18" s="61">
        <f>VLOOKUP($A18,'Occupancy Raw Data'!$B$8:$BE$45,'Occupancy Raw Data'!BC$3,FALSE)</f>
        <v>-3.2051342385424499</v>
      </c>
      <c r="V18" s="62">
        <f>VLOOKUP($A18,'Occupancy Raw Data'!$B$8:$BE$45,'Occupancy Raw Data'!BE$3,FALSE)</f>
        <v>10.499994577941401</v>
      </c>
      <c r="X18" s="64">
        <f>VLOOKUP($A18,'ADR Raw Data'!$B$6:$BE$43,'ADR Raw Data'!AG$1,FALSE)</f>
        <v>100.35874365384601</v>
      </c>
      <c r="Y18" s="65">
        <f>VLOOKUP($A18,'ADR Raw Data'!$B$6:$BE$43,'ADR Raw Data'!AH$1,FALSE)</f>
        <v>107.478002282568</v>
      </c>
      <c r="Z18" s="65">
        <f>VLOOKUP($A18,'ADR Raw Data'!$B$6:$BE$43,'ADR Raw Data'!AI$1,FALSE)</f>
        <v>111.264427802063</v>
      </c>
      <c r="AA18" s="65">
        <f>VLOOKUP($A18,'ADR Raw Data'!$B$6:$BE$43,'ADR Raw Data'!AJ$1,FALSE)</f>
        <v>110.898155157274</v>
      </c>
      <c r="AB18" s="65">
        <f>VLOOKUP($A18,'ADR Raw Data'!$B$6:$BE$43,'ADR Raw Data'!AK$1,FALSE)</f>
        <v>108.824993206168</v>
      </c>
      <c r="AC18" s="66">
        <f>VLOOKUP($A18,'ADR Raw Data'!$B$6:$BE$43,'ADR Raw Data'!AL$1,FALSE)</f>
        <v>108.022395706103</v>
      </c>
      <c r="AD18" s="65">
        <f>VLOOKUP($A18,'ADR Raw Data'!$B$6:$BE$43,'ADR Raw Data'!AN$1,FALSE)</f>
        <v>119.49774883802399</v>
      </c>
      <c r="AE18" s="65">
        <f>VLOOKUP($A18,'ADR Raw Data'!$B$6:$BE$43,'ADR Raw Data'!AO$1,FALSE)</f>
        <v>124.00084717623</v>
      </c>
      <c r="AF18" s="66">
        <f>VLOOKUP($A18,'ADR Raw Data'!$B$6:$BE$43,'ADR Raw Data'!AP$1,FALSE)</f>
        <v>121.782330918819</v>
      </c>
      <c r="AG18" s="67">
        <f>VLOOKUP($A18,'ADR Raw Data'!$B$6:$BE$43,'ADR Raw Data'!AR$1,FALSE)</f>
        <v>112.185381179122</v>
      </c>
      <c r="AI18" s="59">
        <f>VLOOKUP($A18,'ADR Raw Data'!$B$6:$BE$43,'ADR Raw Data'!AT$1,FALSE)</f>
        <v>9.96977222178697</v>
      </c>
      <c r="AJ18" s="60">
        <f>VLOOKUP($A18,'ADR Raw Data'!$B$6:$BE$43,'ADR Raw Data'!AU$1,FALSE)</f>
        <v>15.2587784485867</v>
      </c>
      <c r="AK18" s="60">
        <f>VLOOKUP($A18,'ADR Raw Data'!$B$6:$BE$43,'ADR Raw Data'!AV$1,FALSE)</f>
        <v>15.0375899690002</v>
      </c>
      <c r="AL18" s="60">
        <f>VLOOKUP($A18,'ADR Raw Data'!$B$6:$BE$43,'ADR Raw Data'!AW$1,FALSE)</f>
        <v>13.807487064962601</v>
      </c>
      <c r="AM18" s="60">
        <f>VLOOKUP($A18,'ADR Raw Data'!$B$6:$BE$43,'ADR Raw Data'!AX$1,FALSE)</f>
        <v>13.4380215625653</v>
      </c>
      <c r="AN18" s="61">
        <f>VLOOKUP($A18,'ADR Raw Data'!$B$6:$BE$43,'ADR Raw Data'!AY$1,FALSE)</f>
        <v>13.644934276675601</v>
      </c>
      <c r="AO18" s="60">
        <f>VLOOKUP($A18,'ADR Raw Data'!$B$6:$BE$43,'ADR Raw Data'!BA$1,FALSE)</f>
        <v>6.2863343864782202</v>
      </c>
      <c r="AP18" s="60">
        <f>VLOOKUP($A18,'ADR Raw Data'!$B$6:$BE$43,'ADR Raw Data'!BB$1,FALSE)</f>
        <v>4.9346681247771702</v>
      </c>
      <c r="AQ18" s="61">
        <f>VLOOKUP($A18,'ADR Raw Data'!$B$6:$BE$43,'ADR Raw Data'!BC$1,FALSE)</f>
        <v>5.5633928128393997</v>
      </c>
      <c r="AR18" s="62">
        <f>VLOOKUP($A18,'ADR Raw Data'!$B$6:$BE$43,'ADR Raw Data'!BE$1,FALSE)</f>
        <v>9.9120499761507794</v>
      </c>
      <c r="AT18" s="64">
        <f>VLOOKUP($A18,'RevPAR Raw Data'!$B$6:$BE$43,'RevPAR Raw Data'!AG$1,FALSE)</f>
        <v>61.9193514194058</v>
      </c>
      <c r="AU18" s="65">
        <f>VLOOKUP($A18,'RevPAR Raw Data'!$B$6:$BE$43,'RevPAR Raw Data'!AH$1,FALSE)</f>
        <v>76.353022714888297</v>
      </c>
      <c r="AV18" s="65">
        <f>VLOOKUP($A18,'RevPAR Raw Data'!$B$6:$BE$43,'RevPAR Raw Data'!AI$1,FALSE)</f>
        <v>83.888371761293698</v>
      </c>
      <c r="AW18" s="65">
        <f>VLOOKUP($A18,'RevPAR Raw Data'!$B$6:$BE$43,'RevPAR Raw Data'!AJ$1,FALSE)</f>
        <v>81.029338451397393</v>
      </c>
      <c r="AX18" s="65">
        <f>VLOOKUP($A18,'RevPAR Raw Data'!$B$6:$BE$43,'RevPAR Raw Data'!AK$1,FALSE)</f>
        <v>77.219070368254506</v>
      </c>
      <c r="AY18" s="66">
        <f>VLOOKUP($A18,'RevPAR Raw Data'!$B$6:$BE$43,'RevPAR Raw Data'!AL$1,FALSE)</f>
        <v>76.081830943047905</v>
      </c>
      <c r="AZ18" s="65">
        <f>VLOOKUP($A18,'RevPAR Raw Data'!$B$6:$BE$43,'RevPAR Raw Data'!AN$1,FALSE)</f>
        <v>89.933136166285806</v>
      </c>
      <c r="BA18" s="65">
        <f>VLOOKUP($A18,'RevPAR Raw Data'!$B$6:$BE$43,'RevPAR Raw Data'!AO$1,FALSE)</f>
        <v>96.101201476533603</v>
      </c>
      <c r="BB18" s="66">
        <f>VLOOKUP($A18,'RevPAR Raw Data'!$B$6:$BE$43,'RevPAR Raw Data'!AP$1,FALSE)</f>
        <v>93.017168821409697</v>
      </c>
      <c r="BC18" s="67">
        <f>VLOOKUP($A18,'RevPAR Raw Data'!$B$6:$BE$43,'RevPAR Raw Data'!AR$1,FALSE)</f>
        <v>80.920498908294206</v>
      </c>
      <c r="BE18" s="59">
        <f>VLOOKUP($A18,'RevPAR Raw Data'!$B$6:$BE$43,'RevPAR Raw Data'!AT$1,FALSE)</f>
        <v>25.780638801317199</v>
      </c>
      <c r="BF18" s="60">
        <f>VLOOKUP($A18,'RevPAR Raw Data'!$B$6:$BE$43,'RevPAR Raw Data'!AU$1,FALSE)</f>
        <v>42.041479631046101</v>
      </c>
      <c r="BG18" s="60">
        <f>VLOOKUP($A18,'RevPAR Raw Data'!$B$6:$BE$43,'RevPAR Raw Data'!AV$1,FALSE)</f>
        <v>42.747291034872198</v>
      </c>
      <c r="BH18" s="60">
        <f>VLOOKUP($A18,'RevPAR Raw Data'!$B$6:$BE$43,'RevPAR Raw Data'!AW$1,FALSE)</f>
        <v>31.478363882728299</v>
      </c>
      <c r="BI18" s="60">
        <f>VLOOKUP($A18,'RevPAR Raw Data'!$B$6:$BE$43,'RevPAR Raw Data'!AX$1,FALSE)</f>
        <v>26.7129670382729</v>
      </c>
      <c r="BJ18" s="61">
        <f>VLOOKUP($A18,'RevPAR Raw Data'!$B$6:$BE$43,'RevPAR Raw Data'!AY$1,FALSE)</f>
        <v>33.796494771272897</v>
      </c>
      <c r="BK18" s="60">
        <f>VLOOKUP($A18,'RevPAR Raw Data'!$B$6:$BE$43,'RevPAR Raw Data'!BA$1,FALSE)</f>
        <v>3.6963870958453602</v>
      </c>
      <c r="BL18" s="60">
        <f>VLOOKUP($A18,'RevPAR Raw Data'!$B$6:$BE$43,'RevPAR Raw Data'!BB$1,FALSE)</f>
        <v>0.80046300809443605</v>
      </c>
      <c r="BM18" s="61">
        <f>VLOOKUP($A18,'RevPAR Raw Data'!$B$6:$BE$43,'RevPAR Raw Data'!BC$1,FALSE)</f>
        <v>2.1799443664280198</v>
      </c>
      <c r="BN18" s="62">
        <f>VLOOKUP($A18,'RevPAR Raw Data'!$B$6:$BE$43,'RevPAR Raw Data'!BE$1,FALSE)</f>
        <v>21.452809264150901</v>
      </c>
    </row>
    <row r="19" spans="1:66" x14ac:dyDescent="0.35">
      <c r="A19" s="78" t="s">
        <v>94</v>
      </c>
      <c r="B19" s="59">
        <f>VLOOKUP($A19,'Occupancy Raw Data'!$B$8:$BE$45,'Occupancy Raw Data'!AG$3,FALSE)</f>
        <v>52.815306204999501</v>
      </c>
      <c r="C19" s="60">
        <f>VLOOKUP($A19,'Occupancy Raw Data'!$B$8:$BE$45,'Occupancy Raw Data'!AH$3,FALSE)</f>
        <v>58.3164792492516</v>
      </c>
      <c r="D19" s="60">
        <f>VLOOKUP($A19,'Occupancy Raw Data'!$B$8:$BE$45,'Occupancy Raw Data'!AI$3,FALSE)</f>
        <v>64.4807193778353</v>
      </c>
      <c r="E19" s="60">
        <f>VLOOKUP($A19,'Occupancy Raw Data'!$B$8:$BE$45,'Occupancy Raw Data'!AJ$3,FALSE)</f>
        <v>65.035644847699203</v>
      </c>
      <c r="F19" s="60">
        <f>VLOOKUP($A19,'Occupancy Raw Data'!$B$8:$BE$45,'Occupancy Raw Data'!AK$3,FALSE)</f>
        <v>61.062054439403703</v>
      </c>
      <c r="G19" s="61">
        <f>VLOOKUP($A19,'Occupancy Raw Data'!$B$8:$BE$45,'Occupancy Raw Data'!AL$3,FALSE)</f>
        <v>60.339411212229102</v>
      </c>
      <c r="H19" s="60">
        <f>VLOOKUP($A19,'Occupancy Raw Data'!$B$8:$BE$45,'Occupancy Raw Data'!AN$3,FALSE)</f>
        <v>71.865140360812205</v>
      </c>
      <c r="I19" s="60">
        <f>VLOOKUP($A19,'Occupancy Raw Data'!$B$8:$BE$45,'Occupancy Raw Data'!AO$3,FALSE)</f>
        <v>76.320686028638406</v>
      </c>
      <c r="J19" s="61">
        <f>VLOOKUP($A19,'Occupancy Raw Data'!$B$8:$BE$45,'Occupancy Raw Data'!AP$3,FALSE)</f>
        <v>74.092913194725298</v>
      </c>
      <c r="K19" s="62">
        <f>VLOOKUP($A19,'Occupancy Raw Data'!$B$8:$BE$45,'Occupancy Raw Data'!AR$3,FALSE)</f>
        <v>64.271300707710793</v>
      </c>
      <c r="M19" s="59">
        <f>VLOOKUP($A19,'Occupancy Raw Data'!$B$8:$BE$45,'Occupancy Raw Data'!AT$3,FALSE)</f>
        <v>-4.4766912584649701</v>
      </c>
      <c r="N19" s="60">
        <f>VLOOKUP($A19,'Occupancy Raw Data'!$B$8:$BE$45,'Occupancy Raw Data'!AU$3,FALSE)</f>
        <v>4.2017107868990404</v>
      </c>
      <c r="O19" s="60">
        <f>VLOOKUP($A19,'Occupancy Raw Data'!$B$8:$BE$45,'Occupancy Raw Data'!AV$3,FALSE)</f>
        <v>12.4515453911214</v>
      </c>
      <c r="P19" s="60">
        <f>VLOOKUP($A19,'Occupancy Raw Data'!$B$8:$BE$45,'Occupancy Raw Data'!AW$3,FALSE)</f>
        <v>11.4764970308544</v>
      </c>
      <c r="Q19" s="60">
        <f>VLOOKUP($A19,'Occupancy Raw Data'!$B$8:$BE$45,'Occupancy Raw Data'!AX$3,FALSE)</f>
        <v>-3.9118572909662501</v>
      </c>
      <c r="R19" s="61">
        <f>VLOOKUP($A19,'Occupancy Raw Data'!$B$8:$BE$45,'Occupancy Raw Data'!AY$3,FALSE)</f>
        <v>3.8599265906486599</v>
      </c>
      <c r="S19" s="60">
        <f>VLOOKUP($A19,'Occupancy Raw Data'!$B$8:$BE$45,'Occupancy Raw Data'!BA$3,FALSE)</f>
        <v>-11.050440211975101</v>
      </c>
      <c r="T19" s="60">
        <f>VLOOKUP($A19,'Occupancy Raw Data'!$B$8:$BE$45,'Occupancy Raw Data'!BB$3,FALSE)</f>
        <v>-11.7608913525881</v>
      </c>
      <c r="U19" s="61">
        <f>VLOOKUP($A19,'Occupancy Raw Data'!$B$8:$BE$45,'Occupancy Raw Data'!BC$3,FALSE)</f>
        <v>-11.417769295378299</v>
      </c>
      <c r="V19" s="62">
        <f>VLOOKUP($A19,'Occupancy Raw Data'!$B$8:$BE$45,'Occupancy Raw Data'!BE$3,FALSE)</f>
        <v>-1.7085293948551801</v>
      </c>
      <c r="X19" s="64">
        <f>VLOOKUP($A19,'ADR Raw Data'!$B$6:$BE$43,'ADR Raw Data'!AG$1,FALSE)</f>
        <v>130.14083673125501</v>
      </c>
      <c r="Y19" s="65">
        <f>VLOOKUP($A19,'ADR Raw Data'!$B$6:$BE$43,'ADR Raw Data'!AH$1,FALSE)</f>
        <v>132.07676928279099</v>
      </c>
      <c r="Z19" s="65">
        <f>VLOOKUP($A19,'ADR Raw Data'!$B$6:$BE$43,'ADR Raw Data'!AI$1,FALSE)</f>
        <v>136.084865249073</v>
      </c>
      <c r="AA19" s="65">
        <f>VLOOKUP($A19,'ADR Raw Data'!$B$6:$BE$43,'ADR Raw Data'!AJ$1,FALSE)</f>
        <v>135.686487057797</v>
      </c>
      <c r="AB19" s="65">
        <f>VLOOKUP($A19,'ADR Raw Data'!$B$6:$BE$43,'ADR Raw Data'!AK$1,FALSE)</f>
        <v>132.230703293532</v>
      </c>
      <c r="AC19" s="66">
        <f>VLOOKUP($A19,'ADR Raw Data'!$B$6:$BE$43,'ADR Raw Data'!AL$1,FALSE)</f>
        <v>133.40259173152199</v>
      </c>
      <c r="AD19" s="65">
        <f>VLOOKUP($A19,'ADR Raw Data'!$B$6:$BE$43,'ADR Raw Data'!AN$1,FALSE)</f>
        <v>171.75412707623801</v>
      </c>
      <c r="AE19" s="65">
        <f>VLOOKUP($A19,'ADR Raw Data'!$B$6:$BE$43,'ADR Raw Data'!AO$1,FALSE)</f>
        <v>181.09305272948899</v>
      </c>
      <c r="AF19" s="66">
        <f>VLOOKUP($A19,'ADR Raw Data'!$B$6:$BE$43,'ADR Raw Data'!AP$1,FALSE)</f>
        <v>176.56398797854399</v>
      </c>
      <c r="AG19" s="67">
        <f>VLOOKUP($A19,'ADR Raw Data'!$B$6:$BE$43,'ADR Raw Data'!AR$1,FALSE)</f>
        <v>147.62729043482901</v>
      </c>
      <c r="AI19" s="59">
        <f>VLOOKUP($A19,'ADR Raw Data'!$B$6:$BE$43,'ADR Raw Data'!AT$1,FALSE)</f>
        <v>2.4980695867320399</v>
      </c>
      <c r="AJ19" s="60">
        <f>VLOOKUP($A19,'ADR Raw Data'!$B$6:$BE$43,'ADR Raw Data'!AU$1,FALSE)</f>
        <v>6.3668802648494998</v>
      </c>
      <c r="AK19" s="60">
        <f>VLOOKUP($A19,'ADR Raw Data'!$B$6:$BE$43,'ADR Raw Data'!AV$1,FALSE)</f>
        <v>9.8483619845245691</v>
      </c>
      <c r="AL19" s="60">
        <f>VLOOKUP($A19,'ADR Raw Data'!$B$6:$BE$43,'ADR Raw Data'!AW$1,FALSE)</f>
        <v>7.4043821091768702</v>
      </c>
      <c r="AM19" s="60">
        <f>VLOOKUP($A19,'ADR Raw Data'!$B$6:$BE$43,'ADR Raw Data'!AX$1,FALSE)</f>
        <v>1.8630934807219099</v>
      </c>
      <c r="AN19" s="61">
        <f>VLOOKUP($A19,'ADR Raw Data'!$B$6:$BE$43,'ADR Raw Data'!AY$1,FALSE)</f>
        <v>5.6109181345223504</v>
      </c>
      <c r="AO19" s="60">
        <f>VLOOKUP($A19,'ADR Raw Data'!$B$6:$BE$43,'ADR Raw Data'!BA$1,FALSE)</f>
        <v>-0.87800372739276999</v>
      </c>
      <c r="AP19" s="60">
        <f>VLOOKUP($A19,'ADR Raw Data'!$B$6:$BE$43,'ADR Raw Data'!BB$1,FALSE)</f>
        <v>0.81900348436044801</v>
      </c>
      <c r="AQ19" s="61">
        <f>VLOOKUP($A19,'ADR Raw Data'!$B$6:$BE$43,'ADR Raw Data'!BC$1,FALSE)</f>
        <v>4.0496316138764E-3</v>
      </c>
      <c r="AR19" s="62">
        <f>VLOOKUP($A19,'ADR Raw Data'!$B$6:$BE$43,'ADR Raw Data'!BE$1,FALSE)</f>
        <v>2.05199158410174</v>
      </c>
      <c r="AT19" s="64">
        <f>VLOOKUP($A19,'RevPAR Raw Data'!$B$6:$BE$43,'RevPAR Raw Data'!AG$1,FALSE)</f>
        <v>68.734281417361004</v>
      </c>
      <c r="AU19" s="65">
        <f>VLOOKUP($A19,'RevPAR Raw Data'!$B$6:$BE$43,'RevPAR Raw Data'!AH$1,FALSE)</f>
        <v>77.022521751880902</v>
      </c>
      <c r="AV19" s="65">
        <f>VLOOKUP($A19,'RevPAR Raw Data'!$B$6:$BE$43,'RevPAR Raw Data'!AI$1,FALSE)</f>
        <v>87.748500076960397</v>
      </c>
      <c r="AW19" s="65">
        <f>VLOOKUP($A19,'RevPAR Raw Data'!$B$6:$BE$43,'RevPAR Raw Data'!AJ$1,FALSE)</f>
        <v>88.244581829228693</v>
      </c>
      <c r="AX19" s="65">
        <f>VLOOKUP($A19,'RevPAR Raw Data'!$B$6:$BE$43,'RevPAR Raw Data'!AK$1,FALSE)</f>
        <v>80.742784030703106</v>
      </c>
      <c r="AY19" s="66">
        <f>VLOOKUP($A19,'RevPAR Raw Data'!$B$6:$BE$43,'RevPAR Raw Data'!AL$1,FALSE)</f>
        <v>80.494338392654697</v>
      </c>
      <c r="AZ19" s="65">
        <f>VLOOKUP($A19,'RevPAR Raw Data'!$B$6:$BE$43,'RevPAR Raw Data'!AN$1,FALSE)</f>
        <v>123.43134449882599</v>
      </c>
      <c r="BA19" s="65">
        <f>VLOOKUP($A19,'RevPAR Raw Data'!$B$6:$BE$43,'RevPAR Raw Data'!AO$1,FALSE)</f>
        <v>138.21146019335001</v>
      </c>
      <c r="BB19" s="66">
        <f>VLOOKUP($A19,'RevPAR Raw Data'!$B$6:$BE$43,'RevPAR Raw Data'!AP$1,FALSE)</f>
        <v>130.82140234608801</v>
      </c>
      <c r="BC19" s="67">
        <f>VLOOKUP($A19,'RevPAR Raw Data'!$B$6:$BE$43,'RevPAR Raw Data'!AR$1,FALSE)</f>
        <v>94.881979762014794</v>
      </c>
      <c r="BE19" s="59">
        <f>VLOOKUP($A19,'RevPAR Raw Data'!$B$6:$BE$43,'RevPAR Raw Data'!AT$1,FALSE)</f>
        <v>-2.0904525345525302</v>
      </c>
      <c r="BF19" s="60">
        <f>VLOOKUP($A19,'RevPAR Raw Data'!$B$6:$BE$43,'RevPAR Raw Data'!AU$1,FALSE)</f>
        <v>10.8361089466256</v>
      </c>
      <c r="BG19" s="60">
        <f>VLOOKUP($A19,'RevPAR Raw Data'!$B$6:$BE$43,'RevPAR Raw Data'!AV$1,FALSE)</f>
        <v>23.526180638431001</v>
      </c>
      <c r="BH19" s="60">
        <f>VLOOKUP($A19,'RevPAR Raw Data'!$B$6:$BE$43,'RevPAR Raw Data'!AW$1,FALSE)</f>
        <v>19.730642832944</v>
      </c>
      <c r="BI19" s="60">
        <f>VLOOKUP($A19,'RevPAR Raw Data'!$B$6:$BE$43,'RevPAR Raw Data'!AX$1,FALSE)</f>
        <v>-2.1216453684074699</v>
      </c>
      <c r="BJ19" s="61">
        <f>VLOOKUP($A19,'RevPAR Raw Data'!$B$6:$BE$43,'RevPAR Raw Data'!AY$1,FALSE)</f>
        <v>9.6874220462249703</v>
      </c>
      <c r="BK19" s="60">
        <f>VLOOKUP($A19,'RevPAR Raw Data'!$B$6:$BE$43,'RevPAR Raw Data'!BA$1,FALSE)</f>
        <v>-11.8314206624134</v>
      </c>
      <c r="BL19" s="60">
        <f>VLOOKUP($A19,'RevPAR Raw Data'!$B$6:$BE$43,'RevPAR Raw Data'!BB$1,FALSE)</f>
        <v>-11.0382099781972</v>
      </c>
      <c r="BM19" s="61">
        <f>VLOOKUP($A19,'RevPAR Raw Data'!$B$6:$BE$43,'RevPAR Raw Data'!BC$1,FALSE)</f>
        <v>-11.4141820413594</v>
      </c>
      <c r="BN19" s="62">
        <f>VLOOKUP($A19,'RevPAR Raw Data'!$B$6:$BE$43,'RevPAR Raw Data'!BE$1,FALSE)</f>
        <v>0.30840330985222603</v>
      </c>
    </row>
    <row r="20" spans="1:66" x14ac:dyDescent="0.35">
      <c r="A20" s="78" t="s">
        <v>29</v>
      </c>
      <c r="B20" s="59">
        <f>VLOOKUP($A20,'Occupancy Raw Data'!$B$8:$BE$45,'Occupancy Raw Data'!AG$3,FALSE)</f>
        <v>36.974846133261899</v>
      </c>
      <c r="C20" s="60">
        <f>VLOOKUP($A20,'Occupancy Raw Data'!$B$8:$BE$45,'Occupancy Raw Data'!AH$3,FALSE)</f>
        <v>37.359512978324801</v>
      </c>
      <c r="D20" s="60">
        <f>VLOOKUP($A20,'Occupancy Raw Data'!$B$8:$BE$45,'Occupancy Raw Data'!AI$3,FALSE)</f>
        <v>38.162295959325597</v>
      </c>
      <c r="E20" s="60">
        <f>VLOOKUP($A20,'Occupancy Raw Data'!$B$8:$BE$45,'Occupancy Raw Data'!AJ$3,FALSE)</f>
        <v>41.644367139416602</v>
      </c>
      <c r="F20" s="60">
        <f>VLOOKUP($A20,'Occupancy Raw Data'!$B$8:$BE$45,'Occupancy Raw Data'!AK$3,FALSE)</f>
        <v>49.170457586299101</v>
      </c>
      <c r="G20" s="61">
        <f>VLOOKUP($A20,'Occupancy Raw Data'!$B$8:$BE$45,'Occupancy Raw Data'!AL$3,FALSE)</f>
        <v>40.662295959325597</v>
      </c>
      <c r="H20" s="60">
        <f>VLOOKUP($A20,'Occupancy Raw Data'!$B$8:$BE$45,'Occupancy Raw Data'!AN$3,FALSE)</f>
        <v>67.052448488091997</v>
      </c>
      <c r="I20" s="60">
        <f>VLOOKUP($A20,'Occupancy Raw Data'!$B$8:$BE$45,'Occupancy Raw Data'!AO$3,FALSE)</f>
        <v>72.8224511640353</v>
      </c>
      <c r="J20" s="61">
        <f>VLOOKUP($A20,'Occupancy Raw Data'!$B$8:$BE$45,'Occupancy Raw Data'!AP$3,FALSE)</f>
        <v>69.937449826063599</v>
      </c>
      <c r="K20" s="62">
        <f>VLOOKUP($A20,'Occupancy Raw Data'!$B$8:$BE$45,'Occupancy Raw Data'!AR$3,FALSE)</f>
        <v>49.026625635536497</v>
      </c>
      <c r="M20" s="59">
        <f>VLOOKUP($A20,'Occupancy Raw Data'!$B$8:$BE$45,'Occupancy Raw Data'!AT$3,FALSE)</f>
        <v>11.761409980108199</v>
      </c>
      <c r="N20" s="60">
        <f>VLOOKUP($A20,'Occupancy Raw Data'!$B$8:$BE$45,'Occupancy Raw Data'!AU$3,FALSE)</f>
        <v>8.65066259898426</v>
      </c>
      <c r="O20" s="60">
        <f>VLOOKUP($A20,'Occupancy Raw Data'!$B$8:$BE$45,'Occupancy Raw Data'!AV$3,FALSE)</f>
        <v>10.985353173230401</v>
      </c>
      <c r="P20" s="60">
        <f>VLOOKUP($A20,'Occupancy Raw Data'!$B$8:$BE$45,'Occupancy Raw Data'!AW$3,FALSE)</f>
        <v>22.9445808415397</v>
      </c>
      <c r="Q20" s="60">
        <f>VLOOKUP($A20,'Occupancy Raw Data'!$B$8:$BE$45,'Occupancy Raw Data'!AX$3,FALSE)</f>
        <v>21.944033472525302</v>
      </c>
      <c r="R20" s="61">
        <f>VLOOKUP($A20,'Occupancy Raw Data'!$B$8:$BE$45,'Occupancy Raw Data'!AY$3,FALSE)</f>
        <v>15.4861782818028</v>
      </c>
      <c r="S20" s="60">
        <f>VLOOKUP($A20,'Occupancy Raw Data'!$B$8:$BE$45,'Occupancy Raw Data'!BA$3,FALSE)</f>
        <v>-3.1070514489665202</v>
      </c>
      <c r="T20" s="60">
        <f>VLOOKUP($A20,'Occupancy Raw Data'!$B$8:$BE$45,'Occupancy Raw Data'!BB$3,FALSE)</f>
        <v>-4.5384777690893703</v>
      </c>
      <c r="U20" s="61">
        <f>VLOOKUP($A20,'Occupancy Raw Data'!$B$8:$BE$45,'Occupancy Raw Data'!BC$3,FALSE)</f>
        <v>-3.8576039722956499</v>
      </c>
      <c r="V20" s="62">
        <f>VLOOKUP($A20,'Occupancy Raw Data'!$B$8:$BE$45,'Occupancy Raw Data'!BE$3,FALSE)</f>
        <v>6.7335748038732097</v>
      </c>
      <c r="X20" s="64">
        <f>VLOOKUP($A20,'ADR Raw Data'!$B$6:$BE$43,'ADR Raw Data'!AG$1,FALSE)</f>
        <v>115.604213859236</v>
      </c>
      <c r="Y20" s="65">
        <f>VLOOKUP($A20,'ADR Raw Data'!$B$6:$BE$43,'ADR Raw Data'!AH$1,FALSE)</f>
        <v>107.47917718685601</v>
      </c>
      <c r="Z20" s="65">
        <f>VLOOKUP($A20,'ADR Raw Data'!$B$6:$BE$43,'ADR Raw Data'!AI$1,FALSE)</f>
        <v>108.94269261109601</v>
      </c>
      <c r="AA20" s="65">
        <f>VLOOKUP($A20,'ADR Raw Data'!$B$6:$BE$43,'ADR Raw Data'!AJ$1,FALSE)</f>
        <v>112.350839357429</v>
      </c>
      <c r="AB20" s="65">
        <f>VLOOKUP($A20,'ADR Raw Data'!$B$6:$BE$43,'ADR Raw Data'!AK$1,FALSE)</f>
        <v>122.705061224489</v>
      </c>
      <c r="AC20" s="66">
        <f>VLOOKUP($A20,'ADR Raw Data'!$B$6:$BE$43,'ADR Raw Data'!AL$1,FALSE)</f>
        <v>113.911740975946</v>
      </c>
      <c r="AD20" s="65">
        <f>VLOOKUP($A20,'ADR Raw Data'!$B$6:$BE$43,'ADR Raw Data'!AN$1,FALSE)</f>
        <v>167.27214556519999</v>
      </c>
      <c r="AE20" s="65">
        <f>VLOOKUP($A20,'ADR Raw Data'!$B$6:$BE$43,'ADR Raw Data'!AO$1,FALSE)</f>
        <v>183.16544899177799</v>
      </c>
      <c r="AF20" s="66">
        <f>VLOOKUP($A20,'ADR Raw Data'!$B$6:$BE$43,'ADR Raw Data'!AP$1,FALSE)</f>
        <v>175.54660592581899</v>
      </c>
      <c r="AG20" s="67">
        <f>VLOOKUP($A20,'ADR Raw Data'!$B$6:$BE$43,'ADR Raw Data'!AR$1,FALSE)</f>
        <v>139.03269875924701</v>
      </c>
      <c r="AI20" s="59">
        <f>VLOOKUP($A20,'ADR Raw Data'!$B$6:$BE$43,'ADR Raw Data'!AT$1,FALSE)</f>
        <v>4.8897132920564097</v>
      </c>
      <c r="AJ20" s="60">
        <f>VLOOKUP($A20,'ADR Raw Data'!$B$6:$BE$43,'ADR Raw Data'!AU$1,FALSE)</f>
        <v>-0.50881163416170105</v>
      </c>
      <c r="AK20" s="60">
        <f>VLOOKUP($A20,'ADR Raw Data'!$B$6:$BE$43,'ADR Raw Data'!AV$1,FALSE)</f>
        <v>-0.150854719439107</v>
      </c>
      <c r="AL20" s="60">
        <f>VLOOKUP($A20,'ADR Raw Data'!$B$6:$BE$43,'ADR Raw Data'!AW$1,FALSE)</f>
        <v>1.8669170436799101</v>
      </c>
      <c r="AM20" s="60">
        <f>VLOOKUP($A20,'ADR Raw Data'!$B$6:$BE$43,'ADR Raw Data'!AX$1,FALSE)</f>
        <v>6.6630785828558103</v>
      </c>
      <c r="AN20" s="61">
        <f>VLOOKUP($A20,'ADR Raw Data'!$B$6:$BE$43,'ADR Raw Data'!AY$1,FALSE)</f>
        <v>2.9091851810753799</v>
      </c>
      <c r="AO20" s="60">
        <f>VLOOKUP($A20,'ADR Raw Data'!$B$6:$BE$43,'ADR Raw Data'!BA$1,FALSE)</f>
        <v>5.57148446511163</v>
      </c>
      <c r="AP20" s="60">
        <f>VLOOKUP($A20,'ADR Raw Data'!$B$6:$BE$43,'ADR Raw Data'!BB$1,FALSE)</f>
        <v>5.86560162992361</v>
      </c>
      <c r="AQ20" s="61">
        <f>VLOOKUP($A20,'ADR Raw Data'!$B$6:$BE$43,'ADR Raw Data'!BC$1,FALSE)</f>
        <v>5.6966035989018202</v>
      </c>
      <c r="AR20" s="62">
        <f>VLOOKUP($A20,'ADR Raw Data'!$B$6:$BE$43,'ADR Raw Data'!BE$1,FALSE)</f>
        <v>2.41372051071109</v>
      </c>
      <c r="AT20" s="64">
        <f>VLOOKUP($A20,'RevPAR Raw Data'!$B$6:$BE$43,'RevPAR Raw Data'!AG$1,FALSE)</f>
        <v>42.744480198019801</v>
      </c>
      <c r="AU20" s="65">
        <f>VLOOKUP($A20,'RevPAR Raw Data'!$B$6:$BE$43,'RevPAR Raw Data'!AH$1,FALSE)</f>
        <v>40.153697150120401</v>
      </c>
      <c r="AV20" s="65">
        <f>VLOOKUP($A20,'RevPAR Raw Data'!$B$6:$BE$43,'RevPAR Raw Data'!AI$1,FALSE)</f>
        <v>41.575032780305001</v>
      </c>
      <c r="AW20" s="65">
        <f>VLOOKUP($A20,'RevPAR Raw Data'!$B$6:$BE$43,'RevPAR Raw Data'!AJ$1,FALSE)</f>
        <v>46.7877960262242</v>
      </c>
      <c r="AX20" s="65">
        <f>VLOOKUP($A20,'RevPAR Raw Data'!$B$6:$BE$43,'RevPAR Raw Data'!AK$1,FALSE)</f>
        <v>60.334640085630099</v>
      </c>
      <c r="AY20" s="66">
        <f>VLOOKUP($A20,'RevPAR Raw Data'!$B$6:$BE$43,'RevPAR Raw Data'!AL$1,FALSE)</f>
        <v>46.319129248059902</v>
      </c>
      <c r="AZ20" s="65">
        <f>VLOOKUP($A20,'RevPAR Raw Data'!$B$6:$BE$43,'RevPAR Raw Data'!AN$1,FALSE)</f>
        <v>112.160069240032</v>
      </c>
      <c r="BA20" s="65">
        <f>VLOOKUP($A20,'RevPAR Raw Data'!$B$6:$BE$43,'RevPAR Raw Data'!AO$1,FALSE)</f>
        <v>133.38556964142299</v>
      </c>
      <c r="BB20" s="66">
        <f>VLOOKUP($A20,'RevPAR Raw Data'!$B$6:$BE$43,'RevPAR Raw Data'!AP$1,FALSE)</f>
        <v>122.77281944072701</v>
      </c>
      <c r="BC20" s="67">
        <f>VLOOKUP($A20,'RevPAR Raw Data'!$B$6:$BE$43,'RevPAR Raw Data'!AR$1,FALSE)</f>
        <v>68.163040731679303</v>
      </c>
      <c r="BE20" s="59">
        <f>VLOOKUP($A20,'RevPAR Raw Data'!$B$6:$BE$43,'RevPAR Raw Data'!AT$1,FALSE)</f>
        <v>17.226222499295201</v>
      </c>
      <c r="BF20" s="60">
        <f>VLOOKUP($A20,'RevPAR Raw Data'!$B$6:$BE$43,'RevPAR Raw Data'!AU$1,FALSE)</f>
        <v>8.0978353870868496</v>
      </c>
      <c r="BG20" s="60">
        <f>VLOOKUP($A20,'RevPAR Raw Data'!$B$6:$BE$43,'RevPAR Raw Data'!AV$1,FALSE)</f>
        <v>10.8179265300825</v>
      </c>
      <c r="BH20" s="60">
        <f>VLOOKUP($A20,'RevPAR Raw Data'!$B$6:$BE$43,'RevPAR Raw Data'!AW$1,FALSE)</f>
        <v>25.239854175551201</v>
      </c>
      <c r="BI20" s="60">
        <f>VLOOKUP($A20,'RevPAR Raw Data'!$B$6:$BE$43,'RevPAR Raw Data'!AX$1,FALSE)</f>
        <v>30.069260249903699</v>
      </c>
      <c r="BJ20" s="61">
        <f>VLOOKUP($A20,'RevPAR Raw Data'!$B$6:$BE$43,'RevPAR Raw Data'!AY$1,FALSE)</f>
        <v>18.845885066567298</v>
      </c>
      <c r="BK20" s="60">
        <f>VLOOKUP($A20,'RevPAR Raw Data'!$B$6:$BE$43,'RevPAR Raw Data'!BA$1,FALSE)</f>
        <v>2.2913241273429099</v>
      </c>
      <c r="BL20" s="60">
        <f>VLOOKUP($A20,'RevPAR Raw Data'!$B$6:$BE$43,'RevPAR Raw Data'!BB$1,FALSE)</f>
        <v>1.06091483483681</v>
      </c>
      <c r="BM20" s="61">
        <f>VLOOKUP($A20,'RevPAR Raw Data'!$B$6:$BE$43,'RevPAR Raw Data'!BC$1,FALSE)</f>
        <v>1.619247219889</v>
      </c>
      <c r="BN20" s="62">
        <f>VLOOKUP($A20,'RevPAR Raw Data'!$B$6:$BE$43,'RevPAR Raw Data'!BE$1,FALSE)</f>
        <v>9.3098249907294708</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Data'!$B$8:$BE$45,'Occupancy Raw Data'!AG$3,FALSE)</f>
        <v>46.347371800484403</v>
      </c>
      <c r="C22" s="60">
        <f>VLOOKUP($A22,'Occupancy Raw Data'!$B$8:$BE$45,'Occupancy Raw Data'!AH$3,FALSE)</f>
        <v>57.775442897586302</v>
      </c>
      <c r="D22" s="60">
        <f>VLOOKUP($A22,'Occupancy Raw Data'!$B$8:$BE$45,'Occupancy Raw Data'!AI$3,FALSE)</f>
        <v>62.270087266147101</v>
      </c>
      <c r="E22" s="60">
        <f>VLOOKUP($A22,'Occupancy Raw Data'!$B$8:$BE$45,'Occupancy Raw Data'!AJ$3,FALSE)</f>
        <v>65.056766774654804</v>
      </c>
      <c r="F22" s="60">
        <f>VLOOKUP($A22,'Occupancy Raw Data'!$B$8:$BE$45,'Occupancy Raw Data'!AK$3,FALSE)</f>
        <v>67.301170358695899</v>
      </c>
      <c r="G22" s="61">
        <f>VLOOKUP($A22,'Occupancy Raw Data'!$B$8:$BE$45,'Occupancy Raw Data'!AL$3,FALSE)</f>
        <v>59.750167819513699</v>
      </c>
      <c r="H22" s="60">
        <f>VLOOKUP($A22,'Occupancy Raw Data'!$B$8:$BE$45,'Occupancy Raw Data'!AN$3,FALSE)</f>
        <v>76.344161340221206</v>
      </c>
      <c r="I22" s="60">
        <f>VLOOKUP($A22,'Occupancy Raw Data'!$B$8:$BE$45,'Occupancy Raw Data'!AO$3,FALSE)</f>
        <v>77.996494303242699</v>
      </c>
      <c r="J22" s="61">
        <f>VLOOKUP($A22,'Occupancy Raw Data'!$B$8:$BE$45,'Occupancy Raw Data'!AP$3,FALSE)</f>
        <v>77.169929773845496</v>
      </c>
      <c r="K22" s="62">
        <f>VLOOKUP($A22,'Occupancy Raw Data'!$B$8:$BE$45,'Occupancy Raw Data'!AR$3,FALSE)</f>
        <v>64.725530424339397</v>
      </c>
      <c r="M22" s="59">
        <f>VLOOKUP($A22,'Occupancy Raw Data'!$B$8:$BE$45,'Occupancy Raw Data'!AT$3,FALSE)</f>
        <v>-2.27116616370202</v>
      </c>
      <c r="N22" s="60">
        <f>VLOOKUP($A22,'Occupancy Raw Data'!$B$8:$BE$45,'Occupancy Raw Data'!AU$3,FALSE)</f>
        <v>4.3095602544997602</v>
      </c>
      <c r="O22" s="60">
        <f>VLOOKUP($A22,'Occupancy Raw Data'!$B$8:$BE$45,'Occupancy Raw Data'!AV$3,FALSE)</f>
        <v>8.5048653231349292</v>
      </c>
      <c r="P22" s="60">
        <f>VLOOKUP($A22,'Occupancy Raw Data'!$B$8:$BE$45,'Occupancy Raw Data'!AW$3,FALSE)</f>
        <v>10.067887192697601</v>
      </c>
      <c r="Q22" s="60">
        <f>VLOOKUP($A22,'Occupancy Raw Data'!$B$8:$BE$45,'Occupancy Raw Data'!AX$3,FALSE)</f>
        <v>6.9978484230672597</v>
      </c>
      <c r="R22" s="61">
        <f>VLOOKUP($A22,'Occupancy Raw Data'!$B$8:$BE$45,'Occupancy Raw Data'!AY$3,FALSE)</f>
        <v>5.8618722768694598</v>
      </c>
      <c r="S22" s="60">
        <f>VLOOKUP($A22,'Occupancy Raw Data'!$B$8:$BE$45,'Occupancy Raw Data'!BA$3,FALSE)</f>
        <v>-4.2266285713108704</v>
      </c>
      <c r="T22" s="60">
        <f>VLOOKUP($A22,'Occupancy Raw Data'!$B$8:$BE$45,'Occupancy Raw Data'!BB$3,FALSE)</f>
        <v>-6.2913321855540802</v>
      </c>
      <c r="U22" s="61">
        <f>VLOOKUP($A22,'Occupancy Raw Data'!$B$8:$BE$45,'Occupancy Raw Data'!BC$3,FALSE)</f>
        <v>-5.2817675340261898</v>
      </c>
      <c r="V22" s="62">
        <f>VLOOKUP($A22,'Occupancy Raw Data'!$B$8:$BE$45,'Occupancy Raw Data'!BE$3,FALSE)</f>
        <v>1.7780731337519999</v>
      </c>
      <c r="X22" s="64">
        <f>VLOOKUP($A22,'ADR Raw Data'!$B$6:$BE$43,'ADR Raw Data'!AG$1,FALSE)</f>
        <v>103.71310138539</v>
      </c>
      <c r="Y22" s="65">
        <f>VLOOKUP($A22,'ADR Raw Data'!$B$6:$BE$43,'ADR Raw Data'!AH$1,FALSE)</f>
        <v>103.838944108791</v>
      </c>
      <c r="Z22" s="65">
        <f>VLOOKUP($A22,'ADR Raw Data'!$B$6:$BE$43,'ADR Raw Data'!AI$1,FALSE)</f>
        <v>104.976164345038</v>
      </c>
      <c r="AA22" s="65">
        <f>VLOOKUP($A22,'ADR Raw Data'!$B$6:$BE$43,'ADR Raw Data'!AJ$1,FALSE)</f>
        <v>107.48202804794801</v>
      </c>
      <c r="AB22" s="65">
        <f>VLOOKUP($A22,'ADR Raw Data'!$B$6:$BE$43,'ADR Raw Data'!AK$1,FALSE)</f>
        <v>117.51578783489499</v>
      </c>
      <c r="AC22" s="66">
        <f>VLOOKUP($A22,'ADR Raw Data'!$B$6:$BE$43,'ADR Raw Data'!AL$1,FALSE)</f>
        <v>107.93083947988001</v>
      </c>
      <c r="AD22" s="65">
        <f>VLOOKUP($A22,'ADR Raw Data'!$B$6:$BE$43,'ADR Raw Data'!AN$1,FALSE)</f>
        <v>154.836423858275</v>
      </c>
      <c r="AE22" s="65">
        <f>VLOOKUP($A22,'ADR Raw Data'!$B$6:$BE$43,'ADR Raw Data'!AO$1,FALSE)</f>
        <v>156.55890599366199</v>
      </c>
      <c r="AF22" s="66">
        <f>VLOOKUP($A22,'ADR Raw Data'!$B$6:$BE$43,'ADR Raw Data'!AP$1,FALSE)</f>
        <v>155.70647025881601</v>
      </c>
      <c r="AG22" s="67">
        <f>VLOOKUP($A22,'ADR Raw Data'!$B$6:$BE$43,'ADR Raw Data'!AR$1,FALSE)</f>
        <v>124.199861175</v>
      </c>
      <c r="AH22" s="94"/>
      <c r="AI22" s="59">
        <f>VLOOKUP($A22,'ADR Raw Data'!$B$6:$BE$43,'ADR Raw Data'!AT$1,FALSE)</f>
        <v>6.2964952683942901</v>
      </c>
      <c r="AJ22" s="60">
        <f>VLOOKUP($A22,'ADR Raw Data'!$B$6:$BE$43,'ADR Raw Data'!AU$1,FALSE)</f>
        <v>7.4295982614438003</v>
      </c>
      <c r="AK22" s="60">
        <f>VLOOKUP($A22,'ADR Raw Data'!$B$6:$BE$43,'ADR Raw Data'!AV$1,FALSE)</f>
        <v>8.21780342460006</v>
      </c>
      <c r="AL22" s="60">
        <f>VLOOKUP($A22,'ADR Raw Data'!$B$6:$BE$43,'ADR Raw Data'!AW$1,FALSE)</f>
        <v>9.4559556708983301</v>
      </c>
      <c r="AM22" s="60">
        <f>VLOOKUP($A22,'ADR Raw Data'!$B$6:$BE$43,'ADR Raw Data'!AX$1,FALSE)</f>
        <v>12.4669343809667</v>
      </c>
      <c r="AN22" s="61">
        <f>VLOOKUP($A22,'ADR Raw Data'!$B$6:$BE$43,'ADR Raw Data'!AY$1,FALSE)</f>
        <v>9.0768682412945196</v>
      </c>
      <c r="AO22" s="60">
        <f>VLOOKUP($A22,'ADR Raw Data'!$B$6:$BE$43,'ADR Raw Data'!BA$1,FALSE)</f>
        <v>7.4344113322034104</v>
      </c>
      <c r="AP22" s="60">
        <f>VLOOKUP($A22,'ADR Raw Data'!$B$6:$BE$43,'ADR Raw Data'!BB$1,FALSE)</f>
        <v>5.7720264044638601</v>
      </c>
      <c r="AQ22" s="61">
        <f>VLOOKUP($A22,'ADR Raw Data'!$B$6:$BE$43,'ADR Raw Data'!BC$1,FALSE)</f>
        <v>6.5674901109791</v>
      </c>
      <c r="AR22" s="62">
        <f>VLOOKUP($A22,'ADR Raw Data'!$B$6:$BE$43,'ADR Raw Data'!BE$1,FALSE)</f>
        <v>6.8705739507172998</v>
      </c>
      <c r="AT22" s="64">
        <f>VLOOKUP($A22,'RevPAR Raw Data'!$B$6:$BE$43,'RevPAR Raw Data'!AG$1,FALSE)</f>
        <v>48.068296704900298</v>
      </c>
      <c r="AU22" s="65">
        <f>VLOOKUP($A22,'RevPAR Raw Data'!$B$6:$BE$43,'RevPAR Raw Data'!AH$1,FALSE)</f>
        <v>59.993409859031601</v>
      </c>
      <c r="AV22" s="65">
        <f>VLOOKUP($A22,'RevPAR Raw Data'!$B$6:$BE$43,'RevPAR Raw Data'!AI$1,FALSE)</f>
        <v>65.368749146309398</v>
      </c>
      <c r="AW22" s="65">
        <f>VLOOKUP($A22,'RevPAR Raw Data'!$B$6:$BE$43,'RevPAR Raw Data'!AJ$1,FALSE)</f>
        <v>69.924332311823207</v>
      </c>
      <c r="AX22" s="65">
        <f>VLOOKUP($A22,'RevPAR Raw Data'!$B$6:$BE$43,'RevPAR Raw Data'!AK$1,FALSE)</f>
        <v>79.089500569126997</v>
      </c>
      <c r="AY22" s="66">
        <f>VLOOKUP($A22,'RevPAR Raw Data'!$B$6:$BE$43,'RevPAR Raw Data'!AL$1,FALSE)</f>
        <v>64.488857718238293</v>
      </c>
      <c r="AZ22" s="65">
        <f>VLOOKUP($A22,'RevPAR Raw Data'!$B$6:$BE$43,'RevPAR Raw Data'!AN$1,FALSE)</f>
        <v>118.20856924379</v>
      </c>
      <c r="BA22" s="65">
        <f>VLOOKUP($A22,'RevPAR Raw Data'!$B$6:$BE$43,'RevPAR Raw Data'!AO$1,FALSE)</f>
        <v>122.11045819456599</v>
      </c>
      <c r="BB22" s="66">
        <f>VLOOKUP($A22,'RevPAR Raw Data'!$B$6:$BE$43,'RevPAR Raw Data'!AP$1,FALSE)</f>
        <v>120.158573752062</v>
      </c>
      <c r="BC22" s="67">
        <f>VLOOKUP($A22,'RevPAR Raw Data'!$B$6:$BE$43,'RevPAR Raw Data'!AR$1,FALSE)</f>
        <v>80.389018931812103</v>
      </c>
      <c r="BE22" s="59">
        <f>VLOOKUP($A22,'RevPAR Raw Data'!$B$6:$BE$43,'RevPAR Raw Data'!AT$1,FALSE)</f>
        <v>3.8823252346573902</v>
      </c>
      <c r="BF22" s="60">
        <f>VLOOKUP($A22,'RevPAR Raw Data'!$B$6:$BE$43,'RevPAR Raw Data'!AU$1,FALSE)</f>
        <v>12.0593415296877</v>
      </c>
      <c r="BG22" s="60">
        <f>VLOOKUP($A22,'RevPAR Raw Data'!$B$6:$BE$43,'RevPAR Raw Data'!AV$1,FALSE)</f>
        <v>17.4215818615172</v>
      </c>
      <c r="BH22" s="60">
        <f>VLOOKUP($A22,'RevPAR Raw Data'!$B$6:$BE$43,'RevPAR Raw Data'!AW$1,FALSE)</f>
        <v>20.475857813533501</v>
      </c>
      <c r="BI22" s="60">
        <f>VLOOKUP($A22,'RevPAR Raw Data'!$B$6:$BE$43,'RevPAR Raw Data'!AX$1,FALSE)</f>
        <v>20.337199975017299</v>
      </c>
      <c r="BJ22" s="61">
        <f>VLOOKUP($A22,'RevPAR Raw Data'!$B$6:$BE$43,'RevPAR Raw Data'!AY$1,FALSE)</f>
        <v>15.4708149412083</v>
      </c>
      <c r="BK22" s="60">
        <f>VLOOKUP($A22,'RevPAR Raw Data'!$B$6:$BE$43,'RevPAR Raw Data'!BA$1,FALSE)</f>
        <v>2.8935578074168502</v>
      </c>
      <c r="BL22" s="60">
        <f>VLOOKUP($A22,'RevPAR Raw Data'!$B$6:$BE$43,'RevPAR Raw Data'!BB$1,FALSE)</f>
        <v>-0.882443136032935</v>
      </c>
      <c r="BM22" s="61">
        <f>VLOOKUP($A22,'RevPAR Raw Data'!$B$6:$BE$43,'RevPAR Raw Data'!BC$1,FALSE)</f>
        <v>0.93884301647082802</v>
      </c>
      <c r="BN22" s="62">
        <f>VLOOKUP($A22,'RevPAR Raw Data'!$B$6:$BE$43,'RevPAR Raw Data'!BE$1,FALSE)</f>
        <v>8.7708109140215704</v>
      </c>
    </row>
    <row r="23" spans="1:66" x14ac:dyDescent="0.35">
      <c r="A23" s="78" t="s">
        <v>71</v>
      </c>
      <c r="B23" s="59">
        <f>VLOOKUP($A23,'Occupancy Raw Data'!$B$8:$BE$45,'Occupancy Raw Data'!AG$3,FALSE)</f>
        <v>46.458174421561097</v>
      </c>
      <c r="C23" s="60">
        <f>VLOOKUP($A23,'Occupancy Raw Data'!$B$8:$BE$45,'Occupancy Raw Data'!AH$3,FALSE)</f>
        <v>56.861174675819903</v>
      </c>
      <c r="D23" s="60">
        <f>VLOOKUP($A23,'Occupancy Raw Data'!$B$8:$BE$45,'Occupancy Raw Data'!AI$3,FALSE)</f>
        <v>60.753877447241202</v>
      </c>
      <c r="E23" s="60">
        <f>VLOOKUP($A23,'Occupancy Raw Data'!$B$8:$BE$45,'Occupancy Raw Data'!AJ$3,FALSE)</f>
        <v>63.115942028985501</v>
      </c>
      <c r="F23" s="60">
        <f>VLOOKUP($A23,'Occupancy Raw Data'!$B$8:$BE$45,'Occupancy Raw Data'!AK$3,FALSE)</f>
        <v>63.742690058479504</v>
      </c>
      <c r="G23" s="61">
        <f>VLOOKUP($A23,'Occupancy Raw Data'!$B$8:$BE$45,'Occupancy Raw Data'!AL$3,FALSE)</f>
        <v>58.186371726417399</v>
      </c>
      <c r="H23" s="60">
        <f>VLOOKUP($A23,'Occupancy Raw Data'!$B$8:$BE$45,'Occupancy Raw Data'!AN$3,FALSE)</f>
        <v>72.854055428426093</v>
      </c>
      <c r="I23" s="60">
        <f>VLOOKUP($A23,'Occupancy Raw Data'!$B$8:$BE$45,'Occupancy Raw Data'!AO$3,FALSE)</f>
        <v>74.600813628273499</v>
      </c>
      <c r="J23" s="61">
        <f>VLOOKUP($A23,'Occupancy Raw Data'!$B$8:$BE$45,'Occupancy Raw Data'!AP$3,FALSE)</f>
        <v>73.727434528349804</v>
      </c>
      <c r="K23" s="62">
        <f>VLOOKUP($A23,'Occupancy Raw Data'!$B$8:$BE$45,'Occupancy Raw Data'!AR$3,FALSE)</f>
        <v>62.626675384112403</v>
      </c>
      <c r="M23" s="59">
        <f>VLOOKUP($A23,'Occupancy Raw Data'!$B$8:$BE$45,'Occupancy Raw Data'!AT$3,FALSE)</f>
        <v>-6.7182994215586902</v>
      </c>
      <c r="N23" s="60">
        <f>VLOOKUP($A23,'Occupancy Raw Data'!$B$8:$BE$45,'Occupancy Raw Data'!AU$3,FALSE)</f>
        <v>-1.8091228461316899</v>
      </c>
      <c r="O23" s="60">
        <f>VLOOKUP($A23,'Occupancy Raw Data'!$B$8:$BE$45,'Occupancy Raw Data'!AV$3,FALSE)</f>
        <v>1.82514077438737</v>
      </c>
      <c r="P23" s="60">
        <f>VLOOKUP($A23,'Occupancy Raw Data'!$B$8:$BE$45,'Occupancy Raw Data'!AW$3,FALSE)</f>
        <v>3.7935237108672402</v>
      </c>
      <c r="Q23" s="60">
        <f>VLOOKUP($A23,'Occupancy Raw Data'!$B$8:$BE$45,'Occupancy Raw Data'!AX$3,FALSE)</f>
        <v>-1.01545061434599</v>
      </c>
      <c r="R23" s="61">
        <f>VLOOKUP($A23,'Occupancy Raw Data'!$B$8:$BE$45,'Occupancy Raw Data'!AY$3,FALSE)</f>
        <v>-0.56472503926143203</v>
      </c>
      <c r="S23" s="60">
        <f>VLOOKUP($A23,'Occupancy Raw Data'!$B$8:$BE$45,'Occupancy Raw Data'!BA$3,FALSE)</f>
        <v>-6.4011787557678899</v>
      </c>
      <c r="T23" s="60">
        <f>VLOOKUP($A23,'Occupancy Raw Data'!$B$8:$BE$45,'Occupancy Raw Data'!BB$3,FALSE)</f>
        <v>-7.6335413799556298</v>
      </c>
      <c r="U23" s="61">
        <f>VLOOKUP($A23,'Occupancy Raw Data'!$B$8:$BE$45,'Occupancy Raw Data'!BC$3,FALSE)</f>
        <v>-7.0287418273971296</v>
      </c>
      <c r="V23" s="62">
        <f>VLOOKUP($A23,'Occupancy Raw Data'!$B$8:$BE$45,'Occupancy Raw Data'!BE$3,FALSE)</f>
        <v>-2.83722261798084</v>
      </c>
      <c r="X23" s="64">
        <f>VLOOKUP($A23,'ADR Raw Data'!$B$6:$BE$43,'ADR Raw Data'!AG$1,FALSE)</f>
        <v>104.164957038091</v>
      </c>
      <c r="Y23" s="65">
        <f>VLOOKUP($A23,'ADR Raw Data'!$B$6:$BE$43,'ADR Raw Data'!AH$1,FALSE)</f>
        <v>104.10800657321001</v>
      </c>
      <c r="Z23" s="65">
        <f>VLOOKUP($A23,'ADR Raw Data'!$B$6:$BE$43,'ADR Raw Data'!AI$1,FALSE)</f>
        <v>104.255332817175</v>
      </c>
      <c r="AA23" s="65">
        <f>VLOOKUP($A23,'ADR Raw Data'!$B$6:$BE$43,'ADR Raw Data'!AJ$1,FALSE)</f>
        <v>104.777220778697</v>
      </c>
      <c r="AB23" s="65">
        <f>VLOOKUP($A23,'ADR Raw Data'!$B$6:$BE$43,'ADR Raw Data'!AK$1,FALSE)</f>
        <v>110.500161348224</v>
      </c>
      <c r="AC23" s="66">
        <f>VLOOKUP($A23,'ADR Raw Data'!$B$6:$BE$43,'ADR Raw Data'!AL$1,FALSE)</f>
        <v>105.69355888432</v>
      </c>
      <c r="AD23" s="65">
        <f>VLOOKUP($A23,'ADR Raw Data'!$B$6:$BE$43,'ADR Raw Data'!AN$1,FALSE)</f>
        <v>136.97358594936</v>
      </c>
      <c r="AE23" s="65">
        <f>VLOOKUP($A23,'ADR Raw Data'!$B$6:$BE$43,'ADR Raw Data'!AO$1,FALSE)</f>
        <v>138.642438949574</v>
      </c>
      <c r="AF23" s="66">
        <f>VLOOKUP($A23,'ADR Raw Data'!$B$6:$BE$43,'ADR Raw Data'!AP$1,FALSE)</f>
        <v>137.81789711004501</v>
      </c>
      <c r="AG23" s="67">
        <f>VLOOKUP($A23,'ADR Raw Data'!$B$6:$BE$43,'ADR Raw Data'!AR$1,FALSE)</f>
        <v>116.49883602302501</v>
      </c>
      <c r="AH23" s="94"/>
      <c r="AI23" s="59">
        <f>VLOOKUP($A23,'ADR Raw Data'!$B$6:$BE$43,'ADR Raw Data'!AT$1,FALSE)</f>
        <v>4.1766086687591599</v>
      </c>
      <c r="AJ23" s="60">
        <f>VLOOKUP($A23,'ADR Raw Data'!$B$6:$BE$43,'ADR Raw Data'!AU$1,FALSE)</f>
        <v>4.9598170942161204</v>
      </c>
      <c r="AK23" s="60">
        <f>VLOOKUP($A23,'ADR Raw Data'!$B$6:$BE$43,'ADR Raw Data'!AV$1,FALSE)</f>
        <v>5.5254080140422204</v>
      </c>
      <c r="AL23" s="60">
        <f>VLOOKUP($A23,'ADR Raw Data'!$B$6:$BE$43,'ADR Raw Data'!AW$1,FALSE)</f>
        <v>4.9262904464349599</v>
      </c>
      <c r="AM23" s="60">
        <f>VLOOKUP($A23,'ADR Raw Data'!$B$6:$BE$43,'ADR Raw Data'!AX$1,FALSE)</f>
        <v>4.4340607250845396</v>
      </c>
      <c r="AN23" s="61">
        <f>VLOOKUP($A23,'ADR Raw Data'!$B$6:$BE$43,'ADR Raw Data'!AY$1,FALSE)</f>
        <v>4.8120865132324804</v>
      </c>
      <c r="AO23" s="60">
        <f>VLOOKUP($A23,'ADR Raw Data'!$B$6:$BE$43,'ADR Raw Data'!BA$1,FALSE)</f>
        <v>4.5746283382676403</v>
      </c>
      <c r="AP23" s="60">
        <f>VLOOKUP($A23,'ADR Raw Data'!$B$6:$BE$43,'ADR Raw Data'!BB$1,FALSE)</f>
        <v>4.4810603065833901</v>
      </c>
      <c r="AQ23" s="61">
        <f>VLOOKUP($A23,'ADR Raw Data'!$B$6:$BE$43,'ADR Raw Data'!BC$1,FALSE)</f>
        <v>4.5224832823165597</v>
      </c>
      <c r="AR23" s="62">
        <f>VLOOKUP($A23,'ADR Raw Data'!$B$6:$BE$43,'ADR Raw Data'!BE$1,FALSE)</f>
        <v>4.2557314970823397</v>
      </c>
      <c r="AT23" s="64">
        <f>VLOOKUP($A23,'RevPAR Raw Data'!$B$6:$BE$43,'RevPAR Raw Data'!AG$1,FALSE)</f>
        <v>48.393137426900502</v>
      </c>
      <c r="AU23" s="65">
        <f>VLOOKUP($A23,'RevPAR Raw Data'!$B$6:$BE$43,'RevPAR Raw Data'!AH$1,FALSE)</f>
        <v>59.197035469107497</v>
      </c>
      <c r="AV23" s="65">
        <f>VLOOKUP($A23,'RevPAR Raw Data'!$B$6:$BE$43,'RevPAR Raw Data'!AI$1,FALSE)</f>
        <v>63.339157131960299</v>
      </c>
      <c r="AW23" s="65">
        <f>VLOOKUP($A23,'RevPAR Raw Data'!$B$6:$BE$43,'RevPAR Raw Data'!AJ$1,FALSE)</f>
        <v>66.131129926264904</v>
      </c>
      <c r="AX23" s="65">
        <f>VLOOKUP($A23,'RevPAR Raw Data'!$B$6:$BE$43,'RevPAR Raw Data'!AK$1,FALSE)</f>
        <v>70.435775362318793</v>
      </c>
      <c r="AY23" s="66">
        <f>VLOOKUP($A23,'RevPAR Raw Data'!$B$6:$BE$43,'RevPAR Raw Data'!AL$1,FALSE)</f>
        <v>61.499247063310399</v>
      </c>
      <c r="AZ23" s="65">
        <f>VLOOKUP($A23,'RevPAR Raw Data'!$B$6:$BE$43,'RevPAR Raw Data'!AN$1,FALSE)</f>
        <v>99.790812229849905</v>
      </c>
      <c r="BA23" s="65">
        <f>VLOOKUP($A23,'RevPAR Raw Data'!$B$6:$BE$43,'RevPAR Raw Data'!AO$1,FALSE)</f>
        <v>103.428387490465</v>
      </c>
      <c r="BB23" s="66">
        <f>VLOOKUP($A23,'RevPAR Raw Data'!$B$6:$BE$43,'RevPAR Raw Data'!AP$1,FALSE)</f>
        <v>101.609599860157</v>
      </c>
      <c r="BC23" s="67">
        <f>VLOOKUP($A23,'RevPAR Raw Data'!$B$6:$BE$43,'RevPAR Raw Data'!AR$1,FALSE)</f>
        <v>72.959347862409601</v>
      </c>
      <c r="BE23" s="59">
        <f>VLOOKUP($A23,'RevPAR Raw Data'!$B$6:$BE$43,'RevPAR Raw Data'!AT$1,FALSE)</f>
        <v>-2.8222878288335398</v>
      </c>
      <c r="BF23" s="60">
        <f>VLOOKUP($A23,'RevPAR Raw Data'!$B$6:$BE$43,'RevPAR Raw Data'!AU$1,FALSE)</f>
        <v>3.0609650639066102</v>
      </c>
      <c r="BG23" s="60">
        <f>VLOOKUP($A23,'RevPAR Raw Data'!$B$6:$BE$43,'RevPAR Raw Data'!AV$1,FALSE)</f>
        <v>7.4513952630451499</v>
      </c>
      <c r="BH23" s="60">
        <f>VLOOKUP($A23,'RevPAR Raw Data'!$B$6:$BE$43,'RevPAR Raw Data'!AW$1,FALSE)</f>
        <v>8.9066941534539108</v>
      </c>
      <c r="BI23" s="60">
        <f>VLOOKUP($A23,'RevPAR Raw Data'!$B$6:$BE$43,'RevPAR Raw Data'!AX$1,FALSE)</f>
        <v>3.3735844138652</v>
      </c>
      <c r="BJ23" s="61">
        <f>VLOOKUP($A23,'RevPAR Raw Data'!$B$6:$BE$43,'RevPAR Raw Data'!AY$1,FALSE)</f>
        <v>4.2201864165199003</v>
      </c>
      <c r="BK23" s="60">
        <f>VLOOKUP($A23,'RevPAR Raw Data'!$B$6:$BE$43,'RevPAR Raw Data'!BA$1,FALSE)</f>
        <v>-2.1193805548447799</v>
      </c>
      <c r="BL23" s="60">
        <f>VLOOKUP($A23,'RevPAR Raw Data'!$B$6:$BE$43,'RevPAR Raw Data'!BB$1,FALSE)</f>
        <v>-3.49454466613604</v>
      </c>
      <c r="BM23" s="61">
        <f>VLOOKUP($A23,'RevPAR Raw Data'!$B$6:$BE$43,'RevPAR Raw Data'!BC$1,FALSE)</f>
        <v>-2.8241322191817999</v>
      </c>
      <c r="BN23" s="62">
        <f>VLOOKUP($A23,'RevPAR Raw Data'!$B$6:$BE$43,'RevPAR Raw Data'!BE$1,FALSE)</f>
        <v>1.2977643025057399</v>
      </c>
    </row>
    <row r="24" spans="1:66" x14ac:dyDescent="0.35">
      <c r="A24" s="78" t="s">
        <v>53</v>
      </c>
      <c r="B24" s="59">
        <f>VLOOKUP($A24,'Occupancy Raw Data'!$B$8:$BE$45,'Occupancy Raw Data'!AG$3,FALSE)</f>
        <v>44.370322160754903</v>
      </c>
      <c r="C24" s="60">
        <f>VLOOKUP($A24,'Occupancy Raw Data'!$B$8:$BE$45,'Occupancy Raw Data'!AH$3,FALSE)</f>
        <v>59.290595509274297</v>
      </c>
      <c r="D24" s="60">
        <f>VLOOKUP($A24,'Occupancy Raw Data'!$B$8:$BE$45,'Occupancy Raw Data'!AI$3,FALSE)</f>
        <v>65.449072567523501</v>
      </c>
      <c r="E24" s="60">
        <f>VLOOKUP($A24,'Occupancy Raw Data'!$B$8:$BE$45,'Occupancy Raw Data'!AJ$3,FALSE)</f>
        <v>67.881548974943001</v>
      </c>
      <c r="F24" s="60">
        <f>VLOOKUP($A24,'Occupancy Raw Data'!$B$8:$BE$45,'Occupancy Raw Data'!AK$3,FALSE)</f>
        <v>72.534982102180194</v>
      </c>
      <c r="G24" s="61">
        <f>VLOOKUP($A24,'Occupancy Raw Data'!$B$8:$BE$45,'Occupancy Raw Data'!AL$3,FALSE)</f>
        <v>61.905304262935203</v>
      </c>
      <c r="H24" s="60">
        <f>VLOOKUP($A24,'Occupancy Raw Data'!$B$8:$BE$45,'Occupancy Raw Data'!AN$3,FALSE)</f>
        <v>81.605922551252803</v>
      </c>
      <c r="I24" s="60">
        <f>VLOOKUP($A24,'Occupancy Raw Data'!$B$8:$BE$45,'Occupancy Raw Data'!AO$3,FALSE)</f>
        <v>82.777416205662206</v>
      </c>
      <c r="J24" s="61">
        <f>VLOOKUP($A24,'Occupancy Raw Data'!$B$8:$BE$45,'Occupancy Raw Data'!AP$3,FALSE)</f>
        <v>82.191669378457505</v>
      </c>
      <c r="K24" s="62">
        <f>VLOOKUP($A24,'Occupancy Raw Data'!$B$8:$BE$45,'Occupancy Raw Data'!AR$3,FALSE)</f>
        <v>67.701408581655798</v>
      </c>
      <c r="M24" s="59">
        <f>VLOOKUP($A24,'Occupancy Raw Data'!$B$8:$BE$45,'Occupancy Raw Data'!AT$3,FALSE)</f>
        <v>1.817123403101</v>
      </c>
      <c r="N24" s="60">
        <f>VLOOKUP($A24,'Occupancy Raw Data'!$B$8:$BE$45,'Occupancy Raw Data'!AU$3,FALSE)</f>
        <v>18.021279829928101</v>
      </c>
      <c r="O24" s="60">
        <f>VLOOKUP($A24,'Occupancy Raw Data'!$B$8:$BE$45,'Occupancy Raw Data'!AV$3,FALSE)</f>
        <v>17.57127569427</v>
      </c>
      <c r="P24" s="60">
        <f>VLOOKUP($A24,'Occupancy Raw Data'!$B$8:$BE$45,'Occupancy Raw Data'!AW$3,FALSE)</f>
        <v>20.6555946544538</v>
      </c>
      <c r="Q24" s="60">
        <f>VLOOKUP($A24,'Occupancy Raw Data'!$B$8:$BE$45,'Occupancy Raw Data'!AX$3,FALSE)</f>
        <v>30.122025643485699</v>
      </c>
      <c r="R24" s="61">
        <f>VLOOKUP($A24,'Occupancy Raw Data'!$B$8:$BE$45,'Occupancy Raw Data'!AY$3,FALSE)</f>
        <v>18.371381377516901</v>
      </c>
      <c r="S24" s="60">
        <f>VLOOKUP($A24,'Occupancy Raw Data'!$B$8:$BE$45,'Occupancy Raw Data'!BA$3,FALSE)</f>
        <v>6.8644674722641001</v>
      </c>
      <c r="T24" s="60">
        <f>VLOOKUP($A24,'Occupancy Raw Data'!$B$8:$BE$45,'Occupancy Raw Data'!BB$3,FALSE)</f>
        <v>1.2019286267878599</v>
      </c>
      <c r="U24" s="61">
        <f>VLOOKUP($A24,'Occupancy Raw Data'!$B$8:$BE$45,'Occupancy Raw Data'!BC$3,FALSE)</f>
        <v>3.9359864313367301</v>
      </c>
      <c r="V24" s="62">
        <f>VLOOKUP($A24,'Occupancy Raw Data'!$B$8:$BE$45,'Occupancy Raw Data'!BE$3,FALSE)</f>
        <v>12.9308971088132</v>
      </c>
      <c r="X24" s="64">
        <f>VLOOKUP($A24,'ADR Raw Data'!$B$6:$BE$43,'ADR Raw Data'!AG$1,FALSE)</f>
        <v>101.103461679501</v>
      </c>
      <c r="Y24" s="65">
        <f>VLOOKUP($A24,'ADR Raw Data'!$B$6:$BE$43,'ADR Raw Data'!AH$1,FALSE)</f>
        <v>105.81210482985701</v>
      </c>
      <c r="Z24" s="65">
        <f>VLOOKUP($A24,'ADR Raw Data'!$B$6:$BE$43,'ADR Raw Data'!AI$1,FALSE)</f>
        <v>108.11734866376599</v>
      </c>
      <c r="AA24" s="65">
        <f>VLOOKUP($A24,'ADR Raw Data'!$B$6:$BE$43,'ADR Raw Data'!AJ$1,FALSE)</f>
        <v>110.021560402684</v>
      </c>
      <c r="AB24" s="65">
        <f>VLOOKUP($A24,'ADR Raw Data'!$B$6:$BE$43,'ADR Raw Data'!AK$1,FALSE)</f>
        <v>113.858840287124</v>
      </c>
      <c r="AC24" s="66">
        <f>VLOOKUP($A24,'ADR Raw Data'!$B$6:$BE$43,'ADR Raw Data'!AL$1,FALSE)</f>
        <v>108.433418929219</v>
      </c>
      <c r="AD24" s="65">
        <f>VLOOKUP($A24,'ADR Raw Data'!$B$6:$BE$43,'ADR Raw Data'!AN$1,FALSE)</f>
        <v>143.75199980061799</v>
      </c>
      <c r="AE24" s="65">
        <f>VLOOKUP($A24,'ADR Raw Data'!$B$6:$BE$43,'ADR Raw Data'!AO$1,FALSE)</f>
        <v>142.63534054054</v>
      </c>
      <c r="AF24" s="66">
        <f>VLOOKUP($A24,'ADR Raw Data'!$B$6:$BE$43,'ADR Raw Data'!AP$1,FALSE)</f>
        <v>143.189691180837</v>
      </c>
      <c r="AG24" s="67">
        <f>VLOOKUP($A24,'ADR Raw Data'!$B$6:$BE$43,'ADR Raw Data'!AR$1,FALSE)</f>
        <v>120.489196951229</v>
      </c>
      <c r="AH24" s="94"/>
      <c r="AI24" s="59">
        <f>VLOOKUP($A24,'ADR Raw Data'!$B$6:$BE$43,'ADR Raw Data'!AT$1,FALSE)</f>
        <v>4.5287072918298401</v>
      </c>
      <c r="AJ24" s="60">
        <f>VLOOKUP($A24,'ADR Raw Data'!$B$6:$BE$43,'ADR Raw Data'!AU$1,FALSE)</f>
        <v>8.3880332603844305</v>
      </c>
      <c r="AK24" s="60">
        <f>VLOOKUP($A24,'ADR Raw Data'!$B$6:$BE$43,'ADR Raw Data'!AV$1,FALSE)</f>
        <v>9.5177373545088493</v>
      </c>
      <c r="AL24" s="60">
        <f>VLOOKUP($A24,'ADR Raw Data'!$B$6:$BE$43,'ADR Raw Data'!AW$1,FALSE)</f>
        <v>10.2783257410026</v>
      </c>
      <c r="AM24" s="60">
        <f>VLOOKUP($A24,'ADR Raw Data'!$B$6:$BE$43,'ADR Raw Data'!AX$1,FALSE)</f>
        <v>6.8296871577620504</v>
      </c>
      <c r="AN24" s="61">
        <f>VLOOKUP($A24,'ADR Raw Data'!$B$6:$BE$43,'ADR Raw Data'!AY$1,FALSE)</f>
        <v>8.3492697458345795</v>
      </c>
      <c r="AO24" s="60">
        <f>VLOOKUP($A24,'ADR Raw Data'!$B$6:$BE$43,'ADR Raw Data'!BA$1,FALSE)</f>
        <v>7.8137950233901403</v>
      </c>
      <c r="AP24" s="60">
        <f>VLOOKUP($A24,'ADR Raw Data'!$B$6:$BE$43,'ADR Raw Data'!BB$1,FALSE)</f>
        <v>1.50831328451279</v>
      </c>
      <c r="AQ24" s="61">
        <f>VLOOKUP($A24,'ADR Raw Data'!$B$6:$BE$43,'ADR Raw Data'!BC$1,FALSE)</f>
        <v>4.4813733358681898</v>
      </c>
      <c r="AR24" s="62">
        <f>VLOOKUP($A24,'ADR Raw Data'!$B$6:$BE$43,'ADR Raw Data'!BE$1,FALSE)</f>
        <v>5.6818471900194298</v>
      </c>
      <c r="AT24" s="64">
        <f>VLOOKUP($A24,'RevPAR Raw Data'!$B$6:$BE$43,'RevPAR Raw Data'!AG$1,FALSE)</f>
        <v>44.859931662870103</v>
      </c>
      <c r="AU24" s="65">
        <f>VLOOKUP($A24,'RevPAR Raw Data'!$B$6:$BE$43,'RevPAR Raw Data'!AH$1,FALSE)</f>
        <v>62.736627074520001</v>
      </c>
      <c r="AV24" s="65">
        <f>VLOOKUP($A24,'RevPAR Raw Data'!$B$6:$BE$43,'RevPAR Raw Data'!AI$1,FALSE)</f>
        <v>70.7618019850309</v>
      </c>
      <c r="AW24" s="65">
        <f>VLOOKUP($A24,'RevPAR Raw Data'!$B$6:$BE$43,'RevPAR Raw Data'!AJ$1,FALSE)</f>
        <v>74.684339407744801</v>
      </c>
      <c r="AX24" s="65">
        <f>VLOOKUP($A24,'RevPAR Raw Data'!$B$6:$BE$43,'RevPAR Raw Data'!AK$1,FALSE)</f>
        <v>82.587489424015601</v>
      </c>
      <c r="AY24" s="66">
        <f>VLOOKUP($A24,'RevPAR Raw Data'!$B$6:$BE$43,'RevPAR Raw Data'!AL$1,FALSE)</f>
        <v>67.126037910836303</v>
      </c>
      <c r="AZ24" s="65">
        <f>VLOOKUP($A24,'RevPAR Raw Data'!$B$6:$BE$43,'RevPAR Raw Data'!AN$1,FALSE)</f>
        <v>117.31014562316901</v>
      </c>
      <c r="BA24" s="65">
        <f>VLOOKUP($A24,'RevPAR Raw Data'!$B$6:$BE$43,'RevPAR Raw Data'!AO$1,FALSE)</f>
        <v>118.06984949560599</v>
      </c>
      <c r="BB24" s="66">
        <f>VLOOKUP($A24,'RevPAR Raw Data'!$B$6:$BE$43,'RevPAR Raw Data'!AP$1,FALSE)</f>
        <v>117.689997559388</v>
      </c>
      <c r="BC24" s="67">
        <f>VLOOKUP($A24,'RevPAR Raw Data'!$B$6:$BE$43,'RevPAR Raw Data'!AR$1,FALSE)</f>
        <v>81.572883524708203</v>
      </c>
      <c r="BE24" s="59">
        <f>VLOOKUP($A24,'RevPAR Raw Data'!$B$6:$BE$43,'RevPAR Raw Data'!AT$1,FALSE)</f>
        <v>6.42812289498863</v>
      </c>
      <c r="BF24" s="60">
        <f>VLOOKUP($A24,'RevPAR Raw Data'!$B$6:$BE$43,'RevPAR Raw Data'!AU$1,FALSE)</f>
        <v>27.920944036393902</v>
      </c>
      <c r="BG24" s="60">
        <f>VLOOKUP($A24,'RevPAR Raw Data'!$B$6:$BE$43,'RevPAR Raw Data'!AV$1,FALSE)</f>
        <v>28.761400919196099</v>
      </c>
      <c r="BH24" s="60">
        <f>VLOOKUP($A24,'RevPAR Raw Data'!$B$6:$BE$43,'RevPAR Raw Data'!AW$1,FALSE)</f>
        <v>33.0569696977823</v>
      </c>
      <c r="BI24" s="60">
        <f>VLOOKUP($A24,'RevPAR Raw Data'!$B$6:$BE$43,'RevPAR Raw Data'!AX$1,FALSE)</f>
        <v>39.008952918278702</v>
      </c>
      <c r="BJ24" s="61">
        <f>VLOOKUP($A24,'RevPAR Raw Data'!$B$6:$BE$43,'RevPAR Raw Data'!AY$1,FALSE)</f>
        <v>28.254527310596401</v>
      </c>
      <c r="BK24" s="60">
        <f>VLOOKUP($A24,'RevPAR Raw Data'!$B$6:$BE$43,'RevPAR Raw Data'!BA$1,FALSE)</f>
        <v>15.2146379133842</v>
      </c>
      <c r="BL24" s="60">
        <f>VLOOKUP($A24,'RevPAR Raw Data'!$B$6:$BE$43,'RevPAR Raw Data'!BB$1,FALSE)</f>
        <v>2.7283707604488598</v>
      </c>
      <c r="BM24" s="61">
        <f>VLOOKUP($A24,'RevPAR Raw Data'!$B$6:$BE$43,'RevPAR Raw Data'!BC$1,FALSE)</f>
        <v>8.5937460136422299</v>
      </c>
      <c r="BN24" s="62">
        <f>VLOOKUP($A24,'RevPAR Raw Data'!$B$6:$BE$43,'RevPAR Raw Data'!BE$1,FALSE)</f>
        <v>19.347458112854</v>
      </c>
    </row>
    <row r="25" spans="1:66" x14ac:dyDescent="0.35">
      <c r="A25" s="78" t="s">
        <v>52</v>
      </c>
      <c r="B25" s="59">
        <f>VLOOKUP($A25,'Occupancy Raw Data'!$B$8:$BE$45,'Occupancy Raw Data'!AG$3,FALSE)</f>
        <v>40.057482462977298</v>
      </c>
      <c r="C25" s="60">
        <f>VLOOKUP($A25,'Occupancy Raw Data'!$B$8:$BE$45,'Occupancy Raw Data'!AH$3,FALSE)</f>
        <v>53.083593141075603</v>
      </c>
      <c r="D25" s="60">
        <f>VLOOKUP($A25,'Occupancy Raw Data'!$B$8:$BE$45,'Occupancy Raw Data'!AI$3,FALSE)</f>
        <v>60.488113795791101</v>
      </c>
      <c r="E25" s="60">
        <f>VLOOKUP($A25,'Occupancy Raw Data'!$B$8:$BE$45,'Occupancy Raw Data'!AJ$3,FALSE)</f>
        <v>62.5</v>
      </c>
      <c r="F25" s="60">
        <f>VLOOKUP($A25,'Occupancy Raw Data'!$B$8:$BE$45,'Occupancy Raw Data'!AK$3,FALSE)</f>
        <v>66.324045206547098</v>
      </c>
      <c r="G25" s="61">
        <f>VLOOKUP($A25,'Occupancy Raw Data'!$B$8:$BE$45,'Occupancy Raw Data'!AL$3,FALSE)</f>
        <v>56.490646921278199</v>
      </c>
      <c r="H25" s="60">
        <f>VLOOKUP($A25,'Occupancy Raw Data'!$B$8:$BE$45,'Occupancy Raw Data'!AN$3,FALSE)</f>
        <v>73.285268901013197</v>
      </c>
      <c r="I25" s="60">
        <f>VLOOKUP($A25,'Occupancy Raw Data'!$B$8:$BE$45,'Occupancy Raw Data'!AO$3,FALSE)</f>
        <v>74.678487918939894</v>
      </c>
      <c r="J25" s="61">
        <f>VLOOKUP($A25,'Occupancy Raw Data'!$B$8:$BE$45,'Occupancy Raw Data'!AP$3,FALSE)</f>
        <v>73.981878409976602</v>
      </c>
      <c r="K25" s="62">
        <f>VLOOKUP($A25,'Occupancy Raw Data'!$B$8:$BE$45,'Occupancy Raw Data'!AR$3,FALSE)</f>
        <v>61.488141632334901</v>
      </c>
      <c r="M25" s="59">
        <f>VLOOKUP($A25,'Occupancy Raw Data'!$B$8:$BE$45,'Occupancy Raw Data'!AT$3,FALSE)</f>
        <v>6.0211449200618796</v>
      </c>
      <c r="N25" s="60">
        <f>VLOOKUP($A25,'Occupancy Raw Data'!$B$8:$BE$45,'Occupancy Raw Data'!AU$3,FALSE)</f>
        <v>9.7050236585120295</v>
      </c>
      <c r="O25" s="60">
        <f>VLOOKUP($A25,'Occupancy Raw Data'!$B$8:$BE$45,'Occupancy Raw Data'!AV$3,FALSE)</f>
        <v>22.407334384858</v>
      </c>
      <c r="P25" s="60">
        <f>VLOOKUP($A25,'Occupancy Raw Data'!$B$8:$BE$45,'Occupancy Raw Data'!AW$3,FALSE)</f>
        <v>20.6961429915333</v>
      </c>
      <c r="Q25" s="60">
        <f>VLOOKUP($A25,'Occupancy Raw Data'!$B$8:$BE$45,'Occupancy Raw Data'!AX$3,FALSE)</f>
        <v>19.987661937075799</v>
      </c>
      <c r="R25" s="61">
        <f>VLOOKUP($A25,'Occupancy Raw Data'!$B$8:$BE$45,'Occupancy Raw Data'!AY$3,FALSE)</f>
        <v>16.406344107608898</v>
      </c>
      <c r="S25" s="60">
        <f>VLOOKUP($A25,'Occupancy Raw Data'!$B$8:$BE$45,'Occupancy Raw Data'!BA$3,FALSE)</f>
        <v>-6.5241704983223503</v>
      </c>
      <c r="T25" s="60">
        <f>VLOOKUP($A25,'Occupancy Raw Data'!$B$8:$BE$45,'Occupancy Raw Data'!BB$3,FALSE)</f>
        <v>-9.0207715133531092</v>
      </c>
      <c r="U25" s="61">
        <f>VLOOKUP($A25,'Occupancy Raw Data'!$B$8:$BE$45,'Occupancy Raw Data'!BC$3,FALSE)</f>
        <v>-7.8011170471102398</v>
      </c>
      <c r="V25" s="62">
        <f>VLOOKUP($A25,'Occupancy Raw Data'!$B$8:$BE$45,'Occupancy Raw Data'!BE$3,FALSE)</f>
        <v>6.7694612949222899</v>
      </c>
      <c r="X25" s="64">
        <f>VLOOKUP($A25,'ADR Raw Data'!$B$6:$BE$43,'ADR Raw Data'!AG$1,FALSE)</f>
        <v>94.729439377356101</v>
      </c>
      <c r="Y25" s="65">
        <f>VLOOKUP($A25,'ADR Raw Data'!$B$6:$BE$43,'ADR Raw Data'!AH$1,FALSE)</f>
        <v>96.139231898687697</v>
      </c>
      <c r="Z25" s="65">
        <f>VLOOKUP($A25,'ADR Raw Data'!$B$6:$BE$43,'ADR Raw Data'!AI$1,FALSE)</f>
        <v>100.74091568011499</v>
      </c>
      <c r="AA25" s="65">
        <f>VLOOKUP($A25,'ADR Raw Data'!$B$6:$BE$43,'ADR Raw Data'!AJ$1,FALSE)</f>
        <v>108.850860483242</v>
      </c>
      <c r="AB25" s="65">
        <f>VLOOKUP($A25,'ADR Raw Data'!$B$6:$BE$43,'ADR Raw Data'!AK$1,FALSE)</f>
        <v>136.95490047741399</v>
      </c>
      <c r="AC25" s="66">
        <f>VLOOKUP($A25,'ADR Raw Data'!$B$6:$BE$43,'ADR Raw Data'!AL$1,FALSE)</f>
        <v>109.32163171329</v>
      </c>
      <c r="AD25" s="65">
        <f>VLOOKUP($A25,'ADR Raw Data'!$B$6:$BE$43,'ADR Raw Data'!AN$1,FALSE)</f>
        <v>167.00034764690199</v>
      </c>
      <c r="AE25" s="65">
        <f>VLOOKUP($A25,'ADR Raw Data'!$B$6:$BE$43,'ADR Raw Data'!AO$1,FALSE)</f>
        <v>161.06792367905999</v>
      </c>
      <c r="AF25" s="66">
        <f>VLOOKUP($A25,'ADR Raw Data'!$B$6:$BE$43,'ADR Raw Data'!AP$1,FALSE)</f>
        <v>164.006205965628</v>
      </c>
      <c r="AG25" s="67">
        <f>VLOOKUP($A25,'ADR Raw Data'!$B$6:$BE$43,'ADR Raw Data'!AR$1,FALSE)</f>
        <v>128.12045984426601</v>
      </c>
      <c r="AI25" s="59">
        <f>VLOOKUP($A25,'ADR Raw Data'!$B$6:$BE$43,'ADR Raw Data'!AT$1,FALSE)</f>
        <v>9.1580069420756196</v>
      </c>
      <c r="AJ25" s="60">
        <f>VLOOKUP($A25,'ADR Raw Data'!$B$6:$BE$43,'ADR Raw Data'!AU$1,FALSE)</f>
        <v>11.7164296425016</v>
      </c>
      <c r="AK25" s="60">
        <f>VLOOKUP($A25,'ADR Raw Data'!$B$6:$BE$43,'ADR Raw Data'!AV$1,FALSE)</f>
        <v>16.1043611774552</v>
      </c>
      <c r="AL25" s="60">
        <f>VLOOKUP($A25,'ADR Raw Data'!$B$6:$BE$43,'ADR Raw Data'!AW$1,FALSE)</f>
        <v>25.273727640288101</v>
      </c>
      <c r="AM25" s="60">
        <f>VLOOKUP($A25,'ADR Raw Data'!$B$6:$BE$43,'ADR Raw Data'!AX$1,FALSE)</f>
        <v>48.744082199134802</v>
      </c>
      <c r="AN25" s="61">
        <f>VLOOKUP($A25,'ADR Raw Data'!$B$6:$BE$43,'ADR Raw Data'!AY$1,FALSE)</f>
        <v>24.422696197988699</v>
      </c>
      <c r="AO25" s="60">
        <f>VLOOKUP($A25,'ADR Raw Data'!$B$6:$BE$43,'ADR Raw Data'!BA$1,FALSE)</f>
        <v>0.34801883807415201</v>
      </c>
      <c r="AP25" s="60">
        <f>VLOOKUP($A25,'ADR Raw Data'!$B$6:$BE$43,'ADR Raw Data'!BB$1,FALSE)</f>
        <v>-6.6938357762337199</v>
      </c>
      <c r="AQ25" s="61">
        <f>VLOOKUP($A25,'ADR Raw Data'!$B$6:$BE$43,'ADR Raw Data'!BC$1,FALSE)</f>
        <v>-3.2943834844889301</v>
      </c>
      <c r="AR25" s="62">
        <f>VLOOKUP($A25,'ADR Raw Data'!$B$6:$BE$43,'ADR Raw Data'!BE$1,FALSE)</f>
        <v>6.4127750375569699</v>
      </c>
      <c r="AT25" s="64">
        <f>VLOOKUP($A25,'RevPAR Raw Data'!$B$6:$BE$43,'RevPAR Raw Data'!AG$1,FALSE)</f>
        <v>37.946228565861198</v>
      </c>
      <c r="AU25" s="65">
        <f>VLOOKUP($A25,'RevPAR Raw Data'!$B$6:$BE$43,'RevPAR Raw Data'!AH$1,FALSE)</f>
        <v>51.034158710054498</v>
      </c>
      <c r="AV25" s="65">
        <f>VLOOKUP($A25,'RevPAR Raw Data'!$B$6:$BE$43,'RevPAR Raw Data'!AI$1,FALSE)</f>
        <v>60.936279715510501</v>
      </c>
      <c r="AW25" s="65">
        <f>VLOOKUP($A25,'RevPAR Raw Data'!$B$6:$BE$43,'RevPAR Raw Data'!AJ$1,FALSE)</f>
        <v>68.0317878020265</v>
      </c>
      <c r="AX25" s="65">
        <f>VLOOKUP($A25,'RevPAR Raw Data'!$B$6:$BE$43,'RevPAR Raw Data'!AK$1,FALSE)</f>
        <v>90.834030105222098</v>
      </c>
      <c r="AY25" s="66">
        <f>VLOOKUP($A25,'RevPAR Raw Data'!$B$6:$BE$43,'RevPAR Raw Data'!AL$1,FALSE)</f>
        <v>61.756496979734898</v>
      </c>
      <c r="AZ25" s="65">
        <f>VLOOKUP($A25,'RevPAR Raw Data'!$B$6:$BE$43,'RevPAR Raw Data'!AN$1,FALSE)</f>
        <v>122.386653838659</v>
      </c>
      <c r="BA25" s="65">
        <f>VLOOKUP($A25,'RevPAR Raw Data'!$B$6:$BE$43,'RevPAR Raw Data'!AO$1,FALSE)</f>
        <v>120.283089925954</v>
      </c>
      <c r="BB25" s="66">
        <f>VLOOKUP($A25,'RevPAR Raw Data'!$B$6:$BE$43,'RevPAR Raw Data'!AP$1,FALSE)</f>
        <v>121.334871882307</v>
      </c>
      <c r="BC25" s="67">
        <f>VLOOKUP($A25,'RevPAR Raw Data'!$B$6:$BE$43,'RevPAR Raw Data'!AR$1,FALSE)</f>
        <v>78.778889809041303</v>
      </c>
      <c r="BE25" s="59">
        <f>VLOOKUP($A25,'RevPAR Raw Data'!$B$6:$BE$43,'RevPAR Raw Data'!AT$1,FALSE)</f>
        <v>15.7305687319092</v>
      </c>
      <c r="BF25" s="60">
        <f>VLOOKUP($A25,'RevPAR Raw Data'!$B$6:$BE$43,'RevPAR Raw Data'!AU$1,FALSE)</f>
        <v>22.558535569751299</v>
      </c>
      <c r="BG25" s="60">
        <f>VLOOKUP($A25,'RevPAR Raw Data'!$B$6:$BE$43,'RevPAR Raw Data'!AV$1,FALSE)</f>
        <v>42.120253621890797</v>
      </c>
      <c r="BH25" s="60">
        <f>VLOOKUP($A25,'RevPAR Raw Data'!$B$6:$BE$43,'RevPAR Raw Data'!AW$1,FALSE)</f>
        <v>51.200557443546202</v>
      </c>
      <c r="BI25" s="60">
        <f>VLOOKUP($A25,'RevPAR Raw Data'!$B$6:$BE$43,'RevPAR Raw Data'!AX$1,FALSE)</f>
        <v>78.474546500504104</v>
      </c>
      <c r="BJ25" s="61">
        <f>VLOOKUP($A25,'RevPAR Raw Data'!$B$6:$BE$43,'RevPAR Raw Data'!AY$1,FALSE)</f>
        <v>44.835911884195603</v>
      </c>
      <c r="BK25" s="60">
        <f>VLOOKUP($A25,'RevPAR Raw Data'!$B$6:$BE$43,'RevPAR Raw Data'!BA$1,FALSE)</f>
        <v>-6.1988570026104401</v>
      </c>
      <c r="BL25" s="60">
        <f>VLOOKUP($A25,'RevPAR Raw Data'!$B$6:$BE$43,'RevPAR Raw Data'!BB$1,FALSE)</f>
        <v>-15.1107716587337</v>
      </c>
      <c r="BM25" s="61">
        <f>VLOOKUP($A25,'RevPAR Raw Data'!$B$6:$BE$43,'RevPAR Raw Data'!BC$1,FALSE)</f>
        <v>-10.8385018199935</v>
      </c>
      <c r="BN25" s="62">
        <f>VLOOKUP($A25,'RevPAR Raw Data'!$B$6:$BE$43,'RevPAR Raw Data'!BE$1,FALSE)</f>
        <v>13.6163466565771</v>
      </c>
    </row>
    <row r="26" spans="1:66" x14ac:dyDescent="0.35">
      <c r="A26" s="78" t="s">
        <v>51</v>
      </c>
      <c r="B26" s="59">
        <f>VLOOKUP($A26,'Occupancy Raw Data'!$B$8:$BE$45,'Occupancy Raw Data'!AG$3,FALSE)</f>
        <v>50.137308748528802</v>
      </c>
      <c r="C26" s="60">
        <f>VLOOKUP($A26,'Occupancy Raw Data'!$B$8:$BE$45,'Occupancy Raw Data'!AH$3,FALSE)</f>
        <v>61.318163985876801</v>
      </c>
      <c r="D26" s="60">
        <f>VLOOKUP($A26,'Occupancy Raw Data'!$B$8:$BE$45,'Occupancy Raw Data'!AI$3,FALSE)</f>
        <v>64.893095331502494</v>
      </c>
      <c r="E26" s="60">
        <f>VLOOKUP($A26,'Occupancy Raw Data'!$B$8:$BE$45,'Occupancy Raw Data'!AJ$3,FALSE)</f>
        <v>68.438603373872098</v>
      </c>
      <c r="F26" s="60">
        <f>VLOOKUP($A26,'Occupancy Raw Data'!$B$8:$BE$45,'Occupancy Raw Data'!AK$3,FALSE)</f>
        <v>71.586896822283194</v>
      </c>
      <c r="G26" s="61">
        <f>VLOOKUP($A26,'Occupancy Raw Data'!$B$8:$BE$45,'Occupancy Raw Data'!AL$3,FALSE)</f>
        <v>63.274813652412703</v>
      </c>
      <c r="H26" s="60">
        <f>VLOOKUP($A26,'Occupancy Raw Data'!$B$8:$BE$45,'Occupancy Raw Data'!AN$3,FALSE)</f>
        <v>85.724794036877199</v>
      </c>
      <c r="I26" s="60">
        <f>VLOOKUP($A26,'Occupancy Raw Data'!$B$8:$BE$45,'Occupancy Raw Data'!AO$3,FALSE)</f>
        <v>86.421145547273397</v>
      </c>
      <c r="J26" s="61">
        <f>VLOOKUP($A26,'Occupancy Raw Data'!$B$8:$BE$45,'Occupancy Raw Data'!AP$3,FALSE)</f>
        <v>86.072969792075298</v>
      </c>
      <c r="K26" s="62">
        <f>VLOOKUP($A26,'Occupancy Raw Data'!$B$8:$BE$45,'Occupancy Raw Data'!AR$3,FALSE)</f>
        <v>69.788572549459104</v>
      </c>
      <c r="M26" s="59">
        <f>VLOOKUP($A26,'Occupancy Raw Data'!$B$8:$BE$45,'Occupancy Raw Data'!AT$3,FALSE)</f>
        <v>3.77244804085709</v>
      </c>
      <c r="N26" s="60">
        <f>VLOOKUP($A26,'Occupancy Raw Data'!$B$8:$BE$45,'Occupancy Raw Data'!AU$3,FALSE)</f>
        <v>8.9389281987371394</v>
      </c>
      <c r="O26" s="60">
        <f>VLOOKUP($A26,'Occupancy Raw Data'!$B$8:$BE$45,'Occupancy Raw Data'!AV$3,FALSE)</f>
        <v>11.902089732393501</v>
      </c>
      <c r="P26" s="60">
        <f>VLOOKUP($A26,'Occupancy Raw Data'!$B$8:$BE$45,'Occupancy Raw Data'!AW$3,FALSE)</f>
        <v>11.7811807361602</v>
      </c>
      <c r="Q26" s="60">
        <f>VLOOKUP($A26,'Occupancy Raw Data'!$B$8:$BE$45,'Occupancy Raw Data'!AX$3,FALSE)</f>
        <v>10.685339421577901</v>
      </c>
      <c r="R26" s="61">
        <f>VLOOKUP($A26,'Occupancy Raw Data'!$B$8:$BE$45,'Occupancy Raw Data'!AY$3,FALSE)</f>
        <v>9.6634175467610994</v>
      </c>
      <c r="S26" s="60">
        <f>VLOOKUP($A26,'Occupancy Raw Data'!$B$8:$BE$45,'Occupancy Raw Data'!BA$3,FALSE)</f>
        <v>3.5667869705233701</v>
      </c>
      <c r="T26" s="60">
        <f>VLOOKUP($A26,'Occupancy Raw Data'!$B$8:$BE$45,'Occupancy Raw Data'!BB$3,FALSE)</f>
        <v>-0.98716723177499099</v>
      </c>
      <c r="U26" s="61">
        <f>VLOOKUP($A26,'Occupancy Raw Data'!$B$8:$BE$45,'Occupancy Raw Data'!BC$3,FALSE)</f>
        <v>1.2294186638442699</v>
      </c>
      <c r="V26" s="62">
        <f>VLOOKUP($A26,'Occupancy Raw Data'!$B$8:$BE$45,'Occupancy Raw Data'!BE$3,FALSE)</f>
        <v>6.5350912960635696</v>
      </c>
      <c r="X26" s="64">
        <f>VLOOKUP($A26,'ADR Raw Data'!$B$6:$BE$43,'ADR Raw Data'!AG$1,FALSE)</f>
        <v>89.747827660406799</v>
      </c>
      <c r="Y26" s="65">
        <f>VLOOKUP($A26,'ADR Raw Data'!$B$6:$BE$43,'ADR Raw Data'!AH$1,FALSE)</f>
        <v>91.873648432501497</v>
      </c>
      <c r="Z26" s="65">
        <f>VLOOKUP($A26,'ADR Raw Data'!$B$6:$BE$43,'ADR Raw Data'!AI$1,FALSE)</f>
        <v>92.903653744426805</v>
      </c>
      <c r="AA26" s="65">
        <f>VLOOKUP($A26,'ADR Raw Data'!$B$6:$BE$43,'ADR Raw Data'!AJ$1,FALSE)</f>
        <v>94.167121668099696</v>
      </c>
      <c r="AB26" s="65">
        <f>VLOOKUP($A26,'ADR Raw Data'!$B$6:$BE$43,'ADR Raw Data'!AK$1,FALSE)</f>
        <v>99.617648307987295</v>
      </c>
      <c r="AC26" s="66">
        <f>VLOOKUP($A26,'ADR Raw Data'!$B$6:$BE$43,'ADR Raw Data'!AL$1,FALSE)</f>
        <v>93.996415097264205</v>
      </c>
      <c r="AD26" s="65">
        <f>VLOOKUP($A26,'ADR Raw Data'!$B$6:$BE$43,'ADR Raw Data'!AN$1,FALSE)</f>
        <v>155.36905669012</v>
      </c>
      <c r="AE26" s="65">
        <f>VLOOKUP($A26,'ADR Raw Data'!$B$6:$BE$43,'ADR Raw Data'!AO$1,FALSE)</f>
        <v>159.12172728820201</v>
      </c>
      <c r="AF26" s="66">
        <f>VLOOKUP($A26,'ADR Raw Data'!$B$6:$BE$43,'ADR Raw Data'!AP$1,FALSE)</f>
        <v>157.25298199635299</v>
      </c>
      <c r="AG26" s="67">
        <f>VLOOKUP($A26,'ADR Raw Data'!$B$6:$BE$43,'ADR Raw Data'!AR$1,FALSE)</f>
        <v>116.286927192603</v>
      </c>
      <c r="AI26" s="59">
        <f>VLOOKUP($A26,'ADR Raw Data'!$B$6:$BE$43,'ADR Raw Data'!AT$1,FALSE)</f>
        <v>0.244294321199965</v>
      </c>
      <c r="AJ26" s="60">
        <f>VLOOKUP($A26,'ADR Raw Data'!$B$6:$BE$43,'ADR Raw Data'!AU$1,FALSE)</f>
        <v>1.08754395201264</v>
      </c>
      <c r="AK26" s="60">
        <f>VLOOKUP($A26,'ADR Raw Data'!$B$6:$BE$43,'ADR Raw Data'!AV$1,FALSE)</f>
        <v>0.84683657224227704</v>
      </c>
      <c r="AL26" s="60">
        <f>VLOOKUP($A26,'ADR Raw Data'!$B$6:$BE$43,'ADR Raw Data'!AW$1,FALSE)</f>
        <v>0.38955098293283003</v>
      </c>
      <c r="AM26" s="60">
        <f>VLOOKUP($A26,'ADR Raw Data'!$B$6:$BE$43,'ADR Raw Data'!AX$1,FALSE)</f>
        <v>3.46766092799013</v>
      </c>
      <c r="AN26" s="61">
        <f>VLOOKUP($A26,'ADR Raw Data'!$B$6:$BE$43,'ADR Raw Data'!AY$1,FALSE)</f>
        <v>1.35988325562174</v>
      </c>
      <c r="AO26" s="60">
        <f>VLOOKUP($A26,'ADR Raw Data'!$B$6:$BE$43,'ADR Raw Data'!BA$1,FALSE)</f>
        <v>9.3738461791323093</v>
      </c>
      <c r="AP26" s="60">
        <f>VLOOKUP($A26,'ADR Raw Data'!$B$6:$BE$43,'ADR Raw Data'!BB$1,FALSE)</f>
        <v>8.0593172995912692</v>
      </c>
      <c r="AQ26" s="61">
        <f>VLOOKUP($A26,'ADR Raw Data'!$B$6:$BE$43,'ADR Raw Data'!BC$1,FALSE)</f>
        <v>8.6582057103804999</v>
      </c>
      <c r="AR26" s="62">
        <f>VLOOKUP($A26,'ADR Raw Data'!$B$6:$BE$43,'ADR Raw Data'!BE$1,FALSE)</f>
        <v>3.8130354722472801</v>
      </c>
      <c r="AT26" s="64">
        <f>VLOOKUP($A26,'RevPAR Raw Data'!$B$6:$BE$43,'RevPAR Raw Data'!AG$1,FALSE)</f>
        <v>44.997145449195699</v>
      </c>
      <c r="AU26" s="65">
        <f>VLOOKUP($A26,'RevPAR Raw Data'!$B$6:$BE$43,'RevPAR Raw Data'!AH$1,FALSE)</f>
        <v>56.335234405649203</v>
      </c>
      <c r="AV26" s="65">
        <f>VLOOKUP($A26,'RevPAR Raw Data'!$B$6:$BE$43,'RevPAR Raw Data'!AI$1,FALSE)</f>
        <v>60.288056590819899</v>
      </c>
      <c r="AW26" s="65">
        <f>VLOOKUP($A26,'RevPAR Raw Data'!$B$6:$BE$43,'RevPAR Raw Data'!AJ$1,FALSE)</f>
        <v>64.446662907022301</v>
      </c>
      <c r="AX26" s="65">
        <f>VLOOKUP($A26,'RevPAR Raw Data'!$B$6:$BE$43,'RevPAR Raw Data'!AK$1,FALSE)</f>
        <v>71.313183111023903</v>
      </c>
      <c r="AY26" s="66">
        <f>VLOOKUP($A26,'RevPAR Raw Data'!$B$6:$BE$43,'RevPAR Raw Data'!AL$1,FALSE)</f>
        <v>59.476056492742202</v>
      </c>
      <c r="AZ26" s="65">
        <f>VLOOKUP($A26,'RevPAR Raw Data'!$B$6:$BE$43,'RevPAR Raw Data'!AN$1,FALSE)</f>
        <v>133.18980384464399</v>
      </c>
      <c r="BA26" s="65">
        <f>VLOOKUP($A26,'RevPAR Raw Data'!$B$6:$BE$43,'RevPAR Raw Data'!AO$1,FALSE)</f>
        <v>137.51481953707301</v>
      </c>
      <c r="BB26" s="66">
        <f>VLOOKUP($A26,'RevPAR Raw Data'!$B$6:$BE$43,'RevPAR Raw Data'!AP$1,FALSE)</f>
        <v>135.35231169085901</v>
      </c>
      <c r="BC26" s="67">
        <f>VLOOKUP($A26,'RevPAR Raw Data'!$B$6:$BE$43,'RevPAR Raw Data'!AR$1,FALSE)</f>
        <v>81.154986549347001</v>
      </c>
      <c r="BE26" s="59">
        <f>VLOOKUP($A26,'RevPAR Raw Data'!$B$6:$BE$43,'RevPAR Raw Data'!AT$1,FALSE)</f>
        <v>4.0259582383910901</v>
      </c>
      <c r="BF26" s="60">
        <f>VLOOKUP($A26,'RevPAR Raw Data'!$B$6:$BE$43,'RevPAR Raw Data'!AU$1,FALSE)</f>
        <v>10.123686923749901</v>
      </c>
      <c r="BG26" s="60">
        <f>VLOOKUP($A26,'RevPAR Raw Data'!$B$6:$BE$43,'RevPAR Raw Data'!AV$1,FALSE)</f>
        <v>12.8497175533508</v>
      </c>
      <c r="BH26" s="60">
        <f>VLOOKUP($A26,'RevPAR Raw Data'!$B$6:$BE$43,'RevPAR Raw Data'!AW$1,FALSE)</f>
        <v>12.2166254244519</v>
      </c>
      <c r="BI26" s="60">
        <f>VLOOKUP($A26,'RevPAR Raw Data'!$B$6:$BE$43,'RevPAR Raw Data'!AX$1,FALSE)</f>
        <v>14.523531689713201</v>
      </c>
      <c r="BJ26" s="61">
        <f>VLOOKUP($A26,'RevPAR Raw Data'!$B$6:$BE$43,'RevPAR Raw Data'!AY$1,FALSE)</f>
        <v>11.154711999522</v>
      </c>
      <c r="BK26" s="60">
        <f>VLOOKUP($A26,'RevPAR Raw Data'!$B$6:$BE$43,'RevPAR Raw Data'!BA$1,FALSE)</f>
        <v>13.274978273809801</v>
      </c>
      <c r="BL26" s="60">
        <f>VLOOKUP($A26,'RevPAR Raw Data'!$B$6:$BE$43,'RevPAR Raw Data'!BB$1,FALSE)</f>
        <v>6.9925911283299396</v>
      </c>
      <c r="BM26" s="61">
        <f>VLOOKUP($A26,'RevPAR Raw Data'!$B$6:$BE$43,'RevPAR Raw Data'!BC$1,FALSE)</f>
        <v>9.9940699711822205</v>
      </c>
      <c r="BN26" s="62">
        <f>VLOOKUP($A26,'RevPAR Raw Data'!$B$6:$BE$43,'RevPAR Raw Data'!BE$1,FALSE)</f>
        <v>10.5973121175735</v>
      </c>
    </row>
    <row r="27" spans="1:66" x14ac:dyDescent="0.35">
      <c r="A27" s="78" t="s">
        <v>48</v>
      </c>
      <c r="B27" s="59">
        <f>VLOOKUP($A27,'Occupancy Raw Data'!$B$8:$BE$45,'Occupancy Raw Data'!AG$3,FALSE)</f>
        <v>46.906920185717397</v>
      </c>
      <c r="C27" s="60">
        <f>VLOOKUP($A27,'Occupancy Raw Data'!$B$8:$BE$45,'Occupancy Raw Data'!AH$3,FALSE)</f>
        <v>57.859827548087502</v>
      </c>
      <c r="D27" s="60">
        <f>VLOOKUP($A27,'Occupancy Raw Data'!$B$8:$BE$45,'Occupancy Raw Data'!AI$3,FALSE)</f>
        <v>63.338492151227001</v>
      </c>
      <c r="E27" s="60">
        <f>VLOOKUP($A27,'Occupancy Raw Data'!$B$8:$BE$45,'Occupancy Raw Data'!AJ$3,FALSE)</f>
        <v>66.995357063895597</v>
      </c>
      <c r="F27" s="60">
        <f>VLOOKUP($A27,'Occupancy Raw Data'!$B$8:$BE$45,'Occupancy Raw Data'!AK$3,FALSE)</f>
        <v>67.959319036037996</v>
      </c>
      <c r="G27" s="61">
        <f>VLOOKUP($A27,'Occupancy Raw Data'!$B$8:$BE$45,'Occupancy Raw Data'!AL$3,FALSE)</f>
        <v>60.611983196993101</v>
      </c>
      <c r="H27" s="60">
        <f>VLOOKUP($A27,'Occupancy Raw Data'!$B$8:$BE$45,'Occupancy Raw Data'!AN$3,FALSE)</f>
        <v>74.158744196329806</v>
      </c>
      <c r="I27" s="60">
        <f>VLOOKUP($A27,'Occupancy Raw Data'!$B$8:$BE$45,'Occupancy Raw Data'!AO$3,FALSE)</f>
        <v>77.376391982182597</v>
      </c>
      <c r="J27" s="61">
        <f>VLOOKUP($A27,'Occupancy Raw Data'!$B$8:$BE$45,'Occupancy Raw Data'!AP$3,FALSE)</f>
        <v>75.761677576833407</v>
      </c>
      <c r="K27" s="62">
        <f>VLOOKUP($A27,'Occupancy Raw Data'!$B$8:$BE$45,'Occupancy Raw Data'!AR$3,FALSE)</f>
        <v>64.929176678892105</v>
      </c>
      <c r="M27" s="59">
        <f>VLOOKUP($A27,'Occupancy Raw Data'!$B$8:$BE$45,'Occupancy Raw Data'!AT$3,FALSE)</f>
        <v>0.62079809140876796</v>
      </c>
      <c r="N27" s="60">
        <f>VLOOKUP($A27,'Occupancy Raw Data'!$B$8:$BE$45,'Occupancy Raw Data'!AU$3,FALSE)</f>
        <v>6.56929898234017</v>
      </c>
      <c r="O27" s="60">
        <f>VLOOKUP($A27,'Occupancy Raw Data'!$B$8:$BE$45,'Occupancy Raw Data'!AV$3,FALSE)</f>
        <v>13.1272270937414</v>
      </c>
      <c r="P27" s="60">
        <f>VLOOKUP($A27,'Occupancy Raw Data'!$B$8:$BE$45,'Occupancy Raw Data'!AW$3,FALSE)</f>
        <v>17.653867481032101</v>
      </c>
      <c r="Q27" s="60">
        <f>VLOOKUP($A27,'Occupancy Raw Data'!$B$8:$BE$45,'Occupancy Raw Data'!AX$3,FALSE)</f>
        <v>13.6928247947647</v>
      </c>
      <c r="R27" s="61">
        <f>VLOOKUP($A27,'Occupancy Raw Data'!$B$8:$BE$45,'Occupancy Raw Data'!AY$3,FALSE)</f>
        <v>10.7607718811542</v>
      </c>
      <c r="S27" s="60">
        <f>VLOOKUP($A27,'Occupancy Raw Data'!$B$8:$BE$45,'Occupancy Raw Data'!BA$3,FALSE)</f>
        <v>-6.6233132484783797</v>
      </c>
      <c r="T27" s="60">
        <f>VLOOKUP($A27,'Occupancy Raw Data'!$B$8:$BE$45,'Occupancy Raw Data'!BB$3,FALSE)</f>
        <v>-7.4773347622954898</v>
      </c>
      <c r="U27" s="61">
        <f>VLOOKUP($A27,'Occupancy Raw Data'!$B$8:$BE$45,'Occupancy Raw Data'!BC$3,FALSE)</f>
        <v>-7.0685770939769803</v>
      </c>
      <c r="V27" s="62">
        <f>VLOOKUP($A27,'Occupancy Raw Data'!$B$8:$BE$45,'Occupancy Raw Data'!BE$3,FALSE)</f>
        <v>4.0852842693953599</v>
      </c>
      <c r="X27" s="64">
        <f>VLOOKUP($A27,'ADR Raw Data'!$B$6:$BE$43,'ADR Raw Data'!AG$1,FALSE)</f>
        <v>94.7079609728506</v>
      </c>
      <c r="Y27" s="65">
        <f>VLOOKUP($A27,'ADR Raw Data'!$B$6:$BE$43,'ADR Raw Data'!AH$1,FALSE)</f>
        <v>97.731517768437101</v>
      </c>
      <c r="Z27" s="65">
        <f>VLOOKUP($A27,'ADR Raw Data'!$B$6:$BE$43,'ADR Raw Data'!AI$1,FALSE)</f>
        <v>101.371623149958</v>
      </c>
      <c r="AA27" s="65">
        <f>VLOOKUP($A27,'ADR Raw Data'!$B$6:$BE$43,'ADR Raw Data'!AJ$1,FALSE)</f>
        <v>104.351516071546</v>
      </c>
      <c r="AB27" s="65">
        <f>VLOOKUP($A27,'ADR Raw Data'!$B$6:$BE$43,'ADR Raw Data'!AK$1,FALSE)</f>
        <v>110.405304834406</v>
      </c>
      <c r="AC27" s="66">
        <f>VLOOKUP($A27,'ADR Raw Data'!$B$6:$BE$43,'ADR Raw Data'!AL$1,FALSE)</f>
        <v>102.329764069042</v>
      </c>
      <c r="AD27" s="65">
        <f>VLOOKUP($A27,'ADR Raw Data'!$B$6:$BE$43,'ADR Raw Data'!AN$1,FALSE)</f>
        <v>125.308775863097</v>
      </c>
      <c r="AE27" s="65">
        <f>VLOOKUP($A27,'ADR Raw Data'!$B$6:$BE$43,'ADR Raw Data'!AO$1,FALSE)</f>
        <v>128.31211444361199</v>
      </c>
      <c r="AF27" s="66">
        <f>VLOOKUP($A27,'ADR Raw Data'!$B$6:$BE$43,'ADR Raw Data'!AP$1,FALSE)</f>
        <v>126.836834983305</v>
      </c>
      <c r="AG27" s="67">
        <f>VLOOKUP($A27,'ADR Raw Data'!$B$6:$BE$43,'ADR Raw Data'!AR$1,FALSE)</f>
        <v>110.47865931690001</v>
      </c>
      <c r="AI27" s="59">
        <f>VLOOKUP($A27,'ADR Raw Data'!$B$6:$BE$43,'ADR Raw Data'!AT$1,FALSE)</f>
        <v>18.9871840947804</v>
      </c>
      <c r="AJ27" s="60">
        <f>VLOOKUP($A27,'ADR Raw Data'!$B$6:$BE$43,'ADR Raw Data'!AU$1,FALSE)</f>
        <v>16.754625938431602</v>
      </c>
      <c r="AK27" s="60">
        <f>VLOOKUP($A27,'ADR Raw Data'!$B$6:$BE$43,'ADR Raw Data'!AV$1,FALSE)</f>
        <v>17.428648881825801</v>
      </c>
      <c r="AL27" s="60">
        <f>VLOOKUP($A27,'ADR Raw Data'!$B$6:$BE$43,'ADR Raw Data'!AW$1,FALSE)</f>
        <v>21.639028815325201</v>
      </c>
      <c r="AM27" s="60">
        <f>VLOOKUP($A27,'ADR Raw Data'!$B$6:$BE$43,'ADR Raw Data'!AX$1,FALSE)</f>
        <v>27.6164238193528</v>
      </c>
      <c r="AN27" s="61">
        <f>VLOOKUP($A27,'ADR Raw Data'!$B$6:$BE$43,'ADR Raw Data'!AY$1,FALSE)</f>
        <v>20.973662335396199</v>
      </c>
      <c r="AO27" s="60">
        <f>VLOOKUP($A27,'ADR Raw Data'!$B$6:$BE$43,'ADR Raw Data'!BA$1,FALSE)</f>
        <v>6.9602182368173899</v>
      </c>
      <c r="AP27" s="60">
        <f>VLOOKUP($A27,'ADR Raw Data'!$B$6:$BE$43,'ADR Raw Data'!BB$1,FALSE)</f>
        <v>3.2661191215803602</v>
      </c>
      <c r="AQ27" s="61">
        <f>VLOOKUP($A27,'ADR Raw Data'!$B$6:$BE$43,'ADR Raw Data'!BC$1,FALSE)</f>
        <v>5.0009704081979898</v>
      </c>
      <c r="AR27" s="62">
        <f>VLOOKUP($A27,'ADR Raw Data'!$B$6:$BE$43,'ADR Raw Data'!BE$1,FALSE)</f>
        <v>12.609082016863701</v>
      </c>
      <c r="AT27" s="64">
        <f>VLOOKUP($A27,'RevPAR Raw Data'!$B$6:$BE$43,'RevPAR Raw Data'!AG$1,FALSE)</f>
        <v>44.424587663055398</v>
      </c>
      <c r="AU27" s="65">
        <f>VLOOKUP($A27,'RevPAR Raw Data'!$B$6:$BE$43,'RevPAR Raw Data'!AH$1,FALSE)</f>
        <v>56.547287640946202</v>
      </c>
      <c r="AV27" s="65">
        <f>VLOOKUP($A27,'RevPAR Raw Data'!$B$6:$BE$43,'RevPAR Raw Data'!AI$1,FALSE)</f>
        <v>64.207257572407599</v>
      </c>
      <c r="AW27" s="65">
        <f>VLOOKUP($A27,'RevPAR Raw Data'!$B$6:$BE$43,'RevPAR Raw Data'!AJ$1,FALSE)</f>
        <v>69.910670793720897</v>
      </c>
      <c r="AX27" s="65">
        <f>VLOOKUP($A27,'RevPAR Raw Data'!$B$6:$BE$43,'RevPAR Raw Data'!AK$1,FALSE)</f>
        <v>75.030693345124902</v>
      </c>
      <c r="AY27" s="66">
        <f>VLOOKUP($A27,'RevPAR Raw Data'!$B$6:$BE$43,'RevPAR Raw Data'!AL$1,FALSE)</f>
        <v>62.024099403050997</v>
      </c>
      <c r="AZ27" s="65">
        <f>VLOOKUP($A27,'RevPAR Raw Data'!$B$6:$BE$43,'RevPAR Raw Data'!AN$1,FALSE)</f>
        <v>92.927414547866405</v>
      </c>
      <c r="BA27" s="65">
        <f>VLOOKUP($A27,'RevPAR Raw Data'!$B$6:$BE$43,'RevPAR Raw Data'!AO$1,FALSE)</f>
        <v>99.283284632516697</v>
      </c>
      <c r="BB27" s="66">
        <f>VLOOKUP($A27,'RevPAR Raw Data'!$B$6:$BE$43,'RevPAR Raw Data'!AP$1,FALSE)</f>
        <v>96.093713968711796</v>
      </c>
      <c r="BC27" s="67">
        <f>VLOOKUP($A27,'RevPAR Raw Data'!$B$6:$BE$43,'RevPAR Raw Data'!AR$1,FALSE)</f>
        <v>71.732883900341406</v>
      </c>
      <c r="BE27" s="59">
        <f>VLOOKUP($A27,'RevPAR Raw Data'!$B$6:$BE$43,'RevPAR Raw Data'!AT$1,FALSE)</f>
        <v>19.725854262661802</v>
      </c>
      <c r="BF27" s="60">
        <f>VLOOKUP($A27,'RevPAR Raw Data'!$B$6:$BE$43,'RevPAR Raw Data'!AU$1,FALSE)</f>
        <v>24.424586392040101</v>
      </c>
      <c r="BG27" s="60">
        <f>VLOOKUP($A27,'RevPAR Raw Data'!$B$6:$BE$43,'RevPAR Raw Data'!AV$1,FALSE)</f>
        <v>32.8437742936554</v>
      </c>
      <c r="BH27" s="60">
        <f>VLOOKUP($A27,'RevPAR Raw Data'!$B$6:$BE$43,'RevPAR Raw Data'!AW$1,FALSE)</f>
        <v>43.113021767597203</v>
      </c>
      <c r="BI27" s="60">
        <f>VLOOKUP($A27,'RevPAR Raw Data'!$B$6:$BE$43,'RevPAR Raw Data'!AX$1,FALSE)</f>
        <v>45.0907171422812</v>
      </c>
      <c r="BJ27" s="61">
        <f>VLOOKUP($A27,'RevPAR Raw Data'!$B$6:$BE$43,'RevPAR Raw Data'!AY$1,FALSE)</f>
        <v>33.991362175585998</v>
      </c>
      <c r="BK27" s="60">
        <f>VLOOKUP($A27,'RevPAR Raw Data'!$B$6:$BE$43,'RevPAR Raw Data'!BA$1,FALSE)</f>
        <v>-0.12409206826312499</v>
      </c>
      <c r="BL27" s="60">
        <f>VLOOKUP($A27,'RevPAR Raw Data'!$B$6:$BE$43,'RevPAR Raw Data'!BB$1,FALSE)</f>
        <v>-4.4554343011710396</v>
      </c>
      <c r="BM27" s="61">
        <f>VLOOKUP($A27,'RevPAR Raw Data'!$B$6:$BE$43,'RevPAR Raw Data'!BC$1,FALSE)</f>
        <v>-2.4211041345294402</v>
      </c>
      <c r="BN27" s="62">
        <f>VLOOKUP($A27,'RevPAR Raw Data'!$B$6:$BE$43,'RevPAR Raw Data'!BE$1,FALSE)</f>
        <v>17.2094831304092</v>
      </c>
    </row>
    <row r="28" spans="1:66" x14ac:dyDescent="0.35">
      <c r="A28" s="78" t="s">
        <v>49</v>
      </c>
      <c r="B28" s="59">
        <f>VLOOKUP($A28,'Occupancy Raw Data'!$B$8:$BE$45,'Occupancy Raw Data'!AG$3,FALSE)</f>
        <v>49.601854052769099</v>
      </c>
      <c r="C28" s="60">
        <f>VLOOKUP($A28,'Occupancy Raw Data'!$B$8:$BE$45,'Occupancy Raw Data'!AH$3,FALSE)</f>
        <v>62.259329688614201</v>
      </c>
      <c r="D28" s="60">
        <f>VLOOKUP($A28,'Occupancy Raw Data'!$B$8:$BE$45,'Occupancy Raw Data'!AI$3,FALSE)</f>
        <v>64.594723080579897</v>
      </c>
      <c r="E28" s="60">
        <f>VLOOKUP($A28,'Occupancy Raw Data'!$B$8:$BE$45,'Occupancy Raw Data'!AJ$3,FALSE)</f>
        <v>68.481102923698501</v>
      </c>
      <c r="F28" s="60">
        <f>VLOOKUP($A28,'Occupancy Raw Data'!$B$8:$BE$45,'Occupancy Raw Data'!AK$3,FALSE)</f>
        <v>75.225814119324895</v>
      </c>
      <c r="G28" s="61">
        <f>VLOOKUP($A28,'Occupancy Raw Data'!$B$8:$BE$45,'Occupancy Raw Data'!AL$3,FALSE)</f>
        <v>64.032564772997304</v>
      </c>
      <c r="H28" s="60">
        <f>VLOOKUP($A28,'Occupancy Raw Data'!$B$8:$BE$45,'Occupancy Raw Data'!AN$3,FALSE)</f>
        <v>84.1157594485381</v>
      </c>
      <c r="I28" s="60">
        <f>VLOOKUP($A28,'Occupancy Raw Data'!$B$8:$BE$45,'Occupancy Raw Data'!AO$3,FALSE)</f>
        <v>85.042785833135198</v>
      </c>
      <c r="J28" s="61">
        <f>VLOOKUP($A28,'Occupancy Raw Data'!$B$8:$BE$45,'Occupancy Raw Data'!AP$3,FALSE)</f>
        <v>84.579272640836706</v>
      </c>
      <c r="K28" s="62">
        <f>VLOOKUP($A28,'Occupancy Raw Data'!$B$8:$BE$45,'Occupancy Raw Data'!AR$3,FALSE)</f>
        <v>69.903052735237097</v>
      </c>
      <c r="M28" s="59">
        <f>VLOOKUP($A28,'Occupancy Raw Data'!$B$8:$BE$45,'Occupancy Raw Data'!AT$3,FALSE)</f>
        <v>-2.9928661005551298</v>
      </c>
      <c r="N28" s="60">
        <f>VLOOKUP($A28,'Occupancy Raw Data'!$B$8:$BE$45,'Occupancy Raw Data'!AU$3,FALSE)</f>
        <v>10.5036330282674</v>
      </c>
      <c r="O28" s="60">
        <f>VLOOKUP($A28,'Occupancy Raw Data'!$B$8:$BE$45,'Occupancy Raw Data'!AV$3,FALSE)</f>
        <v>9.3408953782168904</v>
      </c>
      <c r="P28" s="60">
        <f>VLOOKUP($A28,'Occupancy Raw Data'!$B$8:$BE$45,'Occupancy Raw Data'!AW$3,FALSE)</f>
        <v>8.9957380204888899</v>
      </c>
      <c r="Q28" s="60">
        <f>VLOOKUP($A28,'Occupancy Raw Data'!$B$8:$BE$45,'Occupancy Raw Data'!AX$3,FALSE)</f>
        <v>2.8792840626327898</v>
      </c>
      <c r="R28" s="61">
        <f>VLOOKUP($A28,'Occupancy Raw Data'!$B$8:$BE$45,'Occupancy Raw Data'!AY$3,FALSE)</f>
        <v>5.8390613092227399</v>
      </c>
      <c r="S28" s="60">
        <f>VLOOKUP($A28,'Occupancy Raw Data'!$B$8:$BE$45,'Occupancy Raw Data'!BA$3,FALSE)</f>
        <v>-6.3333308196876104</v>
      </c>
      <c r="T28" s="60">
        <f>VLOOKUP($A28,'Occupancy Raw Data'!$B$8:$BE$45,'Occupancy Raw Data'!BB$3,FALSE)</f>
        <v>-7.9039163931689904</v>
      </c>
      <c r="U28" s="61">
        <f>VLOOKUP($A28,'Occupancy Raw Data'!$B$8:$BE$45,'Occupancy Raw Data'!BC$3,FALSE)</f>
        <v>-7.1295661659871499</v>
      </c>
      <c r="V28" s="62">
        <f>VLOOKUP($A28,'Occupancy Raw Data'!$B$8:$BE$45,'Occupancy Raw Data'!BE$3,FALSE)</f>
        <v>0.94306953034382301</v>
      </c>
      <c r="X28" s="64">
        <f>VLOOKUP($A28,'ADR Raw Data'!$B$6:$BE$43,'ADR Raw Data'!AG$1,FALSE)</f>
        <v>140.84027315202999</v>
      </c>
      <c r="Y28" s="65">
        <f>VLOOKUP($A28,'ADR Raw Data'!$B$6:$BE$43,'ADR Raw Data'!AH$1,FALSE)</f>
        <v>131.2340708218</v>
      </c>
      <c r="Z28" s="65">
        <f>VLOOKUP($A28,'ADR Raw Data'!$B$6:$BE$43,'ADR Raw Data'!AI$1,FALSE)</f>
        <v>130.10524011039499</v>
      </c>
      <c r="AA28" s="65">
        <f>VLOOKUP($A28,'ADR Raw Data'!$B$6:$BE$43,'ADR Raw Data'!AJ$1,FALSE)</f>
        <v>136.012643179451</v>
      </c>
      <c r="AB28" s="65">
        <f>VLOOKUP($A28,'ADR Raw Data'!$B$6:$BE$43,'ADR Raw Data'!AK$1,FALSE)</f>
        <v>156.24423335176499</v>
      </c>
      <c r="AC28" s="66">
        <f>VLOOKUP($A28,'ADR Raw Data'!$B$6:$BE$43,'ADR Raw Data'!AL$1,FALSE)</f>
        <v>139.393108933311</v>
      </c>
      <c r="AD28" s="65">
        <f>VLOOKUP($A28,'ADR Raw Data'!$B$6:$BE$43,'ADR Raw Data'!AN$1,FALSE)</f>
        <v>256.408777817025</v>
      </c>
      <c r="AE28" s="65">
        <f>VLOOKUP($A28,'ADR Raw Data'!$B$6:$BE$43,'ADR Raw Data'!AO$1,FALSE)</f>
        <v>266.22389490601603</v>
      </c>
      <c r="AF28" s="66">
        <f>VLOOKUP($A28,'ADR Raw Data'!$B$6:$BE$43,'ADR Raw Data'!AP$1,FALSE)</f>
        <v>261.343230871917</v>
      </c>
      <c r="AG28" s="67">
        <f>VLOOKUP($A28,'ADR Raw Data'!$B$6:$BE$43,'ADR Raw Data'!AR$1,FALSE)</f>
        <v>181.551302964429</v>
      </c>
      <c r="AI28" s="59">
        <f>VLOOKUP($A28,'ADR Raw Data'!$B$6:$BE$43,'ADR Raw Data'!AT$1,FALSE)</f>
        <v>7.9520144730803697</v>
      </c>
      <c r="AJ28" s="60">
        <f>VLOOKUP($A28,'ADR Raw Data'!$B$6:$BE$43,'ADR Raw Data'!AU$1,FALSE)</f>
        <v>8.8360625335913099</v>
      </c>
      <c r="AK28" s="60">
        <f>VLOOKUP($A28,'ADR Raw Data'!$B$6:$BE$43,'ADR Raw Data'!AV$1,FALSE)</f>
        <v>9.4347253936153308</v>
      </c>
      <c r="AL28" s="60">
        <f>VLOOKUP($A28,'ADR Raw Data'!$B$6:$BE$43,'ADR Raw Data'!AW$1,FALSE)</f>
        <v>10.3680483726198</v>
      </c>
      <c r="AM28" s="60">
        <f>VLOOKUP($A28,'ADR Raw Data'!$B$6:$BE$43,'ADR Raw Data'!AX$1,FALSE)</f>
        <v>11.188378301795099</v>
      </c>
      <c r="AN28" s="61">
        <f>VLOOKUP($A28,'ADR Raw Data'!$B$6:$BE$43,'ADR Raw Data'!AY$1,FALSE)</f>
        <v>9.5061185455077108</v>
      </c>
      <c r="AO28" s="60">
        <f>VLOOKUP($A28,'ADR Raw Data'!$B$6:$BE$43,'ADR Raw Data'!BA$1,FALSE)</f>
        <v>16.8663836204584</v>
      </c>
      <c r="AP28" s="60">
        <f>VLOOKUP($A28,'ADR Raw Data'!$B$6:$BE$43,'ADR Raw Data'!BB$1,FALSE)</f>
        <v>19.20995678745</v>
      </c>
      <c r="AQ28" s="61">
        <f>VLOOKUP($A28,'ADR Raw Data'!$B$6:$BE$43,'ADR Raw Data'!BC$1,FALSE)</f>
        <v>18.046130463862301</v>
      </c>
      <c r="AR28" s="62">
        <f>VLOOKUP($A28,'ADR Raw Data'!$B$6:$BE$43,'ADR Raw Data'!BE$1,FALSE)</f>
        <v>11.579048827970601</v>
      </c>
      <c r="AT28" s="64">
        <f>VLOOKUP($A28,'RevPAR Raw Data'!$B$6:$BE$43,'RevPAR Raw Data'!AG$1,FALSE)</f>
        <v>69.859386736391698</v>
      </c>
      <c r="AU28" s="65">
        <f>VLOOKUP($A28,'RevPAR Raw Data'!$B$6:$BE$43,'RevPAR Raw Data'!AH$1,FALSE)</f>
        <v>81.705452816733995</v>
      </c>
      <c r="AV28" s="65">
        <f>VLOOKUP($A28,'RevPAR Raw Data'!$B$6:$BE$43,'RevPAR Raw Data'!AI$1,FALSE)</f>
        <v>84.041119562633696</v>
      </c>
      <c r="AW28" s="65">
        <f>VLOOKUP($A28,'RevPAR Raw Data'!$B$6:$BE$43,'RevPAR Raw Data'!AJ$1,FALSE)</f>
        <v>93.142958164963105</v>
      </c>
      <c r="AX28" s="65">
        <f>VLOOKUP($A28,'RevPAR Raw Data'!$B$6:$BE$43,'RevPAR Raw Data'!AK$1,FALSE)</f>
        <v>117.53599655336301</v>
      </c>
      <c r="AY28" s="66">
        <f>VLOOKUP($A28,'RevPAR Raw Data'!$B$6:$BE$43,'RevPAR Raw Data'!AL$1,FALSE)</f>
        <v>89.256982766817202</v>
      </c>
      <c r="AZ28" s="65">
        <f>VLOOKUP($A28,'RevPAR Raw Data'!$B$6:$BE$43,'RevPAR Raw Data'!AN$1,FALSE)</f>
        <v>215.680190753506</v>
      </c>
      <c r="BA28" s="65">
        <f>VLOOKUP($A28,'RevPAR Raw Data'!$B$6:$BE$43,'RevPAR Raw Data'!AO$1,FALSE)</f>
        <v>226.404216781554</v>
      </c>
      <c r="BB28" s="66">
        <f>VLOOKUP($A28,'RevPAR Raw Data'!$B$6:$BE$43,'RevPAR Raw Data'!AP$1,FALSE)</f>
        <v>221.04220376753</v>
      </c>
      <c r="BC28" s="67">
        <f>VLOOKUP($A28,'RevPAR Raw Data'!$B$6:$BE$43,'RevPAR Raw Data'!AR$1,FALSE)</f>
        <v>126.909903052735</v>
      </c>
      <c r="BE28" s="59">
        <f>VLOOKUP($A28,'RevPAR Raw Data'!$B$6:$BE$43,'RevPAR Raw Data'!AT$1,FALSE)</f>
        <v>4.7211552270491799</v>
      </c>
      <c r="BF28" s="60">
        <f>VLOOKUP($A28,'RevPAR Raw Data'!$B$6:$BE$43,'RevPAR Raw Data'!AU$1,FALSE)</f>
        <v>20.2678031445353</v>
      </c>
      <c r="BG28" s="60">
        <f>VLOOKUP($A28,'RevPAR Raw Data'!$B$6:$BE$43,'RevPAR Raw Data'!AV$1,FALSE)</f>
        <v>19.656908600071901</v>
      </c>
      <c r="BH28" s="60">
        <f>VLOOKUP($A28,'RevPAR Raw Data'!$B$6:$BE$43,'RevPAR Raw Data'!AW$1,FALSE)</f>
        <v>20.296468862547101</v>
      </c>
      <c r="BI28" s="60">
        <f>VLOOKUP($A28,'RevPAR Raw Data'!$B$6:$BE$43,'RevPAR Raw Data'!AX$1,FALSE)</f>
        <v>14.3898075577386</v>
      </c>
      <c r="BJ28" s="61">
        <f>VLOOKUP($A28,'RevPAR Raw Data'!$B$6:$BE$43,'RevPAR Raw Data'!AY$1,FALSE)</f>
        <v>15.900247944729999</v>
      </c>
      <c r="BK28" s="60">
        <f>VLOOKUP($A28,'RevPAR Raw Data'!$B$6:$BE$43,'RevPAR Raw Data'!BA$1,FALSE)</f>
        <v>9.4648489287696407</v>
      </c>
      <c r="BL28" s="60">
        <f>VLOOKUP($A28,'RevPAR Raw Data'!$B$6:$BE$43,'RevPAR Raw Data'!BB$1,FALSE)</f>
        <v>9.7877014706370993</v>
      </c>
      <c r="BM28" s="61">
        <f>VLOOKUP($A28,'RevPAR Raw Data'!$B$6:$BE$43,'RevPAR Raw Data'!BC$1,FALSE)</f>
        <v>9.6299534860538003</v>
      </c>
      <c r="BN28" s="62">
        <f>VLOOKUP($A28,'RevPAR Raw Data'!$B$6:$BE$43,'RevPAR Raw Data'!BE$1,FALSE)</f>
        <v>12.6313168397146</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Data'!$B$8:$BE$45,'Occupancy Raw Data'!AG$3,FALSE)</f>
        <v>48.193845696447099</v>
      </c>
      <c r="C30" s="60">
        <f>VLOOKUP($A30,'Occupancy Raw Data'!$B$8:$BE$45,'Occupancy Raw Data'!AH$3,FALSE)</f>
        <v>61.907239482681703</v>
      </c>
      <c r="D30" s="60">
        <f>VLOOKUP($A30,'Occupancy Raw Data'!$B$8:$BE$45,'Occupancy Raw Data'!AI$3,FALSE)</f>
        <v>67.340567860859196</v>
      </c>
      <c r="E30" s="60">
        <f>VLOOKUP($A30,'Occupancy Raw Data'!$B$8:$BE$45,'Occupancy Raw Data'!AJ$3,FALSE)</f>
        <v>70.685298052623693</v>
      </c>
      <c r="F30" s="60">
        <f>VLOOKUP($A30,'Occupancy Raw Data'!$B$8:$BE$45,'Occupancy Raw Data'!AK$3,FALSE)</f>
        <v>76.152073732718804</v>
      </c>
      <c r="G30" s="61">
        <f>VLOOKUP($A30,'Occupancy Raw Data'!$B$8:$BE$45,'Occupancy Raw Data'!AL$3,FALSE)</f>
        <v>64.855804965066099</v>
      </c>
      <c r="H30" s="60">
        <f>VLOOKUP($A30,'Occupancy Raw Data'!$B$8:$BE$45,'Occupancy Raw Data'!AN$3,FALSE)</f>
        <v>88.505277240969207</v>
      </c>
      <c r="I30" s="60">
        <f>VLOOKUP($A30,'Occupancy Raw Data'!$B$8:$BE$45,'Occupancy Raw Data'!AO$3,FALSE)</f>
        <v>90.813141073286701</v>
      </c>
      <c r="J30" s="61">
        <f>VLOOKUP($A30,'Occupancy Raw Data'!$B$8:$BE$45,'Occupancy Raw Data'!AP$3,FALSE)</f>
        <v>89.659209157127904</v>
      </c>
      <c r="K30" s="62">
        <f>VLOOKUP($A30,'Occupancy Raw Data'!$B$8:$BE$45,'Occupancy Raw Data'!AR$3,FALSE)</f>
        <v>71.942491877083796</v>
      </c>
      <c r="M30" s="59">
        <f>VLOOKUP($A30,'Occupancy Raw Data'!$B$8:$BE$45,'Occupancy Raw Data'!AT$3,FALSE)</f>
        <v>4.2910838541581597</v>
      </c>
      <c r="N30" s="60">
        <f>VLOOKUP($A30,'Occupancy Raw Data'!$B$8:$BE$45,'Occupancy Raw Data'!AU$3,FALSE)</f>
        <v>11.8255454669266</v>
      </c>
      <c r="O30" s="60">
        <f>VLOOKUP($A30,'Occupancy Raw Data'!$B$8:$BE$45,'Occupancy Raw Data'!AV$3,FALSE)</f>
        <v>18.757297737526599</v>
      </c>
      <c r="P30" s="60">
        <f>VLOOKUP($A30,'Occupancy Raw Data'!$B$8:$BE$45,'Occupancy Raw Data'!AW$3,FALSE)</f>
        <v>20.406828304538099</v>
      </c>
      <c r="Q30" s="60">
        <f>VLOOKUP($A30,'Occupancy Raw Data'!$B$8:$BE$45,'Occupancy Raw Data'!AX$3,FALSE)</f>
        <v>20.578912864620101</v>
      </c>
      <c r="R30" s="61">
        <f>VLOOKUP($A30,'Occupancy Raw Data'!$B$8:$BE$45,'Occupancy Raw Data'!AY$3,FALSE)</f>
        <v>15.757470970965199</v>
      </c>
      <c r="S30" s="60">
        <f>VLOOKUP($A30,'Occupancy Raw Data'!$B$8:$BE$45,'Occupancy Raw Data'!BA$3,FALSE)</f>
        <v>11.4163926493092</v>
      </c>
      <c r="T30" s="60">
        <f>VLOOKUP($A30,'Occupancy Raw Data'!$B$8:$BE$45,'Occupancy Raw Data'!BB$3,FALSE)</f>
        <v>10.7931761604986</v>
      </c>
      <c r="U30" s="61">
        <f>VLOOKUP($A30,'Occupancy Raw Data'!$B$8:$BE$45,'Occupancy Raw Data'!BC$3,FALSE)</f>
        <v>11.0999001738647</v>
      </c>
      <c r="V30" s="62">
        <f>VLOOKUP($A30,'Occupancy Raw Data'!$B$8:$BE$45,'Occupancy Raw Data'!BE$3,FALSE)</f>
        <v>14.0950973089292</v>
      </c>
      <c r="X30" s="64">
        <f>VLOOKUP($A30,'ADR Raw Data'!$B$6:$BE$43,'ADR Raw Data'!AG$1,FALSE)</f>
        <v>99.547538556446597</v>
      </c>
      <c r="Y30" s="65">
        <f>VLOOKUP($A30,'ADR Raw Data'!$B$6:$BE$43,'ADR Raw Data'!AH$1,FALSE)</f>
        <v>98.616141793732695</v>
      </c>
      <c r="Z30" s="65">
        <f>VLOOKUP($A30,'ADR Raw Data'!$B$6:$BE$43,'ADR Raw Data'!AI$1,FALSE)</f>
        <v>102.38454415011</v>
      </c>
      <c r="AA30" s="65">
        <f>VLOOKUP($A30,'ADR Raw Data'!$B$6:$BE$43,'ADR Raw Data'!AJ$1,FALSE)</f>
        <v>105.956885909568</v>
      </c>
      <c r="AB30" s="65">
        <f>VLOOKUP($A30,'ADR Raw Data'!$B$6:$BE$43,'ADR Raw Data'!AK$1,FALSE)</f>
        <v>125.95850324532699</v>
      </c>
      <c r="AC30" s="66">
        <f>VLOOKUP($A30,'ADR Raw Data'!$B$6:$BE$43,'ADR Raw Data'!AL$1,FALSE)</f>
        <v>107.558176077563</v>
      </c>
      <c r="AD30" s="65">
        <f>VLOOKUP($A30,'ADR Raw Data'!$B$6:$BE$43,'ADR Raw Data'!AN$1,FALSE)</f>
        <v>164.95906487507801</v>
      </c>
      <c r="AE30" s="65">
        <f>VLOOKUP($A30,'ADR Raw Data'!$B$6:$BE$43,'ADR Raw Data'!AO$1,FALSE)</f>
        <v>168.23210795547499</v>
      </c>
      <c r="AF30" s="66">
        <f>VLOOKUP($A30,'ADR Raw Data'!$B$6:$BE$43,'ADR Raw Data'!AP$1,FALSE)</f>
        <v>166.616648774118</v>
      </c>
      <c r="AG30" s="67">
        <f>VLOOKUP($A30,'ADR Raw Data'!$B$6:$BE$43,'ADR Raw Data'!AR$1,FALSE)</f>
        <v>128.58741690527401</v>
      </c>
      <c r="AI30" s="59">
        <f>VLOOKUP($A30,'ADR Raw Data'!$B$6:$BE$43,'ADR Raw Data'!AT$1,FALSE)</f>
        <v>11.477288662788</v>
      </c>
      <c r="AJ30" s="60">
        <f>VLOOKUP($A30,'ADR Raw Data'!$B$6:$BE$43,'ADR Raw Data'!AU$1,FALSE)</f>
        <v>8.9930020658424894</v>
      </c>
      <c r="AK30" s="60">
        <f>VLOOKUP($A30,'ADR Raw Data'!$B$6:$BE$43,'ADR Raw Data'!AV$1,FALSE)</f>
        <v>11.046360129404301</v>
      </c>
      <c r="AL30" s="60">
        <f>VLOOKUP($A30,'ADR Raw Data'!$B$6:$BE$43,'ADR Raw Data'!AW$1,FALSE)</f>
        <v>12.1175158613776</v>
      </c>
      <c r="AM30" s="60">
        <f>VLOOKUP($A30,'ADR Raw Data'!$B$6:$BE$43,'ADR Raw Data'!AX$1,FALSE)</f>
        <v>17.751909176325999</v>
      </c>
      <c r="AN30" s="61">
        <f>VLOOKUP($A30,'ADR Raw Data'!$B$6:$BE$43,'ADR Raw Data'!AY$1,FALSE)</f>
        <v>12.988326047950199</v>
      </c>
      <c r="AO30" s="60">
        <f>VLOOKUP($A30,'ADR Raw Data'!$B$6:$BE$43,'ADR Raw Data'!BA$1,FALSE)</f>
        <v>23.194221890930599</v>
      </c>
      <c r="AP30" s="60">
        <f>VLOOKUP($A30,'ADR Raw Data'!$B$6:$BE$43,'ADR Raw Data'!BB$1,FALSE)</f>
        <v>18.539566105135201</v>
      </c>
      <c r="AQ30" s="61">
        <f>VLOOKUP($A30,'ADR Raw Data'!$B$6:$BE$43,'ADR Raw Data'!BC$1,FALSE)</f>
        <v>20.759473669416501</v>
      </c>
      <c r="AR30" s="62">
        <f>VLOOKUP($A30,'ADR Raw Data'!$B$6:$BE$43,'ADR Raw Data'!BE$1,FALSE)</f>
        <v>16.065889196338301</v>
      </c>
      <c r="AT30" s="64">
        <f>VLOOKUP($A30,'RevPAR Raw Data'!$B$6:$BE$43,'RevPAR Raw Data'!AG$1,FALSE)</f>
        <v>47.975787126505097</v>
      </c>
      <c r="AU30" s="65">
        <f>VLOOKUP($A30,'RevPAR Raw Data'!$B$6:$BE$43,'RevPAR Raw Data'!AH$1,FALSE)</f>
        <v>61.050531068827098</v>
      </c>
      <c r="AV30" s="65">
        <f>VLOOKUP($A30,'RevPAR Raw Data'!$B$6:$BE$43,'RevPAR Raw Data'!AI$1,FALSE)</f>
        <v>68.946333432436404</v>
      </c>
      <c r="AW30" s="65">
        <f>VLOOKUP($A30,'RevPAR Raw Data'!$B$6:$BE$43,'RevPAR Raw Data'!AJ$1,FALSE)</f>
        <v>74.895940612457196</v>
      </c>
      <c r="AX30" s="65">
        <f>VLOOKUP($A30,'RevPAR Raw Data'!$B$6:$BE$43,'RevPAR Raw Data'!AK$1,FALSE)</f>
        <v>95.920012264010694</v>
      </c>
      <c r="AY30" s="66">
        <f>VLOOKUP($A30,'RevPAR Raw Data'!$B$6:$BE$43,'RevPAR Raw Data'!AL$1,FALSE)</f>
        <v>69.757720900847303</v>
      </c>
      <c r="AZ30" s="65">
        <f>VLOOKUP($A30,'RevPAR Raw Data'!$B$6:$BE$43,'RevPAR Raw Data'!AN$1,FALSE)</f>
        <v>145.997477701798</v>
      </c>
      <c r="BA30" s="65">
        <f>VLOOKUP($A30,'RevPAR Raw Data'!$B$6:$BE$43,'RevPAR Raw Data'!AO$1,FALSE)</f>
        <v>152.77686152817</v>
      </c>
      <c r="BB30" s="66">
        <f>VLOOKUP($A30,'RevPAR Raw Data'!$B$6:$BE$43,'RevPAR Raw Data'!AP$1,FALSE)</f>
        <v>149.387169614984</v>
      </c>
      <c r="BC30" s="67">
        <f>VLOOKUP($A30,'RevPAR Raw Data'!$B$6:$BE$43,'RevPAR Raw Data'!AR$1,FALSE)</f>
        <v>92.508991962029299</v>
      </c>
      <c r="BE30" s="59">
        <f>VLOOKUP($A30,'RevPAR Raw Data'!$B$6:$BE$43,'RevPAR Raw Data'!AT$1,FALSE)</f>
        <v>16.260872597650199</v>
      </c>
      <c r="BF30" s="60">
        <f>VLOOKUP($A30,'RevPAR Raw Data'!$B$6:$BE$43,'RevPAR Raw Data'!AU$1,FALSE)</f>
        <v>21.8820190809069</v>
      </c>
      <c r="BG30" s="60">
        <f>VLOOKUP($A30,'RevPAR Raw Data'!$B$6:$BE$43,'RevPAR Raw Data'!AV$1,FALSE)</f>
        <v>31.8756565255628</v>
      </c>
      <c r="BH30" s="60">
        <f>VLOOKUP($A30,'RevPAR Raw Data'!$B$6:$BE$43,'RevPAR Raw Data'!AW$1,FALSE)</f>
        <v>34.997144822522301</v>
      </c>
      <c r="BI30" s="60">
        <f>VLOOKUP($A30,'RevPAR Raw Data'!$B$6:$BE$43,'RevPAR Raw Data'!AX$1,FALSE)</f>
        <v>41.9839719621488</v>
      </c>
      <c r="BJ30" s="61">
        <f>VLOOKUP($A30,'RevPAR Raw Data'!$B$6:$BE$43,'RevPAR Raw Data'!AY$1,FALSE)</f>
        <v>30.792428725535601</v>
      </c>
      <c r="BK30" s="60">
        <f>VLOOKUP($A30,'RevPAR Raw Data'!$B$6:$BE$43,'RevPAR Raw Data'!BA$1,FALSE)</f>
        <v>37.258557983260502</v>
      </c>
      <c r="BL30" s="60">
        <f>VLOOKUP($A30,'RevPAR Raw Data'!$B$6:$BE$43,'RevPAR Raw Data'!BB$1,FALSE)</f>
        <v>31.333750294753202</v>
      </c>
      <c r="BM30" s="61">
        <f>VLOOKUP($A30,'RevPAR Raw Data'!$B$6:$BE$43,'RevPAR Raw Data'!BC$1,FALSE)</f>
        <v>34.163654697206297</v>
      </c>
      <c r="BN30" s="62">
        <f>VLOOKUP($A30,'RevPAR Raw Data'!$B$6:$BE$43,'RevPAR Raw Data'!BE$1,FALSE)</f>
        <v>32.425489221036202</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Data'!$B$8:$BE$45,'Occupancy Raw Data'!AG$3,FALSE)</f>
        <v>52.620504973221102</v>
      </c>
      <c r="C32" s="60">
        <f>VLOOKUP($A32,'Occupancy Raw Data'!$B$8:$BE$45,'Occupancy Raw Data'!AH$3,FALSE)</f>
        <v>65.754534407489004</v>
      </c>
      <c r="D32" s="60">
        <f>VLOOKUP($A32,'Occupancy Raw Data'!$B$8:$BE$45,'Occupancy Raw Data'!AI$3,FALSE)</f>
        <v>70.678248346010093</v>
      </c>
      <c r="E32" s="60">
        <f>VLOOKUP($A32,'Occupancy Raw Data'!$B$8:$BE$45,'Occupancy Raw Data'!AJ$3,FALSE)</f>
        <v>70.656870246185605</v>
      </c>
      <c r="F32" s="60">
        <f>VLOOKUP($A32,'Occupancy Raw Data'!$B$8:$BE$45,'Occupancy Raw Data'!AK$3,FALSE)</f>
        <v>65.9401863270174</v>
      </c>
      <c r="G32" s="61">
        <f>VLOOKUP($A32,'Occupancy Raw Data'!$B$8:$BE$45,'Occupancy Raw Data'!AL$3,FALSE)</f>
        <v>65.130068859984604</v>
      </c>
      <c r="H32" s="60">
        <f>VLOOKUP($A32,'Occupancy Raw Data'!$B$8:$BE$45,'Occupancy Raw Data'!AN$3,FALSE)</f>
        <v>73.373014087042606</v>
      </c>
      <c r="I32" s="60">
        <f>VLOOKUP($A32,'Occupancy Raw Data'!$B$8:$BE$45,'Occupancy Raw Data'!AO$3,FALSE)</f>
        <v>77.439353706287406</v>
      </c>
      <c r="J32" s="61">
        <f>VLOOKUP($A32,'Occupancy Raw Data'!$B$8:$BE$45,'Occupancy Raw Data'!AP$3,FALSE)</f>
        <v>75.406183896664999</v>
      </c>
      <c r="K32" s="62">
        <f>VLOOKUP($A32,'Occupancy Raw Data'!$B$8:$BE$45,'Occupancy Raw Data'!AR$3,FALSE)</f>
        <v>68.066101727607602</v>
      </c>
      <c r="M32" s="59">
        <f>VLOOKUP($A32,'Occupancy Raw Data'!$B$8:$BE$45,'Occupancy Raw Data'!AT$3,FALSE)</f>
        <v>-8.1124452188356706</v>
      </c>
      <c r="N32" s="60">
        <f>VLOOKUP($A32,'Occupancy Raw Data'!$B$8:$BE$45,'Occupancy Raw Data'!AU$3,FALSE)</f>
        <v>2.0815469691325399</v>
      </c>
      <c r="O32" s="60">
        <f>VLOOKUP($A32,'Occupancy Raw Data'!$B$8:$BE$45,'Occupancy Raw Data'!AV$3,FALSE)</f>
        <v>4.3540427569055096</v>
      </c>
      <c r="P32" s="60">
        <f>VLOOKUP($A32,'Occupancy Raw Data'!$B$8:$BE$45,'Occupancy Raw Data'!AW$3,FALSE)</f>
        <v>4.0603095866834904</v>
      </c>
      <c r="Q32" s="60">
        <f>VLOOKUP($A32,'Occupancy Raw Data'!$B$8:$BE$45,'Occupancy Raw Data'!AX$3,FALSE)</f>
        <v>-3.2709661259771998</v>
      </c>
      <c r="R32" s="61">
        <f>VLOOKUP($A32,'Occupancy Raw Data'!$B$8:$BE$45,'Occupancy Raw Data'!AY$3,FALSE)</f>
        <v>5.2600895723012998E-2</v>
      </c>
      <c r="S32" s="60">
        <f>VLOOKUP($A32,'Occupancy Raw Data'!$B$8:$BE$45,'Occupancy Raw Data'!BA$3,FALSE)</f>
        <v>-7.5121467374531603</v>
      </c>
      <c r="T32" s="60">
        <f>VLOOKUP($A32,'Occupancy Raw Data'!$B$8:$BE$45,'Occupancy Raw Data'!BB$3,FALSE)</f>
        <v>-9.4448194492661202</v>
      </c>
      <c r="U32" s="61">
        <f>VLOOKUP($A32,'Occupancy Raw Data'!$B$8:$BE$45,'Occupancy Raw Data'!BC$3,FALSE)</f>
        <v>-8.5147311399432297</v>
      </c>
      <c r="V32" s="62">
        <f>VLOOKUP($A32,'Occupancy Raw Data'!$B$8:$BE$45,'Occupancy Raw Data'!BE$3,FALSE)</f>
        <v>-2.8277456872507898</v>
      </c>
      <c r="X32" s="64">
        <f>VLOOKUP($A32,'ADR Raw Data'!$B$6:$BE$43,'ADR Raw Data'!AG$1,FALSE)</f>
        <v>96.532952263347994</v>
      </c>
      <c r="Y32" s="65">
        <f>VLOOKUP($A32,'ADR Raw Data'!$B$6:$BE$43,'ADR Raw Data'!AH$1,FALSE)</f>
        <v>104.603332688227</v>
      </c>
      <c r="Z32" s="65">
        <f>VLOOKUP($A32,'ADR Raw Data'!$B$6:$BE$43,'ADR Raw Data'!AI$1,FALSE)</f>
        <v>108.660497456062</v>
      </c>
      <c r="AA32" s="65">
        <f>VLOOKUP($A32,'ADR Raw Data'!$B$6:$BE$43,'ADR Raw Data'!AJ$1,FALSE)</f>
        <v>108.06799808748799</v>
      </c>
      <c r="AB32" s="65">
        <f>VLOOKUP($A32,'ADR Raw Data'!$B$6:$BE$43,'ADR Raw Data'!AK$1,FALSE)</f>
        <v>103.563154421977</v>
      </c>
      <c r="AC32" s="66">
        <f>VLOOKUP($A32,'ADR Raw Data'!$B$6:$BE$43,'ADR Raw Data'!AL$1,FALSE)</f>
        <v>104.72093941366499</v>
      </c>
      <c r="AD32" s="65">
        <f>VLOOKUP($A32,'ADR Raw Data'!$B$6:$BE$43,'ADR Raw Data'!AN$1,FALSE)</f>
        <v>118.07419877628</v>
      </c>
      <c r="AE32" s="65">
        <f>VLOOKUP($A32,'ADR Raw Data'!$B$6:$BE$43,'ADR Raw Data'!AO$1,FALSE)</f>
        <v>122.21451402978499</v>
      </c>
      <c r="AF32" s="66">
        <f>VLOOKUP($A32,'ADR Raw Data'!$B$6:$BE$43,'ADR Raw Data'!AP$1,FALSE)</f>
        <v>120.200173867468</v>
      </c>
      <c r="AG32" s="67">
        <f>VLOOKUP($A32,'ADR Raw Data'!$B$6:$BE$43,'ADR Raw Data'!AR$1,FALSE)</f>
        <v>109.62050435411901</v>
      </c>
      <c r="AI32" s="59">
        <f>VLOOKUP($A32,'ADR Raw Data'!$B$6:$BE$43,'ADR Raw Data'!AT$1,FALSE)</f>
        <v>8.1913615518794298</v>
      </c>
      <c r="AJ32" s="60">
        <f>VLOOKUP($A32,'ADR Raw Data'!$B$6:$BE$43,'ADR Raw Data'!AU$1,FALSE)</f>
        <v>14.406165973030699</v>
      </c>
      <c r="AK32" s="60">
        <f>VLOOKUP($A32,'ADR Raw Data'!$B$6:$BE$43,'ADR Raw Data'!AV$1,FALSE)</f>
        <v>15.9495365921281</v>
      </c>
      <c r="AL32" s="60">
        <f>VLOOKUP($A32,'ADR Raw Data'!$B$6:$BE$43,'ADR Raw Data'!AW$1,FALSE)</f>
        <v>15.609828426091401</v>
      </c>
      <c r="AM32" s="60">
        <f>VLOOKUP($A32,'ADR Raw Data'!$B$6:$BE$43,'ADR Raw Data'!AX$1,FALSE)</f>
        <v>10.082067959214999</v>
      </c>
      <c r="AN32" s="61">
        <f>VLOOKUP($A32,'ADR Raw Data'!$B$6:$BE$43,'ADR Raw Data'!AY$1,FALSE)</f>
        <v>13.213067709728699</v>
      </c>
      <c r="AO32" s="60">
        <f>VLOOKUP($A32,'ADR Raw Data'!$B$6:$BE$43,'ADR Raw Data'!BA$1,FALSE)</f>
        <v>7.0254209540709001</v>
      </c>
      <c r="AP32" s="60">
        <f>VLOOKUP($A32,'ADR Raw Data'!$B$6:$BE$43,'ADR Raw Data'!BB$1,FALSE)</f>
        <v>6.0314324939566903</v>
      </c>
      <c r="AQ32" s="61">
        <f>VLOOKUP($A32,'ADR Raw Data'!$B$6:$BE$43,'ADR Raw Data'!BC$1,FALSE)</f>
        <v>6.4795837258136197</v>
      </c>
      <c r="AR32" s="62">
        <f>VLOOKUP($A32,'ADR Raw Data'!$B$6:$BE$43,'ADR Raw Data'!BE$1,FALSE)</f>
        <v>10.334360844803101</v>
      </c>
      <c r="AT32" s="64">
        <f>VLOOKUP($A32,'RevPAR Raw Data'!$B$6:$BE$43,'RevPAR Raw Data'!AG$1,FALSE)</f>
        <v>50.796126946532198</v>
      </c>
      <c r="AU32" s="65">
        <f>VLOOKUP($A32,'RevPAR Raw Data'!$B$6:$BE$43,'RevPAR Raw Data'!AH$1,FALSE)</f>
        <v>68.781434383860599</v>
      </c>
      <c r="AV32" s="65">
        <f>VLOOKUP($A32,'RevPAR Raw Data'!$B$6:$BE$43,'RevPAR Raw Data'!AI$1,FALSE)</f>
        <v>76.799336246005595</v>
      </c>
      <c r="AW32" s="65">
        <f>VLOOKUP($A32,'RevPAR Raw Data'!$B$6:$BE$43,'RevPAR Raw Data'!AJ$1,FALSE)</f>
        <v>76.357465186327005</v>
      </c>
      <c r="AX32" s="65">
        <f>VLOOKUP($A32,'RevPAR Raw Data'!$B$6:$BE$43,'RevPAR Raw Data'!AK$1,FALSE)</f>
        <v>68.289736991988804</v>
      </c>
      <c r="AY32" s="66">
        <f>VLOOKUP($A32,'RevPAR Raw Data'!$B$6:$BE$43,'RevPAR Raw Data'!AL$1,FALSE)</f>
        <v>68.204819950942806</v>
      </c>
      <c r="AZ32" s="65">
        <f>VLOOKUP($A32,'RevPAR Raw Data'!$B$6:$BE$43,'RevPAR Raw Data'!AN$1,FALSE)</f>
        <v>86.634598501282596</v>
      </c>
      <c r="BA32" s="65">
        <f>VLOOKUP($A32,'RevPAR Raw Data'!$B$6:$BE$43,'RevPAR Raw Data'!AO$1,FALSE)</f>
        <v>94.642129799945906</v>
      </c>
      <c r="BB32" s="66">
        <f>VLOOKUP($A32,'RevPAR Raw Data'!$B$6:$BE$43,'RevPAR Raw Data'!AP$1,FALSE)</f>
        <v>90.638364150614294</v>
      </c>
      <c r="BC32" s="67">
        <f>VLOOKUP($A32,'RevPAR Raw Data'!$B$6:$BE$43,'RevPAR Raw Data'!AR$1,FALSE)</f>
        <v>74.614404007991794</v>
      </c>
      <c r="BE32" s="59">
        <f>VLOOKUP($A32,'RevPAR Raw Data'!$B$6:$BE$43,'RevPAR Raw Data'!AT$1,FALSE)</f>
        <v>-0.58560338552923097</v>
      </c>
      <c r="BF32" s="60">
        <f>VLOOKUP($A32,'RevPAR Raw Data'!$B$6:$BE$43,'RevPAR Raw Data'!AU$1,FALSE)</f>
        <v>16.7875840533431</v>
      </c>
      <c r="BG32" s="60">
        <f>VLOOKUP($A32,'RevPAR Raw Data'!$B$6:$BE$43,'RevPAR Raw Data'!AV$1,FALSE)</f>
        <v>20.998028991783102</v>
      </c>
      <c r="BH32" s="60">
        <f>VLOOKUP($A32,'RevPAR Raw Data'!$B$6:$BE$43,'RevPAR Raw Data'!AW$1,FALSE)</f>
        <v>20.303945372824298</v>
      </c>
      <c r="BI32" s="60">
        <f>VLOOKUP($A32,'RevPAR Raw Data'!$B$6:$BE$43,'RevPAR Raw Data'!AX$1,FALSE)</f>
        <v>6.4813208054939597</v>
      </c>
      <c r="BJ32" s="61">
        <f>VLOOKUP($A32,'RevPAR Raw Data'!$B$6:$BE$43,'RevPAR Raw Data'!AY$1,FALSE)</f>
        <v>13.2726187974196</v>
      </c>
      <c r="BK32" s="60">
        <f>VLOOKUP($A32,'RevPAR Raw Data'!$B$6:$BE$43,'RevPAR Raw Data'!BA$1,FALSE)</f>
        <v>-1.0144857143758399</v>
      </c>
      <c r="BL32" s="60">
        <f>VLOOKUP($A32,'RevPAR Raw Data'!$B$6:$BE$43,'RevPAR Raw Data'!BB$1,FALSE)</f>
        <v>-3.9830448645680101</v>
      </c>
      <c r="BM32" s="61">
        <f>VLOOKUP($A32,'RevPAR Raw Data'!$B$6:$BE$43,'RevPAR Raw Data'!BC$1,FALSE)</f>
        <v>-2.5868665473701502</v>
      </c>
      <c r="BN32" s="62">
        <f>VLOOKUP($A32,'RevPAR Raw Data'!$B$6:$BE$43,'RevPAR Raw Data'!BE$1,FALSE)</f>
        <v>7.2143857144585199</v>
      </c>
    </row>
    <row r="33" spans="1:66" x14ac:dyDescent="0.35">
      <c r="A33" s="78" t="s">
        <v>46</v>
      </c>
      <c r="B33" s="59">
        <f>VLOOKUP($A33,'Occupancy Raw Data'!$B$8:$BE$45,'Occupancy Raw Data'!AG$3,FALSE)</f>
        <v>61.8808122983488</v>
      </c>
      <c r="C33" s="60">
        <f>VLOOKUP($A33,'Occupancy Raw Data'!$B$8:$BE$45,'Occupancy Raw Data'!AH$3,FALSE)</f>
        <v>70.260011387359995</v>
      </c>
      <c r="D33" s="60">
        <f>VLOOKUP($A33,'Occupancy Raw Data'!$B$8:$BE$45,'Occupancy Raw Data'!AI$3,FALSE)</f>
        <v>71.431960523818503</v>
      </c>
      <c r="E33" s="60">
        <f>VLOOKUP($A33,'Occupancy Raw Data'!$B$8:$BE$45,'Occupancy Raw Data'!AJ$3,FALSE)</f>
        <v>72.044031125450701</v>
      </c>
      <c r="F33" s="60">
        <f>VLOOKUP($A33,'Occupancy Raw Data'!$B$8:$BE$45,'Occupancy Raw Data'!AK$3,FALSE)</f>
        <v>68.993167583981702</v>
      </c>
      <c r="G33" s="61">
        <f>VLOOKUP($A33,'Occupancy Raw Data'!$B$8:$BE$45,'Occupancy Raw Data'!AL$3,FALSE)</f>
        <v>68.921996583791895</v>
      </c>
      <c r="H33" s="60">
        <f>VLOOKUP($A33,'Occupancy Raw Data'!$B$8:$BE$45,'Occupancy Raw Data'!AN$3,FALSE)</f>
        <v>73.903966597077201</v>
      </c>
      <c r="I33" s="60">
        <f>VLOOKUP($A33,'Occupancy Raw Data'!$B$8:$BE$45,'Occupancy Raw Data'!AO$3,FALSE)</f>
        <v>74.990510533307997</v>
      </c>
      <c r="J33" s="61">
        <f>VLOOKUP($A33,'Occupancy Raw Data'!$B$8:$BE$45,'Occupancy Raw Data'!AP$3,FALSE)</f>
        <v>74.447238565192606</v>
      </c>
      <c r="K33" s="62">
        <f>VLOOKUP($A33,'Occupancy Raw Data'!$B$8:$BE$45,'Occupancy Raw Data'!AR$3,FALSE)</f>
        <v>70.500637149906396</v>
      </c>
      <c r="M33" s="59">
        <f>VLOOKUP($A33,'Occupancy Raw Data'!$B$8:$BE$45,'Occupancy Raw Data'!AT$3,FALSE)</f>
        <v>-18.317486465448098</v>
      </c>
      <c r="N33" s="60">
        <f>VLOOKUP($A33,'Occupancy Raw Data'!$B$8:$BE$45,'Occupancy Raw Data'!AU$3,FALSE)</f>
        <v>-13.7388565541792</v>
      </c>
      <c r="O33" s="60">
        <f>VLOOKUP($A33,'Occupancy Raw Data'!$B$8:$BE$45,'Occupancy Raw Data'!AV$3,FALSE)</f>
        <v>-14.223318561424501</v>
      </c>
      <c r="P33" s="60">
        <f>VLOOKUP($A33,'Occupancy Raw Data'!$B$8:$BE$45,'Occupancy Raw Data'!AW$3,FALSE)</f>
        <v>-13.3721228354876</v>
      </c>
      <c r="Q33" s="60">
        <f>VLOOKUP($A33,'Occupancy Raw Data'!$B$8:$BE$45,'Occupancy Raw Data'!AX$3,FALSE)</f>
        <v>-15.0815248269852</v>
      </c>
      <c r="R33" s="61">
        <f>VLOOKUP($A33,'Occupancy Raw Data'!$B$8:$BE$45,'Occupancy Raw Data'!AY$3,FALSE)</f>
        <v>-14.889271493095601</v>
      </c>
      <c r="S33" s="60">
        <f>VLOOKUP($A33,'Occupancy Raw Data'!$B$8:$BE$45,'Occupancy Raw Data'!BA$3,FALSE)</f>
        <v>-8.5341229756160892</v>
      </c>
      <c r="T33" s="60">
        <f>VLOOKUP($A33,'Occupancy Raw Data'!$B$8:$BE$45,'Occupancy Raw Data'!BB$3,FALSE)</f>
        <v>-10.4827140453559</v>
      </c>
      <c r="U33" s="61">
        <f>VLOOKUP($A33,'Occupancy Raw Data'!$B$8:$BE$45,'Occupancy Raw Data'!BC$3,FALSE)</f>
        <v>-9.5260169069012406</v>
      </c>
      <c r="V33" s="62">
        <f>VLOOKUP($A33,'Occupancy Raw Data'!$B$8:$BE$45,'Occupancy Raw Data'!BE$3,FALSE)</f>
        <v>-13.339333826649799</v>
      </c>
      <c r="X33" s="64">
        <f>VLOOKUP($A33,'ADR Raw Data'!$B$6:$BE$43,'ADR Raw Data'!AG$1,FALSE)</f>
        <v>82.769293881306496</v>
      </c>
      <c r="Y33" s="65">
        <f>VLOOKUP($A33,'ADR Raw Data'!$B$6:$BE$43,'ADR Raw Data'!AH$1,FALSE)</f>
        <v>86.712880409238196</v>
      </c>
      <c r="Z33" s="65">
        <f>VLOOKUP($A33,'ADR Raw Data'!$B$6:$BE$43,'ADR Raw Data'!AI$1,FALSE)</f>
        <v>88.478218445699099</v>
      </c>
      <c r="AA33" s="65">
        <f>VLOOKUP($A33,'ADR Raw Data'!$B$6:$BE$43,'ADR Raw Data'!AJ$1,FALSE)</f>
        <v>88.1801043796101</v>
      </c>
      <c r="AB33" s="65">
        <f>VLOOKUP($A33,'ADR Raw Data'!$B$6:$BE$43,'ADR Raw Data'!AK$1,FALSE)</f>
        <v>86.879313788597699</v>
      </c>
      <c r="AC33" s="66">
        <f>VLOOKUP($A33,'ADR Raw Data'!$B$6:$BE$43,'ADR Raw Data'!AL$1,FALSE)</f>
        <v>86.710723520583699</v>
      </c>
      <c r="AD33" s="65">
        <f>VLOOKUP($A33,'ADR Raw Data'!$B$6:$BE$43,'ADR Raw Data'!AN$1,FALSE)</f>
        <v>95.308037551360997</v>
      </c>
      <c r="AE33" s="65">
        <f>VLOOKUP($A33,'ADR Raw Data'!$B$6:$BE$43,'ADR Raw Data'!AO$1,FALSE)</f>
        <v>96.940107484973097</v>
      </c>
      <c r="AF33" s="66">
        <f>VLOOKUP($A33,'ADR Raw Data'!$B$6:$BE$43,'ADR Raw Data'!AP$1,FALSE)</f>
        <v>96.130027459290602</v>
      </c>
      <c r="AG33" s="67">
        <f>VLOOKUP($A33,'ADR Raw Data'!$B$6:$BE$43,'ADR Raw Data'!AR$1,FALSE)</f>
        <v>89.552607329993904</v>
      </c>
      <c r="AI33" s="59">
        <f>VLOOKUP($A33,'ADR Raw Data'!$B$6:$BE$43,'ADR Raw Data'!AT$1,FALSE)</f>
        <v>-1.6042812371669399</v>
      </c>
      <c r="AJ33" s="60">
        <f>VLOOKUP($A33,'ADR Raw Data'!$B$6:$BE$43,'ADR Raw Data'!AU$1,FALSE)</f>
        <v>0.58154431652848704</v>
      </c>
      <c r="AK33" s="60">
        <f>VLOOKUP($A33,'ADR Raw Data'!$B$6:$BE$43,'ADR Raw Data'!AV$1,FALSE)</f>
        <v>2.6033657536034198</v>
      </c>
      <c r="AL33" s="60">
        <f>VLOOKUP($A33,'ADR Raw Data'!$B$6:$BE$43,'ADR Raw Data'!AW$1,FALSE)</f>
        <v>2.1985376460422299</v>
      </c>
      <c r="AM33" s="60">
        <f>VLOOKUP($A33,'ADR Raw Data'!$B$6:$BE$43,'ADR Raw Data'!AX$1,FALSE)</f>
        <v>0.47894666568614103</v>
      </c>
      <c r="AN33" s="61">
        <f>VLOOKUP($A33,'ADR Raw Data'!$B$6:$BE$43,'ADR Raw Data'!AY$1,FALSE)</f>
        <v>0.95549961420323504</v>
      </c>
      <c r="AO33" s="60">
        <f>VLOOKUP($A33,'ADR Raw Data'!$B$6:$BE$43,'ADR Raw Data'!BA$1,FALSE)</f>
        <v>6.85764570885501</v>
      </c>
      <c r="AP33" s="60">
        <f>VLOOKUP($A33,'ADR Raw Data'!$B$6:$BE$43,'ADR Raw Data'!BB$1,FALSE)</f>
        <v>7.3496913114611502</v>
      </c>
      <c r="AQ33" s="61">
        <f>VLOOKUP($A33,'ADR Raw Data'!$B$6:$BE$43,'ADR Raw Data'!BC$1,FALSE)</f>
        <v>7.0998478410962802</v>
      </c>
      <c r="AR33" s="62">
        <f>VLOOKUP($A33,'ADR Raw Data'!$B$6:$BE$43,'ADR Raw Data'!BE$1,FALSE)</f>
        <v>2.92495010290446</v>
      </c>
      <c r="AT33" s="64">
        <f>VLOOKUP($A33,'RevPAR Raw Data'!$B$6:$BE$43,'RevPAR Raw Data'!AG$1,FALSE)</f>
        <v>51.218311387360004</v>
      </c>
      <c r="AU33" s="65">
        <f>VLOOKUP($A33,'RevPAR Raw Data'!$B$6:$BE$43,'RevPAR Raw Data'!AH$1,FALSE)</f>
        <v>60.924479649838602</v>
      </c>
      <c r="AV33" s="65">
        <f>VLOOKUP($A33,'RevPAR Raw Data'!$B$6:$BE$43,'RevPAR Raw Data'!AI$1,FALSE)</f>
        <v>63.201726072309697</v>
      </c>
      <c r="AW33" s="65">
        <f>VLOOKUP($A33,'RevPAR Raw Data'!$B$6:$BE$43,'RevPAR Raw Data'!AJ$1,FALSE)</f>
        <v>63.5285018457012</v>
      </c>
      <c r="AX33" s="65">
        <f>VLOOKUP($A33,'RevPAR Raw Data'!$B$6:$BE$43,'RevPAR Raw Data'!AK$1,FALSE)</f>
        <v>59.940790557980598</v>
      </c>
      <c r="AY33" s="66">
        <f>VLOOKUP($A33,'RevPAR Raw Data'!$B$6:$BE$43,'RevPAR Raw Data'!AL$1,FALSE)</f>
        <v>59.762761902637997</v>
      </c>
      <c r="AZ33" s="65">
        <f>VLOOKUP($A33,'RevPAR Raw Data'!$B$6:$BE$43,'RevPAR Raw Data'!AN$1,FALSE)</f>
        <v>70.436420236287702</v>
      </c>
      <c r="BA33" s="65">
        <f>VLOOKUP($A33,'RevPAR Raw Data'!$B$6:$BE$43,'RevPAR Raw Data'!AO$1,FALSE)</f>
        <v>72.695881514518803</v>
      </c>
      <c r="BB33" s="66">
        <f>VLOOKUP($A33,'RevPAR Raw Data'!$B$6:$BE$43,'RevPAR Raw Data'!AP$1,FALSE)</f>
        <v>71.566150875403295</v>
      </c>
      <c r="BC33" s="67">
        <f>VLOOKUP($A33,'RevPAR Raw Data'!$B$6:$BE$43,'RevPAR Raw Data'!AR$1,FALSE)</f>
        <v>63.135158751999498</v>
      </c>
      <c r="BE33" s="59">
        <f>VLOOKUP($A33,'RevPAR Raw Data'!$B$6:$BE$43,'RevPAR Raw Data'!AT$1,FALSE)</f>
        <v>-19.627903704129199</v>
      </c>
      <c r="BF33" s="60">
        <f>VLOOKUP($A33,'RevPAR Raw Data'!$B$6:$BE$43,'RevPAR Raw Data'!AU$1,FALSE)</f>
        <v>-13.237209777097499</v>
      </c>
      <c r="BG33" s="60">
        <f>VLOOKUP($A33,'RevPAR Raw Data'!$B$6:$BE$43,'RevPAR Raw Data'!AV$1,FALSE)</f>
        <v>-11.990237812275099</v>
      </c>
      <c r="BH33" s="60">
        <f>VLOOKUP($A33,'RevPAR Raw Data'!$B$6:$BE$43,'RevPAR Raw Data'!AW$1,FALSE)</f>
        <v>-11.4675763440586</v>
      </c>
      <c r="BI33" s="60">
        <f>VLOOKUP($A33,'RevPAR Raw Data'!$B$6:$BE$43,'RevPAR Raw Data'!AX$1,FALSE)</f>
        <v>-14.6748106215926</v>
      </c>
      <c r="BJ33" s="61">
        <f>VLOOKUP($A33,'RevPAR Raw Data'!$B$6:$BE$43,'RevPAR Raw Data'!AY$1,FALSE)</f>
        <v>-14.076038810566599</v>
      </c>
      <c r="BK33" s="60">
        <f>VLOOKUP($A33,'RevPAR Raw Data'!$B$6:$BE$43,'RevPAR Raw Data'!BA$1,FALSE)</f>
        <v>-2.26171718478682</v>
      </c>
      <c r="BL33" s="60">
        <f>VLOOKUP($A33,'RevPAR Raw Data'!$B$6:$BE$43,'RevPAR Raw Data'!BB$1,FALSE)</f>
        <v>-3.90346985729165</v>
      </c>
      <c r="BM33" s="61">
        <f>VLOOKUP($A33,'RevPAR Raw Data'!$B$6:$BE$43,'RevPAR Raw Data'!BC$1,FALSE)</f>
        <v>-3.10250177151205</v>
      </c>
      <c r="BN33" s="62">
        <f>VLOOKUP($A33,'RevPAR Raw Data'!$B$6:$BE$43,'RevPAR Raw Data'!BE$1,FALSE)</f>
        <v>-10.804552582234701</v>
      </c>
    </row>
    <row r="34" spans="1:66" x14ac:dyDescent="0.35">
      <c r="A34" s="78" t="s">
        <v>95</v>
      </c>
      <c r="B34" s="59">
        <f>VLOOKUP($A34,'Occupancy Raw Data'!$B$8:$BE$45,'Occupancy Raw Data'!AG$3,FALSE)</f>
        <v>47.840276444615</v>
      </c>
      <c r="C34" s="60">
        <f>VLOOKUP($A34,'Occupancy Raw Data'!$B$8:$BE$45,'Occupancy Raw Data'!AH$3,FALSE)</f>
        <v>64.062200038395005</v>
      </c>
      <c r="D34" s="60">
        <f>VLOOKUP($A34,'Occupancy Raw Data'!$B$8:$BE$45,'Occupancy Raw Data'!AI$3,FALSE)</f>
        <v>73.2002303705125</v>
      </c>
      <c r="E34" s="60">
        <f>VLOOKUP($A34,'Occupancy Raw Data'!$B$8:$BE$45,'Occupancy Raw Data'!AJ$3,FALSE)</f>
        <v>74.001727778844298</v>
      </c>
      <c r="F34" s="60">
        <f>VLOOKUP($A34,'Occupancy Raw Data'!$B$8:$BE$45,'Occupancy Raw Data'!AK$3,FALSE)</f>
        <v>66.241121136494499</v>
      </c>
      <c r="G34" s="61">
        <f>VLOOKUP($A34,'Occupancy Raw Data'!$B$8:$BE$45,'Occupancy Raw Data'!AL$3,FALSE)</f>
        <v>65.069111153772297</v>
      </c>
      <c r="H34" s="60">
        <f>VLOOKUP($A34,'Occupancy Raw Data'!$B$8:$BE$45,'Occupancy Raw Data'!AN$3,FALSE)</f>
        <v>73.262622384334804</v>
      </c>
      <c r="I34" s="60">
        <f>VLOOKUP($A34,'Occupancy Raw Data'!$B$8:$BE$45,'Occupancy Raw Data'!AO$3,FALSE)</f>
        <v>76.876559800345504</v>
      </c>
      <c r="J34" s="61">
        <f>VLOOKUP($A34,'Occupancy Raw Data'!$B$8:$BE$45,'Occupancy Raw Data'!AP$3,FALSE)</f>
        <v>75.069591092340104</v>
      </c>
      <c r="K34" s="62">
        <f>VLOOKUP($A34,'Occupancy Raw Data'!$B$8:$BE$45,'Occupancy Raw Data'!AR$3,FALSE)</f>
        <v>67.926391136220204</v>
      </c>
      <c r="M34" s="59">
        <f>VLOOKUP($A34,'Occupancy Raw Data'!$B$8:$BE$45,'Occupancy Raw Data'!AT$3,FALSE)</f>
        <v>-7.4558252146814899E-2</v>
      </c>
      <c r="N34" s="60">
        <f>VLOOKUP($A34,'Occupancy Raw Data'!$B$8:$BE$45,'Occupancy Raw Data'!AU$3,FALSE)</f>
        <v>18.391301429057101</v>
      </c>
      <c r="O34" s="60">
        <f>VLOOKUP($A34,'Occupancy Raw Data'!$B$8:$BE$45,'Occupancy Raw Data'!AV$3,FALSE)</f>
        <v>23.911658023663801</v>
      </c>
      <c r="P34" s="60">
        <f>VLOOKUP($A34,'Occupancy Raw Data'!$B$8:$BE$45,'Occupancy Raw Data'!AW$3,FALSE)</f>
        <v>23.945401597028798</v>
      </c>
      <c r="Q34" s="60">
        <f>VLOOKUP($A34,'Occupancy Raw Data'!$B$8:$BE$45,'Occupancy Raw Data'!AX$3,FALSE)</f>
        <v>6.2558161845724003</v>
      </c>
      <c r="R34" s="61">
        <f>VLOOKUP($A34,'Occupancy Raw Data'!$B$8:$BE$45,'Occupancy Raw Data'!AY$3,FALSE)</f>
        <v>14.9195060083537</v>
      </c>
      <c r="S34" s="60">
        <f>VLOOKUP($A34,'Occupancy Raw Data'!$B$8:$BE$45,'Occupancy Raw Data'!BA$3,FALSE)</f>
        <v>-3.6503783931668701</v>
      </c>
      <c r="T34" s="60">
        <f>VLOOKUP($A34,'Occupancy Raw Data'!$B$8:$BE$45,'Occupancy Raw Data'!BB$3,FALSE)</f>
        <v>-9.6265522623515505</v>
      </c>
      <c r="U34" s="61">
        <f>VLOOKUP($A34,'Occupancy Raw Data'!$B$8:$BE$45,'Occupancy Raw Data'!BC$3,FALSE)</f>
        <v>-6.8058966851301301</v>
      </c>
      <c r="V34" s="62">
        <f>VLOOKUP($A34,'Occupancy Raw Data'!$B$8:$BE$45,'Occupancy Raw Data'!BE$3,FALSE)</f>
        <v>7.0402708090903898</v>
      </c>
      <c r="X34" s="64">
        <f>VLOOKUP($A34,'ADR Raw Data'!$B$6:$BE$43,'ADR Raw Data'!AG$1,FALSE)</f>
        <v>127.544025882825</v>
      </c>
      <c r="Y34" s="65">
        <f>VLOOKUP($A34,'ADR Raw Data'!$B$6:$BE$43,'ADR Raw Data'!AH$1,FALSE)</f>
        <v>141.22479472580099</v>
      </c>
      <c r="Z34" s="65">
        <f>VLOOKUP($A34,'ADR Raw Data'!$B$6:$BE$43,'ADR Raw Data'!AI$1,FALSE)</f>
        <v>146.27084775767099</v>
      </c>
      <c r="AA34" s="65">
        <f>VLOOKUP($A34,'ADR Raw Data'!$B$6:$BE$43,'ADR Raw Data'!AJ$1,FALSE)</f>
        <v>146.67602957390201</v>
      </c>
      <c r="AB34" s="65">
        <f>VLOOKUP($A34,'ADR Raw Data'!$B$6:$BE$43,'ADR Raw Data'!AK$1,FALSE)</f>
        <v>136.38144254455801</v>
      </c>
      <c r="AC34" s="66">
        <f>VLOOKUP($A34,'ADR Raw Data'!$B$6:$BE$43,'ADR Raw Data'!AL$1,FALSE)</f>
        <v>140.60223266311601</v>
      </c>
      <c r="AD34" s="65">
        <f>VLOOKUP($A34,'ADR Raw Data'!$B$6:$BE$43,'ADR Raw Data'!AN$1,FALSE)</f>
        <v>154.96838584998301</v>
      </c>
      <c r="AE34" s="65">
        <f>VLOOKUP($A34,'ADR Raw Data'!$B$6:$BE$43,'ADR Raw Data'!AO$1,FALSE)</f>
        <v>161.06478149581699</v>
      </c>
      <c r="AF34" s="66">
        <f>VLOOKUP($A34,'ADR Raw Data'!$B$6:$BE$43,'ADR Raw Data'!AP$1,FALSE)</f>
        <v>158.08995556692099</v>
      </c>
      <c r="AG34" s="67">
        <f>VLOOKUP($A34,'ADR Raw Data'!$B$6:$BE$43,'ADR Raw Data'!AR$1,FALSE)</f>
        <v>146.124160509528</v>
      </c>
      <c r="AI34" s="59">
        <f>VLOOKUP($A34,'ADR Raw Data'!$B$6:$BE$43,'ADR Raw Data'!AT$1,FALSE)</f>
        <v>13.2142311238226</v>
      </c>
      <c r="AJ34" s="60">
        <f>VLOOKUP($A34,'ADR Raw Data'!$B$6:$BE$43,'ADR Raw Data'!AU$1,FALSE)</f>
        <v>25.615605637227201</v>
      </c>
      <c r="AK34" s="60">
        <f>VLOOKUP($A34,'ADR Raw Data'!$B$6:$BE$43,'ADR Raw Data'!AV$1,FALSE)</f>
        <v>25.289741217348499</v>
      </c>
      <c r="AL34" s="60">
        <f>VLOOKUP($A34,'ADR Raw Data'!$B$6:$BE$43,'ADR Raw Data'!AW$1,FALSE)</f>
        <v>25.103645005832899</v>
      </c>
      <c r="AM34" s="60">
        <f>VLOOKUP($A34,'ADR Raw Data'!$B$6:$BE$43,'ADR Raw Data'!AX$1,FALSE)</f>
        <v>13.6940351744427</v>
      </c>
      <c r="AN34" s="61">
        <f>VLOOKUP($A34,'ADR Raw Data'!$B$6:$BE$43,'ADR Raw Data'!AY$1,FALSE)</f>
        <v>21.1665792753166</v>
      </c>
      <c r="AO34" s="60">
        <f>VLOOKUP($A34,'ADR Raw Data'!$B$6:$BE$43,'ADR Raw Data'!BA$1,FALSE)</f>
        <v>5.1269622022091896</v>
      </c>
      <c r="AP34" s="60">
        <f>VLOOKUP($A34,'ADR Raw Data'!$B$6:$BE$43,'ADR Raw Data'!BB$1,FALSE)</f>
        <v>4.6232770285634803</v>
      </c>
      <c r="AQ34" s="61">
        <f>VLOOKUP($A34,'ADR Raw Data'!$B$6:$BE$43,'ADR Raw Data'!BC$1,FALSE)</f>
        <v>4.7909886694200496</v>
      </c>
      <c r="AR34" s="62">
        <f>VLOOKUP($A34,'ADR Raw Data'!$B$6:$BE$43,'ADR Raw Data'!BE$1,FALSE)</f>
        <v>13.5656146559917</v>
      </c>
      <c r="AT34" s="64">
        <f>VLOOKUP($A34,'RevPAR Raw Data'!$B$6:$BE$43,'RevPAR Raw Data'!AG$1,FALSE)</f>
        <v>61.017414570934903</v>
      </c>
      <c r="AU34" s="65">
        <f>VLOOKUP($A34,'RevPAR Raw Data'!$B$6:$BE$43,'RevPAR Raw Data'!AH$1,FALSE)</f>
        <v>90.471710501055796</v>
      </c>
      <c r="AV34" s="65">
        <f>VLOOKUP($A34,'RevPAR Raw Data'!$B$6:$BE$43,'RevPAR Raw Data'!AI$1,FALSE)</f>
        <v>107.070597523516</v>
      </c>
      <c r="AW34" s="65">
        <f>VLOOKUP($A34,'RevPAR Raw Data'!$B$6:$BE$43,'RevPAR Raw Data'!AJ$1,FALSE)</f>
        <v>108.54279612209599</v>
      </c>
      <c r="AX34" s="65">
        <f>VLOOKUP($A34,'RevPAR Raw Data'!$B$6:$BE$43,'RevPAR Raw Data'!AK$1,FALSE)</f>
        <v>90.340596563639807</v>
      </c>
      <c r="AY34" s="66">
        <f>VLOOKUP($A34,'RevPAR Raw Data'!$B$6:$BE$43,'RevPAR Raw Data'!AL$1,FALSE)</f>
        <v>91.488623056248798</v>
      </c>
      <c r="AZ34" s="65">
        <f>VLOOKUP($A34,'RevPAR Raw Data'!$B$6:$BE$43,'RevPAR Raw Data'!AN$1,FALSE)</f>
        <v>113.53390334037201</v>
      </c>
      <c r="BA34" s="65">
        <f>VLOOKUP($A34,'RevPAR Raw Data'!$B$6:$BE$43,'RevPAR Raw Data'!AO$1,FALSE)</f>
        <v>123.821063063927</v>
      </c>
      <c r="BB34" s="66">
        <f>VLOOKUP($A34,'RevPAR Raw Data'!$B$6:$BE$43,'RevPAR Raw Data'!AP$1,FALSE)</f>
        <v>118.67748320215</v>
      </c>
      <c r="BC34" s="67">
        <f>VLOOKUP($A34,'RevPAR Raw Data'!$B$6:$BE$43,'RevPAR Raw Data'!AR$1,FALSE)</f>
        <v>99.256868812220603</v>
      </c>
      <c r="BE34" s="59">
        <f>VLOOKUP($A34,'RevPAR Raw Data'!$B$6:$BE$43,'RevPAR Raw Data'!AT$1,FALSE)</f>
        <v>13.1298205719152</v>
      </c>
      <c r="BF34" s="60">
        <f>VLOOKUP($A34,'RevPAR Raw Data'!$B$6:$BE$43,'RevPAR Raw Data'!AU$1,FALSE)</f>
        <v>48.717950311905398</v>
      </c>
      <c r="BG34" s="60">
        <f>VLOOKUP($A34,'RevPAR Raw Data'!$B$6:$BE$43,'RevPAR Raw Data'!AV$1,FALSE)</f>
        <v>55.2485956759743</v>
      </c>
      <c r="BH34" s="60">
        <f>VLOOKUP($A34,'RevPAR Raw Data'!$B$6:$BE$43,'RevPAR Raw Data'!AW$1,FALSE)</f>
        <v>55.060215215001001</v>
      </c>
      <c r="BI34" s="60">
        <f>VLOOKUP($A34,'RevPAR Raw Data'!$B$6:$BE$43,'RevPAR Raw Data'!AX$1,FALSE)</f>
        <v>20.806525027778999</v>
      </c>
      <c r="BJ34" s="61">
        <f>VLOOKUP($A34,'RevPAR Raw Data'!$B$6:$BE$43,'RevPAR Raw Data'!AY$1,FALSE)</f>
        <v>39.244034350414204</v>
      </c>
      <c r="BK34" s="60">
        <f>VLOOKUP($A34,'RevPAR Raw Data'!$B$6:$BE$43,'RevPAR Raw Data'!BA$1,FALSE)</f>
        <v>1.2894302885870501</v>
      </c>
      <c r="BL34" s="60">
        <f>VLOOKUP($A34,'RevPAR Raw Data'!$B$6:$BE$43,'RevPAR Raw Data'!BB$1,FALSE)</f>
        <v>-5.44833741317602</v>
      </c>
      <c r="BM34" s="61">
        <f>VLOOKUP($A34,'RevPAR Raw Data'!$B$6:$BE$43,'RevPAR Raw Data'!BC$1,FALSE)</f>
        <v>-2.3409777547470898</v>
      </c>
      <c r="BN34" s="62">
        <f>VLOOKUP($A34,'RevPAR Raw Data'!$B$6:$BE$43,'RevPAR Raw Data'!BE$1,FALSE)</f>
        <v>21.560941473781501</v>
      </c>
    </row>
    <row r="35" spans="1:66" x14ac:dyDescent="0.35">
      <c r="A35" s="78" t="s">
        <v>96</v>
      </c>
      <c r="B35" s="59">
        <f>VLOOKUP($A35,'Occupancy Raw Data'!$B$8:$BE$45,'Occupancy Raw Data'!AG$3,FALSE)</f>
        <v>50.143970189701797</v>
      </c>
      <c r="C35" s="60">
        <f>VLOOKUP($A35,'Occupancy Raw Data'!$B$8:$BE$45,'Occupancy Raw Data'!AH$3,FALSE)</f>
        <v>63.9848690153568</v>
      </c>
      <c r="D35" s="60">
        <f>VLOOKUP($A35,'Occupancy Raw Data'!$B$8:$BE$45,'Occupancy Raw Data'!AI$3,FALSE)</f>
        <v>69.664634146341399</v>
      </c>
      <c r="E35" s="60">
        <f>VLOOKUP($A35,'Occupancy Raw Data'!$B$8:$BE$45,'Occupancy Raw Data'!AJ$3,FALSE)</f>
        <v>69.221431797651306</v>
      </c>
      <c r="F35" s="60">
        <f>VLOOKUP($A35,'Occupancy Raw Data'!$B$8:$BE$45,'Occupancy Raw Data'!AK$3,FALSE)</f>
        <v>64.617208672086704</v>
      </c>
      <c r="G35" s="61">
        <f>VLOOKUP($A35,'Occupancy Raw Data'!$B$8:$BE$45,'Occupancy Raw Data'!AL$3,FALSE)</f>
        <v>63.526422764227597</v>
      </c>
      <c r="H35" s="60">
        <f>VLOOKUP($A35,'Occupancy Raw Data'!$B$8:$BE$45,'Occupancy Raw Data'!AN$3,FALSE)</f>
        <v>72.967479674796706</v>
      </c>
      <c r="I35" s="60">
        <f>VLOOKUP($A35,'Occupancy Raw Data'!$B$8:$BE$45,'Occupancy Raw Data'!AO$3,FALSE)</f>
        <v>78.850496838301694</v>
      </c>
      <c r="J35" s="61">
        <f>VLOOKUP($A35,'Occupancy Raw Data'!$B$8:$BE$45,'Occupancy Raw Data'!AP$3,FALSE)</f>
        <v>75.908988256549193</v>
      </c>
      <c r="K35" s="62">
        <f>VLOOKUP($A35,'Occupancy Raw Data'!$B$8:$BE$45,'Occupancy Raw Data'!AR$3,FALSE)</f>
        <v>67.064298619176597</v>
      </c>
      <c r="M35" s="59">
        <f>VLOOKUP($A35,'Occupancy Raw Data'!$B$8:$BE$45,'Occupancy Raw Data'!AT$3,FALSE)</f>
        <v>-3.4142575070355301</v>
      </c>
      <c r="N35" s="60">
        <f>VLOOKUP($A35,'Occupancy Raw Data'!$B$8:$BE$45,'Occupancy Raw Data'!AU$3,FALSE)</f>
        <v>8.3733157219527303</v>
      </c>
      <c r="O35" s="60">
        <f>VLOOKUP($A35,'Occupancy Raw Data'!$B$8:$BE$45,'Occupancy Raw Data'!AV$3,FALSE)</f>
        <v>11.696485095220501</v>
      </c>
      <c r="P35" s="60">
        <f>VLOOKUP($A35,'Occupancy Raw Data'!$B$8:$BE$45,'Occupancy Raw Data'!AW$3,FALSE)</f>
        <v>10.6539017614664</v>
      </c>
      <c r="Q35" s="60">
        <f>VLOOKUP($A35,'Occupancy Raw Data'!$B$8:$BE$45,'Occupancy Raw Data'!AX$3,FALSE)</f>
        <v>3.1862633231547801</v>
      </c>
      <c r="R35" s="61">
        <f>VLOOKUP($A35,'Occupancy Raw Data'!$B$8:$BE$45,'Occupancy Raw Data'!AY$3,FALSE)</f>
        <v>6.4073162315074397</v>
      </c>
      <c r="S35" s="60">
        <f>VLOOKUP($A35,'Occupancy Raw Data'!$B$8:$BE$45,'Occupancy Raw Data'!BA$3,FALSE)</f>
        <v>-7.8679454773785196</v>
      </c>
      <c r="T35" s="60">
        <f>VLOOKUP($A35,'Occupancy Raw Data'!$B$8:$BE$45,'Occupancy Raw Data'!BB$3,FALSE)</f>
        <v>-7.7265278364825898</v>
      </c>
      <c r="U35" s="61">
        <f>VLOOKUP($A35,'Occupancy Raw Data'!$B$8:$BE$45,'Occupancy Raw Data'!BC$3,FALSE)</f>
        <v>-7.7945508029132604</v>
      </c>
      <c r="V35" s="62">
        <f>VLOOKUP($A35,'Occupancy Raw Data'!$B$8:$BE$45,'Occupancy Raw Data'!BE$3,FALSE)</f>
        <v>1.3585748861089899</v>
      </c>
      <c r="X35" s="64">
        <f>VLOOKUP($A35,'ADR Raw Data'!$B$6:$BE$43,'ADR Raw Data'!AG$1,FALSE)</f>
        <v>93.340016889039006</v>
      </c>
      <c r="Y35" s="65">
        <f>VLOOKUP($A35,'ADR Raw Data'!$B$6:$BE$43,'ADR Raw Data'!AH$1,FALSE)</f>
        <v>99.915994441012899</v>
      </c>
      <c r="Z35" s="65">
        <f>VLOOKUP($A35,'ADR Raw Data'!$B$6:$BE$43,'ADR Raw Data'!AI$1,FALSE)</f>
        <v>103.59186481886699</v>
      </c>
      <c r="AA35" s="65">
        <f>VLOOKUP($A35,'ADR Raw Data'!$B$6:$BE$43,'ADR Raw Data'!AJ$1,FALSE)</f>
        <v>101.97762815545801</v>
      </c>
      <c r="AB35" s="65">
        <f>VLOOKUP($A35,'ADR Raw Data'!$B$6:$BE$43,'ADR Raw Data'!AK$1,FALSE)</f>
        <v>99.312906509392704</v>
      </c>
      <c r="AC35" s="66">
        <f>VLOOKUP($A35,'ADR Raw Data'!$B$6:$BE$43,'ADR Raw Data'!AL$1,FALSE)</f>
        <v>100.01066975950501</v>
      </c>
      <c r="AD35" s="65">
        <f>VLOOKUP($A35,'ADR Raw Data'!$B$6:$BE$43,'ADR Raw Data'!AN$1,FALSE)</f>
        <v>114.86094900959399</v>
      </c>
      <c r="AE35" s="65">
        <f>VLOOKUP($A35,'ADR Raw Data'!$B$6:$BE$43,'ADR Raw Data'!AO$1,FALSE)</f>
        <v>119.620976657597</v>
      </c>
      <c r="AF35" s="66">
        <f>VLOOKUP($A35,'ADR Raw Data'!$B$6:$BE$43,'ADR Raw Data'!AP$1,FALSE)</f>
        <v>117.33318947564101</v>
      </c>
      <c r="AG35" s="67">
        <f>VLOOKUP($A35,'ADR Raw Data'!$B$6:$BE$43,'ADR Raw Data'!AR$1,FALSE)</f>
        <v>105.612692094913</v>
      </c>
      <c r="AI35" s="59">
        <f>VLOOKUP($A35,'ADR Raw Data'!$B$6:$BE$43,'ADR Raw Data'!AT$1,FALSE)</f>
        <v>12.599601528383101</v>
      </c>
      <c r="AJ35" s="60">
        <f>VLOOKUP($A35,'ADR Raw Data'!$B$6:$BE$43,'ADR Raw Data'!AU$1,FALSE)</f>
        <v>15.539003380337601</v>
      </c>
      <c r="AK35" s="60">
        <f>VLOOKUP($A35,'ADR Raw Data'!$B$6:$BE$43,'ADR Raw Data'!AV$1,FALSE)</f>
        <v>15.9950110967731</v>
      </c>
      <c r="AL35" s="60">
        <f>VLOOKUP($A35,'ADR Raw Data'!$B$6:$BE$43,'ADR Raw Data'!AW$1,FALSE)</f>
        <v>15.4860428329601</v>
      </c>
      <c r="AM35" s="60">
        <f>VLOOKUP($A35,'ADR Raw Data'!$B$6:$BE$43,'ADR Raw Data'!AX$1,FALSE)</f>
        <v>13.5121983851549</v>
      </c>
      <c r="AN35" s="61">
        <f>VLOOKUP($A35,'ADR Raw Data'!$B$6:$BE$43,'ADR Raw Data'!AY$1,FALSE)</f>
        <v>14.9005884300245</v>
      </c>
      <c r="AO35" s="60">
        <f>VLOOKUP($A35,'ADR Raw Data'!$B$6:$BE$43,'ADR Raw Data'!BA$1,FALSE)</f>
        <v>9.6557750769040105</v>
      </c>
      <c r="AP35" s="60">
        <f>VLOOKUP($A35,'ADR Raw Data'!$B$6:$BE$43,'ADR Raw Data'!BB$1,FALSE)</f>
        <v>8.5324876749706693</v>
      </c>
      <c r="AQ35" s="61">
        <f>VLOOKUP($A35,'ADR Raw Data'!$B$6:$BE$43,'ADR Raw Data'!BC$1,FALSE)</f>
        <v>9.0602344479232499</v>
      </c>
      <c r="AR35" s="62">
        <f>VLOOKUP($A35,'ADR Raw Data'!$B$6:$BE$43,'ADR Raw Data'!BE$1,FALSE)</f>
        <v>11.9435156084983</v>
      </c>
      <c r="AT35" s="64">
        <f>VLOOKUP($A35,'RevPAR Raw Data'!$B$6:$BE$43,'RevPAR Raw Data'!AG$1,FALSE)</f>
        <v>46.804390243902397</v>
      </c>
      <c r="AU35" s="65">
        <f>VLOOKUP($A35,'RevPAR Raw Data'!$B$6:$BE$43,'RevPAR Raw Data'!AH$1,FALSE)</f>
        <v>63.931118168473297</v>
      </c>
      <c r="AV35" s="65">
        <f>VLOOKUP($A35,'RevPAR Raw Data'!$B$6:$BE$43,'RevPAR Raw Data'!AI$1,FALSE)</f>
        <v>72.166893631436295</v>
      </c>
      <c r="AW35" s="65">
        <f>VLOOKUP($A35,'RevPAR Raw Data'!$B$6:$BE$43,'RevPAR Raw Data'!AJ$1,FALSE)</f>
        <v>70.590374322493204</v>
      </c>
      <c r="AX35" s="65">
        <f>VLOOKUP($A35,'RevPAR Raw Data'!$B$6:$BE$43,'RevPAR Raw Data'!AK$1,FALSE)</f>
        <v>64.173228037488698</v>
      </c>
      <c r="AY35" s="66">
        <f>VLOOKUP($A35,'RevPAR Raw Data'!$B$6:$BE$43,'RevPAR Raw Data'!AL$1,FALSE)</f>
        <v>63.533200880758798</v>
      </c>
      <c r="AZ35" s="65">
        <f>VLOOKUP($A35,'RevPAR Raw Data'!$B$6:$BE$43,'RevPAR Raw Data'!AN$1,FALSE)</f>
        <v>83.811139622854498</v>
      </c>
      <c r="BA35" s="65">
        <f>VLOOKUP($A35,'RevPAR Raw Data'!$B$6:$BE$43,'RevPAR Raw Data'!AO$1,FALSE)</f>
        <v>94.321734417344103</v>
      </c>
      <c r="BB35" s="66">
        <f>VLOOKUP($A35,'RevPAR Raw Data'!$B$6:$BE$43,'RevPAR Raw Data'!AP$1,FALSE)</f>
        <v>89.066437020099301</v>
      </c>
      <c r="BC35" s="67">
        <f>VLOOKUP($A35,'RevPAR Raw Data'!$B$6:$BE$43,'RevPAR Raw Data'!AR$1,FALSE)</f>
        <v>70.828411206284599</v>
      </c>
      <c r="BE35" s="59">
        <f>VLOOKUP($A35,'RevPAR Raw Data'!$B$6:$BE$43,'RevPAR Raw Data'!AT$1,FALSE)</f>
        <v>8.7551611803082103</v>
      </c>
      <c r="BF35" s="60">
        <f>VLOOKUP($A35,'RevPAR Raw Data'!$B$6:$BE$43,'RevPAR Raw Data'!AU$1,FALSE)</f>
        <v>25.213448915371</v>
      </c>
      <c r="BG35" s="60">
        <f>VLOOKUP($A35,'RevPAR Raw Data'!$B$6:$BE$43,'RevPAR Raw Data'!AV$1,FALSE)</f>
        <v>29.5623502809065</v>
      </c>
      <c r="BH35" s="60">
        <f>VLOOKUP($A35,'RevPAR Raw Data'!$B$6:$BE$43,'RevPAR Raw Data'!AW$1,FALSE)</f>
        <v>27.7898123845887</v>
      </c>
      <c r="BI35" s="60">
        <f>VLOOKUP($A35,'RevPAR Raw Data'!$B$6:$BE$43,'RevPAR Raw Data'!AX$1,FALSE)</f>
        <v>17.128995929607701</v>
      </c>
      <c r="BJ35" s="61">
        <f>VLOOKUP($A35,'RevPAR Raw Data'!$B$6:$BE$43,'RevPAR Raw Data'!AY$1,FALSE)</f>
        <v>22.262632482598999</v>
      </c>
      <c r="BK35" s="60">
        <f>VLOOKUP($A35,'RevPAR Raw Data'!$B$6:$BE$43,'RevPAR Raw Data'!BA$1,FALSE)</f>
        <v>1.0281184810563699</v>
      </c>
      <c r="BL35" s="60">
        <f>VLOOKUP($A35,'RevPAR Raw Data'!$B$6:$BE$43,'RevPAR Raw Data'!BB$1,FALSE)</f>
        <v>0.14669480313702099</v>
      </c>
      <c r="BM35" s="61">
        <f>VLOOKUP($A35,'RevPAR Raw Data'!$B$6:$BE$43,'RevPAR Raw Data'!BC$1,FALSE)</f>
        <v>0.55947906810355996</v>
      </c>
      <c r="BN35" s="62">
        <f>VLOOKUP($A35,'RevPAR Raw Data'!$B$6:$BE$43,'RevPAR Raw Data'!BE$1,FALSE)</f>
        <v>13.4643520981829</v>
      </c>
    </row>
    <row r="36" spans="1:66" x14ac:dyDescent="0.35">
      <c r="A36" s="78" t="s">
        <v>45</v>
      </c>
      <c r="B36" s="59">
        <f>VLOOKUP($A36,'Occupancy Raw Data'!$B$8:$BE$45,'Occupancy Raw Data'!AG$3,FALSE)</f>
        <v>51.9410745233968</v>
      </c>
      <c r="C36" s="60">
        <f>VLOOKUP($A36,'Occupancy Raw Data'!$B$8:$BE$45,'Occupancy Raw Data'!AH$3,FALSE)</f>
        <v>66.013864818024203</v>
      </c>
      <c r="D36" s="60">
        <f>VLOOKUP($A36,'Occupancy Raw Data'!$B$8:$BE$45,'Occupancy Raw Data'!AI$3,FALSE)</f>
        <v>67.859618717504304</v>
      </c>
      <c r="E36" s="60">
        <f>VLOOKUP($A36,'Occupancy Raw Data'!$B$8:$BE$45,'Occupancy Raw Data'!AJ$3,FALSE)</f>
        <v>66.490467937608301</v>
      </c>
      <c r="F36" s="60">
        <f>VLOOKUP($A36,'Occupancy Raw Data'!$B$8:$BE$45,'Occupancy Raw Data'!AK$3,FALSE)</f>
        <v>63.8821490467937</v>
      </c>
      <c r="G36" s="61">
        <f>VLOOKUP($A36,'Occupancy Raw Data'!$B$8:$BE$45,'Occupancy Raw Data'!AL$3,FALSE)</f>
        <v>63.2374350086655</v>
      </c>
      <c r="H36" s="60">
        <f>VLOOKUP($A36,'Occupancy Raw Data'!$B$8:$BE$45,'Occupancy Raw Data'!AN$3,FALSE)</f>
        <v>73.8474870017331</v>
      </c>
      <c r="I36" s="60">
        <f>VLOOKUP($A36,'Occupancy Raw Data'!$B$8:$BE$45,'Occupancy Raw Data'!AO$3,FALSE)</f>
        <v>78.596187175043298</v>
      </c>
      <c r="J36" s="61">
        <f>VLOOKUP($A36,'Occupancy Raw Data'!$B$8:$BE$45,'Occupancy Raw Data'!AP$3,FALSE)</f>
        <v>76.221837088388199</v>
      </c>
      <c r="K36" s="62">
        <f>VLOOKUP($A36,'Occupancy Raw Data'!$B$8:$BE$45,'Occupancy Raw Data'!AR$3,FALSE)</f>
        <v>66.9472641743005</v>
      </c>
      <c r="M36" s="59">
        <f>VLOOKUP($A36,'Occupancy Raw Data'!$B$8:$BE$45,'Occupancy Raw Data'!AT$3,FALSE)</f>
        <v>-10.1214574898785</v>
      </c>
      <c r="N36" s="60">
        <f>VLOOKUP($A36,'Occupancy Raw Data'!$B$8:$BE$45,'Occupancy Raw Data'!AU$3,FALSE)</f>
        <v>-4.7035276457343</v>
      </c>
      <c r="O36" s="60">
        <f>VLOOKUP($A36,'Occupancy Raw Data'!$B$8:$BE$45,'Occupancy Raw Data'!AV$3,FALSE)</f>
        <v>-6.0016804705317401</v>
      </c>
      <c r="P36" s="60">
        <f>VLOOKUP($A36,'Occupancy Raw Data'!$B$8:$BE$45,'Occupancy Raw Data'!AW$3,FALSE)</f>
        <v>-7.6209968697327204</v>
      </c>
      <c r="Q36" s="60">
        <f>VLOOKUP($A36,'Occupancy Raw Data'!$B$8:$BE$45,'Occupancy Raw Data'!AX$3,FALSE)</f>
        <v>-11.8287286209783</v>
      </c>
      <c r="R36" s="61">
        <f>VLOOKUP($A36,'Occupancy Raw Data'!$B$8:$BE$45,'Occupancy Raw Data'!AY$3,FALSE)</f>
        <v>-8.0003025642318608</v>
      </c>
      <c r="S36" s="60">
        <f>VLOOKUP($A36,'Occupancy Raw Data'!$B$8:$BE$45,'Occupancy Raw Data'!BA$3,FALSE)</f>
        <v>-11.1829077644606</v>
      </c>
      <c r="T36" s="60">
        <f>VLOOKUP($A36,'Occupancy Raw Data'!$B$8:$BE$45,'Occupancy Raw Data'!BB$3,FALSE)</f>
        <v>-12.3247945867568</v>
      </c>
      <c r="U36" s="61">
        <f>VLOOKUP($A36,'Occupancy Raw Data'!$B$8:$BE$45,'Occupancy Raw Data'!BC$3,FALSE)</f>
        <v>-11.7753259779338</v>
      </c>
      <c r="V36" s="62">
        <f>VLOOKUP($A36,'Occupancy Raw Data'!$B$8:$BE$45,'Occupancy Raw Data'!BE$3,FALSE)</f>
        <v>-9.2632673948423605</v>
      </c>
      <c r="X36" s="64">
        <f>VLOOKUP($A36,'ADR Raw Data'!$B$6:$BE$43,'ADR Raw Data'!AG$1,FALSE)</f>
        <v>84.371350967634299</v>
      </c>
      <c r="Y36" s="65">
        <f>VLOOKUP($A36,'ADR Raw Data'!$B$6:$BE$43,'ADR Raw Data'!AH$1,FALSE)</f>
        <v>89.158563822525494</v>
      </c>
      <c r="Z36" s="65">
        <f>VLOOKUP($A36,'ADR Raw Data'!$B$6:$BE$43,'ADR Raw Data'!AI$1,FALSE)</f>
        <v>90.181997126803694</v>
      </c>
      <c r="AA36" s="65">
        <f>VLOOKUP($A36,'ADR Raw Data'!$B$6:$BE$43,'ADR Raw Data'!AJ$1,FALSE)</f>
        <v>89.303825231330606</v>
      </c>
      <c r="AB36" s="65">
        <f>VLOOKUP($A36,'ADR Raw Data'!$B$6:$BE$43,'ADR Raw Data'!AK$1,FALSE)</f>
        <v>88.225374810092205</v>
      </c>
      <c r="AC36" s="66">
        <f>VLOOKUP($A36,'ADR Raw Data'!$B$6:$BE$43,'ADR Raw Data'!AL$1,FALSE)</f>
        <v>88.433807018745796</v>
      </c>
      <c r="AD36" s="65">
        <f>VLOOKUP($A36,'ADR Raw Data'!$B$6:$BE$43,'ADR Raw Data'!AN$1,FALSE)</f>
        <v>103.344328033325</v>
      </c>
      <c r="AE36" s="65">
        <f>VLOOKUP($A36,'ADR Raw Data'!$B$6:$BE$43,'ADR Raw Data'!AO$1,FALSE)</f>
        <v>105.632496063947</v>
      </c>
      <c r="AF36" s="66">
        <f>VLOOKUP($A36,'ADR Raw Data'!$B$6:$BE$43,'ADR Raw Data'!AP$1,FALSE)</f>
        <v>104.52405086402899</v>
      </c>
      <c r="AG36" s="67">
        <f>VLOOKUP($A36,'ADR Raw Data'!$B$6:$BE$43,'ADR Raw Data'!AR$1,FALSE)</f>
        <v>93.667896695636003</v>
      </c>
      <c r="AI36" s="59">
        <f>VLOOKUP($A36,'ADR Raw Data'!$B$6:$BE$43,'ADR Raw Data'!AT$1,FALSE)</f>
        <v>1.5777587917324001</v>
      </c>
      <c r="AJ36" s="60">
        <f>VLOOKUP($A36,'ADR Raw Data'!$B$6:$BE$43,'ADR Raw Data'!AU$1,FALSE)</f>
        <v>4.5091986749383102</v>
      </c>
      <c r="AK36" s="60">
        <f>VLOOKUP($A36,'ADR Raw Data'!$B$6:$BE$43,'ADR Raw Data'!AV$1,FALSE)</f>
        <v>4.5031488190459203</v>
      </c>
      <c r="AL36" s="60">
        <f>VLOOKUP($A36,'ADR Raw Data'!$B$6:$BE$43,'ADR Raw Data'!AW$1,FALSE)</f>
        <v>3.8245556764786501</v>
      </c>
      <c r="AM36" s="60">
        <f>VLOOKUP($A36,'ADR Raw Data'!$B$6:$BE$43,'ADR Raw Data'!AX$1,FALSE)</f>
        <v>2.5693360038441901</v>
      </c>
      <c r="AN36" s="61">
        <f>VLOOKUP($A36,'ADR Raw Data'!$B$6:$BE$43,'ADR Raw Data'!AY$1,FALSE)</f>
        <v>3.5095379694703701</v>
      </c>
      <c r="AO36" s="60">
        <f>VLOOKUP($A36,'ADR Raw Data'!$B$6:$BE$43,'ADR Raw Data'!BA$1,FALSE)</f>
        <v>2.1136834319372202</v>
      </c>
      <c r="AP36" s="60">
        <f>VLOOKUP($A36,'ADR Raw Data'!$B$6:$BE$43,'ADR Raw Data'!BB$1,FALSE)</f>
        <v>1.10100231177288</v>
      </c>
      <c r="AQ36" s="61">
        <f>VLOOKUP($A36,'ADR Raw Data'!$B$6:$BE$43,'ADR Raw Data'!BC$1,FALSE)</f>
        <v>1.5730625782904599</v>
      </c>
      <c r="AR36" s="62">
        <f>VLOOKUP($A36,'ADR Raw Data'!$B$6:$BE$43,'ADR Raw Data'!BE$1,FALSE)</f>
        <v>2.6158948659922299</v>
      </c>
      <c r="AT36" s="64">
        <f>VLOOKUP($A36,'RevPAR Raw Data'!$B$6:$BE$43,'RevPAR Raw Data'!AG$1,FALSE)</f>
        <v>43.823386282495598</v>
      </c>
      <c r="AU36" s="65">
        <f>VLOOKUP($A36,'RevPAR Raw Data'!$B$6:$BE$43,'RevPAR Raw Data'!AH$1,FALSE)</f>
        <v>58.857013795493899</v>
      </c>
      <c r="AV36" s="65">
        <f>VLOOKUP($A36,'RevPAR Raw Data'!$B$6:$BE$43,'RevPAR Raw Data'!AI$1,FALSE)</f>
        <v>61.197159402079699</v>
      </c>
      <c r="AW36" s="65">
        <f>VLOOKUP($A36,'RevPAR Raw Data'!$B$6:$BE$43,'RevPAR Raw Data'!AJ$1,FALSE)</f>
        <v>59.378531282495601</v>
      </c>
      <c r="AX36" s="65">
        <f>VLOOKUP($A36,'RevPAR Raw Data'!$B$6:$BE$43,'RevPAR Raw Data'!AK$1,FALSE)</f>
        <v>56.360265433275501</v>
      </c>
      <c r="AY36" s="66">
        <f>VLOOKUP($A36,'RevPAR Raw Data'!$B$6:$BE$43,'RevPAR Raw Data'!AL$1,FALSE)</f>
        <v>55.923271239168102</v>
      </c>
      <c r="AZ36" s="65">
        <f>VLOOKUP($A36,'RevPAR Raw Data'!$B$6:$BE$43,'RevPAR Raw Data'!AN$1,FALSE)</f>
        <v>76.317189211438404</v>
      </c>
      <c r="BA36" s="65">
        <f>VLOOKUP($A36,'RevPAR Raw Data'!$B$6:$BE$43,'RevPAR Raw Data'!AO$1,FALSE)</f>
        <v>83.023114324090102</v>
      </c>
      <c r="BB36" s="66">
        <f>VLOOKUP($A36,'RevPAR Raw Data'!$B$6:$BE$43,'RevPAR Raw Data'!AP$1,FALSE)</f>
        <v>79.670151767764196</v>
      </c>
      <c r="BC36" s="67">
        <f>VLOOKUP($A36,'RevPAR Raw Data'!$B$6:$BE$43,'RevPAR Raw Data'!AR$1,FALSE)</f>
        <v>62.708094247338401</v>
      </c>
      <c r="BE36" s="59">
        <f>VLOOKUP($A36,'RevPAR Raw Data'!$B$6:$BE$43,'RevPAR Raw Data'!AT$1,FALSE)</f>
        <v>-8.7033908835441505</v>
      </c>
      <c r="BF36" s="60">
        <f>VLOOKUP($A36,'RevPAR Raw Data'!$B$6:$BE$43,'RevPAR Raw Data'!AU$1,FALSE)</f>
        <v>-0.40642037707279499</v>
      </c>
      <c r="BG36" s="60">
        <f>VLOOKUP($A36,'RevPAR Raw Data'!$B$6:$BE$43,'RevPAR Raw Data'!AV$1,FALSE)</f>
        <v>-1.76879625471748</v>
      </c>
      <c r="BH36" s="60">
        <f>VLOOKUP($A36,'RevPAR Raw Data'!$B$6:$BE$43,'RevPAR Raw Data'!AW$1,FALSE)</f>
        <v>-4.08791046163969</v>
      </c>
      <c r="BI36" s="60">
        <f>VLOOKUP($A36,'RevPAR Raw Data'!$B$6:$BE$43,'RevPAR Raw Data'!AX$1,FALSE)</f>
        <v>-9.5633124003899699</v>
      </c>
      <c r="BJ36" s="61">
        <f>VLOOKUP($A36,'RevPAR Raw Data'!$B$6:$BE$43,'RevPAR Raw Data'!AY$1,FALSE)</f>
        <v>-4.77153825092571</v>
      </c>
      <c r="BK36" s="60">
        <f>VLOOKUP($A36,'RevPAR Raw Data'!$B$6:$BE$43,'RevPAR Raw Data'!BA$1,FALSE)</f>
        <v>-9.3055956011496601</v>
      </c>
      <c r="BL36" s="60">
        <f>VLOOKUP($A36,'RevPAR Raw Data'!$B$6:$BE$43,'RevPAR Raw Data'!BB$1,FALSE)</f>
        <v>-11.3594885483054</v>
      </c>
      <c r="BM36" s="61">
        <f>VLOOKUP($A36,'RevPAR Raw Data'!$B$6:$BE$43,'RevPAR Raw Data'!BC$1,FALSE)</f>
        <v>-10.387496646073901</v>
      </c>
      <c r="BN36" s="62">
        <f>VLOOKUP($A36,'RevPAR Raw Data'!$B$6:$BE$43,'RevPAR Raw Data'!BE$1,FALSE)</f>
        <v>-6.8896898650549403</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Data'!$B$8:$BE$45,'Occupancy Raw Data'!AG$3,FALSE)</f>
        <v>51.126012145748902</v>
      </c>
      <c r="C39" s="60">
        <f>VLOOKUP($A39,'Occupancy Raw Data'!$B$8:$BE$45,'Occupancy Raw Data'!AH$3,FALSE)</f>
        <v>64.236673414304903</v>
      </c>
      <c r="D39" s="60">
        <f>VLOOKUP($A39,'Occupancy Raw Data'!$B$8:$BE$45,'Occupancy Raw Data'!AI$3,FALSE)</f>
        <v>68.962550607287397</v>
      </c>
      <c r="E39" s="60">
        <f>VLOOKUP($A39,'Occupancy Raw Data'!$B$8:$BE$45,'Occupancy Raw Data'!AJ$3,FALSE)</f>
        <v>69.796727395411594</v>
      </c>
      <c r="F39" s="60">
        <f>VLOOKUP($A39,'Occupancy Raw Data'!$B$8:$BE$45,'Occupancy Raw Data'!AK$3,FALSE)</f>
        <v>67.807860998650398</v>
      </c>
      <c r="G39" s="61">
        <f>VLOOKUP($A39,'Occupancy Raw Data'!$B$8:$BE$45,'Occupancy Raw Data'!AL$3,FALSE)</f>
        <v>64.385964912280699</v>
      </c>
      <c r="H39" s="60">
        <f>VLOOKUP($A39,'Occupancy Raw Data'!$B$8:$BE$45,'Occupancy Raw Data'!AN$3,FALSE)</f>
        <v>75.842611336032306</v>
      </c>
      <c r="I39" s="60">
        <f>VLOOKUP($A39,'Occupancy Raw Data'!$B$8:$BE$45,'Occupancy Raw Data'!AO$3,FALSE)</f>
        <v>79.128711201079597</v>
      </c>
      <c r="J39" s="61">
        <f>VLOOKUP($A39,'Occupancy Raw Data'!$B$8:$BE$45,'Occupancy Raw Data'!AP$3,FALSE)</f>
        <v>77.485661268556001</v>
      </c>
      <c r="K39" s="62">
        <f>VLOOKUP($A39,'Occupancy Raw Data'!$B$8:$BE$45,'Occupancy Raw Data'!AR$3,FALSE)</f>
        <v>68.128735299787905</v>
      </c>
      <c r="M39" s="59">
        <f>VLOOKUP($A39,'Occupancy Raw Data'!$B$8:$BE$45,'Occupancy Raw Data'!AT$3,FALSE)</f>
        <v>-7.6797840182449404</v>
      </c>
      <c r="N39" s="60">
        <f>VLOOKUP($A39,'Occupancy Raw Data'!$B$8:$BE$45,'Occupancy Raw Data'!AU$3,FALSE)</f>
        <v>2.7425507852848701</v>
      </c>
      <c r="O39" s="60">
        <f>VLOOKUP($A39,'Occupancy Raw Data'!$B$8:$BE$45,'Occupancy Raw Data'!AV$3,FALSE)</f>
        <v>4.7682745705898499</v>
      </c>
      <c r="P39" s="60">
        <f>VLOOKUP($A39,'Occupancy Raw Data'!$B$8:$BE$45,'Occupancy Raw Data'!AW$3,FALSE)</f>
        <v>4.8407935170062197</v>
      </c>
      <c r="Q39" s="60">
        <f>VLOOKUP($A39,'Occupancy Raw Data'!$B$8:$BE$45,'Occupancy Raw Data'!AX$3,FALSE)</f>
        <v>-0.67962715400985496</v>
      </c>
      <c r="R39" s="61">
        <f>VLOOKUP($A39,'Occupancy Raw Data'!$B$8:$BE$45,'Occupancy Raw Data'!AY$3,FALSE)</f>
        <v>1.0544250619189599</v>
      </c>
      <c r="S39" s="60">
        <f>VLOOKUP($A39,'Occupancy Raw Data'!$B$8:$BE$45,'Occupancy Raw Data'!BA$3,FALSE)</f>
        <v>-6.4367132707529402</v>
      </c>
      <c r="T39" s="60">
        <f>VLOOKUP($A39,'Occupancy Raw Data'!$B$8:$BE$45,'Occupancy Raw Data'!BB$3,FALSE)</f>
        <v>-8.4626823399866602</v>
      </c>
      <c r="U39" s="61">
        <f>VLOOKUP($A39,'Occupancy Raw Data'!$B$8:$BE$45,'Occupancy Raw Data'!BC$3,FALSE)</f>
        <v>-7.4822574983422099</v>
      </c>
      <c r="V39" s="62">
        <f>VLOOKUP($A39,'Occupancy Raw Data'!$B$8:$BE$45,'Occupancy Raw Data'!BE$3,FALSE)</f>
        <v>-1.8892052329809099</v>
      </c>
      <c r="X39" s="64">
        <f>VLOOKUP($A39,'ADR Raw Data'!$B$6:$BE$43,'ADR Raw Data'!AG$1,FALSE)</f>
        <v>103.21817586406</v>
      </c>
      <c r="Y39" s="65">
        <f>VLOOKUP($A39,'ADR Raw Data'!$B$6:$BE$43,'ADR Raw Data'!AH$1,FALSE)</f>
        <v>108.125757034624</v>
      </c>
      <c r="Z39" s="65">
        <f>VLOOKUP($A39,'ADR Raw Data'!$B$6:$BE$43,'ADR Raw Data'!AI$1,FALSE)</f>
        <v>110.902521953963</v>
      </c>
      <c r="AA39" s="65">
        <f>VLOOKUP($A39,'ADR Raw Data'!$B$6:$BE$43,'ADR Raw Data'!AJ$1,FALSE)</f>
        <v>111.633125279452</v>
      </c>
      <c r="AB39" s="65">
        <f>VLOOKUP($A39,'ADR Raw Data'!$B$6:$BE$43,'ADR Raw Data'!AK$1,FALSE)</f>
        <v>112.910740611744</v>
      </c>
      <c r="AC39" s="66">
        <f>VLOOKUP($A39,'ADR Raw Data'!$B$6:$BE$43,'ADR Raw Data'!AL$1,FALSE)</f>
        <v>109.70948747641999</v>
      </c>
      <c r="AD39" s="65">
        <f>VLOOKUP($A39,'ADR Raw Data'!$B$6:$BE$43,'ADR Raw Data'!AN$1,FALSE)</f>
        <v>143.27150413149599</v>
      </c>
      <c r="AE39" s="65">
        <f>VLOOKUP($A39,'ADR Raw Data'!$B$6:$BE$43,'ADR Raw Data'!AO$1,FALSE)</f>
        <v>146.79354058519399</v>
      </c>
      <c r="AF39" s="66">
        <f>VLOOKUP($A39,'ADR Raw Data'!$B$6:$BE$43,'ADR Raw Data'!AP$1,FALSE)</f>
        <v>145.06986398815599</v>
      </c>
      <c r="AG39" s="67">
        <f>VLOOKUP($A39,'ADR Raw Data'!$B$6:$BE$43,'ADR Raw Data'!AR$1,FALSE)</f>
        <v>121.200011973527</v>
      </c>
      <c r="AI39" s="59">
        <f>VLOOKUP($A39,'ADR Raw Data'!$B$6:$BE$43,'ADR Raw Data'!AT$1,FALSE)</f>
        <v>8.1133395907744994</v>
      </c>
      <c r="AJ39" s="60">
        <f>VLOOKUP($A39,'ADR Raw Data'!$B$6:$BE$43,'ADR Raw Data'!AU$1,FALSE)</f>
        <v>12.801454823880199</v>
      </c>
      <c r="AK39" s="60">
        <f>VLOOKUP($A39,'ADR Raw Data'!$B$6:$BE$43,'ADR Raw Data'!AV$1,FALSE)</f>
        <v>13.754701169287801</v>
      </c>
      <c r="AL39" s="60">
        <f>VLOOKUP($A39,'ADR Raw Data'!$B$6:$BE$43,'ADR Raw Data'!AW$1,FALSE)</f>
        <v>13.6336555017243</v>
      </c>
      <c r="AM39" s="60">
        <f>VLOOKUP($A39,'ADR Raw Data'!$B$6:$BE$43,'ADR Raw Data'!AX$1,FALSE)</f>
        <v>10.0287731003733</v>
      </c>
      <c r="AN39" s="61">
        <f>VLOOKUP($A39,'ADR Raw Data'!$B$6:$BE$43,'ADR Raw Data'!AY$1,FALSE)</f>
        <v>11.8631193647074</v>
      </c>
      <c r="AO39" s="60">
        <f>VLOOKUP($A39,'ADR Raw Data'!$B$6:$BE$43,'ADR Raw Data'!BA$1,FALSE)</f>
        <v>9.8525773381854105</v>
      </c>
      <c r="AP39" s="60">
        <f>VLOOKUP($A39,'ADR Raw Data'!$B$6:$BE$43,'ADR Raw Data'!BB$1,FALSE)</f>
        <v>9.1342433089350408</v>
      </c>
      <c r="AQ39" s="61">
        <f>VLOOKUP($A39,'ADR Raw Data'!$B$6:$BE$43,'ADR Raw Data'!BC$1,FALSE)</f>
        <v>9.4618015255696903</v>
      </c>
      <c r="AR39" s="62">
        <f>VLOOKUP($A39,'ADR Raw Data'!$B$6:$BE$43,'ADR Raw Data'!BE$1,FALSE)</f>
        <v>10.2311690644905</v>
      </c>
      <c r="AT39" s="64">
        <f>VLOOKUP($A39,'RevPAR Raw Data'!$B$6:$BE$43,'RevPAR Raw Data'!AG$1,FALSE)</f>
        <v>52.7713371288798</v>
      </c>
      <c r="AU39" s="65">
        <f>VLOOKUP($A39,'RevPAR Raw Data'!$B$6:$BE$43,'RevPAR Raw Data'!AH$1,FALSE)</f>
        <v>69.456389423076899</v>
      </c>
      <c r="AV39" s="65">
        <f>VLOOKUP($A39,'RevPAR Raw Data'!$B$6:$BE$43,'RevPAR Raw Data'!AI$1,FALSE)</f>
        <v>76.481207827260405</v>
      </c>
      <c r="AW39" s="65">
        <f>VLOOKUP($A39,'RevPAR Raw Data'!$B$6:$BE$43,'RevPAR Raw Data'!AJ$1,FALSE)</f>
        <v>77.916268134277999</v>
      </c>
      <c r="AX39" s="65">
        <f>VLOOKUP($A39,'RevPAR Raw Data'!$B$6:$BE$43,'RevPAR Raw Data'!AK$1,FALSE)</f>
        <v>76.5623580465587</v>
      </c>
      <c r="AY39" s="66">
        <f>VLOOKUP($A39,'RevPAR Raw Data'!$B$6:$BE$43,'RevPAR Raw Data'!AL$1,FALSE)</f>
        <v>70.637512112010697</v>
      </c>
      <c r="AZ39" s="65">
        <f>VLOOKUP($A39,'RevPAR Raw Data'!$B$6:$BE$43,'RevPAR Raw Data'!AN$1,FALSE)</f>
        <v>108.660850033738</v>
      </c>
      <c r="BA39" s="65">
        <f>VLOOKUP($A39,'RevPAR Raw Data'!$B$6:$BE$43,'RevPAR Raw Data'!AO$1,FALSE)</f>
        <v>116.15583679149699</v>
      </c>
      <c r="BB39" s="66">
        <f>VLOOKUP($A39,'RevPAR Raw Data'!$B$6:$BE$43,'RevPAR Raw Data'!AP$1,FALSE)</f>
        <v>112.408343412618</v>
      </c>
      <c r="BC39" s="67">
        <f>VLOOKUP($A39,'RevPAR Raw Data'!$B$6:$BE$43,'RevPAR Raw Data'!AR$1,FALSE)</f>
        <v>82.572035340755704</v>
      </c>
      <c r="BE39" s="59">
        <f>VLOOKUP($A39,'RevPAR Raw Data'!$B$6:$BE$43,'RevPAR Raw Data'!AT$1,FALSE)</f>
        <v>-0.189531384708678</v>
      </c>
      <c r="BF39" s="60">
        <f>VLOOKUP($A39,'RevPAR Raw Data'!$B$6:$BE$43,'RevPAR Raw Data'!AU$1,FALSE)</f>
        <v>15.8950920089653</v>
      </c>
      <c r="BG39" s="60">
        <f>VLOOKUP($A39,'RevPAR Raw Data'!$B$6:$BE$43,'RevPAR Raw Data'!AV$1,FALSE)</f>
        <v>19.178837657993501</v>
      </c>
      <c r="BH39" s="60">
        <f>VLOOKUP($A39,'RevPAR Raw Data'!$B$6:$BE$43,'RevPAR Raw Data'!AW$1,FALSE)</f>
        <v>19.134426130388999</v>
      </c>
      <c r="BI39" s="60">
        <f>VLOOKUP($A39,'RevPAR Raw Data'!$B$6:$BE$43,'RevPAR Raw Data'!AX$1,FALSE)</f>
        <v>9.2809876811593597</v>
      </c>
      <c r="BJ39" s="61">
        <f>VLOOKUP($A39,'RevPAR Raw Data'!$B$6:$BE$43,'RevPAR Raw Data'!AY$1,FALSE)</f>
        <v>13.0426321303332</v>
      </c>
      <c r="BK39" s="60">
        <f>VLOOKUP($A39,'RevPAR Raw Data'!$B$6:$BE$43,'RevPAR Raw Data'!BA$1,FALSE)</f>
        <v>2.7816819143942801</v>
      </c>
      <c r="BL39" s="60">
        <f>VLOOKUP($A39,'RevPAR Raw Data'!$B$6:$BE$43,'RevPAR Raw Data'!BB$1,FALSE)</f>
        <v>-0.101441026448276</v>
      </c>
      <c r="BM39" s="61">
        <f>VLOOKUP($A39,'RevPAR Raw Data'!$B$6:$BE$43,'RevPAR Raw Data'!BC$1,FALSE)</f>
        <v>1.2715876731022799</v>
      </c>
      <c r="BN39" s="62">
        <f>VLOOKUP($A39,'RevPAR Raw Data'!$B$6:$BE$43,'RevPAR Raw Data'!BE$1,FALSE)</f>
        <v>8.1486760501481399</v>
      </c>
    </row>
    <row r="40" spans="1:66" x14ac:dyDescent="0.35">
      <c r="A40" s="81" t="s">
        <v>79</v>
      </c>
      <c r="B40" s="59">
        <f>VLOOKUP($A40,'Occupancy Raw Data'!$B$8:$BE$45,'Occupancy Raw Data'!AG$3,FALSE)</f>
        <v>47.051996285979499</v>
      </c>
      <c r="C40" s="60">
        <f>VLOOKUP($A40,'Occupancy Raw Data'!$B$8:$BE$45,'Occupancy Raw Data'!AH$3,FALSE)</f>
        <v>62.465181058495801</v>
      </c>
      <c r="D40" s="60">
        <f>VLOOKUP($A40,'Occupancy Raw Data'!$B$8:$BE$45,'Occupancy Raw Data'!AI$3,FALSE)</f>
        <v>67.386258124419598</v>
      </c>
      <c r="E40" s="60">
        <f>VLOOKUP($A40,'Occupancy Raw Data'!$B$8:$BE$45,'Occupancy Raw Data'!AJ$3,FALSE)</f>
        <v>69.220055710306397</v>
      </c>
      <c r="F40" s="60">
        <f>VLOOKUP($A40,'Occupancy Raw Data'!$B$8:$BE$45,'Occupancy Raw Data'!AK$3,FALSE)</f>
        <v>61.722376973073303</v>
      </c>
      <c r="G40" s="61">
        <f>VLOOKUP($A40,'Occupancy Raw Data'!$B$8:$BE$45,'Occupancy Raw Data'!AL$3,FALSE)</f>
        <v>61.569173630454898</v>
      </c>
      <c r="H40" s="60">
        <f>VLOOKUP($A40,'Occupancy Raw Data'!$B$8:$BE$45,'Occupancy Raw Data'!AN$3,FALSE)</f>
        <v>70.728876508820704</v>
      </c>
      <c r="I40" s="60">
        <f>VLOOKUP($A40,'Occupancy Raw Data'!$B$8:$BE$45,'Occupancy Raw Data'!AO$3,FALSE)</f>
        <v>75.603528319405697</v>
      </c>
      <c r="J40" s="61">
        <f>VLOOKUP($A40,'Occupancy Raw Data'!$B$8:$BE$45,'Occupancy Raw Data'!AP$3,FALSE)</f>
        <v>73.166202414113201</v>
      </c>
      <c r="K40" s="62">
        <f>VLOOKUP($A40,'Occupancy Raw Data'!$B$8:$BE$45,'Occupancy Raw Data'!AR$3,FALSE)</f>
        <v>64.882610425785899</v>
      </c>
      <c r="M40" s="59">
        <f>VLOOKUP($A40,'Occupancy Raw Data'!$B$8:$BE$45,'Occupancy Raw Data'!AT$3,FALSE)</f>
        <v>-2.4542829643888302</v>
      </c>
      <c r="N40" s="60">
        <f>VLOOKUP($A40,'Occupancy Raw Data'!$B$8:$BE$45,'Occupancy Raw Data'!AU$3,FALSE)</f>
        <v>1.6238670694863999</v>
      </c>
      <c r="O40" s="60">
        <f>VLOOKUP($A40,'Occupancy Raw Data'!$B$8:$BE$45,'Occupancy Raw Data'!AV$3,FALSE)</f>
        <v>3.9384174722520502</v>
      </c>
      <c r="P40" s="60">
        <f>VLOOKUP($A40,'Occupancy Raw Data'!$B$8:$BE$45,'Occupancy Raw Data'!AW$3,FALSE)</f>
        <v>7.8481012658227796</v>
      </c>
      <c r="Q40" s="60">
        <f>VLOOKUP($A40,'Occupancy Raw Data'!$B$8:$BE$45,'Occupancy Raw Data'!AX$3,FALSE)</f>
        <v>1.52730049637266</v>
      </c>
      <c r="R40" s="61">
        <f>VLOOKUP($A40,'Occupancy Raw Data'!$B$8:$BE$45,'Occupancy Raw Data'!AY$3,FALSE)</f>
        <v>2.7822986902270701</v>
      </c>
      <c r="S40" s="60">
        <f>VLOOKUP($A40,'Occupancy Raw Data'!$B$8:$BE$45,'Occupancy Raw Data'!BA$3,FALSE)</f>
        <v>-7.2168087697929302</v>
      </c>
      <c r="T40" s="60">
        <f>VLOOKUP($A40,'Occupancy Raw Data'!$B$8:$BE$45,'Occupancy Raw Data'!BB$3,FALSE)</f>
        <v>-6.1383285302593604</v>
      </c>
      <c r="U40" s="61">
        <f>VLOOKUP($A40,'Occupancy Raw Data'!$B$8:$BE$45,'Occupancy Raw Data'!BC$3,FALSE)</f>
        <v>-6.6627183891027499</v>
      </c>
      <c r="V40" s="62">
        <f>VLOOKUP($A40,'Occupancy Raw Data'!$B$8:$BE$45,'Occupancy Raw Data'!BE$3,FALSE)</f>
        <v>-0.46293941089688101</v>
      </c>
      <c r="X40" s="64">
        <f>VLOOKUP($A40,'ADR Raw Data'!$B$6:$BE$43,'ADR Raw Data'!AG$1,FALSE)</f>
        <v>105.537567834237</v>
      </c>
      <c r="Y40" s="65">
        <f>VLOOKUP($A40,'ADR Raw Data'!$B$6:$BE$43,'ADR Raw Data'!AH$1,FALSE)</f>
        <v>107.809810479375</v>
      </c>
      <c r="Z40" s="65">
        <f>VLOOKUP($A40,'ADR Raw Data'!$B$6:$BE$43,'ADR Raw Data'!AI$1,FALSE)</f>
        <v>108.38515673441201</v>
      </c>
      <c r="AA40" s="65">
        <f>VLOOKUP($A40,'ADR Raw Data'!$B$6:$BE$43,'ADR Raw Data'!AJ$1,FALSE)</f>
        <v>105.39264587525101</v>
      </c>
      <c r="AB40" s="65">
        <f>VLOOKUP($A40,'ADR Raw Data'!$B$6:$BE$43,'ADR Raw Data'!AK$1,FALSE)</f>
        <v>106.094302369311</v>
      </c>
      <c r="AC40" s="66">
        <f>VLOOKUP($A40,'ADR Raw Data'!$B$6:$BE$43,'ADR Raw Data'!AL$1,FALSE)</f>
        <v>106.70099381692</v>
      </c>
      <c r="AD40" s="65">
        <f>VLOOKUP($A40,'ADR Raw Data'!$B$6:$BE$43,'ADR Raw Data'!AN$1,FALSE)</f>
        <v>134.197207088939</v>
      </c>
      <c r="AE40" s="65">
        <f>VLOOKUP($A40,'ADR Raw Data'!$B$6:$BE$43,'ADR Raw Data'!AO$1,FALSE)</f>
        <v>142.39905434448801</v>
      </c>
      <c r="AF40" s="66">
        <f>VLOOKUP($A40,'ADR Raw Data'!$B$6:$BE$43,'ADR Raw Data'!AP$1,FALSE)</f>
        <v>138.43474143400999</v>
      </c>
      <c r="AG40" s="67">
        <f>VLOOKUP($A40,'ADR Raw Data'!$B$6:$BE$43,'ADR Raw Data'!AR$1,FALSE)</f>
        <v>116.925339364203</v>
      </c>
      <c r="AI40" s="59">
        <f>VLOOKUP($A40,'ADR Raw Data'!$B$6:$BE$43,'ADR Raw Data'!AT$1,FALSE)</f>
        <v>-4.0338460540053998</v>
      </c>
      <c r="AJ40" s="60">
        <f>VLOOKUP($A40,'ADR Raw Data'!$B$6:$BE$43,'ADR Raw Data'!AU$1,FALSE)</f>
        <v>-1.0790991413606299</v>
      </c>
      <c r="AK40" s="60">
        <f>VLOOKUP($A40,'ADR Raw Data'!$B$6:$BE$43,'ADR Raw Data'!AV$1,FALSE)</f>
        <v>-6.5887918339643206E-2</v>
      </c>
      <c r="AL40" s="60">
        <f>VLOOKUP($A40,'ADR Raw Data'!$B$6:$BE$43,'ADR Raw Data'!AW$1,FALSE)</f>
        <v>2.2456038438274901</v>
      </c>
      <c r="AM40" s="60">
        <f>VLOOKUP($A40,'ADR Raw Data'!$B$6:$BE$43,'ADR Raw Data'!AX$1,FALSE)</f>
        <v>-2.0841705606880598</v>
      </c>
      <c r="AN40" s="61">
        <f>VLOOKUP($A40,'ADR Raw Data'!$B$6:$BE$43,'ADR Raw Data'!AY$1,FALSE)</f>
        <v>-0.868520900087558</v>
      </c>
      <c r="AO40" s="60">
        <f>VLOOKUP($A40,'ADR Raw Data'!$B$6:$BE$43,'ADR Raw Data'!BA$1,FALSE)</f>
        <v>-3.2000673881715702</v>
      </c>
      <c r="AP40" s="60">
        <f>VLOOKUP($A40,'ADR Raw Data'!$B$6:$BE$43,'ADR Raw Data'!BB$1,FALSE)</f>
        <v>0.398556555009208</v>
      </c>
      <c r="AQ40" s="61">
        <f>VLOOKUP($A40,'ADR Raw Data'!$B$6:$BE$43,'ADR Raw Data'!BC$1,FALSE)</f>
        <v>-1.31381840970648</v>
      </c>
      <c r="AR40" s="62">
        <f>VLOOKUP($A40,'ADR Raw Data'!$B$6:$BE$43,'ADR Raw Data'!BE$1,FALSE)</f>
        <v>-1.6205207500321901</v>
      </c>
      <c r="AT40" s="64">
        <f>VLOOKUP($A40,'RevPAR Raw Data'!$B$6:$BE$43,'RevPAR Raw Data'!AG$1,FALSE)</f>
        <v>49.657532497678702</v>
      </c>
      <c r="AU40" s="65">
        <f>VLOOKUP($A40,'RevPAR Raw Data'!$B$6:$BE$43,'RevPAR Raw Data'!AH$1,FALSE)</f>
        <v>67.343593314763197</v>
      </c>
      <c r="AV40" s="65">
        <f>VLOOKUP($A40,'RevPAR Raw Data'!$B$6:$BE$43,'RevPAR Raw Data'!AI$1,FALSE)</f>
        <v>73.036701485608106</v>
      </c>
      <c r="AW40" s="65">
        <f>VLOOKUP($A40,'RevPAR Raw Data'!$B$6:$BE$43,'RevPAR Raw Data'!AJ$1,FALSE)</f>
        <v>72.952848189414993</v>
      </c>
      <c r="AX40" s="65">
        <f>VLOOKUP($A40,'RevPAR Raw Data'!$B$6:$BE$43,'RevPAR Raw Data'!AK$1,FALSE)</f>
        <v>65.483925255338903</v>
      </c>
      <c r="AY40" s="66">
        <f>VLOOKUP($A40,'RevPAR Raw Data'!$B$6:$BE$43,'RevPAR Raw Data'!AL$1,FALSE)</f>
        <v>65.694920148560797</v>
      </c>
      <c r="AZ40" s="65">
        <f>VLOOKUP($A40,'RevPAR Raw Data'!$B$6:$BE$43,'RevPAR Raw Data'!AN$1,FALSE)</f>
        <v>94.916176880222807</v>
      </c>
      <c r="BA40" s="65">
        <f>VLOOKUP($A40,'RevPAR Raw Data'!$B$6:$BE$43,'RevPAR Raw Data'!AO$1,FALSE)</f>
        <v>107.658709377901</v>
      </c>
      <c r="BB40" s="66">
        <f>VLOOKUP($A40,'RevPAR Raw Data'!$B$6:$BE$43,'RevPAR Raw Data'!AP$1,FALSE)</f>
        <v>101.287443129062</v>
      </c>
      <c r="BC40" s="67">
        <f>VLOOKUP($A40,'RevPAR Raw Data'!$B$6:$BE$43,'RevPAR Raw Data'!AR$1,FALSE)</f>
        <v>75.864212428703993</v>
      </c>
      <c r="BE40" s="59">
        <f>VLOOKUP($A40,'RevPAR Raw Data'!$B$6:$BE$43,'RevPAR Raw Data'!AT$1,FALSE)</f>
        <v>-6.3891270218810998</v>
      </c>
      <c r="BF40" s="60">
        <f>VLOOKUP($A40,'RevPAR Raw Data'!$B$6:$BE$43,'RevPAR Raw Data'!AU$1,FALSE)</f>
        <v>0.52724479252210499</v>
      </c>
      <c r="BG40" s="60">
        <f>VLOOKUP($A40,'RevPAR Raw Data'!$B$6:$BE$43,'RevPAR Raw Data'!AV$1,FALSE)</f>
        <v>3.8699346126244198</v>
      </c>
      <c r="BH40" s="60">
        <f>VLOOKUP($A40,'RevPAR Raw Data'!$B$6:$BE$43,'RevPAR Raw Data'!AW$1,FALSE)</f>
        <v>10.269942373343</v>
      </c>
      <c r="BI40" s="60">
        <f>VLOOKUP($A40,'RevPAR Raw Data'!$B$6:$BE$43,'RevPAR Raw Data'!AX$1,FALSE)</f>
        <v>-0.58870161163404799</v>
      </c>
      <c r="BJ40" s="61">
        <f>VLOOKUP($A40,'RevPAR Raw Data'!$B$6:$BE$43,'RevPAR Raw Data'!AY$1,FALSE)</f>
        <v>1.88961294451203</v>
      </c>
      <c r="BK40" s="60">
        <f>VLOOKUP($A40,'RevPAR Raw Data'!$B$6:$BE$43,'RevPAR Raw Data'!BA$1,FALSE)</f>
        <v>-10.185933414055601</v>
      </c>
      <c r="BL40" s="60">
        <f>VLOOKUP($A40,'RevPAR Raw Data'!$B$6:$BE$43,'RevPAR Raw Data'!BB$1,FALSE)</f>
        <v>-5.7642366859754999</v>
      </c>
      <c r="BM40" s="61">
        <f>VLOOKUP($A40,'RevPAR Raw Data'!$B$6:$BE$43,'RevPAR Raw Data'!BC$1,FALSE)</f>
        <v>-7.8890007780262996</v>
      </c>
      <c r="BN40" s="62">
        <f>VLOOKUP($A40,'RevPAR Raw Data'!$B$6:$BE$43,'RevPAR Raw Data'!BE$1,FALSE)</f>
        <v>-2.0759581317154101</v>
      </c>
    </row>
    <row r="41" spans="1:66" x14ac:dyDescent="0.35">
      <c r="A41" s="81" t="s">
        <v>80</v>
      </c>
      <c r="B41" s="59">
        <f>VLOOKUP($A41,'Occupancy Raw Data'!$B$8:$BE$45,'Occupancy Raw Data'!AG$3,FALSE)</f>
        <v>49.104005621925502</v>
      </c>
      <c r="C41" s="60">
        <f>VLOOKUP($A41,'Occupancy Raw Data'!$B$8:$BE$45,'Occupancy Raw Data'!AH$3,FALSE)</f>
        <v>58.854532677442002</v>
      </c>
      <c r="D41" s="60">
        <f>VLOOKUP($A41,'Occupancy Raw Data'!$B$8:$BE$45,'Occupancy Raw Data'!AI$3,FALSE)</f>
        <v>63.281799016162999</v>
      </c>
      <c r="E41" s="60">
        <f>VLOOKUP($A41,'Occupancy Raw Data'!$B$8:$BE$45,'Occupancy Raw Data'!AJ$3,FALSE)</f>
        <v>65.706254392129296</v>
      </c>
      <c r="F41" s="60">
        <f>VLOOKUP($A41,'Occupancy Raw Data'!$B$8:$BE$45,'Occupancy Raw Data'!AK$3,FALSE)</f>
        <v>65.337315530569199</v>
      </c>
      <c r="G41" s="61">
        <f>VLOOKUP($A41,'Occupancy Raw Data'!$B$8:$BE$45,'Occupancy Raw Data'!AL$3,FALSE)</f>
        <v>60.456781447645803</v>
      </c>
      <c r="H41" s="60">
        <f>VLOOKUP($A41,'Occupancy Raw Data'!$B$8:$BE$45,'Occupancy Raw Data'!AN$3,FALSE)</f>
        <v>75.158116654954298</v>
      </c>
      <c r="I41" s="60">
        <f>VLOOKUP($A41,'Occupancy Raw Data'!$B$8:$BE$45,'Occupancy Raw Data'!AO$3,FALSE)</f>
        <v>75.597329585382894</v>
      </c>
      <c r="J41" s="61">
        <f>VLOOKUP($A41,'Occupancy Raw Data'!$B$8:$BE$45,'Occupancy Raw Data'!AP$3,FALSE)</f>
        <v>75.377723120168596</v>
      </c>
      <c r="K41" s="62">
        <f>VLOOKUP($A41,'Occupancy Raw Data'!$B$8:$BE$45,'Occupancy Raw Data'!AR$3,FALSE)</f>
        <v>64.719907639795196</v>
      </c>
      <c r="M41" s="59">
        <f>VLOOKUP($A41,'Occupancy Raw Data'!$B$8:$BE$45,'Occupancy Raw Data'!AT$3,FALSE)</f>
        <v>-7.1786692613121703</v>
      </c>
      <c r="N41" s="60">
        <f>VLOOKUP($A41,'Occupancy Raw Data'!$B$8:$BE$45,'Occupancy Raw Data'!AU$3,FALSE)</f>
        <v>-5.6223319315467002</v>
      </c>
      <c r="O41" s="60">
        <f>VLOOKUP($A41,'Occupancy Raw Data'!$B$8:$BE$45,'Occupancy Raw Data'!AV$3,FALSE)</f>
        <v>0.23863256260569099</v>
      </c>
      <c r="P41" s="60">
        <f>VLOOKUP($A41,'Occupancy Raw Data'!$B$8:$BE$45,'Occupancy Raw Data'!AW$3,FALSE)</f>
        <v>5.4758294189444001</v>
      </c>
      <c r="Q41" s="60">
        <f>VLOOKUP($A41,'Occupancy Raw Data'!$B$8:$BE$45,'Occupancy Raw Data'!AX$3,FALSE)</f>
        <v>3.81808406784898</v>
      </c>
      <c r="R41" s="61">
        <f>VLOOKUP($A41,'Occupancy Raw Data'!$B$8:$BE$45,'Occupancy Raw Data'!AY$3,FALSE)</f>
        <v>-0.441021858798257</v>
      </c>
      <c r="S41" s="60">
        <f>VLOOKUP($A41,'Occupancy Raw Data'!$B$8:$BE$45,'Occupancy Raw Data'!BA$3,FALSE)</f>
        <v>-5.7433158726929703</v>
      </c>
      <c r="T41" s="60">
        <f>VLOOKUP($A41,'Occupancy Raw Data'!$B$8:$BE$45,'Occupancy Raw Data'!BB$3,FALSE)</f>
        <v>-9.7212782946679202</v>
      </c>
      <c r="U41" s="61">
        <f>VLOOKUP($A41,'Occupancy Raw Data'!$B$8:$BE$45,'Occupancy Raw Data'!BC$3,FALSE)</f>
        <v>-7.7809644939773701</v>
      </c>
      <c r="V41" s="62">
        <f>VLOOKUP($A41,'Occupancy Raw Data'!$B$8:$BE$45,'Occupancy Raw Data'!BE$3,FALSE)</f>
        <v>-3.0098600982958899</v>
      </c>
      <c r="X41" s="64">
        <f>VLOOKUP($A41,'ADR Raw Data'!$B$6:$BE$43,'ADR Raw Data'!AG$1,FALSE)</f>
        <v>121.496207513416</v>
      </c>
      <c r="Y41" s="65">
        <f>VLOOKUP($A41,'ADR Raw Data'!$B$6:$BE$43,'ADR Raw Data'!AH$1,FALSE)</f>
        <v>122.249573134328</v>
      </c>
      <c r="Z41" s="65">
        <f>VLOOKUP($A41,'ADR Raw Data'!$B$6:$BE$43,'ADR Raw Data'!AI$1,FALSE)</f>
        <v>119.999705719044</v>
      </c>
      <c r="AA41" s="65">
        <f>VLOOKUP($A41,'ADR Raw Data'!$B$6:$BE$43,'ADR Raw Data'!AJ$1,FALSE)</f>
        <v>119.566318181818</v>
      </c>
      <c r="AB41" s="65">
        <f>VLOOKUP($A41,'ADR Raw Data'!$B$6:$BE$43,'ADR Raw Data'!AK$1,FALSE)</f>
        <v>123.38611454692099</v>
      </c>
      <c r="AC41" s="66">
        <f>VLOOKUP($A41,'ADR Raw Data'!$B$6:$BE$43,'ADR Raw Data'!AL$1,FALSE)</f>
        <v>121.31860397535699</v>
      </c>
      <c r="AD41" s="65">
        <f>VLOOKUP($A41,'ADR Raw Data'!$B$6:$BE$43,'ADR Raw Data'!AN$1,FALSE)</f>
        <v>155.85199158485199</v>
      </c>
      <c r="AE41" s="65">
        <f>VLOOKUP($A41,'ADR Raw Data'!$B$6:$BE$43,'ADR Raw Data'!AO$1,FALSE)</f>
        <v>159.85482686497701</v>
      </c>
      <c r="AF41" s="66">
        <f>VLOOKUP($A41,'ADR Raw Data'!$B$6:$BE$43,'ADR Raw Data'!AP$1,FALSE)</f>
        <v>157.859240181796</v>
      </c>
      <c r="AG41" s="67">
        <f>VLOOKUP($A41,'ADR Raw Data'!$B$6:$BE$43,'ADR Raw Data'!AR$1,FALSE)</f>
        <v>133.47803311746199</v>
      </c>
      <c r="AI41" s="59">
        <f>VLOOKUP($A41,'ADR Raw Data'!$B$6:$BE$43,'ADR Raw Data'!AT$1,FALSE)</f>
        <v>6.3473864691239097</v>
      </c>
      <c r="AJ41" s="60">
        <f>VLOOKUP($A41,'ADR Raw Data'!$B$6:$BE$43,'ADR Raw Data'!AU$1,FALSE)</f>
        <v>7.2428281998630402</v>
      </c>
      <c r="AK41" s="60">
        <f>VLOOKUP($A41,'ADR Raw Data'!$B$6:$BE$43,'ADR Raw Data'!AV$1,FALSE)</f>
        <v>6.6726837493056896</v>
      </c>
      <c r="AL41" s="60">
        <f>VLOOKUP($A41,'ADR Raw Data'!$B$6:$BE$43,'ADR Raw Data'!AW$1,FALSE)</f>
        <v>7.5185912372106296</v>
      </c>
      <c r="AM41" s="60">
        <f>VLOOKUP($A41,'ADR Raw Data'!$B$6:$BE$43,'ADR Raw Data'!AX$1,FALSE)</f>
        <v>8.47252913202807</v>
      </c>
      <c r="AN41" s="61">
        <f>VLOOKUP($A41,'ADR Raw Data'!$B$6:$BE$43,'ADR Raw Data'!AY$1,FALSE)</f>
        <v>7.2643156896931602</v>
      </c>
      <c r="AO41" s="60">
        <f>VLOOKUP($A41,'ADR Raw Data'!$B$6:$BE$43,'ADR Raw Data'!BA$1,FALSE)</f>
        <v>7.7690535918661601</v>
      </c>
      <c r="AP41" s="60">
        <f>VLOOKUP($A41,'ADR Raw Data'!$B$6:$BE$43,'ADR Raw Data'!BB$1,FALSE)</f>
        <v>8.3886020311966298</v>
      </c>
      <c r="AQ41" s="61">
        <f>VLOOKUP($A41,'ADR Raw Data'!$B$6:$BE$43,'ADR Raw Data'!BC$1,FALSE)</f>
        <v>8.05991354704115</v>
      </c>
      <c r="AR41" s="62">
        <f>VLOOKUP($A41,'ADR Raw Data'!$B$6:$BE$43,'ADR Raw Data'!BE$1,FALSE)</f>
        <v>7.0859512177741397</v>
      </c>
      <c r="AT41" s="64">
        <f>VLOOKUP($A41,'RevPAR Raw Data'!$B$6:$BE$43,'RevPAR Raw Data'!AG$1,FALSE)</f>
        <v>59.659504567814402</v>
      </c>
      <c r="AU41" s="65">
        <f>VLOOKUP($A41,'RevPAR Raw Data'!$B$6:$BE$43,'RevPAR Raw Data'!AH$1,FALSE)</f>
        <v>71.949414968376601</v>
      </c>
      <c r="AV41" s="65">
        <f>VLOOKUP($A41,'RevPAR Raw Data'!$B$6:$BE$43,'RevPAR Raw Data'!AI$1,FALSE)</f>
        <v>75.937972593113102</v>
      </c>
      <c r="AW41" s="65">
        <f>VLOOKUP($A41,'RevPAR Raw Data'!$B$6:$BE$43,'RevPAR Raw Data'!AJ$1,FALSE)</f>
        <v>78.562549191848206</v>
      </c>
      <c r="AX41" s="65">
        <f>VLOOKUP($A41,'RevPAR Raw Data'!$B$6:$BE$43,'RevPAR Raw Data'!AK$1,FALSE)</f>
        <v>80.617174982431393</v>
      </c>
      <c r="AY41" s="66">
        <f>VLOOKUP($A41,'RevPAR Raw Data'!$B$6:$BE$43,'RevPAR Raw Data'!AL$1,FALSE)</f>
        <v>73.345323260716697</v>
      </c>
      <c r="AZ41" s="65">
        <f>VLOOKUP($A41,'RevPAR Raw Data'!$B$6:$BE$43,'RevPAR Raw Data'!AN$1,FALSE)</f>
        <v>117.135421644413</v>
      </c>
      <c r="BA41" s="65">
        <f>VLOOKUP($A41,'RevPAR Raw Data'!$B$6:$BE$43,'RevPAR Raw Data'!AO$1,FALSE)</f>
        <v>120.84598032325999</v>
      </c>
      <c r="BB41" s="66">
        <f>VLOOKUP($A41,'RevPAR Raw Data'!$B$6:$BE$43,'RevPAR Raw Data'!AP$1,FALSE)</f>
        <v>118.99070098383601</v>
      </c>
      <c r="BC41" s="67">
        <f>VLOOKUP($A41,'RevPAR Raw Data'!$B$6:$BE$43,'RevPAR Raw Data'!AR$1,FALSE)</f>
        <v>86.386859753036802</v>
      </c>
      <c r="BE41" s="59">
        <f>VLOOKUP($A41,'RevPAR Raw Data'!$B$6:$BE$43,'RevPAR Raw Data'!AT$1,FALSE)</f>
        <v>-1.2869406735439399</v>
      </c>
      <c r="BF41" s="60">
        <f>VLOOKUP($A41,'RevPAR Raw Data'!$B$6:$BE$43,'RevPAR Raw Data'!AU$1,FALSE)</f>
        <v>1.21328042568837</v>
      </c>
      <c r="BG41" s="60">
        <f>VLOOKUP($A41,'RevPAR Raw Data'!$B$6:$BE$43,'RevPAR Raw Data'!AV$1,FALSE)</f>
        <v>6.92723950813693</v>
      </c>
      <c r="BH41" s="60">
        <f>VLOOKUP($A41,'RevPAR Raw Data'!$B$6:$BE$43,'RevPAR Raw Data'!AW$1,FALSE)</f>
        <v>13.406125887012401</v>
      </c>
      <c r="BI41" s="60">
        <f>VLOOKUP($A41,'RevPAR Raw Data'!$B$6:$BE$43,'RevPAR Raw Data'!AX$1,FALSE)</f>
        <v>12.614101484810799</v>
      </c>
      <c r="BJ41" s="61">
        <f>VLOOKUP($A41,'RevPAR Raw Data'!$B$6:$BE$43,'RevPAR Raw Data'!AY$1,FALSE)</f>
        <v>6.7912566108112502</v>
      </c>
      <c r="BK41" s="60">
        <f>VLOOKUP($A41,'RevPAR Raw Data'!$B$6:$BE$43,'RevPAR Raw Data'!BA$1,FALSE)</f>
        <v>1.57953643107351</v>
      </c>
      <c r="BL41" s="60">
        <f>VLOOKUP($A41,'RevPAR Raw Data'!$B$6:$BE$43,'RevPAR Raw Data'!BB$1,FALSE)</f>
        <v>-2.1481556119560699</v>
      </c>
      <c r="BM41" s="61">
        <f>VLOOKUP($A41,'RevPAR Raw Data'!$B$6:$BE$43,'RevPAR Raw Data'!BC$1,FALSE)</f>
        <v>-0.34818995827676102</v>
      </c>
      <c r="BN41" s="62">
        <f>VLOOKUP($A41,'RevPAR Raw Data'!$B$6:$BE$43,'RevPAR Raw Data'!BE$1,FALSE)</f>
        <v>3.86281390118975</v>
      </c>
    </row>
    <row r="42" spans="1:66" x14ac:dyDescent="0.35">
      <c r="A42" s="81" t="s">
        <v>81</v>
      </c>
      <c r="B42" s="59">
        <f>VLOOKUP($A42,'Occupancy Raw Data'!$B$8:$BE$45,'Occupancy Raw Data'!AG$3,FALSE)</f>
        <v>52.974127508664402</v>
      </c>
      <c r="C42" s="60">
        <f>VLOOKUP($A42,'Occupancy Raw Data'!$B$8:$BE$45,'Occupancy Raw Data'!AH$3,FALSE)</f>
        <v>59.6215845893447</v>
      </c>
      <c r="D42" s="60">
        <f>VLOOKUP($A42,'Occupancy Raw Data'!$B$8:$BE$45,'Occupancy Raw Data'!AI$3,FALSE)</f>
        <v>63.874852166433698</v>
      </c>
      <c r="E42" s="60">
        <f>VLOOKUP($A42,'Occupancy Raw Data'!$B$8:$BE$45,'Occupancy Raw Data'!AJ$3,FALSE)</f>
        <v>64.126841199870896</v>
      </c>
      <c r="F42" s="60">
        <f>VLOOKUP($A42,'Occupancy Raw Data'!$B$8:$BE$45,'Occupancy Raw Data'!AK$3,FALSE)</f>
        <v>62.931405225244497</v>
      </c>
      <c r="G42" s="61">
        <f>VLOOKUP($A42,'Occupancy Raw Data'!$B$8:$BE$45,'Occupancy Raw Data'!AL$3,FALSE)</f>
        <v>60.704956625495797</v>
      </c>
      <c r="H42" s="60">
        <f>VLOOKUP($A42,'Occupancy Raw Data'!$B$8:$BE$45,'Occupancy Raw Data'!AN$3,FALSE)</f>
        <v>72.338196179576002</v>
      </c>
      <c r="I42" s="60">
        <f>VLOOKUP($A42,'Occupancy Raw Data'!$B$8:$BE$45,'Occupancy Raw Data'!AO$3,FALSE)</f>
        <v>76.580425028881507</v>
      </c>
      <c r="J42" s="61">
        <f>VLOOKUP($A42,'Occupancy Raw Data'!$B$8:$BE$45,'Occupancy Raw Data'!AP$3,FALSE)</f>
        <v>74.459310604228705</v>
      </c>
      <c r="K42" s="62">
        <f>VLOOKUP($A42,'Occupancy Raw Data'!$B$8:$BE$45,'Occupancy Raw Data'!AR$3,FALSE)</f>
        <v>64.635541428659096</v>
      </c>
      <c r="M42" s="59">
        <f>VLOOKUP($A42,'Occupancy Raw Data'!$B$8:$BE$45,'Occupancy Raw Data'!AT$3,FALSE)</f>
        <v>2.3427255237829998</v>
      </c>
      <c r="N42" s="60">
        <f>VLOOKUP($A42,'Occupancy Raw Data'!$B$8:$BE$45,'Occupancy Raw Data'!AU$3,FALSE)</f>
        <v>8.3585707700641301</v>
      </c>
      <c r="O42" s="60">
        <f>VLOOKUP($A42,'Occupancy Raw Data'!$B$8:$BE$45,'Occupancy Raw Data'!AV$3,FALSE)</f>
        <v>12.2977574743873</v>
      </c>
      <c r="P42" s="60">
        <f>VLOOKUP($A42,'Occupancy Raw Data'!$B$8:$BE$45,'Occupancy Raw Data'!AW$3,FALSE)</f>
        <v>11.490954724843</v>
      </c>
      <c r="Q42" s="60">
        <f>VLOOKUP($A42,'Occupancy Raw Data'!$B$8:$BE$45,'Occupancy Raw Data'!AX$3,FALSE)</f>
        <v>4.5792952718509001</v>
      </c>
      <c r="R42" s="61">
        <f>VLOOKUP($A42,'Occupancy Raw Data'!$B$8:$BE$45,'Occupancy Raw Data'!AY$3,FALSE)</f>
        <v>7.8787761118726696</v>
      </c>
      <c r="S42" s="60">
        <f>VLOOKUP($A42,'Occupancy Raw Data'!$B$8:$BE$45,'Occupancy Raw Data'!BA$3,FALSE)</f>
        <v>-5.3564824676923601</v>
      </c>
      <c r="T42" s="60">
        <f>VLOOKUP($A42,'Occupancy Raw Data'!$B$8:$BE$45,'Occupancy Raw Data'!BB$3,FALSE)</f>
        <v>-6.4057358750037299</v>
      </c>
      <c r="U42" s="61">
        <f>VLOOKUP($A42,'Occupancy Raw Data'!$B$8:$BE$45,'Occupancy Raw Data'!BC$3,FALSE)</f>
        <v>-5.8989756330818599</v>
      </c>
      <c r="V42" s="62">
        <f>VLOOKUP($A42,'Occupancy Raw Data'!$B$8:$BE$45,'Occupancy Raw Data'!BE$3,FALSE)</f>
        <v>2.9235528376971498</v>
      </c>
      <c r="X42" s="64">
        <f>VLOOKUP($A42,'ADR Raw Data'!$B$6:$BE$43,'ADR Raw Data'!AG$1,FALSE)</f>
        <v>104.921055407632</v>
      </c>
      <c r="Y42" s="65">
        <f>VLOOKUP($A42,'ADR Raw Data'!$B$6:$BE$43,'ADR Raw Data'!AH$1,FALSE)</f>
        <v>106.743639528203</v>
      </c>
      <c r="Z42" s="65">
        <f>VLOOKUP($A42,'ADR Raw Data'!$B$6:$BE$43,'ADR Raw Data'!AI$1,FALSE)</f>
        <v>109.926739395724</v>
      </c>
      <c r="AA42" s="65">
        <f>VLOOKUP($A42,'ADR Raw Data'!$B$6:$BE$43,'ADR Raw Data'!AJ$1,FALSE)</f>
        <v>110.120492921587</v>
      </c>
      <c r="AB42" s="65">
        <f>VLOOKUP($A42,'ADR Raw Data'!$B$6:$BE$43,'ADR Raw Data'!AK$1,FALSE)</f>
        <v>109.931777965232</v>
      </c>
      <c r="AC42" s="66">
        <f>VLOOKUP($A42,'ADR Raw Data'!$B$6:$BE$43,'ADR Raw Data'!AL$1,FALSE)</f>
        <v>108.46940089779</v>
      </c>
      <c r="AD42" s="65">
        <f>VLOOKUP($A42,'ADR Raw Data'!$B$6:$BE$43,'ADR Raw Data'!AN$1,FALSE)</f>
        <v>137.63632553388999</v>
      </c>
      <c r="AE42" s="65">
        <f>VLOOKUP($A42,'ADR Raw Data'!$B$6:$BE$43,'ADR Raw Data'!AO$1,FALSE)</f>
        <v>145.69634191692299</v>
      </c>
      <c r="AF42" s="66">
        <f>VLOOKUP($A42,'ADR Raw Data'!$B$6:$BE$43,'ADR Raw Data'!AP$1,FALSE)</f>
        <v>141.78113613812201</v>
      </c>
      <c r="AG42" s="67">
        <f>VLOOKUP($A42,'ADR Raw Data'!$B$6:$BE$43,'ADR Raw Data'!AR$1,FALSE)</f>
        <v>119.435744507729</v>
      </c>
      <c r="AI42" s="59">
        <f>VLOOKUP($A42,'ADR Raw Data'!$B$6:$BE$43,'ADR Raw Data'!AT$1,FALSE)</f>
        <v>4.6622268180946502</v>
      </c>
      <c r="AJ42" s="60">
        <f>VLOOKUP($A42,'ADR Raw Data'!$B$6:$BE$43,'ADR Raw Data'!AU$1,FALSE)</f>
        <v>7.59204823854314</v>
      </c>
      <c r="AK42" s="60">
        <f>VLOOKUP($A42,'ADR Raw Data'!$B$6:$BE$43,'ADR Raw Data'!AV$1,FALSE)</f>
        <v>9.0946845612287692</v>
      </c>
      <c r="AL42" s="60">
        <f>VLOOKUP($A42,'ADR Raw Data'!$B$6:$BE$43,'ADR Raw Data'!AW$1,FALSE)</f>
        <v>8.3623071841249903</v>
      </c>
      <c r="AM42" s="60">
        <f>VLOOKUP($A42,'ADR Raw Data'!$B$6:$BE$43,'ADR Raw Data'!AX$1,FALSE)</f>
        <v>5.8803416893118303</v>
      </c>
      <c r="AN42" s="61">
        <f>VLOOKUP($A42,'ADR Raw Data'!$B$6:$BE$43,'ADR Raw Data'!AY$1,FALSE)</f>
        <v>7.18790718554982</v>
      </c>
      <c r="AO42" s="60">
        <f>VLOOKUP($A42,'ADR Raw Data'!$B$6:$BE$43,'ADR Raw Data'!BA$1,FALSE)</f>
        <v>1.99127998750499</v>
      </c>
      <c r="AP42" s="60">
        <f>VLOOKUP($A42,'ADR Raw Data'!$B$6:$BE$43,'ADR Raw Data'!BB$1,FALSE)</f>
        <v>2.2713261342564501</v>
      </c>
      <c r="AQ42" s="61">
        <f>VLOOKUP($A42,'ADR Raw Data'!$B$6:$BE$43,'ADR Raw Data'!BC$1,FALSE)</f>
        <v>2.1236905371137702</v>
      </c>
      <c r="AR42" s="62">
        <f>VLOOKUP($A42,'ADR Raw Data'!$B$6:$BE$43,'ADR Raw Data'!BE$1,FALSE)</f>
        <v>4.0919390469072701</v>
      </c>
      <c r="AT42" s="64">
        <f>VLOOKUP($A42,'RevPAR Raw Data'!$B$6:$BE$43,'RevPAR Raw Data'!AG$1,FALSE)</f>
        <v>55.581013675075802</v>
      </c>
      <c r="AU42" s="65">
        <f>VLOOKUP($A42,'RevPAR Raw Data'!$B$6:$BE$43,'RevPAR Raw Data'!AH$1,FALSE)</f>
        <v>63.642249335052703</v>
      </c>
      <c r="AV42" s="65">
        <f>VLOOKUP($A42,'RevPAR Raw Data'!$B$6:$BE$43,'RevPAR Raw Data'!AI$1,FALSE)</f>
        <v>70.215542280399902</v>
      </c>
      <c r="AW42" s="65">
        <f>VLOOKUP($A42,'RevPAR Raw Data'!$B$6:$BE$43,'RevPAR Raw Data'!AJ$1,FALSE)</f>
        <v>70.616793624341398</v>
      </c>
      <c r="AX42" s="65">
        <f>VLOOKUP($A42,'RevPAR Raw Data'!$B$6:$BE$43,'RevPAR Raw Data'!AK$1,FALSE)</f>
        <v>69.181612662616899</v>
      </c>
      <c r="AY42" s="66">
        <f>VLOOKUP($A42,'RevPAR Raw Data'!$B$6:$BE$43,'RevPAR Raw Data'!AL$1,FALSE)</f>
        <v>65.846302766938607</v>
      </c>
      <c r="AZ42" s="65">
        <f>VLOOKUP($A42,'RevPAR Raw Data'!$B$6:$BE$43,'RevPAR Raw Data'!AN$1,FALSE)</f>
        <v>99.5636351790655</v>
      </c>
      <c r="BA42" s="65">
        <f>VLOOKUP($A42,'RevPAR Raw Data'!$B$6:$BE$43,'RevPAR Raw Data'!AO$1,FALSE)</f>
        <v>111.574877891512</v>
      </c>
      <c r="BB42" s="66">
        <f>VLOOKUP($A42,'RevPAR Raw Data'!$B$6:$BE$43,'RevPAR Raw Data'!AP$1,FALSE)</f>
        <v>105.569256535289</v>
      </c>
      <c r="BC42" s="67">
        <f>VLOOKUP($A42,'RevPAR Raw Data'!$B$6:$BE$43,'RevPAR Raw Data'!AR$1,FALSE)</f>
        <v>77.197940121921206</v>
      </c>
      <c r="BE42" s="59">
        <f>VLOOKUP($A42,'RevPAR Raw Data'!$B$6:$BE$43,'RevPAR Raw Data'!AT$1,FALSE)</f>
        <v>7.1141755195218099</v>
      </c>
      <c r="BF42" s="60">
        <f>VLOOKUP($A42,'RevPAR Raw Data'!$B$6:$BE$43,'RevPAR Raw Data'!AU$1,FALSE)</f>
        <v>16.585205733523299</v>
      </c>
      <c r="BG42" s="60">
        <f>VLOOKUP($A42,'RevPAR Raw Data'!$B$6:$BE$43,'RevPAR Raw Data'!AV$1,FALSE)</f>
        <v>22.510884286016601</v>
      </c>
      <c r="BH42" s="60">
        <f>VLOOKUP($A42,'RevPAR Raw Data'!$B$6:$BE$43,'RevPAR Raw Data'!AW$1,FALSE)</f>
        <v>20.814170841448099</v>
      </c>
      <c r="BI42" s="60">
        <f>VLOOKUP($A42,'RevPAR Raw Data'!$B$6:$BE$43,'RevPAR Raw Data'!AX$1,FALSE)</f>
        <v>10.72891517011</v>
      </c>
      <c r="BJ42" s="61">
        <f>VLOOKUP($A42,'RevPAR Raw Data'!$B$6:$BE$43,'RevPAR Raw Data'!AY$1,FALSE)</f>
        <v>15.633002411701099</v>
      </c>
      <c r="BK42" s="60">
        <f>VLOOKUP($A42,'RevPAR Raw Data'!$B$6:$BE$43,'RevPAR Raw Data'!BA$1,FALSE)</f>
        <v>-3.4718650436007299</v>
      </c>
      <c r="BL42" s="60">
        <f>VLOOKUP($A42,'RevPAR Raw Data'!$B$6:$BE$43,'RevPAR Raw Data'!BB$1,FALSE)</f>
        <v>-4.2799048937676796</v>
      </c>
      <c r="BM42" s="61">
        <f>VLOOKUP($A42,'RevPAR Raw Data'!$B$6:$BE$43,'RevPAR Raw Data'!BC$1,FALSE)</f>
        <v>-3.9005610832744901</v>
      </c>
      <c r="BN42" s="62">
        <f>VLOOKUP($A42,'RevPAR Raw Data'!$B$6:$BE$43,'RevPAR Raw Data'!BE$1,FALSE)</f>
        <v>7.1351218847271198</v>
      </c>
    </row>
    <row r="43" spans="1:66" x14ac:dyDescent="0.35">
      <c r="A43" s="82" t="s">
        <v>82</v>
      </c>
      <c r="B43" s="59">
        <f>VLOOKUP($A43,'Occupancy Raw Data'!$B$8:$BE$45,'Occupancy Raw Data'!AG$3,FALSE)</f>
        <v>55.864416754606701</v>
      </c>
      <c r="C43" s="60">
        <f>VLOOKUP($A43,'Occupancy Raw Data'!$B$8:$BE$45,'Occupancy Raw Data'!AH$3,FALSE)</f>
        <v>70.0594609952106</v>
      </c>
      <c r="D43" s="60">
        <f>VLOOKUP($A43,'Occupancy Raw Data'!$B$8:$BE$45,'Occupancy Raw Data'!AI$3,FALSE)</f>
        <v>76.502252617907203</v>
      </c>
      <c r="E43" s="60">
        <f>VLOOKUP($A43,'Occupancy Raw Data'!$B$8:$BE$45,'Occupancy Raw Data'!AJ$3,FALSE)</f>
        <v>76.559582758340696</v>
      </c>
      <c r="F43" s="60">
        <f>VLOOKUP($A43,'Occupancy Raw Data'!$B$8:$BE$45,'Occupancy Raw Data'!AK$3,FALSE)</f>
        <v>70.0589536488351</v>
      </c>
      <c r="G43" s="61">
        <f>VLOOKUP($A43,'Occupancy Raw Data'!$B$8:$BE$45,'Occupancy Raw Data'!AL$3,FALSE)</f>
        <v>69.808933354980098</v>
      </c>
      <c r="H43" s="60">
        <f>VLOOKUP($A43,'Occupancy Raw Data'!$B$8:$BE$45,'Occupancy Raw Data'!AN$3,FALSE)</f>
        <v>74.5423735692832</v>
      </c>
      <c r="I43" s="60">
        <f>VLOOKUP($A43,'Occupancy Raw Data'!$B$8:$BE$45,'Occupancy Raw Data'!AO$3,FALSE)</f>
        <v>78.232303758421907</v>
      </c>
      <c r="J43" s="61">
        <f>VLOOKUP($A43,'Occupancy Raw Data'!$B$8:$BE$45,'Occupancy Raw Data'!AP$3,FALSE)</f>
        <v>76.387338663852503</v>
      </c>
      <c r="K43" s="62">
        <f>VLOOKUP($A43,'Occupancy Raw Data'!$B$8:$BE$45,'Occupancy Raw Data'!AR$3,FALSE)</f>
        <v>71.688477728943596</v>
      </c>
      <c r="M43" s="59">
        <f>VLOOKUP($A43,'Occupancy Raw Data'!$B$8:$BE$45,'Occupancy Raw Data'!AT$3,FALSE)</f>
        <v>14.2402151215088</v>
      </c>
      <c r="N43" s="60">
        <f>VLOOKUP($A43,'Occupancy Raw Data'!$B$8:$BE$45,'Occupancy Raw Data'!AU$3,FALSE)</f>
        <v>29.777646151063902</v>
      </c>
      <c r="O43" s="60">
        <f>VLOOKUP($A43,'Occupancy Raw Data'!$B$8:$BE$45,'Occupancy Raw Data'!AV$3,FALSE)</f>
        <v>35.827161827054603</v>
      </c>
      <c r="P43" s="60">
        <f>VLOOKUP($A43,'Occupancy Raw Data'!$B$8:$BE$45,'Occupancy Raw Data'!AW$3,FALSE)</f>
        <v>34.408079663163399</v>
      </c>
      <c r="Q43" s="60">
        <f>VLOOKUP($A43,'Occupancy Raw Data'!$B$8:$BE$45,'Occupancy Raw Data'!AX$3,FALSE)</f>
        <v>23.2530482554731</v>
      </c>
      <c r="R43" s="61">
        <f>VLOOKUP($A43,'Occupancy Raw Data'!$B$8:$BE$45,'Occupancy Raw Data'!AY$3,FALSE)</f>
        <v>27.850315625512799</v>
      </c>
      <c r="S43" s="60">
        <f>VLOOKUP($A43,'Occupancy Raw Data'!$B$8:$BE$45,'Occupancy Raw Data'!BA$3,FALSE)</f>
        <v>7.6384276282714199</v>
      </c>
      <c r="T43" s="60">
        <f>VLOOKUP($A43,'Occupancy Raw Data'!$B$8:$BE$45,'Occupancy Raw Data'!BB$3,FALSE)</f>
        <v>4.6326068447996596</v>
      </c>
      <c r="U43" s="61">
        <f>VLOOKUP($A43,'Occupancy Raw Data'!$B$8:$BE$45,'Occupancy Raw Data'!BC$3,FALSE)</f>
        <v>6.0779558316707103</v>
      </c>
      <c r="V43" s="62">
        <f>VLOOKUP($A43,'Occupancy Raw Data'!$B$8:$BE$45,'Occupancy Raw Data'!BE$3,FALSE)</f>
        <v>20.331268088116701</v>
      </c>
      <c r="X43" s="64">
        <f>VLOOKUP($A43,'ADR Raw Data'!$B$6:$BE$43,'ADR Raw Data'!AG$1,FALSE)</f>
        <v>133.930990182633</v>
      </c>
      <c r="Y43" s="65">
        <f>VLOOKUP($A43,'ADR Raw Data'!$B$6:$BE$43,'ADR Raw Data'!AH$1,FALSE)</f>
        <v>153.52123470200499</v>
      </c>
      <c r="Z43" s="65">
        <f>VLOOKUP($A43,'ADR Raw Data'!$B$6:$BE$43,'ADR Raw Data'!AI$1,FALSE)</f>
        <v>161.59444806981901</v>
      </c>
      <c r="AA43" s="65">
        <f>VLOOKUP($A43,'ADR Raw Data'!$B$6:$BE$43,'ADR Raw Data'!AJ$1,FALSE)</f>
        <v>159.48107268293299</v>
      </c>
      <c r="AB43" s="65">
        <f>VLOOKUP($A43,'ADR Raw Data'!$B$6:$BE$43,'ADR Raw Data'!AK$1,FALSE)</f>
        <v>145.501901961778</v>
      </c>
      <c r="AC43" s="66">
        <f>VLOOKUP($A43,'ADR Raw Data'!$B$6:$BE$43,'ADR Raw Data'!AL$1,FALSE)</f>
        <v>151.852904019151</v>
      </c>
      <c r="AD43" s="65">
        <f>VLOOKUP($A43,'ADR Raw Data'!$B$6:$BE$43,'ADR Raw Data'!AN$1,FALSE)</f>
        <v>134.38002109905599</v>
      </c>
      <c r="AE43" s="65">
        <f>VLOOKUP($A43,'ADR Raw Data'!$B$6:$BE$43,'ADR Raw Data'!AO$1,FALSE)</f>
        <v>136.23810290598499</v>
      </c>
      <c r="AF43" s="66">
        <f>VLOOKUP($A43,'ADR Raw Data'!$B$6:$BE$43,'ADR Raw Data'!AP$1,FALSE)</f>
        <v>135.33150090493899</v>
      </c>
      <c r="AG43" s="67">
        <f>VLOOKUP($A43,'ADR Raw Data'!$B$6:$BE$43,'ADR Raw Data'!AR$1,FALSE)</f>
        <v>146.82310184145999</v>
      </c>
      <c r="AI43" s="59">
        <f>VLOOKUP($A43,'ADR Raw Data'!$B$6:$BE$43,'ADR Raw Data'!AT$1,FALSE)</f>
        <v>20.908649986034501</v>
      </c>
      <c r="AJ43" s="60">
        <f>VLOOKUP($A43,'ADR Raw Data'!$B$6:$BE$43,'ADR Raw Data'!AU$1,FALSE)</f>
        <v>28.130326209596902</v>
      </c>
      <c r="AK43" s="60">
        <f>VLOOKUP($A43,'ADR Raw Data'!$B$6:$BE$43,'ADR Raw Data'!AV$1,FALSE)</f>
        <v>32.328224546689597</v>
      </c>
      <c r="AL43" s="60">
        <f>VLOOKUP($A43,'ADR Raw Data'!$B$6:$BE$43,'ADR Raw Data'!AW$1,FALSE)</f>
        <v>32.495442028400902</v>
      </c>
      <c r="AM43" s="60">
        <f>VLOOKUP($A43,'ADR Raw Data'!$B$6:$BE$43,'ADR Raw Data'!AX$1,FALSE)</f>
        <v>27.7089951505573</v>
      </c>
      <c r="AN43" s="61">
        <f>VLOOKUP($A43,'ADR Raw Data'!$B$6:$BE$43,'ADR Raw Data'!AY$1,FALSE)</f>
        <v>29.170038939735001</v>
      </c>
      <c r="AO43" s="60">
        <f>VLOOKUP($A43,'ADR Raw Data'!$B$6:$BE$43,'ADR Raw Data'!BA$1,FALSE)</f>
        <v>17.102301914598701</v>
      </c>
      <c r="AP43" s="60">
        <f>VLOOKUP($A43,'ADR Raw Data'!$B$6:$BE$43,'ADR Raw Data'!BB$1,FALSE)</f>
        <v>16.6517554706423</v>
      </c>
      <c r="AQ43" s="61">
        <f>VLOOKUP($A43,'ADR Raw Data'!$B$6:$BE$43,'ADR Raw Data'!BC$1,FALSE)</f>
        <v>16.8550744905186</v>
      </c>
      <c r="AR43" s="62">
        <f>VLOOKUP($A43,'ADR Raw Data'!$B$6:$BE$43,'ADR Raw Data'!BE$1,FALSE)</f>
        <v>25.536577298034199</v>
      </c>
      <c r="AT43" s="64">
        <f>VLOOKUP($A43,'RevPAR Raw Data'!$B$6:$BE$43,'RevPAR Raw Data'!AG$1,FALSE)</f>
        <v>74.819766519197898</v>
      </c>
      <c r="AU43" s="65">
        <f>VLOOKUP($A43,'RevPAR Raw Data'!$B$6:$BE$43,'RevPAR Raw Data'!AH$1,FALSE)</f>
        <v>107.556149545417</v>
      </c>
      <c r="AV43" s="65">
        <f>VLOOKUP($A43,'RevPAR Raw Data'!$B$6:$BE$43,'RevPAR Raw Data'!AI$1,FALSE)</f>
        <v>123.62339287888599</v>
      </c>
      <c r="AW43" s="65">
        <f>VLOOKUP($A43,'RevPAR Raw Data'!$B$6:$BE$43,'RevPAR Raw Data'!AJ$1,FALSE)</f>
        <v>122.09804382457899</v>
      </c>
      <c r="AX43" s="65">
        <f>VLOOKUP($A43,'RevPAR Raw Data'!$B$6:$BE$43,'RevPAR Raw Data'!AK$1,FALSE)</f>
        <v>101.937110053575</v>
      </c>
      <c r="AY43" s="66">
        <f>VLOOKUP($A43,'RevPAR Raw Data'!$B$6:$BE$43,'RevPAR Raw Data'!AL$1,FALSE)</f>
        <v>106.006892564331</v>
      </c>
      <c r="AZ43" s="65">
        <f>VLOOKUP($A43,'RevPAR Raw Data'!$B$6:$BE$43,'RevPAR Raw Data'!AN$1,FALSE)</f>
        <v>100.17005733014</v>
      </c>
      <c r="BA43" s="65">
        <f>VLOOKUP($A43,'RevPAR Raw Data'!$B$6:$BE$43,'RevPAR Raw Data'!AO$1,FALSE)</f>
        <v>106.582206500121</v>
      </c>
      <c r="BB43" s="66">
        <f>VLOOKUP($A43,'RevPAR Raw Data'!$B$6:$BE$43,'RevPAR Raw Data'!AP$1,FALSE)</f>
        <v>103.376131915131</v>
      </c>
      <c r="BC43" s="67">
        <f>VLOOKUP($A43,'RevPAR Raw Data'!$B$6:$BE$43,'RevPAR Raw Data'!AR$1,FALSE)</f>
        <v>105.255246664559</v>
      </c>
      <c r="BE43" s="59">
        <f>VLOOKUP($A43,'RevPAR Raw Data'!$B$6:$BE$43,'RevPAR Raw Data'!AT$1,FALSE)</f>
        <v>38.126301844558</v>
      </c>
      <c r="BF43" s="60">
        <f>VLOOKUP($A43,'RevPAR Raw Data'!$B$6:$BE$43,'RevPAR Raw Data'!AU$1,FALSE)</f>
        <v>66.284521360494594</v>
      </c>
      <c r="BG43" s="60">
        <f>VLOOKUP($A43,'RevPAR Raw Data'!$B$6:$BE$43,'RevPAR Raw Data'!AV$1,FALSE)</f>
        <v>79.737671697900296</v>
      </c>
      <c r="BH43" s="60">
        <f>VLOOKUP($A43,'RevPAR Raw Data'!$B$6:$BE$43,'RevPAR Raw Data'!AW$1,FALSE)</f>
        <v>78.084579271593697</v>
      </c>
      <c r="BI43" s="60">
        <f>VLOOKUP($A43,'RevPAR Raw Data'!$B$6:$BE$43,'RevPAR Raw Data'!AX$1,FALSE)</f>
        <v>57.405229419496301</v>
      </c>
      <c r="BJ43" s="61">
        <f>VLOOKUP($A43,'RevPAR Raw Data'!$B$6:$BE$43,'RevPAR Raw Data'!AY$1,FALSE)</f>
        <v>65.144302478049099</v>
      </c>
      <c r="BK43" s="60">
        <f>VLOOKUP($A43,'RevPAR Raw Data'!$B$6:$BE$43,'RevPAR Raw Data'!BA$1,FALSE)</f>
        <v>26.047076497385198</v>
      </c>
      <c r="BL43" s="60">
        <f>VLOOKUP($A43,'RevPAR Raw Data'!$B$6:$BE$43,'RevPAR Raw Data'!BB$1,FALSE)</f>
        <v>22.055772679154199</v>
      </c>
      <c r="BM43" s="61">
        <f>VLOOKUP($A43,'RevPAR Raw Data'!$B$6:$BE$43,'RevPAR Raw Data'!BC$1,FALSE)</f>
        <v>23.9574743051183</v>
      </c>
      <c r="BN43" s="62">
        <f>VLOOKUP($A43,'RevPAR Raw Data'!$B$6:$BE$43,'RevPAR Raw Data'!BE$1,FALSE)</f>
        <v>51.059755377143503</v>
      </c>
    </row>
    <row r="44" spans="1:66" x14ac:dyDescent="0.35">
      <c r="A44" s="81" t="s">
        <v>83</v>
      </c>
      <c r="B44" s="59">
        <f>VLOOKUP($A44,'Occupancy Raw Data'!$B$8:$BE$45,'Occupancy Raw Data'!AG$3,FALSE)</f>
        <v>47.986577181207998</v>
      </c>
      <c r="C44" s="60">
        <f>VLOOKUP($A44,'Occupancy Raw Data'!$B$8:$BE$45,'Occupancy Raw Data'!AH$3,FALSE)</f>
        <v>57.774049217002201</v>
      </c>
      <c r="D44" s="60">
        <f>VLOOKUP($A44,'Occupancy Raw Data'!$B$8:$BE$45,'Occupancy Raw Data'!AI$3,FALSE)</f>
        <v>61.087807606263901</v>
      </c>
      <c r="E44" s="60">
        <f>VLOOKUP($A44,'Occupancy Raw Data'!$B$8:$BE$45,'Occupancy Raw Data'!AJ$3,FALSE)</f>
        <v>64.655574198359403</v>
      </c>
      <c r="F44" s="60">
        <f>VLOOKUP($A44,'Occupancy Raw Data'!$B$8:$BE$45,'Occupancy Raw Data'!AK$3,FALSE)</f>
        <v>69.495712155108095</v>
      </c>
      <c r="G44" s="61">
        <f>VLOOKUP($A44,'Occupancy Raw Data'!$B$8:$BE$45,'Occupancy Raw Data'!AL$3,FALSE)</f>
        <v>60.199944071588298</v>
      </c>
      <c r="H44" s="60">
        <f>VLOOKUP($A44,'Occupancy Raw Data'!$B$8:$BE$45,'Occupancy Raw Data'!AN$3,FALSE)</f>
        <v>83.058351976137203</v>
      </c>
      <c r="I44" s="60">
        <f>VLOOKUP($A44,'Occupancy Raw Data'!$B$8:$BE$45,'Occupancy Raw Data'!AO$3,FALSE)</f>
        <v>84.104679343773299</v>
      </c>
      <c r="J44" s="61">
        <f>VLOOKUP($A44,'Occupancy Raw Data'!$B$8:$BE$45,'Occupancy Raw Data'!AP$3,FALSE)</f>
        <v>83.581515659955201</v>
      </c>
      <c r="K44" s="62">
        <f>VLOOKUP($A44,'Occupancy Raw Data'!$B$8:$BE$45,'Occupancy Raw Data'!AR$3,FALSE)</f>
        <v>66.880393096836002</v>
      </c>
      <c r="M44" s="59">
        <f>VLOOKUP($A44,'Occupancy Raw Data'!$B$8:$BE$45,'Occupancy Raw Data'!AT$3,FALSE)</f>
        <v>-5.2256302252149096</v>
      </c>
      <c r="N44" s="60">
        <f>VLOOKUP($A44,'Occupancy Raw Data'!$B$8:$BE$45,'Occupancy Raw Data'!AU$3,FALSE)</f>
        <v>1.18325577648058</v>
      </c>
      <c r="O44" s="60">
        <f>VLOOKUP($A44,'Occupancy Raw Data'!$B$8:$BE$45,'Occupancy Raw Data'!AV$3,FALSE)</f>
        <v>4.6837792703883396</v>
      </c>
      <c r="P44" s="60">
        <f>VLOOKUP($A44,'Occupancy Raw Data'!$B$8:$BE$45,'Occupancy Raw Data'!AW$3,FALSE)</f>
        <v>5.2081245309734001</v>
      </c>
      <c r="Q44" s="60">
        <f>VLOOKUP($A44,'Occupancy Raw Data'!$B$8:$BE$45,'Occupancy Raw Data'!AX$3,FALSE)</f>
        <v>2.6781992362995299</v>
      </c>
      <c r="R44" s="61">
        <f>VLOOKUP($A44,'Occupancy Raw Data'!$B$8:$BE$45,'Occupancy Raw Data'!AY$3,FALSE)</f>
        <v>1.9558916008332301</v>
      </c>
      <c r="S44" s="60">
        <f>VLOOKUP($A44,'Occupancy Raw Data'!$B$8:$BE$45,'Occupancy Raw Data'!BA$3,FALSE)</f>
        <v>-0.82018070347372896</v>
      </c>
      <c r="T44" s="60">
        <f>VLOOKUP($A44,'Occupancy Raw Data'!$B$8:$BE$45,'Occupancy Raw Data'!BB$3,FALSE)</f>
        <v>-3.6013948158219402</v>
      </c>
      <c r="U44" s="61">
        <f>VLOOKUP($A44,'Occupancy Raw Data'!$B$8:$BE$45,'Occupancy Raw Data'!BC$3,FALSE)</f>
        <v>-2.23926454787629</v>
      </c>
      <c r="V44" s="62">
        <f>VLOOKUP($A44,'Occupancy Raw Data'!$B$8:$BE$45,'Occupancy Raw Data'!BE$3,FALSE)</f>
        <v>0.41646405896355099</v>
      </c>
      <c r="X44" s="64">
        <f>VLOOKUP($A44,'ADR Raw Data'!$B$6:$BE$43,'ADR Raw Data'!AG$1,FALSE)</f>
        <v>93.813277000777006</v>
      </c>
      <c r="Y44" s="65">
        <f>VLOOKUP($A44,'ADR Raw Data'!$B$6:$BE$43,'ADR Raw Data'!AH$1,FALSE)</f>
        <v>95.298429332042502</v>
      </c>
      <c r="Z44" s="65">
        <f>VLOOKUP($A44,'ADR Raw Data'!$B$6:$BE$43,'ADR Raw Data'!AI$1,FALSE)</f>
        <v>95.616901655603797</v>
      </c>
      <c r="AA44" s="65">
        <f>VLOOKUP($A44,'ADR Raw Data'!$B$6:$BE$43,'ADR Raw Data'!AJ$1,FALSE)</f>
        <v>96.8081657956388</v>
      </c>
      <c r="AB44" s="65">
        <f>VLOOKUP($A44,'ADR Raw Data'!$B$6:$BE$43,'ADR Raw Data'!AK$1,FALSE)</f>
        <v>104.179447387834</v>
      </c>
      <c r="AC44" s="66">
        <f>VLOOKUP($A44,'ADR Raw Data'!$B$6:$BE$43,'ADR Raw Data'!AL$1,FALSE)</f>
        <v>97.501065768590493</v>
      </c>
      <c r="AD44" s="65">
        <f>VLOOKUP($A44,'ADR Raw Data'!$B$6:$BE$43,'ADR Raw Data'!AN$1,FALSE)</f>
        <v>144.92310195836299</v>
      </c>
      <c r="AE44" s="65">
        <f>VLOOKUP($A44,'ADR Raw Data'!$B$6:$BE$43,'ADR Raw Data'!AO$1,FALSE)</f>
        <v>148.36357512953299</v>
      </c>
      <c r="AF44" s="66">
        <f>VLOOKUP($A44,'ADR Raw Data'!$B$6:$BE$43,'ADR Raw Data'!AP$1,FALSE)</f>
        <v>146.65410605997201</v>
      </c>
      <c r="AG44" s="67">
        <f>VLOOKUP($A44,'ADR Raw Data'!$B$6:$BE$43,'ADR Raw Data'!AR$1,FALSE)</f>
        <v>115.051738444384</v>
      </c>
      <c r="AI44" s="59">
        <f>VLOOKUP($A44,'ADR Raw Data'!$B$6:$BE$43,'ADR Raw Data'!AT$1,FALSE)</f>
        <v>2.1361080902411902</v>
      </c>
      <c r="AJ44" s="60">
        <f>VLOOKUP($A44,'ADR Raw Data'!$B$6:$BE$43,'ADR Raw Data'!AU$1,FALSE)</f>
        <v>3.34033132265388</v>
      </c>
      <c r="AK44" s="60">
        <f>VLOOKUP($A44,'ADR Raw Data'!$B$6:$BE$43,'ADR Raw Data'!AV$1,FALSE)</f>
        <v>4.1735970436080896</v>
      </c>
      <c r="AL44" s="60">
        <f>VLOOKUP($A44,'ADR Raw Data'!$B$6:$BE$43,'ADR Raw Data'!AW$1,FALSE)</f>
        <v>3.4923691879127898</v>
      </c>
      <c r="AM44" s="60">
        <f>VLOOKUP($A44,'ADR Raw Data'!$B$6:$BE$43,'ADR Raw Data'!AX$1,FALSE)</f>
        <v>4.9146622054837099</v>
      </c>
      <c r="AN44" s="61">
        <f>VLOOKUP($A44,'ADR Raw Data'!$B$6:$BE$43,'ADR Raw Data'!AY$1,FALSE)</f>
        <v>3.7589340809429199</v>
      </c>
      <c r="AO44" s="60">
        <f>VLOOKUP($A44,'ADR Raw Data'!$B$6:$BE$43,'ADR Raw Data'!BA$1,FALSE)</f>
        <v>7.9746578267719403</v>
      </c>
      <c r="AP44" s="60">
        <f>VLOOKUP($A44,'ADR Raw Data'!$B$6:$BE$43,'ADR Raw Data'!BB$1,FALSE)</f>
        <v>7.8680767770027202</v>
      </c>
      <c r="AQ44" s="61">
        <f>VLOOKUP($A44,'ADR Raw Data'!$B$6:$BE$43,'ADR Raw Data'!BC$1,FALSE)</f>
        <v>7.90162885198413</v>
      </c>
      <c r="AR44" s="62">
        <f>VLOOKUP($A44,'ADR Raw Data'!$B$6:$BE$43,'ADR Raw Data'!BE$1,FALSE)</f>
        <v>5.2103447119595501</v>
      </c>
      <c r="AT44" s="64">
        <f>VLOOKUP($A44,'RevPAR Raw Data'!$B$6:$BE$43,'RevPAR Raw Data'!AG$1,FALSE)</f>
        <v>45.017780574198298</v>
      </c>
      <c r="AU44" s="65">
        <f>VLOOKUP($A44,'RevPAR Raw Data'!$B$6:$BE$43,'RevPAR Raw Data'!AH$1,FALSE)</f>
        <v>55.057761465324297</v>
      </c>
      <c r="AV44" s="65">
        <f>VLOOKUP($A44,'RevPAR Raw Data'!$B$6:$BE$43,'RevPAR Raw Data'!AI$1,FALSE)</f>
        <v>58.410268922445901</v>
      </c>
      <c r="AW44" s="65">
        <f>VLOOKUP($A44,'RevPAR Raw Data'!$B$6:$BE$43,'RevPAR Raw Data'!AJ$1,FALSE)</f>
        <v>62.59187546607</v>
      </c>
      <c r="AX44" s="65">
        <f>VLOOKUP($A44,'RevPAR Raw Data'!$B$6:$BE$43,'RevPAR Raw Data'!AK$1,FALSE)</f>
        <v>72.400248881431693</v>
      </c>
      <c r="AY44" s="66">
        <f>VLOOKUP($A44,'RevPAR Raw Data'!$B$6:$BE$43,'RevPAR Raw Data'!AL$1,FALSE)</f>
        <v>58.695587061894102</v>
      </c>
      <c r="AZ44" s="65">
        <f>VLOOKUP($A44,'RevPAR Raw Data'!$B$6:$BE$43,'RevPAR Raw Data'!AN$1,FALSE)</f>
        <v>120.370740119313</v>
      </c>
      <c r="BA44" s="65">
        <f>VLOOKUP($A44,'RevPAR Raw Data'!$B$6:$BE$43,'RevPAR Raw Data'!AO$1,FALSE)</f>
        <v>124.780709125652</v>
      </c>
      <c r="BB44" s="66">
        <f>VLOOKUP($A44,'RevPAR Raw Data'!$B$6:$BE$43,'RevPAR Raw Data'!AP$1,FALSE)</f>
        <v>122.57572462248299</v>
      </c>
      <c r="BC44" s="67">
        <f>VLOOKUP($A44,'RevPAR Raw Data'!$B$6:$BE$43,'RevPAR Raw Data'!AR$1,FALSE)</f>
        <v>76.947054936348096</v>
      </c>
      <c r="BE44" s="59">
        <f>VLOOKUP($A44,'RevPAR Raw Data'!$B$6:$BE$43,'RevPAR Raw Data'!AT$1,FALSE)</f>
        <v>-3.20114724498062</v>
      </c>
      <c r="BF44" s="60">
        <f>VLOOKUP($A44,'RevPAR Raw Data'!$B$6:$BE$43,'RevPAR Raw Data'!AU$1,FALSE)</f>
        <v>4.5631117624633601</v>
      </c>
      <c r="BG44" s="60">
        <f>VLOOKUP($A44,'RevPAR Raw Data'!$B$6:$BE$43,'RevPAR Raw Data'!AV$1,FALSE)</f>
        <v>9.0528583871544903</v>
      </c>
      <c r="BH44" s="60">
        <f>VLOOKUP($A44,'RevPAR Raw Data'!$B$6:$BE$43,'RevPAR Raw Data'!AW$1,FALSE)</f>
        <v>8.8823806552740407</v>
      </c>
      <c r="BI44" s="60">
        <f>VLOOKUP($A44,'RevPAR Raw Data'!$B$6:$BE$43,'RevPAR Raw Data'!AX$1,FALSE)</f>
        <v>7.7244858874372104</v>
      </c>
      <c r="BJ44" s="61">
        <f>VLOOKUP($A44,'RevPAR Raw Data'!$B$6:$BE$43,'RevPAR Raw Data'!AY$1,FALSE)</f>
        <v>5.7883463577461702</v>
      </c>
      <c r="BK44" s="60">
        <f>VLOOKUP($A44,'RevPAR Raw Data'!$B$6:$BE$43,'RevPAR Raw Data'!BA$1,FALSE)</f>
        <v>7.0890705186349701</v>
      </c>
      <c r="BL44" s="60">
        <f>VLOOKUP($A44,'RevPAR Raw Data'!$B$6:$BE$43,'RevPAR Raw Data'!BB$1,FALSE)</f>
        <v>3.98332145202891</v>
      </c>
      <c r="BM44" s="61">
        <f>VLOOKUP($A44,'RevPAR Raw Data'!$B$6:$BE$43,'RevPAR Raw Data'!BC$1,FALSE)</f>
        <v>5.4854259305205897</v>
      </c>
      <c r="BN44" s="62">
        <f>VLOOKUP($A44,'RevPAR Raw Data'!$B$6:$BE$43,'RevPAR Raw Data'!BE$1,FALSE)</f>
        <v>5.6485079839965202</v>
      </c>
    </row>
    <row r="45" spans="1:66" x14ac:dyDescent="0.35">
      <c r="A45" s="83" t="s">
        <v>84</v>
      </c>
      <c r="B45" s="59">
        <f>VLOOKUP($A45,'Occupancy Raw Data'!$B$8:$BE$45,'Occupancy Raw Data'!AG$3,FALSE)</f>
        <v>51.275896917635102</v>
      </c>
      <c r="C45" s="60">
        <f>VLOOKUP($A45,'Occupancy Raw Data'!$B$8:$BE$45,'Occupancy Raw Data'!AH$3,FALSE)</f>
        <v>60.819858514401197</v>
      </c>
      <c r="D45" s="60">
        <f>VLOOKUP($A45,'Occupancy Raw Data'!$B$8:$BE$45,'Occupancy Raw Data'!AI$3,FALSE)</f>
        <v>64.773875694795294</v>
      </c>
      <c r="E45" s="60">
        <f>VLOOKUP($A45,'Occupancy Raw Data'!$B$8:$BE$45,'Occupancy Raw Data'!AJ$3,FALSE)</f>
        <v>66.536129358261704</v>
      </c>
      <c r="F45" s="60">
        <f>VLOOKUP($A45,'Occupancy Raw Data'!$B$8:$BE$45,'Occupancy Raw Data'!AK$3,FALSE)</f>
        <v>63.681152097018597</v>
      </c>
      <c r="G45" s="61">
        <f>VLOOKUP($A45,'Occupancy Raw Data'!$B$8:$BE$45,'Occupancy Raw Data'!AL$3,FALSE)</f>
        <v>61.4173825164224</v>
      </c>
      <c r="H45" s="60">
        <f>VLOOKUP($A45,'Occupancy Raw Data'!$B$8:$BE$45,'Occupancy Raw Data'!AN$3,FALSE)</f>
        <v>67.906771096513296</v>
      </c>
      <c r="I45" s="60">
        <f>VLOOKUP($A45,'Occupancy Raw Data'!$B$8:$BE$45,'Occupancy Raw Data'!AO$3,FALSE)</f>
        <v>70.376452753916098</v>
      </c>
      <c r="J45" s="61">
        <f>VLOOKUP($A45,'Occupancy Raw Data'!$B$8:$BE$45,'Occupancy Raw Data'!AP$3,FALSE)</f>
        <v>69.141611925214704</v>
      </c>
      <c r="K45" s="62">
        <f>VLOOKUP($A45,'Occupancy Raw Data'!$B$8:$BE$45,'Occupancy Raw Data'!AR$3,FALSE)</f>
        <v>63.624305204648799</v>
      </c>
      <c r="M45" s="59">
        <f>VLOOKUP($A45,'Occupancy Raw Data'!$B$8:$BE$45,'Occupancy Raw Data'!AT$3,FALSE)</f>
        <v>-2.8120761714337998</v>
      </c>
      <c r="N45" s="60">
        <f>VLOOKUP($A45,'Occupancy Raw Data'!$B$8:$BE$45,'Occupancy Raw Data'!AU$3,FALSE)</f>
        <v>4.27013959446331</v>
      </c>
      <c r="O45" s="60">
        <f>VLOOKUP($A45,'Occupancy Raw Data'!$B$8:$BE$45,'Occupancy Raw Data'!AV$3,FALSE)</f>
        <v>4.3286305434071499</v>
      </c>
      <c r="P45" s="60">
        <f>VLOOKUP($A45,'Occupancy Raw Data'!$B$8:$BE$45,'Occupancy Raw Data'!AW$3,FALSE)</f>
        <v>6.7652390837403003</v>
      </c>
      <c r="Q45" s="60">
        <f>VLOOKUP($A45,'Occupancy Raw Data'!$B$8:$BE$45,'Occupancy Raw Data'!AX$3,FALSE)</f>
        <v>-0.49780714273427901</v>
      </c>
      <c r="R45" s="61">
        <f>VLOOKUP($A45,'Occupancy Raw Data'!$B$8:$BE$45,'Occupancy Raw Data'!AY$3,FALSE)</f>
        <v>2.5349655825741801</v>
      </c>
      <c r="S45" s="60">
        <f>VLOOKUP($A45,'Occupancy Raw Data'!$B$8:$BE$45,'Occupancy Raw Data'!BA$3,FALSE)</f>
        <v>-9.42713492088048</v>
      </c>
      <c r="T45" s="60">
        <f>VLOOKUP($A45,'Occupancy Raw Data'!$B$8:$BE$45,'Occupancy Raw Data'!BB$3,FALSE)</f>
        <v>-10.5265329310359</v>
      </c>
      <c r="U45" s="61">
        <f>VLOOKUP($A45,'Occupancy Raw Data'!$B$8:$BE$45,'Occupancy Raw Data'!BC$3,FALSE)</f>
        <v>-9.9900064575033198</v>
      </c>
      <c r="V45" s="62">
        <f>VLOOKUP($A45,'Occupancy Raw Data'!$B$8:$BE$45,'Occupancy Raw Data'!BE$3,FALSE)</f>
        <v>-1.7115893843704399</v>
      </c>
      <c r="X45" s="64">
        <f>VLOOKUP($A45,'ADR Raw Data'!$B$6:$BE$43,'ADR Raw Data'!AG$1,FALSE)</f>
        <v>100.557977334318</v>
      </c>
      <c r="Y45" s="65">
        <f>VLOOKUP($A45,'ADR Raw Data'!$B$6:$BE$43,'ADR Raw Data'!AH$1,FALSE)</f>
        <v>95.009875376466894</v>
      </c>
      <c r="Z45" s="65">
        <f>VLOOKUP($A45,'ADR Raw Data'!$B$6:$BE$43,'ADR Raw Data'!AI$1,FALSE)</f>
        <v>95.930864943929706</v>
      </c>
      <c r="AA45" s="65">
        <f>VLOOKUP($A45,'ADR Raw Data'!$B$6:$BE$43,'ADR Raw Data'!AJ$1,FALSE)</f>
        <v>96.925581925194606</v>
      </c>
      <c r="AB45" s="65">
        <f>VLOOKUP($A45,'ADR Raw Data'!$B$6:$BE$43,'ADR Raw Data'!AK$1,FALSE)</f>
        <v>99.919234278912896</v>
      </c>
      <c r="AC45" s="66">
        <f>VLOOKUP($A45,'ADR Raw Data'!$B$6:$BE$43,'ADR Raw Data'!AL$1,FALSE)</f>
        <v>97.5636712740137</v>
      </c>
      <c r="AD45" s="65">
        <f>VLOOKUP($A45,'ADR Raw Data'!$B$6:$BE$43,'ADR Raw Data'!AN$1,FALSE)</f>
        <v>114.58206027346201</v>
      </c>
      <c r="AE45" s="65">
        <f>VLOOKUP($A45,'ADR Raw Data'!$B$6:$BE$43,'ADR Raw Data'!AO$1,FALSE)</f>
        <v>116.252215042182</v>
      </c>
      <c r="AF45" s="66">
        <f>VLOOKUP($A45,'ADR Raw Data'!$B$6:$BE$43,'ADR Raw Data'!AP$1,FALSE)</f>
        <v>115.43205179737799</v>
      </c>
      <c r="AG45" s="67">
        <f>VLOOKUP($A45,'ADR Raw Data'!$B$6:$BE$43,'ADR Raw Data'!AR$1,FALSE)</f>
        <v>103.111634780388</v>
      </c>
      <c r="AI45" s="59">
        <f>VLOOKUP($A45,'ADR Raw Data'!$B$6:$BE$43,'ADR Raw Data'!AT$1,FALSE)</f>
        <v>13.5418086233243</v>
      </c>
      <c r="AJ45" s="60">
        <f>VLOOKUP($A45,'ADR Raw Data'!$B$6:$BE$43,'ADR Raw Data'!AU$1,FALSE)</f>
        <v>11.5252580874459</v>
      </c>
      <c r="AK45" s="60">
        <f>VLOOKUP($A45,'ADR Raw Data'!$B$6:$BE$43,'ADR Raw Data'!AV$1,FALSE)</f>
        <v>10.4285279184818</v>
      </c>
      <c r="AL45" s="60">
        <f>VLOOKUP($A45,'ADR Raw Data'!$B$6:$BE$43,'ADR Raw Data'!AW$1,FALSE)</f>
        <v>7.9066778231179899</v>
      </c>
      <c r="AM45" s="60">
        <f>VLOOKUP($A45,'ADR Raw Data'!$B$6:$BE$43,'ADR Raw Data'!AX$1,FALSE)</f>
        <v>3.0599609116824902</v>
      </c>
      <c r="AN45" s="61">
        <f>VLOOKUP($A45,'ADR Raw Data'!$B$6:$BE$43,'ADR Raw Data'!AY$1,FALSE)</f>
        <v>8.8745953165746698</v>
      </c>
      <c r="AO45" s="60">
        <f>VLOOKUP($A45,'ADR Raw Data'!$B$6:$BE$43,'ADR Raw Data'!BA$1,FALSE)</f>
        <v>3.7368255636592802</v>
      </c>
      <c r="AP45" s="60">
        <f>VLOOKUP($A45,'ADR Raw Data'!$B$6:$BE$43,'ADR Raw Data'!BB$1,FALSE)</f>
        <v>4.0124520478897399</v>
      </c>
      <c r="AQ45" s="61">
        <f>VLOOKUP($A45,'ADR Raw Data'!$B$6:$BE$43,'ADR Raw Data'!BC$1,FALSE)</f>
        <v>3.8741683339224098</v>
      </c>
      <c r="AR45" s="62">
        <f>VLOOKUP($A45,'ADR Raw Data'!$B$6:$BE$43,'ADR Raw Data'!BE$1,FALSE)</f>
        <v>6.4038685174400003</v>
      </c>
      <c r="AT45" s="64">
        <f>VLOOKUP($A45,'RevPAR Raw Data'!$B$6:$BE$43,'RevPAR Raw Data'!AG$1,FALSE)</f>
        <v>51.562004800404203</v>
      </c>
      <c r="AU45" s="65">
        <f>VLOOKUP($A45,'RevPAR Raw Data'!$B$6:$BE$43,'RevPAR Raw Data'!AH$1,FALSE)</f>
        <v>57.784871778675999</v>
      </c>
      <c r="AV45" s="65">
        <f>VLOOKUP($A45,'RevPAR Raw Data'!$B$6:$BE$43,'RevPAR Raw Data'!AI$1,FALSE)</f>
        <v>62.138139211723001</v>
      </c>
      <c r="AW45" s="65">
        <f>VLOOKUP($A45,'RevPAR Raw Data'!$B$6:$BE$43,'RevPAR Raw Data'!AJ$1,FALSE)</f>
        <v>64.490530570995404</v>
      </c>
      <c r="AX45" s="65">
        <f>VLOOKUP($A45,'RevPAR Raw Data'!$B$6:$BE$43,'RevPAR Raw Data'!AK$1,FALSE)</f>
        <v>63.629719555330901</v>
      </c>
      <c r="AY45" s="66">
        <f>VLOOKUP($A45,'RevPAR Raw Data'!$B$6:$BE$43,'RevPAR Raw Data'!AL$1,FALSE)</f>
        <v>59.921053183425897</v>
      </c>
      <c r="AZ45" s="65">
        <f>VLOOKUP($A45,'RevPAR Raw Data'!$B$6:$BE$43,'RevPAR Raw Data'!AN$1,FALSE)</f>
        <v>77.808977387569399</v>
      </c>
      <c r="BA45" s="65">
        <f>VLOOKUP($A45,'RevPAR Raw Data'!$B$6:$BE$43,'RevPAR Raw Data'!AO$1,FALSE)</f>
        <v>81.814185194542603</v>
      </c>
      <c r="BB45" s="66">
        <f>VLOOKUP($A45,'RevPAR Raw Data'!$B$6:$BE$43,'RevPAR Raw Data'!AP$1,FALSE)</f>
        <v>79.811581291056001</v>
      </c>
      <c r="BC45" s="67">
        <f>VLOOKUP($A45,'RevPAR Raw Data'!$B$6:$BE$43,'RevPAR Raw Data'!AR$1,FALSE)</f>
        <v>65.604061214177406</v>
      </c>
      <c r="BE45" s="59">
        <f>VLOOKUP($A45,'RevPAR Raw Data'!$B$6:$BE$43,'RevPAR Raw Data'!AT$1,FALSE)</f>
        <v>10.3489264784128</v>
      </c>
      <c r="BF45" s="60">
        <f>VLOOKUP($A45,'RevPAR Raw Data'!$B$6:$BE$43,'RevPAR Raw Data'!AU$1,FALSE)</f>
        <v>16.2875422908654</v>
      </c>
      <c r="BG45" s="60">
        <f>VLOOKUP($A45,'RevPAR Raw Data'!$B$6:$BE$43,'RevPAR Raw Data'!AV$1,FALSE)</f>
        <v>15.208570906596099</v>
      </c>
      <c r="BH45" s="60">
        <f>VLOOKUP($A45,'RevPAR Raw Data'!$B$6:$BE$43,'RevPAR Raw Data'!AW$1,FALSE)</f>
        <v>15.206822565173301</v>
      </c>
      <c r="BI45" s="60">
        <f>VLOOKUP($A45,'RevPAR Raw Data'!$B$6:$BE$43,'RevPAR Raw Data'!AX$1,FALSE)</f>
        <v>2.5469210649649798</v>
      </c>
      <c r="BJ45" s="61">
        <f>VLOOKUP($A45,'RevPAR Raw Data'!$B$6:$BE$43,'RevPAR Raw Data'!AY$1,FALSE)</f>
        <v>11.634528836016701</v>
      </c>
      <c r="BK45" s="60">
        <f>VLOOKUP($A45,'RevPAR Raw Data'!$B$6:$BE$43,'RevPAR Raw Data'!BA$1,FALSE)</f>
        <v>-6.0425849448653004</v>
      </c>
      <c r="BL45" s="60">
        <f>VLOOKUP($A45,'RevPAR Raw Data'!$B$6:$BE$43,'RevPAR Raw Data'!BB$1,FALSE)</f>
        <v>-6.9364529693093804</v>
      </c>
      <c r="BM45" s="61">
        <f>VLOOKUP($A45,'RevPAR Raw Data'!$B$6:$BE$43,'RevPAR Raw Data'!BC$1,FALSE)</f>
        <v>-6.5028677903143004</v>
      </c>
      <c r="BN45" s="62">
        <f>VLOOKUP($A45,'RevPAR Raw Data'!$B$6:$BE$43,'RevPAR Raw Data'!BE$1,FALSE)</f>
        <v>4.5826711993360201</v>
      </c>
    </row>
    <row r="46" spans="1:66" x14ac:dyDescent="0.35">
      <c r="A46" s="84" t="s">
        <v>85</v>
      </c>
      <c r="B46" s="59">
        <f>VLOOKUP($A46,'Occupancy Raw Data'!$B$8:$BE$45,'Occupancy Raw Data'!AG$3,FALSE)</f>
        <v>41.430916898206597</v>
      </c>
      <c r="C46" s="60">
        <f>VLOOKUP($A46,'Occupancy Raw Data'!$B$8:$BE$45,'Occupancy Raw Data'!AH$3,FALSE)</f>
        <v>52.996337458954201</v>
      </c>
      <c r="D46" s="60">
        <f>VLOOKUP($A46,'Occupancy Raw Data'!$B$8:$BE$45,'Occupancy Raw Data'!AI$3,FALSE)</f>
        <v>58.925865117453903</v>
      </c>
      <c r="E46" s="60">
        <f>VLOOKUP($A46,'Occupancy Raw Data'!$B$8:$BE$45,'Occupancy Raw Data'!AJ$3,FALSE)</f>
        <v>61.855897954028698</v>
      </c>
      <c r="F46" s="60">
        <f>VLOOKUP($A46,'Occupancy Raw Data'!$B$8:$BE$45,'Occupancy Raw Data'!AK$3,FALSE)</f>
        <v>67.485476130335897</v>
      </c>
      <c r="G46" s="61">
        <f>VLOOKUP($A46,'Occupancy Raw Data'!$B$8:$BE$45,'Occupancy Raw Data'!AL$3,FALSE)</f>
        <v>56.538898711795902</v>
      </c>
      <c r="H46" s="60">
        <f>VLOOKUP($A46,'Occupancy Raw Data'!$B$8:$BE$45,'Occupancy Raw Data'!AN$3,FALSE)</f>
        <v>76.054559232129293</v>
      </c>
      <c r="I46" s="60">
        <f>VLOOKUP($A46,'Occupancy Raw Data'!$B$8:$BE$45,'Occupancy Raw Data'!AO$3,FALSE)</f>
        <v>77.194367264460695</v>
      </c>
      <c r="J46" s="61">
        <f>VLOOKUP($A46,'Occupancy Raw Data'!$B$8:$BE$45,'Occupancy Raw Data'!AP$3,FALSE)</f>
        <v>76.624463248295001</v>
      </c>
      <c r="K46" s="62">
        <f>VLOOKUP($A46,'Occupancy Raw Data'!$B$8:$BE$45,'Occupancy Raw Data'!AR$3,FALSE)</f>
        <v>62.2776314365099</v>
      </c>
      <c r="M46" s="59">
        <f>VLOOKUP($A46,'Occupancy Raw Data'!$B$8:$BE$45,'Occupancy Raw Data'!AT$3,FALSE)</f>
        <v>3.7476280834914601</v>
      </c>
      <c r="N46" s="60">
        <f>VLOOKUP($A46,'Occupancy Raw Data'!$B$8:$BE$45,'Occupancy Raw Data'!AU$3,FALSE)</f>
        <v>7.6858920895618104</v>
      </c>
      <c r="O46" s="60">
        <f>VLOOKUP($A46,'Occupancy Raw Data'!$B$8:$BE$45,'Occupancy Raw Data'!AV$3,FALSE)</f>
        <v>17.333081855903401</v>
      </c>
      <c r="P46" s="60">
        <f>VLOOKUP($A46,'Occupancy Raw Data'!$B$8:$BE$45,'Occupancy Raw Data'!AW$3,FALSE)</f>
        <v>15.7586858898605</v>
      </c>
      <c r="Q46" s="60">
        <f>VLOOKUP($A46,'Occupancy Raw Data'!$B$8:$BE$45,'Occupancy Raw Data'!AX$3,FALSE)</f>
        <v>17.7371378208659</v>
      </c>
      <c r="R46" s="61">
        <f>VLOOKUP($A46,'Occupancy Raw Data'!$B$8:$BE$45,'Occupancy Raw Data'!AY$3,FALSE)</f>
        <v>13.0221285297718</v>
      </c>
      <c r="S46" s="60">
        <f>VLOOKUP($A46,'Occupancy Raw Data'!$B$8:$BE$45,'Occupancy Raw Data'!BA$3,FALSE)</f>
        <v>-1.78585990377558</v>
      </c>
      <c r="T46" s="60">
        <f>VLOOKUP($A46,'Occupancy Raw Data'!$B$8:$BE$45,'Occupancy Raw Data'!BB$3,FALSE)</f>
        <v>-3.7175599574685898</v>
      </c>
      <c r="U46" s="61">
        <f>VLOOKUP($A46,'Occupancy Raw Data'!$B$8:$BE$45,'Occupancy Raw Data'!BC$3,FALSE)</f>
        <v>-2.7684849456118901</v>
      </c>
      <c r="V46" s="62">
        <f>VLOOKUP($A46,'Occupancy Raw Data'!$B$8:$BE$45,'Occupancy Raw Data'!BE$3,FALSE)</f>
        <v>6.9181805510384198</v>
      </c>
      <c r="X46" s="64">
        <f>VLOOKUP($A46,'ADR Raw Data'!$B$6:$BE$43,'ADR Raw Data'!AG$1,FALSE)</f>
        <v>105.473834781283</v>
      </c>
      <c r="Y46" s="65">
        <f>VLOOKUP($A46,'ADR Raw Data'!$B$6:$BE$43,'ADR Raw Data'!AH$1,FALSE)</f>
        <v>105.02059636580201</v>
      </c>
      <c r="Z46" s="65">
        <f>VLOOKUP($A46,'ADR Raw Data'!$B$6:$BE$43,'ADR Raw Data'!AI$1,FALSE)</f>
        <v>107.423327975137</v>
      </c>
      <c r="AA46" s="65">
        <f>VLOOKUP($A46,'ADR Raw Data'!$B$6:$BE$43,'ADR Raw Data'!AJ$1,FALSE)</f>
        <v>113.095370833546</v>
      </c>
      <c r="AB46" s="65">
        <f>VLOOKUP($A46,'ADR Raw Data'!$B$6:$BE$43,'ADR Raw Data'!AK$1,FALSE)</f>
        <v>136.839223355478</v>
      </c>
      <c r="AC46" s="66">
        <f>VLOOKUP($A46,'ADR Raw Data'!$B$6:$BE$43,'ADR Raw Data'!AL$1,FALSE)</f>
        <v>114.950498799352</v>
      </c>
      <c r="AD46" s="65">
        <f>VLOOKUP($A46,'ADR Raw Data'!$B$6:$BE$43,'ADR Raw Data'!AN$1,FALSE)</f>
        <v>170.131772666888</v>
      </c>
      <c r="AE46" s="65">
        <f>VLOOKUP($A46,'ADR Raw Data'!$B$6:$BE$43,'ADR Raw Data'!AO$1,FALSE)</f>
        <v>166.56234283610701</v>
      </c>
      <c r="AF46" s="66">
        <f>VLOOKUP($A46,'ADR Raw Data'!$B$6:$BE$43,'ADR Raw Data'!AP$1,FALSE)</f>
        <v>168.333783711395</v>
      </c>
      <c r="AG46" s="67">
        <f>VLOOKUP($A46,'ADR Raw Data'!$B$6:$BE$43,'ADR Raw Data'!AR$1,FALSE)</f>
        <v>133.71653753114299</v>
      </c>
      <c r="AI46" s="59">
        <f>VLOOKUP($A46,'ADR Raw Data'!$B$6:$BE$43,'ADR Raw Data'!AT$1,FALSE)</f>
        <v>5.3886089929767298</v>
      </c>
      <c r="AJ46" s="60">
        <f>VLOOKUP($A46,'ADR Raw Data'!$B$6:$BE$43,'ADR Raw Data'!AU$1,FALSE)</f>
        <v>7.35165486979552</v>
      </c>
      <c r="AK46" s="60">
        <f>VLOOKUP($A46,'ADR Raw Data'!$B$6:$BE$43,'ADR Raw Data'!AV$1,FALSE)</f>
        <v>9.5133804445174306</v>
      </c>
      <c r="AL46" s="60">
        <f>VLOOKUP($A46,'ADR Raw Data'!$B$6:$BE$43,'ADR Raw Data'!AW$1,FALSE)</f>
        <v>14.6785679582912</v>
      </c>
      <c r="AM46" s="60">
        <f>VLOOKUP($A46,'ADR Raw Data'!$B$6:$BE$43,'ADR Raw Data'!AX$1,FALSE)</f>
        <v>30.2654472355987</v>
      </c>
      <c r="AN46" s="61">
        <f>VLOOKUP($A46,'ADR Raw Data'!$B$6:$BE$43,'ADR Raw Data'!AY$1,FALSE)</f>
        <v>14.8769903735689</v>
      </c>
      <c r="AO46" s="60">
        <f>VLOOKUP($A46,'ADR Raw Data'!$B$6:$BE$43,'ADR Raw Data'!BA$1,FALSE)</f>
        <v>7.3227992081251196</v>
      </c>
      <c r="AP46" s="60">
        <f>VLOOKUP($A46,'ADR Raw Data'!$B$6:$BE$43,'ADR Raw Data'!BB$1,FALSE)</f>
        <v>0.94493281054391598</v>
      </c>
      <c r="AQ46" s="61">
        <f>VLOOKUP($A46,'ADR Raw Data'!$B$6:$BE$43,'ADR Raw Data'!BC$1,FALSE)</f>
        <v>4.0256045025550398</v>
      </c>
      <c r="AR46" s="62">
        <f>VLOOKUP($A46,'ADR Raw Data'!$B$6:$BE$43,'ADR Raw Data'!BE$1,FALSE)</f>
        <v>7.8916507297071101</v>
      </c>
      <c r="AT46" s="64">
        <f>VLOOKUP($A46,'RevPAR Raw Data'!$B$6:$BE$43,'RevPAR Raw Data'!AG$1,FALSE)</f>
        <v>43.6987768375852</v>
      </c>
      <c r="AU46" s="65">
        <f>VLOOKUP($A46,'RevPAR Raw Data'!$B$6:$BE$43,'RevPAR Raw Data'!AH$1,FALSE)</f>
        <v>55.657069651427101</v>
      </c>
      <c r="AV46" s="65">
        <f>VLOOKUP($A46,'RevPAR Raw Data'!$B$6:$BE$43,'RevPAR Raw Data'!AI$1,FALSE)</f>
        <v>63.300125347309901</v>
      </c>
      <c r="AW46" s="65">
        <f>VLOOKUP($A46,'RevPAR Raw Data'!$B$6:$BE$43,'RevPAR Raw Data'!AJ$1,FALSE)</f>
        <v>69.956157173528595</v>
      </c>
      <c r="AX46" s="65">
        <f>VLOOKUP($A46,'RevPAR Raw Data'!$B$6:$BE$43,'RevPAR Raw Data'!AK$1,FALSE)</f>
        <v>92.346601414498593</v>
      </c>
      <c r="AY46" s="66">
        <f>VLOOKUP($A46,'RevPAR Raw Data'!$B$6:$BE$43,'RevPAR Raw Data'!AL$1,FALSE)</f>
        <v>64.991746084869902</v>
      </c>
      <c r="AZ46" s="65">
        <f>VLOOKUP($A46,'RevPAR Raw Data'!$B$6:$BE$43,'RevPAR Raw Data'!AN$1,FALSE)</f>
        <v>129.39296981561</v>
      </c>
      <c r="BA46" s="65">
        <f>VLOOKUP($A46,'RevPAR Raw Data'!$B$6:$BE$43,'RevPAR Raw Data'!AO$1,FALSE)</f>
        <v>128.57674665319499</v>
      </c>
      <c r="BB46" s="66">
        <f>VLOOKUP($A46,'RevPAR Raw Data'!$B$6:$BE$43,'RevPAR Raw Data'!AP$1,FALSE)</f>
        <v>128.984858234402</v>
      </c>
      <c r="BC46" s="67">
        <f>VLOOKUP($A46,'RevPAR Raw Data'!$B$6:$BE$43,'RevPAR Raw Data'!AR$1,FALSE)</f>
        <v>83.275492413307802</v>
      </c>
      <c r="BE46" s="59">
        <f>VLOOKUP($A46,'RevPAR Raw Data'!$B$6:$BE$43,'RevPAR Raw Data'!AT$1,FALSE)</f>
        <v>9.3381821003985301</v>
      </c>
      <c r="BF46" s="60">
        <f>VLOOKUP($A46,'RevPAR Raw Data'!$B$6:$BE$43,'RevPAR Raw Data'!AU$1,FALSE)</f>
        <v>15.6025872194468</v>
      </c>
      <c r="BG46" s="60">
        <f>VLOOKUP($A46,'RevPAR Raw Data'!$B$6:$BE$43,'RevPAR Raw Data'!AV$1,FALSE)</f>
        <v>28.4954243201325</v>
      </c>
      <c r="BH46" s="60">
        <f>VLOOKUP($A46,'RevPAR Raw Data'!$B$6:$BE$43,'RevPAR Raw Data'!AW$1,FALSE)</f>
        <v>32.750403265828503</v>
      </c>
      <c r="BI46" s="60">
        <f>VLOOKUP($A46,'RevPAR Raw Data'!$B$6:$BE$43,'RevPAR Raw Data'!AX$1,FALSE)</f>
        <v>53.3708091447443</v>
      </c>
      <c r="BJ46" s="61">
        <f>VLOOKUP($A46,'RevPAR Raw Data'!$B$6:$BE$43,'RevPAR Raw Data'!AY$1,FALSE)</f>
        <v>29.8364197111487</v>
      </c>
      <c r="BK46" s="60">
        <f>VLOOKUP($A46,'RevPAR Raw Data'!$B$6:$BE$43,'RevPAR Raw Data'!BA$1,FALSE)</f>
        <v>5.4061643694576302</v>
      </c>
      <c r="BL46" s="60">
        <f>VLOOKUP($A46,'RevPAR Raw Data'!$B$6:$BE$43,'RevPAR Raw Data'!BB$1,FALSE)</f>
        <v>-2.8077555907144398</v>
      </c>
      <c r="BM46" s="61">
        <f>VLOOKUP($A46,'RevPAR Raw Data'!$B$6:$BE$43,'RevPAR Raw Data'!BC$1,FALSE)</f>
        <v>1.14567130232004</v>
      </c>
      <c r="BN46" s="62">
        <f>VLOOKUP($A46,'RevPAR Raw Data'!$B$6:$BE$43,'RevPAR Raw Data'!BE$1,FALSE)</f>
        <v>15.355789926684</v>
      </c>
    </row>
    <row r="47" spans="1:66" x14ac:dyDescent="0.35">
      <c r="A47" s="81" t="s">
        <v>86</v>
      </c>
      <c r="B47" s="59">
        <f>VLOOKUP($A47,'Occupancy Raw Data'!$B$8:$BE$45,'Occupancy Raw Data'!AG$3,FALSE)</f>
        <v>53.456221198156598</v>
      </c>
      <c r="C47" s="60">
        <f>VLOOKUP($A47,'Occupancy Raw Data'!$B$8:$BE$45,'Occupancy Raw Data'!AH$3,FALSE)</f>
        <v>68.416721527320604</v>
      </c>
      <c r="D47" s="60">
        <f>VLOOKUP($A47,'Occupancy Raw Data'!$B$8:$BE$45,'Occupancy Raw Data'!AI$3,FALSE)</f>
        <v>72.037524687294194</v>
      </c>
      <c r="E47" s="60">
        <f>VLOOKUP($A47,'Occupancy Raw Data'!$B$8:$BE$45,'Occupancy Raw Data'!AJ$3,FALSE)</f>
        <v>73.288347597103296</v>
      </c>
      <c r="F47" s="60">
        <f>VLOOKUP($A47,'Occupancy Raw Data'!$B$8:$BE$45,'Occupancy Raw Data'!AK$3,FALSE)</f>
        <v>70.523370638578001</v>
      </c>
      <c r="G47" s="61">
        <f>VLOOKUP($A47,'Occupancy Raw Data'!$B$8:$BE$45,'Occupancy Raw Data'!AL$3,FALSE)</f>
        <v>67.544437129690493</v>
      </c>
      <c r="H47" s="60">
        <f>VLOOKUP($A47,'Occupancy Raw Data'!$B$8:$BE$45,'Occupancy Raw Data'!AN$3,FALSE)</f>
        <v>76.530612244897895</v>
      </c>
      <c r="I47" s="60">
        <f>VLOOKUP($A47,'Occupancy Raw Data'!$B$8:$BE$45,'Occupancy Raw Data'!AO$3,FALSE)</f>
        <v>75.049374588545007</v>
      </c>
      <c r="J47" s="61">
        <f>VLOOKUP($A47,'Occupancy Raw Data'!$B$8:$BE$45,'Occupancy Raw Data'!AP$3,FALSE)</f>
        <v>75.789993416721501</v>
      </c>
      <c r="K47" s="62">
        <f>VLOOKUP($A47,'Occupancy Raw Data'!$B$8:$BE$45,'Occupancy Raw Data'!AR$3,FALSE)</f>
        <v>69.900310354556495</v>
      </c>
      <c r="M47" s="59">
        <f>VLOOKUP($A47,'Occupancy Raw Data'!$B$8:$BE$45,'Occupancy Raw Data'!AT$3,FALSE)</f>
        <v>13.685684284214201</v>
      </c>
      <c r="N47" s="60">
        <f>VLOOKUP($A47,'Occupancy Raw Data'!$B$8:$BE$45,'Occupancy Raw Data'!AU$3,FALSE)</f>
        <v>15.600667408231301</v>
      </c>
      <c r="O47" s="60">
        <f>VLOOKUP($A47,'Occupancy Raw Data'!$B$8:$BE$45,'Occupancy Raw Data'!AV$3,FALSE)</f>
        <v>20.1482294811968</v>
      </c>
      <c r="P47" s="60">
        <f>VLOOKUP($A47,'Occupancy Raw Data'!$B$8:$BE$45,'Occupancy Raw Data'!AW$3,FALSE)</f>
        <v>18.715009330845099</v>
      </c>
      <c r="Q47" s="60">
        <f>VLOOKUP($A47,'Occupancy Raw Data'!$B$8:$BE$45,'Occupancy Raw Data'!AX$3,FALSE)</f>
        <v>13.600212089077401</v>
      </c>
      <c r="R47" s="61">
        <f>VLOOKUP($A47,'Occupancy Raw Data'!$B$8:$BE$45,'Occupancy Raw Data'!AY$3,FALSE)</f>
        <v>16.465179635620601</v>
      </c>
      <c r="S47" s="60">
        <f>VLOOKUP($A47,'Occupancy Raw Data'!$B$8:$BE$45,'Occupancy Raw Data'!BA$3,FALSE)</f>
        <v>5.4900181488203197</v>
      </c>
      <c r="T47" s="60">
        <f>VLOOKUP($A47,'Occupancy Raw Data'!$B$8:$BE$45,'Occupancy Raw Data'!BB$3,FALSE)</f>
        <v>1.7175998215480699</v>
      </c>
      <c r="U47" s="61">
        <f>VLOOKUP($A47,'Occupancy Raw Data'!$B$8:$BE$45,'Occupancy Raw Data'!BC$3,FALSE)</f>
        <v>3.58789787425486</v>
      </c>
      <c r="V47" s="62">
        <f>VLOOKUP($A47,'Occupancy Raw Data'!$B$8:$BE$45,'Occupancy Raw Data'!BE$3,FALSE)</f>
        <v>12.1463598642021</v>
      </c>
      <c r="X47" s="64">
        <f>VLOOKUP($A47,'ADR Raw Data'!$B$6:$BE$43,'ADR Raw Data'!AG$1,FALSE)</f>
        <v>86.630270935960496</v>
      </c>
      <c r="Y47" s="65">
        <f>VLOOKUP($A47,'ADR Raw Data'!$B$6:$BE$43,'ADR Raw Data'!AH$1,FALSE)</f>
        <v>87.121789752225098</v>
      </c>
      <c r="Z47" s="65">
        <f>VLOOKUP($A47,'ADR Raw Data'!$B$6:$BE$43,'ADR Raw Data'!AI$1,FALSE)</f>
        <v>88.270667123600603</v>
      </c>
      <c r="AA47" s="65">
        <f>VLOOKUP($A47,'ADR Raw Data'!$B$6:$BE$43,'ADR Raw Data'!AJ$1,FALSE)</f>
        <v>89.341991915562502</v>
      </c>
      <c r="AB47" s="65">
        <f>VLOOKUP($A47,'ADR Raw Data'!$B$6:$BE$43,'ADR Raw Data'!AK$1,FALSE)</f>
        <v>92.679904317386203</v>
      </c>
      <c r="AC47" s="66">
        <f>VLOOKUP($A47,'ADR Raw Data'!$B$6:$BE$43,'ADR Raw Data'!AL$1,FALSE)</f>
        <v>88.931500487329401</v>
      </c>
      <c r="AD47" s="65">
        <f>VLOOKUP($A47,'ADR Raw Data'!$B$6:$BE$43,'ADR Raw Data'!AN$1,FALSE)</f>
        <v>107.476430107526</v>
      </c>
      <c r="AE47" s="65">
        <f>VLOOKUP($A47,'ADR Raw Data'!$B$6:$BE$43,'ADR Raw Data'!AO$1,FALSE)</f>
        <v>109.051510964912</v>
      </c>
      <c r="AF47" s="66">
        <f>VLOOKUP($A47,'ADR Raw Data'!$B$6:$BE$43,'ADR Raw Data'!AP$1,FALSE)</f>
        <v>108.256274701411</v>
      </c>
      <c r="AG47" s="67">
        <f>VLOOKUP($A47,'ADR Raw Data'!$B$6:$BE$43,'ADR Raw Data'!AR$1,FALSE)</f>
        <v>94.918085435586903</v>
      </c>
      <c r="AI47" s="59">
        <f>VLOOKUP($A47,'ADR Raw Data'!$B$6:$BE$43,'ADR Raw Data'!AT$1,FALSE)</f>
        <v>7.1990850642322997</v>
      </c>
      <c r="AJ47" s="60">
        <f>VLOOKUP($A47,'ADR Raw Data'!$B$6:$BE$43,'ADR Raw Data'!AU$1,FALSE)</f>
        <v>4.65195560256545</v>
      </c>
      <c r="AK47" s="60">
        <f>VLOOKUP($A47,'ADR Raw Data'!$B$6:$BE$43,'ADR Raw Data'!AV$1,FALSE)</f>
        <v>6.0798349312856699</v>
      </c>
      <c r="AL47" s="60">
        <f>VLOOKUP($A47,'ADR Raw Data'!$B$6:$BE$43,'ADR Raw Data'!AW$1,FALSE)</f>
        <v>8.4615408709387108</v>
      </c>
      <c r="AM47" s="60">
        <f>VLOOKUP($A47,'ADR Raw Data'!$B$6:$BE$43,'ADR Raw Data'!AX$1,FALSE)</f>
        <v>7.2766271389875197</v>
      </c>
      <c r="AN47" s="61">
        <f>VLOOKUP($A47,'ADR Raw Data'!$B$6:$BE$43,'ADR Raw Data'!AY$1,FALSE)</f>
        <v>6.7186684348897199</v>
      </c>
      <c r="AO47" s="60">
        <f>VLOOKUP($A47,'ADR Raw Data'!$B$6:$BE$43,'ADR Raw Data'!BA$1,FALSE)</f>
        <v>7.3057317133917898</v>
      </c>
      <c r="AP47" s="60">
        <f>VLOOKUP($A47,'ADR Raw Data'!$B$6:$BE$43,'ADR Raw Data'!BB$1,FALSE)</f>
        <v>6.2010607542253204</v>
      </c>
      <c r="AQ47" s="61">
        <f>VLOOKUP($A47,'ADR Raw Data'!$B$6:$BE$43,'ADR Raw Data'!BC$1,FALSE)</f>
        <v>6.7277262323292399</v>
      </c>
      <c r="AR47" s="62">
        <f>VLOOKUP($A47,'ADR Raw Data'!$B$6:$BE$43,'ADR Raw Data'!BE$1,FALSE)</f>
        <v>6.1688743381649598</v>
      </c>
      <c r="AT47" s="64">
        <f>VLOOKUP($A47,'RevPAR Raw Data'!$B$6:$BE$43,'RevPAR Raw Data'!AG$1,FALSE)</f>
        <v>46.3092692560895</v>
      </c>
      <c r="AU47" s="65">
        <f>VLOOKUP($A47,'RevPAR Raw Data'!$B$6:$BE$43,'RevPAR Raw Data'!AH$1,FALSE)</f>
        <v>59.605872284397599</v>
      </c>
      <c r="AV47" s="65">
        <f>VLOOKUP($A47,'RevPAR Raw Data'!$B$6:$BE$43,'RevPAR Raw Data'!AI$1,FALSE)</f>
        <v>63.5880036208031</v>
      </c>
      <c r="AW47" s="65">
        <f>VLOOKUP($A47,'RevPAR Raw Data'!$B$6:$BE$43,'RevPAR Raw Data'!AJ$1,FALSE)</f>
        <v>65.477269585253396</v>
      </c>
      <c r="AX47" s="65">
        <f>VLOOKUP($A47,'RevPAR Raw Data'!$B$6:$BE$43,'RevPAR Raw Data'!AK$1,FALSE)</f>
        <v>65.360992429229697</v>
      </c>
      <c r="AY47" s="66">
        <f>VLOOKUP($A47,'RevPAR Raw Data'!$B$6:$BE$43,'RevPAR Raw Data'!AL$1,FALSE)</f>
        <v>60.068281435154702</v>
      </c>
      <c r="AZ47" s="65">
        <f>VLOOKUP($A47,'RevPAR Raw Data'!$B$6:$BE$43,'RevPAR Raw Data'!AN$1,FALSE)</f>
        <v>82.252369980250094</v>
      </c>
      <c r="BA47" s="65">
        <f>VLOOKUP($A47,'RevPAR Raw Data'!$B$6:$BE$43,'RevPAR Raw Data'!AO$1,FALSE)</f>
        <v>81.842476958525296</v>
      </c>
      <c r="BB47" s="66">
        <f>VLOOKUP($A47,'RevPAR Raw Data'!$B$6:$BE$43,'RevPAR Raw Data'!AP$1,FALSE)</f>
        <v>82.047423469387695</v>
      </c>
      <c r="BC47" s="67">
        <f>VLOOKUP($A47,'RevPAR Raw Data'!$B$6:$BE$43,'RevPAR Raw Data'!AR$1,FALSE)</f>
        <v>66.348036302078398</v>
      </c>
      <c r="BE47" s="59">
        <f>VLOOKUP($A47,'RevPAR Raw Data'!$B$6:$BE$43,'RevPAR Raw Data'!AT$1,FALSE)</f>
        <v>21.870013401689299</v>
      </c>
      <c r="BF47" s="60">
        <f>VLOOKUP($A47,'RevPAR Raw Data'!$B$6:$BE$43,'RevPAR Raw Data'!AU$1,FALSE)</f>
        <v>20.978359132331601</v>
      </c>
      <c r="BG47" s="60">
        <f>VLOOKUP($A47,'RevPAR Raw Data'!$B$6:$BE$43,'RevPAR Raw Data'!AV$1,FALSE)</f>
        <v>27.453043506515801</v>
      </c>
      <c r="BH47" s="60">
        <f>VLOOKUP($A47,'RevPAR Raw Data'!$B$6:$BE$43,'RevPAR Raw Data'!AW$1,FALSE)</f>
        <v>28.7601283653132</v>
      </c>
      <c r="BI47" s="60">
        <f>VLOOKUP($A47,'RevPAR Raw Data'!$B$6:$BE$43,'RevPAR Raw Data'!AX$1,FALSE)</f>
        <v>21.8664759518986</v>
      </c>
      <c r="BJ47" s="61">
        <f>VLOOKUP($A47,'RevPAR Raw Data'!$B$6:$BE$43,'RevPAR Raw Data'!AY$1,FALSE)</f>
        <v>24.2900888974367</v>
      </c>
      <c r="BK47" s="60">
        <f>VLOOKUP($A47,'RevPAR Raw Data'!$B$6:$BE$43,'RevPAR Raw Data'!BA$1,FALSE)</f>
        <v>13.1968358591814</v>
      </c>
      <c r="BL47" s="60">
        <f>VLOOKUP($A47,'RevPAR Raw Data'!$B$6:$BE$43,'RevPAR Raw Data'!BB$1,FALSE)</f>
        <v>8.0251699842220496</v>
      </c>
      <c r="BM47" s="61">
        <f>VLOOKUP($A47,'RevPAR Raw Data'!$B$6:$BE$43,'RevPAR Raw Data'!BC$1,FALSE)</f>
        <v>10.5570080530595</v>
      </c>
      <c r="BN47" s="62">
        <f>VLOOKUP($A47,'RevPAR Raw Data'!$B$6:$BE$43,'RevPAR Raw Data'!BE$1,FALSE)</f>
        <v>19.064527879050999</v>
      </c>
    </row>
    <row r="48" spans="1:66" ht="15.6" thickBot="1" x14ac:dyDescent="0.4">
      <c r="A48" s="81" t="s">
        <v>87</v>
      </c>
      <c r="B48" s="85">
        <f>VLOOKUP($A48,'Occupancy Raw Data'!$B$8:$BE$45,'Occupancy Raw Data'!AG$3,FALSE)</f>
        <v>44.343465998119697</v>
      </c>
      <c r="C48" s="86">
        <f>VLOOKUP($A48,'Occupancy Raw Data'!$B$8:$BE$45,'Occupancy Raw Data'!AH$3,FALSE)</f>
        <v>55.144677739475597</v>
      </c>
      <c r="D48" s="86">
        <f>VLOOKUP($A48,'Occupancy Raw Data'!$B$8:$BE$45,'Occupancy Raw Data'!AI$3,FALSE)</f>
        <v>60.127441763292502</v>
      </c>
      <c r="E48" s="86">
        <f>VLOOKUP($A48,'Occupancy Raw Data'!$B$8:$BE$45,'Occupancy Raw Data'!AJ$3,FALSE)</f>
        <v>62.982694383509099</v>
      </c>
      <c r="F48" s="86">
        <f>VLOOKUP($A48,'Occupancy Raw Data'!$B$8:$BE$45,'Occupancy Raw Data'!AK$3,FALSE)</f>
        <v>63.689543507782297</v>
      </c>
      <c r="G48" s="87">
        <f>VLOOKUP($A48,'Occupancy Raw Data'!$B$8:$BE$45,'Occupancy Raw Data'!AL$3,FALSE)</f>
        <v>57.257564678435799</v>
      </c>
      <c r="H48" s="86">
        <f>VLOOKUP($A48,'Occupancy Raw Data'!$B$8:$BE$45,'Occupancy Raw Data'!AN$3,FALSE)</f>
        <v>69.720394164142206</v>
      </c>
      <c r="I48" s="86">
        <f>VLOOKUP($A48,'Occupancy Raw Data'!$B$8:$BE$45,'Occupancy Raw Data'!AO$3,FALSE)</f>
        <v>72.546753519646899</v>
      </c>
      <c r="J48" s="87">
        <f>VLOOKUP($A48,'Occupancy Raw Data'!$B$8:$BE$45,'Occupancy Raw Data'!AP$3,FALSE)</f>
        <v>71.129502557924297</v>
      </c>
      <c r="K48" s="88">
        <f>VLOOKUP($A48,'Occupancy Raw Data'!$B$8:$BE$45,'Occupancy Raw Data'!AR$3,FALSE)</f>
        <v>61.212836290499197</v>
      </c>
      <c r="M48" s="85">
        <f>VLOOKUP($A48,'Occupancy Raw Data'!$B$8:$BE$45,'Occupancy Raw Data'!AT$3,FALSE)</f>
        <v>-0.56983880479044102</v>
      </c>
      <c r="N48" s="86">
        <f>VLOOKUP($A48,'Occupancy Raw Data'!$B$8:$BE$45,'Occupancy Raw Data'!AU$3,FALSE)</f>
        <v>4.3861485094558299</v>
      </c>
      <c r="O48" s="86">
        <f>VLOOKUP($A48,'Occupancy Raw Data'!$B$8:$BE$45,'Occupancy Raw Data'!AV$3,FALSE)</f>
        <v>11.1451191129091</v>
      </c>
      <c r="P48" s="86">
        <f>VLOOKUP($A48,'Occupancy Raw Data'!$B$8:$BE$45,'Occupancy Raw Data'!AW$3,FALSE)</f>
        <v>15.2100676744642</v>
      </c>
      <c r="Q48" s="86">
        <f>VLOOKUP($A48,'Occupancy Raw Data'!$B$8:$BE$45,'Occupancy Raw Data'!AX$3,FALSE)</f>
        <v>11.861970815846799</v>
      </c>
      <c r="R48" s="87">
        <f>VLOOKUP($A48,'Occupancy Raw Data'!$B$8:$BE$45,'Occupancy Raw Data'!AY$3,FALSE)</f>
        <v>8.8022067972173801</v>
      </c>
      <c r="S48" s="86">
        <f>VLOOKUP($A48,'Occupancy Raw Data'!$B$8:$BE$45,'Occupancy Raw Data'!BA$3,FALSE)</f>
        <v>-6.1027806990546596</v>
      </c>
      <c r="T48" s="86">
        <f>VLOOKUP($A48,'Occupancy Raw Data'!$B$8:$BE$45,'Occupancy Raw Data'!BB$3,FALSE)</f>
        <v>-7.1591792273369501</v>
      </c>
      <c r="U48" s="87">
        <f>VLOOKUP($A48,'Occupancy Raw Data'!$B$8:$BE$45,'Occupancy Raw Data'!BC$3,FALSE)</f>
        <v>-6.6498031802056401</v>
      </c>
      <c r="V48" s="88">
        <f>VLOOKUP($A48,'Occupancy Raw Data'!$B$8:$BE$45,'Occupancy Raw Data'!BE$3,FALSE)</f>
        <v>3.1214338922879001</v>
      </c>
      <c r="X48" s="89">
        <f>VLOOKUP($A48,'ADR Raw Data'!$B$6:$BE$43,'ADR Raw Data'!AG$1,FALSE)</f>
        <v>99.913875932469495</v>
      </c>
      <c r="Y48" s="90">
        <f>VLOOKUP($A48,'ADR Raw Data'!$B$6:$BE$43,'ADR Raw Data'!AH$1,FALSE)</f>
        <v>103.320926311801</v>
      </c>
      <c r="Z48" s="90">
        <f>VLOOKUP($A48,'ADR Raw Data'!$B$6:$BE$43,'ADR Raw Data'!AI$1,FALSE)</f>
        <v>105.969877808663</v>
      </c>
      <c r="AA48" s="90">
        <f>VLOOKUP($A48,'ADR Raw Data'!$B$6:$BE$43,'ADR Raw Data'!AJ$1,FALSE)</f>
        <v>108.569537262273</v>
      </c>
      <c r="AB48" s="90">
        <f>VLOOKUP($A48,'ADR Raw Data'!$B$6:$BE$43,'ADR Raw Data'!AK$1,FALSE)</f>
        <v>115.195948827292</v>
      </c>
      <c r="AC48" s="91">
        <f>VLOOKUP($A48,'ADR Raw Data'!$B$6:$BE$43,'ADR Raw Data'!AL$1,FALSE)</f>
        <v>107.14603023632</v>
      </c>
      <c r="AD48" s="90">
        <f>VLOOKUP($A48,'ADR Raw Data'!$B$6:$BE$43,'ADR Raw Data'!AN$1,FALSE)</f>
        <v>133.252693402587</v>
      </c>
      <c r="AE48" s="90">
        <f>VLOOKUP($A48,'ADR Raw Data'!$B$6:$BE$43,'ADR Raw Data'!AO$1,FALSE)</f>
        <v>134.328020757904</v>
      </c>
      <c r="AF48" s="91">
        <f>VLOOKUP($A48,'ADR Raw Data'!$B$6:$BE$43,'ADR Raw Data'!AP$1,FALSE)</f>
        <v>133.79949015661001</v>
      </c>
      <c r="AG48" s="92">
        <f>VLOOKUP($A48,'ADR Raw Data'!$B$6:$BE$43,'ADR Raw Data'!AR$1,FALSE)</f>
        <v>115.97683003001001</v>
      </c>
      <c r="AI48" s="85">
        <f>VLOOKUP($A48,'ADR Raw Data'!$B$6:$BE$43,'ADR Raw Data'!AT$1,FALSE)</f>
        <v>10.6195152531436</v>
      </c>
      <c r="AJ48" s="86">
        <f>VLOOKUP($A48,'ADR Raw Data'!$B$6:$BE$43,'ADR Raw Data'!AU$1,FALSE)</f>
        <v>9.6412769352447398</v>
      </c>
      <c r="AK48" s="86">
        <f>VLOOKUP($A48,'ADR Raw Data'!$B$6:$BE$43,'ADR Raw Data'!AV$1,FALSE)</f>
        <v>11.3259421290755</v>
      </c>
      <c r="AL48" s="86">
        <f>VLOOKUP($A48,'ADR Raw Data'!$B$6:$BE$43,'ADR Raw Data'!AW$1,FALSE)</f>
        <v>14.6384558415724</v>
      </c>
      <c r="AM48" s="86">
        <f>VLOOKUP($A48,'ADR Raw Data'!$B$6:$BE$43,'ADR Raw Data'!AX$1,FALSE)</f>
        <v>18.910841337567899</v>
      </c>
      <c r="AN48" s="87">
        <f>VLOOKUP($A48,'ADR Raw Data'!$B$6:$BE$43,'ADR Raw Data'!AY$1,FALSE)</f>
        <v>13.4573210330511</v>
      </c>
      <c r="AO48" s="86">
        <f>VLOOKUP($A48,'ADR Raw Data'!$B$6:$BE$43,'ADR Raw Data'!BA$1,FALSE)</f>
        <v>4.2014660745697601</v>
      </c>
      <c r="AP48" s="86">
        <f>VLOOKUP($A48,'ADR Raw Data'!$B$6:$BE$43,'ADR Raw Data'!BB$1,FALSE)</f>
        <v>0.44521850739415397</v>
      </c>
      <c r="AQ48" s="87">
        <f>VLOOKUP($A48,'ADR Raw Data'!$B$6:$BE$43,'ADR Raw Data'!BC$1,FALSE)</f>
        <v>2.22993939487769</v>
      </c>
      <c r="AR48" s="88">
        <f>VLOOKUP($A48,'ADR Raw Data'!$B$6:$BE$43,'ADR Raw Data'!BE$1,FALSE)</f>
        <v>7.5821062167700699</v>
      </c>
      <c r="AT48" s="89">
        <f>VLOOKUP($A48,'RevPAR Raw Data'!$B$6:$BE$43,'RevPAR Raw Data'!AG$1,FALSE)</f>
        <v>44.305275601518098</v>
      </c>
      <c r="AU48" s="90">
        <f>VLOOKUP($A48,'RevPAR Raw Data'!$B$6:$BE$43,'RevPAR Raw Data'!AH$1,FALSE)</f>
        <v>56.975991852083901</v>
      </c>
      <c r="AV48" s="90">
        <f>VLOOKUP($A48,'RevPAR Raw Data'!$B$6:$BE$43,'RevPAR Raw Data'!AI$1,FALSE)</f>
        <v>63.716976566036401</v>
      </c>
      <c r="AW48" s="90">
        <f>VLOOKUP($A48,'RevPAR Raw Data'!$B$6:$BE$43,'RevPAR Raw Data'!AJ$1,FALSE)</f>
        <v>68.380019847487702</v>
      </c>
      <c r="AX48" s="90">
        <f>VLOOKUP($A48,'RevPAR Raw Data'!$B$6:$BE$43,'RevPAR Raw Data'!AK$1,FALSE)</f>
        <v>73.367773947560806</v>
      </c>
      <c r="AY48" s="91">
        <f>VLOOKUP($A48,'RevPAR Raw Data'!$B$6:$BE$43,'RevPAR Raw Data'!AL$1,FALSE)</f>
        <v>61.349207562937401</v>
      </c>
      <c r="AZ48" s="90">
        <f>VLOOKUP($A48,'RevPAR Raw Data'!$B$6:$BE$43,'RevPAR Raw Data'!AN$1,FALSE)</f>
        <v>92.904303074619506</v>
      </c>
      <c r="BA48" s="90">
        <f>VLOOKUP($A48,'RevPAR Raw Data'!$B$6:$BE$43,'RevPAR Raw Data'!AO$1,FALSE)</f>
        <v>97.450618127057496</v>
      </c>
      <c r="BB48" s="91">
        <f>VLOOKUP($A48,'RevPAR Raw Data'!$B$6:$BE$43,'RevPAR Raw Data'!AP$1,FALSE)</f>
        <v>95.170911773435904</v>
      </c>
      <c r="BC48" s="92">
        <f>VLOOKUP($A48,'RevPAR Raw Data'!$B$6:$BE$43,'RevPAR Raw Data'!AR$1,FALSE)</f>
        <v>70.992707101180798</v>
      </c>
      <c r="BE48" s="85">
        <f>VLOOKUP($A48,'RevPAR Raw Data'!$B$6:$BE$43,'RevPAR Raw Data'!AT$1,FALSE)</f>
        <v>9.9891623295601804</v>
      </c>
      <c r="BF48" s="86">
        <f>VLOOKUP($A48,'RevPAR Raw Data'!$B$6:$BE$43,'RevPAR Raw Data'!AU$1,FALSE)</f>
        <v>14.4503061692883</v>
      </c>
      <c r="BG48" s="86">
        <f>VLOOKUP($A48,'RevPAR Raw Data'!$B$6:$BE$43,'RevPAR Raw Data'!AV$1,FALSE)</f>
        <v>23.733350982929199</v>
      </c>
      <c r="BH48" s="86">
        <f>VLOOKUP($A48,'RevPAR Raw Data'!$B$6:$BE$43,'RevPAR Raw Data'!AW$1,FALSE)</f>
        <v>32.075042556036401</v>
      </c>
      <c r="BI48" s="86">
        <f>VLOOKUP($A48,'RevPAR Raw Data'!$B$6:$BE$43,'RevPAR Raw Data'!AX$1,FALSE)</f>
        <v>33.016010633908202</v>
      </c>
      <c r="BJ48" s="87">
        <f>VLOOKUP($A48,'RevPAR Raw Data'!$B$6:$BE$43,'RevPAR Raw Data'!AY$1,FALSE)</f>
        <v>23.444069056963102</v>
      </c>
      <c r="BK48" s="86">
        <f>VLOOKUP($A48,'RevPAR Raw Data'!$B$6:$BE$43,'RevPAR Raw Data'!BA$1,FALSE)</f>
        <v>-2.1577208851610798</v>
      </c>
      <c r="BL48" s="86">
        <f>VLOOKUP($A48,'RevPAR Raw Data'!$B$6:$BE$43,'RevPAR Raw Data'!BB$1,FALSE)</f>
        <v>-6.7458347108404197</v>
      </c>
      <c r="BM48" s="87">
        <f>VLOOKUP($A48,'RevPAR Raw Data'!$B$6:$BE$43,'RevPAR Raw Data'!BC$1,FALSE)</f>
        <v>-4.5681503661251801</v>
      </c>
      <c r="BN48" s="88">
        <f>VLOOKUP($A48,'RevPAR Raw Data'!$B$6:$BE$43,'RevPAR Raw Data'!BE$1,FALSE)</f>
        <v>10.9402105422575</v>
      </c>
    </row>
    <row r="49" spans="1:11" ht="14.25" customHeight="1" x14ac:dyDescent="0.35">
      <c r="A49" s="193" t="s">
        <v>109</v>
      </c>
      <c r="B49" s="193"/>
      <c r="C49" s="193"/>
      <c r="D49" s="193"/>
      <c r="E49" s="193"/>
      <c r="F49" s="193"/>
      <c r="G49" s="193"/>
      <c r="H49" s="193"/>
      <c r="I49" s="193"/>
      <c r="J49" s="193"/>
      <c r="K49" s="193"/>
    </row>
    <row r="50" spans="1:11" x14ac:dyDescent="0.35">
      <c r="A50" s="193"/>
      <c r="B50" s="193"/>
      <c r="C50" s="193"/>
      <c r="D50" s="193"/>
      <c r="E50" s="193"/>
      <c r="F50" s="193"/>
      <c r="G50" s="193"/>
      <c r="H50" s="193"/>
      <c r="I50" s="193"/>
      <c r="J50" s="193"/>
      <c r="K50" s="193"/>
    </row>
    <row r="51" spans="1:11" x14ac:dyDescent="0.35">
      <c r="A51" s="193"/>
      <c r="B51" s="193"/>
      <c r="C51" s="193"/>
      <c r="D51" s="193"/>
      <c r="E51" s="193"/>
      <c r="F51" s="193"/>
      <c r="G51" s="193"/>
      <c r="H51" s="193"/>
      <c r="I51" s="193"/>
      <c r="J51" s="193"/>
      <c r="K51" s="193"/>
    </row>
  </sheetData>
  <sheetProtection algorithmName="SHA-512" hashValue="RdVbTLhjub/sDFIKe5jXfw8kqQewJnSAuAsIHAASslqhyW3hTVYwVioQZ3cOz3KR2XMhh+FhWyIVK8Om/iscVw==" saltValue="YrcrLMN3Mg6pvqwqkwjGuw=="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zoomScale="85" zoomScaleNormal="85" workbookViewId="0">
      <selection activeCell="B4" sqref="B4"/>
    </sheetView>
  </sheetViews>
  <sheetFormatPr defaultRowHeight="13.2" x14ac:dyDescent="0.25"/>
  <cols>
    <col min="1" max="1" width="51.5546875" customWidth="1"/>
    <col min="2" max="2" width="51.6640625" bestFit="1" customWidth="1"/>
    <col min="3" max="3" width="2.88671875" customWidth="1"/>
    <col min="4" max="5" width="5.33203125" customWidth="1"/>
    <col min="6" max="6" width="4.44140625" customWidth="1"/>
  </cols>
  <sheetData>
    <row r="1" spans="1:57" s="97" customFormat="1" ht="17.399999999999999" x14ac:dyDescent="0.3">
      <c r="A1" s="139" t="s">
        <v>112</v>
      </c>
      <c r="B1" s="139" t="s">
        <v>126</v>
      </c>
    </row>
    <row r="2" spans="1:57" s="97" customFormat="1" ht="34.799999999999997" x14ac:dyDescent="0.3">
      <c r="A2" s="139" t="s">
        <v>111</v>
      </c>
      <c r="B2" s="140" t="s">
        <v>127</v>
      </c>
    </row>
    <row r="3" spans="1:57" x14ac:dyDescent="0.25">
      <c r="B3" s="97">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3.8" x14ac:dyDescent="0.25">
      <c r="C4" s="3"/>
      <c r="D4" s="196" t="s">
        <v>5</v>
      </c>
      <c r="E4" s="197"/>
      <c r="G4" s="198" t="s">
        <v>6</v>
      </c>
      <c r="H4" s="199"/>
      <c r="I4" s="199"/>
      <c r="J4" s="199"/>
      <c r="K4" s="199"/>
      <c r="L4" s="199"/>
      <c r="M4" s="199"/>
      <c r="N4" s="199"/>
      <c r="O4" s="199"/>
      <c r="P4" s="199"/>
      <c r="Q4" s="199"/>
      <c r="R4" s="199"/>
      <c r="T4" s="198" t="s">
        <v>7</v>
      </c>
      <c r="U4" s="199"/>
      <c r="V4" s="199"/>
      <c r="W4" s="199"/>
      <c r="X4" s="199"/>
      <c r="Y4" s="199"/>
      <c r="Z4" s="199"/>
      <c r="AA4" s="199"/>
      <c r="AB4" s="199"/>
      <c r="AC4" s="199"/>
      <c r="AD4" s="199"/>
      <c r="AE4" s="199"/>
      <c r="AF4" s="4"/>
      <c r="AG4" s="198" t="s">
        <v>34</v>
      </c>
      <c r="AH4" s="199"/>
      <c r="AI4" s="199"/>
      <c r="AJ4" s="199"/>
      <c r="AK4" s="199"/>
      <c r="AL4" s="199"/>
      <c r="AM4" s="199"/>
      <c r="AN4" s="199"/>
      <c r="AO4" s="199"/>
      <c r="AP4" s="199"/>
      <c r="AQ4" s="199"/>
      <c r="AR4" s="199"/>
      <c r="AT4" s="198" t="s">
        <v>35</v>
      </c>
      <c r="AU4" s="199"/>
      <c r="AV4" s="199"/>
      <c r="AW4" s="199"/>
      <c r="AX4" s="199"/>
      <c r="AY4" s="199"/>
      <c r="AZ4" s="199"/>
      <c r="BA4" s="199"/>
      <c r="BB4" s="199"/>
      <c r="BC4" s="199"/>
      <c r="BD4" s="199"/>
      <c r="BE4" s="199"/>
    </row>
    <row r="5" spans="1:57" x14ac:dyDescent="0.25">
      <c r="A5" s="37"/>
      <c r="B5" s="37"/>
      <c r="C5" s="3"/>
      <c r="D5" s="200" t="s">
        <v>8</v>
      </c>
      <c r="E5" s="202" t="s">
        <v>9</v>
      </c>
      <c r="F5" s="5"/>
      <c r="G5" s="204" t="s">
        <v>0</v>
      </c>
      <c r="H5" s="206" t="s">
        <v>1</v>
      </c>
      <c r="I5" s="206" t="s">
        <v>10</v>
      </c>
      <c r="J5" s="206" t="s">
        <v>2</v>
      </c>
      <c r="K5" s="206" t="s">
        <v>11</v>
      </c>
      <c r="L5" s="208" t="s">
        <v>12</v>
      </c>
      <c r="M5" s="5"/>
      <c r="N5" s="204" t="s">
        <v>3</v>
      </c>
      <c r="O5" s="206" t="s">
        <v>4</v>
      </c>
      <c r="P5" s="208" t="s">
        <v>13</v>
      </c>
      <c r="Q5" s="2"/>
      <c r="R5" s="210" t="s">
        <v>14</v>
      </c>
      <c r="S5" s="2"/>
      <c r="T5" s="204" t="s">
        <v>0</v>
      </c>
      <c r="U5" s="206" t="s">
        <v>1</v>
      </c>
      <c r="V5" s="206" t="s">
        <v>10</v>
      </c>
      <c r="W5" s="206" t="s">
        <v>2</v>
      </c>
      <c r="X5" s="206" t="s">
        <v>11</v>
      </c>
      <c r="Y5" s="208" t="s">
        <v>12</v>
      </c>
      <c r="Z5" s="2"/>
      <c r="AA5" s="204" t="s">
        <v>3</v>
      </c>
      <c r="AB5" s="206" t="s">
        <v>4</v>
      </c>
      <c r="AC5" s="208" t="s">
        <v>13</v>
      </c>
      <c r="AD5" s="1"/>
      <c r="AE5" s="212" t="s">
        <v>14</v>
      </c>
      <c r="AF5" s="47"/>
      <c r="AG5" s="204" t="s">
        <v>0</v>
      </c>
      <c r="AH5" s="206" t="s">
        <v>1</v>
      </c>
      <c r="AI5" s="206" t="s">
        <v>10</v>
      </c>
      <c r="AJ5" s="206" t="s">
        <v>2</v>
      </c>
      <c r="AK5" s="206" t="s">
        <v>11</v>
      </c>
      <c r="AL5" s="208" t="s">
        <v>12</v>
      </c>
      <c r="AM5" s="5"/>
      <c r="AN5" s="204" t="s">
        <v>3</v>
      </c>
      <c r="AO5" s="206" t="s">
        <v>4</v>
      </c>
      <c r="AP5" s="208" t="s">
        <v>13</v>
      </c>
      <c r="AQ5" s="2"/>
      <c r="AR5" s="210" t="s">
        <v>14</v>
      </c>
      <c r="AS5" s="2"/>
      <c r="AT5" s="204" t="s">
        <v>0</v>
      </c>
      <c r="AU5" s="206" t="s">
        <v>1</v>
      </c>
      <c r="AV5" s="206" t="s">
        <v>10</v>
      </c>
      <c r="AW5" s="206" t="s">
        <v>2</v>
      </c>
      <c r="AX5" s="206" t="s">
        <v>11</v>
      </c>
      <c r="AY5" s="208" t="s">
        <v>12</v>
      </c>
      <c r="AZ5" s="2"/>
      <c r="BA5" s="204" t="s">
        <v>3</v>
      </c>
      <c r="BB5" s="206" t="s">
        <v>4</v>
      </c>
      <c r="BC5" s="208" t="s">
        <v>13</v>
      </c>
      <c r="BD5" s="1"/>
      <c r="BE5" s="212" t="s">
        <v>14</v>
      </c>
    </row>
    <row r="6" spans="1:57" x14ac:dyDescent="0.25">
      <c r="A6" s="37"/>
      <c r="B6" s="37"/>
      <c r="C6" s="3"/>
      <c r="D6" s="201"/>
      <c r="E6" s="203"/>
      <c r="F6" s="5"/>
      <c r="G6" s="205"/>
      <c r="H6" s="207"/>
      <c r="I6" s="207"/>
      <c r="J6" s="207"/>
      <c r="K6" s="207"/>
      <c r="L6" s="209"/>
      <c r="M6" s="5"/>
      <c r="N6" s="205"/>
      <c r="O6" s="207"/>
      <c r="P6" s="209"/>
      <c r="Q6" s="2"/>
      <c r="R6" s="211"/>
      <c r="S6" s="2"/>
      <c r="T6" s="205"/>
      <c r="U6" s="207"/>
      <c r="V6" s="207"/>
      <c r="W6" s="207"/>
      <c r="X6" s="207"/>
      <c r="Y6" s="209"/>
      <c r="Z6" s="2"/>
      <c r="AA6" s="205"/>
      <c r="AB6" s="207"/>
      <c r="AC6" s="209"/>
      <c r="AD6" s="1"/>
      <c r="AE6" s="213"/>
      <c r="AF6" s="48"/>
      <c r="AG6" s="205"/>
      <c r="AH6" s="207"/>
      <c r="AI6" s="207"/>
      <c r="AJ6" s="207"/>
      <c r="AK6" s="207"/>
      <c r="AL6" s="209"/>
      <c r="AM6" s="5"/>
      <c r="AN6" s="205"/>
      <c r="AO6" s="207"/>
      <c r="AP6" s="209"/>
      <c r="AQ6" s="2"/>
      <c r="AR6" s="211"/>
      <c r="AS6" s="2"/>
      <c r="AT6" s="205"/>
      <c r="AU6" s="207"/>
      <c r="AV6" s="207"/>
      <c r="AW6" s="207"/>
      <c r="AX6" s="207"/>
      <c r="AY6" s="209"/>
      <c r="AZ6" s="2"/>
      <c r="BA6" s="205"/>
      <c r="BB6" s="207"/>
      <c r="BC6" s="209"/>
      <c r="BD6" s="1"/>
      <c r="BE6" s="213"/>
    </row>
    <row r="7" spans="1:57" ht="13.8" x14ac:dyDescent="0.25">
      <c r="A7" s="38"/>
      <c r="B7" s="38"/>
      <c r="C7" s="6"/>
      <c r="D7" s="3"/>
      <c r="E7" s="7"/>
      <c r="F7" s="8"/>
      <c r="G7" s="9"/>
      <c r="H7" s="9"/>
      <c r="I7" s="9"/>
      <c r="J7" s="9"/>
      <c r="K7" s="9"/>
      <c r="L7" s="9"/>
      <c r="M7" s="8"/>
      <c r="N7" s="9"/>
      <c r="O7" s="9"/>
      <c r="P7" s="9"/>
      <c r="Q7" s="8"/>
      <c r="R7" s="9"/>
      <c r="S7" s="8"/>
      <c r="T7" s="9"/>
      <c r="U7" s="9"/>
      <c r="V7" s="9"/>
      <c r="W7" s="9"/>
      <c r="X7" s="9"/>
      <c r="Y7" s="9"/>
      <c r="Z7" s="8"/>
      <c r="AA7" s="9"/>
      <c r="AB7" s="9"/>
      <c r="AC7" s="9"/>
      <c r="AD7" s="8"/>
      <c r="AE7" s="9"/>
      <c r="AF7" s="9"/>
      <c r="AG7" s="9"/>
      <c r="AH7" s="9"/>
      <c r="AI7" s="9"/>
      <c r="AJ7" s="9"/>
      <c r="AK7" s="9"/>
      <c r="AL7" s="9"/>
      <c r="AM7" s="8"/>
      <c r="AN7" s="9"/>
      <c r="AO7" s="9"/>
      <c r="AP7" s="9"/>
      <c r="AQ7" s="8"/>
      <c r="AR7" s="9"/>
      <c r="AS7" s="8"/>
      <c r="AT7" s="9"/>
      <c r="AU7" s="9"/>
      <c r="AV7" s="9"/>
      <c r="AW7" s="9"/>
      <c r="AX7" s="9"/>
      <c r="AY7" s="9"/>
      <c r="AZ7" s="8"/>
      <c r="BA7" s="9"/>
      <c r="BB7" s="9"/>
      <c r="BC7" s="9"/>
      <c r="BD7" s="8"/>
      <c r="BE7" s="9"/>
    </row>
    <row r="8" spans="1:57" x14ac:dyDescent="0.25">
      <c r="A8" s="22" t="s">
        <v>15</v>
      </c>
      <c r="B8" s="44" t="str">
        <f>TRIM(A8)</f>
        <v>United States</v>
      </c>
      <c r="C8" s="10"/>
      <c r="D8" s="27" t="s">
        <v>16</v>
      </c>
      <c r="E8" s="30" t="s">
        <v>17</v>
      </c>
      <c r="F8" s="3"/>
      <c r="G8" s="141">
        <v>53.854319125549203</v>
      </c>
      <c r="H8" s="142">
        <v>61.974951901352902</v>
      </c>
      <c r="I8" s="142">
        <v>65.514580675970294</v>
      </c>
      <c r="J8" s="142">
        <v>66.925640012925896</v>
      </c>
      <c r="K8" s="142">
        <v>68.086437539327093</v>
      </c>
      <c r="L8" s="143">
        <v>63.271135694737097</v>
      </c>
      <c r="M8" s="144"/>
      <c r="N8" s="145">
        <v>78.162958840662895</v>
      </c>
      <c r="O8" s="146">
        <v>82.661755770885804</v>
      </c>
      <c r="P8" s="147">
        <v>80.412407782466104</v>
      </c>
      <c r="Q8" s="144"/>
      <c r="R8" s="148">
        <v>68.168799011200804</v>
      </c>
      <c r="S8" s="149"/>
      <c r="T8" s="141">
        <v>5.13348690036546</v>
      </c>
      <c r="U8" s="142">
        <v>10.7937118458558</v>
      </c>
      <c r="V8" s="142">
        <v>11.648960916565599</v>
      </c>
      <c r="W8" s="142">
        <v>11.589993804196601</v>
      </c>
      <c r="X8" s="142">
        <v>8.3194695854432794</v>
      </c>
      <c r="Y8" s="143">
        <v>9.5897595519777301</v>
      </c>
      <c r="Z8" s="144"/>
      <c r="AA8" s="145">
        <v>2.3180112619742199</v>
      </c>
      <c r="AB8" s="146">
        <v>0.74453697831031296</v>
      </c>
      <c r="AC8" s="147">
        <v>1.5032400937913599</v>
      </c>
      <c r="AD8" s="144"/>
      <c r="AE8" s="148">
        <v>6.7242896306420601</v>
      </c>
      <c r="AF8" s="33"/>
      <c r="AG8" s="141">
        <v>54.349297049062798</v>
      </c>
      <c r="AH8" s="142">
        <v>63.995679840630302</v>
      </c>
      <c r="AI8" s="142">
        <v>68.985420642335697</v>
      </c>
      <c r="AJ8" s="142">
        <v>69.758464541996403</v>
      </c>
      <c r="AK8" s="142">
        <v>68.092017950600805</v>
      </c>
      <c r="AL8" s="143">
        <v>65.036167362117894</v>
      </c>
      <c r="AM8" s="144"/>
      <c r="AN8" s="145">
        <v>75.112154367574504</v>
      </c>
      <c r="AO8" s="146">
        <v>78.922764077865594</v>
      </c>
      <c r="AP8" s="147">
        <v>77.016883029362504</v>
      </c>
      <c r="AQ8" s="144"/>
      <c r="AR8" s="148">
        <v>68.458569958909095</v>
      </c>
      <c r="AS8" s="149"/>
      <c r="AT8" s="141">
        <v>6.1066187661299303</v>
      </c>
      <c r="AU8" s="142">
        <v>13.941233347234</v>
      </c>
      <c r="AV8" s="142">
        <v>17.414713512859599</v>
      </c>
      <c r="AW8" s="142">
        <v>16.679927196669201</v>
      </c>
      <c r="AX8" s="142">
        <v>10.417065055384301</v>
      </c>
      <c r="AY8" s="143">
        <v>13.0691150713856</v>
      </c>
      <c r="AZ8" s="144"/>
      <c r="BA8" s="145">
        <v>1.71160812276526</v>
      </c>
      <c r="BB8" s="146">
        <v>0.10222327518429</v>
      </c>
      <c r="BC8" s="147">
        <v>0.87984567581800799</v>
      </c>
      <c r="BD8" s="144"/>
      <c r="BE8" s="148">
        <v>8.8420712996178796</v>
      </c>
    </row>
    <row r="9" spans="1:57" x14ac:dyDescent="0.25">
      <c r="A9" s="23" t="s">
        <v>18</v>
      </c>
      <c r="B9" s="44" t="str">
        <f>TRIM(A9)</f>
        <v>Virginia</v>
      </c>
      <c r="C9" s="11"/>
      <c r="D9" s="28" t="s">
        <v>16</v>
      </c>
      <c r="E9" s="31" t="s">
        <v>17</v>
      </c>
      <c r="F9" s="12"/>
      <c r="G9" s="150">
        <v>48.112503587486799</v>
      </c>
      <c r="H9" s="144">
        <v>57.135750502248101</v>
      </c>
      <c r="I9" s="144">
        <v>61.686244233603603</v>
      </c>
      <c r="J9" s="144">
        <v>64.895008517996203</v>
      </c>
      <c r="K9" s="144">
        <v>65.721924110076699</v>
      </c>
      <c r="L9" s="151">
        <v>59.509091303454703</v>
      </c>
      <c r="M9" s="144"/>
      <c r="N9" s="152">
        <v>81.2315443732261</v>
      </c>
      <c r="O9" s="153">
        <v>87.250231193596704</v>
      </c>
      <c r="P9" s="154">
        <v>84.240887783411395</v>
      </c>
      <c r="Q9" s="144"/>
      <c r="R9" s="155">
        <v>66.576632484660905</v>
      </c>
      <c r="S9" s="149"/>
      <c r="T9" s="150">
        <v>-3.1118859230849401</v>
      </c>
      <c r="U9" s="144">
        <v>4.40553642838531</v>
      </c>
      <c r="V9" s="144">
        <v>8.7329015369583196</v>
      </c>
      <c r="W9" s="144">
        <v>11.930907248981701</v>
      </c>
      <c r="X9" s="144">
        <v>6.63114503758261</v>
      </c>
      <c r="Y9" s="151">
        <v>5.9909113497016104</v>
      </c>
      <c r="Z9" s="144"/>
      <c r="AA9" s="152">
        <v>1.3416864723075801</v>
      </c>
      <c r="AB9" s="153">
        <v>1.0146252917845699</v>
      </c>
      <c r="AC9" s="154">
        <v>1.1720501107432999</v>
      </c>
      <c r="AD9" s="144"/>
      <c r="AE9" s="155">
        <v>4.1985585706917004</v>
      </c>
      <c r="AF9" s="34"/>
      <c r="AG9" s="150">
        <v>51.902178675269802</v>
      </c>
      <c r="AH9" s="144">
        <v>63.356036165212799</v>
      </c>
      <c r="AI9" s="144">
        <v>68.546239924028797</v>
      </c>
      <c r="AJ9" s="144">
        <v>69.415095752596699</v>
      </c>
      <c r="AK9" s="144">
        <v>67.093738597561796</v>
      </c>
      <c r="AL9" s="151">
        <v>64.062379009939207</v>
      </c>
      <c r="AM9" s="144"/>
      <c r="AN9" s="152">
        <v>74.529015812323195</v>
      </c>
      <c r="AO9" s="153">
        <v>77.840831221813104</v>
      </c>
      <c r="AP9" s="154">
        <v>76.1847058401749</v>
      </c>
      <c r="AQ9" s="144"/>
      <c r="AR9" s="155">
        <v>67.525736589522893</v>
      </c>
      <c r="AS9" s="149"/>
      <c r="AT9" s="150">
        <v>3.0539079209520898</v>
      </c>
      <c r="AU9" s="144">
        <v>12.8652956714696</v>
      </c>
      <c r="AV9" s="144">
        <v>17.458570774757</v>
      </c>
      <c r="AW9" s="144">
        <v>17.061245448193699</v>
      </c>
      <c r="AX9" s="144">
        <v>9.9474121174106003</v>
      </c>
      <c r="AY9" s="151">
        <v>12.3200666491856</v>
      </c>
      <c r="AZ9" s="144"/>
      <c r="BA9" s="152">
        <v>-1.15173795202444</v>
      </c>
      <c r="BB9" s="153">
        <v>-3.1552977533848998</v>
      </c>
      <c r="BC9" s="154">
        <v>-2.1858207684617499</v>
      </c>
      <c r="BD9" s="144"/>
      <c r="BE9" s="155">
        <v>7.1956089364154296</v>
      </c>
    </row>
    <row r="10" spans="1:57" x14ac:dyDescent="0.25">
      <c r="A10" s="24" t="s">
        <v>19</v>
      </c>
      <c r="B10" s="44" t="str">
        <f t="shared" ref="B10:B45" si="0">TRIM(A10)</f>
        <v>Norfolk/Virginia Beach, VA</v>
      </c>
      <c r="C10" s="12"/>
      <c r="D10" s="28" t="s">
        <v>16</v>
      </c>
      <c r="E10" s="31" t="s">
        <v>17</v>
      </c>
      <c r="F10" s="12"/>
      <c r="G10" s="150">
        <v>47.372970141435303</v>
      </c>
      <c r="H10" s="144">
        <v>51.3829229963331</v>
      </c>
      <c r="I10" s="144">
        <v>55.129617968094003</v>
      </c>
      <c r="J10" s="144">
        <v>58.042086481947898</v>
      </c>
      <c r="K10" s="144">
        <v>60.891582703610403</v>
      </c>
      <c r="L10" s="151">
        <v>54.560137601208197</v>
      </c>
      <c r="M10" s="144"/>
      <c r="N10" s="152">
        <v>76.783656364588694</v>
      </c>
      <c r="O10" s="153">
        <v>82.244630696699801</v>
      </c>
      <c r="P10" s="154">
        <v>79.514143530644304</v>
      </c>
      <c r="Q10" s="144"/>
      <c r="R10" s="155">
        <v>61.695299862201097</v>
      </c>
      <c r="S10" s="149"/>
      <c r="T10" s="150">
        <v>-1.4152513613845099</v>
      </c>
      <c r="U10" s="144">
        <v>1.2632032170813301</v>
      </c>
      <c r="V10" s="144">
        <v>5.04669974087924</v>
      </c>
      <c r="W10" s="144">
        <v>8.4753711464757497</v>
      </c>
      <c r="X10" s="144">
        <v>4.7035502804390301</v>
      </c>
      <c r="Y10" s="151">
        <v>3.7504107520023102</v>
      </c>
      <c r="Z10" s="144"/>
      <c r="AA10" s="152">
        <v>-0.31448247351787301</v>
      </c>
      <c r="AB10" s="153">
        <v>-1.7829539849760301</v>
      </c>
      <c r="AC10" s="154">
        <v>-1.07937196822646</v>
      </c>
      <c r="AD10" s="144"/>
      <c r="AE10" s="155">
        <v>1.92686769293409</v>
      </c>
      <c r="AF10" s="35"/>
      <c r="AG10" s="150">
        <v>53.156757464641103</v>
      </c>
      <c r="AH10" s="144">
        <v>59.866422210581398</v>
      </c>
      <c r="AI10" s="144">
        <v>64.164242853025101</v>
      </c>
      <c r="AJ10" s="144">
        <v>64.404003878101804</v>
      </c>
      <c r="AK10" s="144">
        <v>63.112176715666997</v>
      </c>
      <c r="AL10" s="151">
        <v>60.939931568936601</v>
      </c>
      <c r="AM10" s="144"/>
      <c r="AN10" s="152">
        <v>72.433211105290695</v>
      </c>
      <c r="AO10" s="153">
        <v>76.650078575170198</v>
      </c>
      <c r="AP10" s="154">
        <v>74.541644840230404</v>
      </c>
      <c r="AQ10" s="144"/>
      <c r="AR10" s="155">
        <v>64.826877088720806</v>
      </c>
      <c r="AS10" s="149"/>
      <c r="AT10" s="150">
        <v>2.6943572775634101</v>
      </c>
      <c r="AU10" s="144">
        <v>8.5953201432675996</v>
      </c>
      <c r="AV10" s="144">
        <v>12.553035458254101</v>
      </c>
      <c r="AW10" s="144">
        <v>11.747777133650199</v>
      </c>
      <c r="AX10" s="144">
        <v>4.8192853580140298</v>
      </c>
      <c r="AY10" s="151">
        <v>8.1484657068551307</v>
      </c>
      <c r="AZ10" s="144"/>
      <c r="BA10" s="152">
        <v>-5.2578554761608096</v>
      </c>
      <c r="BB10" s="153">
        <v>-6.3383188257728502</v>
      </c>
      <c r="BC10" s="154">
        <v>-5.8164629272736104</v>
      </c>
      <c r="BD10" s="144"/>
      <c r="BE10" s="155">
        <v>3.1294137648731399</v>
      </c>
    </row>
    <row r="11" spans="1:57" x14ac:dyDescent="0.25">
      <c r="A11" s="24" t="s">
        <v>20</v>
      </c>
      <c r="B11" s="95" t="s">
        <v>72</v>
      </c>
      <c r="C11" s="12"/>
      <c r="D11" s="28" t="s">
        <v>16</v>
      </c>
      <c r="E11" s="31" t="s">
        <v>17</v>
      </c>
      <c r="F11" s="12"/>
      <c r="G11" s="150">
        <v>50.294792744947998</v>
      </c>
      <c r="H11" s="144">
        <v>62.640082812007698</v>
      </c>
      <c r="I11" s="144">
        <v>64.534857554345294</v>
      </c>
      <c r="J11" s="144">
        <v>66.020072910571997</v>
      </c>
      <c r="K11" s="144">
        <v>64.314325577208606</v>
      </c>
      <c r="L11" s="151">
        <v>61.5608263198163</v>
      </c>
      <c r="M11" s="144"/>
      <c r="N11" s="152">
        <v>82.658985552905094</v>
      </c>
      <c r="O11" s="153">
        <v>89.2659435618164</v>
      </c>
      <c r="P11" s="154">
        <v>85.962464557360803</v>
      </c>
      <c r="Q11" s="144"/>
      <c r="R11" s="155">
        <v>68.532722959114693</v>
      </c>
      <c r="S11" s="149"/>
      <c r="T11" s="150">
        <v>-12.4500983636411</v>
      </c>
      <c r="U11" s="144">
        <v>-2.7245155096134099</v>
      </c>
      <c r="V11" s="144">
        <v>-5.92352044841968</v>
      </c>
      <c r="W11" s="144">
        <v>-4.0996669073811498</v>
      </c>
      <c r="X11" s="144">
        <v>-6.5406053110491298</v>
      </c>
      <c r="Y11" s="151">
        <v>-6.1851511556590397</v>
      </c>
      <c r="Z11" s="144"/>
      <c r="AA11" s="152">
        <v>0.59768607035543497</v>
      </c>
      <c r="AB11" s="153">
        <v>6.7416742744647498E-2</v>
      </c>
      <c r="AC11" s="154">
        <v>0.32166293368993998</v>
      </c>
      <c r="AD11" s="144"/>
      <c r="AE11" s="155">
        <v>-3.9525963350334399</v>
      </c>
      <c r="AF11" s="35"/>
      <c r="AG11" s="150">
        <v>52.620504973221102</v>
      </c>
      <c r="AH11" s="144">
        <v>65.754534407489004</v>
      </c>
      <c r="AI11" s="144">
        <v>70.678248346010093</v>
      </c>
      <c r="AJ11" s="144">
        <v>70.656870246185605</v>
      </c>
      <c r="AK11" s="144">
        <v>65.9401863270174</v>
      </c>
      <c r="AL11" s="151">
        <v>65.130068859984604</v>
      </c>
      <c r="AM11" s="144"/>
      <c r="AN11" s="152">
        <v>73.373014087042606</v>
      </c>
      <c r="AO11" s="153">
        <v>77.439353706287406</v>
      </c>
      <c r="AP11" s="154">
        <v>75.406183896664999</v>
      </c>
      <c r="AQ11" s="144"/>
      <c r="AR11" s="155">
        <v>68.066101727607602</v>
      </c>
      <c r="AS11" s="149"/>
      <c r="AT11" s="150">
        <v>-8.1124452188356706</v>
      </c>
      <c r="AU11" s="144">
        <v>2.0815469691325399</v>
      </c>
      <c r="AV11" s="144">
        <v>4.3540427569055096</v>
      </c>
      <c r="AW11" s="144">
        <v>4.0603095866834904</v>
      </c>
      <c r="AX11" s="144">
        <v>-3.2709661259771998</v>
      </c>
      <c r="AY11" s="151">
        <v>5.2600895723012998E-2</v>
      </c>
      <c r="AZ11" s="144"/>
      <c r="BA11" s="152">
        <v>-7.5121467374531603</v>
      </c>
      <c r="BB11" s="153">
        <v>-9.4448194492661202</v>
      </c>
      <c r="BC11" s="154">
        <v>-8.5147311399432297</v>
      </c>
      <c r="BD11" s="144"/>
      <c r="BE11" s="155">
        <v>-2.8277456872507898</v>
      </c>
    </row>
    <row r="12" spans="1:57" x14ac:dyDescent="0.25">
      <c r="A12" s="24" t="s">
        <v>21</v>
      </c>
      <c r="B12" s="44" t="str">
        <f t="shared" si="0"/>
        <v>Virginia Area</v>
      </c>
      <c r="C12" s="12"/>
      <c r="D12" s="28" t="s">
        <v>16</v>
      </c>
      <c r="E12" s="31" t="s">
        <v>17</v>
      </c>
      <c r="F12" s="12"/>
      <c r="G12" s="150">
        <v>45.683175272216303</v>
      </c>
      <c r="H12" s="144">
        <v>56.070717714553297</v>
      </c>
      <c r="I12" s="144">
        <v>60.9577332865004</v>
      </c>
      <c r="J12" s="144">
        <v>65.722983257229799</v>
      </c>
      <c r="K12" s="144">
        <v>69.235452523123698</v>
      </c>
      <c r="L12" s="151">
        <v>59.534012410724699</v>
      </c>
      <c r="M12" s="144"/>
      <c r="N12" s="152">
        <v>82.205830698981302</v>
      </c>
      <c r="O12" s="153">
        <v>83.828591499824299</v>
      </c>
      <c r="P12" s="154">
        <v>83.0172110994028</v>
      </c>
      <c r="Q12" s="144"/>
      <c r="R12" s="155">
        <v>66.243497750347004</v>
      </c>
      <c r="S12" s="149"/>
      <c r="T12" s="150">
        <v>-5.8847859807384104</v>
      </c>
      <c r="U12" s="144">
        <v>-0.52401659143638601</v>
      </c>
      <c r="V12" s="144">
        <v>5.1656960013911801</v>
      </c>
      <c r="W12" s="144">
        <v>10.1708579054078</v>
      </c>
      <c r="X12" s="144">
        <v>4.3722905480379897</v>
      </c>
      <c r="Y12" s="151">
        <v>3.0495642074943499</v>
      </c>
      <c r="Z12" s="144"/>
      <c r="AA12" s="152">
        <v>-4.0327309352626104</v>
      </c>
      <c r="AB12" s="153">
        <v>-5.2610889997845804</v>
      </c>
      <c r="AC12" s="154">
        <v>-4.6568680960061801</v>
      </c>
      <c r="AD12" s="144"/>
      <c r="AE12" s="155">
        <v>0.15040257694255499</v>
      </c>
      <c r="AF12" s="35"/>
      <c r="AG12" s="150">
        <v>46.347371800484403</v>
      </c>
      <c r="AH12" s="144">
        <v>57.775442897586302</v>
      </c>
      <c r="AI12" s="144">
        <v>62.270087266147101</v>
      </c>
      <c r="AJ12" s="144">
        <v>65.056766774654804</v>
      </c>
      <c r="AK12" s="144">
        <v>67.301170358695899</v>
      </c>
      <c r="AL12" s="151">
        <v>59.750167819513699</v>
      </c>
      <c r="AM12" s="144"/>
      <c r="AN12" s="152">
        <v>76.344161340221206</v>
      </c>
      <c r="AO12" s="153">
        <v>77.996494303242699</v>
      </c>
      <c r="AP12" s="154">
        <v>77.169929773845496</v>
      </c>
      <c r="AQ12" s="144"/>
      <c r="AR12" s="155">
        <v>64.725530424339397</v>
      </c>
      <c r="AS12" s="149"/>
      <c r="AT12" s="150">
        <v>-2.27116616370202</v>
      </c>
      <c r="AU12" s="144">
        <v>4.3095602544997602</v>
      </c>
      <c r="AV12" s="144">
        <v>8.5048653231349292</v>
      </c>
      <c r="AW12" s="144">
        <v>10.067887192697601</v>
      </c>
      <c r="AX12" s="144">
        <v>6.9978484230672597</v>
      </c>
      <c r="AY12" s="151">
        <v>5.8618722768694598</v>
      </c>
      <c r="AZ12" s="144"/>
      <c r="BA12" s="152">
        <v>-4.2266285713108704</v>
      </c>
      <c r="BB12" s="153">
        <v>-6.2913321855540802</v>
      </c>
      <c r="BC12" s="154">
        <v>-5.2817675340261898</v>
      </c>
      <c r="BD12" s="144"/>
      <c r="BE12" s="155">
        <v>1.7780731337519999</v>
      </c>
    </row>
    <row r="13" spans="1:57" x14ac:dyDescent="0.25">
      <c r="A13" s="41" t="s">
        <v>22</v>
      </c>
      <c r="B13" s="95" t="s">
        <v>88</v>
      </c>
      <c r="C13" s="12"/>
      <c r="D13" s="28" t="s">
        <v>16</v>
      </c>
      <c r="E13" s="31" t="s">
        <v>17</v>
      </c>
      <c r="F13" s="12"/>
      <c r="G13" s="150">
        <v>49.301526477228698</v>
      </c>
      <c r="H13" s="144">
        <v>57.760567054357701</v>
      </c>
      <c r="I13" s="144">
        <v>63.382536812657897</v>
      </c>
      <c r="J13" s="144">
        <v>66.278076116972898</v>
      </c>
      <c r="K13" s="144">
        <v>68.266904138669204</v>
      </c>
      <c r="L13" s="151">
        <v>60.997922119977297</v>
      </c>
      <c r="M13" s="144"/>
      <c r="N13" s="152">
        <v>83.148482967680394</v>
      </c>
      <c r="O13" s="153">
        <v>92.184112763220597</v>
      </c>
      <c r="P13" s="154">
        <v>87.666297865450503</v>
      </c>
      <c r="Q13" s="144"/>
      <c r="R13" s="155">
        <v>68.617458047255298</v>
      </c>
      <c r="S13" s="149"/>
      <c r="T13" s="150">
        <v>11.870801024611801</v>
      </c>
      <c r="U13" s="144">
        <v>25.838783838571501</v>
      </c>
      <c r="V13" s="144">
        <v>32.713358745740699</v>
      </c>
      <c r="W13" s="144">
        <v>30.312825138454699</v>
      </c>
      <c r="X13" s="144">
        <v>26.633641975602298</v>
      </c>
      <c r="Y13" s="151">
        <v>25.769323409204699</v>
      </c>
      <c r="Z13" s="144"/>
      <c r="AA13" s="152">
        <v>14.5318385077942</v>
      </c>
      <c r="AB13" s="153">
        <v>10.493591188808301</v>
      </c>
      <c r="AC13" s="154">
        <v>12.3725558296253</v>
      </c>
      <c r="AD13" s="144"/>
      <c r="AE13" s="155">
        <v>20.5243353211292</v>
      </c>
      <c r="AF13" s="35"/>
      <c r="AG13" s="150">
        <v>54.729650718262803</v>
      </c>
      <c r="AH13" s="144">
        <v>67.913394680267302</v>
      </c>
      <c r="AI13" s="144">
        <v>76.091786527061899</v>
      </c>
      <c r="AJ13" s="144">
        <v>76.356693742073006</v>
      </c>
      <c r="AK13" s="144">
        <v>71.031788865801303</v>
      </c>
      <c r="AL13" s="151">
        <v>69.224662906693197</v>
      </c>
      <c r="AM13" s="144"/>
      <c r="AN13" s="152">
        <v>74.768374845957993</v>
      </c>
      <c r="AO13" s="153">
        <v>78.845427314677295</v>
      </c>
      <c r="AP13" s="154">
        <v>76.806901080317701</v>
      </c>
      <c r="AQ13" s="144"/>
      <c r="AR13" s="155">
        <v>71.391016670585898</v>
      </c>
      <c r="AS13" s="149"/>
      <c r="AT13" s="150">
        <v>24.4334079502934</v>
      </c>
      <c r="AU13" s="144">
        <v>42.789142518878201</v>
      </c>
      <c r="AV13" s="144">
        <v>51.786865288211899</v>
      </c>
      <c r="AW13" s="144">
        <v>49.651595970886497</v>
      </c>
      <c r="AX13" s="144">
        <v>35.604156638736598</v>
      </c>
      <c r="AY13" s="151">
        <v>41.228434725053802</v>
      </c>
      <c r="AZ13" s="144"/>
      <c r="BA13" s="152">
        <v>13.1850987090084</v>
      </c>
      <c r="BB13" s="153">
        <v>8.1305913816248907</v>
      </c>
      <c r="BC13" s="154">
        <v>10.533126436417399</v>
      </c>
      <c r="BD13" s="144"/>
      <c r="BE13" s="155">
        <v>30.120912629151402</v>
      </c>
    </row>
    <row r="14" spans="1:57" x14ac:dyDescent="0.25">
      <c r="A14" s="24" t="s">
        <v>23</v>
      </c>
      <c r="B14" s="44" t="str">
        <f t="shared" si="0"/>
        <v>Arlington, VA</v>
      </c>
      <c r="C14" s="12"/>
      <c r="D14" s="28" t="s">
        <v>16</v>
      </c>
      <c r="E14" s="31" t="s">
        <v>17</v>
      </c>
      <c r="F14" s="12"/>
      <c r="G14" s="150">
        <v>46.103148864944004</v>
      </c>
      <c r="H14" s="144">
        <v>63.301600585835303</v>
      </c>
      <c r="I14" s="144">
        <v>72.172821424835206</v>
      </c>
      <c r="J14" s="144">
        <v>73.239878648394097</v>
      </c>
      <c r="K14" s="144">
        <v>70.603619625483802</v>
      </c>
      <c r="L14" s="151">
        <v>65.084213829898502</v>
      </c>
      <c r="M14" s="144"/>
      <c r="N14" s="152">
        <v>79.391149701851603</v>
      </c>
      <c r="O14" s="153">
        <v>93.430275133382096</v>
      </c>
      <c r="P14" s="154">
        <v>86.410712417616907</v>
      </c>
      <c r="Q14" s="144"/>
      <c r="R14" s="155">
        <v>71.177499140675195</v>
      </c>
      <c r="S14" s="149"/>
      <c r="T14" s="150">
        <v>12.8201146049446</v>
      </c>
      <c r="U14" s="144">
        <v>51.967519198424803</v>
      </c>
      <c r="V14" s="144">
        <v>66.573709149667096</v>
      </c>
      <c r="W14" s="144">
        <v>68.756598342633893</v>
      </c>
      <c r="X14" s="144">
        <v>53.291834720629197</v>
      </c>
      <c r="Y14" s="151">
        <v>51.144317313676098</v>
      </c>
      <c r="Z14" s="144"/>
      <c r="AA14" s="152">
        <v>22.165310439968199</v>
      </c>
      <c r="AB14" s="153">
        <v>19.904853161560901</v>
      </c>
      <c r="AC14" s="154">
        <v>20.932791319124199</v>
      </c>
      <c r="AD14" s="144"/>
      <c r="AE14" s="155">
        <v>39.091565934011598</v>
      </c>
      <c r="AF14" s="35"/>
      <c r="AG14" s="150">
        <v>56.240192488753998</v>
      </c>
      <c r="AH14" s="144">
        <v>77.829793911497006</v>
      </c>
      <c r="AI14" s="144">
        <v>85.783031697876297</v>
      </c>
      <c r="AJ14" s="144">
        <v>86.013181295114506</v>
      </c>
      <c r="AK14" s="144">
        <v>76.809812741918606</v>
      </c>
      <c r="AL14" s="151">
        <v>76.535202427032104</v>
      </c>
      <c r="AM14" s="144"/>
      <c r="AN14" s="152">
        <v>73.454336227638805</v>
      </c>
      <c r="AO14" s="153">
        <v>75.557066638769697</v>
      </c>
      <c r="AP14" s="154">
        <v>74.505701433204294</v>
      </c>
      <c r="AQ14" s="144"/>
      <c r="AR14" s="155">
        <v>75.955345000224099</v>
      </c>
      <c r="AS14" s="149"/>
      <c r="AT14" s="150">
        <v>43.052729823875097</v>
      </c>
      <c r="AU14" s="144">
        <v>79.1841787275916</v>
      </c>
      <c r="AV14" s="144">
        <v>84.338434940048799</v>
      </c>
      <c r="AW14" s="144">
        <v>84.385611657389305</v>
      </c>
      <c r="AX14" s="144">
        <v>59.709982547734</v>
      </c>
      <c r="AY14" s="151">
        <v>70.816605469512098</v>
      </c>
      <c r="AZ14" s="144"/>
      <c r="BA14" s="152">
        <v>20.0758693732121</v>
      </c>
      <c r="BB14" s="153">
        <v>14.093922838858299</v>
      </c>
      <c r="BC14" s="154">
        <v>16.966327187539498</v>
      </c>
      <c r="BD14" s="144"/>
      <c r="BE14" s="155">
        <v>51.295029229541797</v>
      </c>
    </row>
    <row r="15" spans="1:57" x14ac:dyDescent="0.25">
      <c r="A15" s="24" t="s">
        <v>24</v>
      </c>
      <c r="B15" s="44" t="str">
        <f t="shared" si="0"/>
        <v>Suburban Virginia Area</v>
      </c>
      <c r="C15" s="12"/>
      <c r="D15" s="28" t="s">
        <v>16</v>
      </c>
      <c r="E15" s="31" t="s">
        <v>17</v>
      </c>
      <c r="F15" s="12"/>
      <c r="G15" s="150">
        <v>54.246806121016398</v>
      </c>
      <c r="H15" s="144">
        <v>63.147550189526797</v>
      </c>
      <c r="I15" s="144">
        <v>63.961813842482101</v>
      </c>
      <c r="J15" s="144">
        <v>70.728625579109902</v>
      </c>
      <c r="K15" s="144">
        <v>68.341990734241094</v>
      </c>
      <c r="L15" s="151">
        <v>64.085357293275294</v>
      </c>
      <c r="M15" s="144"/>
      <c r="N15" s="152">
        <v>87.757967148673302</v>
      </c>
      <c r="O15" s="153">
        <v>92.124105011933096</v>
      </c>
      <c r="P15" s="154">
        <v>89.941036080303206</v>
      </c>
      <c r="Q15" s="144"/>
      <c r="R15" s="155">
        <v>71.472694089569003</v>
      </c>
      <c r="S15" s="149"/>
      <c r="T15" s="150">
        <v>0.39814328842104901</v>
      </c>
      <c r="U15" s="144">
        <v>4.7277832373999704</v>
      </c>
      <c r="V15" s="144">
        <v>6.3803535709167001</v>
      </c>
      <c r="W15" s="144">
        <v>12.763476548992699</v>
      </c>
      <c r="X15" s="144">
        <v>-2.2510044754382399</v>
      </c>
      <c r="Y15" s="151">
        <v>4.3419691778929401</v>
      </c>
      <c r="Z15" s="144"/>
      <c r="AA15" s="152">
        <v>0.49355708624838901</v>
      </c>
      <c r="AB15" s="153">
        <v>1.6556856407268901</v>
      </c>
      <c r="AC15" s="154">
        <v>1.0853861279468799</v>
      </c>
      <c r="AD15" s="144"/>
      <c r="AE15" s="155">
        <v>3.1472084149607098</v>
      </c>
      <c r="AF15" s="35"/>
      <c r="AG15" s="150">
        <v>55.524357714446097</v>
      </c>
      <c r="AH15" s="144">
        <v>66.829285413449298</v>
      </c>
      <c r="AI15" s="144">
        <v>70.216201038888101</v>
      </c>
      <c r="AJ15" s="144">
        <v>71.553418503439502</v>
      </c>
      <c r="AK15" s="144">
        <v>70.233749824512103</v>
      </c>
      <c r="AL15" s="151">
        <v>66.871402498947006</v>
      </c>
      <c r="AM15" s="144"/>
      <c r="AN15" s="152">
        <v>81.426365295521506</v>
      </c>
      <c r="AO15" s="153">
        <v>85.529271374420802</v>
      </c>
      <c r="AP15" s="154">
        <v>83.477818334971204</v>
      </c>
      <c r="AQ15" s="144"/>
      <c r="AR15" s="155">
        <v>71.616092737811101</v>
      </c>
      <c r="AS15" s="149"/>
      <c r="AT15" s="150">
        <v>4.1785691999670904</v>
      </c>
      <c r="AU15" s="144">
        <v>9.2709477356710295</v>
      </c>
      <c r="AV15" s="144">
        <v>13.631455817973499</v>
      </c>
      <c r="AW15" s="144">
        <v>11.949257023361501</v>
      </c>
      <c r="AX15" s="144">
        <v>7.13609852538218</v>
      </c>
      <c r="AY15" s="151">
        <v>9.3667010914460906</v>
      </c>
      <c r="AZ15" s="144"/>
      <c r="BA15" s="152">
        <v>-5.2371208675066998E-2</v>
      </c>
      <c r="BB15" s="153">
        <v>-1.47309805502344</v>
      </c>
      <c r="BC15" s="154">
        <v>-0.78527267275282298</v>
      </c>
      <c r="BD15" s="144"/>
      <c r="BE15" s="155">
        <v>5.75419095667832</v>
      </c>
    </row>
    <row r="16" spans="1:57" x14ac:dyDescent="0.25">
      <c r="A16" s="24" t="s">
        <v>25</v>
      </c>
      <c r="B16" s="44" t="str">
        <f t="shared" si="0"/>
        <v>Alexandria, VA</v>
      </c>
      <c r="C16" s="12"/>
      <c r="D16" s="28" t="s">
        <v>16</v>
      </c>
      <c r="E16" s="31" t="s">
        <v>17</v>
      </c>
      <c r="F16" s="12"/>
      <c r="G16" s="150">
        <v>51.194172438500097</v>
      </c>
      <c r="H16" s="144">
        <v>55.445426319560497</v>
      </c>
      <c r="I16" s="144">
        <v>58.848817769285802</v>
      </c>
      <c r="J16" s="144">
        <v>62.240267494626202</v>
      </c>
      <c r="K16" s="144">
        <v>63.661332696441299</v>
      </c>
      <c r="L16" s="151">
        <v>58.278003343682798</v>
      </c>
      <c r="M16" s="144"/>
      <c r="N16" s="152">
        <v>82.827800334368206</v>
      </c>
      <c r="O16" s="153">
        <v>94.136613326964394</v>
      </c>
      <c r="P16" s="154">
        <v>88.4822068306663</v>
      </c>
      <c r="Q16" s="144"/>
      <c r="R16" s="155">
        <v>66.907775768535203</v>
      </c>
      <c r="S16" s="149"/>
      <c r="T16" s="150">
        <v>9.2653713993510607</v>
      </c>
      <c r="U16" s="144">
        <v>15.184840898217001</v>
      </c>
      <c r="V16" s="144">
        <v>18.327800537804801</v>
      </c>
      <c r="W16" s="144">
        <v>24.0900313804541</v>
      </c>
      <c r="X16" s="144">
        <v>17.4302144983251</v>
      </c>
      <c r="Y16" s="151">
        <v>16.9807734755849</v>
      </c>
      <c r="Z16" s="144"/>
      <c r="AA16" s="152">
        <v>11.507786599731199</v>
      </c>
      <c r="AB16" s="153">
        <v>8.0217637926916598</v>
      </c>
      <c r="AC16" s="154">
        <v>9.6258518159954001</v>
      </c>
      <c r="AD16" s="144"/>
      <c r="AE16" s="155">
        <v>14.088637078676401</v>
      </c>
      <c r="AF16" s="35"/>
      <c r="AG16" s="150">
        <v>59.654884165273401</v>
      </c>
      <c r="AH16" s="144">
        <v>69.485908765225602</v>
      </c>
      <c r="AI16" s="144">
        <v>76.406138046333794</v>
      </c>
      <c r="AJ16" s="144">
        <v>75.934439933126299</v>
      </c>
      <c r="AK16" s="144">
        <v>69.029137807499396</v>
      </c>
      <c r="AL16" s="151">
        <v>70.102101743491701</v>
      </c>
      <c r="AM16" s="144"/>
      <c r="AN16" s="152">
        <v>75.620969668019995</v>
      </c>
      <c r="AO16" s="153">
        <v>81.914258418915594</v>
      </c>
      <c r="AP16" s="154">
        <v>78.767614043467802</v>
      </c>
      <c r="AQ16" s="144"/>
      <c r="AR16" s="155">
        <v>72.577962400627698</v>
      </c>
      <c r="AS16" s="149"/>
      <c r="AT16" s="150">
        <v>23.3713774652038</v>
      </c>
      <c r="AU16" s="144">
        <v>34.795158069568998</v>
      </c>
      <c r="AV16" s="144">
        <v>43.266385824410897</v>
      </c>
      <c r="AW16" s="144">
        <v>43.661631034460598</v>
      </c>
      <c r="AX16" s="144">
        <v>33.5015769114138</v>
      </c>
      <c r="AY16" s="151">
        <v>35.963370683176301</v>
      </c>
      <c r="AZ16" s="144"/>
      <c r="BA16" s="152">
        <v>12.725385908377399</v>
      </c>
      <c r="BB16" s="153">
        <v>8.7102406324120807</v>
      </c>
      <c r="BC16" s="154">
        <v>10.601296265657901</v>
      </c>
      <c r="BD16" s="144"/>
      <c r="BE16" s="155">
        <v>26.9374948771944</v>
      </c>
    </row>
    <row r="17" spans="1:57" x14ac:dyDescent="0.25">
      <c r="A17" s="24" t="s">
        <v>26</v>
      </c>
      <c r="B17" s="44" t="str">
        <f t="shared" si="0"/>
        <v>Fairfax/Tysons Corner, VA</v>
      </c>
      <c r="C17" s="12"/>
      <c r="D17" s="28" t="s">
        <v>16</v>
      </c>
      <c r="E17" s="31" t="s">
        <v>17</v>
      </c>
      <c r="F17" s="12"/>
      <c r="G17" s="150">
        <v>44.689958352614497</v>
      </c>
      <c r="H17" s="144">
        <v>57.265155020823599</v>
      </c>
      <c r="I17" s="144">
        <v>64.530310041647297</v>
      </c>
      <c r="J17" s="144">
        <v>63.361869504858802</v>
      </c>
      <c r="K17" s="144">
        <v>58.769088385006903</v>
      </c>
      <c r="L17" s="151">
        <v>57.723276260990197</v>
      </c>
      <c r="M17" s="144"/>
      <c r="N17" s="152">
        <v>78.852383155946299</v>
      </c>
      <c r="O17" s="153">
        <v>89.796390559925896</v>
      </c>
      <c r="P17" s="154">
        <v>84.324386857936105</v>
      </c>
      <c r="Q17" s="144"/>
      <c r="R17" s="155">
        <v>65.323593574403304</v>
      </c>
      <c r="S17" s="149"/>
      <c r="T17" s="150">
        <v>10.738706324393799</v>
      </c>
      <c r="U17" s="144">
        <v>24.7959226117746</v>
      </c>
      <c r="V17" s="144">
        <v>31.526550249682</v>
      </c>
      <c r="W17" s="144">
        <v>29.702613181689902</v>
      </c>
      <c r="X17" s="144">
        <v>22.2064815491348</v>
      </c>
      <c r="Y17" s="151">
        <v>24.271049346945201</v>
      </c>
      <c r="Z17" s="144"/>
      <c r="AA17" s="152">
        <v>16.908658417798101</v>
      </c>
      <c r="AB17" s="153">
        <v>16.356270427939201</v>
      </c>
      <c r="AC17" s="154">
        <v>16.613890365520501</v>
      </c>
      <c r="AD17" s="144"/>
      <c r="AE17" s="155">
        <v>21.3326544663798</v>
      </c>
      <c r="AF17" s="35"/>
      <c r="AG17" s="150">
        <v>48.215525219805599</v>
      </c>
      <c r="AH17" s="144">
        <v>64.700948634891205</v>
      </c>
      <c r="AI17" s="144">
        <v>74.840930124942105</v>
      </c>
      <c r="AJ17" s="144">
        <v>72.541647385469602</v>
      </c>
      <c r="AK17" s="144">
        <v>61.878181397501102</v>
      </c>
      <c r="AL17" s="151">
        <v>64.435446552521896</v>
      </c>
      <c r="AM17" s="144"/>
      <c r="AN17" s="152">
        <v>68.238084220268306</v>
      </c>
      <c r="AO17" s="153">
        <v>73.831559463211406</v>
      </c>
      <c r="AP17" s="154">
        <v>71.034821841739898</v>
      </c>
      <c r="AQ17" s="144"/>
      <c r="AR17" s="155">
        <v>66.320982349441294</v>
      </c>
      <c r="AS17" s="149"/>
      <c r="AT17" s="150">
        <v>12.562246539685701</v>
      </c>
      <c r="AU17" s="144">
        <v>31.662091362184601</v>
      </c>
      <c r="AV17" s="144">
        <v>42.589160615338798</v>
      </c>
      <c r="AW17" s="144">
        <v>39.242109488888502</v>
      </c>
      <c r="AX17" s="144">
        <v>25.491539934951199</v>
      </c>
      <c r="AY17" s="151">
        <v>31.035887258244301</v>
      </c>
      <c r="AZ17" s="144"/>
      <c r="BA17" s="152">
        <v>12.797212868291201</v>
      </c>
      <c r="BB17" s="153">
        <v>12.163511964227199</v>
      </c>
      <c r="BC17" s="154">
        <v>12.4669965162976</v>
      </c>
      <c r="BD17" s="144"/>
      <c r="BE17" s="155">
        <v>24.733621729570899</v>
      </c>
    </row>
    <row r="18" spans="1:57" x14ac:dyDescent="0.25">
      <c r="A18" s="24" t="s">
        <v>27</v>
      </c>
      <c r="B18" s="44" t="str">
        <f t="shared" si="0"/>
        <v>I-95 Fredericksburg, VA</v>
      </c>
      <c r="C18" s="12"/>
      <c r="D18" s="28" t="s">
        <v>16</v>
      </c>
      <c r="E18" s="31" t="s">
        <v>17</v>
      </c>
      <c r="F18" s="12"/>
      <c r="G18" s="150">
        <v>51.907228631975499</v>
      </c>
      <c r="H18" s="144">
        <v>56.498704968212799</v>
      </c>
      <c r="I18" s="144">
        <v>58.076289145278999</v>
      </c>
      <c r="J18" s="144">
        <v>62.361667059100498</v>
      </c>
      <c r="K18" s="144">
        <v>62.361667059100498</v>
      </c>
      <c r="L18" s="151">
        <v>58.241111372733599</v>
      </c>
      <c r="M18" s="144"/>
      <c r="N18" s="152">
        <v>81.422180362608898</v>
      </c>
      <c r="O18" s="153">
        <v>90.852366376265493</v>
      </c>
      <c r="P18" s="154">
        <v>86.137273369437196</v>
      </c>
      <c r="Q18" s="144"/>
      <c r="R18" s="155">
        <v>66.211443371791802</v>
      </c>
      <c r="S18" s="149"/>
      <c r="T18" s="150">
        <v>-10.6355623008682</v>
      </c>
      <c r="U18" s="144">
        <v>-1.8416771088513899</v>
      </c>
      <c r="V18" s="144">
        <v>-1.1292792476967599</v>
      </c>
      <c r="W18" s="144">
        <v>-0.28428895934063703</v>
      </c>
      <c r="X18" s="144">
        <v>-4.7026374206741197</v>
      </c>
      <c r="Y18" s="151">
        <v>-3.6896822298071799</v>
      </c>
      <c r="Z18" s="144"/>
      <c r="AA18" s="152">
        <v>-4.6152706969738402</v>
      </c>
      <c r="AB18" s="153">
        <v>0.68156123557912196</v>
      </c>
      <c r="AC18" s="154">
        <v>-1.8933219084097701</v>
      </c>
      <c r="AD18" s="144"/>
      <c r="AE18" s="155">
        <v>-3.02971315771648</v>
      </c>
      <c r="AF18" s="35"/>
      <c r="AG18" s="150">
        <v>56.436896632917303</v>
      </c>
      <c r="AH18" s="144">
        <v>62.738403578996902</v>
      </c>
      <c r="AI18" s="144">
        <v>64.951730633388195</v>
      </c>
      <c r="AJ18" s="144">
        <v>67.5388509536143</v>
      </c>
      <c r="AK18" s="144">
        <v>66.811867200376696</v>
      </c>
      <c r="AL18" s="151">
        <v>63.695549799858703</v>
      </c>
      <c r="AM18" s="144"/>
      <c r="AN18" s="152">
        <v>75.541558747351004</v>
      </c>
      <c r="AO18" s="153">
        <v>78.352366376265493</v>
      </c>
      <c r="AP18" s="154">
        <v>76.946962561808306</v>
      </c>
      <c r="AQ18" s="144"/>
      <c r="AR18" s="155">
        <v>67.481667731844297</v>
      </c>
      <c r="AS18" s="149"/>
      <c r="AT18" s="150">
        <v>-3.1782615783086698</v>
      </c>
      <c r="AU18" s="144">
        <v>4.5344695487577598</v>
      </c>
      <c r="AV18" s="144">
        <v>3.8135299429796601</v>
      </c>
      <c r="AW18" s="144">
        <v>4.0453516221655699</v>
      </c>
      <c r="AX18" s="144">
        <v>-0.66630738954026703</v>
      </c>
      <c r="AY18" s="151">
        <v>1.7354106832354399</v>
      </c>
      <c r="AZ18" s="144"/>
      <c r="BA18" s="152">
        <v>-4.5385510337097896</v>
      </c>
      <c r="BB18" s="153">
        <v>-5.33967234745396</v>
      </c>
      <c r="BC18" s="154">
        <v>-4.9481149224752397</v>
      </c>
      <c r="BD18" s="144"/>
      <c r="BE18" s="155">
        <v>-0.54292747188745805</v>
      </c>
    </row>
    <row r="19" spans="1:57" x14ac:dyDescent="0.25">
      <c r="A19" s="24" t="s">
        <v>28</v>
      </c>
      <c r="B19" s="44" t="str">
        <f t="shared" si="0"/>
        <v>Dulles Airport Area, VA</v>
      </c>
      <c r="C19" s="12"/>
      <c r="D19" s="28" t="s">
        <v>16</v>
      </c>
      <c r="E19" s="31" t="s">
        <v>17</v>
      </c>
      <c r="F19" s="12"/>
      <c r="G19" s="150">
        <v>52.5991273003225</v>
      </c>
      <c r="H19" s="144">
        <v>63.707076456080401</v>
      </c>
      <c r="I19" s="144">
        <v>74.1225573894896</v>
      </c>
      <c r="J19" s="144">
        <v>77.9169038133181</v>
      </c>
      <c r="K19" s="144">
        <v>74.113071523429994</v>
      </c>
      <c r="L19" s="151">
        <v>68.491747296528104</v>
      </c>
      <c r="M19" s="144"/>
      <c r="N19" s="152">
        <v>87.915006640106199</v>
      </c>
      <c r="O19" s="153">
        <v>95.560614684120594</v>
      </c>
      <c r="P19" s="154">
        <v>91.737810662113404</v>
      </c>
      <c r="Q19" s="144"/>
      <c r="R19" s="155">
        <v>75.133479686695296</v>
      </c>
      <c r="S19" s="149"/>
      <c r="T19" s="150">
        <v>0.41651575516117301</v>
      </c>
      <c r="U19" s="144">
        <v>5.6692833742603597</v>
      </c>
      <c r="V19" s="144">
        <v>19.390221794302001</v>
      </c>
      <c r="W19" s="144">
        <v>20.495691110485001</v>
      </c>
      <c r="X19" s="144">
        <v>14.8481330898951</v>
      </c>
      <c r="Y19" s="151">
        <v>12.6696694725604</v>
      </c>
      <c r="Z19" s="144"/>
      <c r="AA19" s="152">
        <v>2.5901246172970702</v>
      </c>
      <c r="AB19" s="153">
        <v>4.1406039761875002</v>
      </c>
      <c r="AC19" s="154">
        <v>3.3918632784377301</v>
      </c>
      <c r="AD19" s="144"/>
      <c r="AE19" s="155">
        <v>9.2496711223875092</v>
      </c>
      <c r="AF19" s="35"/>
      <c r="AG19" s="150">
        <v>57.524663251754802</v>
      </c>
      <c r="AH19" s="144">
        <v>74.4948776323278</v>
      </c>
      <c r="AI19" s="144">
        <v>81.585562511857304</v>
      </c>
      <c r="AJ19" s="144">
        <v>81.016410548283005</v>
      </c>
      <c r="AK19" s="144">
        <v>73.797666476949303</v>
      </c>
      <c r="AL19" s="151">
        <v>73.6838360842344</v>
      </c>
      <c r="AM19" s="144"/>
      <c r="AN19" s="152">
        <v>75.747011952191201</v>
      </c>
      <c r="AO19" s="153">
        <v>77.985676342250002</v>
      </c>
      <c r="AP19" s="154">
        <v>76.866344147220602</v>
      </c>
      <c r="AQ19" s="144"/>
      <c r="AR19" s="155">
        <v>74.593124102230504</v>
      </c>
      <c r="AS19" s="149"/>
      <c r="AT19" s="150">
        <v>6.3106401006763901</v>
      </c>
      <c r="AU19" s="144">
        <v>21.524936014265901</v>
      </c>
      <c r="AV19" s="144">
        <v>29.523619998574699</v>
      </c>
      <c r="AW19" s="144">
        <v>26.911520645752599</v>
      </c>
      <c r="AX19" s="144">
        <v>17.591855469461599</v>
      </c>
      <c r="AY19" s="151">
        <v>20.7957932986691</v>
      </c>
      <c r="AZ19" s="144"/>
      <c r="BA19" s="152">
        <v>5.3456029042399402</v>
      </c>
      <c r="BB19" s="153">
        <v>1.0096553149818801</v>
      </c>
      <c r="BC19" s="154">
        <v>3.1005289596126202</v>
      </c>
      <c r="BD19" s="144"/>
      <c r="BE19" s="155">
        <v>14.9853654060318</v>
      </c>
    </row>
    <row r="20" spans="1:57" x14ac:dyDescent="0.25">
      <c r="A20" s="24" t="s">
        <v>29</v>
      </c>
      <c r="B20" s="44" t="str">
        <f t="shared" si="0"/>
        <v>Williamsburg, VA</v>
      </c>
      <c r="C20" s="12"/>
      <c r="D20" s="28" t="s">
        <v>16</v>
      </c>
      <c r="E20" s="31" t="s">
        <v>17</v>
      </c>
      <c r="F20" s="12"/>
      <c r="G20" s="150">
        <v>33.502809740433499</v>
      </c>
      <c r="H20" s="144">
        <v>34.519668183034497</v>
      </c>
      <c r="I20" s="144">
        <v>34.987958255284902</v>
      </c>
      <c r="J20" s="144">
        <v>38.881455713138799</v>
      </c>
      <c r="K20" s="144">
        <v>52.8364998662028</v>
      </c>
      <c r="L20" s="151">
        <v>38.945678351618902</v>
      </c>
      <c r="M20" s="144"/>
      <c r="N20" s="152">
        <v>81.950762643831894</v>
      </c>
      <c r="O20" s="153">
        <v>87.730800107037695</v>
      </c>
      <c r="P20" s="154">
        <v>84.840781375434801</v>
      </c>
      <c r="Q20" s="144"/>
      <c r="R20" s="155">
        <v>52.058564929851997</v>
      </c>
      <c r="S20" s="149"/>
      <c r="T20" s="150">
        <v>0.308133427714815</v>
      </c>
      <c r="U20" s="144">
        <v>13.1871442125514</v>
      </c>
      <c r="V20" s="144">
        <v>16.244821943255499</v>
      </c>
      <c r="W20" s="144">
        <v>16.551275066679601</v>
      </c>
      <c r="X20" s="144">
        <v>15.3801706380568</v>
      </c>
      <c r="Y20" s="151">
        <v>12.462495493719301</v>
      </c>
      <c r="Z20" s="144"/>
      <c r="AA20" s="152">
        <v>0.55768196348670496</v>
      </c>
      <c r="AB20" s="153">
        <v>2.7973436911663399</v>
      </c>
      <c r="AC20" s="154">
        <v>1.7033351459772601</v>
      </c>
      <c r="AD20" s="144"/>
      <c r="AE20" s="155">
        <v>7.18275560968444</v>
      </c>
      <c r="AF20" s="35"/>
      <c r="AG20" s="150">
        <v>36.974846133261899</v>
      </c>
      <c r="AH20" s="144">
        <v>37.359512978324801</v>
      </c>
      <c r="AI20" s="144">
        <v>38.162295959325597</v>
      </c>
      <c r="AJ20" s="144">
        <v>41.644367139416602</v>
      </c>
      <c r="AK20" s="144">
        <v>49.170457586299101</v>
      </c>
      <c r="AL20" s="151">
        <v>40.662295959325597</v>
      </c>
      <c r="AM20" s="144"/>
      <c r="AN20" s="152">
        <v>67.052448488091997</v>
      </c>
      <c r="AO20" s="153">
        <v>72.8224511640353</v>
      </c>
      <c r="AP20" s="154">
        <v>69.937449826063599</v>
      </c>
      <c r="AQ20" s="144"/>
      <c r="AR20" s="155">
        <v>49.026625635536497</v>
      </c>
      <c r="AS20" s="149"/>
      <c r="AT20" s="150">
        <v>11.761409980108199</v>
      </c>
      <c r="AU20" s="144">
        <v>8.65066259898426</v>
      </c>
      <c r="AV20" s="144">
        <v>10.985353173230401</v>
      </c>
      <c r="AW20" s="144">
        <v>22.9445808415397</v>
      </c>
      <c r="AX20" s="144">
        <v>21.944033472525302</v>
      </c>
      <c r="AY20" s="151">
        <v>15.4861782818028</v>
      </c>
      <c r="AZ20" s="144"/>
      <c r="BA20" s="152">
        <v>-3.1070514489665202</v>
      </c>
      <c r="BB20" s="153">
        <v>-4.5384777690893703</v>
      </c>
      <c r="BC20" s="154">
        <v>-3.8576039722956499</v>
      </c>
      <c r="BD20" s="144"/>
      <c r="BE20" s="155">
        <v>6.7335748038732097</v>
      </c>
    </row>
    <row r="21" spans="1:57" x14ac:dyDescent="0.25">
      <c r="A21" s="24" t="s">
        <v>30</v>
      </c>
      <c r="B21" s="44" t="str">
        <f t="shared" si="0"/>
        <v>Virginia Beach, VA</v>
      </c>
      <c r="C21" s="12"/>
      <c r="D21" s="28" t="s">
        <v>16</v>
      </c>
      <c r="E21" s="31" t="s">
        <v>17</v>
      </c>
      <c r="F21" s="12"/>
      <c r="G21" s="150">
        <v>40.619690963514202</v>
      </c>
      <c r="H21" s="144">
        <v>42.973869428039798</v>
      </c>
      <c r="I21" s="144">
        <v>50.069145041893698</v>
      </c>
      <c r="J21" s="144">
        <v>55.372976490685701</v>
      </c>
      <c r="K21" s="144">
        <v>57.1626128691125</v>
      </c>
      <c r="L21" s="151">
        <v>49.223226895667203</v>
      </c>
      <c r="M21" s="144"/>
      <c r="N21" s="152">
        <v>74.241566216325495</v>
      </c>
      <c r="O21" s="153">
        <v>80.139147318178104</v>
      </c>
      <c r="P21" s="154">
        <v>77.190356767251799</v>
      </c>
      <c r="Q21" s="144"/>
      <c r="R21" s="155">
        <v>57.232718974085699</v>
      </c>
      <c r="S21" s="149"/>
      <c r="T21" s="150">
        <v>-13.9700542733666</v>
      </c>
      <c r="U21" s="144">
        <v>-10.9742429479726</v>
      </c>
      <c r="V21" s="144">
        <v>0.33843323518749602</v>
      </c>
      <c r="W21" s="144">
        <v>10.709148078419901</v>
      </c>
      <c r="X21" s="144">
        <v>3.6594661704840399</v>
      </c>
      <c r="Y21" s="151">
        <v>-1.76907947842687</v>
      </c>
      <c r="Z21" s="144"/>
      <c r="AA21" s="152">
        <v>-1.79479719493965</v>
      </c>
      <c r="AB21" s="153">
        <v>-6.2576102924052703</v>
      </c>
      <c r="AC21" s="154">
        <v>-4.16320579676254</v>
      </c>
      <c r="AD21" s="144"/>
      <c r="AE21" s="155">
        <v>-2.6738708836740002</v>
      </c>
      <c r="AF21" s="35"/>
      <c r="AG21" s="150">
        <v>52.815306204999501</v>
      </c>
      <c r="AH21" s="144">
        <v>58.3164792492516</v>
      </c>
      <c r="AI21" s="144">
        <v>64.4807193778353</v>
      </c>
      <c r="AJ21" s="144">
        <v>65.035644847699203</v>
      </c>
      <c r="AK21" s="144">
        <v>61.062054439403703</v>
      </c>
      <c r="AL21" s="151">
        <v>60.339411212229102</v>
      </c>
      <c r="AM21" s="144"/>
      <c r="AN21" s="152">
        <v>71.865140360812205</v>
      </c>
      <c r="AO21" s="153">
        <v>76.320686028638406</v>
      </c>
      <c r="AP21" s="154">
        <v>74.092913194725298</v>
      </c>
      <c r="AQ21" s="144"/>
      <c r="AR21" s="155">
        <v>64.271300707710793</v>
      </c>
      <c r="AS21" s="149"/>
      <c r="AT21" s="150">
        <v>-4.4766912584649701</v>
      </c>
      <c r="AU21" s="144">
        <v>4.2017107868990404</v>
      </c>
      <c r="AV21" s="144">
        <v>12.4515453911214</v>
      </c>
      <c r="AW21" s="144">
        <v>11.4764970308544</v>
      </c>
      <c r="AX21" s="144">
        <v>-3.9118572909662501</v>
      </c>
      <c r="AY21" s="151">
        <v>3.8599265906486599</v>
      </c>
      <c r="AZ21" s="144"/>
      <c r="BA21" s="152">
        <v>-11.050440211975101</v>
      </c>
      <c r="BB21" s="153">
        <v>-11.7608913525881</v>
      </c>
      <c r="BC21" s="154">
        <v>-11.417769295378299</v>
      </c>
      <c r="BD21" s="144"/>
      <c r="BE21" s="155">
        <v>-1.7085293948551801</v>
      </c>
    </row>
    <row r="22" spans="1:57" x14ac:dyDescent="0.25">
      <c r="A22" s="41" t="s">
        <v>31</v>
      </c>
      <c r="B22" s="44" t="str">
        <f t="shared" si="0"/>
        <v>Norfolk/Portsmouth, VA</v>
      </c>
      <c r="C22" s="12"/>
      <c r="D22" s="28" t="s">
        <v>16</v>
      </c>
      <c r="E22" s="31" t="s">
        <v>17</v>
      </c>
      <c r="F22" s="12"/>
      <c r="G22" s="150">
        <v>58.094568465459602</v>
      </c>
      <c r="H22" s="144">
        <v>59.799613288802902</v>
      </c>
      <c r="I22" s="144">
        <v>60.942169098259697</v>
      </c>
      <c r="J22" s="144">
        <v>64.387414308314206</v>
      </c>
      <c r="K22" s="144">
        <v>66.285814730181002</v>
      </c>
      <c r="L22" s="151">
        <v>61.901915978203498</v>
      </c>
      <c r="M22" s="144"/>
      <c r="N22" s="152">
        <v>72.174371594304702</v>
      </c>
      <c r="O22" s="153">
        <v>75.391105642467906</v>
      </c>
      <c r="P22" s="154">
        <v>73.782738618386304</v>
      </c>
      <c r="Q22" s="144"/>
      <c r="R22" s="155">
        <v>65.296436732541395</v>
      </c>
      <c r="S22" s="149"/>
      <c r="T22" s="150">
        <v>11.2632179358668</v>
      </c>
      <c r="U22" s="144">
        <v>8.1943416528500901</v>
      </c>
      <c r="V22" s="144">
        <v>3.8571336848187898</v>
      </c>
      <c r="W22" s="144">
        <v>6.53870995433864</v>
      </c>
      <c r="X22" s="144">
        <v>3.7675625534077399</v>
      </c>
      <c r="Y22" s="151">
        <v>6.5518645663283497</v>
      </c>
      <c r="Z22" s="144"/>
      <c r="AA22" s="152">
        <v>-6.0131495962518997</v>
      </c>
      <c r="AB22" s="153">
        <v>-3.1099179686323302</v>
      </c>
      <c r="AC22" s="154">
        <v>-4.5519663145783698</v>
      </c>
      <c r="AD22" s="144"/>
      <c r="AE22" s="155">
        <v>2.6948458660844401</v>
      </c>
      <c r="AF22" s="35"/>
      <c r="AG22" s="150">
        <v>61.698013710669699</v>
      </c>
      <c r="AH22" s="144">
        <v>71.040604675689906</v>
      </c>
      <c r="AI22" s="144">
        <v>75.395500087888905</v>
      </c>
      <c r="AJ22" s="144">
        <v>73.066444014765295</v>
      </c>
      <c r="AK22" s="144">
        <v>70.957110212691106</v>
      </c>
      <c r="AL22" s="151">
        <v>70.431534540341005</v>
      </c>
      <c r="AM22" s="144"/>
      <c r="AN22" s="152">
        <v>75.2592722798382</v>
      </c>
      <c r="AO22" s="153">
        <v>77.500439444541996</v>
      </c>
      <c r="AP22" s="154">
        <v>76.379855862190098</v>
      </c>
      <c r="AQ22" s="144"/>
      <c r="AR22" s="155">
        <v>72.131054918012197</v>
      </c>
      <c r="AS22" s="149"/>
      <c r="AT22" s="150">
        <v>14.3774659709605</v>
      </c>
      <c r="AU22" s="144">
        <v>23.2370163409343</v>
      </c>
      <c r="AV22" s="144">
        <v>24.087518760901599</v>
      </c>
      <c r="AW22" s="144">
        <v>15.526989720525901</v>
      </c>
      <c r="AX22" s="144">
        <v>11.7023774681983</v>
      </c>
      <c r="AY22" s="151">
        <v>17.7320358561139</v>
      </c>
      <c r="AZ22" s="144"/>
      <c r="BA22" s="152">
        <v>-2.4367641480750399</v>
      </c>
      <c r="BB22" s="153">
        <v>-3.9397895762788102</v>
      </c>
      <c r="BC22" s="154">
        <v>-3.2051342385424499</v>
      </c>
      <c r="BD22" s="144"/>
      <c r="BE22" s="155">
        <v>10.499994577941401</v>
      </c>
    </row>
    <row r="23" spans="1:57" x14ac:dyDescent="0.25">
      <c r="A23" s="42" t="s">
        <v>32</v>
      </c>
      <c r="B23" s="44" t="str">
        <f t="shared" si="0"/>
        <v>Newport News/Hampton, VA</v>
      </c>
      <c r="C23" s="12"/>
      <c r="D23" s="28" t="s">
        <v>16</v>
      </c>
      <c r="E23" s="31" t="s">
        <v>17</v>
      </c>
      <c r="F23" s="13"/>
      <c r="G23" s="150">
        <v>56.153513201558198</v>
      </c>
      <c r="H23" s="144">
        <v>62.588371086423301</v>
      </c>
      <c r="I23" s="144">
        <v>65.098831337469306</v>
      </c>
      <c r="J23" s="144">
        <v>64.579425768287393</v>
      </c>
      <c r="K23" s="144">
        <v>64.218727456355495</v>
      </c>
      <c r="L23" s="151">
        <v>62.527773770018698</v>
      </c>
      <c r="M23" s="144"/>
      <c r="N23" s="152">
        <v>76.511325926994601</v>
      </c>
      <c r="O23" s="153">
        <v>84.114846342519101</v>
      </c>
      <c r="P23" s="154">
        <v>80.313086134756801</v>
      </c>
      <c r="Q23" s="144"/>
      <c r="R23" s="155">
        <v>67.609291588515305</v>
      </c>
      <c r="S23" s="149"/>
      <c r="T23" s="150">
        <v>4.3824340626169196</v>
      </c>
      <c r="U23" s="144">
        <v>6.5105653335003799</v>
      </c>
      <c r="V23" s="144">
        <v>7.3102840783968199</v>
      </c>
      <c r="W23" s="144">
        <v>6.2800591754136699</v>
      </c>
      <c r="X23" s="144">
        <v>3.2039617753562601</v>
      </c>
      <c r="Y23" s="151">
        <v>5.5459475321745098</v>
      </c>
      <c r="Z23" s="144"/>
      <c r="AA23" s="152">
        <v>4.9183331012903997</v>
      </c>
      <c r="AB23" s="153">
        <v>2.65973712776796</v>
      </c>
      <c r="AC23" s="154">
        <v>3.72332410732737</v>
      </c>
      <c r="AD23" s="144"/>
      <c r="AE23" s="155">
        <v>4.9202109280483901</v>
      </c>
      <c r="AF23" s="35"/>
      <c r="AG23" s="150">
        <v>55.756745058433097</v>
      </c>
      <c r="AH23" s="144">
        <v>64.950945029577198</v>
      </c>
      <c r="AI23" s="144">
        <v>69.142259414225904</v>
      </c>
      <c r="AJ23" s="144">
        <v>68.305439330543905</v>
      </c>
      <c r="AK23" s="144">
        <v>65.528062328668298</v>
      </c>
      <c r="AL23" s="151">
        <v>64.736690232289703</v>
      </c>
      <c r="AM23" s="144"/>
      <c r="AN23" s="152">
        <v>72.161304285095895</v>
      </c>
      <c r="AO23" s="153">
        <v>77.387822824989101</v>
      </c>
      <c r="AP23" s="154">
        <v>74.774563555042505</v>
      </c>
      <c r="AQ23" s="144"/>
      <c r="AR23" s="155">
        <v>67.6046540387905</v>
      </c>
      <c r="AS23" s="149"/>
      <c r="AT23" s="150">
        <v>0.40702291618941799</v>
      </c>
      <c r="AU23" s="144">
        <v>7.7914182215910399</v>
      </c>
      <c r="AV23" s="144">
        <v>10.5679927593011</v>
      </c>
      <c r="AW23" s="144">
        <v>8.0710442214510696</v>
      </c>
      <c r="AX23" s="144">
        <v>3.82243948740948</v>
      </c>
      <c r="AY23" s="151">
        <v>6.2510378393295998</v>
      </c>
      <c r="AZ23" s="144"/>
      <c r="BA23" s="152">
        <v>-2.2169577353963699</v>
      </c>
      <c r="BB23" s="153">
        <v>-2.04724069192658</v>
      </c>
      <c r="BC23" s="154">
        <v>-2.1292070259314699</v>
      </c>
      <c r="BD23" s="144"/>
      <c r="BE23" s="155">
        <v>3.45173033501358</v>
      </c>
    </row>
    <row r="24" spans="1:57" x14ac:dyDescent="0.25">
      <c r="A24" s="43" t="s">
        <v>33</v>
      </c>
      <c r="B24" s="44" t="str">
        <f t="shared" si="0"/>
        <v>Chesapeake/Suffolk, VA</v>
      </c>
      <c r="C24" s="12"/>
      <c r="D24" s="29" t="s">
        <v>16</v>
      </c>
      <c r="E24" s="32" t="s">
        <v>17</v>
      </c>
      <c r="F24" s="12"/>
      <c r="G24" s="156">
        <v>58.7772925764192</v>
      </c>
      <c r="H24" s="157">
        <v>69.6244541484716</v>
      </c>
      <c r="I24" s="157">
        <v>74.445414847161501</v>
      </c>
      <c r="J24" s="157">
        <v>74.567685589519598</v>
      </c>
      <c r="K24" s="157">
        <v>70.026200873362399</v>
      </c>
      <c r="L24" s="158">
        <v>69.4882096069868</v>
      </c>
      <c r="M24" s="144"/>
      <c r="N24" s="159">
        <v>80.436681222707406</v>
      </c>
      <c r="O24" s="160">
        <v>84.174672489082894</v>
      </c>
      <c r="P24" s="161">
        <v>82.305676855895101</v>
      </c>
      <c r="Q24" s="144"/>
      <c r="R24" s="162">
        <v>73.150343106674896</v>
      </c>
      <c r="S24" s="149"/>
      <c r="T24" s="156">
        <v>1.63092721232256</v>
      </c>
      <c r="U24" s="157">
        <v>2.2051282051282</v>
      </c>
      <c r="V24" s="157">
        <v>4.7946889599213103</v>
      </c>
      <c r="W24" s="157">
        <v>4.3510144219017297</v>
      </c>
      <c r="X24" s="157">
        <v>2.4950099800399202E-2</v>
      </c>
      <c r="Y24" s="158">
        <v>2.6526294059967999</v>
      </c>
      <c r="Z24" s="144"/>
      <c r="AA24" s="159">
        <v>1.2532981530342999</v>
      </c>
      <c r="AB24" s="160">
        <v>-2.19200324741221</v>
      </c>
      <c r="AC24" s="161">
        <v>-0.538258575197889</v>
      </c>
      <c r="AD24" s="144"/>
      <c r="AE24" s="162">
        <v>1.6047414390683401</v>
      </c>
      <c r="AF24" s="36"/>
      <c r="AG24" s="156">
        <v>63.384279475982503</v>
      </c>
      <c r="AH24" s="157">
        <v>75.336244541484703</v>
      </c>
      <c r="AI24" s="157">
        <v>80.240174672489005</v>
      </c>
      <c r="AJ24" s="157">
        <v>79.423580786026207</v>
      </c>
      <c r="AK24" s="157">
        <v>75.013100436681199</v>
      </c>
      <c r="AL24" s="158">
        <v>74.679475982532693</v>
      </c>
      <c r="AM24" s="144"/>
      <c r="AN24" s="159">
        <v>78.205240174672397</v>
      </c>
      <c r="AO24" s="160">
        <v>80.620087336244495</v>
      </c>
      <c r="AP24" s="161">
        <v>79.412663755458496</v>
      </c>
      <c r="AQ24" s="144"/>
      <c r="AR24" s="162">
        <v>76.031815346225798</v>
      </c>
      <c r="AS24" s="96"/>
      <c r="AT24" s="156">
        <v>2.2039149415575201</v>
      </c>
      <c r="AU24" s="157">
        <v>4.9774857003772599</v>
      </c>
      <c r="AV24" s="157">
        <v>6.33680555555555</v>
      </c>
      <c r="AW24" s="157">
        <v>6.0648472125029098</v>
      </c>
      <c r="AX24" s="157">
        <v>3.6192544335866801</v>
      </c>
      <c r="AY24" s="158">
        <v>4.7353078072560599</v>
      </c>
      <c r="AZ24" s="144"/>
      <c r="BA24" s="159">
        <v>-1.51231852177738</v>
      </c>
      <c r="BB24" s="160">
        <v>-3.96379525593008</v>
      </c>
      <c r="BC24" s="161">
        <v>-2.7721343028229199</v>
      </c>
      <c r="BD24" s="144"/>
      <c r="BE24" s="162">
        <v>2.3763124737505201</v>
      </c>
    </row>
    <row r="25" spans="1:57" x14ac:dyDescent="0.25">
      <c r="A25" s="22" t="s">
        <v>43</v>
      </c>
      <c r="B25" s="44" t="str">
        <f t="shared" si="0"/>
        <v>Richmond CBD/Airport, VA</v>
      </c>
      <c r="C25" s="10"/>
      <c r="D25" s="27" t="s">
        <v>16</v>
      </c>
      <c r="E25" s="30" t="s">
        <v>17</v>
      </c>
      <c r="F25" s="3"/>
      <c r="G25" s="141">
        <v>50.009598771357197</v>
      </c>
      <c r="H25" s="142">
        <v>60.184296410059503</v>
      </c>
      <c r="I25" s="142">
        <v>60.625839892493701</v>
      </c>
      <c r="J25" s="142">
        <v>66.269917450566297</v>
      </c>
      <c r="K25" s="142">
        <v>65.252447686696101</v>
      </c>
      <c r="L25" s="143">
        <v>60.468420042234499</v>
      </c>
      <c r="M25" s="144"/>
      <c r="N25" s="145">
        <v>86.350547129967296</v>
      </c>
      <c r="O25" s="146">
        <v>91.514686120176606</v>
      </c>
      <c r="P25" s="147">
        <v>88.932616625071901</v>
      </c>
      <c r="Q25" s="144"/>
      <c r="R25" s="148">
        <v>68.601047637330893</v>
      </c>
      <c r="S25" s="149"/>
      <c r="T25" s="141">
        <v>9.8294936782035993</v>
      </c>
      <c r="U25" s="142">
        <v>13.1378948200512</v>
      </c>
      <c r="V25" s="142">
        <v>3.7922252445193498</v>
      </c>
      <c r="W25" s="142">
        <v>6.0198042223410901</v>
      </c>
      <c r="X25" s="142">
        <v>2.1603790534288998</v>
      </c>
      <c r="Y25" s="143">
        <v>6.6387889239809397</v>
      </c>
      <c r="Z25" s="144"/>
      <c r="AA25" s="145">
        <v>8.1535475098142296</v>
      </c>
      <c r="AB25" s="146">
        <v>0.99559227955029295</v>
      </c>
      <c r="AC25" s="147">
        <v>4.3483950743223403</v>
      </c>
      <c r="AD25" s="144"/>
      <c r="AE25" s="148">
        <v>5.7788148275346396</v>
      </c>
      <c r="AF25" s="33"/>
      <c r="AG25" s="141">
        <v>47.840276444615</v>
      </c>
      <c r="AH25" s="142">
        <v>64.062200038395005</v>
      </c>
      <c r="AI25" s="142">
        <v>73.2002303705125</v>
      </c>
      <c r="AJ25" s="142">
        <v>74.001727778844298</v>
      </c>
      <c r="AK25" s="142">
        <v>66.241121136494499</v>
      </c>
      <c r="AL25" s="143">
        <v>65.069111153772297</v>
      </c>
      <c r="AM25" s="144"/>
      <c r="AN25" s="145">
        <v>73.262622384334804</v>
      </c>
      <c r="AO25" s="146">
        <v>76.876559800345504</v>
      </c>
      <c r="AP25" s="147">
        <v>75.069591092340104</v>
      </c>
      <c r="AQ25" s="144"/>
      <c r="AR25" s="148">
        <v>67.926391136220204</v>
      </c>
      <c r="AS25" s="149"/>
      <c r="AT25" s="141">
        <v>-7.4558252146814899E-2</v>
      </c>
      <c r="AU25" s="142">
        <v>18.391301429057101</v>
      </c>
      <c r="AV25" s="142">
        <v>23.911658023663801</v>
      </c>
      <c r="AW25" s="142">
        <v>23.945401597028798</v>
      </c>
      <c r="AX25" s="142">
        <v>6.2558161845724003</v>
      </c>
      <c r="AY25" s="143">
        <v>14.9195060083537</v>
      </c>
      <c r="AZ25" s="144"/>
      <c r="BA25" s="145">
        <v>-3.6503783931668701</v>
      </c>
      <c r="BB25" s="146">
        <v>-9.6265522623515505</v>
      </c>
      <c r="BC25" s="147">
        <v>-6.8058966851301301</v>
      </c>
      <c r="BD25" s="144"/>
      <c r="BE25" s="148">
        <v>7.0402708090903898</v>
      </c>
    </row>
    <row r="26" spans="1:57" x14ac:dyDescent="0.25">
      <c r="A26" s="23" t="s">
        <v>44</v>
      </c>
      <c r="B26" s="44" t="str">
        <f t="shared" si="0"/>
        <v>Richmond North/Glen Allen, VA</v>
      </c>
      <c r="C26" s="11"/>
      <c r="D26" s="28" t="s">
        <v>16</v>
      </c>
      <c r="E26" s="31" t="s">
        <v>17</v>
      </c>
      <c r="F26" s="12"/>
      <c r="G26" s="150">
        <v>48.509485094850902</v>
      </c>
      <c r="H26" s="144">
        <v>64.329268292682897</v>
      </c>
      <c r="I26" s="144">
        <v>66.8586269196025</v>
      </c>
      <c r="J26" s="144">
        <v>66.542457091237495</v>
      </c>
      <c r="K26" s="144">
        <v>62.646793134597999</v>
      </c>
      <c r="L26" s="151">
        <v>61.777326106594302</v>
      </c>
      <c r="M26" s="144"/>
      <c r="N26" s="152">
        <v>80.058717253839205</v>
      </c>
      <c r="O26" s="153">
        <v>88.335591689250194</v>
      </c>
      <c r="P26" s="154">
        <v>84.197154471544707</v>
      </c>
      <c r="Q26" s="144"/>
      <c r="R26" s="155">
        <v>68.182991353722997</v>
      </c>
      <c r="S26" s="149"/>
      <c r="T26" s="150">
        <v>-4.1334290528024002</v>
      </c>
      <c r="U26" s="144">
        <v>12.017276422764199</v>
      </c>
      <c r="V26" s="144">
        <v>6.9592474922088297</v>
      </c>
      <c r="W26" s="144">
        <v>8.70162775667524</v>
      </c>
      <c r="X26" s="144">
        <v>2.92890289936375</v>
      </c>
      <c r="Y26" s="151">
        <v>5.5599080742451203</v>
      </c>
      <c r="Z26" s="144"/>
      <c r="AA26" s="152">
        <v>-0.34475314167784998</v>
      </c>
      <c r="AB26" s="153">
        <v>0.63866246974269902</v>
      </c>
      <c r="AC26" s="154">
        <v>0.16871399488414701</v>
      </c>
      <c r="AD26" s="144"/>
      <c r="AE26" s="155">
        <v>3.5927664927242802</v>
      </c>
      <c r="AF26" s="34"/>
      <c r="AG26" s="150">
        <v>50.143970189701797</v>
      </c>
      <c r="AH26" s="144">
        <v>63.9848690153568</v>
      </c>
      <c r="AI26" s="144">
        <v>69.664634146341399</v>
      </c>
      <c r="AJ26" s="144">
        <v>69.221431797651306</v>
      </c>
      <c r="AK26" s="144">
        <v>64.617208672086704</v>
      </c>
      <c r="AL26" s="151">
        <v>63.526422764227597</v>
      </c>
      <c r="AM26" s="144"/>
      <c r="AN26" s="152">
        <v>72.967479674796706</v>
      </c>
      <c r="AO26" s="153">
        <v>78.850496838301694</v>
      </c>
      <c r="AP26" s="154">
        <v>75.908988256549193</v>
      </c>
      <c r="AQ26" s="144"/>
      <c r="AR26" s="155">
        <v>67.064298619176597</v>
      </c>
      <c r="AS26" s="149"/>
      <c r="AT26" s="150">
        <v>-3.4142575070355301</v>
      </c>
      <c r="AU26" s="144">
        <v>8.3733157219527303</v>
      </c>
      <c r="AV26" s="144">
        <v>11.696485095220501</v>
      </c>
      <c r="AW26" s="144">
        <v>10.6539017614664</v>
      </c>
      <c r="AX26" s="144">
        <v>3.1862633231547801</v>
      </c>
      <c r="AY26" s="151">
        <v>6.4073162315074397</v>
      </c>
      <c r="AZ26" s="144"/>
      <c r="BA26" s="152">
        <v>-7.8679454773785196</v>
      </c>
      <c r="BB26" s="153">
        <v>-7.7265278364825898</v>
      </c>
      <c r="BC26" s="154">
        <v>-7.7945508029132604</v>
      </c>
      <c r="BD26" s="144"/>
      <c r="BE26" s="155">
        <v>1.3585748861089899</v>
      </c>
    </row>
    <row r="27" spans="1:57" x14ac:dyDescent="0.25">
      <c r="A27" s="24" t="s">
        <v>45</v>
      </c>
      <c r="B27" s="44" t="str">
        <f t="shared" si="0"/>
        <v>Richmond West/Midlothian, VA</v>
      </c>
      <c r="C27" s="12"/>
      <c r="D27" s="28" t="s">
        <v>16</v>
      </c>
      <c r="E27" s="31" t="s">
        <v>17</v>
      </c>
      <c r="F27" s="12"/>
      <c r="G27" s="150">
        <v>50.641247833622103</v>
      </c>
      <c r="H27" s="144">
        <v>65.857885615251206</v>
      </c>
      <c r="I27" s="144">
        <v>68.700173310225296</v>
      </c>
      <c r="J27" s="144">
        <v>67.071057192374298</v>
      </c>
      <c r="K27" s="144">
        <v>68.388214904679302</v>
      </c>
      <c r="L27" s="151">
        <v>64.131715771230503</v>
      </c>
      <c r="M27" s="144"/>
      <c r="N27" s="152">
        <v>83.8474870017331</v>
      </c>
      <c r="O27" s="153">
        <v>90.086655112651599</v>
      </c>
      <c r="P27" s="154">
        <v>86.9670710571923</v>
      </c>
      <c r="Q27" s="144"/>
      <c r="R27" s="155">
        <v>70.656102995791002</v>
      </c>
      <c r="S27" s="149"/>
      <c r="T27" s="150">
        <v>-17.0357751277683</v>
      </c>
      <c r="U27" s="144">
        <v>-5.6135121708892202</v>
      </c>
      <c r="V27" s="144">
        <v>-6.8171133051245798</v>
      </c>
      <c r="W27" s="144">
        <v>-7.8571428571428497</v>
      </c>
      <c r="X27" s="144">
        <v>-5.9132093466857398</v>
      </c>
      <c r="Y27" s="151">
        <v>-8.3877995642701499</v>
      </c>
      <c r="Z27" s="144"/>
      <c r="AA27" s="152">
        <v>-2.85140562248995</v>
      </c>
      <c r="AB27" s="153">
        <v>-3.2390171258376701</v>
      </c>
      <c r="AC27" s="154">
        <v>-3.0525502318392501</v>
      </c>
      <c r="AD27" s="144"/>
      <c r="AE27" s="155">
        <v>-6.5798088254550198</v>
      </c>
      <c r="AF27" s="35"/>
      <c r="AG27" s="150">
        <v>51.9410745233968</v>
      </c>
      <c r="AH27" s="144">
        <v>66.013864818024203</v>
      </c>
      <c r="AI27" s="144">
        <v>67.859618717504304</v>
      </c>
      <c r="AJ27" s="144">
        <v>66.490467937608301</v>
      </c>
      <c r="AK27" s="144">
        <v>63.8821490467937</v>
      </c>
      <c r="AL27" s="151">
        <v>63.2374350086655</v>
      </c>
      <c r="AM27" s="144"/>
      <c r="AN27" s="152">
        <v>73.8474870017331</v>
      </c>
      <c r="AO27" s="153">
        <v>78.596187175043298</v>
      </c>
      <c r="AP27" s="154">
        <v>76.221837088388199</v>
      </c>
      <c r="AQ27" s="144"/>
      <c r="AR27" s="155">
        <v>66.9472641743005</v>
      </c>
      <c r="AS27" s="149"/>
      <c r="AT27" s="150">
        <v>-10.1214574898785</v>
      </c>
      <c r="AU27" s="144">
        <v>-4.7035276457343</v>
      </c>
      <c r="AV27" s="144">
        <v>-6.0016804705317401</v>
      </c>
      <c r="AW27" s="144">
        <v>-7.6209968697327204</v>
      </c>
      <c r="AX27" s="144">
        <v>-11.8287286209783</v>
      </c>
      <c r="AY27" s="151">
        <v>-8.0003025642318608</v>
      </c>
      <c r="AZ27" s="144"/>
      <c r="BA27" s="152">
        <v>-11.1829077644606</v>
      </c>
      <c r="BB27" s="153">
        <v>-12.3247945867568</v>
      </c>
      <c r="BC27" s="154">
        <v>-11.7753259779338</v>
      </c>
      <c r="BD27" s="144"/>
      <c r="BE27" s="155">
        <v>-9.2632673948423605</v>
      </c>
    </row>
    <row r="28" spans="1:57" x14ac:dyDescent="0.25">
      <c r="A28" s="24" t="s">
        <v>46</v>
      </c>
      <c r="B28" s="44" t="str">
        <f t="shared" si="0"/>
        <v>Petersburg/Chester, VA</v>
      </c>
      <c r="C28" s="12"/>
      <c r="D28" s="28" t="s">
        <v>16</v>
      </c>
      <c r="E28" s="31" t="s">
        <v>17</v>
      </c>
      <c r="F28" s="12"/>
      <c r="G28" s="150">
        <v>53.3877396090339</v>
      </c>
      <c r="H28" s="144">
        <v>60.466881761244998</v>
      </c>
      <c r="I28" s="144">
        <v>62.2129436325678</v>
      </c>
      <c r="J28" s="144">
        <v>64.319605238185602</v>
      </c>
      <c r="K28" s="144">
        <v>63.959005503890602</v>
      </c>
      <c r="L28" s="151">
        <v>60.8692351489846</v>
      </c>
      <c r="M28" s="144"/>
      <c r="N28" s="152">
        <v>82.7291706206111</v>
      </c>
      <c r="O28" s="153">
        <v>88.157145568418997</v>
      </c>
      <c r="P28" s="154">
        <v>85.443158094514999</v>
      </c>
      <c r="Q28" s="144"/>
      <c r="R28" s="155">
        <v>67.8903559905647</v>
      </c>
      <c r="S28" s="149"/>
      <c r="T28" s="150">
        <v>-32.732755014027397</v>
      </c>
      <c r="U28" s="144">
        <v>-28.683996236221699</v>
      </c>
      <c r="V28" s="144">
        <v>-28.155705434860501</v>
      </c>
      <c r="W28" s="144">
        <v>-25.3712785931151</v>
      </c>
      <c r="X28" s="144">
        <v>-25.046220098241001</v>
      </c>
      <c r="Y28" s="151">
        <v>-27.9253811282267</v>
      </c>
      <c r="Z28" s="144"/>
      <c r="AA28" s="152">
        <v>-3.09352726802789</v>
      </c>
      <c r="AB28" s="153">
        <v>0.14231477392471301</v>
      </c>
      <c r="AC28" s="154">
        <v>-1.45077093278002</v>
      </c>
      <c r="AD28" s="144"/>
      <c r="AE28" s="155">
        <v>-20.218479533446601</v>
      </c>
      <c r="AF28" s="35"/>
      <c r="AG28" s="150">
        <v>61.8808122983488</v>
      </c>
      <c r="AH28" s="144">
        <v>70.260011387359995</v>
      </c>
      <c r="AI28" s="144">
        <v>71.431960523818503</v>
      </c>
      <c r="AJ28" s="144">
        <v>72.044031125450701</v>
      </c>
      <c r="AK28" s="144">
        <v>68.993167583981702</v>
      </c>
      <c r="AL28" s="151">
        <v>68.921996583791895</v>
      </c>
      <c r="AM28" s="144"/>
      <c r="AN28" s="152">
        <v>73.903966597077201</v>
      </c>
      <c r="AO28" s="153">
        <v>74.990510533307997</v>
      </c>
      <c r="AP28" s="154">
        <v>74.447238565192606</v>
      </c>
      <c r="AQ28" s="144"/>
      <c r="AR28" s="155">
        <v>70.500637149906396</v>
      </c>
      <c r="AS28" s="149"/>
      <c r="AT28" s="150">
        <v>-18.317486465448098</v>
      </c>
      <c r="AU28" s="144">
        <v>-13.7388565541792</v>
      </c>
      <c r="AV28" s="144">
        <v>-14.223318561424501</v>
      </c>
      <c r="AW28" s="144">
        <v>-13.3721228354876</v>
      </c>
      <c r="AX28" s="144">
        <v>-15.0815248269852</v>
      </c>
      <c r="AY28" s="151">
        <v>-14.889271493095601</v>
      </c>
      <c r="AZ28" s="144"/>
      <c r="BA28" s="152">
        <v>-8.5341229756160892</v>
      </c>
      <c r="BB28" s="153">
        <v>-10.4827140453559</v>
      </c>
      <c r="BC28" s="154">
        <v>-9.5260169069012406</v>
      </c>
      <c r="BD28" s="144"/>
      <c r="BE28" s="155">
        <v>-13.339333826649799</v>
      </c>
    </row>
    <row r="29" spans="1:57" x14ac:dyDescent="0.25">
      <c r="A29" s="99" t="s">
        <v>99</v>
      </c>
      <c r="B29" s="45" t="s">
        <v>71</v>
      </c>
      <c r="C29" s="12"/>
      <c r="D29" s="28" t="s">
        <v>16</v>
      </c>
      <c r="E29" s="31" t="s">
        <v>17</v>
      </c>
      <c r="F29" s="12"/>
      <c r="G29" s="150">
        <v>44.296974319857597</v>
      </c>
      <c r="H29" s="144">
        <v>54.502923976608102</v>
      </c>
      <c r="I29" s="144">
        <v>59.944063056191197</v>
      </c>
      <c r="J29" s="144">
        <v>64.988558352402706</v>
      </c>
      <c r="K29" s="144">
        <v>68.949911009407501</v>
      </c>
      <c r="L29" s="151">
        <v>58.536486142893402</v>
      </c>
      <c r="M29" s="144"/>
      <c r="N29" s="152">
        <v>78.850750063564703</v>
      </c>
      <c r="O29" s="153">
        <v>81.093312992626394</v>
      </c>
      <c r="P29" s="154">
        <v>79.972031528095599</v>
      </c>
      <c r="Q29" s="144"/>
      <c r="R29" s="155">
        <v>64.660927681522594</v>
      </c>
      <c r="S29" s="149"/>
      <c r="T29" s="150">
        <v>-10.784852297849101</v>
      </c>
      <c r="U29" s="144">
        <v>-7.7991415978597596</v>
      </c>
      <c r="V29" s="144">
        <v>-0.66790195863862101</v>
      </c>
      <c r="W29" s="144">
        <v>5.4990830520060099</v>
      </c>
      <c r="X29" s="144">
        <v>0.35568884681485702</v>
      </c>
      <c r="Y29" s="151">
        <v>-2.2507035241429101</v>
      </c>
      <c r="Z29" s="144"/>
      <c r="AA29" s="152">
        <v>-4.4883685292414999</v>
      </c>
      <c r="AB29" s="153">
        <v>-4.4899893937217303</v>
      </c>
      <c r="AC29" s="154">
        <v>-4.4891903313626598</v>
      </c>
      <c r="AD29" s="144"/>
      <c r="AE29" s="155">
        <v>-3.05469053700268</v>
      </c>
      <c r="AF29" s="35"/>
      <c r="AG29" s="150">
        <v>46.458174421561097</v>
      </c>
      <c r="AH29" s="144">
        <v>56.861174675819903</v>
      </c>
      <c r="AI29" s="144">
        <v>60.753877447241202</v>
      </c>
      <c r="AJ29" s="144">
        <v>63.115942028985501</v>
      </c>
      <c r="AK29" s="144">
        <v>63.742690058479504</v>
      </c>
      <c r="AL29" s="151">
        <v>58.186371726417399</v>
      </c>
      <c r="AM29" s="144"/>
      <c r="AN29" s="152">
        <v>72.854055428426093</v>
      </c>
      <c r="AO29" s="153">
        <v>74.600813628273499</v>
      </c>
      <c r="AP29" s="154">
        <v>73.727434528349804</v>
      </c>
      <c r="AQ29" s="144"/>
      <c r="AR29" s="155">
        <v>62.626675384112403</v>
      </c>
      <c r="AS29" s="149"/>
      <c r="AT29" s="150">
        <v>-6.7182994215586902</v>
      </c>
      <c r="AU29" s="144">
        <v>-1.8091228461316899</v>
      </c>
      <c r="AV29" s="144">
        <v>1.82514077438737</v>
      </c>
      <c r="AW29" s="144">
        <v>3.7935237108672402</v>
      </c>
      <c r="AX29" s="144">
        <v>-1.01545061434599</v>
      </c>
      <c r="AY29" s="151">
        <v>-0.56472503926143203</v>
      </c>
      <c r="AZ29" s="144"/>
      <c r="BA29" s="152">
        <v>-6.4011787557678899</v>
      </c>
      <c r="BB29" s="153">
        <v>-7.6335413799556298</v>
      </c>
      <c r="BC29" s="154">
        <v>-7.0287418273971296</v>
      </c>
      <c r="BD29" s="144"/>
      <c r="BE29" s="155">
        <v>-2.83722261798084</v>
      </c>
    </row>
    <row r="30" spans="1:57" x14ac:dyDescent="0.25">
      <c r="A30" s="24" t="s">
        <v>48</v>
      </c>
      <c r="B30" s="44" t="str">
        <f t="shared" si="0"/>
        <v>Roanoke, VA</v>
      </c>
      <c r="C30" s="12"/>
      <c r="D30" s="28" t="s">
        <v>16</v>
      </c>
      <c r="E30" s="31" t="s">
        <v>17</v>
      </c>
      <c r="F30" s="12"/>
      <c r="G30" s="150">
        <v>47.920433996383302</v>
      </c>
      <c r="H30" s="144">
        <v>58.481012658227797</v>
      </c>
      <c r="I30" s="144">
        <v>65.569620253164501</v>
      </c>
      <c r="J30" s="144">
        <v>69.837251356238596</v>
      </c>
      <c r="K30" s="144">
        <v>66.835443037974599</v>
      </c>
      <c r="L30" s="151">
        <v>61.728752260397798</v>
      </c>
      <c r="M30" s="144"/>
      <c r="N30" s="152">
        <v>82.6943942133815</v>
      </c>
      <c r="O30" s="153">
        <v>85.424954792043295</v>
      </c>
      <c r="P30" s="154">
        <v>84.059674502712397</v>
      </c>
      <c r="Q30" s="144"/>
      <c r="R30" s="155">
        <v>68.109015758202005</v>
      </c>
      <c r="S30" s="149"/>
      <c r="T30" s="150">
        <v>-5.09745723491924</v>
      </c>
      <c r="U30" s="144">
        <v>6.0198232624791004</v>
      </c>
      <c r="V30" s="144">
        <v>20.079053608479501</v>
      </c>
      <c r="W30" s="144">
        <v>26.091999395150602</v>
      </c>
      <c r="X30" s="144">
        <v>13.4922913443075</v>
      </c>
      <c r="Y30" s="151">
        <v>12.4237874458815</v>
      </c>
      <c r="Z30" s="144"/>
      <c r="AA30" s="152">
        <v>-3.4366654567258101</v>
      </c>
      <c r="AB30" s="153">
        <v>-5.2203879183737101</v>
      </c>
      <c r="AC30" s="154">
        <v>-4.3513227063776903</v>
      </c>
      <c r="AD30" s="144"/>
      <c r="AE30" s="155">
        <v>5.8759372466195003</v>
      </c>
      <c r="AF30" s="35"/>
      <c r="AG30" s="150">
        <v>46.906920185717397</v>
      </c>
      <c r="AH30" s="144">
        <v>57.859827548087502</v>
      </c>
      <c r="AI30" s="144">
        <v>63.338492151227001</v>
      </c>
      <c r="AJ30" s="144">
        <v>66.995357063895597</v>
      </c>
      <c r="AK30" s="144">
        <v>67.959319036037996</v>
      </c>
      <c r="AL30" s="151">
        <v>60.611983196993101</v>
      </c>
      <c r="AM30" s="144"/>
      <c r="AN30" s="152">
        <v>74.158744196329806</v>
      </c>
      <c r="AO30" s="153">
        <v>77.376391982182597</v>
      </c>
      <c r="AP30" s="154">
        <v>75.761677576833407</v>
      </c>
      <c r="AQ30" s="144"/>
      <c r="AR30" s="155">
        <v>64.929176678892105</v>
      </c>
      <c r="AS30" s="149"/>
      <c r="AT30" s="150">
        <v>0.62079809140876796</v>
      </c>
      <c r="AU30" s="144">
        <v>6.56929898234017</v>
      </c>
      <c r="AV30" s="144">
        <v>13.1272270937414</v>
      </c>
      <c r="AW30" s="144">
        <v>17.653867481032101</v>
      </c>
      <c r="AX30" s="144">
        <v>13.6928247947647</v>
      </c>
      <c r="AY30" s="151">
        <v>10.7607718811542</v>
      </c>
      <c r="AZ30" s="144"/>
      <c r="BA30" s="152">
        <v>-6.6233132484783797</v>
      </c>
      <c r="BB30" s="153">
        <v>-7.4773347622954898</v>
      </c>
      <c r="BC30" s="154">
        <v>-7.0685770939769803</v>
      </c>
      <c r="BD30" s="144"/>
      <c r="BE30" s="155">
        <v>4.0852842693953599</v>
      </c>
    </row>
    <row r="31" spans="1:57" x14ac:dyDescent="0.25">
      <c r="A31" s="24" t="s">
        <v>49</v>
      </c>
      <c r="B31" s="44" t="str">
        <f t="shared" si="0"/>
        <v>Charlottesville, VA</v>
      </c>
      <c r="C31" s="12"/>
      <c r="D31" s="28" t="s">
        <v>16</v>
      </c>
      <c r="E31" s="31" t="s">
        <v>17</v>
      </c>
      <c r="F31" s="12"/>
      <c r="G31" s="150">
        <v>51.675778464463903</v>
      </c>
      <c r="H31" s="144">
        <v>62.681245543142303</v>
      </c>
      <c r="I31" s="144">
        <v>60.993582125029697</v>
      </c>
      <c r="J31" s="144">
        <v>66.2229617304492</v>
      </c>
      <c r="K31" s="144">
        <v>78.488233895887802</v>
      </c>
      <c r="L31" s="151">
        <v>64.012360351794598</v>
      </c>
      <c r="M31" s="144"/>
      <c r="N31" s="152">
        <v>91.942001426194395</v>
      </c>
      <c r="O31" s="153">
        <v>93.7722842880912</v>
      </c>
      <c r="P31" s="154">
        <v>92.857142857142804</v>
      </c>
      <c r="Q31" s="144"/>
      <c r="R31" s="155">
        <v>72.253726781894102</v>
      </c>
      <c r="S31" s="149"/>
      <c r="T31" s="150">
        <v>0.53287810359357701</v>
      </c>
      <c r="U31" s="144">
        <v>11.8319292948628</v>
      </c>
      <c r="V31" s="144">
        <v>0.48838603120791901</v>
      </c>
      <c r="W31" s="144">
        <v>3.8734966287038701</v>
      </c>
      <c r="X31" s="144">
        <v>4.41361491727816</v>
      </c>
      <c r="Y31" s="151">
        <v>4.2300463242390904</v>
      </c>
      <c r="Z31" s="144"/>
      <c r="AA31" s="152">
        <v>-1.0336096665840699</v>
      </c>
      <c r="AB31" s="153">
        <v>-0.97506708547522902</v>
      </c>
      <c r="AC31" s="154">
        <v>-1.0040585508472899</v>
      </c>
      <c r="AD31" s="144"/>
      <c r="AE31" s="155">
        <v>2.24507405568994</v>
      </c>
      <c r="AF31" s="35"/>
      <c r="AG31" s="150">
        <v>49.601854052769099</v>
      </c>
      <c r="AH31" s="144">
        <v>62.259329688614201</v>
      </c>
      <c r="AI31" s="144">
        <v>64.594723080579897</v>
      </c>
      <c r="AJ31" s="144">
        <v>68.481102923698501</v>
      </c>
      <c r="AK31" s="144">
        <v>75.225814119324895</v>
      </c>
      <c r="AL31" s="151">
        <v>64.032564772997304</v>
      </c>
      <c r="AM31" s="144"/>
      <c r="AN31" s="152">
        <v>84.1157594485381</v>
      </c>
      <c r="AO31" s="153">
        <v>85.042785833135198</v>
      </c>
      <c r="AP31" s="154">
        <v>84.579272640836706</v>
      </c>
      <c r="AQ31" s="144"/>
      <c r="AR31" s="155">
        <v>69.903052735237097</v>
      </c>
      <c r="AS31" s="149"/>
      <c r="AT31" s="150">
        <v>-2.9928661005551298</v>
      </c>
      <c r="AU31" s="144">
        <v>10.5036330282674</v>
      </c>
      <c r="AV31" s="144">
        <v>9.3408953782168904</v>
      </c>
      <c r="AW31" s="144">
        <v>8.9957380204888899</v>
      </c>
      <c r="AX31" s="144">
        <v>2.8792840626327898</v>
      </c>
      <c r="AY31" s="151">
        <v>5.8390613092227399</v>
      </c>
      <c r="AZ31" s="144"/>
      <c r="BA31" s="152">
        <v>-6.3333308196876104</v>
      </c>
      <c r="BB31" s="153">
        <v>-7.9039163931689904</v>
      </c>
      <c r="BC31" s="154">
        <v>-7.1295661659871499</v>
      </c>
      <c r="BD31" s="144"/>
      <c r="BE31" s="155">
        <v>0.94306953034382301</v>
      </c>
    </row>
    <row r="32" spans="1:57" x14ac:dyDescent="0.25">
      <c r="A32" s="24" t="s">
        <v>50</v>
      </c>
      <c r="B32" s="46" t="s">
        <v>73</v>
      </c>
      <c r="C32" s="12"/>
      <c r="D32" s="28" t="s">
        <v>16</v>
      </c>
      <c r="E32" s="31" t="s">
        <v>17</v>
      </c>
      <c r="F32" s="12"/>
      <c r="G32" s="150">
        <v>43.258510480154598</v>
      </c>
      <c r="H32" s="144">
        <v>56.087408949011397</v>
      </c>
      <c r="I32" s="144">
        <v>61.052475100341901</v>
      </c>
      <c r="J32" s="144">
        <v>65.185075070610907</v>
      </c>
      <c r="K32" s="144">
        <v>72.513750557454998</v>
      </c>
      <c r="L32" s="151">
        <v>59.619444031514703</v>
      </c>
      <c r="M32" s="144"/>
      <c r="N32" s="152">
        <v>86.338635350081702</v>
      </c>
      <c r="O32" s="153">
        <v>88.940092165898605</v>
      </c>
      <c r="P32" s="154">
        <v>87.639363757990097</v>
      </c>
      <c r="Q32" s="144"/>
      <c r="R32" s="155">
        <v>67.625135381936303</v>
      </c>
      <c r="S32" s="149"/>
      <c r="T32" s="150">
        <v>-10.291996322173199</v>
      </c>
      <c r="U32" s="144">
        <v>-4.2795781741407302</v>
      </c>
      <c r="V32" s="144">
        <v>2.2206778467972201</v>
      </c>
      <c r="W32" s="144">
        <v>10.238741353998201</v>
      </c>
      <c r="X32" s="144">
        <v>22.232787254274999</v>
      </c>
      <c r="Y32" s="151">
        <v>4.59633517357247</v>
      </c>
      <c r="Z32" s="144"/>
      <c r="AA32" s="152">
        <v>7.0603918785465902E-2</v>
      </c>
      <c r="AB32" s="153">
        <v>1.7518268793926099</v>
      </c>
      <c r="AC32" s="154">
        <v>0.91668981832666196</v>
      </c>
      <c r="AD32" s="144"/>
      <c r="AE32" s="155">
        <v>3.2029914149911201</v>
      </c>
      <c r="AF32" s="35"/>
      <c r="AG32" s="150">
        <v>48.193845696447099</v>
      </c>
      <c r="AH32" s="144">
        <v>61.907239482681703</v>
      </c>
      <c r="AI32" s="144">
        <v>67.340567860859196</v>
      </c>
      <c r="AJ32" s="144">
        <v>70.685298052623693</v>
      </c>
      <c r="AK32" s="144">
        <v>76.152073732718804</v>
      </c>
      <c r="AL32" s="151">
        <v>64.855804965066099</v>
      </c>
      <c r="AM32" s="144"/>
      <c r="AN32" s="152">
        <v>88.505277240969207</v>
      </c>
      <c r="AO32" s="153">
        <v>90.813141073286701</v>
      </c>
      <c r="AP32" s="154">
        <v>89.659209157127904</v>
      </c>
      <c r="AQ32" s="144"/>
      <c r="AR32" s="155">
        <v>71.942491877083796</v>
      </c>
      <c r="AS32" s="149"/>
      <c r="AT32" s="150">
        <v>4.2910838541581597</v>
      </c>
      <c r="AU32" s="144">
        <v>11.8255454669266</v>
      </c>
      <c r="AV32" s="144">
        <v>18.757297737526599</v>
      </c>
      <c r="AW32" s="144">
        <v>20.406828304538099</v>
      </c>
      <c r="AX32" s="144">
        <v>20.578912864620101</v>
      </c>
      <c r="AY32" s="151">
        <v>15.757470970965199</v>
      </c>
      <c r="AZ32" s="144"/>
      <c r="BA32" s="152">
        <v>11.4163926493092</v>
      </c>
      <c r="BB32" s="153">
        <v>10.7931761604986</v>
      </c>
      <c r="BC32" s="154">
        <v>11.0999001738647</v>
      </c>
      <c r="BD32" s="144"/>
      <c r="BE32" s="155">
        <v>14.0950973089292</v>
      </c>
    </row>
    <row r="33" spans="1:57" x14ac:dyDescent="0.25">
      <c r="A33" s="24" t="s">
        <v>51</v>
      </c>
      <c r="B33" s="44" t="str">
        <f t="shared" si="0"/>
        <v>Staunton &amp; Harrisonburg, VA</v>
      </c>
      <c r="C33" s="12"/>
      <c r="D33" s="28" t="s">
        <v>16</v>
      </c>
      <c r="E33" s="31" t="s">
        <v>17</v>
      </c>
      <c r="F33" s="12"/>
      <c r="G33" s="150">
        <v>48.764221263240401</v>
      </c>
      <c r="H33" s="144">
        <v>60.729697920753203</v>
      </c>
      <c r="I33" s="144">
        <v>65.025500196155306</v>
      </c>
      <c r="J33" s="144">
        <v>69.438995684582096</v>
      </c>
      <c r="K33" s="144">
        <v>74.578265986661407</v>
      </c>
      <c r="L33" s="151">
        <v>63.707336210278498</v>
      </c>
      <c r="M33" s="144"/>
      <c r="N33" s="152">
        <v>90.094154570419704</v>
      </c>
      <c r="O33" s="153">
        <v>91.800706159278107</v>
      </c>
      <c r="P33" s="154">
        <v>90.947430364848898</v>
      </c>
      <c r="Q33" s="144"/>
      <c r="R33" s="155">
        <v>71.490220254441496</v>
      </c>
      <c r="S33" s="149"/>
      <c r="T33" s="150">
        <v>-4.7481138996962002</v>
      </c>
      <c r="U33" s="144">
        <v>6.5069270684855098</v>
      </c>
      <c r="V33" s="144">
        <v>8.4629700089304905</v>
      </c>
      <c r="W33" s="144">
        <v>12.106601658085101</v>
      </c>
      <c r="X33" s="144">
        <v>5.2509031597469598</v>
      </c>
      <c r="Y33" s="151">
        <v>5.8387811114370498</v>
      </c>
      <c r="Z33" s="144"/>
      <c r="AA33" s="152">
        <v>-3.0309564189104901</v>
      </c>
      <c r="AB33" s="153">
        <v>-2.2297933760329598</v>
      </c>
      <c r="AC33" s="154">
        <v>-2.62826453358069</v>
      </c>
      <c r="AD33" s="144"/>
      <c r="AE33" s="155">
        <v>2.5960901971526802</v>
      </c>
      <c r="AF33" s="35"/>
      <c r="AG33" s="150">
        <v>50.137308748528802</v>
      </c>
      <c r="AH33" s="144">
        <v>61.318163985876801</v>
      </c>
      <c r="AI33" s="144">
        <v>64.893095331502494</v>
      </c>
      <c r="AJ33" s="144">
        <v>68.438603373872098</v>
      </c>
      <c r="AK33" s="144">
        <v>71.586896822283194</v>
      </c>
      <c r="AL33" s="151">
        <v>63.274813652412703</v>
      </c>
      <c r="AM33" s="144"/>
      <c r="AN33" s="152">
        <v>85.724794036877199</v>
      </c>
      <c r="AO33" s="153">
        <v>86.421145547273397</v>
      </c>
      <c r="AP33" s="154">
        <v>86.072969792075298</v>
      </c>
      <c r="AQ33" s="144"/>
      <c r="AR33" s="155">
        <v>69.788572549459104</v>
      </c>
      <c r="AS33" s="149"/>
      <c r="AT33" s="150">
        <v>3.77244804085709</v>
      </c>
      <c r="AU33" s="144">
        <v>8.9389281987371394</v>
      </c>
      <c r="AV33" s="144">
        <v>11.902089732393501</v>
      </c>
      <c r="AW33" s="144">
        <v>11.7811807361602</v>
      </c>
      <c r="AX33" s="144">
        <v>10.685339421577901</v>
      </c>
      <c r="AY33" s="151">
        <v>9.6634175467610994</v>
      </c>
      <c r="AZ33" s="144"/>
      <c r="BA33" s="152">
        <v>3.5667869705233701</v>
      </c>
      <c r="BB33" s="153">
        <v>-0.98716723177499099</v>
      </c>
      <c r="BC33" s="154">
        <v>1.2294186638442699</v>
      </c>
      <c r="BD33" s="144"/>
      <c r="BE33" s="155">
        <v>6.5350912960635696</v>
      </c>
    </row>
    <row r="34" spans="1:57" x14ac:dyDescent="0.25">
      <c r="A34" s="24" t="s">
        <v>52</v>
      </c>
      <c r="B34" s="44" t="str">
        <f t="shared" si="0"/>
        <v>Blacksburg &amp; Wytheville, VA</v>
      </c>
      <c r="C34" s="12"/>
      <c r="D34" s="28" t="s">
        <v>16</v>
      </c>
      <c r="E34" s="31" t="s">
        <v>17</v>
      </c>
      <c r="F34" s="12"/>
      <c r="G34" s="150">
        <v>37.938425565081801</v>
      </c>
      <c r="H34" s="144">
        <v>51.597817614964903</v>
      </c>
      <c r="I34" s="144">
        <v>55.300077942322602</v>
      </c>
      <c r="J34" s="144">
        <v>57.911145752143398</v>
      </c>
      <c r="K34" s="144">
        <v>58.729540140296102</v>
      </c>
      <c r="L34" s="151">
        <v>52.295401402961801</v>
      </c>
      <c r="M34" s="144"/>
      <c r="N34" s="152">
        <v>72.525331254871304</v>
      </c>
      <c r="O34" s="153">
        <v>75.448168355416897</v>
      </c>
      <c r="P34" s="154">
        <v>73.9867498051441</v>
      </c>
      <c r="Q34" s="144"/>
      <c r="R34" s="155">
        <v>58.492929517870998</v>
      </c>
      <c r="S34" s="149"/>
      <c r="T34" s="150">
        <v>-10.6060606060606</v>
      </c>
      <c r="U34" s="144">
        <v>5.28827037773359</v>
      </c>
      <c r="V34" s="144">
        <v>11.4689709347996</v>
      </c>
      <c r="W34" s="144">
        <v>9.9519052904180505</v>
      </c>
      <c r="X34" s="144">
        <v>3.5738831615120201</v>
      </c>
      <c r="Y34" s="151">
        <v>4.4117647058823497</v>
      </c>
      <c r="Z34" s="144"/>
      <c r="AA34" s="152">
        <v>-12.2376797925017</v>
      </c>
      <c r="AB34" s="153">
        <v>-16.407599309153699</v>
      </c>
      <c r="AC34" s="154">
        <v>-14.414515947255699</v>
      </c>
      <c r="AD34" s="144"/>
      <c r="AE34" s="155">
        <v>-3.2773302646720301</v>
      </c>
      <c r="AF34" s="35"/>
      <c r="AG34" s="150">
        <v>40.057482462977298</v>
      </c>
      <c r="AH34" s="144">
        <v>53.083593141075603</v>
      </c>
      <c r="AI34" s="144">
        <v>60.488113795791101</v>
      </c>
      <c r="AJ34" s="144">
        <v>62.5</v>
      </c>
      <c r="AK34" s="144">
        <v>66.324045206547098</v>
      </c>
      <c r="AL34" s="151">
        <v>56.490646921278199</v>
      </c>
      <c r="AM34" s="144"/>
      <c r="AN34" s="152">
        <v>73.285268901013197</v>
      </c>
      <c r="AO34" s="153">
        <v>74.678487918939894</v>
      </c>
      <c r="AP34" s="154">
        <v>73.981878409976602</v>
      </c>
      <c r="AQ34" s="144"/>
      <c r="AR34" s="155">
        <v>61.488141632334901</v>
      </c>
      <c r="AS34" s="149"/>
      <c r="AT34" s="150">
        <v>6.0211449200618796</v>
      </c>
      <c r="AU34" s="144">
        <v>9.7050236585120295</v>
      </c>
      <c r="AV34" s="144">
        <v>22.407334384858</v>
      </c>
      <c r="AW34" s="144">
        <v>20.6961429915333</v>
      </c>
      <c r="AX34" s="144">
        <v>19.987661937075799</v>
      </c>
      <c r="AY34" s="151">
        <v>16.406344107608898</v>
      </c>
      <c r="AZ34" s="144"/>
      <c r="BA34" s="152">
        <v>-6.5241704983223503</v>
      </c>
      <c r="BB34" s="153">
        <v>-9.0207715133531092</v>
      </c>
      <c r="BC34" s="154">
        <v>-7.8011170471102398</v>
      </c>
      <c r="BD34" s="144"/>
      <c r="BE34" s="155">
        <v>6.7694612949222899</v>
      </c>
    </row>
    <row r="35" spans="1:57" x14ac:dyDescent="0.25">
      <c r="A35" s="24" t="s">
        <v>53</v>
      </c>
      <c r="B35" s="44" t="str">
        <f t="shared" si="0"/>
        <v>Lynchburg, VA</v>
      </c>
      <c r="C35" s="12"/>
      <c r="D35" s="28" t="s">
        <v>16</v>
      </c>
      <c r="E35" s="31" t="s">
        <v>17</v>
      </c>
      <c r="F35" s="12"/>
      <c r="G35" s="150">
        <v>50.146436706801097</v>
      </c>
      <c r="H35" s="144">
        <v>52.456882525219598</v>
      </c>
      <c r="I35" s="144">
        <v>61.796290270094303</v>
      </c>
      <c r="J35" s="144">
        <v>69.215750081353704</v>
      </c>
      <c r="K35" s="144">
        <v>71.396029938171097</v>
      </c>
      <c r="L35" s="151">
        <v>61.002277904327997</v>
      </c>
      <c r="M35" s="144"/>
      <c r="N35" s="152">
        <v>92.547998698340294</v>
      </c>
      <c r="O35" s="153">
        <v>85.616661243084906</v>
      </c>
      <c r="P35" s="154">
        <v>89.082329970712607</v>
      </c>
      <c r="Q35" s="144"/>
      <c r="R35" s="155">
        <v>69.025149923295004</v>
      </c>
      <c r="S35" s="149"/>
      <c r="T35" s="150">
        <v>26.480457027153999</v>
      </c>
      <c r="U35" s="144">
        <v>-0.38593286234028101</v>
      </c>
      <c r="V35" s="144">
        <v>9.8559352934027</v>
      </c>
      <c r="W35" s="144">
        <v>19.517658566456902</v>
      </c>
      <c r="X35" s="144">
        <v>14.318873764266399</v>
      </c>
      <c r="Y35" s="151">
        <v>13.4184236993901</v>
      </c>
      <c r="Z35" s="144"/>
      <c r="AA35" s="152">
        <v>3.3330095190323301</v>
      </c>
      <c r="AB35" s="153">
        <v>-3.1603038220223598</v>
      </c>
      <c r="AC35" s="154">
        <v>0.107370808672146</v>
      </c>
      <c r="AD35" s="144"/>
      <c r="AE35" s="155">
        <v>8.1174190146728797</v>
      </c>
      <c r="AF35" s="35"/>
      <c r="AG35" s="150">
        <v>44.370322160754903</v>
      </c>
      <c r="AH35" s="144">
        <v>59.290595509274297</v>
      </c>
      <c r="AI35" s="144">
        <v>65.449072567523501</v>
      </c>
      <c r="AJ35" s="144">
        <v>67.881548974943001</v>
      </c>
      <c r="AK35" s="144">
        <v>72.534982102180194</v>
      </c>
      <c r="AL35" s="151">
        <v>61.905304262935203</v>
      </c>
      <c r="AM35" s="144"/>
      <c r="AN35" s="152">
        <v>81.605922551252803</v>
      </c>
      <c r="AO35" s="153">
        <v>82.777416205662206</v>
      </c>
      <c r="AP35" s="154">
        <v>82.191669378457505</v>
      </c>
      <c r="AQ35" s="144"/>
      <c r="AR35" s="155">
        <v>67.701408581655798</v>
      </c>
      <c r="AS35" s="149"/>
      <c r="AT35" s="150">
        <v>1.817123403101</v>
      </c>
      <c r="AU35" s="144">
        <v>18.021279829928101</v>
      </c>
      <c r="AV35" s="144">
        <v>17.57127569427</v>
      </c>
      <c r="AW35" s="144">
        <v>20.6555946544538</v>
      </c>
      <c r="AX35" s="144">
        <v>30.122025643485699</v>
      </c>
      <c r="AY35" s="151">
        <v>18.371381377516901</v>
      </c>
      <c r="AZ35" s="144"/>
      <c r="BA35" s="152">
        <v>6.8644674722641001</v>
      </c>
      <c r="BB35" s="153">
        <v>1.2019286267878599</v>
      </c>
      <c r="BC35" s="154">
        <v>3.9359864313367301</v>
      </c>
      <c r="BD35" s="144"/>
      <c r="BE35" s="155">
        <v>12.9308971088132</v>
      </c>
    </row>
    <row r="36" spans="1:57" x14ac:dyDescent="0.25">
      <c r="A36" s="24" t="s">
        <v>78</v>
      </c>
      <c r="B36" s="44" t="str">
        <f t="shared" si="0"/>
        <v>Central Virginia</v>
      </c>
      <c r="C36" s="12"/>
      <c r="D36" s="28" t="s">
        <v>16</v>
      </c>
      <c r="E36" s="31" t="s">
        <v>17</v>
      </c>
      <c r="F36" s="12"/>
      <c r="G36" s="150">
        <v>50.067476383265799</v>
      </c>
      <c r="H36" s="144">
        <v>61.190958164642304</v>
      </c>
      <c r="I36" s="144">
        <v>63.930499325236099</v>
      </c>
      <c r="J36" s="144">
        <v>66.801619433198297</v>
      </c>
      <c r="K36" s="144">
        <v>67.601214574898705</v>
      </c>
      <c r="L36" s="151">
        <v>61.9183535762483</v>
      </c>
      <c r="M36" s="144"/>
      <c r="N36" s="152">
        <v>85.128205128205096</v>
      </c>
      <c r="O36" s="153">
        <v>89.520917678812395</v>
      </c>
      <c r="P36" s="154">
        <v>87.324561403508696</v>
      </c>
      <c r="Q36" s="144"/>
      <c r="R36" s="155">
        <v>69.177270098322694</v>
      </c>
      <c r="S36" s="149"/>
      <c r="T36" s="150">
        <v>-9.12024843044777</v>
      </c>
      <c r="U36" s="144">
        <v>-2.31800151991238</v>
      </c>
      <c r="V36" s="144">
        <v>-4.0577082476623403</v>
      </c>
      <c r="W36" s="144">
        <v>-0.96714587549352204</v>
      </c>
      <c r="X36" s="144">
        <v>-2.8977700204851402</v>
      </c>
      <c r="Y36" s="151">
        <v>-3.6865710303988299</v>
      </c>
      <c r="Z36" s="144"/>
      <c r="AA36" s="152">
        <v>0.39384696319002799</v>
      </c>
      <c r="AB36" s="153">
        <v>-0.66155964435316605</v>
      </c>
      <c r="AC36" s="154">
        <v>-0.14991525216131299</v>
      </c>
      <c r="AD36" s="144"/>
      <c r="AE36" s="155">
        <v>-2.4402788981392201</v>
      </c>
      <c r="AF36" s="35"/>
      <c r="AG36" s="150">
        <v>51.126012145748902</v>
      </c>
      <c r="AH36" s="144">
        <v>64.236673414304903</v>
      </c>
      <c r="AI36" s="144">
        <v>68.962550607287397</v>
      </c>
      <c r="AJ36" s="144">
        <v>69.796727395411594</v>
      </c>
      <c r="AK36" s="144">
        <v>67.807860998650398</v>
      </c>
      <c r="AL36" s="151">
        <v>64.385964912280699</v>
      </c>
      <c r="AM36" s="144"/>
      <c r="AN36" s="152">
        <v>75.842611336032306</v>
      </c>
      <c r="AO36" s="153">
        <v>79.128711201079597</v>
      </c>
      <c r="AP36" s="154">
        <v>77.485661268556001</v>
      </c>
      <c r="AQ36" s="144"/>
      <c r="AR36" s="155">
        <v>68.128735299787905</v>
      </c>
      <c r="AS36" s="149"/>
      <c r="AT36" s="150">
        <v>-7.6797840182449404</v>
      </c>
      <c r="AU36" s="144">
        <v>2.7425507852848701</v>
      </c>
      <c r="AV36" s="144">
        <v>4.7682745705898499</v>
      </c>
      <c r="AW36" s="144">
        <v>4.8407935170062197</v>
      </c>
      <c r="AX36" s="144">
        <v>-0.67962715400985496</v>
      </c>
      <c r="AY36" s="151">
        <v>1.0544250619189599</v>
      </c>
      <c r="AZ36" s="144"/>
      <c r="BA36" s="152">
        <v>-6.4367132707529402</v>
      </c>
      <c r="BB36" s="153">
        <v>-8.4626823399866602</v>
      </c>
      <c r="BC36" s="154">
        <v>-7.4822574983422099</v>
      </c>
      <c r="BD36" s="144"/>
      <c r="BE36" s="155">
        <v>-1.8892052329809099</v>
      </c>
    </row>
    <row r="37" spans="1:57" x14ac:dyDescent="0.25">
      <c r="A37" s="24" t="s">
        <v>79</v>
      </c>
      <c r="B37" s="44" t="str">
        <f t="shared" si="0"/>
        <v>Chesapeake Bay</v>
      </c>
      <c r="C37" s="12"/>
      <c r="D37" s="28" t="s">
        <v>16</v>
      </c>
      <c r="E37" s="31" t="s">
        <v>17</v>
      </c>
      <c r="F37" s="12"/>
      <c r="G37" s="150">
        <v>41.132776230269201</v>
      </c>
      <c r="H37" s="144">
        <v>56.638811513463303</v>
      </c>
      <c r="I37" s="144">
        <v>58.402971216341598</v>
      </c>
      <c r="J37" s="144">
        <v>61.095636025998097</v>
      </c>
      <c r="K37" s="144">
        <v>60.352831940575598</v>
      </c>
      <c r="L37" s="151">
        <v>55.5246053853296</v>
      </c>
      <c r="M37" s="144"/>
      <c r="N37" s="152">
        <v>78.644382544103905</v>
      </c>
      <c r="O37" s="153">
        <v>85.793871866295206</v>
      </c>
      <c r="P37" s="154">
        <v>82.219127205199598</v>
      </c>
      <c r="Q37" s="144"/>
      <c r="R37" s="155">
        <v>63.151611619578098</v>
      </c>
      <c r="S37" s="149"/>
      <c r="T37" s="150">
        <v>-21.869488536155199</v>
      </c>
      <c r="U37" s="144">
        <v>-8.5457271364317808</v>
      </c>
      <c r="V37" s="144">
        <v>-6.8148148148148104</v>
      </c>
      <c r="W37" s="144">
        <v>-7.4542897327707403</v>
      </c>
      <c r="X37" s="144">
        <v>-8.3215796897037997</v>
      </c>
      <c r="Y37" s="151">
        <v>-10.183238209672499</v>
      </c>
      <c r="Z37" s="144"/>
      <c r="AA37" s="152">
        <v>-5.7842046718576103</v>
      </c>
      <c r="AB37" s="153">
        <v>-2.5316455696202498</v>
      </c>
      <c r="AC37" s="154">
        <v>-4.1147807255008102</v>
      </c>
      <c r="AD37" s="144"/>
      <c r="AE37" s="155">
        <v>-8.0177743431221007</v>
      </c>
      <c r="AF37" s="35"/>
      <c r="AG37" s="150">
        <v>47.051996285979499</v>
      </c>
      <c r="AH37" s="144">
        <v>62.465181058495801</v>
      </c>
      <c r="AI37" s="144">
        <v>67.386258124419598</v>
      </c>
      <c r="AJ37" s="144">
        <v>69.220055710306397</v>
      </c>
      <c r="AK37" s="144">
        <v>61.722376973073303</v>
      </c>
      <c r="AL37" s="151">
        <v>61.569173630454898</v>
      </c>
      <c r="AM37" s="144"/>
      <c r="AN37" s="152">
        <v>70.728876508820704</v>
      </c>
      <c r="AO37" s="153">
        <v>75.603528319405697</v>
      </c>
      <c r="AP37" s="154">
        <v>73.166202414113201</v>
      </c>
      <c r="AQ37" s="144"/>
      <c r="AR37" s="155">
        <v>64.882610425785899</v>
      </c>
      <c r="AS37" s="149"/>
      <c r="AT37" s="150">
        <v>-2.4542829643888302</v>
      </c>
      <c r="AU37" s="144">
        <v>1.6238670694863999</v>
      </c>
      <c r="AV37" s="144">
        <v>3.9384174722520502</v>
      </c>
      <c r="AW37" s="144">
        <v>7.8481012658227796</v>
      </c>
      <c r="AX37" s="144">
        <v>1.52730049637266</v>
      </c>
      <c r="AY37" s="151">
        <v>2.7822986902270701</v>
      </c>
      <c r="AZ37" s="144"/>
      <c r="BA37" s="152">
        <v>-7.2168087697929302</v>
      </c>
      <c r="BB37" s="153">
        <v>-6.1383285302593604</v>
      </c>
      <c r="BC37" s="154">
        <v>-6.6627183891027499</v>
      </c>
      <c r="BD37" s="144"/>
      <c r="BE37" s="155">
        <v>-0.46293941089688101</v>
      </c>
    </row>
    <row r="38" spans="1:57" x14ac:dyDescent="0.25">
      <c r="A38" s="24" t="s">
        <v>80</v>
      </c>
      <c r="B38" s="44" t="str">
        <f t="shared" si="0"/>
        <v>Coastal Virginia - Eastern Shore</v>
      </c>
      <c r="C38" s="12"/>
      <c r="D38" s="28" t="s">
        <v>16</v>
      </c>
      <c r="E38" s="31" t="s">
        <v>17</v>
      </c>
      <c r="F38" s="12"/>
      <c r="G38" s="150">
        <v>36.191145467322499</v>
      </c>
      <c r="H38" s="144">
        <v>48.910751932536797</v>
      </c>
      <c r="I38" s="144">
        <v>53.970484891075102</v>
      </c>
      <c r="J38" s="144">
        <v>60.997891777933901</v>
      </c>
      <c r="K38" s="144">
        <v>66.549543218552301</v>
      </c>
      <c r="L38" s="151">
        <v>53.323963457484098</v>
      </c>
      <c r="M38" s="144"/>
      <c r="N38" s="152">
        <v>82.993675333801804</v>
      </c>
      <c r="O38" s="153">
        <v>82.853127196064605</v>
      </c>
      <c r="P38" s="154">
        <v>82.923401264933204</v>
      </c>
      <c r="Q38" s="144"/>
      <c r="R38" s="155">
        <v>61.780945688183898</v>
      </c>
      <c r="S38" s="149"/>
      <c r="T38" s="150">
        <v>-28.415698005620101</v>
      </c>
      <c r="U38" s="144">
        <v>-21.978141530210401</v>
      </c>
      <c r="V38" s="144">
        <v>-12.1611638645787</v>
      </c>
      <c r="W38" s="144">
        <v>-4.1012526171657004</v>
      </c>
      <c r="X38" s="144">
        <v>4.3042686621709496</v>
      </c>
      <c r="Y38" s="151">
        <v>-11.744037038568001</v>
      </c>
      <c r="Z38" s="144"/>
      <c r="AA38" s="152">
        <v>0.44869435241887801</v>
      </c>
      <c r="AB38" s="153">
        <v>-5.0706093358387703</v>
      </c>
      <c r="AC38" s="154">
        <v>-2.3865789818423799</v>
      </c>
      <c r="AD38" s="144"/>
      <c r="AE38" s="155">
        <v>-8.3757161404051992</v>
      </c>
      <c r="AF38" s="35"/>
      <c r="AG38" s="150">
        <v>49.104005621925502</v>
      </c>
      <c r="AH38" s="144">
        <v>58.854532677442002</v>
      </c>
      <c r="AI38" s="144">
        <v>63.281799016162999</v>
      </c>
      <c r="AJ38" s="144">
        <v>65.706254392129296</v>
      </c>
      <c r="AK38" s="144">
        <v>65.337315530569199</v>
      </c>
      <c r="AL38" s="151">
        <v>60.456781447645803</v>
      </c>
      <c r="AM38" s="144"/>
      <c r="AN38" s="152">
        <v>75.158116654954298</v>
      </c>
      <c r="AO38" s="153">
        <v>75.597329585382894</v>
      </c>
      <c r="AP38" s="154">
        <v>75.377723120168596</v>
      </c>
      <c r="AQ38" s="144"/>
      <c r="AR38" s="155">
        <v>64.719907639795196</v>
      </c>
      <c r="AS38" s="149"/>
      <c r="AT38" s="150">
        <v>-7.1786692613121703</v>
      </c>
      <c r="AU38" s="144">
        <v>-5.6223319315467002</v>
      </c>
      <c r="AV38" s="144">
        <v>0.23863256260569099</v>
      </c>
      <c r="AW38" s="144">
        <v>5.4758294189444001</v>
      </c>
      <c r="AX38" s="144">
        <v>3.81808406784898</v>
      </c>
      <c r="AY38" s="151">
        <v>-0.441021858798257</v>
      </c>
      <c r="AZ38" s="144"/>
      <c r="BA38" s="152">
        <v>-5.7433158726929703</v>
      </c>
      <c r="BB38" s="153">
        <v>-9.7212782946679202</v>
      </c>
      <c r="BC38" s="154">
        <v>-7.7809644939773701</v>
      </c>
      <c r="BD38" s="144"/>
      <c r="BE38" s="155">
        <v>-3.0098600982958899</v>
      </c>
    </row>
    <row r="39" spans="1:57" x14ac:dyDescent="0.25">
      <c r="A39" s="24" t="s">
        <v>81</v>
      </c>
      <c r="B39" s="44" t="str">
        <f t="shared" si="0"/>
        <v>Coastal Virginia - Hampton Roads</v>
      </c>
      <c r="C39" s="12"/>
      <c r="D39" s="28" t="s">
        <v>16</v>
      </c>
      <c r="E39" s="31" t="s">
        <v>17</v>
      </c>
      <c r="F39" s="12"/>
      <c r="G39" s="150">
        <v>47.282448080384697</v>
      </c>
      <c r="H39" s="144">
        <v>51.175411729937402</v>
      </c>
      <c r="I39" s="144">
        <v>54.905391220089797</v>
      </c>
      <c r="J39" s="144">
        <v>57.874195892659998</v>
      </c>
      <c r="K39" s="144">
        <v>60.781094393453998</v>
      </c>
      <c r="L39" s="151">
        <v>54.399922539416103</v>
      </c>
      <c r="M39" s="144"/>
      <c r="N39" s="152">
        <v>76.722817764165299</v>
      </c>
      <c r="O39" s="153">
        <v>82.208968055667398</v>
      </c>
      <c r="P39" s="154">
        <v>79.465892909916406</v>
      </c>
      <c r="Q39" s="144"/>
      <c r="R39" s="155">
        <v>61.567240140891002</v>
      </c>
      <c r="S39" s="149"/>
      <c r="T39" s="150">
        <v>-1.5941293963287699</v>
      </c>
      <c r="U39" s="144">
        <v>1.03627535729818</v>
      </c>
      <c r="V39" s="144">
        <v>4.80535457280586</v>
      </c>
      <c r="W39" s="144">
        <v>8.36254202378068</v>
      </c>
      <c r="X39" s="144">
        <v>4.5552383132896201</v>
      </c>
      <c r="Y39" s="151">
        <v>3.5684647885542802</v>
      </c>
      <c r="Z39" s="144"/>
      <c r="AA39" s="152">
        <v>-0.40298402214999102</v>
      </c>
      <c r="AB39" s="153">
        <v>-1.8024497073610899</v>
      </c>
      <c r="AC39" s="154">
        <v>-1.13181461998038</v>
      </c>
      <c r="AD39" s="144"/>
      <c r="AE39" s="155">
        <v>1.79311167038622</v>
      </c>
      <c r="AF39" s="35"/>
      <c r="AG39" s="150">
        <v>52.974127508664402</v>
      </c>
      <c r="AH39" s="144">
        <v>59.6215845893447</v>
      </c>
      <c r="AI39" s="144">
        <v>63.874852166433698</v>
      </c>
      <c r="AJ39" s="144">
        <v>64.126841199870896</v>
      </c>
      <c r="AK39" s="144">
        <v>62.931405225244497</v>
      </c>
      <c r="AL39" s="151">
        <v>60.704956625495797</v>
      </c>
      <c r="AM39" s="144"/>
      <c r="AN39" s="152">
        <v>72.338196179576002</v>
      </c>
      <c r="AO39" s="153">
        <v>76.580425028881507</v>
      </c>
      <c r="AP39" s="154">
        <v>74.459310604228705</v>
      </c>
      <c r="AQ39" s="144"/>
      <c r="AR39" s="155">
        <v>64.635541428659096</v>
      </c>
      <c r="AS39" s="149"/>
      <c r="AT39" s="150">
        <v>2.3427255237829998</v>
      </c>
      <c r="AU39" s="144">
        <v>8.3585707700641301</v>
      </c>
      <c r="AV39" s="144">
        <v>12.2977574743873</v>
      </c>
      <c r="AW39" s="144">
        <v>11.490954724843</v>
      </c>
      <c r="AX39" s="144">
        <v>4.5792952718509001</v>
      </c>
      <c r="AY39" s="151">
        <v>7.8787761118726696</v>
      </c>
      <c r="AZ39" s="144"/>
      <c r="BA39" s="152">
        <v>-5.3564824676923601</v>
      </c>
      <c r="BB39" s="153">
        <v>-6.4057358750037299</v>
      </c>
      <c r="BC39" s="154">
        <v>-5.8989756330818599</v>
      </c>
      <c r="BD39" s="144"/>
      <c r="BE39" s="155">
        <v>2.9235528376971498</v>
      </c>
    </row>
    <row r="40" spans="1:57" x14ac:dyDescent="0.25">
      <c r="A40" s="25" t="s">
        <v>82</v>
      </c>
      <c r="B40" s="44" t="str">
        <f t="shared" si="0"/>
        <v>Northern Virginia</v>
      </c>
      <c r="C40" s="12"/>
      <c r="D40" s="28" t="s">
        <v>16</v>
      </c>
      <c r="E40" s="31" t="s">
        <v>17</v>
      </c>
      <c r="F40" s="13"/>
      <c r="G40" s="150">
        <v>50.3104959818167</v>
      </c>
      <c r="H40" s="144">
        <v>60.122574884324997</v>
      </c>
      <c r="I40" s="144">
        <v>66.0017046838217</v>
      </c>
      <c r="J40" s="144">
        <v>68.877343940254804</v>
      </c>
      <c r="K40" s="144">
        <v>66.707930838541998</v>
      </c>
      <c r="L40" s="151">
        <v>62.404010065751997</v>
      </c>
      <c r="M40" s="144"/>
      <c r="N40" s="152">
        <v>82.914603458072804</v>
      </c>
      <c r="O40" s="153">
        <v>92.852504261709498</v>
      </c>
      <c r="P40" s="154">
        <v>87.883553859891194</v>
      </c>
      <c r="Q40" s="144"/>
      <c r="R40" s="155">
        <v>69.683879721220407</v>
      </c>
      <c r="S40" s="149"/>
      <c r="T40" s="150">
        <v>3.5596696390907301</v>
      </c>
      <c r="U40" s="144">
        <v>15.227769722449301</v>
      </c>
      <c r="V40" s="144">
        <v>22.6643623575821</v>
      </c>
      <c r="W40" s="144">
        <v>24.6539892904207</v>
      </c>
      <c r="X40" s="144">
        <v>16.480466782907101</v>
      </c>
      <c r="Y40" s="151">
        <v>16.822270884089999</v>
      </c>
      <c r="Z40" s="144"/>
      <c r="AA40" s="152">
        <v>7.6556715005139901</v>
      </c>
      <c r="AB40" s="153">
        <v>8.3450384488820397</v>
      </c>
      <c r="AC40" s="154">
        <v>8.0187466946365706</v>
      </c>
      <c r="AD40" s="144"/>
      <c r="AE40" s="155">
        <v>13.489388948162899</v>
      </c>
      <c r="AF40" s="35"/>
      <c r="AG40" s="150">
        <v>55.864416754606701</v>
      </c>
      <c r="AH40" s="144">
        <v>70.0594609952106</v>
      </c>
      <c r="AI40" s="144">
        <v>76.502252617907203</v>
      </c>
      <c r="AJ40" s="144">
        <v>76.559582758340696</v>
      </c>
      <c r="AK40" s="144">
        <v>70.0589536488351</v>
      </c>
      <c r="AL40" s="151">
        <v>69.808933354980098</v>
      </c>
      <c r="AM40" s="144"/>
      <c r="AN40" s="152">
        <v>74.5423735692832</v>
      </c>
      <c r="AO40" s="153">
        <v>78.232303758421907</v>
      </c>
      <c r="AP40" s="154">
        <v>76.387338663852503</v>
      </c>
      <c r="AQ40" s="144"/>
      <c r="AR40" s="155">
        <v>71.688477728943596</v>
      </c>
      <c r="AS40" s="149"/>
      <c r="AT40" s="150">
        <v>14.2402151215088</v>
      </c>
      <c r="AU40" s="144">
        <v>29.777646151063902</v>
      </c>
      <c r="AV40" s="144">
        <v>35.827161827054603</v>
      </c>
      <c r="AW40" s="144">
        <v>34.408079663163399</v>
      </c>
      <c r="AX40" s="144">
        <v>23.2530482554731</v>
      </c>
      <c r="AY40" s="151">
        <v>27.850315625512799</v>
      </c>
      <c r="AZ40" s="144"/>
      <c r="BA40" s="152">
        <v>7.6384276282714199</v>
      </c>
      <c r="BB40" s="153">
        <v>4.6326068447996596</v>
      </c>
      <c r="BC40" s="154">
        <v>6.0779558316707103</v>
      </c>
      <c r="BD40" s="144"/>
      <c r="BE40" s="155">
        <v>20.331268088116701</v>
      </c>
    </row>
    <row r="41" spans="1:57" x14ac:dyDescent="0.25">
      <c r="A41" s="26" t="s">
        <v>83</v>
      </c>
      <c r="B41" s="44" t="str">
        <f t="shared" si="0"/>
        <v>Shenandoah Valley</v>
      </c>
      <c r="C41" s="12"/>
      <c r="D41" s="29" t="s">
        <v>16</v>
      </c>
      <c r="E41" s="32" t="s">
        <v>17</v>
      </c>
      <c r="F41" s="12"/>
      <c r="G41" s="156">
        <v>46.802759134973897</v>
      </c>
      <c r="H41" s="157">
        <v>57.1029082774049</v>
      </c>
      <c r="I41" s="157">
        <v>60.3560775540641</v>
      </c>
      <c r="J41" s="157">
        <v>67.048844146159496</v>
      </c>
      <c r="K41" s="157">
        <v>76.081282624906706</v>
      </c>
      <c r="L41" s="158">
        <v>61.478374347501799</v>
      </c>
      <c r="M41" s="144"/>
      <c r="N41" s="159">
        <v>89.215137956748606</v>
      </c>
      <c r="O41" s="160">
        <v>90.7158836689038</v>
      </c>
      <c r="P41" s="161">
        <v>89.965510812826196</v>
      </c>
      <c r="Q41" s="144"/>
      <c r="R41" s="162">
        <v>69.617556194737404</v>
      </c>
      <c r="S41" s="149"/>
      <c r="T41" s="156">
        <v>-11.394671073588301</v>
      </c>
      <c r="U41" s="157">
        <v>-2.4224054273179001</v>
      </c>
      <c r="V41" s="157">
        <v>1.4471730994519401</v>
      </c>
      <c r="W41" s="157">
        <v>9.7190665024220593</v>
      </c>
      <c r="X41" s="157">
        <v>2.8313661960965799</v>
      </c>
      <c r="Y41" s="158">
        <v>0.47484863635648</v>
      </c>
      <c r="Z41" s="144"/>
      <c r="AA41" s="159">
        <v>-2.1918254642194599</v>
      </c>
      <c r="AB41" s="160">
        <v>-1.5577861605643699</v>
      </c>
      <c r="AC41" s="161">
        <v>-1.87318582833755</v>
      </c>
      <c r="AD41" s="144"/>
      <c r="AE41" s="162">
        <v>-0.40753979066997498</v>
      </c>
      <c r="AF41" s="36"/>
      <c r="AG41" s="156">
        <v>47.986577181207998</v>
      </c>
      <c r="AH41" s="157">
        <v>57.774049217002201</v>
      </c>
      <c r="AI41" s="157">
        <v>61.087807606263901</v>
      </c>
      <c r="AJ41" s="157">
        <v>64.655574198359403</v>
      </c>
      <c r="AK41" s="157">
        <v>69.495712155108095</v>
      </c>
      <c r="AL41" s="158">
        <v>60.199944071588298</v>
      </c>
      <c r="AM41" s="144"/>
      <c r="AN41" s="159">
        <v>83.058351976137203</v>
      </c>
      <c r="AO41" s="160">
        <v>84.104679343773299</v>
      </c>
      <c r="AP41" s="161">
        <v>83.581515659955201</v>
      </c>
      <c r="AQ41" s="144"/>
      <c r="AR41" s="162">
        <v>66.880393096836002</v>
      </c>
      <c r="AS41" s="96"/>
      <c r="AT41" s="156">
        <v>-5.2256302252149096</v>
      </c>
      <c r="AU41" s="157">
        <v>1.18325577648058</v>
      </c>
      <c r="AV41" s="157">
        <v>4.6837792703883396</v>
      </c>
      <c r="AW41" s="157">
        <v>5.2081245309734001</v>
      </c>
      <c r="AX41" s="157">
        <v>2.6781992362995299</v>
      </c>
      <c r="AY41" s="158">
        <v>1.9558916008332301</v>
      </c>
      <c r="AZ41" s="144"/>
      <c r="BA41" s="159">
        <v>-0.82018070347372896</v>
      </c>
      <c r="BB41" s="160">
        <v>-3.6013948158219402</v>
      </c>
      <c r="BC41" s="161">
        <v>-2.23926454787629</v>
      </c>
      <c r="BD41" s="144"/>
      <c r="BE41" s="162">
        <v>0.41646405896355099</v>
      </c>
    </row>
    <row r="42" spans="1:57" x14ac:dyDescent="0.25">
      <c r="A42" s="22" t="s">
        <v>84</v>
      </c>
      <c r="B42" s="44" t="str">
        <f t="shared" si="0"/>
        <v>Southern Virginia</v>
      </c>
      <c r="C42" s="10"/>
      <c r="D42" s="27" t="s">
        <v>16</v>
      </c>
      <c r="E42" s="30" t="s">
        <v>17</v>
      </c>
      <c r="F42" s="3"/>
      <c r="G42" s="141">
        <v>47.473471450227301</v>
      </c>
      <c r="H42" s="142">
        <v>57.806973218797303</v>
      </c>
      <c r="I42" s="142">
        <v>64.881253158160604</v>
      </c>
      <c r="J42" s="142">
        <v>68.292066700353701</v>
      </c>
      <c r="K42" s="142">
        <v>68.039413845376401</v>
      </c>
      <c r="L42" s="143">
        <v>61.298635674583103</v>
      </c>
      <c r="M42" s="144"/>
      <c r="N42" s="145">
        <v>74.052551793835207</v>
      </c>
      <c r="O42" s="146">
        <v>76.604345629105595</v>
      </c>
      <c r="P42" s="147">
        <v>75.328448711470401</v>
      </c>
      <c r="Q42" s="144"/>
      <c r="R42" s="148">
        <v>65.307153685122302</v>
      </c>
      <c r="S42" s="149"/>
      <c r="T42" s="141">
        <v>-5.2206386931667996</v>
      </c>
      <c r="U42" s="142">
        <v>-3.92199539327506</v>
      </c>
      <c r="V42" s="142">
        <v>1.52762104867911</v>
      </c>
      <c r="W42" s="142">
        <v>3.2334066692250301</v>
      </c>
      <c r="X42" s="142">
        <v>-3.9343654016243299</v>
      </c>
      <c r="Y42" s="143">
        <v>-1.4932218559528401</v>
      </c>
      <c r="Z42" s="144"/>
      <c r="AA42" s="145">
        <v>-8.6115796284931907</v>
      </c>
      <c r="AB42" s="146">
        <v>-8.5414341539116005</v>
      </c>
      <c r="AC42" s="147">
        <v>-8.5759262879486595</v>
      </c>
      <c r="AD42" s="144"/>
      <c r="AE42" s="148">
        <v>-3.9455922897889799</v>
      </c>
      <c r="AF42" s="33"/>
      <c r="AG42" s="141">
        <v>51.275896917635102</v>
      </c>
      <c r="AH42" s="142">
        <v>60.819858514401197</v>
      </c>
      <c r="AI42" s="142">
        <v>64.773875694795294</v>
      </c>
      <c r="AJ42" s="142">
        <v>66.536129358261704</v>
      </c>
      <c r="AK42" s="142">
        <v>63.681152097018597</v>
      </c>
      <c r="AL42" s="143">
        <v>61.4173825164224</v>
      </c>
      <c r="AM42" s="144"/>
      <c r="AN42" s="145">
        <v>67.906771096513296</v>
      </c>
      <c r="AO42" s="146">
        <v>70.376452753916098</v>
      </c>
      <c r="AP42" s="147">
        <v>69.141611925214704</v>
      </c>
      <c r="AQ42" s="144"/>
      <c r="AR42" s="148">
        <v>63.624305204648799</v>
      </c>
      <c r="AS42" s="149"/>
      <c r="AT42" s="141">
        <v>-2.8120761714337998</v>
      </c>
      <c r="AU42" s="142">
        <v>4.27013959446331</v>
      </c>
      <c r="AV42" s="142">
        <v>4.3286305434071499</v>
      </c>
      <c r="AW42" s="142">
        <v>6.7652390837403003</v>
      </c>
      <c r="AX42" s="142">
        <v>-0.49780714273427901</v>
      </c>
      <c r="AY42" s="143">
        <v>2.5349655825741801</v>
      </c>
      <c r="AZ42" s="144"/>
      <c r="BA42" s="145">
        <v>-9.42713492088048</v>
      </c>
      <c r="BB42" s="146">
        <v>-10.5265329310359</v>
      </c>
      <c r="BC42" s="147">
        <v>-9.9900064575033198</v>
      </c>
      <c r="BD42" s="144"/>
      <c r="BE42" s="148">
        <v>-1.7115893843704399</v>
      </c>
    </row>
    <row r="43" spans="1:57" x14ac:dyDescent="0.25">
      <c r="A43" s="23" t="s">
        <v>85</v>
      </c>
      <c r="B43" s="44" t="str">
        <f t="shared" si="0"/>
        <v>Southwest Virginia - Blue Ridge Highlands</v>
      </c>
      <c r="C43" s="11"/>
      <c r="D43" s="28" t="s">
        <v>16</v>
      </c>
      <c r="E43" s="31" t="s">
        <v>17</v>
      </c>
      <c r="F43" s="12"/>
      <c r="G43" s="150">
        <v>37.900985097246704</v>
      </c>
      <c r="H43" s="144">
        <v>51.490275322050998</v>
      </c>
      <c r="I43" s="144">
        <v>55.620106087395797</v>
      </c>
      <c r="J43" s="144">
        <v>58.777469057842801</v>
      </c>
      <c r="K43" s="144">
        <v>60.9118464258651</v>
      </c>
      <c r="L43" s="151">
        <v>52.940136398080298</v>
      </c>
      <c r="M43" s="144"/>
      <c r="N43" s="152">
        <v>74.640060621369003</v>
      </c>
      <c r="O43" s="153">
        <v>77.544834554180298</v>
      </c>
      <c r="P43" s="154">
        <v>76.0924475877746</v>
      </c>
      <c r="Q43" s="144"/>
      <c r="R43" s="155">
        <v>59.555082452278697</v>
      </c>
      <c r="S43" s="149"/>
      <c r="T43" s="150">
        <v>-11.3703484937979</v>
      </c>
      <c r="U43" s="144">
        <v>1.5695067264573901</v>
      </c>
      <c r="V43" s="144">
        <v>7.4408392290802601</v>
      </c>
      <c r="W43" s="144">
        <v>8.7383177570093409</v>
      </c>
      <c r="X43" s="144">
        <v>6.3740626378473699</v>
      </c>
      <c r="Y43" s="151">
        <v>3.1802294097376</v>
      </c>
      <c r="Z43" s="144"/>
      <c r="AA43" s="152">
        <v>-9.3280147284443</v>
      </c>
      <c r="AB43" s="153">
        <v>-11.514627467934799</v>
      </c>
      <c r="AC43" s="154">
        <v>-10.4555250055733</v>
      </c>
      <c r="AD43" s="144"/>
      <c r="AE43" s="155">
        <v>-2.25347941960319</v>
      </c>
      <c r="AF43" s="34"/>
      <c r="AG43" s="150">
        <v>41.430916898206597</v>
      </c>
      <c r="AH43" s="144">
        <v>52.996337458954201</v>
      </c>
      <c r="AI43" s="144">
        <v>58.925865117453903</v>
      </c>
      <c r="AJ43" s="144">
        <v>61.855897954028698</v>
      </c>
      <c r="AK43" s="144">
        <v>67.485476130335897</v>
      </c>
      <c r="AL43" s="151">
        <v>56.538898711795902</v>
      </c>
      <c r="AM43" s="144"/>
      <c r="AN43" s="152">
        <v>76.054559232129293</v>
      </c>
      <c r="AO43" s="153">
        <v>77.194367264460695</v>
      </c>
      <c r="AP43" s="154">
        <v>76.624463248295001</v>
      </c>
      <c r="AQ43" s="144"/>
      <c r="AR43" s="155">
        <v>62.2776314365099</v>
      </c>
      <c r="AS43" s="149"/>
      <c r="AT43" s="150">
        <v>3.7476280834914601</v>
      </c>
      <c r="AU43" s="144">
        <v>7.6858920895618104</v>
      </c>
      <c r="AV43" s="144">
        <v>17.333081855903401</v>
      </c>
      <c r="AW43" s="144">
        <v>15.7586858898605</v>
      </c>
      <c r="AX43" s="144">
        <v>17.7371378208659</v>
      </c>
      <c r="AY43" s="151">
        <v>13.0221285297718</v>
      </c>
      <c r="AZ43" s="144"/>
      <c r="BA43" s="152">
        <v>-1.78585990377558</v>
      </c>
      <c r="BB43" s="153">
        <v>-3.7175599574685898</v>
      </c>
      <c r="BC43" s="154">
        <v>-2.7684849456118901</v>
      </c>
      <c r="BD43" s="144"/>
      <c r="BE43" s="155">
        <v>6.9181805510384198</v>
      </c>
    </row>
    <row r="44" spans="1:57" x14ac:dyDescent="0.25">
      <c r="A44" s="24" t="s">
        <v>86</v>
      </c>
      <c r="B44" s="44" t="str">
        <f t="shared" si="0"/>
        <v>Southwest Virginia - Heart of Appalachia</v>
      </c>
      <c r="C44" s="12"/>
      <c r="D44" s="28" t="s">
        <v>16</v>
      </c>
      <c r="E44" s="31" t="s">
        <v>17</v>
      </c>
      <c r="F44" s="12"/>
      <c r="G44" s="150">
        <v>52.205398288347503</v>
      </c>
      <c r="H44" s="144">
        <v>65.042791310072403</v>
      </c>
      <c r="I44" s="144">
        <v>69.716919025674699</v>
      </c>
      <c r="J44" s="144">
        <v>73.2060566161948</v>
      </c>
      <c r="K44" s="144">
        <v>73.930217248189507</v>
      </c>
      <c r="L44" s="151">
        <v>66.820276497695801</v>
      </c>
      <c r="M44" s="144"/>
      <c r="N44" s="152">
        <v>78.4726793943383</v>
      </c>
      <c r="O44" s="153">
        <v>77.946017116524004</v>
      </c>
      <c r="P44" s="154">
        <v>78.209348255431195</v>
      </c>
      <c r="Q44" s="144"/>
      <c r="R44" s="155">
        <v>70.074296999905897</v>
      </c>
      <c r="S44" s="149"/>
      <c r="T44" s="150">
        <v>11.0644257703081</v>
      </c>
      <c r="U44" s="144">
        <v>6.4655172413793096</v>
      </c>
      <c r="V44" s="144">
        <v>10.5427974947807</v>
      </c>
      <c r="W44" s="144">
        <v>15.712799167533801</v>
      </c>
      <c r="X44" s="144">
        <v>15.653964984551999</v>
      </c>
      <c r="Y44" s="151">
        <v>11.9814651368049</v>
      </c>
      <c r="Z44" s="144"/>
      <c r="AA44" s="152">
        <v>0.93141405588484305</v>
      </c>
      <c r="AB44" s="153">
        <v>-0.42052144659377599</v>
      </c>
      <c r="AC44" s="154">
        <v>0.253164556962025</v>
      </c>
      <c r="AD44" s="144"/>
      <c r="AE44" s="155">
        <v>7.95421616922631</v>
      </c>
      <c r="AF44" s="35"/>
      <c r="AG44" s="150">
        <v>53.456221198156598</v>
      </c>
      <c r="AH44" s="144">
        <v>68.416721527320604</v>
      </c>
      <c r="AI44" s="144">
        <v>72.037524687294194</v>
      </c>
      <c r="AJ44" s="144">
        <v>73.288347597103296</v>
      </c>
      <c r="AK44" s="144">
        <v>70.523370638578001</v>
      </c>
      <c r="AL44" s="151">
        <v>67.544437129690493</v>
      </c>
      <c r="AM44" s="144"/>
      <c r="AN44" s="152">
        <v>76.530612244897895</v>
      </c>
      <c r="AO44" s="153">
        <v>75.049374588545007</v>
      </c>
      <c r="AP44" s="154">
        <v>75.789993416721501</v>
      </c>
      <c r="AQ44" s="144"/>
      <c r="AR44" s="155">
        <v>69.900310354556495</v>
      </c>
      <c r="AS44" s="149"/>
      <c r="AT44" s="150">
        <v>13.685684284214201</v>
      </c>
      <c r="AU44" s="144">
        <v>15.600667408231301</v>
      </c>
      <c r="AV44" s="144">
        <v>20.1482294811968</v>
      </c>
      <c r="AW44" s="144">
        <v>18.715009330845099</v>
      </c>
      <c r="AX44" s="144">
        <v>13.600212089077401</v>
      </c>
      <c r="AY44" s="151">
        <v>16.465179635620601</v>
      </c>
      <c r="AZ44" s="144"/>
      <c r="BA44" s="152">
        <v>5.4900181488203197</v>
      </c>
      <c r="BB44" s="153">
        <v>1.7175998215480699</v>
      </c>
      <c r="BC44" s="154">
        <v>3.58789787425486</v>
      </c>
      <c r="BD44" s="144"/>
      <c r="BE44" s="155">
        <v>12.1463598642021</v>
      </c>
    </row>
    <row r="45" spans="1:57" x14ac:dyDescent="0.25">
      <c r="A45" s="26" t="s">
        <v>87</v>
      </c>
      <c r="B45" s="44" t="str">
        <f t="shared" si="0"/>
        <v>Virginia Mountains</v>
      </c>
      <c r="C45" s="12"/>
      <c r="D45" s="29" t="s">
        <v>16</v>
      </c>
      <c r="E45" s="32" t="s">
        <v>17</v>
      </c>
      <c r="F45" s="12"/>
      <c r="G45" s="156">
        <v>47.108843537414899</v>
      </c>
      <c r="H45" s="157">
        <v>56.604308390022602</v>
      </c>
      <c r="I45" s="157">
        <v>62.485827664398997</v>
      </c>
      <c r="J45" s="157">
        <v>66.057256235827595</v>
      </c>
      <c r="K45" s="157">
        <v>62.967687074829897</v>
      </c>
      <c r="L45" s="158">
        <v>59.044784580498799</v>
      </c>
      <c r="M45" s="144"/>
      <c r="N45" s="159">
        <v>76.629818594104293</v>
      </c>
      <c r="O45" s="160">
        <v>78.656462585034006</v>
      </c>
      <c r="P45" s="161">
        <v>77.6431405895691</v>
      </c>
      <c r="Q45" s="144"/>
      <c r="R45" s="162">
        <v>64.358600583090293</v>
      </c>
      <c r="S45" s="149"/>
      <c r="T45" s="156">
        <v>0.12991442995536301</v>
      </c>
      <c r="U45" s="157">
        <v>6.1939199891725298</v>
      </c>
      <c r="V45" s="157">
        <v>19.1567788212114</v>
      </c>
      <c r="W45" s="157">
        <v>25.226866025394699</v>
      </c>
      <c r="X45" s="157">
        <v>12.201369858536699</v>
      </c>
      <c r="Y45" s="158">
        <v>12.8269479696395</v>
      </c>
      <c r="Z45" s="144"/>
      <c r="AA45" s="159">
        <v>-3.2113069417562099</v>
      </c>
      <c r="AB45" s="160">
        <v>-5.8001873658730503</v>
      </c>
      <c r="AC45" s="161">
        <v>-4.5401811728807404</v>
      </c>
      <c r="AD45" s="144"/>
      <c r="AE45" s="162">
        <v>6.1690978771023603</v>
      </c>
      <c r="AF45" s="36"/>
      <c r="AG45" s="156">
        <v>44.343465998119697</v>
      </c>
      <c r="AH45" s="157">
        <v>55.144677739475597</v>
      </c>
      <c r="AI45" s="157">
        <v>60.127441763292502</v>
      </c>
      <c r="AJ45" s="157">
        <v>62.982694383509099</v>
      </c>
      <c r="AK45" s="157">
        <v>63.689543507782297</v>
      </c>
      <c r="AL45" s="158">
        <v>57.257564678435799</v>
      </c>
      <c r="AM45" s="144"/>
      <c r="AN45" s="159">
        <v>69.720394164142206</v>
      </c>
      <c r="AO45" s="160">
        <v>72.546753519646899</v>
      </c>
      <c r="AP45" s="161">
        <v>71.129502557924297</v>
      </c>
      <c r="AQ45" s="144"/>
      <c r="AR45" s="162">
        <v>61.212836290499197</v>
      </c>
      <c r="AS45" s="149"/>
      <c r="AT45" s="156">
        <v>-0.56983880479044102</v>
      </c>
      <c r="AU45" s="157">
        <v>4.3861485094558299</v>
      </c>
      <c r="AV45" s="157">
        <v>11.1451191129091</v>
      </c>
      <c r="AW45" s="157">
        <v>15.2100676744642</v>
      </c>
      <c r="AX45" s="157">
        <v>11.861970815846799</v>
      </c>
      <c r="AY45" s="158">
        <v>8.8022067972173801</v>
      </c>
      <c r="AZ45" s="144"/>
      <c r="BA45" s="159">
        <v>-6.1027806990546596</v>
      </c>
      <c r="BB45" s="160">
        <v>-7.1591792273369501</v>
      </c>
      <c r="BC45" s="161">
        <v>-6.6498031802056401</v>
      </c>
      <c r="BD45" s="144"/>
      <c r="BE45" s="162">
        <v>3.1214338922879001</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14" zoomScale="85" zoomScaleNormal="85" workbookViewId="0">
      <selection activeCell="A6" sqref="A6:XFD43"/>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6" t="s">
        <v>5</v>
      </c>
      <c r="E2" s="197"/>
      <c r="G2" s="198" t="s">
        <v>36</v>
      </c>
      <c r="H2" s="199"/>
      <c r="I2" s="199"/>
      <c r="J2" s="199"/>
      <c r="K2" s="199"/>
      <c r="L2" s="199"/>
      <c r="M2" s="199"/>
      <c r="N2" s="199"/>
      <c r="O2" s="199"/>
      <c r="P2" s="199"/>
      <c r="Q2" s="199"/>
      <c r="R2" s="199"/>
      <c r="T2" s="198" t="s">
        <v>37</v>
      </c>
      <c r="U2" s="199"/>
      <c r="V2" s="199"/>
      <c r="W2" s="199"/>
      <c r="X2" s="199"/>
      <c r="Y2" s="199"/>
      <c r="Z2" s="199"/>
      <c r="AA2" s="199"/>
      <c r="AB2" s="199"/>
      <c r="AC2" s="199"/>
      <c r="AD2" s="199"/>
      <c r="AE2" s="199"/>
      <c r="AF2" s="4"/>
      <c r="AG2" s="198" t="s">
        <v>38</v>
      </c>
      <c r="AH2" s="199"/>
      <c r="AI2" s="199"/>
      <c r="AJ2" s="199"/>
      <c r="AK2" s="199"/>
      <c r="AL2" s="199"/>
      <c r="AM2" s="199"/>
      <c r="AN2" s="199"/>
      <c r="AO2" s="199"/>
      <c r="AP2" s="199"/>
      <c r="AQ2" s="199"/>
      <c r="AR2" s="199"/>
      <c r="AT2" s="198" t="s">
        <v>39</v>
      </c>
      <c r="AU2" s="199"/>
      <c r="AV2" s="199"/>
      <c r="AW2" s="199"/>
      <c r="AX2" s="199"/>
      <c r="AY2" s="199"/>
      <c r="AZ2" s="199"/>
      <c r="BA2" s="199"/>
      <c r="BB2" s="199"/>
      <c r="BC2" s="199"/>
      <c r="BD2" s="199"/>
      <c r="BE2" s="199"/>
    </row>
    <row r="3" spans="1:57" x14ac:dyDescent="0.25">
      <c r="A3" s="37"/>
      <c r="B3" s="37"/>
      <c r="C3" s="3"/>
      <c r="D3" s="200" t="s">
        <v>8</v>
      </c>
      <c r="E3" s="202" t="s">
        <v>9</v>
      </c>
      <c r="F3" s="5"/>
      <c r="G3" s="204" t="s">
        <v>0</v>
      </c>
      <c r="H3" s="206" t="s">
        <v>1</v>
      </c>
      <c r="I3" s="206" t="s">
        <v>10</v>
      </c>
      <c r="J3" s="206" t="s">
        <v>2</v>
      </c>
      <c r="K3" s="206" t="s">
        <v>11</v>
      </c>
      <c r="L3" s="208" t="s">
        <v>12</v>
      </c>
      <c r="M3" s="5"/>
      <c r="N3" s="204" t="s">
        <v>3</v>
      </c>
      <c r="O3" s="206" t="s">
        <v>4</v>
      </c>
      <c r="P3" s="208" t="s">
        <v>13</v>
      </c>
      <c r="Q3" s="2"/>
      <c r="R3" s="210" t="s">
        <v>14</v>
      </c>
      <c r="S3" s="2"/>
      <c r="T3" s="204" t="s">
        <v>0</v>
      </c>
      <c r="U3" s="206" t="s">
        <v>1</v>
      </c>
      <c r="V3" s="206" t="s">
        <v>10</v>
      </c>
      <c r="W3" s="206" t="s">
        <v>2</v>
      </c>
      <c r="X3" s="206" t="s">
        <v>11</v>
      </c>
      <c r="Y3" s="208" t="s">
        <v>12</v>
      </c>
      <c r="Z3" s="2"/>
      <c r="AA3" s="204" t="s">
        <v>3</v>
      </c>
      <c r="AB3" s="206" t="s">
        <v>4</v>
      </c>
      <c r="AC3" s="208" t="s">
        <v>13</v>
      </c>
      <c r="AD3" s="1"/>
      <c r="AE3" s="212" t="s">
        <v>14</v>
      </c>
      <c r="AF3" s="47"/>
      <c r="AG3" s="204" t="s">
        <v>0</v>
      </c>
      <c r="AH3" s="206" t="s">
        <v>1</v>
      </c>
      <c r="AI3" s="206" t="s">
        <v>10</v>
      </c>
      <c r="AJ3" s="206" t="s">
        <v>2</v>
      </c>
      <c r="AK3" s="206" t="s">
        <v>11</v>
      </c>
      <c r="AL3" s="208" t="s">
        <v>12</v>
      </c>
      <c r="AM3" s="5"/>
      <c r="AN3" s="204" t="s">
        <v>3</v>
      </c>
      <c r="AO3" s="206" t="s">
        <v>4</v>
      </c>
      <c r="AP3" s="208" t="s">
        <v>13</v>
      </c>
      <c r="AQ3" s="2"/>
      <c r="AR3" s="210" t="s">
        <v>14</v>
      </c>
      <c r="AS3" s="2"/>
      <c r="AT3" s="204" t="s">
        <v>0</v>
      </c>
      <c r="AU3" s="206" t="s">
        <v>1</v>
      </c>
      <c r="AV3" s="206" t="s">
        <v>10</v>
      </c>
      <c r="AW3" s="206" t="s">
        <v>2</v>
      </c>
      <c r="AX3" s="206" t="s">
        <v>11</v>
      </c>
      <c r="AY3" s="208" t="s">
        <v>12</v>
      </c>
      <c r="AZ3" s="2"/>
      <c r="BA3" s="204" t="s">
        <v>3</v>
      </c>
      <c r="BB3" s="206" t="s">
        <v>4</v>
      </c>
      <c r="BC3" s="208" t="s">
        <v>13</v>
      </c>
      <c r="BD3" s="1"/>
      <c r="BE3" s="212" t="s">
        <v>14</v>
      </c>
    </row>
    <row r="4" spans="1:57" x14ac:dyDescent="0.25">
      <c r="A4" s="37"/>
      <c r="B4" s="37"/>
      <c r="C4" s="3"/>
      <c r="D4" s="201"/>
      <c r="E4" s="203"/>
      <c r="F4" s="5"/>
      <c r="G4" s="205"/>
      <c r="H4" s="207"/>
      <c r="I4" s="207"/>
      <c r="J4" s="207"/>
      <c r="K4" s="207"/>
      <c r="L4" s="209"/>
      <c r="M4" s="5"/>
      <c r="N4" s="205"/>
      <c r="O4" s="207"/>
      <c r="P4" s="209"/>
      <c r="Q4" s="2"/>
      <c r="R4" s="211"/>
      <c r="S4" s="2"/>
      <c r="T4" s="205"/>
      <c r="U4" s="207"/>
      <c r="V4" s="207"/>
      <c r="W4" s="207"/>
      <c r="X4" s="207"/>
      <c r="Y4" s="209"/>
      <c r="Z4" s="2"/>
      <c r="AA4" s="205"/>
      <c r="AB4" s="207"/>
      <c r="AC4" s="209"/>
      <c r="AD4" s="1"/>
      <c r="AE4" s="213"/>
      <c r="AF4" s="48"/>
      <c r="AG4" s="205"/>
      <c r="AH4" s="207"/>
      <c r="AI4" s="207"/>
      <c r="AJ4" s="207"/>
      <c r="AK4" s="207"/>
      <c r="AL4" s="209"/>
      <c r="AM4" s="5"/>
      <c r="AN4" s="205"/>
      <c r="AO4" s="207"/>
      <c r="AP4" s="209"/>
      <c r="AQ4" s="2"/>
      <c r="AR4" s="211"/>
      <c r="AS4" s="2"/>
      <c r="AT4" s="205"/>
      <c r="AU4" s="207"/>
      <c r="AV4" s="207"/>
      <c r="AW4" s="207"/>
      <c r="AX4" s="207"/>
      <c r="AY4" s="209"/>
      <c r="AZ4" s="2"/>
      <c r="BA4" s="205"/>
      <c r="BB4" s="207"/>
      <c r="BC4" s="209"/>
      <c r="BD4" s="1"/>
      <c r="BE4" s="213"/>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3">
        <v>139.325353830697</v>
      </c>
      <c r="H6" s="164">
        <v>140.066037861193</v>
      </c>
      <c r="I6" s="164">
        <v>141.85196046412099</v>
      </c>
      <c r="J6" s="164">
        <v>143.787478971279</v>
      </c>
      <c r="K6" s="164">
        <v>147.51933388982999</v>
      </c>
      <c r="L6" s="165">
        <v>142.70116711303001</v>
      </c>
      <c r="M6" s="166"/>
      <c r="N6" s="167">
        <v>170.91754323433801</v>
      </c>
      <c r="O6" s="168">
        <v>180.015436611989</v>
      </c>
      <c r="P6" s="169">
        <v>175.59384094242699</v>
      </c>
      <c r="Q6" s="166"/>
      <c r="R6" s="170">
        <v>153.78736127015</v>
      </c>
      <c r="S6" s="149"/>
      <c r="T6" s="141">
        <v>13.4193335346563</v>
      </c>
      <c r="U6" s="142">
        <v>15.4674648162853</v>
      </c>
      <c r="V6" s="142">
        <v>15.220908938989201</v>
      </c>
      <c r="W6" s="142">
        <v>16.249203183349199</v>
      </c>
      <c r="X6" s="142">
        <v>15.518340697368799</v>
      </c>
      <c r="Y6" s="143">
        <v>15.2367794498574</v>
      </c>
      <c r="Z6" s="144"/>
      <c r="AA6" s="145">
        <v>12.4964022907425</v>
      </c>
      <c r="AB6" s="146">
        <v>11.810387061485599</v>
      </c>
      <c r="AC6" s="147">
        <v>12.1088096795576</v>
      </c>
      <c r="AD6" s="144"/>
      <c r="AE6" s="148">
        <v>13.5342406054099</v>
      </c>
      <c r="AF6" s="33"/>
      <c r="AG6" s="163">
        <v>141.19412418392099</v>
      </c>
      <c r="AH6" s="164">
        <v>145.86214232334899</v>
      </c>
      <c r="AI6" s="164">
        <v>150.41321936679699</v>
      </c>
      <c r="AJ6" s="164">
        <v>150.87340894880899</v>
      </c>
      <c r="AK6" s="164">
        <v>149.25504289011801</v>
      </c>
      <c r="AL6" s="165">
        <v>147.83292352818</v>
      </c>
      <c r="AM6" s="166"/>
      <c r="AN6" s="167">
        <v>165.57664260002699</v>
      </c>
      <c r="AO6" s="168">
        <v>171.82696257473299</v>
      </c>
      <c r="AP6" s="169">
        <v>168.77817017531299</v>
      </c>
      <c r="AQ6" s="166"/>
      <c r="AR6" s="170">
        <v>154.56411477016101</v>
      </c>
      <c r="AS6" s="149"/>
      <c r="AT6" s="141">
        <v>14.635311005419201</v>
      </c>
      <c r="AU6" s="142">
        <v>19.731568257817599</v>
      </c>
      <c r="AV6" s="142">
        <v>22.268551142811901</v>
      </c>
      <c r="AW6" s="142">
        <v>22.382583876555799</v>
      </c>
      <c r="AX6" s="142">
        <v>18.212381717922302</v>
      </c>
      <c r="AY6" s="143">
        <v>19.643252159387799</v>
      </c>
      <c r="AZ6" s="144"/>
      <c r="BA6" s="145">
        <v>11.842338446749601</v>
      </c>
      <c r="BB6" s="146">
        <v>11.0146044729397</v>
      </c>
      <c r="BC6" s="147">
        <v>11.388693302107299</v>
      </c>
      <c r="BD6" s="144"/>
      <c r="BE6" s="148">
        <v>15.9895827791812</v>
      </c>
    </row>
    <row r="7" spans="1:57" x14ac:dyDescent="0.25">
      <c r="A7" s="23" t="s">
        <v>18</v>
      </c>
      <c r="B7" s="44" t="str">
        <f>TRIM(A7)</f>
        <v>Virginia</v>
      </c>
      <c r="C7" s="11"/>
      <c r="D7" s="28" t="s">
        <v>16</v>
      </c>
      <c r="E7" s="31" t="s">
        <v>17</v>
      </c>
      <c r="F7" s="12"/>
      <c r="G7" s="171">
        <v>109.39062888464601</v>
      </c>
      <c r="H7" s="166">
        <v>116.257234045498</v>
      </c>
      <c r="I7" s="166">
        <v>119.82347403572599</v>
      </c>
      <c r="J7" s="166">
        <v>121.27690815865</v>
      </c>
      <c r="K7" s="166">
        <v>120.436771329268</v>
      </c>
      <c r="L7" s="172">
        <v>117.90346675449899</v>
      </c>
      <c r="M7" s="166"/>
      <c r="N7" s="173">
        <v>143.35184905666301</v>
      </c>
      <c r="O7" s="174">
        <v>150.20995621546101</v>
      </c>
      <c r="P7" s="175">
        <v>146.90339896847101</v>
      </c>
      <c r="Q7" s="166"/>
      <c r="R7" s="176">
        <v>128.389489061109</v>
      </c>
      <c r="S7" s="149"/>
      <c r="T7" s="150">
        <v>9.4474110757929903</v>
      </c>
      <c r="U7" s="144">
        <v>13.2453993131726</v>
      </c>
      <c r="V7" s="144">
        <v>15.202786243852801</v>
      </c>
      <c r="W7" s="144">
        <v>16.354234076442701</v>
      </c>
      <c r="X7" s="144">
        <v>13.230183849893599</v>
      </c>
      <c r="Y7" s="151">
        <v>13.816328705876799</v>
      </c>
      <c r="Z7" s="144"/>
      <c r="AA7" s="152">
        <v>5.9707574484385901</v>
      </c>
      <c r="AB7" s="153">
        <v>5.7508180871474197</v>
      </c>
      <c r="AC7" s="154">
        <v>5.8500166369315503</v>
      </c>
      <c r="AD7" s="144"/>
      <c r="AE7" s="155">
        <v>10.0214581438865</v>
      </c>
      <c r="AF7" s="34"/>
      <c r="AG7" s="171">
        <v>113.908642485196</v>
      </c>
      <c r="AH7" s="166">
        <v>122.631695178162</v>
      </c>
      <c r="AI7" s="166">
        <v>127.399714937436</v>
      </c>
      <c r="AJ7" s="166">
        <v>126.992621796655</v>
      </c>
      <c r="AK7" s="166">
        <v>123.821983043803</v>
      </c>
      <c r="AL7" s="172">
        <v>123.43278691933401</v>
      </c>
      <c r="AM7" s="166"/>
      <c r="AN7" s="173">
        <v>139.88316295575001</v>
      </c>
      <c r="AO7" s="174">
        <v>143.391257721118</v>
      </c>
      <c r="AP7" s="175">
        <v>141.675104742439</v>
      </c>
      <c r="AQ7" s="166"/>
      <c r="AR7" s="176">
        <v>129.312956174177</v>
      </c>
      <c r="AS7" s="149"/>
      <c r="AT7" s="150">
        <v>12.5517326731784</v>
      </c>
      <c r="AU7" s="144">
        <v>18.1808040368146</v>
      </c>
      <c r="AV7" s="144">
        <v>21.006852467232999</v>
      </c>
      <c r="AW7" s="144">
        <v>20.683835046534401</v>
      </c>
      <c r="AX7" s="144">
        <v>17.079407708150502</v>
      </c>
      <c r="AY7" s="151">
        <v>18.281995351411702</v>
      </c>
      <c r="AZ7" s="144"/>
      <c r="BA7" s="152">
        <v>9.1846709645374407</v>
      </c>
      <c r="BB7" s="153">
        <v>8.2909526560732907</v>
      </c>
      <c r="BC7" s="154">
        <v>8.7022226221013597</v>
      </c>
      <c r="BD7" s="144"/>
      <c r="BE7" s="155">
        <v>13.900165700605299</v>
      </c>
    </row>
    <row r="8" spans="1:57" x14ac:dyDescent="0.25">
      <c r="A8" s="24" t="s">
        <v>19</v>
      </c>
      <c r="B8" s="44" t="str">
        <f t="shared" ref="B8:B43" si="0">TRIM(A8)</f>
        <v>Norfolk/Virginia Beach, VA</v>
      </c>
      <c r="C8" s="12"/>
      <c r="D8" s="28" t="s">
        <v>16</v>
      </c>
      <c r="E8" s="31" t="s">
        <v>17</v>
      </c>
      <c r="F8" s="12"/>
      <c r="G8" s="171">
        <v>100.031321368939</v>
      </c>
      <c r="H8" s="166">
        <v>99.770556361504703</v>
      </c>
      <c r="I8" s="166">
        <v>102.274565518061</v>
      </c>
      <c r="J8" s="166">
        <v>103.708522946521</v>
      </c>
      <c r="K8" s="166">
        <v>106.51392968500799</v>
      </c>
      <c r="L8" s="172">
        <v>102.662923212294</v>
      </c>
      <c r="M8" s="166"/>
      <c r="N8" s="173">
        <v>137.91006382180299</v>
      </c>
      <c r="O8" s="174">
        <v>146.48126778446499</v>
      </c>
      <c r="P8" s="175">
        <v>142.34283183786999</v>
      </c>
      <c r="Q8" s="166"/>
      <c r="R8" s="176">
        <v>117.285588843233</v>
      </c>
      <c r="S8" s="149"/>
      <c r="T8" s="150">
        <v>7.0574128252030599</v>
      </c>
      <c r="U8" s="144">
        <v>6.8254384741031098</v>
      </c>
      <c r="V8" s="144">
        <v>7.4435295227324101</v>
      </c>
      <c r="W8" s="144">
        <v>8.5861415114517694</v>
      </c>
      <c r="X8" s="144">
        <v>7.4777138679746402</v>
      </c>
      <c r="Y8" s="151">
        <v>7.5528146555354301</v>
      </c>
      <c r="Z8" s="144"/>
      <c r="AA8" s="152">
        <v>4.8219410401363598</v>
      </c>
      <c r="AB8" s="153">
        <v>3.1492505105105502</v>
      </c>
      <c r="AC8" s="154">
        <v>3.8956826867337</v>
      </c>
      <c r="AD8" s="144"/>
      <c r="AE8" s="155">
        <v>5.4542707271643502</v>
      </c>
      <c r="AF8" s="35"/>
      <c r="AG8" s="171">
        <v>105.307817031078</v>
      </c>
      <c r="AH8" s="166">
        <v>106.8987920462</v>
      </c>
      <c r="AI8" s="166">
        <v>110.074671842201</v>
      </c>
      <c r="AJ8" s="166">
        <v>110.28034573204199</v>
      </c>
      <c r="AK8" s="166">
        <v>110.056666823399</v>
      </c>
      <c r="AL8" s="172">
        <v>108.65842510119001</v>
      </c>
      <c r="AM8" s="166"/>
      <c r="AN8" s="173">
        <v>137.60684617881</v>
      </c>
      <c r="AO8" s="174">
        <v>145.58945162395301</v>
      </c>
      <c r="AP8" s="175">
        <v>141.711044147048</v>
      </c>
      <c r="AQ8" s="166"/>
      <c r="AR8" s="176">
        <v>119.519294390331</v>
      </c>
      <c r="AS8" s="149"/>
      <c r="AT8" s="150">
        <v>5.2358969301884102</v>
      </c>
      <c r="AU8" s="144">
        <v>7.9004843573836796</v>
      </c>
      <c r="AV8" s="144">
        <v>9.3718272737144304</v>
      </c>
      <c r="AW8" s="144">
        <v>8.6697198316786697</v>
      </c>
      <c r="AX8" s="144">
        <v>6.1912427777305696</v>
      </c>
      <c r="AY8" s="151">
        <v>7.5378360848375596</v>
      </c>
      <c r="AZ8" s="144"/>
      <c r="BA8" s="152">
        <v>2.2673946920425401</v>
      </c>
      <c r="BB8" s="153">
        <v>2.53248166717957</v>
      </c>
      <c r="BC8" s="154">
        <v>2.39148131152725</v>
      </c>
      <c r="BD8" s="144"/>
      <c r="BE8" s="155">
        <v>4.4043394752090004</v>
      </c>
    </row>
    <row r="9" spans="1:57" ht="15" x14ac:dyDescent="0.35">
      <c r="A9" s="24" t="s">
        <v>20</v>
      </c>
      <c r="B9" s="79" t="s">
        <v>72</v>
      </c>
      <c r="C9" s="12"/>
      <c r="D9" s="28" t="s">
        <v>16</v>
      </c>
      <c r="E9" s="31" t="s">
        <v>17</v>
      </c>
      <c r="F9" s="12"/>
      <c r="G9" s="171">
        <v>98.570186326621894</v>
      </c>
      <c r="H9" s="166">
        <v>104.68758259088899</v>
      </c>
      <c r="I9" s="166">
        <v>104.13254691401001</v>
      </c>
      <c r="J9" s="166">
        <v>105.413975656145</v>
      </c>
      <c r="K9" s="166">
        <v>101.760533785864</v>
      </c>
      <c r="L9" s="172">
        <v>103.115846143498</v>
      </c>
      <c r="M9" s="166"/>
      <c r="N9" s="173">
        <v>123.555701176086</v>
      </c>
      <c r="O9" s="174">
        <v>130.592130200665</v>
      </c>
      <c r="P9" s="175">
        <v>127.209118277486</v>
      </c>
      <c r="Q9" s="166"/>
      <c r="R9" s="176">
        <v>111.75037434492501</v>
      </c>
      <c r="S9" s="149"/>
      <c r="T9" s="150">
        <v>11.883130697605401</v>
      </c>
      <c r="U9" s="144">
        <v>16.4681353601555</v>
      </c>
      <c r="V9" s="144">
        <v>12.2050667733228</v>
      </c>
      <c r="W9" s="144">
        <v>11.401169714168001</v>
      </c>
      <c r="X9" s="144">
        <v>8.5518797788229897</v>
      </c>
      <c r="Y9" s="151">
        <v>12.097911246369399</v>
      </c>
      <c r="Z9" s="144"/>
      <c r="AA9" s="152">
        <v>12.234548862562599</v>
      </c>
      <c r="AB9" s="153">
        <v>11.616583817809699</v>
      </c>
      <c r="AC9" s="154">
        <v>11.8953328927378</v>
      </c>
      <c r="AD9" s="144"/>
      <c r="AE9" s="155">
        <v>12.3884200249553</v>
      </c>
      <c r="AF9" s="35"/>
      <c r="AG9" s="171">
        <v>96.532952263347994</v>
      </c>
      <c r="AH9" s="166">
        <v>104.603332688227</v>
      </c>
      <c r="AI9" s="166">
        <v>108.660497456062</v>
      </c>
      <c r="AJ9" s="166">
        <v>108.06799808748799</v>
      </c>
      <c r="AK9" s="166">
        <v>103.563154421977</v>
      </c>
      <c r="AL9" s="172">
        <v>104.72093941366499</v>
      </c>
      <c r="AM9" s="166"/>
      <c r="AN9" s="173">
        <v>118.07419877628</v>
      </c>
      <c r="AO9" s="174">
        <v>122.21451402978499</v>
      </c>
      <c r="AP9" s="175">
        <v>120.200173867468</v>
      </c>
      <c r="AQ9" s="166"/>
      <c r="AR9" s="176">
        <v>109.62050435411901</v>
      </c>
      <c r="AS9" s="149"/>
      <c r="AT9" s="150">
        <v>8.1913615518794298</v>
      </c>
      <c r="AU9" s="144">
        <v>14.406165973030699</v>
      </c>
      <c r="AV9" s="144">
        <v>15.9495365921281</v>
      </c>
      <c r="AW9" s="144">
        <v>15.609828426091401</v>
      </c>
      <c r="AX9" s="144">
        <v>10.082067959214999</v>
      </c>
      <c r="AY9" s="151">
        <v>13.213067709728699</v>
      </c>
      <c r="AZ9" s="144"/>
      <c r="BA9" s="152">
        <v>7.0254209540709001</v>
      </c>
      <c r="BB9" s="153">
        <v>6.0314324939566903</v>
      </c>
      <c r="BC9" s="154">
        <v>6.4795837258136197</v>
      </c>
      <c r="BD9" s="144"/>
      <c r="BE9" s="155">
        <v>10.334360844803101</v>
      </c>
    </row>
    <row r="10" spans="1:57" x14ac:dyDescent="0.25">
      <c r="A10" s="24" t="s">
        <v>21</v>
      </c>
      <c r="B10" s="44" t="str">
        <f t="shared" si="0"/>
        <v>Virginia Area</v>
      </c>
      <c r="C10" s="12"/>
      <c r="D10" s="28" t="s">
        <v>16</v>
      </c>
      <c r="E10" s="31" t="s">
        <v>17</v>
      </c>
      <c r="F10" s="12"/>
      <c r="G10" s="171">
        <v>101.808987134143</v>
      </c>
      <c r="H10" s="166">
        <v>102.439163499686</v>
      </c>
      <c r="I10" s="166">
        <v>104.888435771358</v>
      </c>
      <c r="J10" s="166">
        <v>107.635774753268</v>
      </c>
      <c r="K10" s="166">
        <v>114.939914093414</v>
      </c>
      <c r="L10" s="172">
        <v>106.898952092511</v>
      </c>
      <c r="M10" s="166"/>
      <c r="N10" s="173">
        <v>158.49391158206501</v>
      </c>
      <c r="O10" s="174">
        <v>163.77334059610601</v>
      </c>
      <c r="P10" s="175">
        <v>161.15942571045699</v>
      </c>
      <c r="Q10" s="166"/>
      <c r="R10" s="176">
        <v>126.327503446534</v>
      </c>
      <c r="S10" s="149"/>
      <c r="T10" s="150">
        <v>3.6076078421275701</v>
      </c>
      <c r="U10" s="144">
        <v>3.2559770203656999</v>
      </c>
      <c r="V10" s="144">
        <v>6.3118126406085997</v>
      </c>
      <c r="W10" s="144">
        <v>7.3925392439650803</v>
      </c>
      <c r="X10" s="144">
        <v>6.3379545790552001</v>
      </c>
      <c r="Y10" s="151">
        <v>5.6419630127289704</v>
      </c>
      <c r="Z10" s="144"/>
      <c r="AA10" s="152">
        <v>-4.3376877492943198</v>
      </c>
      <c r="AB10" s="153">
        <v>-5.76574599975784</v>
      </c>
      <c r="AC10" s="154">
        <v>-5.0903592995674396</v>
      </c>
      <c r="AD10" s="144"/>
      <c r="AE10" s="155">
        <v>-0.52762026002033602</v>
      </c>
      <c r="AF10" s="35"/>
      <c r="AG10" s="171">
        <v>103.71310138539</v>
      </c>
      <c r="AH10" s="166">
        <v>103.838944108791</v>
      </c>
      <c r="AI10" s="166">
        <v>104.976164345038</v>
      </c>
      <c r="AJ10" s="166">
        <v>107.48202804794801</v>
      </c>
      <c r="AK10" s="166">
        <v>117.51578783489499</v>
      </c>
      <c r="AL10" s="172">
        <v>107.93083947988001</v>
      </c>
      <c r="AM10" s="166"/>
      <c r="AN10" s="173">
        <v>154.836423858275</v>
      </c>
      <c r="AO10" s="174">
        <v>156.55890599366199</v>
      </c>
      <c r="AP10" s="175">
        <v>155.70647025881601</v>
      </c>
      <c r="AQ10" s="166"/>
      <c r="AR10" s="176">
        <v>124.199861175</v>
      </c>
      <c r="AS10" s="149"/>
      <c r="AT10" s="150">
        <v>6.2964952683942901</v>
      </c>
      <c r="AU10" s="144">
        <v>7.4295982614438003</v>
      </c>
      <c r="AV10" s="144">
        <v>8.21780342460006</v>
      </c>
      <c r="AW10" s="144">
        <v>9.4559556708983301</v>
      </c>
      <c r="AX10" s="144">
        <v>12.4669343809667</v>
      </c>
      <c r="AY10" s="151">
        <v>9.0768682412945196</v>
      </c>
      <c r="AZ10" s="144"/>
      <c r="BA10" s="152">
        <v>7.4344113322034104</v>
      </c>
      <c r="BB10" s="153">
        <v>5.7720264044638601</v>
      </c>
      <c r="BC10" s="154">
        <v>6.5674901109791</v>
      </c>
      <c r="BD10" s="144"/>
      <c r="BE10" s="155">
        <v>6.8705739507172998</v>
      </c>
    </row>
    <row r="11" spans="1:57" x14ac:dyDescent="0.25">
      <c r="A11" s="41" t="s">
        <v>22</v>
      </c>
      <c r="B11" s="44" t="str">
        <f t="shared" si="0"/>
        <v>Washington, DC</v>
      </c>
      <c r="C11" s="12"/>
      <c r="D11" s="28" t="s">
        <v>16</v>
      </c>
      <c r="E11" s="31" t="s">
        <v>17</v>
      </c>
      <c r="F11" s="12"/>
      <c r="G11" s="171">
        <v>159.548265065956</v>
      </c>
      <c r="H11" s="166">
        <v>175.05370921775901</v>
      </c>
      <c r="I11" s="166">
        <v>180.89010104593899</v>
      </c>
      <c r="J11" s="166">
        <v>184.42932005103</v>
      </c>
      <c r="K11" s="166">
        <v>183.22315694464501</v>
      </c>
      <c r="L11" s="172">
        <v>177.62620211761899</v>
      </c>
      <c r="M11" s="166"/>
      <c r="N11" s="173">
        <v>180.16933598018099</v>
      </c>
      <c r="O11" s="174">
        <v>193.57598983235999</v>
      </c>
      <c r="P11" s="175">
        <v>187.21811367798901</v>
      </c>
      <c r="Q11" s="166"/>
      <c r="R11" s="176">
        <v>181.12754919200901</v>
      </c>
      <c r="S11" s="149"/>
      <c r="T11" s="150">
        <v>19.3700840023801</v>
      </c>
      <c r="U11" s="144">
        <v>25.9183065374589</v>
      </c>
      <c r="V11" s="144">
        <v>26.148813419571798</v>
      </c>
      <c r="W11" s="144">
        <v>25.3290802778026</v>
      </c>
      <c r="X11" s="144">
        <v>26.429943659003399</v>
      </c>
      <c r="Y11" s="151">
        <v>25.154439150408699</v>
      </c>
      <c r="Z11" s="144"/>
      <c r="AA11" s="152">
        <v>22.281341863618501</v>
      </c>
      <c r="AB11" s="153">
        <v>24.781189804966701</v>
      </c>
      <c r="AC11" s="154">
        <v>23.5709027631198</v>
      </c>
      <c r="AD11" s="144"/>
      <c r="AE11" s="155">
        <v>24.3352992165049</v>
      </c>
      <c r="AF11" s="35"/>
      <c r="AG11" s="171">
        <v>167.84523811089099</v>
      </c>
      <c r="AH11" s="166">
        <v>192.62737264900599</v>
      </c>
      <c r="AI11" s="166">
        <v>207.20819844075001</v>
      </c>
      <c r="AJ11" s="166">
        <v>207.10578030664399</v>
      </c>
      <c r="AK11" s="166">
        <v>191.025815612267</v>
      </c>
      <c r="AL11" s="172">
        <v>194.77956917269501</v>
      </c>
      <c r="AM11" s="166"/>
      <c r="AN11" s="173">
        <v>172.881159126932</v>
      </c>
      <c r="AO11" s="174">
        <v>174.863443939614</v>
      </c>
      <c r="AP11" s="175">
        <v>173.898607369974</v>
      </c>
      <c r="AQ11" s="166"/>
      <c r="AR11" s="176">
        <v>188.360986625723</v>
      </c>
      <c r="AS11" s="149"/>
      <c r="AT11" s="150">
        <v>27.443364307781799</v>
      </c>
      <c r="AU11" s="144">
        <v>35.7062067050555</v>
      </c>
      <c r="AV11" s="144">
        <v>42.256216357974701</v>
      </c>
      <c r="AW11" s="144">
        <v>43.271366141424799</v>
      </c>
      <c r="AX11" s="144">
        <v>37.8334675541902</v>
      </c>
      <c r="AY11" s="151">
        <v>38.443132112430398</v>
      </c>
      <c r="AZ11" s="144"/>
      <c r="BA11" s="152">
        <v>22.928580498733702</v>
      </c>
      <c r="BB11" s="153">
        <v>21.013477744236599</v>
      </c>
      <c r="BC11" s="154">
        <v>21.894993348009699</v>
      </c>
      <c r="BD11" s="144"/>
      <c r="BE11" s="155">
        <v>33.206140111158902</v>
      </c>
    </row>
    <row r="12" spans="1:57" x14ac:dyDescent="0.25">
      <c r="A12" s="24" t="s">
        <v>23</v>
      </c>
      <c r="B12" s="44" t="str">
        <f t="shared" si="0"/>
        <v>Arlington, VA</v>
      </c>
      <c r="C12" s="12"/>
      <c r="D12" s="28" t="s">
        <v>16</v>
      </c>
      <c r="E12" s="31" t="s">
        <v>17</v>
      </c>
      <c r="F12" s="12"/>
      <c r="G12" s="171">
        <v>166.00686634899</v>
      </c>
      <c r="H12" s="166">
        <v>197.20213848950499</v>
      </c>
      <c r="I12" s="166">
        <v>202.498436005218</v>
      </c>
      <c r="J12" s="166">
        <v>202.27414797885999</v>
      </c>
      <c r="K12" s="166">
        <v>189.031770632686</v>
      </c>
      <c r="L12" s="172">
        <v>193.32612723824201</v>
      </c>
      <c r="M12" s="166"/>
      <c r="N12" s="173">
        <v>177.080031624719</v>
      </c>
      <c r="O12" s="174">
        <v>193.48146680103</v>
      </c>
      <c r="P12" s="175">
        <v>185.946933414043</v>
      </c>
      <c r="Q12" s="166"/>
      <c r="R12" s="176">
        <v>190.76656476368399</v>
      </c>
      <c r="S12" s="149"/>
      <c r="T12" s="150">
        <v>16.179204703295898</v>
      </c>
      <c r="U12" s="144">
        <v>18.642847310876999</v>
      </c>
      <c r="V12" s="144">
        <v>16.6289356608563</v>
      </c>
      <c r="W12" s="144">
        <v>21.773528026471599</v>
      </c>
      <c r="X12" s="144">
        <v>26.213404346104099</v>
      </c>
      <c r="Y12" s="151">
        <v>21.025701123143701</v>
      </c>
      <c r="Z12" s="144"/>
      <c r="AA12" s="152">
        <v>35.429934083158102</v>
      </c>
      <c r="AB12" s="153">
        <v>44.256867505334903</v>
      </c>
      <c r="AC12" s="154">
        <v>40.241117289795397</v>
      </c>
      <c r="AD12" s="144"/>
      <c r="AE12" s="155">
        <v>28.109648276331001</v>
      </c>
      <c r="AF12" s="35"/>
      <c r="AG12" s="171">
        <v>182.51705078124999</v>
      </c>
      <c r="AH12" s="166">
        <v>213.45550085688299</v>
      </c>
      <c r="AI12" s="166">
        <v>223.304485365853</v>
      </c>
      <c r="AJ12" s="166">
        <v>220.702805278521</v>
      </c>
      <c r="AK12" s="166">
        <v>196.85967074125699</v>
      </c>
      <c r="AL12" s="172">
        <v>209.414308091853</v>
      </c>
      <c r="AM12" s="166"/>
      <c r="AN12" s="173">
        <v>163.454781741793</v>
      </c>
      <c r="AO12" s="174">
        <v>165.203653167185</v>
      </c>
      <c r="AP12" s="175">
        <v>164.34155679584299</v>
      </c>
      <c r="AQ12" s="166"/>
      <c r="AR12" s="176">
        <v>196.78216049504101</v>
      </c>
      <c r="AS12" s="149"/>
      <c r="AT12" s="150">
        <v>27.094034411759701</v>
      </c>
      <c r="AU12" s="144">
        <v>30.369467772314302</v>
      </c>
      <c r="AV12" s="144">
        <v>32.133314900611303</v>
      </c>
      <c r="AW12" s="144">
        <v>33.293546886123401</v>
      </c>
      <c r="AX12" s="144">
        <v>32.243133371525403</v>
      </c>
      <c r="AY12" s="151">
        <v>32.134036432125903</v>
      </c>
      <c r="AZ12" s="144"/>
      <c r="BA12" s="152">
        <v>31.669736156042799</v>
      </c>
      <c r="BB12" s="153">
        <v>32.328663697886803</v>
      </c>
      <c r="BC12" s="154">
        <v>31.995258767320902</v>
      </c>
      <c r="BD12" s="144"/>
      <c r="BE12" s="155">
        <v>34.627608768853698</v>
      </c>
    </row>
    <row r="13" spans="1:57" x14ac:dyDescent="0.25">
      <c r="A13" s="24" t="s">
        <v>24</v>
      </c>
      <c r="B13" s="44" t="str">
        <f t="shared" si="0"/>
        <v>Suburban Virginia Area</v>
      </c>
      <c r="C13" s="12"/>
      <c r="D13" s="28" t="s">
        <v>16</v>
      </c>
      <c r="E13" s="31" t="s">
        <v>17</v>
      </c>
      <c r="F13" s="12"/>
      <c r="G13" s="171">
        <v>126.426519151138</v>
      </c>
      <c r="H13" s="166">
        <v>121.099308581591</v>
      </c>
      <c r="I13" s="166">
        <v>118.501896400351</v>
      </c>
      <c r="J13" s="166">
        <v>127.86036720921</v>
      </c>
      <c r="K13" s="166">
        <v>138.64329704190601</v>
      </c>
      <c r="L13" s="172">
        <v>126.716942691903</v>
      </c>
      <c r="M13" s="166"/>
      <c r="N13" s="173">
        <v>164.22137418013099</v>
      </c>
      <c r="O13" s="174">
        <v>174.86985065528799</v>
      </c>
      <c r="P13" s="175">
        <v>169.674843518301</v>
      </c>
      <c r="Q13" s="166"/>
      <c r="R13" s="176">
        <v>142.162114375508</v>
      </c>
      <c r="S13" s="149"/>
      <c r="T13" s="150">
        <v>1.06452373767869</v>
      </c>
      <c r="U13" s="144">
        <v>3.6670962432756302</v>
      </c>
      <c r="V13" s="144">
        <v>11.288261551651599</v>
      </c>
      <c r="W13" s="144">
        <v>16.771044855851599</v>
      </c>
      <c r="X13" s="144">
        <v>13.451493621052601</v>
      </c>
      <c r="Y13" s="151">
        <v>9.2564762412592305</v>
      </c>
      <c r="Z13" s="144"/>
      <c r="AA13" s="152">
        <v>8.1775059352662804</v>
      </c>
      <c r="AB13" s="153">
        <v>5.8871230459111201</v>
      </c>
      <c r="AC13" s="154">
        <v>6.98224389469208</v>
      </c>
      <c r="AD13" s="144"/>
      <c r="AE13" s="155">
        <v>8.0117039916048398</v>
      </c>
      <c r="AF13" s="35"/>
      <c r="AG13" s="171">
        <v>121.50172503160501</v>
      </c>
      <c r="AH13" s="166">
        <v>120.534954046531</v>
      </c>
      <c r="AI13" s="166">
        <v>123.418755873238</v>
      </c>
      <c r="AJ13" s="166">
        <v>124.84921420513</v>
      </c>
      <c r="AK13" s="166">
        <v>132.94033731447701</v>
      </c>
      <c r="AL13" s="172">
        <v>124.830199968508</v>
      </c>
      <c r="AM13" s="166"/>
      <c r="AN13" s="173">
        <v>159.66696896551699</v>
      </c>
      <c r="AO13" s="174">
        <v>166.368905987114</v>
      </c>
      <c r="AP13" s="175">
        <v>163.10028695158601</v>
      </c>
      <c r="AQ13" s="166"/>
      <c r="AR13" s="176">
        <v>137.57555308959999</v>
      </c>
      <c r="AS13" s="149"/>
      <c r="AT13" s="150">
        <v>7.3165745095015797</v>
      </c>
      <c r="AU13" s="144">
        <v>7.8242899501511101</v>
      </c>
      <c r="AV13" s="144">
        <v>16.669456859865999</v>
      </c>
      <c r="AW13" s="144">
        <v>16.174168919627999</v>
      </c>
      <c r="AX13" s="144">
        <v>14.2736742715618</v>
      </c>
      <c r="AY13" s="151">
        <v>12.565382073824001</v>
      </c>
      <c r="AZ13" s="144"/>
      <c r="BA13" s="152">
        <v>10.8545011598464</v>
      </c>
      <c r="BB13" s="153">
        <v>10.543686050828301</v>
      </c>
      <c r="BC13" s="154">
        <v>10.674492012627301</v>
      </c>
      <c r="BD13" s="144"/>
      <c r="BE13" s="155">
        <v>11.0787895605442</v>
      </c>
    </row>
    <row r="14" spans="1:57" x14ac:dyDescent="0.25">
      <c r="A14" s="24" t="s">
        <v>25</v>
      </c>
      <c r="B14" s="44" t="str">
        <f t="shared" si="0"/>
        <v>Alexandria, VA</v>
      </c>
      <c r="C14" s="12"/>
      <c r="D14" s="28" t="s">
        <v>16</v>
      </c>
      <c r="E14" s="31" t="s">
        <v>17</v>
      </c>
      <c r="F14" s="12"/>
      <c r="G14" s="171">
        <v>129.860865407044</v>
      </c>
      <c r="H14" s="166">
        <v>142.927008399741</v>
      </c>
      <c r="I14" s="166">
        <v>147.215681818181</v>
      </c>
      <c r="J14" s="166">
        <v>147.57296431312301</v>
      </c>
      <c r="K14" s="166">
        <v>144.03812605514901</v>
      </c>
      <c r="L14" s="172">
        <v>142.732676939469</v>
      </c>
      <c r="M14" s="166"/>
      <c r="N14" s="173">
        <v>145.654711649365</v>
      </c>
      <c r="O14" s="174">
        <v>156.71803754915601</v>
      </c>
      <c r="P14" s="175">
        <v>151.53987246102901</v>
      </c>
      <c r="Q14" s="166"/>
      <c r="R14" s="176">
        <v>146.060413564507</v>
      </c>
      <c r="S14" s="149"/>
      <c r="T14" s="150">
        <v>11.5220261297598</v>
      </c>
      <c r="U14" s="144">
        <v>16.064597192783101</v>
      </c>
      <c r="V14" s="144">
        <v>16.941705515840599</v>
      </c>
      <c r="W14" s="144">
        <v>20.705210689936099</v>
      </c>
      <c r="X14" s="144">
        <v>16.100835633453801</v>
      </c>
      <c r="Y14" s="151">
        <v>16.5606822405773</v>
      </c>
      <c r="Z14" s="144"/>
      <c r="AA14" s="152">
        <v>13.656932921125501</v>
      </c>
      <c r="AB14" s="153">
        <v>18.1476642899155</v>
      </c>
      <c r="AC14" s="154">
        <v>16.052717780589099</v>
      </c>
      <c r="AD14" s="144"/>
      <c r="AE14" s="155">
        <v>16.245284438592702</v>
      </c>
      <c r="AF14" s="35"/>
      <c r="AG14" s="171">
        <v>145.35568861975699</v>
      </c>
      <c r="AH14" s="166">
        <v>162.61467755102001</v>
      </c>
      <c r="AI14" s="166">
        <v>168.84520181299499</v>
      </c>
      <c r="AJ14" s="166">
        <v>164.926617259681</v>
      </c>
      <c r="AK14" s="166">
        <v>151.510534123345</v>
      </c>
      <c r="AL14" s="172">
        <v>159.349479332578</v>
      </c>
      <c r="AM14" s="166"/>
      <c r="AN14" s="173">
        <v>140.45916581129001</v>
      </c>
      <c r="AO14" s="174">
        <v>144.74932866827001</v>
      </c>
      <c r="AP14" s="175">
        <v>142.689939925712</v>
      </c>
      <c r="AQ14" s="166"/>
      <c r="AR14" s="176">
        <v>154.18367603937099</v>
      </c>
      <c r="AS14" s="149"/>
      <c r="AT14" s="150">
        <v>17.7394151463231</v>
      </c>
      <c r="AU14" s="144">
        <v>20.693550363045102</v>
      </c>
      <c r="AV14" s="144">
        <v>24.318520754168599</v>
      </c>
      <c r="AW14" s="144">
        <v>24.729598102827499</v>
      </c>
      <c r="AX14" s="144">
        <v>23.671262915608899</v>
      </c>
      <c r="AY14" s="151">
        <v>22.6927764010034</v>
      </c>
      <c r="AZ14" s="144"/>
      <c r="BA14" s="152">
        <v>16.565806055773798</v>
      </c>
      <c r="BB14" s="153">
        <v>16.615271190508299</v>
      </c>
      <c r="BC14" s="154">
        <v>16.560640128372501</v>
      </c>
      <c r="BD14" s="144"/>
      <c r="BE14" s="155">
        <v>21.192635553875501</v>
      </c>
    </row>
    <row r="15" spans="1:57" x14ac:dyDescent="0.25">
      <c r="A15" s="24" t="s">
        <v>26</v>
      </c>
      <c r="B15" s="44" t="str">
        <f t="shared" si="0"/>
        <v>Fairfax/Tysons Corner, VA</v>
      </c>
      <c r="C15" s="12"/>
      <c r="D15" s="28" t="s">
        <v>16</v>
      </c>
      <c r="E15" s="31" t="s">
        <v>17</v>
      </c>
      <c r="F15" s="12"/>
      <c r="G15" s="171">
        <v>139.78263266891</v>
      </c>
      <c r="H15" s="166">
        <v>163.99714545454501</v>
      </c>
      <c r="I15" s="166">
        <v>172.59944603800599</v>
      </c>
      <c r="J15" s="166">
        <v>173.31012963301001</v>
      </c>
      <c r="K15" s="166">
        <v>154.739057086614</v>
      </c>
      <c r="L15" s="172">
        <v>162.33044252044201</v>
      </c>
      <c r="M15" s="166"/>
      <c r="N15" s="173">
        <v>141.39930017605599</v>
      </c>
      <c r="O15" s="174">
        <v>145.73340505024399</v>
      </c>
      <c r="P15" s="175">
        <v>143.706977637536</v>
      </c>
      <c r="Q15" s="166"/>
      <c r="R15" s="176">
        <v>155.46172645853301</v>
      </c>
      <c r="S15" s="149"/>
      <c r="T15" s="150">
        <v>17.761268601749499</v>
      </c>
      <c r="U15" s="144">
        <v>26.010894289624801</v>
      </c>
      <c r="V15" s="144">
        <v>28.1008852045243</v>
      </c>
      <c r="W15" s="144">
        <v>30.2719045955178</v>
      </c>
      <c r="X15" s="144">
        <v>27.4538468665605</v>
      </c>
      <c r="Y15" s="151">
        <v>26.89438116557</v>
      </c>
      <c r="Z15" s="144"/>
      <c r="AA15" s="152">
        <v>15.474384126099499</v>
      </c>
      <c r="AB15" s="153">
        <v>16.8514690874377</v>
      </c>
      <c r="AC15" s="154">
        <v>16.211379396270001</v>
      </c>
      <c r="AD15" s="144"/>
      <c r="AE15" s="155">
        <v>23.100252091864999</v>
      </c>
      <c r="AF15" s="35"/>
      <c r="AG15" s="171">
        <v>143.571540399496</v>
      </c>
      <c r="AH15" s="166">
        <v>170.167899065754</v>
      </c>
      <c r="AI15" s="166">
        <v>182.66898056188799</v>
      </c>
      <c r="AJ15" s="166">
        <v>179.63376724344101</v>
      </c>
      <c r="AK15" s="166">
        <v>158.036742696891</v>
      </c>
      <c r="AL15" s="172">
        <v>168.892982602606</v>
      </c>
      <c r="AM15" s="166"/>
      <c r="AN15" s="173">
        <v>134.18225014834201</v>
      </c>
      <c r="AO15" s="174">
        <v>134.401277420871</v>
      </c>
      <c r="AP15" s="175">
        <v>134.29607548552499</v>
      </c>
      <c r="AQ15" s="166"/>
      <c r="AR15" s="176">
        <v>158.30557638395601</v>
      </c>
      <c r="AS15" s="149"/>
      <c r="AT15" s="150">
        <v>23.631649323972201</v>
      </c>
      <c r="AU15" s="144">
        <v>31.384107765101501</v>
      </c>
      <c r="AV15" s="144">
        <v>36.3779230718905</v>
      </c>
      <c r="AW15" s="144">
        <v>37.2730523826217</v>
      </c>
      <c r="AX15" s="144">
        <v>33.989946273957301</v>
      </c>
      <c r="AY15" s="151">
        <v>33.942374695771697</v>
      </c>
      <c r="AZ15" s="144"/>
      <c r="BA15" s="152">
        <v>15.6979880709647</v>
      </c>
      <c r="BB15" s="153">
        <v>15.4496090786711</v>
      </c>
      <c r="BC15" s="154">
        <v>15.568060493636599</v>
      </c>
      <c r="BD15" s="144"/>
      <c r="BE15" s="155">
        <v>28.9788878759949</v>
      </c>
    </row>
    <row r="16" spans="1:57" x14ac:dyDescent="0.25">
      <c r="A16" s="24" t="s">
        <v>27</v>
      </c>
      <c r="B16" s="44" t="str">
        <f t="shared" si="0"/>
        <v>I-95 Fredericksburg, VA</v>
      </c>
      <c r="C16" s="12"/>
      <c r="D16" s="28" t="s">
        <v>16</v>
      </c>
      <c r="E16" s="31" t="s">
        <v>17</v>
      </c>
      <c r="F16" s="12"/>
      <c r="G16" s="171">
        <v>87.394633703787704</v>
      </c>
      <c r="H16" s="166">
        <v>88.135680350072903</v>
      </c>
      <c r="I16" s="166">
        <v>89.883267788363995</v>
      </c>
      <c r="J16" s="166">
        <v>90.702886539550605</v>
      </c>
      <c r="K16" s="166">
        <v>90.947787426845295</v>
      </c>
      <c r="L16" s="172">
        <v>89.504097432787503</v>
      </c>
      <c r="M16" s="166"/>
      <c r="N16" s="173">
        <v>113.432873048004</v>
      </c>
      <c r="O16" s="174">
        <v>115.841878968511</v>
      </c>
      <c r="P16" s="175">
        <v>114.703309642588</v>
      </c>
      <c r="Q16" s="166"/>
      <c r="R16" s="176">
        <v>98.870589819142396</v>
      </c>
      <c r="S16" s="149"/>
      <c r="T16" s="150">
        <v>6.6934806245934304</v>
      </c>
      <c r="U16" s="144">
        <v>7.8013377460921198</v>
      </c>
      <c r="V16" s="144">
        <v>8.0216510868296904</v>
      </c>
      <c r="W16" s="144">
        <v>9.6969814219914099</v>
      </c>
      <c r="X16" s="144">
        <v>6.6901507776905396</v>
      </c>
      <c r="Y16" s="151">
        <v>7.8159672016446198</v>
      </c>
      <c r="Z16" s="144"/>
      <c r="AA16" s="152">
        <v>7.1075231785538602</v>
      </c>
      <c r="AB16" s="153">
        <v>7.3646639130115696</v>
      </c>
      <c r="AC16" s="154">
        <v>7.2712444218764603</v>
      </c>
      <c r="AD16" s="144"/>
      <c r="AE16" s="155">
        <v>7.7010465770945</v>
      </c>
      <c r="AF16" s="35"/>
      <c r="AG16" s="171">
        <v>88.750762972620507</v>
      </c>
      <c r="AH16" s="166">
        <v>91.191525614561797</v>
      </c>
      <c r="AI16" s="166">
        <v>93.310934837774099</v>
      </c>
      <c r="AJ16" s="166">
        <v>93.574298165337495</v>
      </c>
      <c r="AK16" s="166">
        <v>93.420011894273102</v>
      </c>
      <c r="AL16" s="172">
        <v>92.164055967321502</v>
      </c>
      <c r="AM16" s="166"/>
      <c r="AN16" s="173">
        <v>105.93546286916499</v>
      </c>
      <c r="AO16" s="174">
        <v>107.465861537883</v>
      </c>
      <c r="AP16" s="175">
        <v>106.7146382466</v>
      </c>
      <c r="AQ16" s="166"/>
      <c r="AR16" s="176">
        <v>96.904488856211699</v>
      </c>
      <c r="AS16" s="149"/>
      <c r="AT16" s="150">
        <v>7.6682813999550596</v>
      </c>
      <c r="AU16" s="144">
        <v>9.7117951269845104</v>
      </c>
      <c r="AV16" s="144">
        <v>10.4549998034888</v>
      </c>
      <c r="AW16" s="144">
        <v>10.365117306044199</v>
      </c>
      <c r="AX16" s="144">
        <v>8.7302734558824007</v>
      </c>
      <c r="AY16" s="151">
        <v>9.44581771200051</v>
      </c>
      <c r="AZ16" s="144"/>
      <c r="BA16" s="152">
        <v>7.8914508246460402</v>
      </c>
      <c r="BB16" s="153">
        <v>7.3773349580287197</v>
      </c>
      <c r="BC16" s="154">
        <v>7.62290907196296</v>
      </c>
      <c r="BD16" s="144"/>
      <c r="BE16" s="155">
        <v>8.5098540078877107</v>
      </c>
    </row>
    <row r="17" spans="1:57" x14ac:dyDescent="0.25">
      <c r="A17" s="24" t="s">
        <v>28</v>
      </c>
      <c r="B17" s="44" t="str">
        <f t="shared" si="0"/>
        <v>Dulles Airport Area, VA</v>
      </c>
      <c r="C17" s="12"/>
      <c r="D17" s="28" t="s">
        <v>16</v>
      </c>
      <c r="E17" s="31" t="s">
        <v>17</v>
      </c>
      <c r="F17" s="12"/>
      <c r="G17" s="171">
        <v>113.300712353471</v>
      </c>
      <c r="H17" s="166">
        <v>129.38379094699201</v>
      </c>
      <c r="I17" s="166">
        <v>138.30194138725301</v>
      </c>
      <c r="J17" s="166">
        <v>140.256290479668</v>
      </c>
      <c r="K17" s="166">
        <v>129.59652886215201</v>
      </c>
      <c r="L17" s="172">
        <v>131.36358678189501</v>
      </c>
      <c r="M17" s="166"/>
      <c r="N17" s="173">
        <v>126.366726370306</v>
      </c>
      <c r="O17" s="174">
        <v>126.976590232281</v>
      </c>
      <c r="P17" s="175">
        <v>126.684365112191</v>
      </c>
      <c r="Q17" s="166"/>
      <c r="R17" s="176">
        <v>129.731209869417</v>
      </c>
      <c r="S17" s="149"/>
      <c r="T17" s="150">
        <v>11.828284420450601</v>
      </c>
      <c r="U17" s="144">
        <v>17.5258272797643</v>
      </c>
      <c r="V17" s="144">
        <v>21.2853728548051</v>
      </c>
      <c r="W17" s="144">
        <v>22.903383291867399</v>
      </c>
      <c r="X17" s="144">
        <v>18.171090377216402</v>
      </c>
      <c r="Y17" s="151">
        <v>19.258264250295198</v>
      </c>
      <c r="Z17" s="144"/>
      <c r="AA17" s="152">
        <v>14.9839250384672</v>
      </c>
      <c r="AB17" s="153">
        <v>12.645905077363</v>
      </c>
      <c r="AC17" s="154">
        <v>13.762210041352001</v>
      </c>
      <c r="AD17" s="144"/>
      <c r="AE17" s="155">
        <v>17.301948204235099</v>
      </c>
      <c r="AF17" s="35"/>
      <c r="AG17" s="171">
        <v>116.598474667106</v>
      </c>
      <c r="AH17" s="166">
        <v>135.067164549708</v>
      </c>
      <c r="AI17" s="166">
        <v>141.71872947126701</v>
      </c>
      <c r="AJ17" s="166">
        <v>140.627618183414</v>
      </c>
      <c r="AK17" s="166">
        <v>127.38652720203</v>
      </c>
      <c r="AL17" s="172">
        <v>133.34071095233401</v>
      </c>
      <c r="AM17" s="166"/>
      <c r="AN17" s="173">
        <v>116.33813468582601</v>
      </c>
      <c r="AO17" s="174">
        <v>115.350938421772</v>
      </c>
      <c r="AP17" s="175">
        <v>115.83734874895799</v>
      </c>
      <c r="AQ17" s="166"/>
      <c r="AR17" s="176">
        <v>128.18734641045299</v>
      </c>
      <c r="AS17" s="149"/>
      <c r="AT17" s="150">
        <v>16.9424098087255</v>
      </c>
      <c r="AU17" s="144">
        <v>25.244630030099898</v>
      </c>
      <c r="AV17" s="144">
        <v>27.719850755876401</v>
      </c>
      <c r="AW17" s="144">
        <v>27.454739783927199</v>
      </c>
      <c r="AX17" s="144">
        <v>23.193289419972199</v>
      </c>
      <c r="AY17" s="151">
        <v>25.024824319338901</v>
      </c>
      <c r="AZ17" s="144"/>
      <c r="BA17" s="152">
        <v>14.0056680759252</v>
      </c>
      <c r="BB17" s="153">
        <v>11.704830355191699</v>
      </c>
      <c r="BC17" s="154">
        <v>12.8176169789828</v>
      </c>
      <c r="BD17" s="144"/>
      <c r="BE17" s="155">
        <v>21.6819373316205</v>
      </c>
    </row>
    <row r="18" spans="1:57" x14ac:dyDescent="0.25">
      <c r="A18" s="24" t="s">
        <v>29</v>
      </c>
      <c r="B18" s="44" t="str">
        <f t="shared" si="0"/>
        <v>Williamsburg, VA</v>
      </c>
      <c r="C18" s="12"/>
      <c r="D18" s="28" t="s">
        <v>16</v>
      </c>
      <c r="E18" s="31" t="s">
        <v>17</v>
      </c>
      <c r="F18" s="12"/>
      <c r="G18" s="171">
        <v>117.469261182108</v>
      </c>
      <c r="H18" s="166">
        <v>112.51863565891399</v>
      </c>
      <c r="I18" s="166">
        <v>115.94494837476</v>
      </c>
      <c r="J18" s="166">
        <v>111.412701307639</v>
      </c>
      <c r="K18" s="166">
        <v>128.95670549506201</v>
      </c>
      <c r="L18" s="172">
        <v>118.225401264257</v>
      </c>
      <c r="M18" s="166"/>
      <c r="N18" s="173">
        <v>187.12367673469299</v>
      </c>
      <c r="O18" s="174">
        <v>207.59052768034101</v>
      </c>
      <c r="P18" s="175">
        <v>197.70569389686099</v>
      </c>
      <c r="Q18" s="166"/>
      <c r="R18" s="176">
        <v>155.234105595535</v>
      </c>
      <c r="S18" s="149"/>
      <c r="T18" s="150">
        <v>9.6032512054038595</v>
      </c>
      <c r="U18" s="144">
        <v>7.8133928384799196</v>
      </c>
      <c r="V18" s="144">
        <v>5.6394274248810303</v>
      </c>
      <c r="W18" s="144">
        <v>0.97990554948657005</v>
      </c>
      <c r="X18" s="144">
        <v>8.2938884401607602</v>
      </c>
      <c r="Y18" s="151">
        <v>6.6192436920342601</v>
      </c>
      <c r="Z18" s="144"/>
      <c r="AA18" s="152">
        <v>9.3426805515702007</v>
      </c>
      <c r="AB18" s="153">
        <v>5.4347787613898602</v>
      </c>
      <c r="AC18" s="154">
        <v>7.2683284763046601</v>
      </c>
      <c r="AD18" s="144"/>
      <c r="AE18" s="155">
        <v>5.6616646883186696</v>
      </c>
      <c r="AF18" s="35"/>
      <c r="AG18" s="171">
        <v>115.604213859236</v>
      </c>
      <c r="AH18" s="166">
        <v>107.47917718685601</v>
      </c>
      <c r="AI18" s="166">
        <v>108.94269261109601</v>
      </c>
      <c r="AJ18" s="166">
        <v>112.350839357429</v>
      </c>
      <c r="AK18" s="166">
        <v>122.705061224489</v>
      </c>
      <c r="AL18" s="172">
        <v>113.911740975946</v>
      </c>
      <c r="AM18" s="166"/>
      <c r="AN18" s="173">
        <v>167.27214556519999</v>
      </c>
      <c r="AO18" s="174">
        <v>183.16544899177799</v>
      </c>
      <c r="AP18" s="175">
        <v>175.54660592581899</v>
      </c>
      <c r="AQ18" s="166"/>
      <c r="AR18" s="176">
        <v>139.03269875924701</v>
      </c>
      <c r="AS18" s="149"/>
      <c r="AT18" s="150">
        <v>4.8897132920564097</v>
      </c>
      <c r="AU18" s="144">
        <v>-0.50881163416170105</v>
      </c>
      <c r="AV18" s="144">
        <v>-0.150854719439107</v>
      </c>
      <c r="AW18" s="144">
        <v>1.8669170436799101</v>
      </c>
      <c r="AX18" s="144">
        <v>6.6630785828558103</v>
      </c>
      <c r="AY18" s="151">
        <v>2.9091851810753799</v>
      </c>
      <c r="AZ18" s="144"/>
      <c r="BA18" s="152">
        <v>5.57148446511163</v>
      </c>
      <c r="BB18" s="153">
        <v>5.86560162992361</v>
      </c>
      <c r="BC18" s="154">
        <v>5.6966035989018202</v>
      </c>
      <c r="BD18" s="144"/>
      <c r="BE18" s="155">
        <v>2.41372051071109</v>
      </c>
    </row>
    <row r="19" spans="1:57" x14ac:dyDescent="0.25">
      <c r="A19" s="24" t="s">
        <v>30</v>
      </c>
      <c r="B19" s="44" t="str">
        <f t="shared" si="0"/>
        <v>Virginia Beach, VA</v>
      </c>
      <c r="C19" s="12"/>
      <c r="D19" s="28" t="s">
        <v>16</v>
      </c>
      <c r="E19" s="31" t="s">
        <v>17</v>
      </c>
      <c r="F19" s="12"/>
      <c r="G19" s="171">
        <v>115.574746186018</v>
      </c>
      <c r="H19" s="166">
        <v>114.623860542168</v>
      </c>
      <c r="I19" s="166">
        <v>116.877064240454</v>
      </c>
      <c r="J19" s="166">
        <v>120.656459453503</v>
      </c>
      <c r="K19" s="166">
        <v>119.883038437455</v>
      </c>
      <c r="L19" s="172">
        <v>117.81174423850599</v>
      </c>
      <c r="M19" s="166"/>
      <c r="N19" s="173">
        <v>155.82299148959299</v>
      </c>
      <c r="O19" s="174">
        <v>165.09535161518201</v>
      </c>
      <c r="P19" s="175">
        <v>160.636280773463</v>
      </c>
      <c r="Q19" s="166"/>
      <c r="R19" s="176">
        <v>134.35299776945601</v>
      </c>
      <c r="S19" s="149"/>
      <c r="T19" s="150">
        <v>3.2046182763011899</v>
      </c>
      <c r="U19" s="144">
        <v>2.54050285179681</v>
      </c>
      <c r="V19" s="144">
        <v>5.1398252871978896</v>
      </c>
      <c r="W19" s="144">
        <v>8.4275641729756092</v>
      </c>
      <c r="X19" s="144">
        <v>4.1057622908812501</v>
      </c>
      <c r="Y19" s="151">
        <v>4.8711682143511403</v>
      </c>
      <c r="Z19" s="144"/>
      <c r="AA19" s="152">
        <v>1.7722581158560999</v>
      </c>
      <c r="AB19" s="153">
        <v>2.11997053100878</v>
      </c>
      <c r="AC19" s="154">
        <v>1.89327674717566</v>
      </c>
      <c r="AD19" s="144"/>
      <c r="AE19" s="155">
        <v>3.2915425192774901</v>
      </c>
      <c r="AF19" s="35"/>
      <c r="AG19" s="171">
        <v>130.14083673125501</v>
      </c>
      <c r="AH19" s="166">
        <v>132.07676928279099</v>
      </c>
      <c r="AI19" s="166">
        <v>136.084865249073</v>
      </c>
      <c r="AJ19" s="166">
        <v>135.686487057797</v>
      </c>
      <c r="AK19" s="166">
        <v>132.230703293532</v>
      </c>
      <c r="AL19" s="172">
        <v>133.40259173152199</v>
      </c>
      <c r="AM19" s="166"/>
      <c r="AN19" s="173">
        <v>171.75412707623801</v>
      </c>
      <c r="AO19" s="174">
        <v>181.09305272948899</v>
      </c>
      <c r="AP19" s="175">
        <v>176.56398797854399</v>
      </c>
      <c r="AQ19" s="166"/>
      <c r="AR19" s="176">
        <v>147.62729043482901</v>
      </c>
      <c r="AS19" s="149"/>
      <c r="AT19" s="150">
        <v>2.4980695867320399</v>
      </c>
      <c r="AU19" s="144">
        <v>6.3668802648494998</v>
      </c>
      <c r="AV19" s="144">
        <v>9.8483619845245691</v>
      </c>
      <c r="AW19" s="144">
        <v>7.4043821091768702</v>
      </c>
      <c r="AX19" s="144">
        <v>1.8630934807219099</v>
      </c>
      <c r="AY19" s="151">
        <v>5.6109181345223504</v>
      </c>
      <c r="AZ19" s="144"/>
      <c r="BA19" s="152">
        <v>-0.87800372739276999</v>
      </c>
      <c r="BB19" s="153">
        <v>0.81900348436044801</v>
      </c>
      <c r="BC19" s="154">
        <v>4.0496316138764E-3</v>
      </c>
      <c r="BD19" s="144"/>
      <c r="BE19" s="155">
        <v>2.05199158410174</v>
      </c>
    </row>
    <row r="20" spans="1:57" x14ac:dyDescent="0.25">
      <c r="A20" s="41" t="s">
        <v>31</v>
      </c>
      <c r="B20" s="44" t="str">
        <f t="shared" si="0"/>
        <v>Norfolk/Portsmouth, VA</v>
      </c>
      <c r="C20" s="12"/>
      <c r="D20" s="28" t="s">
        <v>16</v>
      </c>
      <c r="E20" s="31" t="s">
        <v>17</v>
      </c>
      <c r="F20" s="12"/>
      <c r="G20" s="171">
        <v>101.912005355521</v>
      </c>
      <c r="H20" s="166">
        <v>103.403651704879</v>
      </c>
      <c r="I20" s="166">
        <v>104.805350620132</v>
      </c>
      <c r="J20" s="166">
        <v>109.142142096642</v>
      </c>
      <c r="K20" s="166">
        <v>107.47565651020901</v>
      </c>
      <c r="L20" s="172">
        <v>105.46552241026799</v>
      </c>
      <c r="M20" s="166"/>
      <c r="N20" s="173">
        <v>119.65670633219599</v>
      </c>
      <c r="O20" s="174">
        <v>122.82249654931201</v>
      </c>
      <c r="P20" s="175">
        <v>121.274106480047</v>
      </c>
      <c r="Q20" s="166"/>
      <c r="R20" s="176">
        <v>110.569282102065</v>
      </c>
      <c r="S20" s="149"/>
      <c r="T20" s="150">
        <v>13.6027841623289</v>
      </c>
      <c r="U20" s="144">
        <v>10.9844067535753</v>
      </c>
      <c r="V20" s="144">
        <v>6.2993668015239397</v>
      </c>
      <c r="W20" s="144">
        <v>10.9298420269053</v>
      </c>
      <c r="X20" s="144">
        <v>10.160291909263799</v>
      </c>
      <c r="Y20" s="151">
        <v>10.2096137560585</v>
      </c>
      <c r="Z20" s="144"/>
      <c r="AA20" s="152">
        <v>6.2012961067103696</v>
      </c>
      <c r="AB20" s="153">
        <v>6.7315983664827703</v>
      </c>
      <c r="AC20" s="154">
        <v>6.4921342128512904</v>
      </c>
      <c r="AD20" s="144"/>
      <c r="AE20" s="155">
        <v>8.3882222420829997</v>
      </c>
      <c r="AF20" s="35"/>
      <c r="AG20" s="171">
        <v>100.35874365384601</v>
      </c>
      <c r="AH20" s="166">
        <v>107.478002282568</v>
      </c>
      <c r="AI20" s="166">
        <v>111.264427802063</v>
      </c>
      <c r="AJ20" s="166">
        <v>110.898155157274</v>
      </c>
      <c r="AK20" s="166">
        <v>108.824993206168</v>
      </c>
      <c r="AL20" s="172">
        <v>108.022395706103</v>
      </c>
      <c r="AM20" s="166"/>
      <c r="AN20" s="173">
        <v>119.49774883802399</v>
      </c>
      <c r="AO20" s="174">
        <v>124.00084717623</v>
      </c>
      <c r="AP20" s="175">
        <v>121.782330918819</v>
      </c>
      <c r="AQ20" s="166"/>
      <c r="AR20" s="176">
        <v>112.185381179122</v>
      </c>
      <c r="AS20" s="149"/>
      <c r="AT20" s="150">
        <v>9.96977222178697</v>
      </c>
      <c r="AU20" s="144">
        <v>15.2587784485867</v>
      </c>
      <c r="AV20" s="144">
        <v>15.0375899690002</v>
      </c>
      <c r="AW20" s="144">
        <v>13.807487064962601</v>
      </c>
      <c r="AX20" s="144">
        <v>13.4380215625653</v>
      </c>
      <c r="AY20" s="151">
        <v>13.644934276675601</v>
      </c>
      <c r="AZ20" s="144"/>
      <c r="BA20" s="152">
        <v>6.2863343864782202</v>
      </c>
      <c r="BB20" s="153">
        <v>4.9346681247771702</v>
      </c>
      <c r="BC20" s="154">
        <v>5.5633928128393997</v>
      </c>
      <c r="BD20" s="144"/>
      <c r="BE20" s="155">
        <v>9.9120499761507794</v>
      </c>
    </row>
    <row r="21" spans="1:57" x14ac:dyDescent="0.25">
      <c r="A21" s="42" t="s">
        <v>32</v>
      </c>
      <c r="B21" s="44" t="str">
        <f t="shared" si="0"/>
        <v>Newport News/Hampton, VA</v>
      </c>
      <c r="C21" s="12"/>
      <c r="D21" s="28" t="s">
        <v>16</v>
      </c>
      <c r="E21" s="31" t="s">
        <v>17</v>
      </c>
      <c r="F21" s="13"/>
      <c r="G21" s="171">
        <v>78.424575693730702</v>
      </c>
      <c r="H21" s="166">
        <v>79.799809243891104</v>
      </c>
      <c r="I21" s="166">
        <v>80.374615226063796</v>
      </c>
      <c r="J21" s="166">
        <v>80.052433154602298</v>
      </c>
      <c r="K21" s="166">
        <v>79.881632217479194</v>
      </c>
      <c r="L21" s="172">
        <v>79.741479569892405</v>
      </c>
      <c r="M21" s="166"/>
      <c r="N21" s="173">
        <v>97.718661908353695</v>
      </c>
      <c r="O21" s="174">
        <v>99.985846054888498</v>
      </c>
      <c r="P21" s="175">
        <v>98.905914542351496</v>
      </c>
      <c r="Q21" s="166"/>
      <c r="R21" s="176">
        <v>86.245889500640203</v>
      </c>
      <c r="S21" s="149"/>
      <c r="T21" s="150">
        <v>8.7454805926533208</v>
      </c>
      <c r="U21" s="144">
        <v>8.9870020941731301</v>
      </c>
      <c r="V21" s="144">
        <v>5.8427656116651603</v>
      </c>
      <c r="W21" s="144">
        <v>5.4281168791216299</v>
      </c>
      <c r="X21" s="144">
        <v>2.5791523917367498</v>
      </c>
      <c r="Y21" s="151">
        <v>6.16645256800631</v>
      </c>
      <c r="Z21" s="144"/>
      <c r="AA21" s="152">
        <v>0.74506161455801201</v>
      </c>
      <c r="AB21" s="153">
        <v>-4.52676545902525</v>
      </c>
      <c r="AC21" s="154">
        <v>-2.1568470352259901</v>
      </c>
      <c r="AD21" s="144"/>
      <c r="AE21" s="155">
        <v>2.6395080912635702</v>
      </c>
      <c r="AF21" s="35"/>
      <c r="AG21" s="171">
        <v>76.125129635140297</v>
      </c>
      <c r="AH21" s="166">
        <v>80.162728072416201</v>
      </c>
      <c r="AI21" s="166">
        <v>81.414229698993097</v>
      </c>
      <c r="AJ21" s="166">
        <v>80.713417790568698</v>
      </c>
      <c r="AK21" s="166">
        <v>80.483519656520002</v>
      </c>
      <c r="AL21" s="172">
        <v>79.915709751721593</v>
      </c>
      <c r="AM21" s="166"/>
      <c r="AN21" s="173">
        <v>95.127478116565001</v>
      </c>
      <c r="AO21" s="174">
        <v>98.429813777674198</v>
      </c>
      <c r="AP21" s="175">
        <v>96.836351795663305</v>
      </c>
      <c r="AQ21" s="166"/>
      <c r="AR21" s="176">
        <v>85.2629055366275</v>
      </c>
      <c r="AS21" s="149"/>
      <c r="AT21" s="150">
        <v>5.0402610694433703</v>
      </c>
      <c r="AU21" s="144">
        <v>7.8071954359784996</v>
      </c>
      <c r="AV21" s="144">
        <v>6.2237477011622202</v>
      </c>
      <c r="AW21" s="144">
        <v>4.6803859664131497</v>
      </c>
      <c r="AX21" s="144">
        <v>4.4267522755344197</v>
      </c>
      <c r="AY21" s="151">
        <v>5.6869079505794398</v>
      </c>
      <c r="AZ21" s="144"/>
      <c r="BA21" s="152">
        <v>2.3169718515445301</v>
      </c>
      <c r="BB21" s="153">
        <v>0.41045349610478699</v>
      </c>
      <c r="BC21" s="154">
        <v>1.3075467015679201</v>
      </c>
      <c r="BD21" s="144"/>
      <c r="BE21" s="155">
        <v>3.6170451716371299</v>
      </c>
    </row>
    <row r="22" spans="1:57" x14ac:dyDescent="0.25">
      <c r="A22" s="43" t="s">
        <v>33</v>
      </c>
      <c r="B22" s="44" t="str">
        <f t="shared" si="0"/>
        <v>Chesapeake/Suffolk, VA</v>
      </c>
      <c r="C22" s="12"/>
      <c r="D22" s="29" t="s">
        <v>16</v>
      </c>
      <c r="E22" s="32" t="s">
        <v>17</v>
      </c>
      <c r="F22" s="12"/>
      <c r="G22" s="177">
        <v>87.005959197622502</v>
      </c>
      <c r="H22" s="178">
        <v>90.358241821374804</v>
      </c>
      <c r="I22" s="178">
        <v>93.924474706710399</v>
      </c>
      <c r="J22" s="178">
        <v>91.581178097915199</v>
      </c>
      <c r="K22" s="178">
        <v>89.637510451484104</v>
      </c>
      <c r="L22" s="179">
        <v>90.672462143683006</v>
      </c>
      <c r="M22" s="166"/>
      <c r="N22" s="180">
        <v>99.313532638436399</v>
      </c>
      <c r="O22" s="181">
        <v>102.37590296742</v>
      </c>
      <c r="P22" s="182">
        <v>100.879487924448</v>
      </c>
      <c r="Q22" s="166"/>
      <c r="R22" s="183">
        <v>93.953751959747507</v>
      </c>
      <c r="S22" s="149"/>
      <c r="T22" s="156">
        <v>10.195777384435299</v>
      </c>
      <c r="U22" s="157">
        <v>11.313961600506</v>
      </c>
      <c r="V22" s="157">
        <v>16.030535569903101</v>
      </c>
      <c r="W22" s="157">
        <v>12.648372781940401</v>
      </c>
      <c r="X22" s="157">
        <v>12.034352718688</v>
      </c>
      <c r="Y22" s="158">
        <v>12.590655632093799</v>
      </c>
      <c r="Z22" s="144"/>
      <c r="AA22" s="159">
        <v>7.4368716637256602</v>
      </c>
      <c r="AB22" s="160">
        <v>5.0452576868666004</v>
      </c>
      <c r="AC22" s="161">
        <v>6.1338491703836304</v>
      </c>
      <c r="AD22" s="144"/>
      <c r="AE22" s="162">
        <v>10.145007441882401</v>
      </c>
      <c r="AF22" s="36"/>
      <c r="AG22" s="177">
        <v>88.655052648983798</v>
      </c>
      <c r="AH22" s="178">
        <v>91.805392673313193</v>
      </c>
      <c r="AI22" s="178">
        <v>94.498159504761901</v>
      </c>
      <c r="AJ22" s="178">
        <v>94.226735726852795</v>
      </c>
      <c r="AK22" s="178">
        <v>92.747585510536695</v>
      </c>
      <c r="AL22" s="179">
        <v>92.553589112129799</v>
      </c>
      <c r="AM22" s="166"/>
      <c r="AN22" s="180">
        <v>101.421281093305</v>
      </c>
      <c r="AO22" s="181">
        <v>104.13758985483599</v>
      </c>
      <c r="AP22" s="182">
        <v>102.800085425201</v>
      </c>
      <c r="AQ22" s="166"/>
      <c r="AR22" s="183">
        <v>95.611337513435402</v>
      </c>
      <c r="AS22" s="149"/>
      <c r="AT22" s="156">
        <v>10.294830308530999</v>
      </c>
      <c r="AU22" s="157">
        <v>11.5212106719235</v>
      </c>
      <c r="AV22" s="157">
        <v>9.9758148805878406</v>
      </c>
      <c r="AW22" s="157">
        <v>12.0290221890833</v>
      </c>
      <c r="AX22" s="157">
        <v>13.0306428475633</v>
      </c>
      <c r="AY22" s="158">
        <v>11.418948064859199</v>
      </c>
      <c r="AZ22" s="144"/>
      <c r="BA22" s="159">
        <v>8.8823343970794806</v>
      </c>
      <c r="BB22" s="160">
        <v>7.3709802646598197</v>
      </c>
      <c r="BC22" s="161">
        <v>8.0724168185271399</v>
      </c>
      <c r="BD22" s="144"/>
      <c r="BE22" s="162">
        <v>10.080903965289</v>
      </c>
    </row>
    <row r="23" spans="1:57" x14ac:dyDescent="0.25">
      <c r="A23" s="22" t="s">
        <v>43</v>
      </c>
      <c r="B23" s="44" t="str">
        <f t="shared" si="0"/>
        <v>Richmond CBD/Airport, VA</v>
      </c>
      <c r="C23" s="10"/>
      <c r="D23" s="27" t="s">
        <v>16</v>
      </c>
      <c r="E23" s="30" t="s">
        <v>17</v>
      </c>
      <c r="F23" s="3"/>
      <c r="G23" s="163">
        <v>132.180003838771</v>
      </c>
      <c r="H23" s="164">
        <v>140.23468899521501</v>
      </c>
      <c r="I23" s="164">
        <v>134.40753324889101</v>
      </c>
      <c r="J23" s="164">
        <v>141.49103997682499</v>
      </c>
      <c r="K23" s="164">
        <v>125.702689026184</v>
      </c>
      <c r="L23" s="165">
        <v>134.87295447329899</v>
      </c>
      <c r="M23" s="166"/>
      <c r="N23" s="167">
        <v>151.69891285015501</v>
      </c>
      <c r="O23" s="168">
        <v>162.25416823998299</v>
      </c>
      <c r="P23" s="169">
        <v>157.129771181867</v>
      </c>
      <c r="Q23" s="166"/>
      <c r="R23" s="170">
        <v>143.116714240025</v>
      </c>
      <c r="S23" s="149"/>
      <c r="T23" s="141">
        <v>18.8001038015645</v>
      </c>
      <c r="U23" s="142">
        <v>29.274811919250499</v>
      </c>
      <c r="V23" s="142">
        <v>16.879768773853598</v>
      </c>
      <c r="W23" s="142">
        <v>15.4312284145213</v>
      </c>
      <c r="X23" s="142">
        <v>6.2093103430322296</v>
      </c>
      <c r="Y23" s="143">
        <v>16.670956937135401</v>
      </c>
      <c r="Z23" s="144"/>
      <c r="AA23" s="145">
        <v>5.4182624077897303</v>
      </c>
      <c r="AB23" s="146">
        <v>4.8519684204353002</v>
      </c>
      <c r="AC23" s="147">
        <v>4.9865434001350399</v>
      </c>
      <c r="AD23" s="144"/>
      <c r="AE23" s="148">
        <v>11.468830224724501</v>
      </c>
      <c r="AF23" s="33"/>
      <c r="AG23" s="163">
        <v>127.544025882825</v>
      </c>
      <c r="AH23" s="164">
        <v>141.22479472580099</v>
      </c>
      <c r="AI23" s="164">
        <v>146.27084775767099</v>
      </c>
      <c r="AJ23" s="164">
        <v>146.67602957390201</v>
      </c>
      <c r="AK23" s="164">
        <v>136.38144254455801</v>
      </c>
      <c r="AL23" s="165">
        <v>140.60223266311601</v>
      </c>
      <c r="AM23" s="166"/>
      <c r="AN23" s="167">
        <v>154.96838584998301</v>
      </c>
      <c r="AO23" s="168">
        <v>161.06478149581699</v>
      </c>
      <c r="AP23" s="169">
        <v>158.08995556692099</v>
      </c>
      <c r="AQ23" s="166"/>
      <c r="AR23" s="170">
        <v>146.124160509528</v>
      </c>
      <c r="AS23" s="149"/>
      <c r="AT23" s="141">
        <v>13.2142311238226</v>
      </c>
      <c r="AU23" s="142">
        <v>25.615605637227201</v>
      </c>
      <c r="AV23" s="142">
        <v>25.289741217348499</v>
      </c>
      <c r="AW23" s="142">
        <v>25.103645005832899</v>
      </c>
      <c r="AX23" s="142">
        <v>13.6940351744427</v>
      </c>
      <c r="AY23" s="143">
        <v>21.1665792753166</v>
      </c>
      <c r="AZ23" s="144"/>
      <c r="BA23" s="145">
        <v>5.1269622022091896</v>
      </c>
      <c r="BB23" s="146">
        <v>4.6232770285634803</v>
      </c>
      <c r="BC23" s="147">
        <v>4.7909886694200496</v>
      </c>
      <c r="BD23" s="144"/>
      <c r="BE23" s="148">
        <v>13.5656146559917</v>
      </c>
    </row>
    <row r="24" spans="1:57" x14ac:dyDescent="0.25">
      <c r="A24" s="23" t="s">
        <v>44</v>
      </c>
      <c r="B24" s="44" t="str">
        <f t="shared" si="0"/>
        <v>Richmond North/Glen Allen, VA</v>
      </c>
      <c r="C24" s="11"/>
      <c r="D24" s="28" t="s">
        <v>16</v>
      </c>
      <c r="E24" s="31" t="s">
        <v>17</v>
      </c>
      <c r="F24" s="12"/>
      <c r="G24" s="171">
        <v>93.045633147113506</v>
      </c>
      <c r="H24" s="166">
        <v>100.743747586449</v>
      </c>
      <c r="I24" s="166">
        <v>101.716672859314</v>
      </c>
      <c r="J24" s="166">
        <v>99.869694552859301</v>
      </c>
      <c r="K24" s="166">
        <v>98.800670511896101</v>
      </c>
      <c r="L24" s="172">
        <v>99.162998354962497</v>
      </c>
      <c r="M24" s="166"/>
      <c r="N24" s="173">
        <v>119.236277856135</v>
      </c>
      <c r="O24" s="174">
        <v>127.071578678256</v>
      </c>
      <c r="P24" s="175">
        <v>123.346487628243</v>
      </c>
      <c r="Q24" s="166"/>
      <c r="R24" s="176">
        <v>107.695419466262</v>
      </c>
      <c r="S24" s="149"/>
      <c r="T24" s="150">
        <v>16.029417259526902</v>
      </c>
      <c r="U24" s="144">
        <v>19.392971738768502</v>
      </c>
      <c r="V24" s="144">
        <v>16.255588535994502</v>
      </c>
      <c r="W24" s="144">
        <v>14.894211591813299</v>
      </c>
      <c r="X24" s="144">
        <v>13.879614806286799</v>
      </c>
      <c r="Y24" s="151">
        <v>16.187042328562899</v>
      </c>
      <c r="Z24" s="144"/>
      <c r="AA24" s="152">
        <v>12.7852024556054</v>
      </c>
      <c r="AB24" s="153">
        <v>11.442294480210199</v>
      </c>
      <c r="AC24" s="154">
        <v>12.0761903057767</v>
      </c>
      <c r="AD24" s="144"/>
      <c r="AE24" s="155">
        <v>14.128542075956499</v>
      </c>
      <c r="AF24" s="34"/>
      <c r="AG24" s="171">
        <v>93.340016889039006</v>
      </c>
      <c r="AH24" s="166">
        <v>99.915994441012899</v>
      </c>
      <c r="AI24" s="166">
        <v>103.59186481886699</v>
      </c>
      <c r="AJ24" s="166">
        <v>101.97762815545801</v>
      </c>
      <c r="AK24" s="166">
        <v>99.312906509392704</v>
      </c>
      <c r="AL24" s="172">
        <v>100.01066975950501</v>
      </c>
      <c r="AM24" s="166"/>
      <c r="AN24" s="173">
        <v>114.86094900959399</v>
      </c>
      <c r="AO24" s="174">
        <v>119.620976657597</v>
      </c>
      <c r="AP24" s="175">
        <v>117.33318947564101</v>
      </c>
      <c r="AQ24" s="166"/>
      <c r="AR24" s="176">
        <v>105.612692094913</v>
      </c>
      <c r="AS24" s="149"/>
      <c r="AT24" s="150">
        <v>12.599601528383101</v>
      </c>
      <c r="AU24" s="144">
        <v>15.539003380337601</v>
      </c>
      <c r="AV24" s="144">
        <v>15.9950110967731</v>
      </c>
      <c r="AW24" s="144">
        <v>15.4860428329601</v>
      </c>
      <c r="AX24" s="144">
        <v>13.5121983851549</v>
      </c>
      <c r="AY24" s="151">
        <v>14.9005884300245</v>
      </c>
      <c r="AZ24" s="144"/>
      <c r="BA24" s="152">
        <v>9.6557750769040105</v>
      </c>
      <c r="BB24" s="153">
        <v>8.5324876749706693</v>
      </c>
      <c r="BC24" s="154">
        <v>9.0602344479232499</v>
      </c>
      <c r="BD24" s="144"/>
      <c r="BE24" s="155">
        <v>11.9435156084983</v>
      </c>
    </row>
    <row r="25" spans="1:57" x14ac:dyDescent="0.25">
      <c r="A25" s="24" t="s">
        <v>45</v>
      </c>
      <c r="B25" s="44" t="str">
        <f t="shared" si="0"/>
        <v>Richmond West/Midlothian, VA</v>
      </c>
      <c r="C25" s="12"/>
      <c r="D25" s="28" t="s">
        <v>16</v>
      </c>
      <c r="E25" s="31" t="s">
        <v>17</v>
      </c>
      <c r="F25" s="12"/>
      <c r="G25" s="171">
        <v>85.774317796030104</v>
      </c>
      <c r="H25" s="166">
        <v>89.732065105263104</v>
      </c>
      <c r="I25" s="166">
        <v>90.336680524722496</v>
      </c>
      <c r="J25" s="166">
        <v>89.867344857881093</v>
      </c>
      <c r="K25" s="166">
        <v>87.226522149011601</v>
      </c>
      <c r="L25" s="172">
        <v>88.730487871581403</v>
      </c>
      <c r="M25" s="166"/>
      <c r="N25" s="173">
        <v>109.025767879288</v>
      </c>
      <c r="O25" s="174">
        <v>114.89004274721</v>
      </c>
      <c r="P25" s="175">
        <v>112.06308361897101</v>
      </c>
      <c r="Q25" s="166"/>
      <c r="R25" s="176">
        <v>96.935895781063806</v>
      </c>
      <c r="S25" s="149"/>
      <c r="T25" s="150">
        <v>2.6095883223065401</v>
      </c>
      <c r="U25" s="144">
        <v>5.0379993979975497</v>
      </c>
      <c r="V25" s="144">
        <v>3.7537601068488402</v>
      </c>
      <c r="W25" s="144">
        <v>2.7763500254348701</v>
      </c>
      <c r="X25" s="144">
        <v>1.3670074284742699</v>
      </c>
      <c r="Y25" s="151">
        <v>3.1736695011132401</v>
      </c>
      <c r="Z25" s="144"/>
      <c r="AA25" s="152">
        <v>6.2155516640075099</v>
      </c>
      <c r="AB25" s="153">
        <v>9.0887778928884106</v>
      </c>
      <c r="AC25" s="154">
        <v>7.7193626900060801</v>
      </c>
      <c r="AD25" s="144"/>
      <c r="AE25" s="155">
        <v>5.2375645316970099</v>
      </c>
      <c r="AF25" s="35"/>
      <c r="AG25" s="171">
        <v>84.371350967634299</v>
      </c>
      <c r="AH25" s="166">
        <v>89.158563822525494</v>
      </c>
      <c r="AI25" s="166">
        <v>90.181997126803694</v>
      </c>
      <c r="AJ25" s="166">
        <v>89.303825231330606</v>
      </c>
      <c r="AK25" s="166">
        <v>88.225374810092205</v>
      </c>
      <c r="AL25" s="172">
        <v>88.433807018745796</v>
      </c>
      <c r="AM25" s="166"/>
      <c r="AN25" s="173">
        <v>103.344328033325</v>
      </c>
      <c r="AO25" s="174">
        <v>105.632496063947</v>
      </c>
      <c r="AP25" s="175">
        <v>104.52405086402899</v>
      </c>
      <c r="AQ25" s="166"/>
      <c r="AR25" s="176">
        <v>93.667896695636003</v>
      </c>
      <c r="AS25" s="149"/>
      <c r="AT25" s="150">
        <v>1.5777587917324001</v>
      </c>
      <c r="AU25" s="144">
        <v>4.5091986749383102</v>
      </c>
      <c r="AV25" s="144">
        <v>4.5031488190459203</v>
      </c>
      <c r="AW25" s="144">
        <v>3.8245556764786501</v>
      </c>
      <c r="AX25" s="144">
        <v>2.5693360038441901</v>
      </c>
      <c r="AY25" s="151">
        <v>3.5095379694703701</v>
      </c>
      <c r="AZ25" s="144"/>
      <c r="BA25" s="152">
        <v>2.1136834319372202</v>
      </c>
      <c r="BB25" s="153">
        <v>1.10100231177288</v>
      </c>
      <c r="BC25" s="154">
        <v>1.5730625782904599</v>
      </c>
      <c r="BD25" s="144"/>
      <c r="BE25" s="155">
        <v>2.6158948659922299</v>
      </c>
    </row>
    <row r="26" spans="1:57" x14ac:dyDescent="0.25">
      <c r="A26" s="24" t="s">
        <v>46</v>
      </c>
      <c r="B26" s="44" t="str">
        <f t="shared" si="0"/>
        <v>Petersburg/Chester, VA</v>
      </c>
      <c r="C26" s="12"/>
      <c r="D26" s="28" t="s">
        <v>16</v>
      </c>
      <c r="E26" s="31" t="s">
        <v>17</v>
      </c>
      <c r="F26" s="12"/>
      <c r="G26" s="171">
        <v>82.528476324208995</v>
      </c>
      <c r="H26" s="166">
        <v>85.680467922159394</v>
      </c>
      <c r="I26" s="166">
        <v>87.671104148871194</v>
      </c>
      <c r="J26" s="166">
        <v>87.183569371496006</v>
      </c>
      <c r="K26" s="166">
        <v>90.994225400593393</v>
      </c>
      <c r="L26" s="172">
        <v>86.968827032925901</v>
      </c>
      <c r="M26" s="166"/>
      <c r="N26" s="173">
        <v>109.603981486579</v>
      </c>
      <c r="O26" s="174">
        <v>112.813457330462</v>
      </c>
      <c r="P26" s="175">
        <v>111.259691759218</v>
      </c>
      <c r="Q26" s="166"/>
      <c r="R26" s="176">
        <v>95.703449476836994</v>
      </c>
      <c r="S26" s="149"/>
      <c r="T26" s="150">
        <v>-2.9882590993104401</v>
      </c>
      <c r="U26" s="144">
        <v>-0.80826031524514896</v>
      </c>
      <c r="V26" s="144">
        <v>1.02984768334928</v>
      </c>
      <c r="W26" s="144">
        <v>0.63607516761760396</v>
      </c>
      <c r="X26" s="144">
        <v>4.4947110469996403</v>
      </c>
      <c r="Y26" s="151">
        <v>0.64885756889752699</v>
      </c>
      <c r="Z26" s="144"/>
      <c r="AA26" s="152">
        <v>23.225444979385301</v>
      </c>
      <c r="AB26" s="153">
        <v>26.462306456488399</v>
      </c>
      <c r="AC26" s="154">
        <v>24.900660572044</v>
      </c>
      <c r="AD26" s="144"/>
      <c r="AE26" s="155">
        <v>9.7698845393948996</v>
      </c>
      <c r="AF26" s="35"/>
      <c r="AG26" s="171">
        <v>82.769293881306496</v>
      </c>
      <c r="AH26" s="166">
        <v>86.712880409238196</v>
      </c>
      <c r="AI26" s="166">
        <v>88.478218445699099</v>
      </c>
      <c r="AJ26" s="166">
        <v>88.1801043796101</v>
      </c>
      <c r="AK26" s="166">
        <v>86.879313788597699</v>
      </c>
      <c r="AL26" s="172">
        <v>86.710723520583699</v>
      </c>
      <c r="AM26" s="166"/>
      <c r="AN26" s="173">
        <v>95.308037551360997</v>
      </c>
      <c r="AO26" s="174">
        <v>96.940107484973097</v>
      </c>
      <c r="AP26" s="175">
        <v>96.130027459290602</v>
      </c>
      <c r="AQ26" s="166"/>
      <c r="AR26" s="176">
        <v>89.552607329993904</v>
      </c>
      <c r="AS26" s="149"/>
      <c r="AT26" s="150">
        <v>-1.6042812371669399</v>
      </c>
      <c r="AU26" s="144">
        <v>0.58154431652848704</v>
      </c>
      <c r="AV26" s="144">
        <v>2.6033657536034198</v>
      </c>
      <c r="AW26" s="144">
        <v>2.1985376460422299</v>
      </c>
      <c r="AX26" s="144">
        <v>0.47894666568614103</v>
      </c>
      <c r="AY26" s="151">
        <v>0.95549961420323504</v>
      </c>
      <c r="AZ26" s="144"/>
      <c r="BA26" s="152">
        <v>6.85764570885501</v>
      </c>
      <c r="BB26" s="153">
        <v>7.3496913114611502</v>
      </c>
      <c r="BC26" s="154">
        <v>7.0998478410962802</v>
      </c>
      <c r="BD26" s="144"/>
      <c r="BE26" s="155">
        <v>2.92495010290446</v>
      </c>
    </row>
    <row r="27" spans="1:57" x14ac:dyDescent="0.25">
      <c r="A27" s="99" t="s">
        <v>99</v>
      </c>
      <c r="B27" s="45" t="s">
        <v>71</v>
      </c>
      <c r="C27" s="12"/>
      <c r="D27" s="28" t="s">
        <v>16</v>
      </c>
      <c r="E27" s="31" t="s">
        <v>17</v>
      </c>
      <c r="F27" s="12"/>
      <c r="G27" s="171">
        <v>99.630245666398807</v>
      </c>
      <c r="H27" s="166">
        <v>102.39451296883701</v>
      </c>
      <c r="I27" s="166">
        <v>104.684799796403</v>
      </c>
      <c r="J27" s="166">
        <v>107.063548513302</v>
      </c>
      <c r="K27" s="166">
        <v>114.870205029869</v>
      </c>
      <c r="L27" s="172">
        <v>106.420966363194</v>
      </c>
      <c r="M27" s="166"/>
      <c r="N27" s="173">
        <v>147.34731587772399</v>
      </c>
      <c r="O27" s="174">
        <v>149.79648774064</v>
      </c>
      <c r="P27" s="175">
        <v>148.58907163068699</v>
      </c>
      <c r="Q27" s="166"/>
      <c r="R27" s="176">
        <v>121.321857452617</v>
      </c>
      <c r="S27" s="149"/>
      <c r="T27" s="150">
        <v>1.2632019862741</v>
      </c>
      <c r="U27" s="144">
        <v>2.1877213432368499</v>
      </c>
      <c r="V27" s="144">
        <v>5.1004803549359599</v>
      </c>
      <c r="W27" s="144">
        <v>5.5784635107866603</v>
      </c>
      <c r="X27" s="144">
        <v>4.5538991415276797</v>
      </c>
      <c r="Y27" s="151">
        <v>4.0825162874592102</v>
      </c>
      <c r="Z27" s="144"/>
      <c r="AA27" s="152">
        <v>5.31052960156424</v>
      </c>
      <c r="AB27" s="153">
        <v>4.8453418652687299</v>
      </c>
      <c r="AC27" s="154">
        <v>5.0722341315957404</v>
      </c>
      <c r="AD27" s="144"/>
      <c r="AE27" s="155">
        <v>4.3203602602041302</v>
      </c>
      <c r="AF27" s="35"/>
      <c r="AG27" s="171">
        <v>104.164957038091</v>
      </c>
      <c r="AH27" s="166">
        <v>104.10800657321001</v>
      </c>
      <c r="AI27" s="166">
        <v>104.255332817175</v>
      </c>
      <c r="AJ27" s="166">
        <v>104.777220778697</v>
      </c>
      <c r="AK27" s="166">
        <v>110.500161348224</v>
      </c>
      <c r="AL27" s="172">
        <v>105.69355888432</v>
      </c>
      <c r="AM27" s="166"/>
      <c r="AN27" s="173">
        <v>136.97358594936</v>
      </c>
      <c r="AO27" s="174">
        <v>138.642438949574</v>
      </c>
      <c r="AP27" s="175">
        <v>137.81789711004501</v>
      </c>
      <c r="AQ27" s="166"/>
      <c r="AR27" s="176">
        <v>116.49883602302501</v>
      </c>
      <c r="AS27" s="149"/>
      <c r="AT27" s="150">
        <v>4.1766086687591599</v>
      </c>
      <c r="AU27" s="144">
        <v>4.9598170942161204</v>
      </c>
      <c r="AV27" s="144">
        <v>5.5254080140422204</v>
      </c>
      <c r="AW27" s="144">
        <v>4.9262904464349599</v>
      </c>
      <c r="AX27" s="144">
        <v>4.4340607250845396</v>
      </c>
      <c r="AY27" s="151">
        <v>4.8120865132324804</v>
      </c>
      <c r="AZ27" s="144"/>
      <c r="BA27" s="152">
        <v>4.5746283382676403</v>
      </c>
      <c r="BB27" s="153">
        <v>4.4810603065833901</v>
      </c>
      <c r="BC27" s="154">
        <v>4.5224832823165597</v>
      </c>
      <c r="BD27" s="144"/>
      <c r="BE27" s="155">
        <v>4.2557314970823397</v>
      </c>
    </row>
    <row r="28" spans="1:57" x14ac:dyDescent="0.25">
      <c r="A28" s="24" t="s">
        <v>48</v>
      </c>
      <c r="B28" s="44" t="str">
        <f t="shared" si="0"/>
        <v>Roanoke, VA</v>
      </c>
      <c r="C28" s="12"/>
      <c r="D28" s="28" t="s">
        <v>16</v>
      </c>
      <c r="E28" s="31" t="s">
        <v>17</v>
      </c>
      <c r="F28" s="12"/>
      <c r="G28" s="171">
        <v>91.611313207547099</v>
      </c>
      <c r="H28" s="166">
        <v>95.899115646258494</v>
      </c>
      <c r="I28" s="166">
        <v>103.731618863761</v>
      </c>
      <c r="J28" s="166">
        <v>104.03126877265601</v>
      </c>
      <c r="K28" s="166">
        <v>97.150611471861396</v>
      </c>
      <c r="L28" s="172">
        <v>99.008436254979998</v>
      </c>
      <c r="M28" s="166"/>
      <c r="N28" s="173">
        <v>121.801797507106</v>
      </c>
      <c r="O28" s="174">
        <v>125.575857324301</v>
      </c>
      <c r="P28" s="175">
        <v>123.71947617511</v>
      </c>
      <c r="Q28" s="166"/>
      <c r="R28" s="176">
        <v>107.72220595486399</v>
      </c>
      <c r="S28" s="149"/>
      <c r="T28" s="150">
        <v>13.5660154791387</v>
      </c>
      <c r="U28" s="144">
        <v>14.2019197459382</v>
      </c>
      <c r="V28" s="144">
        <v>24.953105797091201</v>
      </c>
      <c r="W28" s="144">
        <v>24.850577682489099</v>
      </c>
      <c r="X28" s="144">
        <v>14.091605114801199</v>
      </c>
      <c r="Y28" s="151">
        <v>18.8621275455234</v>
      </c>
      <c r="Z28" s="144"/>
      <c r="AA28" s="152">
        <v>-9.3038881069681398</v>
      </c>
      <c r="AB28" s="153">
        <v>-17.2044281942715</v>
      </c>
      <c r="AC28" s="154">
        <v>-13.6068661527098</v>
      </c>
      <c r="AD28" s="144"/>
      <c r="AE28" s="155">
        <v>0.97602349690646295</v>
      </c>
      <c r="AF28" s="35"/>
      <c r="AG28" s="171">
        <v>94.7079609728506</v>
      </c>
      <c r="AH28" s="166">
        <v>97.731517768437101</v>
      </c>
      <c r="AI28" s="166">
        <v>101.371623149958</v>
      </c>
      <c r="AJ28" s="166">
        <v>104.351516071546</v>
      </c>
      <c r="AK28" s="166">
        <v>110.405304834406</v>
      </c>
      <c r="AL28" s="172">
        <v>102.329764069042</v>
      </c>
      <c r="AM28" s="166"/>
      <c r="AN28" s="173">
        <v>125.308775863097</v>
      </c>
      <c r="AO28" s="174">
        <v>128.31211444361199</v>
      </c>
      <c r="AP28" s="175">
        <v>126.836834983305</v>
      </c>
      <c r="AQ28" s="166"/>
      <c r="AR28" s="176">
        <v>110.47865931690001</v>
      </c>
      <c r="AS28" s="149"/>
      <c r="AT28" s="150">
        <v>18.9871840947804</v>
      </c>
      <c r="AU28" s="144">
        <v>16.754625938431602</v>
      </c>
      <c r="AV28" s="144">
        <v>17.428648881825801</v>
      </c>
      <c r="AW28" s="144">
        <v>21.639028815325201</v>
      </c>
      <c r="AX28" s="144">
        <v>27.6164238193528</v>
      </c>
      <c r="AY28" s="151">
        <v>20.973662335396199</v>
      </c>
      <c r="AZ28" s="144"/>
      <c r="BA28" s="152">
        <v>6.9602182368173899</v>
      </c>
      <c r="BB28" s="153">
        <v>3.2661191215803602</v>
      </c>
      <c r="BC28" s="154">
        <v>5.0009704081979898</v>
      </c>
      <c r="BD28" s="144"/>
      <c r="BE28" s="155">
        <v>12.609082016863701</v>
      </c>
    </row>
    <row r="29" spans="1:57" x14ac:dyDescent="0.25">
      <c r="A29" s="24" t="s">
        <v>49</v>
      </c>
      <c r="B29" s="44" t="str">
        <f t="shared" si="0"/>
        <v>Charlottesville, VA</v>
      </c>
      <c r="C29" s="12"/>
      <c r="D29" s="28" t="s">
        <v>16</v>
      </c>
      <c r="E29" s="31" t="s">
        <v>17</v>
      </c>
      <c r="F29" s="12"/>
      <c r="G29" s="171">
        <v>137.344967801287</v>
      </c>
      <c r="H29" s="166">
        <v>130.93881683731499</v>
      </c>
      <c r="I29" s="166">
        <v>128.923320342946</v>
      </c>
      <c r="J29" s="166">
        <v>139.74481694185201</v>
      </c>
      <c r="K29" s="166">
        <v>167.500557238037</v>
      </c>
      <c r="L29" s="172">
        <v>142.37703379131</v>
      </c>
      <c r="M29" s="166"/>
      <c r="N29" s="173">
        <v>296.15039296794203</v>
      </c>
      <c r="O29" s="174">
        <v>321.44483903675501</v>
      </c>
      <c r="P29" s="175">
        <v>308.92225905542</v>
      </c>
      <c r="Q29" s="166"/>
      <c r="R29" s="176">
        <v>203.53023639439701</v>
      </c>
      <c r="S29" s="149"/>
      <c r="T29" s="150">
        <v>-3.5195314196854199</v>
      </c>
      <c r="U29" s="144">
        <v>-3.2882898344617901</v>
      </c>
      <c r="V29" s="144">
        <v>-1.9972180539458499</v>
      </c>
      <c r="W29" s="144">
        <v>5.6974586081374898</v>
      </c>
      <c r="X29" s="144">
        <v>14.583954451880199</v>
      </c>
      <c r="Y29" s="151">
        <v>3.3371532256597498</v>
      </c>
      <c r="Z29" s="144"/>
      <c r="AA29" s="152">
        <v>29.966277379880299</v>
      </c>
      <c r="AB29" s="153">
        <v>31.714557776183899</v>
      </c>
      <c r="AC29" s="154">
        <v>30.880315425637001</v>
      </c>
      <c r="AD29" s="144"/>
      <c r="AE29" s="155">
        <v>16.275624433818599</v>
      </c>
      <c r="AF29" s="35"/>
      <c r="AG29" s="171">
        <v>140.84027315202999</v>
      </c>
      <c r="AH29" s="166">
        <v>131.2340708218</v>
      </c>
      <c r="AI29" s="166">
        <v>130.10524011039499</v>
      </c>
      <c r="AJ29" s="166">
        <v>136.012643179451</v>
      </c>
      <c r="AK29" s="166">
        <v>156.24423335176499</v>
      </c>
      <c r="AL29" s="172">
        <v>139.393108933311</v>
      </c>
      <c r="AM29" s="166"/>
      <c r="AN29" s="173">
        <v>256.408777817025</v>
      </c>
      <c r="AO29" s="174">
        <v>266.22389490601603</v>
      </c>
      <c r="AP29" s="175">
        <v>261.343230871917</v>
      </c>
      <c r="AQ29" s="166"/>
      <c r="AR29" s="176">
        <v>181.551302964429</v>
      </c>
      <c r="AS29" s="149"/>
      <c r="AT29" s="150">
        <v>7.9520144730803697</v>
      </c>
      <c r="AU29" s="144">
        <v>8.8360625335913099</v>
      </c>
      <c r="AV29" s="144">
        <v>9.4347253936153308</v>
      </c>
      <c r="AW29" s="144">
        <v>10.3680483726198</v>
      </c>
      <c r="AX29" s="144">
        <v>11.188378301795099</v>
      </c>
      <c r="AY29" s="151">
        <v>9.5061185455077108</v>
      </c>
      <c r="AZ29" s="144"/>
      <c r="BA29" s="152">
        <v>16.8663836204584</v>
      </c>
      <c r="BB29" s="153">
        <v>19.20995678745</v>
      </c>
      <c r="BC29" s="154">
        <v>18.046130463862301</v>
      </c>
      <c r="BD29" s="144"/>
      <c r="BE29" s="155">
        <v>11.579048827970601</v>
      </c>
    </row>
    <row r="30" spans="1:57" x14ac:dyDescent="0.25">
      <c r="A30" s="24" t="s">
        <v>50</v>
      </c>
      <c r="B30" s="46" t="s">
        <v>73</v>
      </c>
      <c r="C30" s="12"/>
      <c r="D30" s="28" t="s">
        <v>16</v>
      </c>
      <c r="E30" s="31" t="s">
        <v>17</v>
      </c>
      <c r="F30" s="12"/>
      <c r="G30" s="171">
        <v>93.458168384879698</v>
      </c>
      <c r="H30" s="166">
        <v>98.313122183938503</v>
      </c>
      <c r="I30" s="166">
        <v>100.308298027757</v>
      </c>
      <c r="J30" s="166">
        <v>101.71919726339701</v>
      </c>
      <c r="K30" s="166">
        <v>114.18310988109801</v>
      </c>
      <c r="L30" s="172">
        <v>102.62248790704599</v>
      </c>
      <c r="M30" s="166"/>
      <c r="N30" s="173">
        <v>130.22133092286501</v>
      </c>
      <c r="O30" s="174">
        <v>130.50236336286099</v>
      </c>
      <c r="P30" s="175">
        <v>130.363932660503</v>
      </c>
      <c r="Q30" s="166"/>
      <c r="R30" s="176">
        <v>112.89441904283299</v>
      </c>
      <c r="S30" s="149"/>
      <c r="T30" s="150">
        <v>7.83135210402477</v>
      </c>
      <c r="U30" s="144">
        <v>11.8518851703957</v>
      </c>
      <c r="V30" s="144">
        <v>10.2307492764782</v>
      </c>
      <c r="W30" s="144">
        <v>13.354285721673</v>
      </c>
      <c r="X30" s="144">
        <v>25.0176521031878</v>
      </c>
      <c r="Y30" s="151">
        <v>14.743973830744601</v>
      </c>
      <c r="Z30" s="144"/>
      <c r="AA30" s="152">
        <v>22.0063568918772</v>
      </c>
      <c r="AB30" s="153">
        <v>15.9432861512716</v>
      </c>
      <c r="AC30" s="154">
        <v>18.875653051434</v>
      </c>
      <c r="AD30" s="144"/>
      <c r="AE30" s="155">
        <v>16.271327511678098</v>
      </c>
      <c r="AF30" s="35"/>
      <c r="AG30" s="171">
        <v>99.547538556446597</v>
      </c>
      <c r="AH30" s="166">
        <v>98.616141793732695</v>
      </c>
      <c r="AI30" s="166">
        <v>102.38454415011</v>
      </c>
      <c r="AJ30" s="166">
        <v>105.956885909568</v>
      </c>
      <c r="AK30" s="166">
        <v>125.95850324532699</v>
      </c>
      <c r="AL30" s="172">
        <v>107.558176077563</v>
      </c>
      <c r="AM30" s="166"/>
      <c r="AN30" s="173">
        <v>164.95906487507801</v>
      </c>
      <c r="AO30" s="174">
        <v>168.23210795547499</v>
      </c>
      <c r="AP30" s="175">
        <v>166.616648774118</v>
      </c>
      <c r="AQ30" s="166"/>
      <c r="AR30" s="176">
        <v>128.58741690527401</v>
      </c>
      <c r="AS30" s="149"/>
      <c r="AT30" s="150">
        <v>11.477288662788</v>
      </c>
      <c r="AU30" s="144">
        <v>8.9930020658424894</v>
      </c>
      <c r="AV30" s="144">
        <v>11.046360129404301</v>
      </c>
      <c r="AW30" s="144">
        <v>12.1175158613776</v>
      </c>
      <c r="AX30" s="144">
        <v>17.751909176325999</v>
      </c>
      <c r="AY30" s="151">
        <v>12.988326047950199</v>
      </c>
      <c r="AZ30" s="144"/>
      <c r="BA30" s="152">
        <v>23.194221890930599</v>
      </c>
      <c r="BB30" s="153">
        <v>18.539566105135201</v>
      </c>
      <c r="BC30" s="154">
        <v>20.759473669416501</v>
      </c>
      <c r="BD30" s="144"/>
      <c r="BE30" s="155">
        <v>16.065889196338301</v>
      </c>
    </row>
    <row r="31" spans="1:57" x14ac:dyDescent="0.25">
      <c r="A31" s="24" t="s">
        <v>51</v>
      </c>
      <c r="B31" s="44" t="str">
        <f t="shared" si="0"/>
        <v>Staunton &amp; Harrisonburg, VA</v>
      </c>
      <c r="C31" s="12"/>
      <c r="D31" s="28" t="s">
        <v>16</v>
      </c>
      <c r="E31" s="31" t="s">
        <v>17</v>
      </c>
      <c r="F31" s="12"/>
      <c r="G31" s="171">
        <v>92.060201126307305</v>
      </c>
      <c r="H31" s="166">
        <v>93.798110465116196</v>
      </c>
      <c r="I31" s="166">
        <v>95.356687782805395</v>
      </c>
      <c r="J31" s="166">
        <v>95.620327683615798</v>
      </c>
      <c r="K31" s="166">
        <v>101.09340610205101</v>
      </c>
      <c r="L31" s="172">
        <v>95.955484943654099</v>
      </c>
      <c r="M31" s="166"/>
      <c r="N31" s="173">
        <v>149.89984759416501</v>
      </c>
      <c r="O31" s="174">
        <v>155.106581196581</v>
      </c>
      <c r="P31" s="175">
        <v>152.52763938315499</v>
      </c>
      <c r="Q31" s="166"/>
      <c r="R31" s="176">
        <v>116.518105989338</v>
      </c>
      <c r="S31" s="149"/>
      <c r="T31" s="150">
        <v>0.32599661988964002</v>
      </c>
      <c r="U31" s="144">
        <v>-0.34635508934898102</v>
      </c>
      <c r="V31" s="144">
        <v>1.9254464709582699</v>
      </c>
      <c r="W31" s="144">
        <v>-1.5355554515764799E-2</v>
      </c>
      <c r="X31" s="144">
        <v>0.56412752137062305</v>
      </c>
      <c r="Y31" s="151">
        <v>0.55369995554941498</v>
      </c>
      <c r="Z31" s="144"/>
      <c r="AA31" s="152">
        <v>-25.096201301525799</v>
      </c>
      <c r="AB31" s="153">
        <v>-25.577972051980002</v>
      </c>
      <c r="AC31" s="154">
        <v>-25.338001666392099</v>
      </c>
      <c r="AD31" s="144"/>
      <c r="AE31" s="155">
        <v>-15.0244161206796</v>
      </c>
      <c r="AF31" s="35"/>
      <c r="AG31" s="171">
        <v>89.747827660406799</v>
      </c>
      <c r="AH31" s="166">
        <v>91.873648432501497</v>
      </c>
      <c r="AI31" s="166">
        <v>92.903653744426805</v>
      </c>
      <c r="AJ31" s="166">
        <v>94.167121668099696</v>
      </c>
      <c r="AK31" s="166">
        <v>99.617648307987295</v>
      </c>
      <c r="AL31" s="172">
        <v>93.996415097264205</v>
      </c>
      <c r="AM31" s="166"/>
      <c r="AN31" s="173">
        <v>155.36905669012</v>
      </c>
      <c r="AO31" s="174">
        <v>159.12172728820201</v>
      </c>
      <c r="AP31" s="175">
        <v>157.25298199635299</v>
      </c>
      <c r="AQ31" s="166"/>
      <c r="AR31" s="176">
        <v>116.286927192603</v>
      </c>
      <c r="AS31" s="149"/>
      <c r="AT31" s="150">
        <v>0.244294321199965</v>
      </c>
      <c r="AU31" s="144">
        <v>1.08754395201264</v>
      </c>
      <c r="AV31" s="144">
        <v>0.84683657224227704</v>
      </c>
      <c r="AW31" s="144">
        <v>0.38955098293283003</v>
      </c>
      <c r="AX31" s="144">
        <v>3.46766092799013</v>
      </c>
      <c r="AY31" s="151">
        <v>1.35988325562174</v>
      </c>
      <c r="AZ31" s="144"/>
      <c r="BA31" s="152">
        <v>9.3738461791323093</v>
      </c>
      <c r="BB31" s="153">
        <v>8.0593172995912692</v>
      </c>
      <c r="BC31" s="154">
        <v>8.6582057103804999</v>
      </c>
      <c r="BD31" s="144"/>
      <c r="BE31" s="155">
        <v>3.8130354722472801</v>
      </c>
    </row>
    <row r="32" spans="1:57" x14ac:dyDescent="0.25">
      <c r="A32" s="24" t="s">
        <v>52</v>
      </c>
      <c r="B32" s="44" t="str">
        <f t="shared" si="0"/>
        <v>Blacksburg &amp; Wytheville, VA</v>
      </c>
      <c r="C32" s="12"/>
      <c r="D32" s="28" t="s">
        <v>16</v>
      </c>
      <c r="E32" s="31" t="s">
        <v>17</v>
      </c>
      <c r="F32" s="12"/>
      <c r="G32" s="171">
        <v>93.731299435028205</v>
      </c>
      <c r="H32" s="166">
        <v>91.334739425981795</v>
      </c>
      <c r="I32" s="166">
        <v>94.487639182522898</v>
      </c>
      <c r="J32" s="166">
        <v>91.878674293405098</v>
      </c>
      <c r="K32" s="166">
        <v>94.589472461844693</v>
      </c>
      <c r="L32" s="172">
        <v>93.200778001341305</v>
      </c>
      <c r="M32" s="166"/>
      <c r="N32" s="173">
        <v>115.061703385276</v>
      </c>
      <c r="O32" s="174">
        <v>124.65306301652799</v>
      </c>
      <c r="P32" s="175">
        <v>119.952109560179</v>
      </c>
      <c r="Q32" s="166"/>
      <c r="R32" s="176">
        <v>102.868584209774</v>
      </c>
      <c r="S32" s="149"/>
      <c r="T32" s="150">
        <v>5.0940887124957204</v>
      </c>
      <c r="U32" s="144">
        <v>5.84720325969427</v>
      </c>
      <c r="V32" s="144">
        <v>8.1879910036860206</v>
      </c>
      <c r="W32" s="144">
        <v>4.2443618680139803</v>
      </c>
      <c r="X32" s="144">
        <v>3.1041651899809</v>
      </c>
      <c r="Y32" s="151">
        <v>5.1793461881468899</v>
      </c>
      <c r="Z32" s="144"/>
      <c r="AA32" s="152">
        <v>-48.212105285940602</v>
      </c>
      <c r="AB32" s="153">
        <v>-45.556931221684501</v>
      </c>
      <c r="AC32" s="154">
        <v>-46.857769537670698</v>
      </c>
      <c r="AD32" s="144"/>
      <c r="AE32" s="155">
        <v>-28.864474187472499</v>
      </c>
      <c r="AF32" s="35"/>
      <c r="AG32" s="171">
        <v>94.729439377356101</v>
      </c>
      <c r="AH32" s="166">
        <v>96.139231898687697</v>
      </c>
      <c r="AI32" s="166">
        <v>100.74091568011499</v>
      </c>
      <c r="AJ32" s="166">
        <v>108.850860483242</v>
      </c>
      <c r="AK32" s="166">
        <v>136.95490047741399</v>
      </c>
      <c r="AL32" s="172">
        <v>109.32163171329</v>
      </c>
      <c r="AM32" s="166"/>
      <c r="AN32" s="173">
        <v>167.00034764690199</v>
      </c>
      <c r="AO32" s="174">
        <v>161.06792367905999</v>
      </c>
      <c r="AP32" s="175">
        <v>164.006205965628</v>
      </c>
      <c r="AQ32" s="166"/>
      <c r="AR32" s="176">
        <v>128.12045984426601</v>
      </c>
      <c r="AS32" s="149"/>
      <c r="AT32" s="150">
        <v>9.1580069420756196</v>
      </c>
      <c r="AU32" s="144">
        <v>11.7164296425016</v>
      </c>
      <c r="AV32" s="144">
        <v>16.1043611774552</v>
      </c>
      <c r="AW32" s="144">
        <v>25.273727640288101</v>
      </c>
      <c r="AX32" s="144">
        <v>48.744082199134802</v>
      </c>
      <c r="AY32" s="151">
        <v>24.422696197988699</v>
      </c>
      <c r="AZ32" s="144"/>
      <c r="BA32" s="152">
        <v>0.34801883807415201</v>
      </c>
      <c r="BB32" s="153">
        <v>-6.6938357762337199</v>
      </c>
      <c r="BC32" s="154">
        <v>-3.2943834844889301</v>
      </c>
      <c r="BD32" s="144"/>
      <c r="BE32" s="155">
        <v>6.4127750375569699</v>
      </c>
    </row>
    <row r="33" spans="1:64" x14ac:dyDescent="0.25">
      <c r="A33" s="24" t="s">
        <v>53</v>
      </c>
      <c r="B33" s="44" t="str">
        <f t="shared" si="0"/>
        <v>Lynchburg, VA</v>
      </c>
      <c r="C33" s="12"/>
      <c r="D33" s="28" t="s">
        <v>16</v>
      </c>
      <c r="E33" s="31" t="s">
        <v>17</v>
      </c>
      <c r="F33" s="12"/>
      <c r="G33" s="171">
        <v>107.461401687216</v>
      </c>
      <c r="H33" s="166">
        <v>104.072357320099</v>
      </c>
      <c r="I33" s="166">
        <v>108.067356503422</v>
      </c>
      <c r="J33" s="166">
        <v>117.575900329102</v>
      </c>
      <c r="K33" s="166">
        <v>118.185063810391</v>
      </c>
      <c r="L33" s="172">
        <v>111.806736370425</v>
      </c>
      <c r="M33" s="166"/>
      <c r="N33" s="173">
        <v>161.76539381153299</v>
      </c>
      <c r="O33" s="174">
        <v>153.645583428354</v>
      </c>
      <c r="P33" s="175">
        <v>157.86343561643801</v>
      </c>
      <c r="Q33" s="166"/>
      <c r="R33" s="176">
        <v>128.78952384159399</v>
      </c>
      <c r="S33" s="149"/>
      <c r="T33" s="150">
        <v>12.648660694188999</v>
      </c>
      <c r="U33" s="144">
        <v>2.49519762658195</v>
      </c>
      <c r="V33" s="144">
        <v>7.4542072612421597</v>
      </c>
      <c r="W33" s="144">
        <v>13.423761067809901</v>
      </c>
      <c r="X33" s="144">
        <v>1.72975441369507</v>
      </c>
      <c r="Y33" s="151">
        <v>7.2110242287721498</v>
      </c>
      <c r="Z33" s="144"/>
      <c r="AA33" s="152">
        <v>12.300266435310499</v>
      </c>
      <c r="AB33" s="153">
        <v>8.3924100897675505E-2</v>
      </c>
      <c r="AC33" s="154">
        <v>6.1257352933408402</v>
      </c>
      <c r="AD33" s="144"/>
      <c r="AE33" s="155">
        <v>5.5701413369920703</v>
      </c>
      <c r="AF33" s="35"/>
      <c r="AG33" s="171">
        <v>101.103461679501</v>
      </c>
      <c r="AH33" s="166">
        <v>105.81210482985701</v>
      </c>
      <c r="AI33" s="166">
        <v>108.11734866376599</v>
      </c>
      <c r="AJ33" s="166">
        <v>110.021560402684</v>
      </c>
      <c r="AK33" s="166">
        <v>113.858840287124</v>
      </c>
      <c r="AL33" s="172">
        <v>108.433418929219</v>
      </c>
      <c r="AM33" s="166"/>
      <c r="AN33" s="173">
        <v>143.75199980061799</v>
      </c>
      <c r="AO33" s="174">
        <v>142.63534054054</v>
      </c>
      <c r="AP33" s="175">
        <v>143.189691180837</v>
      </c>
      <c r="AQ33" s="166"/>
      <c r="AR33" s="176">
        <v>120.489196951229</v>
      </c>
      <c r="AS33" s="149"/>
      <c r="AT33" s="150">
        <v>4.5287072918298401</v>
      </c>
      <c r="AU33" s="144">
        <v>8.3880332603844305</v>
      </c>
      <c r="AV33" s="144">
        <v>9.5177373545088493</v>
      </c>
      <c r="AW33" s="144">
        <v>10.2783257410026</v>
      </c>
      <c r="AX33" s="144">
        <v>6.8296871577620504</v>
      </c>
      <c r="AY33" s="151">
        <v>8.3492697458345795</v>
      </c>
      <c r="AZ33" s="144"/>
      <c r="BA33" s="152">
        <v>7.8137950233901403</v>
      </c>
      <c r="BB33" s="153">
        <v>1.50831328451279</v>
      </c>
      <c r="BC33" s="154">
        <v>4.4813733358681898</v>
      </c>
      <c r="BD33" s="144"/>
      <c r="BE33" s="155">
        <v>5.6818471900194298</v>
      </c>
    </row>
    <row r="34" spans="1:64" x14ac:dyDescent="0.25">
      <c r="A34" s="24" t="s">
        <v>78</v>
      </c>
      <c r="B34" s="44" t="str">
        <f t="shared" si="0"/>
        <v>Central Virginia</v>
      </c>
      <c r="C34" s="12"/>
      <c r="D34" s="28" t="s">
        <v>16</v>
      </c>
      <c r="E34" s="31" t="s">
        <v>17</v>
      </c>
      <c r="F34" s="12"/>
      <c r="G34" s="171">
        <v>104.98397035040399</v>
      </c>
      <c r="H34" s="166">
        <v>108.061930308209</v>
      </c>
      <c r="I34" s="166">
        <v>107.56217742361</v>
      </c>
      <c r="J34" s="166">
        <v>111.276457070707</v>
      </c>
      <c r="K34" s="166">
        <v>114.50851225233301</v>
      </c>
      <c r="L34" s="172">
        <v>109.56221963100499</v>
      </c>
      <c r="M34" s="166"/>
      <c r="N34" s="173">
        <v>154.197141724793</v>
      </c>
      <c r="O34" s="174">
        <v>160.84820720584901</v>
      </c>
      <c r="P34" s="175">
        <v>157.606317080709</v>
      </c>
      <c r="Q34" s="166"/>
      <c r="R34" s="176">
        <v>126.890081934661</v>
      </c>
      <c r="S34" s="149"/>
      <c r="T34" s="150">
        <v>9.4060725133995398</v>
      </c>
      <c r="U34" s="144">
        <v>11.618422057442199</v>
      </c>
      <c r="V34" s="144">
        <v>9.1729295269507798</v>
      </c>
      <c r="W34" s="144">
        <v>10.6483621533245</v>
      </c>
      <c r="X34" s="144">
        <v>9.7199703017890897</v>
      </c>
      <c r="Y34" s="151">
        <v>10.173892113122299</v>
      </c>
      <c r="Z34" s="144"/>
      <c r="AA34" s="152">
        <v>15.880379911630801</v>
      </c>
      <c r="AB34" s="153">
        <v>14.9203740176478</v>
      </c>
      <c r="AC34" s="154">
        <v>15.360808733413901</v>
      </c>
      <c r="AD34" s="144"/>
      <c r="AE34" s="155">
        <v>12.7458875275696</v>
      </c>
      <c r="AF34" s="35"/>
      <c r="AG34" s="171">
        <v>103.21817586406</v>
      </c>
      <c r="AH34" s="166">
        <v>108.125757034624</v>
      </c>
      <c r="AI34" s="166">
        <v>110.902521953963</v>
      </c>
      <c r="AJ34" s="166">
        <v>111.633125279452</v>
      </c>
      <c r="AK34" s="166">
        <v>112.910740611744</v>
      </c>
      <c r="AL34" s="172">
        <v>109.70948747641999</v>
      </c>
      <c r="AM34" s="166"/>
      <c r="AN34" s="173">
        <v>143.27150413149599</v>
      </c>
      <c r="AO34" s="174">
        <v>146.79354058519399</v>
      </c>
      <c r="AP34" s="175">
        <v>145.06986398815599</v>
      </c>
      <c r="AQ34" s="166"/>
      <c r="AR34" s="176">
        <v>121.200011973527</v>
      </c>
      <c r="AS34" s="149"/>
      <c r="AT34" s="150">
        <v>8.1133395907744994</v>
      </c>
      <c r="AU34" s="144">
        <v>12.801454823880199</v>
      </c>
      <c r="AV34" s="144">
        <v>13.754701169287801</v>
      </c>
      <c r="AW34" s="144">
        <v>13.6336555017243</v>
      </c>
      <c r="AX34" s="144">
        <v>10.0287731003733</v>
      </c>
      <c r="AY34" s="151">
        <v>11.8631193647074</v>
      </c>
      <c r="AZ34" s="144"/>
      <c r="BA34" s="152">
        <v>9.8525773381854105</v>
      </c>
      <c r="BB34" s="153">
        <v>9.1342433089350408</v>
      </c>
      <c r="BC34" s="154">
        <v>9.4618015255696903</v>
      </c>
      <c r="BD34" s="144"/>
      <c r="BE34" s="155">
        <v>10.2311690644905</v>
      </c>
    </row>
    <row r="35" spans="1:64" x14ac:dyDescent="0.25">
      <c r="A35" s="24" t="s">
        <v>79</v>
      </c>
      <c r="B35" s="44" t="str">
        <f t="shared" si="0"/>
        <v>Chesapeake Bay</v>
      </c>
      <c r="C35" s="12"/>
      <c r="D35" s="28" t="s">
        <v>16</v>
      </c>
      <c r="E35" s="31" t="s">
        <v>17</v>
      </c>
      <c r="F35" s="12"/>
      <c r="G35" s="171">
        <v>95.260541760722305</v>
      </c>
      <c r="H35" s="166">
        <v>102.842278688524</v>
      </c>
      <c r="I35" s="166">
        <v>98.569793322734398</v>
      </c>
      <c r="J35" s="166">
        <v>102.13094224923999</v>
      </c>
      <c r="K35" s="166">
        <v>109.878984615384</v>
      </c>
      <c r="L35" s="172">
        <v>102.193347826086</v>
      </c>
      <c r="M35" s="166"/>
      <c r="N35" s="173">
        <v>141.28123966942101</v>
      </c>
      <c r="O35" s="174">
        <v>154.239339826839</v>
      </c>
      <c r="P35" s="175">
        <v>148.04198757763899</v>
      </c>
      <c r="Q35" s="166"/>
      <c r="R35" s="176">
        <v>119.248155849611</v>
      </c>
      <c r="S35" s="149"/>
      <c r="T35" s="150">
        <v>-5.3236132155154596</v>
      </c>
      <c r="U35" s="144">
        <v>8.7445307508982602</v>
      </c>
      <c r="V35" s="144">
        <v>-0.70611151179238396</v>
      </c>
      <c r="W35" s="144">
        <v>5.7155670627600498E-2</v>
      </c>
      <c r="X35" s="144">
        <v>0.23749484661362499</v>
      </c>
      <c r="Y35" s="151">
        <v>0.82121918727037702</v>
      </c>
      <c r="Z35" s="144"/>
      <c r="AA35" s="152">
        <v>-3.9759952808902201</v>
      </c>
      <c r="AB35" s="153">
        <v>4.3877334389194296</v>
      </c>
      <c r="AC35" s="154">
        <v>0.40014169440052899</v>
      </c>
      <c r="AD35" s="144"/>
      <c r="AE35" s="155">
        <v>1.22242827471745</v>
      </c>
      <c r="AF35" s="35"/>
      <c r="AG35" s="171">
        <v>105.537567834237</v>
      </c>
      <c r="AH35" s="166">
        <v>107.809810479375</v>
      </c>
      <c r="AI35" s="166">
        <v>108.38515673441201</v>
      </c>
      <c r="AJ35" s="166">
        <v>105.39264587525101</v>
      </c>
      <c r="AK35" s="166">
        <v>106.094302369311</v>
      </c>
      <c r="AL35" s="172">
        <v>106.70099381692</v>
      </c>
      <c r="AM35" s="166"/>
      <c r="AN35" s="173">
        <v>134.197207088939</v>
      </c>
      <c r="AO35" s="174">
        <v>142.39905434448801</v>
      </c>
      <c r="AP35" s="175">
        <v>138.43474143400999</v>
      </c>
      <c r="AQ35" s="166"/>
      <c r="AR35" s="176">
        <v>116.925339364203</v>
      </c>
      <c r="AS35" s="149"/>
      <c r="AT35" s="150">
        <v>-4.0338460540053998</v>
      </c>
      <c r="AU35" s="144">
        <v>-1.0790991413606299</v>
      </c>
      <c r="AV35" s="144">
        <v>-6.5887918339643206E-2</v>
      </c>
      <c r="AW35" s="144">
        <v>2.2456038438274901</v>
      </c>
      <c r="AX35" s="144">
        <v>-2.0841705606880598</v>
      </c>
      <c r="AY35" s="151">
        <v>-0.868520900087558</v>
      </c>
      <c r="AZ35" s="144"/>
      <c r="BA35" s="152">
        <v>-3.2000673881715702</v>
      </c>
      <c r="BB35" s="153">
        <v>0.398556555009208</v>
      </c>
      <c r="BC35" s="154">
        <v>-1.31381840970648</v>
      </c>
      <c r="BD35" s="144"/>
      <c r="BE35" s="155">
        <v>-1.6205207500321901</v>
      </c>
    </row>
    <row r="36" spans="1:64" x14ac:dyDescent="0.25">
      <c r="A36" s="24" t="s">
        <v>80</v>
      </c>
      <c r="B36" s="44" t="str">
        <f t="shared" si="0"/>
        <v>Coastal Virginia - Eastern Shore</v>
      </c>
      <c r="C36" s="12"/>
      <c r="D36" s="28" t="s">
        <v>16</v>
      </c>
      <c r="E36" s="31" t="s">
        <v>17</v>
      </c>
      <c r="F36" s="12"/>
      <c r="G36" s="171">
        <v>113.881242718446</v>
      </c>
      <c r="H36" s="166">
        <v>112.58945402298799</v>
      </c>
      <c r="I36" s="166">
        <v>113.285833333333</v>
      </c>
      <c r="J36" s="166">
        <v>115.586555299539</v>
      </c>
      <c r="K36" s="166">
        <v>123.073706441393</v>
      </c>
      <c r="L36" s="172">
        <v>116.208368476541</v>
      </c>
      <c r="M36" s="166"/>
      <c r="N36" s="173">
        <v>163.46129551227699</v>
      </c>
      <c r="O36" s="174">
        <v>168.772502120441</v>
      </c>
      <c r="P36" s="175">
        <v>166.11464830508399</v>
      </c>
      <c r="Q36" s="166"/>
      <c r="R36" s="176">
        <v>135.346948326291</v>
      </c>
      <c r="S36" s="149"/>
      <c r="T36" s="150">
        <v>4.9165269243490703</v>
      </c>
      <c r="U36" s="144">
        <v>3.2381509491869598</v>
      </c>
      <c r="V36" s="144">
        <v>4.0065712826531401</v>
      </c>
      <c r="W36" s="144">
        <v>6.5745356550863399</v>
      </c>
      <c r="X36" s="144">
        <v>11.271360249607101</v>
      </c>
      <c r="Y36" s="151">
        <v>6.4717838415350704</v>
      </c>
      <c r="Z36" s="144"/>
      <c r="AA36" s="152">
        <v>11.334500193720601</v>
      </c>
      <c r="AB36" s="153">
        <v>11.6324258932109</v>
      </c>
      <c r="AC36" s="154">
        <v>11.439396534698099</v>
      </c>
      <c r="AD36" s="144"/>
      <c r="AE36" s="155">
        <v>9.5805262278443308</v>
      </c>
      <c r="AF36" s="35"/>
      <c r="AG36" s="171">
        <v>121.496207513416</v>
      </c>
      <c r="AH36" s="166">
        <v>122.249573134328</v>
      </c>
      <c r="AI36" s="166">
        <v>119.999705719044</v>
      </c>
      <c r="AJ36" s="166">
        <v>119.566318181818</v>
      </c>
      <c r="AK36" s="166">
        <v>123.38611454692099</v>
      </c>
      <c r="AL36" s="172">
        <v>121.31860397535699</v>
      </c>
      <c r="AM36" s="166"/>
      <c r="AN36" s="173">
        <v>155.85199158485199</v>
      </c>
      <c r="AO36" s="174">
        <v>159.85482686497701</v>
      </c>
      <c r="AP36" s="175">
        <v>157.859240181796</v>
      </c>
      <c r="AQ36" s="166"/>
      <c r="AR36" s="176">
        <v>133.47803311746199</v>
      </c>
      <c r="AS36" s="149"/>
      <c r="AT36" s="150">
        <v>6.3473864691239097</v>
      </c>
      <c r="AU36" s="144">
        <v>7.2428281998630402</v>
      </c>
      <c r="AV36" s="144">
        <v>6.6726837493056896</v>
      </c>
      <c r="AW36" s="144">
        <v>7.5185912372106296</v>
      </c>
      <c r="AX36" s="144">
        <v>8.47252913202807</v>
      </c>
      <c r="AY36" s="151">
        <v>7.2643156896931602</v>
      </c>
      <c r="AZ36" s="144"/>
      <c r="BA36" s="152">
        <v>7.7690535918661601</v>
      </c>
      <c r="BB36" s="153">
        <v>8.3886020311966298</v>
      </c>
      <c r="BC36" s="154">
        <v>8.05991354704115</v>
      </c>
      <c r="BD36" s="144"/>
      <c r="BE36" s="155">
        <v>7.0859512177741397</v>
      </c>
    </row>
    <row r="37" spans="1:64" x14ac:dyDescent="0.25">
      <c r="A37" s="24" t="s">
        <v>81</v>
      </c>
      <c r="B37" s="44" t="str">
        <f t="shared" si="0"/>
        <v>Coastal Virginia - Hampton Roads</v>
      </c>
      <c r="C37" s="12"/>
      <c r="D37" s="28" t="s">
        <v>16</v>
      </c>
      <c r="E37" s="31" t="s">
        <v>17</v>
      </c>
      <c r="F37" s="12"/>
      <c r="G37" s="171">
        <v>99.859942610375498</v>
      </c>
      <c r="H37" s="166">
        <v>99.848753674926499</v>
      </c>
      <c r="I37" s="166">
        <v>102.350213245747</v>
      </c>
      <c r="J37" s="166">
        <v>103.645040926425</v>
      </c>
      <c r="K37" s="166">
        <v>106.579268443893</v>
      </c>
      <c r="L37" s="172">
        <v>102.665330762385</v>
      </c>
      <c r="M37" s="166"/>
      <c r="N37" s="173">
        <v>138.19157054312399</v>
      </c>
      <c r="O37" s="174">
        <v>146.74108565639301</v>
      </c>
      <c r="P37" s="175">
        <v>142.61388802488301</v>
      </c>
      <c r="Q37" s="166"/>
      <c r="R37" s="176">
        <v>117.40895686460399</v>
      </c>
      <c r="S37" s="149"/>
      <c r="T37" s="150">
        <v>6.7785208684304799</v>
      </c>
      <c r="U37" s="144">
        <v>6.7670961640799296</v>
      </c>
      <c r="V37" s="144">
        <v>7.3871853299509898</v>
      </c>
      <c r="W37" s="144">
        <v>8.4381768433256106</v>
      </c>
      <c r="X37" s="144">
        <v>7.3710003953232501</v>
      </c>
      <c r="Y37" s="151">
        <v>7.4274419112199102</v>
      </c>
      <c r="Z37" s="144"/>
      <c r="AA37" s="152">
        <v>4.7267620807826596</v>
      </c>
      <c r="AB37" s="153">
        <v>2.9873021491135301</v>
      </c>
      <c r="AC37" s="154">
        <v>3.7656294643794799</v>
      </c>
      <c r="AD37" s="144"/>
      <c r="AE37" s="155">
        <v>5.3324783586189604</v>
      </c>
      <c r="AF37" s="35"/>
      <c r="AG37" s="171">
        <v>104.921055407632</v>
      </c>
      <c r="AH37" s="166">
        <v>106.743639528203</v>
      </c>
      <c r="AI37" s="166">
        <v>109.926739395724</v>
      </c>
      <c r="AJ37" s="166">
        <v>110.120492921587</v>
      </c>
      <c r="AK37" s="166">
        <v>109.931777965232</v>
      </c>
      <c r="AL37" s="172">
        <v>108.46940089779</v>
      </c>
      <c r="AM37" s="166"/>
      <c r="AN37" s="173">
        <v>137.63632553388999</v>
      </c>
      <c r="AO37" s="174">
        <v>145.69634191692299</v>
      </c>
      <c r="AP37" s="175">
        <v>141.78113613812201</v>
      </c>
      <c r="AQ37" s="166"/>
      <c r="AR37" s="176">
        <v>119.435744507729</v>
      </c>
      <c r="AS37" s="149"/>
      <c r="AT37" s="150">
        <v>4.6622268180946502</v>
      </c>
      <c r="AU37" s="144">
        <v>7.59204823854314</v>
      </c>
      <c r="AV37" s="144">
        <v>9.0946845612287692</v>
      </c>
      <c r="AW37" s="144">
        <v>8.3623071841249903</v>
      </c>
      <c r="AX37" s="144">
        <v>5.8803416893118303</v>
      </c>
      <c r="AY37" s="151">
        <v>7.18790718554982</v>
      </c>
      <c r="AZ37" s="144"/>
      <c r="BA37" s="152">
        <v>1.99127998750499</v>
      </c>
      <c r="BB37" s="153">
        <v>2.2713261342564501</v>
      </c>
      <c r="BC37" s="154">
        <v>2.1236905371137702</v>
      </c>
      <c r="BD37" s="144"/>
      <c r="BE37" s="155">
        <v>4.0919390469072701</v>
      </c>
    </row>
    <row r="38" spans="1:64" x14ac:dyDescent="0.25">
      <c r="A38" s="25" t="s">
        <v>82</v>
      </c>
      <c r="B38" s="44" t="str">
        <f t="shared" si="0"/>
        <v>Northern Virginia</v>
      </c>
      <c r="C38" s="12"/>
      <c r="D38" s="28" t="s">
        <v>16</v>
      </c>
      <c r="E38" s="31" t="s">
        <v>17</v>
      </c>
      <c r="F38" s="13"/>
      <c r="G38" s="171">
        <v>126.089690613529</v>
      </c>
      <c r="H38" s="166">
        <v>142.75755451292699</v>
      </c>
      <c r="I38" s="166">
        <v>149.10517387694799</v>
      </c>
      <c r="J38" s="166">
        <v>149.91504478491399</v>
      </c>
      <c r="K38" s="166">
        <v>142.142412460831</v>
      </c>
      <c r="L38" s="172">
        <v>142.861199341792</v>
      </c>
      <c r="M38" s="166"/>
      <c r="N38" s="173">
        <v>142.39431211297901</v>
      </c>
      <c r="O38" s="174">
        <v>150.00068387463301</v>
      </c>
      <c r="P38" s="175">
        <v>146.41253074089801</v>
      </c>
      <c r="Q38" s="166"/>
      <c r="R38" s="176">
        <v>144.14087068671401</v>
      </c>
      <c r="S38" s="149"/>
      <c r="T38" s="150">
        <v>12.732044122952299</v>
      </c>
      <c r="U38" s="144">
        <v>19.534184979846501</v>
      </c>
      <c r="V38" s="144">
        <v>22.234117378474899</v>
      </c>
      <c r="W38" s="144">
        <v>25.3337630023013</v>
      </c>
      <c r="X38" s="144">
        <v>21.567165064426799</v>
      </c>
      <c r="Y38" s="151">
        <v>21.001362820463498</v>
      </c>
      <c r="Z38" s="144"/>
      <c r="AA38" s="152">
        <v>16.964624713153899</v>
      </c>
      <c r="AB38" s="153">
        <v>19.1396480904694</v>
      </c>
      <c r="AC38" s="154">
        <v>18.138136771261198</v>
      </c>
      <c r="AD38" s="144"/>
      <c r="AE38" s="155">
        <v>19.830651789718502</v>
      </c>
      <c r="AF38" s="35"/>
      <c r="AG38" s="171">
        <v>133.930990182633</v>
      </c>
      <c r="AH38" s="166">
        <v>153.52123470200499</v>
      </c>
      <c r="AI38" s="166">
        <v>161.59444806981901</v>
      </c>
      <c r="AJ38" s="166">
        <v>159.48107268293299</v>
      </c>
      <c r="AK38" s="166">
        <v>145.501901961778</v>
      </c>
      <c r="AL38" s="172">
        <v>151.852904019151</v>
      </c>
      <c r="AM38" s="166"/>
      <c r="AN38" s="173">
        <v>134.38002109905599</v>
      </c>
      <c r="AO38" s="174">
        <v>136.23810290598499</v>
      </c>
      <c r="AP38" s="175">
        <v>135.33150090493899</v>
      </c>
      <c r="AQ38" s="166"/>
      <c r="AR38" s="176">
        <v>146.82310184145999</v>
      </c>
      <c r="AS38" s="149"/>
      <c r="AT38" s="150">
        <v>20.908649986034501</v>
      </c>
      <c r="AU38" s="144">
        <v>28.130326209596902</v>
      </c>
      <c r="AV38" s="144">
        <v>32.328224546689597</v>
      </c>
      <c r="AW38" s="144">
        <v>32.495442028400902</v>
      </c>
      <c r="AX38" s="144">
        <v>27.7089951505573</v>
      </c>
      <c r="AY38" s="151">
        <v>29.170038939735001</v>
      </c>
      <c r="AZ38" s="144"/>
      <c r="BA38" s="152">
        <v>17.102301914598701</v>
      </c>
      <c r="BB38" s="153">
        <v>16.6517554706423</v>
      </c>
      <c r="BC38" s="154">
        <v>16.8550744905186</v>
      </c>
      <c r="BD38" s="144"/>
      <c r="BE38" s="155">
        <v>25.536577298034199</v>
      </c>
    </row>
    <row r="39" spans="1:64" x14ac:dyDescent="0.25">
      <c r="A39" s="26" t="s">
        <v>83</v>
      </c>
      <c r="B39" s="44" t="str">
        <f t="shared" si="0"/>
        <v>Shenandoah Valley</v>
      </c>
      <c r="C39" s="12"/>
      <c r="D39" s="29" t="s">
        <v>16</v>
      </c>
      <c r="E39" s="32" t="s">
        <v>17</v>
      </c>
      <c r="F39" s="12"/>
      <c r="G39" s="177">
        <v>94.933620792670695</v>
      </c>
      <c r="H39" s="178">
        <v>96.280393405158307</v>
      </c>
      <c r="I39" s="178">
        <v>96.510801544401502</v>
      </c>
      <c r="J39" s="178">
        <v>98.891458362296603</v>
      </c>
      <c r="K39" s="178">
        <v>107.846906395491</v>
      </c>
      <c r="L39" s="179">
        <v>99.552886860539104</v>
      </c>
      <c r="M39" s="166"/>
      <c r="N39" s="180">
        <v>149.50712778184001</v>
      </c>
      <c r="O39" s="181">
        <v>154.73479140978199</v>
      </c>
      <c r="P39" s="182">
        <v>152.14276071077001</v>
      </c>
      <c r="Q39" s="166"/>
      <c r="R39" s="183">
        <v>118.970299540933</v>
      </c>
      <c r="S39" s="149"/>
      <c r="T39" s="156">
        <v>-0.44663605383876398</v>
      </c>
      <c r="U39" s="157">
        <v>1.0394038105966701</v>
      </c>
      <c r="V39" s="157">
        <v>3.6493002542507398</v>
      </c>
      <c r="W39" s="157">
        <v>4.4983073489046301</v>
      </c>
      <c r="X39" s="157">
        <v>5.1188951005780599</v>
      </c>
      <c r="Y39" s="158">
        <v>3.1477450267293499</v>
      </c>
      <c r="Z39" s="144"/>
      <c r="AA39" s="159">
        <v>-8.9893218819010308</v>
      </c>
      <c r="AB39" s="160">
        <v>-9.4366476774653094</v>
      </c>
      <c r="AC39" s="161">
        <v>-9.2134821986541198</v>
      </c>
      <c r="AD39" s="144"/>
      <c r="AE39" s="162">
        <v>-3.3956317932962299</v>
      </c>
      <c r="AF39" s="36"/>
      <c r="AG39" s="177">
        <v>93.813277000777006</v>
      </c>
      <c r="AH39" s="178">
        <v>95.298429332042502</v>
      </c>
      <c r="AI39" s="178">
        <v>95.616901655603797</v>
      </c>
      <c r="AJ39" s="178">
        <v>96.8081657956388</v>
      </c>
      <c r="AK39" s="178">
        <v>104.179447387834</v>
      </c>
      <c r="AL39" s="179">
        <v>97.501065768590493</v>
      </c>
      <c r="AM39" s="166"/>
      <c r="AN39" s="180">
        <v>144.92310195836299</v>
      </c>
      <c r="AO39" s="181">
        <v>148.36357512953299</v>
      </c>
      <c r="AP39" s="182">
        <v>146.65410605997201</v>
      </c>
      <c r="AQ39" s="166"/>
      <c r="AR39" s="183">
        <v>115.051738444384</v>
      </c>
      <c r="AS39" s="149"/>
      <c r="AT39" s="156">
        <v>2.1361080902411902</v>
      </c>
      <c r="AU39" s="157">
        <v>3.34033132265388</v>
      </c>
      <c r="AV39" s="157">
        <v>4.1735970436080896</v>
      </c>
      <c r="AW39" s="157">
        <v>3.4923691879127898</v>
      </c>
      <c r="AX39" s="157">
        <v>4.9146622054837099</v>
      </c>
      <c r="AY39" s="158">
        <v>3.7589340809429199</v>
      </c>
      <c r="AZ39" s="144"/>
      <c r="BA39" s="159">
        <v>7.9746578267719403</v>
      </c>
      <c r="BB39" s="160">
        <v>7.8680767770027202</v>
      </c>
      <c r="BC39" s="161">
        <v>7.90162885198413</v>
      </c>
      <c r="BD39" s="144"/>
      <c r="BE39" s="162">
        <v>5.2103447119595501</v>
      </c>
    </row>
    <row r="40" spans="1:64" x14ac:dyDescent="0.25">
      <c r="A40" s="22" t="s">
        <v>84</v>
      </c>
      <c r="B40" s="44" t="str">
        <f t="shared" si="0"/>
        <v>Southern Virginia</v>
      </c>
      <c r="C40" s="10"/>
      <c r="D40" s="27" t="s">
        <v>16</v>
      </c>
      <c r="E40" s="30" t="s">
        <v>17</v>
      </c>
      <c r="F40" s="3"/>
      <c r="G40" s="163">
        <v>91.556583288983504</v>
      </c>
      <c r="H40" s="164">
        <v>92.485659965034898</v>
      </c>
      <c r="I40" s="164">
        <v>94.753703271028002</v>
      </c>
      <c r="J40" s="164">
        <v>99.652970773214903</v>
      </c>
      <c r="K40" s="164">
        <v>106.59887857408</v>
      </c>
      <c r="L40" s="165">
        <v>97.551914928694998</v>
      </c>
      <c r="M40" s="166"/>
      <c r="N40" s="167">
        <v>120.857714090754</v>
      </c>
      <c r="O40" s="168">
        <v>124.177958443271</v>
      </c>
      <c r="P40" s="169">
        <v>122.545955056179</v>
      </c>
      <c r="Q40" s="166"/>
      <c r="R40" s="170">
        <v>105.78886979108999</v>
      </c>
      <c r="S40" s="149"/>
      <c r="T40" s="141">
        <v>7.4254451228632901</v>
      </c>
      <c r="U40" s="142">
        <v>6.8722380201619</v>
      </c>
      <c r="V40" s="142">
        <v>8.43505731586637</v>
      </c>
      <c r="W40" s="142">
        <v>4.7638380091504597</v>
      </c>
      <c r="X40" s="142">
        <v>-6.1704292087227204</v>
      </c>
      <c r="Y40" s="143">
        <v>3.2425995785017401</v>
      </c>
      <c r="Z40" s="144"/>
      <c r="AA40" s="145">
        <v>-3.4222318531895</v>
      </c>
      <c r="AB40" s="146">
        <v>-1.98984076825155</v>
      </c>
      <c r="AC40" s="147">
        <v>-2.6892434085950998</v>
      </c>
      <c r="AD40" s="144"/>
      <c r="AE40" s="148">
        <v>0.39214161760699001</v>
      </c>
      <c r="AF40" s="33"/>
      <c r="AG40" s="163">
        <v>100.557977334318</v>
      </c>
      <c r="AH40" s="164">
        <v>95.009875376466894</v>
      </c>
      <c r="AI40" s="164">
        <v>95.930864943929706</v>
      </c>
      <c r="AJ40" s="164">
        <v>96.925581925194606</v>
      </c>
      <c r="AK40" s="164">
        <v>99.919234278912896</v>
      </c>
      <c r="AL40" s="165">
        <v>97.5636712740137</v>
      </c>
      <c r="AM40" s="166"/>
      <c r="AN40" s="167">
        <v>114.58206027346201</v>
      </c>
      <c r="AO40" s="168">
        <v>116.252215042182</v>
      </c>
      <c r="AP40" s="169">
        <v>115.43205179737799</v>
      </c>
      <c r="AQ40" s="166"/>
      <c r="AR40" s="170">
        <v>103.111634780388</v>
      </c>
      <c r="AS40" s="149"/>
      <c r="AT40" s="141">
        <v>13.5418086233243</v>
      </c>
      <c r="AU40" s="142">
        <v>11.5252580874459</v>
      </c>
      <c r="AV40" s="142">
        <v>10.4285279184818</v>
      </c>
      <c r="AW40" s="142">
        <v>7.9066778231179899</v>
      </c>
      <c r="AX40" s="142">
        <v>3.0599609116824902</v>
      </c>
      <c r="AY40" s="143">
        <v>8.8745953165746698</v>
      </c>
      <c r="AZ40" s="144"/>
      <c r="BA40" s="145">
        <v>3.7368255636592802</v>
      </c>
      <c r="BB40" s="146">
        <v>4.0124520478897399</v>
      </c>
      <c r="BC40" s="147">
        <v>3.8741683339224098</v>
      </c>
      <c r="BD40" s="144"/>
      <c r="BE40" s="148">
        <v>6.4038685174400003</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171">
        <v>98.864468510496494</v>
      </c>
      <c r="H41" s="166">
        <v>102.21279372087299</v>
      </c>
      <c r="I41" s="166">
        <v>105.51825613078999</v>
      </c>
      <c r="J41" s="166">
        <v>104.111819939836</v>
      </c>
      <c r="K41" s="166">
        <v>109.44350611652401</v>
      </c>
      <c r="L41" s="172">
        <v>104.513510663676</v>
      </c>
      <c r="M41" s="166"/>
      <c r="N41" s="173">
        <v>129.19580710659801</v>
      </c>
      <c r="O41" s="174">
        <v>134.13822801302899</v>
      </c>
      <c r="P41" s="175">
        <v>131.71418589211601</v>
      </c>
      <c r="Q41" s="166"/>
      <c r="R41" s="176">
        <v>114.44317034748001</v>
      </c>
      <c r="S41" s="149"/>
      <c r="T41" s="150">
        <v>1.3423641382213001</v>
      </c>
      <c r="U41" s="144">
        <v>2.6433305828623399</v>
      </c>
      <c r="V41" s="144">
        <v>6.6220137723129797</v>
      </c>
      <c r="W41" s="144">
        <v>5.1155357721145203</v>
      </c>
      <c r="X41" s="144">
        <v>11.658531621901</v>
      </c>
      <c r="Y41" s="151">
        <v>5.9365938050209701</v>
      </c>
      <c r="Z41" s="144"/>
      <c r="AA41" s="152">
        <v>-29.6976408187228</v>
      </c>
      <c r="AB41" s="153">
        <v>-30.1144463120708</v>
      </c>
      <c r="AC41" s="154">
        <v>-29.933121659128499</v>
      </c>
      <c r="AD41" s="144"/>
      <c r="AE41" s="155">
        <v>-14.7552813318171</v>
      </c>
      <c r="AF41" s="34"/>
      <c r="AG41" s="171">
        <v>105.473834781283</v>
      </c>
      <c r="AH41" s="166">
        <v>105.02059636580201</v>
      </c>
      <c r="AI41" s="166">
        <v>107.423327975137</v>
      </c>
      <c r="AJ41" s="166">
        <v>113.095370833546</v>
      </c>
      <c r="AK41" s="166">
        <v>136.839223355478</v>
      </c>
      <c r="AL41" s="172">
        <v>114.950498799352</v>
      </c>
      <c r="AM41" s="166"/>
      <c r="AN41" s="173">
        <v>170.131772666888</v>
      </c>
      <c r="AO41" s="174">
        <v>166.56234283610701</v>
      </c>
      <c r="AP41" s="175">
        <v>168.333783711395</v>
      </c>
      <c r="AQ41" s="166"/>
      <c r="AR41" s="176">
        <v>133.71653753114299</v>
      </c>
      <c r="AS41" s="149"/>
      <c r="AT41" s="150">
        <v>5.3886089929767298</v>
      </c>
      <c r="AU41" s="144">
        <v>7.35165486979552</v>
      </c>
      <c r="AV41" s="144">
        <v>9.5133804445174306</v>
      </c>
      <c r="AW41" s="144">
        <v>14.6785679582912</v>
      </c>
      <c r="AX41" s="144">
        <v>30.2654472355987</v>
      </c>
      <c r="AY41" s="151">
        <v>14.8769903735689</v>
      </c>
      <c r="AZ41" s="144"/>
      <c r="BA41" s="152">
        <v>7.3227992081251196</v>
      </c>
      <c r="BB41" s="153">
        <v>0.94493281054391598</v>
      </c>
      <c r="BC41" s="154">
        <v>4.0256045025550398</v>
      </c>
      <c r="BD41" s="144"/>
      <c r="BE41" s="155">
        <v>7.8916507297071101</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171">
        <v>87.260378310214307</v>
      </c>
      <c r="H42" s="166">
        <v>85.634392712550607</v>
      </c>
      <c r="I42" s="166">
        <v>87.055354107648697</v>
      </c>
      <c r="J42" s="166">
        <v>87.837059352517898</v>
      </c>
      <c r="K42" s="166">
        <v>92.686536064113895</v>
      </c>
      <c r="L42" s="172">
        <v>88.228112315270906</v>
      </c>
      <c r="M42" s="166"/>
      <c r="N42" s="173">
        <v>107.313708053691</v>
      </c>
      <c r="O42" s="174">
        <v>108.04519425675601</v>
      </c>
      <c r="P42" s="175">
        <v>107.67821969696899</v>
      </c>
      <c r="Q42" s="166"/>
      <c r="R42" s="176">
        <v>94.430428130452199</v>
      </c>
      <c r="S42" s="149"/>
      <c r="T42" s="150">
        <v>10.486085414203799</v>
      </c>
      <c r="U42" s="144">
        <v>2.9958798873247598</v>
      </c>
      <c r="V42" s="144">
        <v>6.5386755672132404</v>
      </c>
      <c r="W42" s="144">
        <v>6.1981838512140399</v>
      </c>
      <c r="X42" s="144">
        <v>5.3812423891681798</v>
      </c>
      <c r="Y42" s="151">
        <v>6.1408800379468396</v>
      </c>
      <c r="Z42" s="144"/>
      <c r="AA42" s="152">
        <v>4.6451849516098402</v>
      </c>
      <c r="AB42" s="153">
        <v>1.8867285028552401</v>
      </c>
      <c r="AC42" s="154">
        <v>3.2358336720226899</v>
      </c>
      <c r="AD42" s="144"/>
      <c r="AE42" s="155">
        <v>4.4628297358693896</v>
      </c>
      <c r="AF42" s="35"/>
      <c r="AG42" s="171">
        <v>86.630270935960496</v>
      </c>
      <c r="AH42" s="166">
        <v>87.121789752225098</v>
      </c>
      <c r="AI42" s="166">
        <v>88.270667123600603</v>
      </c>
      <c r="AJ42" s="166">
        <v>89.341991915562502</v>
      </c>
      <c r="AK42" s="166">
        <v>92.679904317386203</v>
      </c>
      <c r="AL42" s="172">
        <v>88.931500487329401</v>
      </c>
      <c r="AM42" s="166"/>
      <c r="AN42" s="173">
        <v>107.476430107526</v>
      </c>
      <c r="AO42" s="174">
        <v>109.051510964912</v>
      </c>
      <c r="AP42" s="175">
        <v>108.256274701411</v>
      </c>
      <c r="AQ42" s="166"/>
      <c r="AR42" s="176">
        <v>94.918085435586903</v>
      </c>
      <c r="AS42" s="149"/>
      <c r="AT42" s="150">
        <v>7.1990850642322997</v>
      </c>
      <c r="AU42" s="144">
        <v>4.65195560256545</v>
      </c>
      <c r="AV42" s="144">
        <v>6.0798349312856699</v>
      </c>
      <c r="AW42" s="144">
        <v>8.4615408709387108</v>
      </c>
      <c r="AX42" s="144">
        <v>7.2766271389875197</v>
      </c>
      <c r="AY42" s="151">
        <v>6.7186684348897199</v>
      </c>
      <c r="AZ42" s="144"/>
      <c r="BA42" s="152">
        <v>7.3057317133917898</v>
      </c>
      <c r="BB42" s="153">
        <v>6.2010607542253204</v>
      </c>
      <c r="BC42" s="154">
        <v>6.7277262323292399</v>
      </c>
      <c r="BD42" s="144"/>
      <c r="BE42" s="155">
        <v>6.1688743381649598</v>
      </c>
      <c r="BF42" s="98"/>
      <c r="BG42" s="98"/>
      <c r="BH42" s="98"/>
      <c r="BI42" s="98"/>
      <c r="BJ42" s="98"/>
      <c r="BK42" s="98"/>
      <c r="BL42" s="98"/>
    </row>
    <row r="43" spans="1:64" x14ac:dyDescent="0.25">
      <c r="A43" s="26" t="s">
        <v>87</v>
      </c>
      <c r="B43" s="44" t="str">
        <f t="shared" si="0"/>
        <v>Virginia Mountains</v>
      </c>
      <c r="C43" s="12"/>
      <c r="D43" s="29" t="s">
        <v>16</v>
      </c>
      <c r="E43" s="32" t="s">
        <v>17</v>
      </c>
      <c r="F43" s="12"/>
      <c r="G43" s="177">
        <v>99.078041516245406</v>
      </c>
      <c r="H43" s="178">
        <v>102.82405358037001</v>
      </c>
      <c r="I43" s="178">
        <v>109.826187344068</v>
      </c>
      <c r="J43" s="178">
        <v>109.88930057927401</v>
      </c>
      <c r="K43" s="178">
        <v>106.314652261985</v>
      </c>
      <c r="L43" s="179">
        <v>106.03371753636399</v>
      </c>
      <c r="M43" s="166"/>
      <c r="N43" s="180">
        <v>134.87289439615299</v>
      </c>
      <c r="O43" s="181">
        <v>135.859261261261</v>
      </c>
      <c r="P43" s="182">
        <v>135.372514374372</v>
      </c>
      <c r="Q43" s="166"/>
      <c r="R43" s="183">
        <v>116.146502139172</v>
      </c>
      <c r="S43" s="149"/>
      <c r="T43" s="156">
        <v>9.3177644710200607</v>
      </c>
      <c r="U43" s="157">
        <v>7.74253290634105</v>
      </c>
      <c r="V43" s="157">
        <v>17.737940890706099</v>
      </c>
      <c r="W43" s="157">
        <v>18.8403181093257</v>
      </c>
      <c r="X43" s="157">
        <v>12.031073441602601</v>
      </c>
      <c r="Y43" s="158">
        <v>13.494485402893901</v>
      </c>
      <c r="Z43" s="144"/>
      <c r="AA43" s="159">
        <v>-5.6462215876520396</v>
      </c>
      <c r="AB43" s="160">
        <v>-14.334812719974799</v>
      </c>
      <c r="AC43" s="161">
        <v>-10.335502969350401</v>
      </c>
      <c r="AD43" s="144"/>
      <c r="AE43" s="162">
        <v>0.56949700534334002</v>
      </c>
      <c r="AF43" s="36"/>
      <c r="AG43" s="177">
        <v>99.913875932469495</v>
      </c>
      <c r="AH43" s="178">
        <v>103.320926311801</v>
      </c>
      <c r="AI43" s="178">
        <v>105.969877808663</v>
      </c>
      <c r="AJ43" s="178">
        <v>108.569537262273</v>
      </c>
      <c r="AK43" s="178">
        <v>115.195948827292</v>
      </c>
      <c r="AL43" s="179">
        <v>107.14603023632</v>
      </c>
      <c r="AM43" s="166"/>
      <c r="AN43" s="180">
        <v>133.252693402587</v>
      </c>
      <c r="AO43" s="181">
        <v>134.328020757904</v>
      </c>
      <c r="AP43" s="182">
        <v>133.79949015661001</v>
      </c>
      <c r="AQ43" s="166"/>
      <c r="AR43" s="183">
        <v>115.97683003001001</v>
      </c>
      <c r="AS43" s="149"/>
      <c r="AT43" s="156">
        <v>10.6195152531436</v>
      </c>
      <c r="AU43" s="157">
        <v>9.6412769352447398</v>
      </c>
      <c r="AV43" s="157">
        <v>11.3259421290755</v>
      </c>
      <c r="AW43" s="157">
        <v>14.6384558415724</v>
      </c>
      <c r="AX43" s="157">
        <v>18.910841337567899</v>
      </c>
      <c r="AY43" s="158">
        <v>13.4573210330511</v>
      </c>
      <c r="AZ43" s="144"/>
      <c r="BA43" s="159">
        <v>4.2014660745697601</v>
      </c>
      <c r="BB43" s="160">
        <v>0.44521850739415397</v>
      </c>
      <c r="BC43" s="161">
        <v>2.22993939487769</v>
      </c>
      <c r="BD43" s="144"/>
      <c r="BE43" s="162">
        <v>7.5821062167700699</v>
      </c>
      <c r="BF43" s="98"/>
      <c r="BG43" s="98"/>
      <c r="BH43" s="98"/>
      <c r="BI43" s="98"/>
      <c r="BJ43" s="98"/>
      <c r="BK43" s="98"/>
      <c r="BL43" s="98"/>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6" activePane="bottomRight" state="frozen"/>
      <selection activeCell="O19" sqref="O19:R19"/>
      <selection pane="topRight" activeCell="O19" sqref="O19:R19"/>
      <selection pane="bottomLeft" activeCell="O19" sqref="O19:R19"/>
      <selection pane="bottomRight" activeCell="F22" sqref="F22"/>
    </sheetView>
  </sheetViews>
  <sheetFormatPr defaultColWidth="9.109375" defaultRowHeight="13.2" x14ac:dyDescent="0.25"/>
  <cols>
    <col min="1" max="1" width="20.6640625" style="97" customWidth="1"/>
    <col min="2" max="2" width="25.33203125" style="97" customWidth="1"/>
    <col min="3" max="16384" width="9.109375" style="97"/>
  </cols>
  <sheetData>
    <row r="1" spans="1:57" x14ac:dyDescent="0.25">
      <c r="B1" s="97">
        <v>1</v>
      </c>
      <c r="C1" s="97">
        <v>2</v>
      </c>
      <c r="D1" s="97">
        <v>3</v>
      </c>
      <c r="E1" s="97">
        <v>4</v>
      </c>
      <c r="F1" s="97">
        <v>5</v>
      </c>
      <c r="G1" s="97">
        <v>6</v>
      </c>
      <c r="H1" s="97">
        <v>7</v>
      </c>
      <c r="I1" s="97">
        <v>8</v>
      </c>
      <c r="J1" s="97">
        <v>9</v>
      </c>
      <c r="K1" s="97">
        <v>10</v>
      </c>
      <c r="L1" s="97">
        <v>11</v>
      </c>
      <c r="M1" s="97">
        <v>12</v>
      </c>
      <c r="N1" s="97">
        <v>13</v>
      </c>
      <c r="O1" s="97">
        <v>14</v>
      </c>
      <c r="P1" s="97">
        <v>15</v>
      </c>
      <c r="Q1" s="97">
        <v>16</v>
      </c>
      <c r="R1" s="97">
        <v>17</v>
      </c>
      <c r="S1" s="97">
        <v>18</v>
      </c>
      <c r="T1" s="97">
        <v>19</v>
      </c>
      <c r="U1" s="97">
        <v>20</v>
      </c>
      <c r="V1" s="97">
        <v>21</v>
      </c>
      <c r="W1" s="97">
        <v>22</v>
      </c>
      <c r="X1" s="97">
        <v>23</v>
      </c>
      <c r="Y1" s="97">
        <v>24</v>
      </c>
      <c r="Z1" s="97">
        <v>25</v>
      </c>
      <c r="AA1" s="97">
        <v>26</v>
      </c>
      <c r="AB1" s="97">
        <v>27</v>
      </c>
      <c r="AC1" s="97">
        <v>28</v>
      </c>
      <c r="AD1" s="97">
        <v>29</v>
      </c>
      <c r="AE1" s="97">
        <v>30</v>
      </c>
      <c r="AF1" s="97">
        <v>31</v>
      </c>
      <c r="AG1" s="97">
        <v>32</v>
      </c>
      <c r="AH1" s="97">
        <v>33</v>
      </c>
      <c r="AI1" s="97">
        <v>34</v>
      </c>
      <c r="AJ1" s="97">
        <v>35</v>
      </c>
      <c r="AK1" s="97">
        <v>36</v>
      </c>
      <c r="AL1" s="97">
        <v>37</v>
      </c>
      <c r="AM1" s="97">
        <v>38</v>
      </c>
      <c r="AN1" s="97">
        <v>39</v>
      </c>
      <c r="AO1" s="97">
        <v>40</v>
      </c>
      <c r="AP1" s="97">
        <v>41</v>
      </c>
      <c r="AQ1" s="97">
        <v>42</v>
      </c>
      <c r="AR1" s="97">
        <v>43</v>
      </c>
      <c r="AS1" s="97">
        <v>44</v>
      </c>
      <c r="AT1" s="97">
        <v>45</v>
      </c>
      <c r="AU1" s="97">
        <v>46</v>
      </c>
      <c r="AV1" s="97">
        <v>47</v>
      </c>
      <c r="AW1" s="97">
        <v>48</v>
      </c>
      <c r="AX1" s="97">
        <v>49</v>
      </c>
      <c r="AY1" s="97">
        <v>50</v>
      </c>
      <c r="AZ1" s="97">
        <v>51</v>
      </c>
      <c r="BA1" s="97">
        <v>52</v>
      </c>
      <c r="BB1" s="97">
        <v>53</v>
      </c>
      <c r="BC1" s="97">
        <v>54</v>
      </c>
      <c r="BD1" s="97">
        <v>55</v>
      </c>
      <c r="BE1" s="97">
        <v>56</v>
      </c>
    </row>
    <row r="2" spans="1:57" ht="13.8" x14ac:dyDescent="0.25">
      <c r="C2" s="3"/>
      <c r="D2" s="196" t="s">
        <v>5</v>
      </c>
      <c r="E2" s="197"/>
      <c r="G2" s="198" t="s">
        <v>110</v>
      </c>
      <c r="H2" s="199"/>
      <c r="I2" s="199"/>
      <c r="J2" s="199"/>
      <c r="K2" s="199"/>
      <c r="L2" s="199"/>
      <c r="M2" s="199"/>
      <c r="N2" s="199"/>
      <c r="O2" s="199"/>
      <c r="P2" s="199"/>
      <c r="Q2" s="199"/>
      <c r="R2" s="199"/>
      <c r="T2" s="198" t="s">
        <v>40</v>
      </c>
      <c r="U2" s="199"/>
      <c r="V2" s="199"/>
      <c r="W2" s="199"/>
      <c r="X2" s="199"/>
      <c r="Y2" s="199"/>
      <c r="Z2" s="199"/>
      <c r="AA2" s="199"/>
      <c r="AB2" s="199"/>
      <c r="AC2" s="199"/>
      <c r="AD2" s="199"/>
      <c r="AE2" s="199"/>
      <c r="AF2" s="138"/>
      <c r="AG2" s="198" t="s">
        <v>41</v>
      </c>
      <c r="AH2" s="199"/>
      <c r="AI2" s="199"/>
      <c r="AJ2" s="199"/>
      <c r="AK2" s="199"/>
      <c r="AL2" s="199"/>
      <c r="AM2" s="199"/>
      <c r="AN2" s="199"/>
      <c r="AO2" s="199"/>
      <c r="AP2" s="199"/>
      <c r="AQ2" s="199"/>
      <c r="AR2" s="199"/>
      <c r="AT2" s="198" t="s">
        <v>42</v>
      </c>
      <c r="AU2" s="199"/>
      <c r="AV2" s="199"/>
      <c r="AW2" s="199"/>
      <c r="AX2" s="199"/>
      <c r="AY2" s="199"/>
      <c r="AZ2" s="199"/>
      <c r="BA2" s="199"/>
      <c r="BB2" s="199"/>
      <c r="BC2" s="199"/>
      <c r="BD2" s="199"/>
      <c r="BE2" s="199"/>
    </row>
    <row r="3" spans="1:57" x14ac:dyDescent="0.25">
      <c r="A3" s="37"/>
      <c r="B3" s="37"/>
      <c r="C3" s="3"/>
      <c r="D3" s="200" t="s">
        <v>8</v>
      </c>
      <c r="E3" s="202" t="s">
        <v>9</v>
      </c>
      <c r="F3" s="5"/>
      <c r="G3" s="204" t="s">
        <v>0</v>
      </c>
      <c r="H3" s="206" t="s">
        <v>1</v>
      </c>
      <c r="I3" s="206" t="s">
        <v>10</v>
      </c>
      <c r="J3" s="206" t="s">
        <v>2</v>
      </c>
      <c r="K3" s="206" t="s">
        <v>11</v>
      </c>
      <c r="L3" s="208" t="s">
        <v>12</v>
      </c>
      <c r="M3" s="5"/>
      <c r="N3" s="204" t="s">
        <v>3</v>
      </c>
      <c r="O3" s="206" t="s">
        <v>4</v>
      </c>
      <c r="P3" s="208" t="s">
        <v>13</v>
      </c>
      <c r="Q3" s="2"/>
      <c r="R3" s="210" t="s">
        <v>14</v>
      </c>
      <c r="S3" s="2"/>
      <c r="T3" s="204" t="s">
        <v>0</v>
      </c>
      <c r="U3" s="206" t="s">
        <v>1</v>
      </c>
      <c r="V3" s="206" t="s">
        <v>10</v>
      </c>
      <c r="W3" s="206" t="s">
        <v>2</v>
      </c>
      <c r="X3" s="206" t="s">
        <v>11</v>
      </c>
      <c r="Y3" s="208" t="s">
        <v>12</v>
      </c>
      <c r="Z3" s="2"/>
      <c r="AA3" s="204" t="s">
        <v>3</v>
      </c>
      <c r="AB3" s="206" t="s">
        <v>4</v>
      </c>
      <c r="AC3" s="208" t="s">
        <v>13</v>
      </c>
      <c r="AD3" s="1"/>
      <c r="AE3" s="212" t="s">
        <v>14</v>
      </c>
      <c r="AF3" s="47"/>
      <c r="AG3" s="204" t="s">
        <v>0</v>
      </c>
      <c r="AH3" s="206" t="s">
        <v>1</v>
      </c>
      <c r="AI3" s="206" t="s">
        <v>10</v>
      </c>
      <c r="AJ3" s="206" t="s">
        <v>2</v>
      </c>
      <c r="AK3" s="206" t="s">
        <v>11</v>
      </c>
      <c r="AL3" s="208" t="s">
        <v>12</v>
      </c>
      <c r="AM3" s="5"/>
      <c r="AN3" s="204" t="s">
        <v>3</v>
      </c>
      <c r="AO3" s="206" t="s">
        <v>4</v>
      </c>
      <c r="AP3" s="208" t="s">
        <v>13</v>
      </c>
      <c r="AQ3" s="2"/>
      <c r="AR3" s="210" t="s">
        <v>14</v>
      </c>
      <c r="AS3" s="2"/>
      <c r="AT3" s="204" t="s">
        <v>0</v>
      </c>
      <c r="AU3" s="206" t="s">
        <v>1</v>
      </c>
      <c r="AV3" s="206" t="s">
        <v>10</v>
      </c>
      <c r="AW3" s="206" t="s">
        <v>2</v>
      </c>
      <c r="AX3" s="206" t="s">
        <v>11</v>
      </c>
      <c r="AY3" s="208" t="s">
        <v>12</v>
      </c>
      <c r="AZ3" s="2"/>
      <c r="BA3" s="204" t="s">
        <v>3</v>
      </c>
      <c r="BB3" s="206" t="s">
        <v>4</v>
      </c>
      <c r="BC3" s="208" t="s">
        <v>13</v>
      </c>
      <c r="BD3" s="1"/>
      <c r="BE3" s="212" t="s">
        <v>14</v>
      </c>
    </row>
    <row r="4" spans="1:57" x14ac:dyDescent="0.25">
      <c r="A4" s="37"/>
      <c r="B4" s="37"/>
      <c r="C4" s="3"/>
      <c r="D4" s="201"/>
      <c r="E4" s="203"/>
      <c r="F4" s="5"/>
      <c r="G4" s="214"/>
      <c r="H4" s="215"/>
      <c r="I4" s="215"/>
      <c r="J4" s="215"/>
      <c r="K4" s="215"/>
      <c r="L4" s="216"/>
      <c r="M4" s="5"/>
      <c r="N4" s="214"/>
      <c r="O4" s="215"/>
      <c r="P4" s="216"/>
      <c r="Q4" s="2"/>
      <c r="R4" s="217"/>
      <c r="S4" s="2"/>
      <c r="T4" s="214"/>
      <c r="U4" s="215"/>
      <c r="V4" s="215"/>
      <c r="W4" s="215"/>
      <c r="X4" s="215"/>
      <c r="Y4" s="216"/>
      <c r="Z4" s="2"/>
      <c r="AA4" s="214"/>
      <c r="AB4" s="215"/>
      <c r="AC4" s="216"/>
      <c r="AD4" s="1"/>
      <c r="AE4" s="218"/>
      <c r="AF4" s="48"/>
      <c r="AG4" s="214"/>
      <c r="AH4" s="215"/>
      <c r="AI4" s="215"/>
      <c r="AJ4" s="215"/>
      <c r="AK4" s="215"/>
      <c r="AL4" s="216"/>
      <c r="AM4" s="5"/>
      <c r="AN4" s="214"/>
      <c r="AO4" s="215"/>
      <c r="AP4" s="216"/>
      <c r="AQ4" s="2"/>
      <c r="AR4" s="217"/>
      <c r="AS4" s="2"/>
      <c r="AT4" s="214"/>
      <c r="AU4" s="215"/>
      <c r="AV4" s="215"/>
      <c r="AW4" s="215"/>
      <c r="AX4" s="215"/>
      <c r="AY4" s="216"/>
      <c r="AZ4" s="2"/>
      <c r="BA4" s="214"/>
      <c r="BB4" s="215"/>
      <c r="BC4" s="216"/>
      <c r="BD4" s="1"/>
      <c r="BE4" s="21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3">
        <v>75.032720674784301</v>
      </c>
      <c r="H6" s="164">
        <v>86.805859594605096</v>
      </c>
      <c r="I6" s="164">
        <v>92.933717078712405</v>
      </c>
      <c r="J6" s="164">
        <v>96.230690559979806</v>
      </c>
      <c r="K6" s="164">
        <v>100.44065912732999</v>
      </c>
      <c r="L6" s="165">
        <v>90.288649082058996</v>
      </c>
      <c r="M6" s="166"/>
      <c r="N6" s="167">
        <v>133.59420896972799</v>
      </c>
      <c r="O6" s="168">
        <v>148.80392056209601</v>
      </c>
      <c r="P6" s="169">
        <v>141.199235419519</v>
      </c>
      <c r="Q6" s="166"/>
      <c r="R6" s="170">
        <v>104.83499720887799</v>
      </c>
      <c r="S6" s="149"/>
      <c r="T6" s="141">
        <v>19.241700164139701</v>
      </c>
      <c r="U6" s="142">
        <v>27.930690244270099</v>
      </c>
      <c r="V6" s="142">
        <v>28.6429475890037</v>
      </c>
      <c r="W6" s="142">
        <v>29.722478629727402</v>
      </c>
      <c r="X6" s="142">
        <v>25.1288539172951</v>
      </c>
      <c r="Y6" s="143">
        <v>26.287709514541699</v>
      </c>
      <c r="Z6" s="144"/>
      <c r="AA6" s="145">
        <v>15.104081565157699</v>
      </c>
      <c r="AB6" s="146">
        <v>12.6428567387503</v>
      </c>
      <c r="AC6" s="147">
        <v>13.794074255332999</v>
      </c>
      <c r="AD6" s="144"/>
      <c r="AE6" s="148">
        <v>21.168611773667699</v>
      </c>
      <c r="AG6" s="163">
        <v>76.738013968542305</v>
      </c>
      <c r="AH6" s="164">
        <v>93.345469609935506</v>
      </c>
      <c r="AI6" s="164">
        <v>103.76319208186401</v>
      </c>
      <c r="AJ6" s="164">
        <v>105.246973484856</v>
      </c>
      <c r="AK6" s="164">
        <v>101.63077059691599</v>
      </c>
      <c r="AL6" s="165">
        <v>96.144867562099407</v>
      </c>
      <c r="AM6" s="166"/>
      <c r="AN6" s="167">
        <v>124.368183386379</v>
      </c>
      <c r="AO6" s="168">
        <v>135.610588295019</v>
      </c>
      <c r="AP6" s="169">
        <v>129.98768590301901</v>
      </c>
      <c r="AQ6" s="166"/>
      <c r="AR6" s="170">
        <v>105.812382641299</v>
      </c>
      <c r="AS6" s="149"/>
      <c r="AT6" s="141">
        <v>21.635652419887499</v>
      </c>
      <c r="AU6" s="142">
        <v>36.423625578942797</v>
      </c>
      <c r="AV6" s="142">
        <v>43.561269040656903</v>
      </c>
      <c r="AW6" s="142">
        <v>42.795909768568102</v>
      </c>
      <c r="AX6" s="142">
        <v>30.526642424997501</v>
      </c>
      <c r="AY6" s="143">
        <v>35.279566459246197</v>
      </c>
      <c r="AZ6" s="144"/>
      <c r="BA6" s="145">
        <v>13.7566409962948</v>
      </c>
      <c r="BB6" s="146">
        <v>11.128087237564801</v>
      </c>
      <c r="BC6" s="147">
        <v>12.368741903476099</v>
      </c>
      <c r="BD6" s="144"/>
      <c r="BE6" s="148">
        <v>26.2454643886458</v>
      </c>
    </row>
    <row r="7" spans="1:57" x14ac:dyDescent="0.25">
      <c r="A7" s="23" t="s">
        <v>18</v>
      </c>
      <c r="B7" s="44" t="str">
        <f>TRIM(A7)</f>
        <v>Virginia</v>
      </c>
      <c r="C7" s="11"/>
      <c r="D7" s="28" t="s">
        <v>16</v>
      </c>
      <c r="E7" s="31" t="s">
        <v>17</v>
      </c>
      <c r="F7" s="12"/>
      <c r="G7" s="171">
        <v>52.630570246500199</v>
      </c>
      <c r="H7" s="166">
        <v>66.424443185050507</v>
      </c>
      <c r="I7" s="166">
        <v>73.914600842866804</v>
      </c>
      <c r="J7" s="166">
        <v>78.7026598799185</v>
      </c>
      <c r="K7" s="166">
        <v>79.153363453648694</v>
      </c>
      <c r="L7" s="172">
        <v>70.163281680873595</v>
      </c>
      <c r="M7" s="166"/>
      <c r="N7" s="173">
        <v>116.446920876303</v>
      </c>
      <c r="O7" s="174">
        <v>131.05853407379001</v>
      </c>
      <c r="P7" s="175">
        <v>123.752727475047</v>
      </c>
      <c r="Q7" s="166"/>
      <c r="R7" s="176">
        <v>85.477398281148993</v>
      </c>
      <c r="S7" s="149"/>
      <c r="T7" s="150">
        <v>6.0415324973444697</v>
      </c>
      <c r="U7" s="144">
        <v>18.234466633384798</v>
      </c>
      <c r="V7" s="144">
        <v>25.263332134361001</v>
      </c>
      <c r="W7" s="144">
        <v>30.236349824366201</v>
      </c>
      <c r="X7" s="144">
        <v>20.738641567301499</v>
      </c>
      <c r="Y7" s="151">
        <v>20.634964060130901</v>
      </c>
      <c r="Z7" s="144"/>
      <c r="AA7" s="152">
        <v>7.3925527657261698</v>
      </c>
      <c r="AB7" s="153">
        <v>6.8237926337287096</v>
      </c>
      <c r="AC7" s="154">
        <v>7.0906318741465197</v>
      </c>
      <c r="AD7" s="144"/>
      <c r="AE7" s="155">
        <v>14.640773504386599</v>
      </c>
      <c r="AG7" s="171">
        <v>59.121067149241199</v>
      </c>
      <c r="AH7" s="166">
        <v>77.694581147090403</v>
      </c>
      <c r="AI7" s="166">
        <v>87.327714263543896</v>
      </c>
      <c r="AJ7" s="166">
        <v>88.152050018881198</v>
      </c>
      <c r="AK7" s="166">
        <v>83.076797629726798</v>
      </c>
      <c r="AL7" s="172">
        <v>79.073979778794694</v>
      </c>
      <c r="AM7" s="166"/>
      <c r="AN7" s="173">
        <v>104.253544638069</v>
      </c>
      <c r="AO7" s="174">
        <v>111.61694690953099</v>
      </c>
      <c r="AP7" s="175">
        <v>107.93476179678601</v>
      </c>
      <c r="AQ7" s="166"/>
      <c r="AR7" s="176">
        <v>87.319526162300505</v>
      </c>
      <c r="AS7" s="149"/>
      <c r="AT7" s="150">
        <v>15.9889589524534</v>
      </c>
      <c r="AU7" s="144">
        <v>33.385113903070902</v>
      </c>
      <c r="AV7" s="144">
        <v>42.132919447530803</v>
      </c>
      <c r="AW7" s="144">
        <v>41.274000360116901</v>
      </c>
      <c r="AX7" s="144">
        <v>28.725778897503599</v>
      </c>
      <c r="AY7" s="151">
        <v>32.854416012692297</v>
      </c>
      <c r="AZ7" s="144"/>
      <c r="BA7" s="152">
        <v>7.9271496712458402</v>
      </c>
      <c r="BB7" s="153">
        <v>4.8740506597971001</v>
      </c>
      <c r="BC7" s="154">
        <v>6.32618686424793</v>
      </c>
      <c r="BD7" s="144"/>
      <c r="BE7" s="155">
        <v>22.095976202350101</v>
      </c>
    </row>
    <row r="8" spans="1:57" x14ac:dyDescent="0.25">
      <c r="A8" s="24" t="s">
        <v>19</v>
      </c>
      <c r="B8" s="44" t="str">
        <f t="shared" ref="B8:B43" si="0">TRIM(A8)</f>
        <v>Norfolk/Virginia Beach, VA</v>
      </c>
      <c r="C8" s="12"/>
      <c r="D8" s="28" t="s">
        <v>16</v>
      </c>
      <c r="E8" s="31" t="s">
        <v>17</v>
      </c>
      <c r="F8" s="12"/>
      <c r="G8" s="171">
        <v>47.387808004190603</v>
      </c>
      <c r="H8" s="166">
        <v>51.265028148245101</v>
      </c>
      <c r="I8" s="166">
        <v>56.383577248635603</v>
      </c>
      <c r="J8" s="166">
        <v>60.194590577770697</v>
      </c>
      <c r="K8" s="166">
        <v>64.858017585012504</v>
      </c>
      <c r="L8" s="172">
        <v>56.0130321700507</v>
      </c>
      <c r="M8" s="166"/>
      <c r="N8" s="173">
        <v>105.892389497118</v>
      </c>
      <c r="O8" s="174">
        <v>120.472977729177</v>
      </c>
      <c r="P8" s="175">
        <v>113.182683613148</v>
      </c>
      <c r="Q8" s="166"/>
      <c r="R8" s="176">
        <v>72.359695731981304</v>
      </c>
      <c r="S8" s="149"/>
      <c r="T8" s="150">
        <v>5.5422813327313296</v>
      </c>
      <c r="U8" s="144">
        <v>8.1748608495692192</v>
      </c>
      <c r="V8" s="144">
        <v>12.8658818487476</v>
      </c>
      <c r="W8" s="144">
        <v>17.789220018184601</v>
      </c>
      <c r="X8" s="144">
        <v>12.5329821800212</v>
      </c>
      <c r="Y8" s="151">
        <v>11.5864869804577</v>
      </c>
      <c r="Z8" s="144"/>
      <c r="AA8" s="152">
        <v>4.4922944071638904</v>
      </c>
      <c r="AB8" s="153">
        <v>1.3101468380604899</v>
      </c>
      <c r="AC8" s="154">
        <v>2.7742618116155802</v>
      </c>
      <c r="AD8" s="144"/>
      <c r="AE8" s="155">
        <v>7.4862350006253298</v>
      </c>
      <c r="AG8" s="171">
        <v>55.9782208905185</v>
      </c>
      <c r="AH8" s="166">
        <v>63.996482184389698</v>
      </c>
      <c r="AI8" s="166">
        <v>70.628579760500998</v>
      </c>
      <c r="AJ8" s="166">
        <v>71.024958142048504</v>
      </c>
      <c r="AK8" s="166">
        <v>69.459158052956994</v>
      </c>
      <c r="AL8" s="172">
        <v>66.216369900549594</v>
      </c>
      <c r="AM8" s="166"/>
      <c r="AN8" s="173">
        <v>99.673057388030301</v>
      </c>
      <c r="AO8" s="174">
        <v>111.59442906691901</v>
      </c>
      <c r="AP8" s="175">
        <v>105.63374322747499</v>
      </c>
      <c r="AQ8" s="166"/>
      <c r="AR8" s="176">
        <v>77.480626071726604</v>
      </c>
      <c r="AS8" s="149"/>
      <c r="AT8" s="150">
        <v>8.0713279777360807</v>
      </c>
      <c r="AU8" s="144">
        <v>17.174876424037102</v>
      </c>
      <c r="AV8" s="144">
        <v>23.1013115327242</v>
      </c>
      <c r="AW8" s="144">
        <v>21.435996329266398</v>
      </c>
      <c r="AX8" s="144">
        <v>11.308901792410801</v>
      </c>
      <c r="AY8" s="151">
        <v>16.300519780104601</v>
      </c>
      <c r="AZ8" s="144"/>
      <c r="BA8" s="152">
        <v>-3.10967712010001</v>
      </c>
      <c r="BB8" s="153">
        <v>-3.9663539208633698</v>
      </c>
      <c r="BC8" s="154">
        <v>-3.56408123964402</v>
      </c>
      <c r="BD8" s="144"/>
      <c r="BE8" s="155">
        <v>7.67158324587108</v>
      </c>
    </row>
    <row r="9" spans="1:57" ht="15" x14ac:dyDescent="0.35">
      <c r="A9" s="24" t="s">
        <v>20</v>
      </c>
      <c r="B9" s="79" t="s">
        <v>72</v>
      </c>
      <c r="C9" s="12"/>
      <c r="D9" s="28" t="s">
        <v>16</v>
      </c>
      <c r="E9" s="31" t="s">
        <v>17</v>
      </c>
      <c r="F9" s="12"/>
      <c r="G9" s="171">
        <v>49.575670921283503</v>
      </c>
      <c r="H9" s="166">
        <v>65.576388428822099</v>
      </c>
      <c r="I9" s="166">
        <v>67.201790818668698</v>
      </c>
      <c r="J9" s="166">
        <v>69.594383586119903</v>
      </c>
      <c r="K9" s="166">
        <v>65.446601008146104</v>
      </c>
      <c r="L9" s="172">
        <v>63.478966952608097</v>
      </c>
      <c r="M9" s="166"/>
      <c r="N9" s="173">
        <v>102.129889184931</v>
      </c>
      <c r="O9" s="174">
        <v>116.574297241099</v>
      </c>
      <c r="P9" s="175">
        <v>109.352093213015</v>
      </c>
      <c r="Q9" s="166"/>
      <c r="R9" s="176">
        <v>76.585574455581707</v>
      </c>
      <c r="S9" s="149"/>
      <c r="T9" s="150">
        <v>-2.0464291265675398</v>
      </c>
      <c r="U9" s="144">
        <v>13.294942948510499</v>
      </c>
      <c r="V9" s="144">
        <v>5.5585766988421001</v>
      </c>
      <c r="W9" s="144">
        <v>6.8340928249607797</v>
      </c>
      <c r="X9" s="144">
        <v>1.45192976476562</v>
      </c>
      <c r="Y9" s="151">
        <v>5.1644859934449698</v>
      </c>
      <c r="Z9" s="144"/>
      <c r="AA9" s="152">
        <v>12.9053591272404</v>
      </c>
      <c r="AB9" s="153">
        <v>11.691832082982501</v>
      </c>
      <c r="AC9" s="154">
        <v>12.255258703182699</v>
      </c>
      <c r="AD9" s="144"/>
      <c r="AE9" s="155">
        <v>7.9461594540469402</v>
      </c>
      <c r="AG9" s="171">
        <v>50.796126946532198</v>
      </c>
      <c r="AH9" s="166">
        <v>68.781434383860599</v>
      </c>
      <c r="AI9" s="166">
        <v>76.799336246005595</v>
      </c>
      <c r="AJ9" s="166">
        <v>76.357465186327005</v>
      </c>
      <c r="AK9" s="166">
        <v>68.289736991988804</v>
      </c>
      <c r="AL9" s="172">
        <v>68.204819950942806</v>
      </c>
      <c r="AM9" s="166"/>
      <c r="AN9" s="173">
        <v>86.634598501282596</v>
      </c>
      <c r="AO9" s="174">
        <v>94.642129799945906</v>
      </c>
      <c r="AP9" s="175">
        <v>90.638364150614294</v>
      </c>
      <c r="AQ9" s="166"/>
      <c r="AR9" s="176">
        <v>74.614404007991794</v>
      </c>
      <c r="AS9" s="149"/>
      <c r="AT9" s="150">
        <v>-0.58560338552923097</v>
      </c>
      <c r="AU9" s="144">
        <v>16.7875840533431</v>
      </c>
      <c r="AV9" s="144">
        <v>20.998028991783102</v>
      </c>
      <c r="AW9" s="144">
        <v>20.303945372824298</v>
      </c>
      <c r="AX9" s="144">
        <v>6.4813208054939597</v>
      </c>
      <c r="AY9" s="151">
        <v>13.2726187974196</v>
      </c>
      <c r="AZ9" s="144"/>
      <c r="BA9" s="152">
        <v>-1.0144857143758399</v>
      </c>
      <c r="BB9" s="153">
        <v>-3.9830448645680101</v>
      </c>
      <c r="BC9" s="154">
        <v>-2.5868665473701502</v>
      </c>
      <c r="BD9" s="144"/>
      <c r="BE9" s="155">
        <v>7.2143857144585199</v>
      </c>
    </row>
    <row r="10" spans="1:57" x14ac:dyDescent="0.25">
      <c r="A10" s="24" t="s">
        <v>21</v>
      </c>
      <c r="B10" s="44" t="str">
        <f t="shared" si="0"/>
        <v>Virginia Area</v>
      </c>
      <c r="C10" s="12"/>
      <c r="D10" s="28" t="s">
        <v>16</v>
      </c>
      <c r="E10" s="31" t="s">
        <v>17</v>
      </c>
      <c r="F10" s="12"/>
      <c r="G10" s="171">
        <v>46.5095780353588</v>
      </c>
      <c r="H10" s="166">
        <v>57.438374195059097</v>
      </c>
      <c r="I10" s="166">
        <v>63.937612925886803</v>
      </c>
      <c r="J10" s="166">
        <v>70.741442219880497</v>
      </c>
      <c r="K10" s="166">
        <v>79.579169652265506</v>
      </c>
      <c r="L10" s="172">
        <v>63.641235405690203</v>
      </c>
      <c r="M10" s="166"/>
      <c r="N10" s="173">
        <v>130.29123662334601</v>
      </c>
      <c r="O10" s="174">
        <v>137.288884673925</v>
      </c>
      <c r="P10" s="175">
        <v>133.79006064863501</v>
      </c>
      <c r="Q10" s="166"/>
      <c r="R10" s="176">
        <v>83.683756903674706</v>
      </c>
      <c r="S10" s="149"/>
      <c r="T10" s="150">
        <v>-2.4894781391443801</v>
      </c>
      <c r="U10" s="144">
        <v>2.71489856912924</v>
      </c>
      <c r="V10" s="144">
        <v>11.803557695191</v>
      </c>
      <c r="W10" s="144">
        <v>18.315281811478101</v>
      </c>
      <c r="X10" s="144">
        <v>10.9873589160921</v>
      </c>
      <c r="Y10" s="151">
        <v>8.8635825048595702</v>
      </c>
      <c r="Z10" s="144"/>
      <c r="AA10" s="152">
        <v>-8.19549140881605</v>
      </c>
      <c r="AB10" s="153">
        <v>-10.7234939709936</v>
      </c>
      <c r="AC10" s="154">
        <v>-9.5101760773799793</v>
      </c>
      <c r="AD10" s="144"/>
      <c r="AE10" s="155">
        <v>-0.37801123754532201</v>
      </c>
      <c r="AG10" s="171">
        <v>48.068296704900298</v>
      </c>
      <c r="AH10" s="166">
        <v>59.993409859031601</v>
      </c>
      <c r="AI10" s="166">
        <v>65.368749146309398</v>
      </c>
      <c r="AJ10" s="166">
        <v>69.924332311823207</v>
      </c>
      <c r="AK10" s="166">
        <v>79.089500569126997</v>
      </c>
      <c r="AL10" s="172">
        <v>64.488857718238293</v>
      </c>
      <c r="AM10" s="166"/>
      <c r="AN10" s="173">
        <v>118.20856924379</v>
      </c>
      <c r="AO10" s="174">
        <v>122.11045819456599</v>
      </c>
      <c r="AP10" s="175">
        <v>120.158573752062</v>
      </c>
      <c r="AQ10" s="166"/>
      <c r="AR10" s="176">
        <v>80.389018931812103</v>
      </c>
      <c r="AS10" s="149"/>
      <c r="AT10" s="150">
        <v>3.8823252346573902</v>
      </c>
      <c r="AU10" s="144">
        <v>12.0593415296877</v>
      </c>
      <c r="AV10" s="144">
        <v>17.4215818615172</v>
      </c>
      <c r="AW10" s="144">
        <v>20.475857813533501</v>
      </c>
      <c r="AX10" s="144">
        <v>20.337199975017299</v>
      </c>
      <c r="AY10" s="151">
        <v>15.4708149412083</v>
      </c>
      <c r="AZ10" s="144"/>
      <c r="BA10" s="152">
        <v>2.8935578074168502</v>
      </c>
      <c r="BB10" s="153">
        <v>-0.882443136032935</v>
      </c>
      <c r="BC10" s="154">
        <v>0.93884301647082802</v>
      </c>
      <c r="BD10" s="144"/>
      <c r="BE10" s="155">
        <v>8.7708109140215704</v>
      </c>
    </row>
    <row r="11" spans="1:57" x14ac:dyDescent="0.25">
      <c r="A11" s="41" t="s">
        <v>22</v>
      </c>
      <c r="B11" s="44" t="str">
        <f t="shared" si="0"/>
        <v>Washington, DC</v>
      </c>
      <c r="C11" s="12"/>
      <c r="D11" s="28" t="s">
        <v>16</v>
      </c>
      <c r="E11" s="31" t="s">
        <v>17</v>
      </c>
      <c r="F11" s="12"/>
      <c r="G11" s="171">
        <v>78.659730145451604</v>
      </c>
      <c r="H11" s="166">
        <v>101.112015093864</v>
      </c>
      <c r="I11" s="166">
        <v>114.652734885896</v>
      </c>
      <c r="J11" s="166">
        <v>122.236205125437</v>
      </c>
      <c r="K11" s="166">
        <v>125.080776911244</v>
      </c>
      <c r="L11" s="172">
        <v>108.348292432378</v>
      </c>
      <c r="M11" s="166"/>
      <c r="N11" s="173">
        <v>149.808069640463</v>
      </c>
      <c r="O11" s="174">
        <v>178.44630874958301</v>
      </c>
      <c r="P11" s="175">
        <v>164.12718919502299</v>
      </c>
      <c r="Q11" s="166"/>
      <c r="R11" s="176">
        <v>124.285120078848</v>
      </c>
      <c r="S11" s="149"/>
      <c r="T11" s="150">
        <v>33.540269157214702</v>
      </c>
      <c r="U11" s="144">
        <v>58.454065576862803</v>
      </c>
      <c r="V11" s="144">
        <v>67.4163273070115</v>
      </c>
      <c r="W11" s="144">
        <v>63.319865230046503</v>
      </c>
      <c r="X11" s="144">
        <v>60.102842203098199</v>
      </c>
      <c r="Y11" s="151">
        <v>57.405891336053898</v>
      </c>
      <c r="Z11" s="144"/>
      <c r="AA11" s="152">
        <v>40.051068988403401</v>
      </c>
      <c r="AB11" s="153">
        <v>37.875217743630898</v>
      </c>
      <c r="AC11" s="154">
        <v>38.859781696658899</v>
      </c>
      <c r="AD11" s="144"/>
      <c r="AE11" s="155">
        <v>49.854292950229699</v>
      </c>
      <c r="AG11" s="171">
        <v>91.861112565327204</v>
      </c>
      <c r="AH11" s="166">
        <v>130.81978784934901</v>
      </c>
      <c r="AI11" s="166">
        <v>157.66842002410701</v>
      </c>
      <c r="AJ11" s="166">
        <v>158.13912639087499</v>
      </c>
      <c r="AK11" s="166">
        <v>135.68905402487999</v>
      </c>
      <c r="AL11" s="172">
        <v>134.83550017090701</v>
      </c>
      <c r="AM11" s="166"/>
      <c r="AN11" s="173">
        <v>129.26043309406199</v>
      </c>
      <c r="AO11" s="174">
        <v>137.87182959135001</v>
      </c>
      <c r="AP11" s="175">
        <v>133.566131342706</v>
      </c>
      <c r="AQ11" s="166"/>
      <c r="AR11" s="176">
        <v>134.47282336284999</v>
      </c>
      <c r="AS11" s="149"/>
      <c r="AT11" s="150">
        <v>58.582121414680898</v>
      </c>
      <c r="AU11" s="144">
        <v>93.773728899045196</v>
      </c>
      <c r="AV11" s="144">
        <v>115.926251487386</v>
      </c>
      <c r="AW11" s="144">
        <v>114.407885999934</v>
      </c>
      <c r="AX11" s="144">
        <v>86.907911242786398</v>
      </c>
      <c r="AY11" s="151">
        <v>95.521068466723904</v>
      </c>
      <c r="AZ11" s="144"/>
      <c r="BA11" s="152">
        <v>39.136835179074701</v>
      </c>
      <c r="BB11" s="153">
        <v>30.852589136314101</v>
      </c>
      <c r="BC11" s="154">
        <v>34.734347117018203</v>
      </c>
      <c r="BD11" s="144"/>
      <c r="BE11" s="155">
        <v>73.329045190706097</v>
      </c>
    </row>
    <row r="12" spans="1:57" x14ac:dyDescent="0.25">
      <c r="A12" s="24" t="s">
        <v>23</v>
      </c>
      <c r="B12" s="44" t="str">
        <f t="shared" si="0"/>
        <v>Arlington, VA</v>
      </c>
      <c r="C12" s="12"/>
      <c r="D12" s="28" t="s">
        <v>16</v>
      </c>
      <c r="E12" s="31" t="s">
        <v>17</v>
      </c>
      <c r="F12" s="12"/>
      <c r="G12" s="171">
        <v>76.534392718903604</v>
      </c>
      <c r="H12" s="166">
        <v>124.832110053352</v>
      </c>
      <c r="I12" s="166">
        <v>146.14883460613001</v>
      </c>
      <c r="J12" s="166">
        <v>148.14534051678999</v>
      </c>
      <c r="K12" s="166">
        <v>133.46327230881801</v>
      </c>
      <c r="L12" s="172">
        <v>125.824790040799</v>
      </c>
      <c r="M12" s="166"/>
      <c r="N12" s="173">
        <v>140.585872999267</v>
      </c>
      <c r="O12" s="174">
        <v>180.77026676430501</v>
      </c>
      <c r="P12" s="175">
        <v>160.678069881786</v>
      </c>
      <c r="Q12" s="166"/>
      <c r="R12" s="176">
        <v>135.78286999536701</v>
      </c>
      <c r="S12" s="149"/>
      <c r="T12" s="150">
        <v>31.073511893371698</v>
      </c>
      <c r="U12" s="144">
        <v>80.298591764714899</v>
      </c>
      <c r="V12" s="144">
        <v>94.273144072067097</v>
      </c>
      <c r="W12" s="144">
        <v>105.500863579287</v>
      </c>
      <c r="X12" s="144">
        <v>93.4748431855094</v>
      </c>
      <c r="Y12" s="151">
        <v>82.923469736665695</v>
      </c>
      <c r="Z12" s="144"/>
      <c r="AA12" s="152">
        <v>65.448399401334399</v>
      </c>
      <c r="AB12" s="153">
        <v>72.970985157739307</v>
      </c>
      <c r="AC12" s="154">
        <v>69.597497715676596</v>
      </c>
      <c r="AD12" s="144"/>
      <c r="AE12" s="155">
        <v>78.189715900103394</v>
      </c>
      <c r="AG12" s="171">
        <v>102.647940684171</v>
      </c>
      <c r="AH12" s="166">
        <v>166.13197640966601</v>
      </c>
      <c r="AI12" s="166">
        <v>191.557357464169</v>
      </c>
      <c r="AJ12" s="166">
        <v>189.83350402761701</v>
      </c>
      <c r="AK12" s="166">
        <v>151.207544460717</v>
      </c>
      <c r="AL12" s="172">
        <v>160.27566460926801</v>
      </c>
      <c r="AM12" s="166"/>
      <c r="AN12" s="173">
        <v>120.064624960769</v>
      </c>
      <c r="AO12" s="174">
        <v>124.82303431321201</v>
      </c>
      <c r="AP12" s="175">
        <v>122.443829636991</v>
      </c>
      <c r="AQ12" s="166"/>
      <c r="AR12" s="176">
        <v>149.46656890290299</v>
      </c>
      <c r="AS12" s="149"/>
      <c r="AT12" s="150">
        <v>81.811485669317705</v>
      </c>
      <c r="AU12" s="144">
        <v>133.60146013935301</v>
      </c>
      <c r="AV12" s="144">
        <v>143.572484722193</v>
      </c>
      <c r="AW12" s="144">
        <v>145.77412172580699</v>
      </c>
      <c r="AX12" s="144">
        <v>111.20548522823999</v>
      </c>
      <c r="AY12" s="151">
        <v>125.70687570320599</v>
      </c>
      <c r="AZ12" s="144"/>
      <c r="BA12" s="152">
        <v>58.103580390783002</v>
      </c>
      <c r="BB12" s="153">
        <v>50.978963453159402</v>
      </c>
      <c r="BC12" s="154">
        <v>54.390006241823997</v>
      </c>
      <c r="BD12" s="144"/>
      <c r="BE12" s="155">
        <v>103.68488003787</v>
      </c>
    </row>
    <row r="13" spans="1:57" x14ac:dyDescent="0.25">
      <c r="A13" s="24" t="s">
        <v>24</v>
      </c>
      <c r="B13" s="44" t="str">
        <f t="shared" si="0"/>
        <v>Suburban Virginia Area</v>
      </c>
      <c r="C13" s="12"/>
      <c r="D13" s="28" t="s">
        <v>16</v>
      </c>
      <c r="E13" s="31" t="s">
        <v>17</v>
      </c>
      <c r="F13" s="12"/>
      <c r="G13" s="171">
        <v>68.582348729467896</v>
      </c>
      <c r="H13" s="166">
        <v>76.471246665730703</v>
      </c>
      <c r="I13" s="166">
        <v>75.795962375403604</v>
      </c>
      <c r="J13" s="166">
        <v>90.433880387477103</v>
      </c>
      <c r="K13" s="166">
        <v>94.751589218026098</v>
      </c>
      <c r="L13" s="172">
        <v>81.207005475221095</v>
      </c>
      <c r="M13" s="166"/>
      <c r="N13" s="173">
        <v>144.11733960409899</v>
      </c>
      <c r="O13" s="174">
        <v>161.09728485188799</v>
      </c>
      <c r="P13" s="175">
        <v>152.60731222799299</v>
      </c>
      <c r="Q13" s="166"/>
      <c r="R13" s="176">
        <v>101.60709311887</v>
      </c>
      <c r="S13" s="149"/>
      <c r="T13" s="150">
        <v>1.4669053559149601</v>
      </c>
      <c r="U13" s="144">
        <v>8.5682518421645106</v>
      </c>
      <c r="V13" s="144">
        <v>18.388846121573501</v>
      </c>
      <c r="W13" s="144">
        <v>31.6750897820421</v>
      </c>
      <c r="X13" s="144">
        <v>10.8976954221911</v>
      </c>
      <c r="Y13" s="151">
        <v>14.000358764506601</v>
      </c>
      <c r="Z13" s="144"/>
      <c r="AA13" s="152">
        <v>8.7114236815365604</v>
      </c>
      <c r="AB13" s="153">
        <v>7.6402809375610898</v>
      </c>
      <c r="AC13" s="154">
        <v>8.1434143292913692</v>
      </c>
      <c r="AD13" s="144"/>
      <c r="AE13" s="155">
        <v>11.411057428771</v>
      </c>
      <c r="AG13" s="171">
        <v>67.463052435771402</v>
      </c>
      <c r="AH13" s="166">
        <v>80.552648462726296</v>
      </c>
      <c r="AI13" s="166">
        <v>86.659961743647301</v>
      </c>
      <c r="AJ13" s="166">
        <v>89.333880738452805</v>
      </c>
      <c r="AK13" s="166">
        <v>93.368983925312307</v>
      </c>
      <c r="AL13" s="172">
        <v>83.475705461182002</v>
      </c>
      <c r="AM13" s="166"/>
      <c r="AN13" s="173">
        <v>130.01100940614899</v>
      </c>
      <c r="AO13" s="174">
        <v>142.294113084374</v>
      </c>
      <c r="AP13" s="175">
        <v>136.15256124526101</v>
      </c>
      <c r="AQ13" s="166"/>
      <c r="AR13" s="176">
        <v>98.526235685204796</v>
      </c>
      <c r="AS13" s="149"/>
      <c r="AT13" s="150">
        <v>11.800871838415301</v>
      </c>
      <c r="AU13" s="144">
        <v>17.820623517788</v>
      </c>
      <c r="AV13" s="144">
        <v>32.573202324788298</v>
      </c>
      <c r="AW13" s="144">
        <v>30.056118958588499</v>
      </c>
      <c r="AX13" s="144">
        <v>22.4283562561547</v>
      </c>
      <c r="AY13" s="151">
        <v>23.109044945123401</v>
      </c>
      <c r="AZ13" s="144"/>
      <c r="BA13" s="152">
        <v>10.7964453177183</v>
      </c>
      <c r="BB13" s="153">
        <v>8.91526916166241</v>
      </c>
      <c r="BC13" s="154">
        <v>9.8053954711441307</v>
      </c>
      <c r="BD13" s="144"/>
      <c r="BE13" s="155">
        <v>17.4704752242247</v>
      </c>
    </row>
    <row r="14" spans="1:57" x14ac:dyDescent="0.25">
      <c r="A14" s="24" t="s">
        <v>25</v>
      </c>
      <c r="B14" s="44" t="str">
        <f t="shared" si="0"/>
        <v>Alexandria, VA</v>
      </c>
      <c r="C14" s="12"/>
      <c r="D14" s="28" t="s">
        <v>16</v>
      </c>
      <c r="E14" s="31" t="s">
        <v>17</v>
      </c>
      <c r="F14" s="12"/>
      <c r="G14" s="171">
        <v>66.481195366610905</v>
      </c>
      <c r="H14" s="166">
        <v>79.246489133030806</v>
      </c>
      <c r="I14" s="166">
        <v>86.634688320993504</v>
      </c>
      <c r="J14" s="166">
        <v>91.849807738237402</v>
      </c>
      <c r="K14" s="166">
        <v>91.696590637688004</v>
      </c>
      <c r="L14" s="172">
        <v>83.181754239312099</v>
      </c>
      <c r="M14" s="166"/>
      <c r="N14" s="173">
        <v>120.64259374253599</v>
      </c>
      <c r="O14" s="174">
        <v>147.529053021256</v>
      </c>
      <c r="P14" s="175">
        <v>134.08582338189601</v>
      </c>
      <c r="Q14" s="166"/>
      <c r="R14" s="176">
        <v>97.725773994336194</v>
      </c>
      <c r="S14" s="149"/>
      <c r="T14" s="150">
        <v>21.854956042763401</v>
      </c>
      <c r="U14" s="144">
        <v>33.688821615663699</v>
      </c>
      <c r="V14" s="144">
        <v>38.374548048290997</v>
      </c>
      <c r="W14" s="144">
        <v>49.783133822985</v>
      </c>
      <c r="X14" s="144">
        <v>36.3374603187128</v>
      </c>
      <c r="Y14" s="151">
        <v>36.353587653446098</v>
      </c>
      <c r="Z14" s="144"/>
      <c r="AA14" s="152">
        <v>26.736330217488302</v>
      </c>
      <c r="AB14" s="153">
        <v>27.625190845834801</v>
      </c>
      <c r="AC14" s="154">
        <v>27.223780422583999</v>
      </c>
      <c r="AD14" s="144"/>
      <c r="AE14" s="155">
        <v>32.622660684221202</v>
      </c>
      <c r="AG14" s="171">
        <v>86.711767673752007</v>
      </c>
      <c r="AH14" s="166">
        <v>112.99428648196699</v>
      </c>
      <c r="AI14" s="166">
        <v>129.00809798184801</v>
      </c>
      <c r="AJ14" s="166">
        <v>125.23610311679001</v>
      </c>
      <c r="AK14" s="166">
        <v>104.586415392882</v>
      </c>
      <c r="AL14" s="172">
        <v>111.707334129448</v>
      </c>
      <c r="AM14" s="166"/>
      <c r="AN14" s="173">
        <v>106.21658317411</v>
      </c>
      <c r="AO14" s="174">
        <v>118.570339144972</v>
      </c>
      <c r="AP14" s="175">
        <v>112.393461159541</v>
      </c>
      <c r="AQ14" s="166"/>
      <c r="AR14" s="176">
        <v>111.90337042375999</v>
      </c>
      <c r="AS14" s="149"/>
      <c r="AT14" s="150">
        <v>45.256738285493697</v>
      </c>
      <c r="AU14" s="144">
        <v>62.689061991641601</v>
      </c>
      <c r="AV14" s="144">
        <v>78.1066515948676</v>
      </c>
      <c r="AW14" s="144">
        <v>79.188575017249804</v>
      </c>
      <c r="AX14" s="144">
        <v>65.103086178598502</v>
      </c>
      <c r="AY14" s="151">
        <v>66.817234379577002</v>
      </c>
      <c r="AZ14" s="144"/>
      <c r="BA14" s="152">
        <v>31.399254713581801</v>
      </c>
      <c r="BB14" s="153">
        <v>26.772741925341499</v>
      </c>
      <c r="BC14" s="154">
        <v>28.917578917528701</v>
      </c>
      <c r="BD14" s="144"/>
      <c r="BE14" s="155">
        <v>53.8388955477376</v>
      </c>
    </row>
    <row r="15" spans="1:57" x14ac:dyDescent="0.25">
      <c r="A15" s="24" t="s">
        <v>26</v>
      </c>
      <c r="B15" s="44" t="str">
        <f t="shared" si="0"/>
        <v>Fairfax/Tysons Corner, VA</v>
      </c>
      <c r="C15" s="12"/>
      <c r="D15" s="28" t="s">
        <v>16</v>
      </c>
      <c r="E15" s="31" t="s">
        <v>17</v>
      </c>
      <c r="F15" s="12"/>
      <c r="G15" s="171">
        <v>62.4688003239241</v>
      </c>
      <c r="H15" s="166">
        <v>93.913219574271096</v>
      </c>
      <c r="I15" s="166">
        <v>111.378957658491</v>
      </c>
      <c r="J15" s="166">
        <v>109.81253817677</v>
      </c>
      <c r="K15" s="166">
        <v>90.938733225358604</v>
      </c>
      <c r="L15" s="172">
        <v>93.702449791763001</v>
      </c>
      <c r="M15" s="166"/>
      <c r="N15" s="173">
        <v>111.49671795464999</v>
      </c>
      <c r="O15" s="174">
        <v>130.863337575196</v>
      </c>
      <c r="P15" s="175">
        <v>121.180027764923</v>
      </c>
      <c r="Q15" s="166"/>
      <c r="R15" s="176">
        <v>101.553186355523</v>
      </c>
      <c r="S15" s="149"/>
      <c r="T15" s="150">
        <v>30.407305400772</v>
      </c>
      <c r="U15" s="144">
        <v>57.256458120085298</v>
      </c>
      <c r="V15" s="144">
        <v>68.486675148816204</v>
      </c>
      <c r="W15" s="144">
        <v>68.9660645019447</v>
      </c>
      <c r="X15" s="144">
        <v>55.756861854645699</v>
      </c>
      <c r="Y15" s="151">
        <v>57.692979036766403</v>
      </c>
      <c r="Z15" s="144"/>
      <c r="AA15" s="152">
        <v>34.999553298037803</v>
      </c>
      <c r="AB15" s="153">
        <v>35.9640113703989</v>
      </c>
      <c r="AC15" s="154">
        <v>35.518610561425398</v>
      </c>
      <c r="AD15" s="144"/>
      <c r="AE15" s="155">
        <v>49.360803517865101</v>
      </c>
      <c r="AG15" s="171">
        <v>69.223772269782501</v>
      </c>
      <c r="AH15" s="166">
        <v>110.100244967607</v>
      </c>
      <c r="AI15" s="166">
        <v>136.71116410226699</v>
      </c>
      <c r="AJ15" s="166">
        <v>130.309294018972</v>
      </c>
      <c r="AK15" s="166">
        <v>97.790262320684803</v>
      </c>
      <c r="AL15" s="172">
        <v>108.826947535863</v>
      </c>
      <c r="AM15" s="166"/>
      <c r="AN15" s="173">
        <v>91.563396864877305</v>
      </c>
      <c r="AO15" s="174">
        <v>99.230559058306298</v>
      </c>
      <c r="AP15" s="175">
        <v>95.396977961591801</v>
      </c>
      <c r="AQ15" s="166"/>
      <c r="AR15" s="176">
        <v>104.989813371785</v>
      </c>
      <c r="AS15" s="149"/>
      <c r="AT15" s="150">
        <v>39.162561913129302</v>
      </c>
      <c r="AU15" s="144">
        <v>72.9830640010792</v>
      </c>
      <c r="AV15" s="144">
        <v>94.460135772841099</v>
      </c>
      <c r="AW15" s="144">
        <v>91.141893897349505</v>
      </c>
      <c r="AX15" s="144">
        <v>68.146046937202897</v>
      </c>
      <c r="AY15" s="151">
        <v>75.512579097366697</v>
      </c>
      <c r="AZ15" s="144"/>
      <c r="BA15" s="152">
        <v>30.504105888736301</v>
      </c>
      <c r="BB15" s="153">
        <v>29.492336091608902</v>
      </c>
      <c r="BC15" s="154">
        <v>29.975926569331001</v>
      </c>
      <c r="BD15" s="144"/>
      <c r="BE15" s="155">
        <v>60.880038114251001</v>
      </c>
    </row>
    <row r="16" spans="1:57" x14ac:dyDescent="0.25">
      <c r="A16" s="24" t="s">
        <v>27</v>
      </c>
      <c r="B16" s="44" t="str">
        <f t="shared" si="0"/>
        <v>I-95 Fredericksburg, VA</v>
      </c>
      <c r="C16" s="12"/>
      <c r="D16" s="28" t="s">
        <v>16</v>
      </c>
      <c r="E16" s="31" t="s">
        <v>17</v>
      </c>
      <c r="F16" s="12"/>
      <c r="G16" s="171">
        <v>45.364132328702603</v>
      </c>
      <c r="H16" s="166">
        <v>49.795518012714801</v>
      </c>
      <c r="I16" s="166">
        <v>52.200866493995697</v>
      </c>
      <c r="J16" s="166">
        <v>56.563832116788298</v>
      </c>
      <c r="K16" s="166">
        <v>56.716556392747798</v>
      </c>
      <c r="L16" s="172">
        <v>52.128181068989797</v>
      </c>
      <c r="M16" s="166"/>
      <c r="N16" s="173">
        <v>92.359518483635497</v>
      </c>
      <c r="O16" s="174">
        <v>105.245088297621</v>
      </c>
      <c r="P16" s="175">
        <v>98.802303390628595</v>
      </c>
      <c r="Q16" s="166"/>
      <c r="R16" s="176">
        <v>65.463644589458099</v>
      </c>
      <c r="S16" s="149"/>
      <c r="T16" s="150">
        <v>-4.6539709781999896</v>
      </c>
      <c r="U16" s="144">
        <v>5.8159851857867499</v>
      </c>
      <c r="V16" s="144">
        <v>6.8017849980867204</v>
      </c>
      <c r="W16" s="144">
        <v>9.3851250150787298</v>
      </c>
      <c r="X16" s="144">
        <v>1.6728998230452199</v>
      </c>
      <c r="Y16" s="151">
        <v>3.8379006189107998</v>
      </c>
      <c r="Z16" s="144"/>
      <c r="AA16" s="152">
        <v>2.16422104703959</v>
      </c>
      <c r="AB16" s="153">
        <v>8.0964198429524696</v>
      </c>
      <c r="AC16" s="154">
        <v>5.2402544498132704</v>
      </c>
      <c r="AD16" s="144"/>
      <c r="AE16" s="155">
        <v>4.4380137979499104</v>
      </c>
      <c r="AG16" s="171">
        <v>50.088176359783297</v>
      </c>
      <c r="AH16" s="166">
        <v>57.212107369908097</v>
      </c>
      <c r="AI16" s="166">
        <v>60.607067047327497</v>
      </c>
      <c r="AJ16" s="166">
        <v>63.199005768777901</v>
      </c>
      <c r="AK16" s="166">
        <v>62.415654285377897</v>
      </c>
      <c r="AL16" s="172">
        <v>58.7044021662349</v>
      </c>
      <c r="AM16" s="166"/>
      <c r="AN16" s="173">
        <v>80.025299917588796</v>
      </c>
      <c r="AO16" s="174">
        <v>84.202045561572803</v>
      </c>
      <c r="AP16" s="175">
        <v>82.113672739580807</v>
      </c>
      <c r="AQ16" s="166"/>
      <c r="AR16" s="176">
        <v>65.392765187190903</v>
      </c>
      <c r="AS16" s="149"/>
      <c r="AT16" s="150">
        <v>4.2463017801950302</v>
      </c>
      <c r="AU16" s="144">
        <v>14.686643068413099</v>
      </c>
      <c r="AV16" s="144">
        <v>14.667234294512999</v>
      </c>
      <c r="AW16" s="144">
        <v>14.829774369289201</v>
      </c>
      <c r="AX16" s="144">
        <v>8.0057956091785094</v>
      </c>
      <c r="AY16" s="151">
        <v>11.3451521249289</v>
      </c>
      <c r="AZ16" s="144"/>
      <c r="BA16" s="152">
        <v>2.9947422679595701</v>
      </c>
      <c r="BB16" s="153">
        <v>1.64373709584184</v>
      </c>
      <c r="BC16" s="154">
        <v>2.2976038481711898</v>
      </c>
      <c r="BD16" s="144"/>
      <c r="BE16" s="155">
        <v>7.9207242007739103</v>
      </c>
    </row>
    <row r="17" spans="1:58" x14ac:dyDescent="0.25">
      <c r="A17" s="24" t="s">
        <v>28</v>
      </c>
      <c r="B17" s="44" t="str">
        <f t="shared" si="0"/>
        <v>Dulles Airport Area, VA</v>
      </c>
      <c r="C17" s="12"/>
      <c r="D17" s="28" t="s">
        <v>16</v>
      </c>
      <c r="E17" s="31" t="s">
        <v>17</v>
      </c>
      <c r="F17" s="12"/>
      <c r="G17" s="171">
        <v>59.5951859229747</v>
      </c>
      <c r="H17" s="166">
        <v>82.426630620375605</v>
      </c>
      <c r="I17" s="166">
        <v>102.512935875545</v>
      </c>
      <c r="J17" s="166">
        <v>109.283358945171</v>
      </c>
      <c r="K17" s="166">
        <v>96.047968127489995</v>
      </c>
      <c r="L17" s="172">
        <v>89.973215898311494</v>
      </c>
      <c r="M17" s="166"/>
      <c r="N17" s="173">
        <v>111.095315879339</v>
      </c>
      <c r="O17" s="174">
        <v>121.33961013090401</v>
      </c>
      <c r="P17" s="175">
        <v>116.217463005122</v>
      </c>
      <c r="Q17" s="166"/>
      <c r="R17" s="176">
        <v>97.471572214543102</v>
      </c>
      <c r="S17" s="149"/>
      <c r="T17" s="150">
        <v>12.294066843788199</v>
      </c>
      <c r="U17" s="144">
        <v>24.1886994661979</v>
      </c>
      <c r="V17" s="144">
        <v>44.802875655397997</v>
      </c>
      <c r="W17" s="144">
        <v>48.093281095704</v>
      </c>
      <c r="X17" s="144">
        <v>35.717291150205803</v>
      </c>
      <c r="Y17" s="151">
        <v>34.367892149520401</v>
      </c>
      <c r="Z17" s="144"/>
      <c r="AA17" s="152">
        <v>17.962151986822899</v>
      </c>
      <c r="AB17" s="153">
        <v>17.3101259020087</v>
      </c>
      <c r="AC17" s="154">
        <v>17.620868668483801</v>
      </c>
      <c r="AD17" s="144"/>
      <c r="AE17" s="155">
        <v>28.151992633280202</v>
      </c>
      <c r="AG17" s="171">
        <v>67.072879908935604</v>
      </c>
      <c r="AH17" s="166">
        <v>100.61811895276</v>
      </c>
      <c r="AI17" s="166">
        <v>115.62202262379</v>
      </c>
      <c r="AJ17" s="166">
        <v>113.93144849174701</v>
      </c>
      <c r="AK17" s="166">
        <v>94.008284481123098</v>
      </c>
      <c r="AL17" s="172">
        <v>98.250550891671395</v>
      </c>
      <c r="AM17" s="166"/>
      <c r="AN17" s="173">
        <v>88.122660785429701</v>
      </c>
      <c r="AO17" s="174">
        <v>89.957209495351904</v>
      </c>
      <c r="AP17" s="175">
        <v>89.039935140390796</v>
      </c>
      <c r="AQ17" s="166"/>
      <c r="AR17" s="176">
        <v>95.618946391305499</v>
      </c>
      <c r="AS17" s="149"/>
      <c r="AT17" s="150">
        <v>24.322224416812301</v>
      </c>
      <c r="AU17" s="144">
        <v>52.203456505383102</v>
      </c>
      <c r="AV17" s="144">
        <v>65.427374155788101</v>
      </c>
      <c r="AW17" s="144">
        <v>61.754748394869203</v>
      </c>
      <c r="AX17" s="144">
        <v>44.865274842809299</v>
      </c>
      <c r="AY17" s="151">
        <v>51.024728356812901</v>
      </c>
      <c r="AZ17" s="144"/>
      <c r="BA17" s="152">
        <v>20.099958379589999</v>
      </c>
      <c r="BB17" s="153">
        <v>12.8326641119644</v>
      </c>
      <c r="BC17" s="154">
        <v>16.315559864960999</v>
      </c>
      <c r="BD17" s="144"/>
      <c r="BE17" s="155">
        <v>39.916420273902503</v>
      </c>
    </row>
    <row r="18" spans="1:58" x14ac:dyDescent="0.25">
      <c r="A18" s="24" t="s">
        <v>29</v>
      </c>
      <c r="B18" s="44" t="str">
        <f t="shared" si="0"/>
        <v>Williamsburg, VA</v>
      </c>
      <c r="C18" s="12"/>
      <c r="D18" s="28" t="s">
        <v>16</v>
      </c>
      <c r="E18" s="31" t="s">
        <v>17</v>
      </c>
      <c r="F18" s="12"/>
      <c r="G18" s="171">
        <v>39.355503077334703</v>
      </c>
      <c r="H18" s="166">
        <v>38.8410596735349</v>
      </c>
      <c r="I18" s="166">
        <v>40.566770136473103</v>
      </c>
      <c r="J18" s="166">
        <v>43.3188801177415</v>
      </c>
      <c r="K18" s="166">
        <v>68.136209526358002</v>
      </c>
      <c r="L18" s="172">
        <v>46.0436845062884</v>
      </c>
      <c r="M18" s="166"/>
      <c r="N18" s="173">
        <v>153.34928017126001</v>
      </c>
      <c r="O18" s="174">
        <v>182.120830880385</v>
      </c>
      <c r="P18" s="175">
        <v>167.73505552582199</v>
      </c>
      <c r="Q18" s="166"/>
      <c r="R18" s="176">
        <v>80.812647654726803</v>
      </c>
      <c r="S18" s="149"/>
      <c r="T18" s="150">
        <v>9.94097546022995</v>
      </c>
      <c r="U18" s="144">
        <v>22.0309004325348</v>
      </c>
      <c r="V18" s="144">
        <v>22.800364311927598</v>
      </c>
      <c r="W18" s="144">
        <v>17.6933674790554</v>
      </c>
      <c r="X18" s="144">
        <v>24.9496732728444</v>
      </c>
      <c r="Y18" s="151">
        <v>19.906662132591599</v>
      </c>
      <c r="Z18" s="144"/>
      <c r="AA18" s="152">
        <v>9.9524649593991903</v>
      </c>
      <c r="AB18" s="153">
        <v>8.3841518933667896</v>
      </c>
      <c r="AC18" s="154">
        <v>9.0954676157438996</v>
      </c>
      <c r="AD18" s="144"/>
      <c r="AE18" s="155">
        <v>13.251083836004801</v>
      </c>
      <c r="AG18" s="171">
        <v>42.744480198019801</v>
      </c>
      <c r="AH18" s="166">
        <v>40.153697150120401</v>
      </c>
      <c r="AI18" s="166">
        <v>41.575032780305001</v>
      </c>
      <c r="AJ18" s="166">
        <v>46.7877960262242</v>
      </c>
      <c r="AK18" s="166">
        <v>60.334640085630099</v>
      </c>
      <c r="AL18" s="172">
        <v>46.319129248059902</v>
      </c>
      <c r="AM18" s="166"/>
      <c r="AN18" s="173">
        <v>112.160069240032</v>
      </c>
      <c r="AO18" s="174">
        <v>133.38556964142299</v>
      </c>
      <c r="AP18" s="175">
        <v>122.77281944072701</v>
      </c>
      <c r="AQ18" s="166"/>
      <c r="AR18" s="176">
        <v>68.163040731679303</v>
      </c>
      <c r="AS18" s="149"/>
      <c r="AT18" s="150">
        <v>17.226222499295201</v>
      </c>
      <c r="AU18" s="144">
        <v>8.0978353870868496</v>
      </c>
      <c r="AV18" s="144">
        <v>10.8179265300825</v>
      </c>
      <c r="AW18" s="144">
        <v>25.239854175551201</v>
      </c>
      <c r="AX18" s="144">
        <v>30.069260249903699</v>
      </c>
      <c r="AY18" s="151">
        <v>18.845885066567298</v>
      </c>
      <c r="AZ18" s="144"/>
      <c r="BA18" s="152">
        <v>2.2913241273429099</v>
      </c>
      <c r="BB18" s="153">
        <v>1.06091483483681</v>
      </c>
      <c r="BC18" s="154">
        <v>1.619247219889</v>
      </c>
      <c r="BD18" s="144"/>
      <c r="BE18" s="155">
        <v>9.3098249907294708</v>
      </c>
    </row>
    <row r="19" spans="1:58" x14ac:dyDescent="0.25">
      <c r="A19" s="24" t="s">
        <v>30</v>
      </c>
      <c r="B19" s="44" t="str">
        <f t="shared" si="0"/>
        <v>Virginia Beach, VA</v>
      </c>
      <c r="C19" s="12"/>
      <c r="D19" s="28" t="s">
        <v>16</v>
      </c>
      <c r="E19" s="31" t="s">
        <v>17</v>
      </c>
      <c r="F19" s="12"/>
      <c r="G19" s="171">
        <v>46.9461047326268</v>
      </c>
      <c r="H19" s="166">
        <v>49.25830816277</v>
      </c>
      <c r="I19" s="166">
        <v>58.519346815260697</v>
      </c>
      <c r="J19" s="166">
        <v>66.811072927682403</v>
      </c>
      <c r="K19" s="166">
        <v>68.528277157732006</v>
      </c>
      <c r="L19" s="172">
        <v>57.990742176263304</v>
      </c>
      <c r="M19" s="166"/>
      <c r="N19" s="173">
        <v>115.685429407005</v>
      </c>
      <c r="O19" s="174">
        <v>132.30600704635501</v>
      </c>
      <c r="P19" s="175">
        <v>123.99571822668</v>
      </c>
      <c r="Q19" s="166"/>
      <c r="R19" s="176">
        <v>76.893873646652594</v>
      </c>
      <c r="S19" s="149"/>
      <c r="T19" s="150">
        <v>-11.213122909519001</v>
      </c>
      <c r="U19" s="144">
        <v>-8.7125410512321793</v>
      </c>
      <c r="V19" s="144">
        <v>5.49565339938784</v>
      </c>
      <c r="W19" s="144">
        <v>20.0392325780833</v>
      </c>
      <c r="X19" s="144">
        <v>7.9154774434405804</v>
      </c>
      <c r="Y19" s="151">
        <v>3.0159138986845302</v>
      </c>
      <c r="Z19" s="144"/>
      <c r="AA19" s="152">
        <v>-5.4347518034029402E-2</v>
      </c>
      <c r="AB19" s="153">
        <v>-4.2702992555408397</v>
      </c>
      <c r="AC19" s="154">
        <v>-2.34875005687406</v>
      </c>
      <c r="AD19" s="144"/>
      <c r="AE19" s="155">
        <v>0.52966003855678501</v>
      </c>
      <c r="AG19" s="171">
        <v>68.734281417361004</v>
      </c>
      <c r="AH19" s="166">
        <v>77.022521751880902</v>
      </c>
      <c r="AI19" s="166">
        <v>87.748500076960397</v>
      </c>
      <c r="AJ19" s="166">
        <v>88.244581829228693</v>
      </c>
      <c r="AK19" s="166">
        <v>80.742784030703106</v>
      </c>
      <c r="AL19" s="172">
        <v>80.494338392654697</v>
      </c>
      <c r="AM19" s="166"/>
      <c r="AN19" s="173">
        <v>123.43134449882599</v>
      </c>
      <c r="AO19" s="174">
        <v>138.21146019335001</v>
      </c>
      <c r="AP19" s="175">
        <v>130.82140234608801</v>
      </c>
      <c r="AQ19" s="166"/>
      <c r="AR19" s="176">
        <v>94.881979762014794</v>
      </c>
      <c r="AS19" s="149"/>
      <c r="AT19" s="150">
        <v>-2.0904525345525302</v>
      </c>
      <c r="AU19" s="144">
        <v>10.8361089466256</v>
      </c>
      <c r="AV19" s="144">
        <v>23.526180638431001</v>
      </c>
      <c r="AW19" s="144">
        <v>19.730642832944</v>
      </c>
      <c r="AX19" s="144">
        <v>-2.1216453684074699</v>
      </c>
      <c r="AY19" s="151">
        <v>9.6874220462249703</v>
      </c>
      <c r="AZ19" s="144"/>
      <c r="BA19" s="152">
        <v>-11.8314206624134</v>
      </c>
      <c r="BB19" s="153">
        <v>-11.0382099781972</v>
      </c>
      <c r="BC19" s="154">
        <v>-11.4141820413594</v>
      </c>
      <c r="BD19" s="144"/>
      <c r="BE19" s="155">
        <v>0.30840330985222603</v>
      </c>
    </row>
    <row r="20" spans="1:58" x14ac:dyDescent="0.25">
      <c r="A20" s="41" t="s">
        <v>31</v>
      </c>
      <c r="B20" s="44" t="str">
        <f t="shared" si="0"/>
        <v>Norfolk/Portsmouth, VA</v>
      </c>
      <c r="C20" s="12"/>
      <c r="D20" s="28" t="s">
        <v>16</v>
      </c>
      <c r="E20" s="31" t="s">
        <v>17</v>
      </c>
      <c r="F20" s="12"/>
      <c r="G20" s="171">
        <v>59.205339725786601</v>
      </c>
      <c r="H20" s="166">
        <v>61.834983846018602</v>
      </c>
      <c r="I20" s="166">
        <v>63.870653998945301</v>
      </c>
      <c r="J20" s="166">
        <v>70.273803216733995</v>
      </c>
      <c r="K20" s="166">
        <v>71.241114554403197</v>
      </c>
      <c r="L20" s="172">
        <v>65.285179068377502</v>
      </c>
      <c r="M20" s="166"/>
      <c r="N20" s="173">
        <v>86.3614758657057</v>
      </c>
      <c r="O20" s="174">
        <v>92.597238126208396</v>
      </c>
      <c r="P20" s="175">
        <v>89.479356995957104</v>
      </c>
      <c r="Q20" s="166"/>
      <c r="R20" s="176">
        <v>72.197801333400207</v>
      </c>
      <c r="S20" s="149"/>
      <c r="T20" s="150">
        <v>26.3981133237445</v>
      </c>
      <c r="U20" s="144">
        <v>20.0788482243521</v>
      </c>
      <c r="V20" s="144">
        <v>10.3994754851746</v>
      </c>
      <c r="W20" s="144">
        <v>18.183222649850698</v>
      </c>
      <c r="X20" s="144">
        <v>14.3106498159619</v>
      </c>
      <c r="Y20" s="151">
        <v>17.430398388429001</v>
      </c>
      <c r="Z20" s="144"/>
      <c r="AA20" s="152">
        <v>-0.18474670134457599</v>
      </c>
      <c r="AB20" s="153">
        <v>3.4123332106750301</v>
      </c>
      <c r="AC20" s="154">
        <v>1.64464813580671</v>
      </c>
      <c r="AD20" s="144"/>
      <c r="AE20" s="155">
        <v>11.309117768496099</v>
      </c>
      <c r="AG20" s="171">
        <v>61.9193514194058</v>
      </c>
      <c r="AH20" s="166">
        <v>76.353022714888297</v>
      </c>
      <c r="AI20" s="166">
        <v>83.888371761293698</v>
      </c>
      <c r="AJ20" s="166">
        <v>81.029338451397393</v>
      </c>
      <c r="AK20" s="166">
        <v>77.219070368254506</v>
      </c>
      <c r="AL20" s="172">
        <v>76.081830943047905</v>
      </c>
      <c r="AM20" s="166"/>
      <c r="AN20" s="173">
        <v>89.933136166285806</v>
      </c>
      <c r="AO20" s="174">
        <v>96.101201476533603</v>
      </c>
      <c r="AP20" s="175">
        <v>93.017168821409697</v>
      </c>
      <c r="AQ20" s="166"/>
      <c r="AR20" s="176">
        <v>80.920498908294206</v>
      </c>
      <c r="AS20" s="149"/>
      <c r="AT20" s="150">
        <v>25.780638801317199</v>
      </c>
      <c r="AU20" s="144">
        <v>42.041479631046101</v>
      </c>
      <c r="AV20" s="144">
        <v>42.747291034872198</v>
      </c>
      <c r="AW20" s="144">
        <v>31.478363882728299</v>
      </c>
      <c r="AX20" s="144">
        <v>26.7129670382729</v>
      </c>
      <c r="AY20" s="151">
        <v>33.796494771272897</v>
      </c>
      <c r="AZ20" s="144"/>
      <c r="BA20" s="152">
        <v>3.6963870958453602</v>
      </c>
      <c r="BB20" s="153">
        <v>0.80046300809443605</v>
      </c>
      <c r="BC20" s="154">
        <v>2.1799443664280198</v>
      </c>
      <c r="BD20" s="144"/>
      <c r="BE20" s="155">
        <v>21.452809264150901</v>
      </c>
    </row>
    <row r="21" spans="1:58" x14ac:dyDescent="0.25">
      <c r="A21" s="42" t="s">
        <v>32</v>
      </c>
      <c r="B21" s="44" t="str">
        <f t="shared" si="0"/>
        <v>Newport News/Hampton, VA</v>
      </c>
      <c r="C21" s="12"/>
      <c r="D21" s="28" t="s">
        <v>16</v>
      </c>
      <c r="E21" s="31" t="s">
        <v>17</v>
      </c>
      <c r="F21" s="13"/>
      <c r="G21" s="171">
        <v>44.038154465445103</v>
      </c>
      <c r="H21" s="166">
        <v>49.945400735824499</v>
      </c>
      <c r="I21" s="166">
        <v>52.3229352041552</v>
      </c>
      <c r="J21" s="166">
        <v>51.6974016447843</v>
      </c>
      <c r="K21" s="166">
        <v>51.298967681431201</v>
      </c>
      <c r="L21" s="172">
        <v>49.860571946328001</v>
      </c>
      <c r="M21" s="166"/>
      <c r="N21" s="173">
        <v>74.765843904198505</v>
      </c>
      <c r="O21" s="174">
        <v>84.102940773337096</v>
      </c>
      <c r="P21" s="175">
        <v>79.434392338767793</v>
      </c>
      <c r="Q21" s="166"/>
      <c r="R21" s="176">
        <v>58.310234915596503</v>
      </c>
      <c r="S21" s="149"/>
      <c r="T21" s="150">
        <v>13.511179575702201</v>
      </c>
      <c r="U21" s="144">
        <v>16.082672070537701</v>
      </c>
      <c r="V21" s="144">
        <v>13.580172454309601</v>
      </c>
      <c r="W21" s="144">
        <v>12.0490650066547</v>
      </c>
      <c r="X21" s="144">
        <v>5.8657492238524496</v>
      </c>
      <c r="Y21" s="151">
        <v>12.054388324198801</v>
      </c>
      <c r="Z21" s="144"/>
      <c r="AA21" s="152">
        <v>5.7000393278622301</v>
      </c>
      <c r="AB21" s="153">
        <v>-1.9874283928579499</v>
      </c>
      <c r="AC21" s="154">
        <v>1.48617066648063</v>
      </c>
      <c r="AD21" s="144"/>
      <c r="AE21" s="155">
        <v>7.6895883848650497</v>
      </c>
      <c r="AG21" s="171">
        <v>42.444894456066898</v>
      </c>
      <c r="AH21" s="166">
        <v>52.066449444524501</v>
      </c>
      <c r="AI21" s="166">
        <v>56.291637898571601</v>
      </c>
      <c r="AJ21" s="166">
        <v>55.131654620545298</v>
      </c>
      <c r="AK21" s="166">
        <v>52.739290924830399</v>
      </c>
      <c r="AL21" s="172">
        <v>51.734785468907802</v>
      </c>
      <c r="AM21" s="166"/>
      <c r="AN21" s="173">
        <v>68.645228942432496</v>
      </c>
      <c r="AO21" s="174">
        <v>76.172689893233198</v>
      </c>
      <c r="AP21" s="175">
        <v>72.408959417832904</v>
      </c>
      <c r="AQ21" s="166"/>
      <c r="AR21" s="176">
        <v>57.641692311457803</v>
      </c>
      <c r="AS21" s="149"/>
      <c r="AT21" s="150">
        <v>5.4677990032211996</v>
      </c>
      <c r="AU21" s="144">
        <v>16.206904905363501</v>
      </c>
      <c r="AV21" s="144">
        <v>17.449465666879298</v>
      </c>
      <c r="AW21" s="144">
        <v>13.129186208947999</v>
      </c>
      <c r="AX21" s="144">
        <v>8.4184016899337308</v>
      </c>
      <c r="AY21" s="151">
        <v>12.293436557787601</v>
      </c>
      <c r="AZ21" s="144"/>
      <c r="BA21" s="152">
        <v>4.8647829458386797E-2</v>
      </c>
      <c r="BB21" s="153">
        <v>-1.64519016681548</v>
      </c>
      <c r="BC21" s="154">
        <v>-0.84950070060067395</v>
      </c>
      <c r="BD21" s="144"/>
      <c r="BE21" s="155">
        <v>7.1936261520712597</v>
      </c>
    </row>
    <row r="22" spans="1:58" x14ac:dyDescent="0.25">
      <c r="A22" s="43" t="s">
        <v>33</v>
      </c>
      <c r="B22" s="44" t="str">
        <f t="shared" si="0"/>
        <v>Chesapeake/Suffolk, VA</v>
      </c>
      <c r="C22" s="12"/>
      <c r="D22" s="29" t="s">
        <v>16</v>
      </c>
      <c r="E22" s="32" t="s">
        <v>17</v>
      </c>
      <c r="F22" s="12"/>
      <c r="G22" s="177">
        <v>51.139747196506498</v>
      </c>
      <c r="H22" s="178">
        <v>62.911432646288198</v>
      </c>
      <c r="I22" s="178">
        <v>69.922464838427899</v>
      </c>
      <c r="J22" s="178">
        <v>68.289964943231396</v>
      </c>
      <c r="K22" s="178">
        <v>62.769743126637501</v>
      </c>
      <c r="L22" s="179">
        <v>63.006670550218303</v>
      </c>
      <c r="M22" s="166"/>
      <c r="N22" s="180">
        <v>79.884509659388598</v>
      </c>
      <c r="O22" s="181">
        <v>86.174581030567595</v>
      </c>
      <c r="P22" s="182">
        <v>83.029545344978104</v>
      </c>
      <c r="Q22" s="166"/>
      <c r="R22" s="183">
        <v>68.727491920149703</v>
      </c>
      <c r="S22" s="149"/>
      <c r="T22" s="156">
        <v>11.9929903046284</v>
      </c>
      <c r="U22" s="157">
        <v>13.7685771640043</v>
      </c>
      <c r="V22" s="157">
        <v>21.593838849010801</v>
      </c>
      <c r="W22" s="157">
        <v>17.549719727720198</v>
      </c>
      <c r="X22" s="157">
        <v>12.062305401502099</v>
      </c>
      <c r="Y22" s="158">
        <v>15.5772684717953</v>
      </c>
      <c r="Z22" s="144"/>
      <c r="AA22" s="159">
        <v>8.7833759919649594</v>
      </c>
      <c r="AB22" s="160">
        <v>2.7426622271179499</v>
      </c>
      <c r="AC22" s="161">
        <v>5.5625746260364402</v>
      </c>
      <c r="AD22" s="144"/>
      <c r="AE22" s="162">
        <v>11.912550019367201</v>
      </c>
      <c r="AG22" s="177">
        <v>56.193366340611298</v>
      </c>
      <c r="AH22" s="178">
        <v>69.1627351266375</v>
      </c>
      <c r="AI22" s="178">
        <v>75.825488248908201</v>
      </c>
      <c r="AJ22" s="178">
        <v>74.838247572052396</v>
      </c>
      <c r="AK22" s="178">
        <v>69.572839471615694</v>
      </c>
      <c r="AL22" s="179">
        <v>69.118535351964994</v>
      </c>
      <c r="AM22" s="166"/>
      <c r="AN22" s="180">
        <v>79.316756467248894</v>
      </c>
      <c r="AO22" s="181">
        <v>83.955815890829598</v>
      </c>
      <c r="AP22" s="182">
        <v>81.636286179039303</v>
      </c>
      <c r="AQ22" s="166"/>
      <c r="AR22" s="183">
        <v>72.695035588271907</v>
      </c>
      <c r="AS22" s="149"/>
      <c r="AT22" s="156">
        <v>12.7256345534662</v>
      </c>
      <c r="AU22" s="157">
        <v>17.072162986006099</v>
      </c>
      <c r="AV22" s="157">
        <v>16.9447684277084</v>
      </c>
      <c r="AW22" s="157">
        <v>18.823411218512199</v>
      </c>
      <c r="AX22" s="157">
        <v>17.121509400135199</v>
      </c>
      <c r="AY22" s="158">
        <v>16.694978211337101</v>
      </c>
      <c r="AZ22" s="144"/>
      <c r="BA22" s="159">
        <v>7.2356866870488501</v>
      </c>
      <c r="BB22" s="160">
        <v>3.1150144426835999</v>
      </c>
      <c r="BC22" s="161">
        <v>5.0765042800109796</v>
      </c>
      <c r="BD22" s="144"/>
      <c r="BE22" s="162">
        <v>12.6967702174335</v>
      </c>
    </row>
    <row r="23" spans="1:58" x14ac:dyDescent="0.25">
      <c r="A23" s="22" t="s">
        <v>43</v>
      </c>
      <c r="B23" s="44" t="str">
        <f t="shared" si="0"/>
        <v>Richmond CBD/Airport, VA</v>
      </c>
      <c r="C23" s="10"/>
      <c r="D23" s="27" t="s">
        <v>16</v>
      </c>
      <c r="E23" s="30" t="s">
        <v>17</v>
      </c>
      <c r="F23" s="3"/>
      <c r="G23" s="163">
        <v>66.102689575734303</v>
      </c>
      <c r="H23" s="164">
        <v>84.399260894605405</v>
      </c>
      <c r="I23" s="164">
        <v>81.485695910923397</v>
      </c>
      <c r="J23" s="164">
        <v>93.765995392589701</v>
      </c>
      <c r="K23" s="164">
        <v>82.024081397581099</v>
      </c>
      <c r="L23" s="165">
        <v>81.555544634286804</v>
      </c>
      <c r="M23" s="166"/>
      <c r="N23" s="167">
        <v>130.992841236321</v>
      </c>
      <c r="O23" s="168">
        <v>148.486392781723</v>
      </c>
      <c r="P23" s="169">
        <v>139.739617009022</v>
      </c>
      <c r="Q23" s="166"/>
      <c r="R23" s="170">
        <v>98.179565312782799</v>
      </c>
      <c r="S23" s="149"/>
      <c r="T23" s="141">
        <v>30.477552494438701</v>
      </c>
      <c r="U23" s="142">
        <v>46.258800738020703</v>
      </c>
      <c r="V23" s="142">
        <v>21.312112871031498</v>
      </c>
      <c r="W23" s="142">
        <v>22.3799623765189</v>
      </c>
      <c r="X23" s="142">
        <v>8.5038340364743998</v>
      </c>
      <c r="Y23" s="143">
        <v>24.416495503780499</v>
      </c>
      <c r="Z23" s="144"/>
      <c r="AA23" s="145">
        <v>14.013590517229501</v>
      </c>
      <c r="AB23" s="146">
        <v>5.8958665229856599</v>
      </c>
      <c r="AC23" s="147">
        <v>9.5517730820478004</v>
      </c>
      <c r="AD23" s="144"/>
      <c r="AE23" s="148">
        <v>17.9104075138303</v>
      </c>
      <c r="AF23" s="136"/>
      <c r="AG23" s="163">
        <v>61.017414570934903</v>
      </c>
      <c r="AH23" s="164">
        <v>90.471710501055796</v>
      </c>
      <c r="AI23" s="164">
        <v>107.070597523516</v>
      </c>
      <c r="AJ23" s="164">
        <v>108.54279612209599</v>
      </c>
      <c r="AK23" s="164">
        <v>90.340596563639807</v>
      </c>
      <c r="AL23" s="165">
        <v>91.488623056248798</v>
      </c>
      <c r="AM23" s="166"/>
      <c r="AN23" s="167">
        <v>113.53390334037201</v>
      </c>
      <c r="AO23" s="168">
        <v>123.821063063927</v>
      </c>
      <c r="AP23" s="169">
        <v>118.67748320215</v>
      </c>
      <c r="AQ23" s="166"/>
      <c r="AR23" s="170">
        <v>99.256868812220603</v>
      </c>
      <c r="AS23" s="149"/>
      <c r="AT23" s="141">
        <v>13.1298205719152</v>
      </c>
      <c r="AU23" s="142">
        <v>48.717950311905398</v>
      </c>
      <c r="AV23" s="142">
        <v>55.2485956759743</v>
      </c>
      <c r="AW23" s="142">
        <v>55.060215215001001</v>
      </c>
      <c r="AX23" s="142">
        <v>20.806525027778999</v>
      </c>
      <c r="AY23" s="143">
        <v>39.244034350414204</v>
      </c>
      <c r="AZ23" s="144"/>
      <c r="BA23" s="145">
        <v>1.2894302885870501</v>
      </c>
      <c r="BB23" s="146">
        <v>-5.44833741317602</v>
      </c>
      <c r="BC23" s="147">
        <v>-2.3409777547470898</v>
      </c>
      <c r="BD23" s="144"/>
      <c r="BE23" s="148">
        <v>21.560941473781501</v>
      </c>
      <c r="BF23" s="96"/>
    </row>
    <row r="24" spans="1:58" x14ac:dyDescent="0.25">
      <c r="A24" s="23" t="s">
        <v>44</v>
      </c>
      <c r="B24" s="44" t="str">
        <f t="shared" si="0"/>
        <v>Richmond North/Glen Allen, VA</v>
      </c>
      <c r="C24" s="11"/>
      <c r="D24" s="28" t="s">
        <v>16</v>
      </c>
      <c r="E24" s="31" t="s">
        <v>17</v>
      </c>
      <c r="F24" s="12"/>
      <c r="G24" s="171">
        <v>45.135957542908699</v>
      </c>
      <c r="H24" s="166">
        <v>64.80771567299</v>
      </c>
      <c r="I24" s="166">
        <v>68.006370822041504</v>
      </c>
      <c r="J24" s="166">
        <v>66.4557486449864</v>
      </c>
      <c r="K24" s="166">
        <v>61.895451671183302</v>
      </c>
      <c r="L24" s="172">
        <v>61.260248870821997</v>
      </c>
      <c r="M24" s="166"/>
      <c r="N24" s="173">
        <v>95.459034552845495</v>
      </c>
      <c r="O24" s="174">
        <v>112.24943089430801</v>
      </c>
      <c r="P24" s="175">
        <v>103.854232723577</v>
      </c>
      <c r="Q24" s="166"/>
      <c r="R24" s="176">
        <v>73.429958543037799</v>
      </c>
      <c r="S24" s="149"/>
      <c r="T24" s="150">
        <v>11.233423616724201</v>
      </c>
      <c r="U24" s="144">
        <v>33.740755181969099</v>
      </c>
      <c r="V24" s="144">
        <v>24.3461026657383</v>
      </c>
      <c r="W24" s="144">
        <v>24.8918781984997</v>
      </c>
      <c r="X24" s="144">
        <v>17.2150381461324</v>
      </c>
      <c r="Y24" s="151">
        <v>22.6469350762153</v>
      </c>
      <c r="Z24" s="144"/>
      <c r="AA24" s="152">
        <v>12.3963719267919</v>
      </c>
      <c r="AB24" s="153">
        <v>12.154034590475399</v>
      </c>
      <c r="AC24" s="154">
        <v>12.2652785237555</v>
      </c>
      <c r="AD24" s="144"/>
      <c r="AE24" s="155">
        <v>18.2289140942963</v>
      </c>
      <c r="AF24" s="136"/>
      <c r="AG24" s="171">
        <v>46.804390243902397</v>
      </c>
      <c r="AH24" s="166">
        <v>63.931118168473297</v>
      </c>
      <c r="AI24" s="166">
        <v>72.166893631436295</v>
      </c>
      <c r="AJ24" s="166">
        <v>70.590374322493204</v>
      </c>
      <c r="AK24" s="166">
        <v>64.173228037488698</v>
      </c>
      <c r="AL24" s="172">
        <v>63.533200880758798</v>
      </c>
      <c r="AM24" s="166"/>
      <c r="AN24" s="173">
        <v>83.811139622854498</v>
      </c>
      <c r="AO24" s="174">
        <v>94.321734417344103</v>
      </c>
      <c r="AP24" s="175">
        <v>89.066437020099301</v>
      </c>
      <c r="AQ24" s="166"/>
      <c r="AR24" s="176">
        <v>70.828411206284599</v>
      </c>
      <c r="AS24" s="149"/>
      <c r="AT24" s="150">
        <v>8.7551611803082103</v>
      </c>
      <c r="AU24" s="144">
        <v>25.213448915371</v>
      </c>
      <c r="AV24" s="144">
        <v>29.5623502809065</v>
      </c>
      <c r="AW24" s="144">
        <v>27.7898123845887</v>
      </c>
      <c r="AX24" s="144">
        <v>17.128995929607701</v>
      </c>
      <c r="AY24" s="151">
        <v>22.262632482598999</v>
      </c>
      <c r="AZ24" s="144"/>
      <c r="BA24" s="152">
        <v>1.0281184810563699</v>
      </c>
      <c r="BB24" s="153">
        <v>0.14669480313702099</v>
      </c>
      <c r="BC24" s="154">
        <v>0.55947906810355996</v>
      </c>
      <c r="BD24" s="144"/>
      <c r="BE24" s="155">
        <v>13.4643520981829</v>
      </c>
      <c r="BF24" s="96"/>
    </row>
    <row r="25" spans="1:58" x14ac:dyDescent="0.25">
      <c r="A25" s="24" t="s">
        <v>45</v>
      </c>
      <c r="B25" s="44" t="str">
        <f t="shared" si="0"/>
        <v>Richmond West/Midlothian, VA</v>
      </c>
      <c r="C25" s="12"/>
      <c r="D25" s="28" t="s">
        <v>16</v>
      </c>
      <c r="E25" s="31" t="s">
        <v>17</v>
      </c>
      <c r="F25" s="12"/>
      <c r="G25" s="171">
        <v>43.4371848526863</v>
      </c>
      <c r="H25" s="166">
        <v>59.095640797226999</v>
      </c>
      <c r="I25" s="166">
        <v>62.061456083188901</v>
      </c>
      <c r="J25" s="166">
        <v>60.274978266897698</v>
      </c>
      <c r="K25" s="166">
        <v>59.652661421143797</v>
      </c>
      <c r="L25" s="172">
        <v>56.904384284228698</v>
      </c>
      <c r="M25" s="166"/>
      <c r="N25" s="173">
        <v>91.415366551126496</v>
      </c>
      <c r="O25" s="174">
        <v>103.500596568457</v>
      </c>
      <c r="P25" s="175">
        <v>97.457981559792003</v>
      </c>
      <c r="Q25" s="166"/>
      <c r="R25" s="176">
        <v>68.491126362961097</v>
      </c>
      <c r="S25" s="149"/>
      <c r="T25" s="150">
        <v>-14.870750403810399</v>
      </c>
      <c r="U25" s="144">
        <v>-0.85832148226758398</v>
      </c>
      <c r="V25" s="144">
        <v>-3.3192512779621901</v>
      </c>
      <c r="W25" s="144">
        <v>-5.2989346194207103</v>
      </c>
      <c r="X25" s="144">
        <v>-4.6270359292418899</v>
      </c>
      <c r="Y25" s="151">
        <v>-5.4803310997426502</v>
      </c>
      <c r="Z25" s="144"/>
      <c r="AA25" s="152">
        <v>3.1869154519012701</v>
      </c>
      <c r="AB25" s="153">
        <v>5.5553736945707302</v>
      </c>
      <c r="AC25" s="154">
        <v>4.4311750344765297</v>
      </c>
      <c r="AD25" s="144"/>
      <c r="AE25" s="155">
        <v>-1.6868660270535001</v>
      </c>
      <c r="AF25" s="136"/>
      <c r="AG25" s="171">
        <v>43.823386282495598</v>
      </c>
      <c r="AH25" s="166">
        <v>58.857013795493899</v>
      </c>
      <c r="AI25" s="166">
        <v>61.197159402079699</v>
      </c>
      <c r="AJ25" s="166">
        <v>59.378531282495601</v>
      </c>
      <c r="AK25" s="166">
        <v>56.360265433275501</v>
      </c>
      <c r="AL25" s="172">
        <v>55.923271239168102</v>
      </c>
      <c r="AM25" s="166"/>
      <c r="AN25" s="173">
        <v>76.317189211438404</v>
      </c>
      <c r="AO25" s="174">
        <v>83.023114324090102</v>
      </c>
      <c r="AP25" s="175">
        <v>79.670151767764196</v>
      </c>
      <c r="AQ25" s="166"/>
      <c r="AR25" s="176">
        <v>62.708094247338401</v>
      </c>
      <c r="AS25" s="149"/>
      <c r="AT25" s="150">
        <v>-8.7033908835441505</v>
      </c>
      <c r="AU25" s="144">
        <v>-0.40642037707279499</v>
      </c>
      <c r="AV25" s="144">
        <v>-1.76879625471748</v>
      </c>
      <c r="AW25" s="144">
        <v>-4.08791046163969</v>
      </c>
      <c r="AX25" s="144">
        <v>-9.5633124003899699</v>
      </c>
      <c r="AY25" s="151">
        <v>-4.77153825092571</v>
      </c>
      <c r="AZ25" s="144"/>
      <c r="BA25" s="152">
        <v>-9.3055956011496601</v>
      </c>
      <c r="BB25" s="153">
        <v>-11.3594885483054</v>
      </c>
      <c r="BC25" s="154">
        <v>-10.387496646073901</v>
      </c>
      <c r="BD25" s="144"/>
      <c r="BE25" s="155">
        <v>-6.8896898650549403</v>
      </c>
      <c r="BF25" s="96"/>
    </row>
    <row r="26" spans="1:58" x14ac:dyDescent="0.25">
      <c r="A26" s="24" t="s">
        <v>46</v>
      </c>
      <c r="B26" s="44" t="str">
        <f t="shared" si="0"/>
        <v>Petersburg/Chester, VA</v>
      </c>
      <c r="C26" s="12"/>
      <c r="D26" s="28" t="s">
        <v>16</v>
      </c>
      <c r="E26" s="31" t="s">
        <v>17</v>
      </c>
      <c r="F26" s="12"/>
      <c r="G26" s="171">
        <v>44.060088043271897</v>
      </c>
      <c r="H26" s="166">
        <v>51.808307230973597</v>
      </c>
      <c r="I26" s="166">
        <v>54.542774606187102</v>
      </c>
      <c r="J26" s="166">
        <v>56.0761276523059</v>
      </c>
      <c r="K26" s="166">
        <v>58.1990016321882</v>
      </c>
      <c r="L26" s="172">
        <v>52.937259832985298</v>
      </c>
      <c r="M26" s="166"/>
      <c r="N26" s="173">
        <v>90.674464851015301</v>
      </c>
      <c r="O26" s="174">
        <v>99.4531237995824</v>
      </c>
      <c r="P26" s="175">
        <v>95.0637943252989</v>
      </c>
      <c r="Q26" s="166"/>
      <c r="R26" s="176">
        <v>64.973412545074893</v>
      </c>
      <c r="S26" s="149"/>
      <c r="T26" s="150">
        <v>-34.742874583176203</v>
      </c>
      <c r="U26" s="144">
        <v>-29.2604151930631</v>
      </c>
      <c r="V26" s="144">
        <v>-27.415818631662699</v>
      </c>
      <c r="W26" s="144">
        <v>-24.896583828335299</v>
      </c>
      <c r="X26" s="144">
        <v>-21.677264272852799</v>
      </c>
      <c r="Y26" s="151">
        <v>-27.4577195084232</v>
      </c>
      <c r="Z26" s="144"/>
      <c r="AA26" s="152">
        <v>19.413432237799299</v>
      </c>
      <c r="AB26" s="153">
        <v>26.6422810020219</v>
      </c>
      <c r="AC26" s="154">
        <v>23.088638093614499</v>
      </c>
      <c r="AD26" s="144"/>
      <c r="AE26" s="155">
        <v>-12.4239171000907</v>
      </c>
      <c r="AF26" s="136"/>
      <c r="AG26" s="171">
        <v>51.218311387360004</v>
      </c>
      <c r="AH26" s="166">
        <v>60.924479649838602</v>
      </c>
      <c r="AI26" s="166">
        <v>63.201726072309697</v>
      </c>
      <c r="AJ26" s="166">
        <v>63.5285018457012</v>
      </c>
      <c r="AK26" s="166">
        <v>59.940790557980598</v>
      </c>
      <c r="AL26" s="172">
        <v>59.762761902637997</v>
      </c>
      <c r="AM26" s="166"/>
      <c r="AN26" s="173">
        <v>70.436420236287702</v>
      </c>
      <c r="AO26" s="174">
        <v>72.695881514518803</v>
      </c>
      <c r="AP26" s="175">
        <v>71.566150875403295</v>
      </c>
      <c r="AQ26" s="166"/>
      <c r="AR26" s="176">
        <v>63.135158751999498</v>
      </c>
      <c r="AS26" s="149"/>
      <c r="AT26" s="150">
        <v>-19.627903704129199</v>
      </c>
      <c r="AU26" s="144">
        <v>-13.237209777097499</v>
      </c>
      <c r="AV26" s="144">
        <v>-11.990237812275099</v>
      </c>
      <c r="AW26" s="144">
        <v>-11.4675763440586</v>
      </c>
      <c r="AX26" s="144">
        <v>-14.6748106215926</v>
      </c>
      <c r="AY26" s="151">
        <v>-14.076038810566599</v>
      </c>
      <c r="AZ26" s="144"/>
      <c r="BA26" s="152">
        <v>-2.26171718478682</v>
      </c>
      <c r="BB26" s="153">
        <v>-3.90346985729165</v>
      </c>
      <c r="BC26" s="154">
        <v>-3.10250177151205</v>
      </c>
      <c r="BD26" s="144"/>
      <c r="BE26" s="155">
        <v>-10.804552582234701</v>
      </c>
      <c r="BF26" s="96"/>
    </row>
    <row r="27" spans="1:58" x14ac:dyDescent="0.25">
      <c r="A27" s="99" t="s">
        <v>99</v>
      </c>
      <c r="B27" s="45" t="s">
        <v>71</v>
      </c>
      <c r="C27" s="12"/>
      <c r="D27" s="28" t="s">
        <v>16</v>
      </c>
      <c r="E27" s="31" t="s">
        <v>17</v>
      </c>
      <c r="F27" s="12"/>
      <c r="G27" s="171">
        <v>44.133184337655699</v>
      </c>
      <c r="H27" s="166">
        <v>55.8080035596236</v>
      </c>
      <c r="I27" s="166">
        <v>62.752322400203397</v>
      </c>
      <c r="J27" s="166">
        <v>69.579056699720297</v>
      </c>
      <c r="K27" s="166">
        <v>79.202904144418994</v>
      </c>
      <c r="L27" s="172">
        <v>62.295094228324402</v>
      </c>
      <c r="M27" s="166"/>
      <c r="N27" s="173">
        <v>116.18446376811499</v>
      </c>
      <c r="O27" s="174">
        <v>121.474934655479</v>
      </c>
      <c r="P27" s="175">
        <v>118.82969921179701</v>
      </c>
      <c r="Q27" s="166"/>
      <c r="R27" s="176">
        <v>78.447838509316696</v>
      </c>
      <c r="S27" s="149"/>
      <c r="T27" s="150">
        <v>-9.6578847800182004</v>
      </c>
      <c r="U27" s="144">
        <v>-5.7820437399485503</v>
      </c>
      <c r="V27" s="144">
        <v>4.3985121881067402</v>
      </c>
      <c r="W27" s="144">
        <v>11.3843109042766</v>
      </c>
      <c r="X27" s="144">
        <v>4.92578569968415</v>
      </c>
      <c r="Y27" s="151">
        <v>1.73992742536074</v>
      </c>
      <c r="Z27" s="144"/>
      <c r="AA27" s="152">
        <v>0.58380493295007096</v>
      </c>
      <c r="AB27" s="153">
        <v>0.137797135706869</v>
      </c>
      <c r="AC27" s="154">
        <v>0.35534155601340101</v>
      </c>
      <c r="AD27" s="144"/>
      <c r="AE27" s="155">
        <v>1.13369608716856</v>
      </c>
      <c r="AF27" s="136"/>
      <c r="AG27" s="171">
        <v>48.393137426900502</v>
      </c>
      <c r="AH27" s="166">
        <v>59.197035469107497</v>
      </c>
      <c r="AI27" s="166">
        <v>63.339157131960299</v>
      </c>
      <c r="AJ27" s="166">
        <v>66.131129926264904</v>
      </c>
      <c r="AK27" s="166">
        <v>70.435775362318793</v>
      </c>
      <c r="AL27" s="172">
        <v>61.499247063310399</v>
      </c>
      <c r="AM27" s="166"/>
      <c r="AN27" s="173">
        <v>99.790812229849905</v>
      </c>
      <c r="AO27" s="174">
        <v>103.428387490465</v>
      </c>
      <c r="AP27" s="175">
        <v>101.609599860157</v>
      </c>
      <c r="AQ27" s="166"/>
      <c r="AR27" s="176">
        <v>72.959347862409601</v>
      </c>
      <c r="AS27" s="149"/>
      <c r="AT27" s="150">
        <v>-2.8222878288335398</v>
      </c>
      <c r="AU27" s="144">
        <v>3.0609650639066102</v>
      </c>
      <c r="AV27" s="144">
        <v>7.4513952630451499</v>
      </c>
      <c r="AW27" s="144">
        <v>8.9066941534539108</v>
      </c>
      <c r="AX27" s="144">
        <v>3.3735844138652</v>
      </c>
      <c r="AY27" s="151">
        <v>4.2201864165199003</v>
      </c>
      <c r="AZ27" s="144"/>
      <c r="BA27" s="152">
        <v>-2.1193805548447799</v>
      </c>
      <c r="BB27" s="153">
        <v>-3.49454466613604</v>
      </c>
      <c r="BC27" s="154">
        <v>-2.8241322191817999</v>
      </c>
      <c r="BD27" s="144"/>
      <c r="BE27" s="155">
        <v>1.2977643025057399</v>
      </c>
      <c r="BF27" s="96"/>
    </row>
    <row r="28" spans="1:58" x14ac:dyDescent="0.25">
      <c r="A28" s="24" t="s">
        <v>48</v>
      </c>
      <c r="B28" s="44" t="str">
        <f t="shared" si="0"/>
        <v>Roanoke, VA</v>
      </c>
      <c r="C28" s="12"/>
      <c r="D28" s="28" t="s">
        <v>16</v>
      </c>
      <c r="E28" s="31" t="s">
        <v>17</v>
      </c>
      <c r="F28" s="12"/>
      <c r="G28" s="171">
        <v>43.900538878842603</v>
      </c>
      <c r="H28" s="166">
        <v>56.082773960216898</v>
      </c>
      <c r="I28" s="166">
        <v>68.016428571428506</v>
      </c>
      <c r="J28" s="166">
        <v>72.652578661844402</v>
      </c>
      <c r="K28" s="166">
        <v>64.931041591319996</v>
      </c>
      <c r="L28" s="172">
        <v>61.116672332730502</v>
      </c>
      <c r="M28" s="166"/>
      <c r="N28" s="173">
        <v>100.723258589511</v>
      </c>
      <c r="O28" s="174">
        <v>107.273119349005</v>
      </c>
      <c r="P28" s="175">
        <v>103.998188969258</v>
      </c>
      <c r="Q28" s="166"/>
      <c r="R28" s="176">
        <v>73.368534228881401</v>
      </c>
      <c r="S28" s="149"/>
      <c r="T28" s="150">
        <v>7.7770364066878299</v>
      </c>
      <c r="U28" s="144">
        <v>21.076673477001901</v>
      </c>
      <c r="V28" s="144">
        <v>50.042506895549302</v>
      </c>
      <c r="W28" s="144">
        <v>57.4265896562463</v>
      </c>
      <c r="X28" s="144">
        <v>29.485176876286999</v>
      </c>
      <c r="Y28" s="151">
        <v>33.629305625431897</v>
      </c>
      <c r="Z28" s="144"/>
      <c r="AA28" s="152">
        <v>-12.4208100549893</v>
      </c>
      <c r="AB28" s="153">
        <v>-21.5266782217662</v>
      </c>
      <c r="AC28" s="154">
        <v>-17.3661102025583</v>
      </c>
      <c r="AD28" s="144"/>
      <c r="AE28" s="155">
        <v>6.90931127171645</v>
      </c>
      <c r="AF28" s="136"/>
      <c r="AG28" s="171">
        <v>44.424587663055398</v>
      </c>
      <c r="AH28" s="166">
        <v>56.547287640946202</v>
      </c>
      <c r="AI28" s="166">
        <v>64.207257572407599</v>
      </c>
      <c r="AJ28" s="166">
        <v>69.910670793720897</v>
      </c>
      <c r="AK28" s="166">
        <v>75.030693345124902</v>
      </c>
      <c r="AL28" s="172">
        <v>62.024099403050997</v>
      </c>
      <c r="AM28" s="166"/>
      <c r="AN28" s="173">
        <v>92.927414547866405</v>
      </c>
      <c r="AO28" s="174">
        <v>99.283284632516697</v>
      </c>
      <c r="AP28" s="175">
        <v>96.093713968711796</v>
      </c>
      <c r="AQ28" s="166"/>
      <c r="AR28" s="176">
        <v>71.732883900341406</v>
      </c>
      <c r="AS28" s="149"/>
      <c r="AT28" s="150">
        <v>19.725854262661802</v>
      </c>
      <c r="AU28" s="144">
        <v>24.424586392040101</v>
      </c>
      <c r="AV28" s="144">
        <v>32.8437742936554</v>
      </c>
      <c r="AW28" s="144">
        <v>43.113021767597203</v>
      </c>
      <c r="AX28" s="144">
        <v>45.0907171422812</v>
      </c>
      <c r="AY28" s="151">
        <v>33.991362175585998</v>
      </c>
      <c r="AZ28" s="144"/>
      <c r="BA28" s="152">
        <v>-0.12409206826312499</v>
      </c>
      <c r="BB28" s="153">
        <v>-4.4554343011710396</v>
      </c>
      <c r="BC28" s="154">
        <v>-2.4211041345294402</v>
      </c>
      <c r="BD28" s="144"/>
      <c r="BE28" s="155">
        <v>17.2094831304092</v>
      </c>
      <c r="BF28" s="96"/>
    </row>
    <row r="29" spans="1:58" x14ac:dyDescent="0.25">
      <c r="A29" s="24" t="s">
        <v>49</v>
      </c>
      <c r="B29" s="44" t="str">
        <f t="shared" si="0"/>
        <v>Charlottesville, VA</v>
      </c>
      <c r="C29" s="12"/>
      <c r="D29" s="28" t="s">
        <v>16</v>
      </c>
      <c r="E29" s="31" t="s">
        <v>17</v>
      </c>
      <c r="F29" s="12"/>
      <c r="G29" s="171">
        <v>70.974081293082904</v>
      </c>
      <c r="H29" s="166">
        <v>82.074081293082898</v>
      </c>
      <c r="I29" s="166">
        <v>78.634951271689999</v>
      </c>
      <c r="J29" s="166">
        <v>92.543156643689002</v>
      </c>
      <c r="K29" s="166">
        <v>131.46822914190599</v>
      </c>
      <c r="L29" s="172">
        <v>91.138899928690194</v>
      </c>
      <c r="M29" s="166"/>
      <c r="N29" s="173">
        <v>272.28659852626498</v>
      </c>
      <c r="O29" s="174">
        <v>301.426168290943</v>
      </c>
      <c r="P29" s="175">
        <v>286.85638340860402</v>
      </c>
      <c r="Q29" s="166"/>
      <c r="R29" s="176">
        <v>147.05818092295101</v>
      </c>
      <c r="S29" s="149"/>
      <c r="T29" s="150">
        <v>-3.0054081283764398</v>
      </c>
      <c r="U29" s="144">
        <v>8.1545713321773796</v>
      </c>
      <c r="V29" s="144">
        <v>-1.51858615672617</v>
      </c>
      <c r="W29" s="144">
        <v>9.7916461039493701</v>
      </c>
      <c r="X29" s="144">
        <v>19.641248958375598</v>
      </c>
      <c r="Y29" s="151">
        <v>7.7083626772550904</v>
      </c>
      <c r="Z29" s="144"/>
      <c r="AA29" s="152">
        <v>28.622933373582399</v>
      </c>
      <c r="AB29" s="153">
        <v>30.430252476529098</v>
      </c>
      <c r="AC29" s="154">
        <v>29.566200427230001</v>
      </c>
      <c r="AD29" s="144"/>
      <c r="AE29" s="155">
        <v>18.886098311073699</v>
      </c>
      <c r="AF29" s="136"/>
      <c r="AG29" s="171">
        <v>69.859386736391698</v>
      </c>
      <c r="AH29" s="166">
        <v>81.705452816733995</v>
      </c>
      <c r="AI29" s="166">
        <v>84.041119562633696</v>
      </c>
      <c r="AJ29" s="166">
        <v>93.142958164963105</v>
      </c>
      <c r="AK29" s="166">
        <v>117.53599655336301</v>
      </c>
      <c r="AL29" s="172">
        <v>89.256982766817202</v>
      </c>
      <c r="AM29" s="166"/>
      <c r="AN29" s="173">
        <v>215.680190753506</v>
      </c>
      <c r="AO29" s="174">
        <v>226.404216781554</v>
      </c>
      <c r="AP29" s="175">
        <v>221.04220376753</v>
      </c>
      <c r="AQ29" s="166"/>
      <c r="AR29" s="176">
        <v>126.909903052735</v>
      </c>
      <c r="AS29" s="149"/>
      <c r="AT29" s="150">
        <v>4.7211552270491799</v>
      </c>
      <c r="AU29" s="144">
        <v>20.2678031445353</v>
      </c>
      <c r="AV29" s="144">
        <v>19.656908600071901</v>
      </c>
      <c r="AW29" s="144">
        <v>20.296468862547101</v>
      </c>
      <c r="AX29" s="144">
        <v>14.3898075577386</v>
      </c>
      <c r="AY29" s="151">
        <v>15.900247944729999</v>
      </c>
      <c r="AZ29" s="144"/>
      <c r="BA29" s="152">
        <v>9.4648489287696407</v>
      </c>
      <c r="BB29" s="153">
        <v>9.7877014706370993</v>
      </c>
      <c r="BC29" s="154">
        <v>9.6299534860538003</v>
      </c>
      <c r="BD29" s="144"/>
      <c r="BE29" s="155">
        <v>12.6313168397146</v>
      </c>
      <c r="BF29" s="96"/>
    </row>
    <row r="30" spans="1:58" x14ac:dyDescent="0.25">
      <c r="A30" s="24" t="s">
        <v>50</v>
      </c>
      <c r="B30" s="46" t="s">
        <v>73</v>
      </c>
      <c r="C30" s="12"/>
      <c r="D30" s="28" t="s">
        <v>16</v>
      </c>
      <c r="E30" s="31" t="s">
        <v>17</v>
      </c>
      <c r="F30" s="12"/>
      <c r="G30" s="171">
        <v>40.428611565333703</v>
      </c>
      <c r="H30" s="166">
        <v>55.141282889846799</v>
      </c>
      <c r="I30" s="166">
        <v>61.240698676973302</v>
      </c>
      <c r="J30" s="166">
        <v>66.305735097368796</v>
      </c>
      <c r="K30" s="166">
        <v>82.798455477924705</v>
      </c>
      <c r="L30" s="172">
        <v>61.182956741489498</v>
      </c>
      <c r="M30" s="166"/>
      <c r="N30" s="173">
        <v>112.43132005351499</v>
      </c>
      <c r="O30" s="174">
        <v>116.068922253604</v>
      </c>
      <c r="P30" s="175">
        <v>114.25012115356</v>
      </c>
      <c r="Q30" s="166"/>
      <c r="R30" s="176">
        <v>76.345003716366804</v>
      </c>
      <c r="S30" s="149"/>
      <c r="T30" s="150">
        <v>-3.2666466886710999</v>
      </c>
      <c r="U30" s="144">
        <v>7.0650963052785398</v>
      </c>
      <c r="V30" s="144">
        <v>12.6786191060195</v>
      </c>
      <c r="W30" s="144">
        <v>24.960337850387301</v>
      </c>
      <c r="X30" s="144">
        <v>52.812560725579203</v>
      </c>
      <c r="Y30" s="151">
        <v>20.017991459481902</v>
      </c>
      <c r="Z30" s="144"/>
      <c r="AA30" s="152">
        <v>22.092498161010202</v>
      </c>
      <c r="AB30" s="153">
        <v>17.974411802920699</v>
      </c>
      <c r="AC30" s="154">
        <v>19.965374059425798</v>
      </c>
      <c r="AD30" s="144"/>
      <c r="AE30" s="155">
        <v>19.995488149973301</v>
      </c>
      <c r="AF30" s="136"/>
      <c r="AG30" s="171">
        <v>47.975787126505097</v>
      </c>
      <c r="AH30" s="166">
        <v>61.050531068827098</v>
      </c>
      <c r="AI30" s="166">
        <v>68.946333432436404</v>
      </c>
      <c r="AJ30" s="166">
        <v>74.895940612457196</v>
      </c>
      <c r="AK30" s="166">
        <v>95.920012264010694</v>
      </c>
      <c r="AL30" s="172">
        <v>69.757720900847303</v>
      </c>
      <c r="AM30" s="166"/>
      <c r="AN30" s="173">
        <v>145.997477701798</v>
      </c>
      <c r="AO30" s="174">
        <v>152.77686152817</v>
      </c>
      <c r="AP30" s="175">
        <v>149.387169614984</v>
      </c>
      <c r="AQ30" s="166"/>
      <c r="AR30" s="176">
        <v>92.508991962029299</v>
      </c>
      <c r="AS30" s="149"/>
      <c r="AT30" s="150">
        <v>16.260872597650199</v>
      </c>
      <c r="AU30" s="144">
        <v>21.8820190809069</v>
      </c>
      <c r="AV30" s="144">
        <v>31.8756565255628</v>
      </c>
      <c r="AW30" s="144">
        <v>34.997144822522301</v>
      </c>
      <c r="AX30" s="144">
        <v>41.9839719621488</v>
      </c>
      <c r="AY30" s="151">
        <v>30.792428725535601</v>
      </c>
      <c r="AZ30" s="144"/>
      <c r="BA30" s="152">
        <v>37.258557983260502</v>
      </c>
      <c r="BB30" s="153">
        <v>31.333750294753202</v>
      </c>
      <c r="BC30" s="154">
        <v>34.163654697206297</v>
      </c>
      <c r="BD30" s="144"/>
      <c r="BE30" s="155">
        <v>32.425489221036202</v>
      </c>
      <c r="BF30" s="96"/>
    </row>
    <row r="31" spans="1:58" x14ac:dyDescent="0.25">
      <c r="A31" s="24" t="s">
        <v>51</v>
      </c>
      <c r="B31" s="44" t="str">
        <f t="shared" si="0"/>
        <v>Staunton &amp; Harrisonburg, VA</v>
      </c>
      <c r="C31" s="12"/>
      <c r="D31" s="28" t="s">
        <v>16</v>
      </c>
      <c r="E31" s="31" t="s">
        <v>17</v>
      </c>
      <c r="F31" s="12"/>
      <c r="G31" s="171">
        <v>44.892440172616702</v>
      </c>
      <c r="H31" s="166">
        <v>56.963309140839499</v>
      </c>
      <c r="I31" s="166">
        <v>62.006163201255298</v>
      </c>
      <c r="J31" s="166">
        <v>66.397795213809303</v>
      </c>
      <c r="K31" s="166">
        <v>75.393709297763806</v>
      </c>
      <c r="L31" s="172">
        <v>61.130683405256903</v>
      </c>
      <c r="M31" s="166"/>
      <c r="N31" s="173">
        <v>135.05100039230999</v>
      </c>
      <c r="O31" s="174">
        <v>142.388936837975</v>
      </c>
      <c r="P31" s="175">
        <v>138.71996861514299</v>
      </c>
      <c r="Q31" s="166"/>
      <c r="R31" s="176">
        <v>83.2990506080816</v>
      </c>
      <c r="S31" s="149"/>
      <c r="T31" s="150">
        <v>-4.4375959706280801</v>
      </c>
      <c r="U31" s="144">
        <v>6.1380349060745996</v>
      </c>
      <c r="V31" s="144">
        <v>10.5513664372639</v>
      </c>
      <c r="W31" s="144">
        <v>12.089387067751799</v>
      </c>
      <c r="X31" s="144">
        <v>5.8446524709622398</v>
      </c>
      <c r="Y31" s="151">
        <v>6.4248103954051201</v>
      </c>
      <c r="Z31" s="144"/>
      <c r="AA31" s="152">
        <v>-27.366502796184999</v>
      </c>
      <c r="AB31" s="153">
        <v>-27.237429501474399</v>
      </c>
      <c r="AC31" s="154">
        <v>-27.3003164886569</v>
      </c>
      <c r="AD31" s="144"/>
      <c r="AE31" s="155">
        <v>-12.818373317615301</v>
      </c>
      <c r="AF31" s="136"/>
      <c r="AG31" s="171">
        <v>44.997145449195699</v>
      </c>
      <c r="AH31" s="166">
        <v>56.335234405649203</v>
      </c>
      <c r="AI31" s="166">
        <v>60.288056590819899</v>
      </c>
      <c r="AJ31" s="166">
        <v>64.446662907022301</v>
      </c>
      <c r="AK31" s="166">
        <v>71.313183111023903</v>
      </c>
      <c r="AL31" s="172">
        <v>59.476056492742202</v>
      </c>
      <c r="AM31" s="166"/>
      <c r="AN31" s="173">
        <v>133.18980384464399</v>
      </c>
      <c r="AO31" s="174">
        <v>137.51481953707301</v>
      </c>
      <c r="AP31" s="175">
        <v>135.35231169085901</v>
      </c>
      <c r="AQ31" s="166"/>
      <c r="AR31" s="176">
        <v>81.154986549347001</v>
      </c>
      <c r="AS31" s="149"/>
      <c r="AT31" s="150">
        <v>4.0259582383910901</v>
      </c>
      <c r="AU31" s="144">
        <v>10.123686923749901</v>
      </c>
      <c r="AV31" s="144">
        <v>12.8497175533508</v>
      </c>
      <c r="AW31" s="144">
        <v>12.2166254244519</v>
      </c>
      <c r="AX31" s="144">
        <v>14.523531689713201</v>
      </c>
      <c r="AY31" s="151">
        <v>11.154711999522</v>
      </c>
      <c r="AZ31" s="144"/>
      <c r="BA31" s="152">
        <v>13.274978273809801</v>
      </c>
      <c r="BB31" s="153">
        <v>6.9925911283299396</v>
      </c>
      <c r="BC31" s="154">
        <v>9.9940699711822205</v>
      </c>
      <c r="BD31" s="144"/>
      <c r="BE31" s="155">
        <v>10.5973121175735</v>
      </c>
      <c r="BF31" s="96"/>
    </row>
    <row r="32" spans="1:58" x14ac:dyDescent="0.25">
      <c r="A32" s="24" t="s">
        <v>52</v>
      </c>
      <c r="B32" s="44" t="str">
        <f t="shared" si="0"/>
        <v>Blacksburg &amp; Wytheville, VA</v>
      </c>
      <c r="C32" s="12"/>
      <c r="D32" s="28" t="s">
        <v>16</v>
      </c>
      <c r="E32" s="31" t="s">
        <v>17</v>
      </c>
      <c r="F32" s="12"/>
      <c r="G32" s="171">
        <v>35.5601792673421</v>
      </c>
      <c r="H32" s="166">
        <v>47.126732268121501</v>
      </c>
      <c r="I32" s="166">
        <v>52.251738113795703</v>
      </c>
      <c r="J32" s="166">
        <v>53.207992985190899</v>
      </c>
      <c r="K32" s="166">
        <v>55.551962197973403</v>
      </c>
      <c r="L32" s="172">
        <v>48.739720966484803</v>
      </c>
      <c r="M32" s="166"/>
      <c r="N32" s="173">
        <v>83.448881527669499</v>
      </c>
      <c r="O32" s="174">
        <v>94.048452844894697</v>
      </c>
      <c r="P32" s="175">
        <v>88.748667186282105</v>
      </c>
      <c r="Q32" s="166"/>
      <c r="R32" s="176">
        <v>60.170848457855399</v>
      </c>
      <c r="S32" s="149"/>
      <c r="T32" s="150">
        <v>-6.0522540297386698</v>
      </c>
      <c r="U32" s="144">
        <v>11.444689555336099</v>
      </c>
      <c r="V32" s="144">
        <v>20.596040246842399</v>
      </c>
      <c r="W32" s="144">
        <v>14.618662031719399</v>
      </c>
      <c r="X32" s="144">
        <v>6.7889875885231703</v>
      </c>
      <c r="Y32" s="151">
        <v>9.8196114611533698</v>
      </c>
      <c r="Z32" s="144"/>
      <c r="AA32" s="152">
        <v>-54.549742012325098</v>
      </c>
      <c r="AB32" s="153">
        <v>-54.489731798437496</v>
      </c>
      <c r="AC32" s="154">
        <v>-54.517964822390603</v>
      </c>
      <c r="AD32" s="144"/>
      <c r="AE32" s="155">
        <v>-31.195820303860099</v>
      </c>
      <c r="AF32" s="136"/>
      <c r="AG32" s="171">
        <v>37.946228565861198</v>
      </c>
      <c r="AH32" s="166">
        <v>51.034158710054498</v>
      </c>
      <c r="AI32" s="166">
        <v>60.936279715510501</v>
      </c>
      <c r="AJ32" s="166">
        <v>68.0317878020265</v>
      </c>
      <c r="AK32" s="166">
        <v>90.834030105222098</v>
      </c>
      <c r="AL32" s="172">
        <v>61.756496979734898</v>
      </c>
      <c r="AM32" s="166"/>
      <c r="AN32" s="173">
        <v>122.386653838659</v>
      </c>
      <c r="AO32" s="174">
        <v>120.283089925954</v>
      </c>
      <c r="AP32" s="175">
        <v>121.334871882307</v>
      </c>
      <c r="AQ32" s="166"/>
      <c r="AR32" s="176">
        <v>78.778889809041303</v>
      </c>
      <c r="AS32" s="149"/>
      <c r="AT32" s="150">
        <v>15.7305687319092</v>
      </c>
      <c r="AU32" s="144">
        <v>22.558535569751299</v>
      </c>
      <c r="AV32" s="144">
        <v>42.120253621890797</v>
      </c>
      <c r="AW32" s="144">
        <v>51.200557443546202</v>
      </c>
      <c r="AX32" s="144">
        <v>78.474546500504104</v>
      </c>
      <c r="AY32" s="151">
        <v>44.835911884195603</v>
      </c>
      <c r="AZ32" s="144"/>
      <c r="BA32" s="152">
        <v>-6.1988570026104401</v>
      </c>
      <c r="BB32" s="153">
        <v>-15.1107716587337</v>
      </c>
      <c r="BC32" s="154">
        <v>-10.8385018199935</v>
      </c>
      <c r="BD32" s="144"/>
      <c r="BE32" s="155">
        <v>13.6163466565771</v>
      </c>
      <c r="BF32" s="96"/>
    </row>
    <row r="33" spans="1:58" x14ac:dyDescent="0.25">
      <c r="A33" s="24" t="s">
        <v>53</v>
      </c>
      <c r="B33" s="44" t="str">
        <f t="shared" si="0"/>
        <v>Lynchburg, VA</v>
      </c>
      <c r="C33" s="12"/>
      <c r="D33" s="28" t="s">
        <v>16</v>
      </c>
      <c r="E33" s="31" t="s">
        <v>17</v>
      </c>
      <c r="F33" s="12"/>
      <c r="G33" s="171">
        <v>53.888063781321101</v>
      </c>
      <c r="H33" s="166">
        <v>54.5931142206313</v>
      </c>
      <c r="I33" s="166">
        <v>66.781617312072797</v>
      </c>
      <c r="J33" s="166">
        <v>81.381041327692799</v>
      </c>
      <c r="K33" s="166">
        <v>84.379443540514103</v>
      </c>
      <c r="L33" s="172">
        <v>68.204656036446394</v>
      </c>
      <c r="M33" s="166"/>
      <c r="N33" s="173">
        <v>149.71063455906199</v>
      </c>
      <c r="O33" s="174">
        <v>131.54621867881499</v>
      </c>
      <c r="P33" s="175">
        <v>140.62842661893899</v>
      </c>
      <c r="Q33" s="166"/>
      <c r="R33" s="176">
        <v>88.897161917158598</v>
      </c>
      <c r="S33" s="149"/>
      <c r="T33" s="150">
        <v>42.478540880978301</v>
      </c>
      <c r="U33" s="144">
        <v>2.0996349766203601</v>
      </c>
      <c r="V33" s="144">
        <v>18.044824398949</v>
      </c>
      <c r="W33" s="144">
        <v>35.561423486258903</v>
      </c>
      <c r="X33" s="144">
        <v>16.296309528890301</v>
      </c>
      <c r="Y33" s="151">
        <v>21.597053712244499</v>
      </c>
      <c r="Z33" s="144"/>
      <c r="AA33" s="152">
        <v>16.0432450054981</v>
      </c>
      <c r="AB33" s="153">
        <v>-3.07903197769296</v>
      </c>
      <c r="AC33" s="154">
        <v>6.2396833535345602</v>
      </c>
      <c r="AD33" s="144"/>
      <c r="AE33" s="155">
        <v>14.1397120636981</v>
      </c>
      <c r="AF33" s="136"/>
      <c r="AG33" s="171">
        <v>44.859931662870103</v>
      </c>
      <c r="AH33" s="166">
        <v>62.736627074520001</v>
      </c>
      <c r="AI33" s="166">
        <v>70.7618019850309</v>
      </c>
      <c r="AJ33" s="166">
        <v>74.684339407744801</v>
      </c>
      <c r="AK33" s="166">
        <v>82.587489424015601</v>
      </c>
      <c r="AL33" s="172">
        <v>67.126037910836303</v>
      </c>
      <c r="AM33" s="166"/>
      <c r="AN33" s="173">
        <v>117.31014562316901</v>
      </c>
      <c r="AO33" s="174">
        <v>118.06984949560599</v>
      </c>
      <c r="AP33" s="175">
        <v>117.689997559388</v>
      </c>
      <c r="AQ33" s="166"/>
      <c r="AR33" s="176">
        <v>81.572883524708203</v>
      </c>
      <c r="AS33" s="149"/>
      <c r="AT33" s="150">
        <v>6.42812289498863</v>
      </c>
      <c r="AU33" s="144">
        <v>27.920944036393902</v>
      </c>
      <c r="AV33" s="144">
        <v>28.761400919196099</v>
      </c>
      <c r="AW33" s="144">
        <v>33.0569696977823</v>
      </c>
      <c r="AX33" s="144">
        <v>39.008952918278702</v>
      </c>
      <c r="AY33" s="151">
        <v>28.254527310596401</v>
      </c>
      <c r="AZ33" s="144"/>
      <c r="BA33" s="152">
        <v>15.2146379133842</v>
      </c>
      <c r="BB33" s="153">
        <v>2.7283707604488598</v>
      </c>
      <c r="BC33" s="154">
        <v>8.5937460136422299</v>
      </c>
      <c r="BD33" s="144"/>
      <c r="BE33" s="155">
        <v>19.347458112854</v>
      </c>
      <c r="BF33" s="96"/>
    </row>
    <row r="34" spans="1:58" x14ac:dyDescent="0.25">
      <c r="A34" s="24" t="s">
        <v>78</v>
      </c>
      <c r="B34" s="44" t="str">
        <f t="shared" si="0"/>
        <v>Central Virginia</v>
      </c>
      <c r="C34" s="12"/>
      <c r="D34" s="28" t="s">
        <v>16</v>
      </c>
      <c r="E34" s="31" t="s">
        <v>17</v>
      </c>
      <c r="F34" s="12"/>
      <c r="G34" s="171">
        <v>52.562824561403502</v>
      </c>
      <c r="H34" s="166">
        <v>66.124130566801597</v>
      </c>
      <c r="I34" s="166">
        <v>68.765037112010702</v>
      </c>
      <c r="J34" s="166">
        <v>74.334475371120107</v>
      </c>
      <c r="K34" s="166">
        <v>77.409145074224</v>
      </c>
      <c r="L34" s="172">
        <v>67.839122537112004</v>
      </c>
      <c r="M34" s="166"/>
      <c r="N34" s="173">
        <v>131.26525910931099</v>
      </c>
      <c r="O34" s="174">
        <v>143.99279116059299</v>
      </c>
      <c r="P34" s="175">
        <v>137.629025134952</v>
      </c>
      <c r="Q34" s="166"/>
      <c r="R34" s="176">
        <v>87.779094707923605</v>
      </c>
      <c r="S34" s="149"/>
      <c r="T34" s="150">
        <v>-0.572033097818332</v>
      </c>
      <c r="U34" s="144">
        <v>9.0311053376485297</v>
      </c>
      <c r="V34" s="144">
        <v>4.7430105613210998</v>
      </c>
      <c r="W34" s="144">
        <v>9.5782310824574992</v>
      </c>
      <c r="X34" s="144">
        <v>6.54053789589865</v>
      </c>
      <c r="Y34" s="151">
        <v>6.1122533234170797</v>
      </c>
      <c r="Z34" s="144"/>
      <c r="AA34" s="152">
        <v>16.336771268845901</v>
      </c>
      <c r="AB34" s="153">
        <v>14.1601072000073</v>
      </c>
      <c r="AC34" s="154">
        <v>15.187865286105801</v>
      </c>
      <c r="AD34" s="144"/>
      <c r="AE34" s="155">
        <v>9.9945734257145702</v>
      </c>
      <c r="AF34" s="136"/>
      <c r="AG34" s="171">
        <v>52.7713371288798</v>
      </c>
      <c r="AH34" s="166">
        <v>69.456389423076899</v>
      </c>
      <c r="AI34" s="166">
        <v>76.481207827260405</v>
      </c>
      <c r="AJ34" s="166">
        <v>77.916268134277999</v>
      </c>
      <c r="AK34" s="166">
        <v>76.5623580465587</v>
      </c>
      <c r="AL34" s="172">
        <v>70.637512112010697</v>
      </c>
      <c r="AM34" s="166"/>
      <c r="AN34" s="173">
        <v>108.660850033738</v>
      </c>
      <c r="AO34" s="174">
        <v>116.15583679149699</v>
      </c>
      <c r="AP34" s="175">
        <v>112.408343412618</v>
      </c>
      <c r="AQ34" s="166"/>
      <c r="AR34" s="176">
        <v>82.572035340755704</v>
      </c>
      <c r="AS34" s="149"/>
      <c r="AT34" s="150">
        <v>-0.189531384708678</v>
      </c>
      <c r="AU34" s="144">
        <v>15.8950920089653</v>
      </c>
      <c r="AV34" s="144">
        <v>19.178837657993501</v>
      </c>
      <c r="AW34" s="144">
        <v>19.134426130388999</v>
      </c>
      <c r="AX34" s="144">
        <v>9.2809876811593597</v>
      </c>
      <c r="AY34" s="151">
        <v>13.0426321303332</v>
      </c>
      <c r="AZ34" s="144"/>
      <c r="BA34" s="152">
        <v>2.7816819143942801</v>
      </c>
      <c r="BB34" s="153">
        <v>-0.101441026448276</v>
      </c>
      <c r="BC34" s="154">
        <v>1.2715876731022799</v>
      </c>
      <c r="BD34" s="144"/>
      <c r="BE34" s="155">
        <v>8.1486760501481399</v>
      </c>
      <c r="BF34" s="96"/>
    </row>
    <row r="35" spans="1:58" x14ac:dyDescent="0.25">
      <c r="A35" s="24" t="s">
        <v>79</v>
      </c>
      <c r="B35" s="44" t="str">
        <f t="shared" si="0"/>
        <v>Chesapeake Bay</v>
      </c>
      <c r="C35" s="12"/>
      <c r="D35" s="28" t="s">
        <v>16</v>
      </c>
      <c r="E35" s="31" t="s">
        <v>17</v>
      </c>
      <c r="F35" s="12"/>
      <c r="G35" s="171">
        <v>39.183305478180102</v>
      </c>
      <c r="H35" s="166">
        <v>58.2486443825441</v>
      </c>
      <c r="I35" s="166">
        <v>57.567688022284102</v>
      </c>
      <c r="J35" s="166">
        <v>62.397548746518098</v>
      </c>
      <c r="K35" s="166">
        <v>66.315078922934006</v>
      </c>
      <c r="L35" s="172">
        <v>56.7424531104921</v>
      </c>
      <c r="M35" s="166"/>
      <c r="N35" s="173">
        <v>111.10975858867199</v>
      </c>
      <c r="O35" s="174">
        <v>132.32790157845801</v>
      </c>
      <c r="P35" s="175">
        <v>121.718830083565</v>
      </c>
      <c r="Q35" s="166"/>
      <c r="R35" s="176">
        <v>75.307132245655893</v>
      </c>
      <c r="S35" s="149"/>
      <c r="T35" s="150">
        <v>-26.028854769794201</v>
      </c>
      <c r="U35" s="144">
        <v>-0.54848012286664904</v>
      </c>
      <c r="V35" s="144">
        <v>-7.4728061346924504</v>
      </c>
      <c r="W35" s="144">
        <v>-7.4013946114304296</v>
      </c>
      <c r="X35" s="144">
        <v>-8.1038481660100707</v>
      </c>
      <c r="Y35" s="151">
        <v>-9.44564572846547</v>
      </c>
      <c r="Z35" s="144"/>
      <c r="AA35" s="152">
        <v>-9.5302202479577502</v>
      </c>
      <c r="AB35" s="153">
        <v>1.7450060100860301</v>
      </c>
      <c r="AC35" s="154">
        <v>-3.7311039844161602</v>
      </c>
      <c r="AD35" s="144"/>
      <c r="AE35" s="155">
        <v>-6.8933576089780004</v>
      </c>
      <c r="AF35" s="136"/>
      <c r="AG35" s="171">
        <v>49.657532497678702</v>
      </c>
      <c r="AH35" s="166">
        <v>67.343593314763197</v>
      </c>
      <c r="AI35" s="166">
        <v>73.036701485608106</v>
      </c>
      <c r="AJ35" s="166">
        <v>72.952848189414993</v>
      </c>
      <c r="AK35" s="166">
        <v>65.483925255338903</v>
      </c>
      <c r="AL35" s="172">
        <v>65.694920148560797</v>
      </c>
      <c r="AM35" s="166"/>
      <c r="AN35" s="173">
        <v>94.916176880222807</v>
      </c>
      <c r="AO35" s="174">
        <v>107.658709377901</v>
      </c>
      <c r="AP35" s="175">
        <v>101.287443129062</v>
      </c>
      <c r="AQ35" s="166"/>
      <c r="AR35" s="176">
        <v>75.864212428703993</v>
      </c>
      <c r="AS35" s="149"/>
      <c r="AT35" s="150">
        <v>-6.3891270218810998</v>
      </c>
      <c r="AU35" s="144">
        <v>0.52724479252210499</v>
      </c>
      <c r="AV35" s="144">
        <v>3.8699346126244198</v>
      </c>
      <c r="AW35" s="144">
        <v>10.269942373343</v>
      </c>
      <c r="AX35" s="144">
        <v>-0.58870161163404799</v>
      </c>
      <c r="AY35" s="151">
        <v>1.88961294451203</v>
      </c>
      <c r="AZ35" s="144"/>
      <c r="BA35" s="152">
        <v>-10.185933414055601</v>
      </c>
      <c r="BB35" s="153">
        <v>-5.7642366859754999</v>
      </c>
      <c r="BC35" s="154">
        <v>-7.8890007780262996</v>
      </c>
      <c r="BD35" s="144"/>
      <c r="BE35" s="155">
        <v>-2.0759581317154101</v>
      </c>
      <c r="BF35" s="96"/>
    </row>
    <row r="36" spans="1:58" x14ac:dyDescent="0.25">
      <c r="A36" s="24" t="s">
        <v>80</v>
      </c>
      <c r="B36" s="44" t="str">
        <f t="shared" si="0"/>
        <v>Coastal Virginia - Eastern Shore</v>
      </c>
      <c r="C36" s="12"/>
      <c r="D36" s="28" t="s">
        <v>16</v>
      </c>
      <c r="E36" s="31" t="s">
        <v>17</v>
      </c>
      <c r="F36" s="12"/>
      <c r="G36" s="171">
        <v>41.214926212227603</v>
      </c>
      <c r="H36" s="166">
        <v>55.068348559381498</v>
      </c>
      <c r="I36" s="166">
        <v>61.1409135628952</v>
      </c>
      <c r="J36" s="166">
        <v>70.5053619114546</v>
      </c>
      <c r="K36" s="166">
        <v>81.904989458889602</v>
      </c>
      <c r="L36" s="172">
        <v>61.966907940969698</v>
      </c>
      <c r="M36" s="166"/>
      <c r="N36" s="173">
        <v>135.662536893886</v>
      </c>
      <c r="O36" s="174">
        <v>139.83329585382899</v>
      </c>
      <c r="P36" s="175">
        <v>137.747916373858</v>
      </c>
      <c r="Q36" s="166"/>
      <c r="R36" s="176">
        <v>83.618624636080696</v>
      </c>
      <c r="S36" s="149"/>
      <c r="T36" s="150">
        <v>-24.896236524458999</v>
      </c>
      <c r="U36" s="144">
        <v>-19.451675979597699</v>
      </c>
      <c r="V36" s="144">
        <v>-8.6418382809602505</v>
      </c>
      <c r="W36" s="144">
        <v>2.2036447222999098</v>
      </c>
      <c r="X36" s="144">
        <v>16.0607785388022</v>
      </c>
      <c r="Y36" s="151">
        <v>-6.0323018884389299</v>
      </c>
      <c r="Z36" s="144"/>
      <c r="AA36" s="152">
        <v>11.834051808383601</v>
      </c>
      <c r="AB36" s="153">
        <v>5.9719816840464901</v>
      </c>
      <c r="AC36" s="154">
        <v>8.7798073195090094</v>
      </c>
      <c r="AD36" s="144"/>
      <c r="AE36" s="155">
        <v>0.40237240583781098</v>
      </c>
      <c r="AF36" s="136"/>
      <c r="AG36" s="171">
        <v>59.659504567814402</v>
      </c>
      <c r="AH36" s="166">
        <v>71.949414968376601</v>
      </c>
      <c r="AI36" s="166">
        <v>75.937972593113102</v>
      </c>
      <c r="AJ36" s="166">
        <v>78.562549191848206</v>
      </c>
      <c r="AK36" s="166">
        <v>80.617174982431393</v>
      </c>
      <c r="AL36" s="172">
        <v>73.345323260716697</v>
      </c>
      <c r="AM36" s="166"/>
      <c r="AN36" s="173">
        <v>117.135421644413</v>
      </c>
      <c r="AO36" s="174">
        <v>120.84598032325999</v>
      </c>
      <c r="AP36" s="175">
        <v>118.99070098383601</v>
      </c>
      <c r="AQ36" s="166"/>
      <c r="AR36" s="176">
        <v>86.386859753036802</v>
      </c>
      <c r="AS36" s="149"/>
      <c r="AT36" s="150">
        <v>-1.2869406735439399</v>
      </c>
      <c r="AU36" s="144">
        <v>1.21328042568837</v>
      </c>
      <c r="AV36" s="144">
        <v>6.92723950813693</v>
      </c>
      <c r="AW36" s="144">
        <v>13.406125887012401</v>
      </c>
      <c r="AX36" s="144">
        <v>12.614101484810799</v>
      </c>
      <c r="AY36" s="151">
        <v>6.7912566108112502</v>
      </c>
      <c r="AZ36" s="144"/>
      <c r="BA36" s="152">
        <v>1.57953643107351</v>
      </c>
      <c r="BB36" s="153">
        <v>-2.1481556119560699</v>
      </c>
      <c r="BC36" s="154">
        <v>-0.34818995827676102</v>
      </c>
      <c r="BD36" s="144"/>
      <c r="BE36" s="155">
        <v>3.86281390118975</v>
      </c>
      <c r="BF36" s="96"/>
    </row>
    <row r="37" spans="1:58" x14ac:dyDescent="0.25">
      <c r="A37" s="24" t="s">
        <v>81</v>
      </c>
      <c r="B37" s="44" t="str">
        <f t="shared" si="0"/>
        <v>Coastal Virginia - Hampton Roads</v>
      </c>
      <c r="C37" s="12"/>
      <c r="D37" s="28" t="s">
        <v>16</v>
      </c>
      <c r="E37" s="31" t="s">
        <v>17</v>
      </c>
      <c r="F37" s="12"/>
      <c r="G37" s="171">
        <v>47.216225517852799</v>
      </c>
      <c r="H37" s="166">
        <v>51.098010800354601</v>
      </c>
      <c r="I37" s="166">
        <v>56.195784997173803</v>
      </c>
      <c r="J37" s="166">
        <v>59.983734018787104</v>
      </c>
      <c r="K37" s="166">
        <v>64.780045756735603</v>
      </c>
      <c r="L37" s="172">
        <v>55.849860409572798</v>
      </c>
      <c r="M37" s="166"/>
      <c r="N37" s="173">
        <v>106.024466833239</v>
      </c>
      <c r="O37" s="174">
        <v>120.634332231804</v>
      </c>
      <c r="P37" s="175">
        <v>113.32939953252099</v>
      </c>
      <c r="Q37" s="166"/>
      <c r="R37" s="176">
        <v>72.285454419746202</v>
      </c>
      <c r="S37" s="149"/>
      <c r="T37" s="150">
        <v>5.0763330783017802</v>
      </c>
      <c r="U37" s="144">
        <v>7.87349727133115</v>
      </c>
      <c r="V37" s="144">
        <v>12.5475203508113</v>
      </c>
      <c r="W37" s="144">
        <v>17.506364951670299</v>
      </c>
      <c r="X37" s="144">
        <v>12.2620053426933</v>
      </c>
      <c r="Y37" s="151">
        <v>11.2609523490664</v>
      </c>
      <c r="Z37" s="144"/>
      <c r="AA37" s="152">
        <v>4.3047299626820701</v>
      </c>
      <c r="AB37" s="153">
        <v>1.13100782290775</v>
      </c>
      <c r="AC37" s="154">
        <v>2.5911948995869598</v>
      </c>
      <c r="AD37" s="144"/>
      <c r="AE37" s="155">
        <v>7.2212073207744103</v>
      </c>
      <c r="AF37" s="136"/>
      <c r="AG37" s="171">
        <v>55.581013675075802</v>
      </c>
      <c r="AH37" s="166">
        <v>63.642249335052703</v>
      </c>
      <c r="AI37" s="166">
        <v>70.215542280399902</v>
      </c>
      <c r="AJ37" s="166">
        <v>70.616793624341398</v>
      </c>
      <c r="AK37" s="166">
        <v>69.181612662616899</v>
      </c>
      <c r="AL37" s="172">
        <v>65.846302766938607</v>
      </c>
      <c r="AM37" s="166"/>
      <c r="AN37" s="173">
        <v>99.5636351790655</v>
      </c>
      <c r="AO37" s="174">
        <v>111.574877891512</v>
      </c>
      <c r="AP37" s="175">
        <v>105.569256535289</v>
      </c>
      <c r="AQ37" s="166"/>
      <c r="AR37" s="176">
        <v>77.197940121921206</v>
      </c>
      <c r="AS37" s="149"/>
      <c r="AT37" s="150">
        <v>7.1141755195218099</v>
      </c>
      <c r="AU37" s="144">
        <v>16.585205733523299</v>
      </c>
      <c r="AV37" s="144">
        <v>22.510884286016601</v>
      </c>
      <c r="AW37" s="144">
        <v>20.814170841448099</v>
      </c>
      <c r="AX37" s="144">
        <v>10.72891517011</v>
      </c>
      <c r="AY37" s="151">
        <v>15.633002411701099</v>
      </c>
      <c r="AZ37" s="144"/>
      <c r="BA37" s="152">
        <v>-3.4718650436007299</v>
      </c>
      <c r="BB37" s="153">
        <v>-4.2799048937676796</v>
      </c>
      <c r="BC37" s="154">
        <v>-3.9005610832744901</v>
      </c>
      <c r="BD37" s="144"/>
      <c r="BE37" s="155">
        <v>7.1351218847271198</v>
      </c>
      <c r="BF37" s="96"/>
    </row>
    <row r="38" spans="1:58" x14ac:dyDescent="0.25">
      <c r="A38" s="25" t="s">
        <v>82</v>
      </c>
      <c r="B38" s="44" t="str">
        <f t="shared" si="0"/>
        <v>Northern Virginia</v>
      </c>
      <c r="C38" s="12"/>
      <c r="D38" s="28" t="s">
        <v>16</v>
      </c>
      <c r="E38" s="31" t="s">
        <v>17</v>
      </c>
      <c r="F38" s="13"/>
      <c r="G38" s="171">
        <v>63.436348729604603</v>
      </c>
      <c r="H38" s="166">
        <v>85.829517615066095</v>
      </c>
      <c r="I38" s="166">
        <v>98.411956530562506</v>
      </c>
      <c r="J38" s="166">
        <v>103.257501014692</v>
      </c>
      <c r="K38" s="166">
        <v>94.820262196606805</v>
      </c>
      <c r="L38" s="172">
        <v>89.151117217306506</v>
      </c>
      <c r="M38" s="166"/>
      <c r="N38" s="173">
        <v>118.065679235327</v>
      </c>
      <c r="O38" s="174">
        <v>139.27939138728701</v>
      </c>
      <c r="P38" s="175">
        <v>128.672535311307</v>
      </c>
      <c r="Q38" s="166"/>
      <c r="R38" s="176">
        <v>100.442950958449</v>
      </c>
      <c r="S38" s="149"/>
      <c r="T38" s="150">
        <v>16.744932471123398</v>
      </c>
      <c r="U38" s="144">
        <v>37.736575408184201</v>
      </c>
      <c r="V38" s="144">
        <v>49.937700665724797</v>
      </c>
      <c r="W38" s="144">
        <v>56.2335355101701</v>
      </c>
      <c r="X38" s="144">
        <v>41.602001321791597</v>
      </c>
      <c r="Y38" s="151">
        <v>41.356539847562502</v>
      </c>
      <c r="Z38" s="144"/>
      <c r="AA38" s="152">
        <v>25.919052153001999</v>
      </c>
      <c r="AB38" s="153">
        <v>29.0818975314818</v>
      </c>
      <c r="AC38" s="154">
        <v>27.611334708711901</v>
      </c>
      <c r="AD38" s="144"/>
      <c r="AE38" s="155">
        <v>35.995074488752401</v>
      </c>
      <c r="AF38" s="136"/>
      <c r="AG38" s="171">
        <v>74.819766519197898</v>
      </c>
      <c r="AH38" s="166">
        <v>107.556149545417</v>
      </c>
      <c r="AI38" s="166">
        <v>123.62339287888599</v>
      </c>
      <c r="AJ38" s="166">
        <v>122.09804382457899</v>
      </c>
      <c r="AK38" s="166">
        <v>101.937110053575</v>
      </c>
      <c r="AL38" s="172">
        <v>106.006892564331</v>
      </c>
      <c r="AM38" s="166"/>
      <c r="AN38" s="173">
        <v>100.17005733014</v>
      </c>
      <c r="AO38" s="174">
        <v>106.582206500121</v>
      </c>
      <c r="AP38" s="175">
        <v>103.376131915131</v>
      </c>
      <c r="AQ38" s="166"/>
      <c r="AR38" s="176">
        <v>105.255246664559</v>
      </c>
      <c r="AS38" s="149"/>
      <c r="AT38" s="150">
        <v>38.126301844558</v>
      </c>
      <c r="AU38" s="144">
        <v>66.284521360494594</v>
      </c>
      <c r="AV38" s="144">
        <v>79.737671697900296</v>
      </c>
      <c r="AW38" s="144">
        <v>78.084579271593697</v>
      </c>
      <c r="AX38" s="144">
        <v>57.405229419496301</v>
      </c>
      <c r="AY38" s="151">
        <v>65.144302478049099</v>
      </c>
      <c r="AZ38" s="144"/>
      <c r="BA38" s="152">
        <v>26.047076497385198</v>
      </c>
      <c r="BB38" s="153">
        <v>22.055772679154199</v>
      </c>
      <c r="BC38" s="154">
        <v>23.9574743051183</v>
      </c>
      <c r="BD38" s="144"/>
      <c r="BE38" s="155">
        <v>51.059755377143503</v>
      </c>
      <c r="BF38" s="96"/>
    </row>
    <row r="39" spans="1:58" x14ac:dyDescent="0.25">
      <c r="A39" s="26" t="s">
        <v>83</v>
      </c>
      <c r="B39" s="44" t="str">
        <f t="shared" si="0"/>
        <v>Shenandoah Valley</v>
      </c>
      <c r="C39" s="12"/>
      <c r="D39" s="29" t="s">
        <v>16</v>
      </c>
      <c r="E39" s="32" t="s">
        <v>17</v>
      </c>
      <c r="F39" s="12"/>
      <c r="G39" s="177">
        <v>44.431553877703202</v>
      </c>
      <c r="H39" s="178">
        <v>54.978904735272103</v>
      </c>
      <c r="I39" s="178">
        <v>58.250134228187903</v>
      </c>
      <c r="J39" s="178">
        <v>66.3055797912005</v>
      </c>
      <c r="K39" s="178">
        <v>82.051309656972407</v>
      </c>
      <c r="L39" s="179">
        <v>61.203496457867203</v>
      </c>
      <c r="M39" s="166"/>
      <c r="N39" s="180">
        <v>133.382990305741</v>
      </c>
      <c r="O39" s="181">
        <v>140.36903337061801</v>
      </c>
      <c r="P39" s="182">
        <v>136.87601183818001</v>
      </c>
      <c r="Q39" s="166"/>
      <c r="R39" s="183">
        <v>82.824215137956699</v>
      </c>
      <c r="S39" s="149"/>
      <c r="T39" s="156">
        <v>-11.7904144181961</v>
      </c>
      <c r="U39" s="157">
        <v>-1.40818019104086</v>
      </c>
      <c r="V39" s="157">
        <v>5.14928504530043</v>
      </c>
      <c r="W39" s="157">
        <v>14.65456733405</v>
      </c>
      <c r="X39" s="157">
        <v>8.0951959621660503</v>
      </c>
      <c r="Y39" s="158">
        <v>3.6375406874212302</v>
      </c>
      <c r="Z39" s="144"/>
      <c r="AA39" s="159">
        <v>-10.9841171000523</v>
      </c>
      <c r="AB39" s="160">
        <v>-10.8474310464889</v>
      </c>
      <c r="AC39" s="161">
        <v>-10.914082384149999</v>
      </c>
      <c r="AD39" s="144"/>
      <c r="AE39" s="162">
        <v>-3.7893330332638802</v>
      </c>
      <c r="AF39" s="136"/>
      <c r="AG39" s="177">
        <v>45.017780574198298</v>
      </c>
      <c r="AH39" s="178">
        <v>55.057761465324297</v>
      </c>
      <c r="AI39" s="178">
        <v>58.410268922445901</v>
      </c>
      <c r="AJ39" s="178">
        <v>62.59187546607</v>
      </c>
      <c r="AK39" s="178">
        <v>72.400248881431693</v>
      </c>
      <c r="AL39" s="179">
        <v>58.695587061894102</v>
      </c>
      <c r="AM39" s="166"/>
      <c r="AN39" s="180">
        <v>120.370740119313</v>
      </c>
      <c r="AO39" s="181">
        <v>124.780709125652</v>
      </c>
      <c r="AP39" s="182">
        <v>122.57572462248299</v>
      </c>
      <c r="AQ39" s="166"/>
      <c r="AR39" s="183">
        <v>76.947054936348096</v>
      </c>
      <c r="AS39" s="149"/>
      <c r="AT39" s="156">
        <v>-3.20114724498062</v>
      </c>
      <c r="AU39" s="157">
        <v>4.5631117624633601</v>
      </c>
      <c r="AV39" s="157">
        <v>9.0528583871544903</v>
      </c>
      <c r="AW39" s="157">
        <v>8.8823806552740407</v>
      </c>
      <c r="AX39" s="157">
        <v>7.7244858874372104</v>
      </c>
      <c r="AY39" s="158">
        <v>5.7883463577461702</v>
      </c>
      <c r="AZ39" s="144"/>
      <c r="BA39" s="159">
        <v>7.0890705186349701</v>
      </c>
      <c r="BB39" s="160">
        <v>3.98332145202891</v>
      </c>
      <c r="BC39" s="161">
        <v>5.4854259305205897</v>
      </c>
      <c r="BD39" s="144"/>
      <c r="BE39" s="162">
        <v>5.6485079839965202</v>
      </c>
      <c r="BF39" s="96"/>
    </row>
    <row r="40" spans="1:58" x14ac:dyDescent="0.25">
      <c r="A40" s="22" t="s">
        <v>84</v>
      </c>
      <c r="B40" s="44" t="str">
        <f t="shared" si="0"/>
        <v>Southern Virginia</v>
      </c>
      <c r="C40" s="10"/>
      <c r="D40" s="27" t="s">
        <v>16</v>
      </c>
      <c r="E40" s="30" t="s">
        <v>17</v>
      </c>
      <c r="F40" s="3"/>
      <c r="G40" s="163">
        <v>43.4650884284992</v>
      </c>
      <c r="H40" s="164">
        <v>53.463160687215698</v>
      </c>
      <c r="I40" s="164">
        <v>61.477390096008001</v>
      </c>
      <c r="J40" s="164">
        <v>68.055073269327906</v>
      </c>
      <c r="K40" s="164">
        <v>72.529252147549201</v>
      </c>
      <c r="L40" s="165">
        <v>59.797992925720003</v>
      </c>
      <c r="M40" s="166"/>
      <c r="N40" s="167">
        <v>89.498221323900907</v>
      </c>
      <c r="O40" s="168">
        <v>95.125712481050996</v>
      </c>
      <c r="P40" s="169">
        <v>92.311966902475902</v>
      </c>
      <c r="Q40" s="166"/>
      <c r="R40" s="170">
        <v>69.087699776221697</v>
      </c>
      <c r="S40" s="149"/>
      <c r="T40" s="141">
        <v>1.81715076847242</v>
      </c>
      <c r="U40" s="142">
        <v>2.6807137683211799</v>
      </c>
      <c r="V40" s="142">
        <v>10.091534075570801</v>
      </c>
      <c r="W40" s="142">
        <v>8.1512789342744405</v>
      </c>
      <c r="X40" s="142">
        <v>-9.8620273784273405</v>
      </c>
      <c r="Y40" s="143">
        <v>1.7009585169416801</v>
      </c>
      <c r="Z40" s="144"/>
      <c r="AA40" s="145">
        <v>-11.7391032605736</v>
      </c>
      <c r="AB40" s="146">
        <v>-10.361313983175201</v>
      </c>
      <c r="AC40" s="147">
        <v>-11.034542164119101</v>
      </c>
      <c r="AD40" s="144"/>
      <c r="AE40" s="148">
        <v>-3.5689229816113501</v>
      </c>
      <c r="AF40" s="137"/>
      <c r="AG40" s="163">
        <v>51.562004800404203</v>
      </c>
      <c r="AH40" s="164">
        <v>57.784871778675999</v>
      </c>
      <c r="AI40" s="164">
        <v>62.138139211723001</v>
      </c>
      <c r="AJ40" s="164">
        <v>64.490530570995404</v>
      </c>
      <c r="AK40" s="164">
        <v>63.629719555330901</v>
      </c>
      <c r="AL40" s="165">
        <v>59.921053183425897</v>
      </c>
      <c r="AM40" s="166"/>
      <c r="AN40" s="167">
        <v>77.808977387569399</v>
      </c>
      <c r="AO40" s="168">
        <v>81.814185194542603</v>
      </c>
      <c r="AP40" s="169">
        <v>79.811581291056001</v>
      </c>
      <c r="AQ40" s="166"/>
      <c r="AR40" s="170">
        <v>65.604061214177406</v>
      </c>
      <c r="AS40" s="149"/>
      <c r="AT40" s="141">
        <v>10.3489264784128</v>
      </c>
      <c r="AU40" s="142">
        <v>16.2875422908654</v>
      </c>
      <c r="AV40" s="142">
        <v>15.208570906596099</v>
      </c>
      <c r="AW40" s="142">
        <v>15.206822565173301</v>
      </c>
      <c r="AX40" s="142">
        <v>2.5469210649649798</v>
      </c>
      <c r="AY40" s="143">
        <v>11.634528836016701</v>
      </c>
      <c r="AZ40" s="144"/>
      <c r="BA40" s="145">
        <v>-6.0425849448653004</v>
      </c>
      <c r="BB40" s="146">
        <v>-6.9364529693093804</v>
      </c>
      <c r="BC40" s="147">
        <v>-6.5028677903143004</v>
      </c>
      <c r="BD40" s="144"/>
      <c r="BE40" s="148">
        <v>4.5826711993360201</v>
      </c>
      <c r="BF40" s="137"/>
    </row>
    <row r="41" spans="1:58" x14ac:dyDescent="0.25">
      <c r="A41" s="23" t="s">
        <v>85</v>
      </c>
      <c r="B41" s="44" t="str">
        <f t="shared" si="0"/>
        <v>Southwest Virginia - Blue Ridge Highlands</v>
      </c>
      <c r="C41" s="11"/>
      <c r="D41" s="28" t="s">
        <v>16</v>
      </c>
      <c r="E41" s="31" t="s">
        <v>17</v>
      </c>
      <c r="F41" s="12"/>
      <c r="G41" s="171">
        <v>37.4706074766355</v>
      </c>
      <c r="H41" s="166">
        <v>52.629648901237601</v>
      </c>
      <c r="I41" s="166">
        <v>58.689366001515502</v>
      </c>
      <c r="J41" s="166">
        <v>61.194292750694601</v>
      </c>
      <c r="K41" s="166">
        <v>66.6640603687799</v>
      </c>
      <c r="L41" s="172">
        <v>55.329595099772597</v>
      </c>
      <c r="M41" s="166"/>
      <c r="N41" s="173">
        <v>96.431828744632398</v>
      </c>
      <c r="O41" s="174">
        <v>104.017266986612</v>
      </c>
      <c r="P41" s="175">
        <v>100.224547865622</v>
      </c>
      <c r="Q41" s="166"/>
      <c r="R41" s="176">
        <v>68.156724461444</v>
      </c>
      <c r="S41" s="149"/>
      <c r="T41" s="150">
        <v>-10.180615836148201</v>
      </c>
      <c r="U41" s="144">
        <v>4.2543245606202698</v>
      </c>
      <c r="V41" s="144">
        <v>14.555586399918599</v>
      </c>
      <c r="W41" s="144">
        <v>14.3008652998647</v>
      </c>
      <c r="X41" s="144">
        <v>18.775716367981602</v>
      </c>
      <c r="Y41" s="151">
        <v>9.3056205168825095</v>
      </c>
      <c r="Z41" s="144"/>
      <c r="AA41" s="152">
        <v>-36.255455237596202</v>
      </c>
      <c r="AB41" s="153">
        <v>-38.161507473139402</v>
      </c>
      <c r="AC41" s="154">
        <v>-37.258981644682997</v>
      </c>
      <c r="AD41" s="144"/>
      <c r="AE41" s="155">
        <v>-16.676253523303199</v>
      </c>
      <c r="AF41" s="137"/>
      <c r="AG41" s="171">
        <v>43.6987768375852</v>
      </c>
      <c r="AH41" s="166">
        <v>55.657069651427101</v>
      </c>
      <c r="AI41" s="166">
        <v>63.300125347309901</v>
      </c>
      <c r="AJ41" s="166">
        <v>69.956157173528595</v>
      </c>
      <c r="AK41" s="166">
        <v>92.346601414498593</v>
      </c>
      <c r="AL41" s="172">
        <v>64.991746084869902</v>
      </c>
      <c r="AM41" s="166"/>
      <c r="AN41" s="173">
        <v>129.39296981561</v>
      </c>
      <c r="AO41" s="174">
        <v>128.57674665319499</v>
      </c>
      <c r="AP41" s="175">
        <v>128.984858234402</v>
      </c>
      <c r="AQ41" s="166"/>
      <c r="AR41" s="176">
        <v>83.275492413307802</v>
      </c>
      <c r="AS41" s="149"/>
      <c r="AT41" s="150">
        <v>9.3381821003985301</v>
      </c>
      <c r="AU41" s="144">
        <v>15.6025872194468</v>
      </c>
      <c r="AV41" s="144">
        <v>28.4954243201325</v>
      </c>
      <c r="AW41" s="144">
        <v>32.750403265828503</v>
      </c>
      <c r="AX41" s="144">
        <v>53.3708091447443</v>
      </c>
      <c r="AY41" s="151">
        <v>29.8364197111487</v>
      </c>
      <c r="AZ41" s="144"/>
      <c r="BA41" s="152">
        <v>5.4061643694576302</v>
      </c>
      <c r="BB41" s="153">
        <v>-2.8077555907144398</v>
      </c>
      <c r="BC41" s="154">
        <v>1.14567130232004</v>
      </c>
      <c r="BD41" s="144"/>
      <c r="BE41" s="155">
        <v>15.355789926684</v>
      </c>
      <c r="BF41" s="137"/>
    </row>
    <row r="42" spans="1:58" x14ac:dyDescent="0.25">
      <c r="A42" s="24" t="s">
        <v>86</v>
      </c>
      <c r="B42" s="44" t="str">
        <f t="shared" si="0"/>
        <v>Southwest Virginia - Heart of Appalachia</v>
      </c>
      <c r="C42" s="12"/>
      <c r="D42" s="28" t="s">
        <v>16</v>
      </c>
      <c r="E42" s="31" t="s">
        <v>17</v>
      </c>
      <c r="F42" s="12"/>
      <c r="G42" s="171">
        <v>45.554628044766197</v>
      </c>
      <c r="H42" s="166">
        <v>55.698999341672099</v>
      </c>
      <c r="I42" s="166">
        <v>60.692310730743898</v>
      </c>
      <c r="J42" s="166">
        <v>64.302047399605001</v>
      </c>
      <c r="K42" s="166">
        <v>68.523357472021004</v>
      </c>
      <c r="L42" s="172">
        <v>58.954268597761597</v>
      </c>
      <c r="M42" s="166"/>
      <c r="N42" s="173">
        <v>84.211942067149394</v>
      </c>
      <c r="O42" s="174">
        <v>84.216925608953204</v>
      </c>
      <c r="P42" s="175">
        <v>84.214433838051306</v>
      </c>
      <c r="Q42" s="166"/>
      <c r="R42" s="176">
        <v>66.171458666415802</v>
      </c>
      <c r="S42" s="149"/>
      <c r="T42" s="150">
        <v>22.710736321377599</v>
      </c>
      <c r="U42" s="144">
        <v>9.65509625935006</v>
      </c>
      <c r="V42" s="144">
        <v>17.770832385885999</v>
      </c>
      <c r="W42" s="144">
        <v>22.884891199323601</v>
      </c>
      <c r="X42" s="144">
        <v>21.877585173054399</v>
      </c>
      <c r="Y42" s="151">
        <v>18.858112575591399</v>
      </c>
      <c r="Z42" s="144"/>
      <c r="AA42" s="152">
        <v>5.6198649130558298</v>
      </c>
      <c r="AB42" s="153">
        <v>1.4582729582679601</v>
      </c>
      <c r="AC42" s="154">
        <v>3.49719021296452</v>
      </c>
      <c r="AD42" s="144"/>
      <c r="AE42" s="155">
        <v>12.7720290295512</v>
      </c>
      <c r="AF42" s="137"/>
      <c r="AG42" s="171">
        <v>46.3092692560895</v>
      </c>
      <c r="AH42" s="166">
        <v>59.605872284397599</v>
      </c>
      <c r="AI42" s="166">
        <v>63.5880036208031</v>
      </c>
      <c r="AJ42" s="166">
        <v>65.477269585253396</v>
      </c>
      <c r="AK42" s="166">
        <v>65.360992429229697</v>
      </c>
      <c r="AL42" s="172">
        <v>60.068281435154702</v>
      </c>
      <c r="AM42" s="166"/>
      <c r="AN42" s="173">
        <v>82.252369980250094</v>
      </c>
      <c r="AO42" s="174">
        <v>81.842476958525296</v>
      </c>
      <c r="AP42" s="175">
        <v>82.047423469387695</v>
      </c>
      <c r="AQ42" s="166"/>
      <c r="AR42" s="176">
        <v>66.348036302078398</v>
      </c>
      <c r="AS42" s="149"/>
      <c r="AT42" s="150">
        <v>21.870013401689299</v>
      </c>
      <c r="AU42" s="144">
        <v>20.978359132331601</v>
      </c>
      <c r="AV42" s="144">
        <v>27.453043506515801</v>
      </c>
      <c r="AW42" s="144">
        <v>28.7601283653132</v>
      </c>
      <c r="AX42" s="144">
        <v>21.8664759518986</v>
      </c>
      <c r="AY42" s="151">
        <v>24.2900888974367</v>
      </c>
      <c r="AZ42" s="144"/>
      <c r="BA42" s="152">
        <v>13.1968358591814</v>
      </c>
      <c r="BB42" s="153">
        <v>8.0251699842220496</v>
      </c>
      <c r="BC42" s="154">
        <v>10.5570080530595</v>
      </c>
      <c r="BD42" s="144"/>
      <c r="BE42" s="155">
        <v>19.064527879050999</v>
      </c>
      <c r="BF42" s="137"/>
    </row>
    <row r="43" spans="1:58" x14ac:dyDescent="0.25">
      <c r="A43" s="26" t="s">
        <v>87</v>
      </c>
      <c r="B43" s="44" t="str">
        <f t="shared" si="0"/>
        <v>Virginia Mountains</v>
      </c>
      <c r="C43" s="12"/>
      <c r="D43" s="29" t="s">
        <v>16</v>
      </c>
      <c r="E43" s="32" t="s">
        <v>17</v>
      </c>
      <c r="F43" s="12"/>
      <c r="G43" s="177">
        <v>46.674519557823103</v>
      </c>
      <c r="H43" s="178">
        <v>58.2028443877551</v>
      </c>
      <c r="I43" s="178">
        <v>68.625802154195</v>
      </c>
      <c r="J43" s="178">
        <v>72.589856859410403</v>
      </c>
      <c r="K43" s="178">
        <v>66.943877551020407</v>
      </c>
      <c r="L43" s="179">
        <v>62.6073801020408</v>
      </c>
      <c r="M43" s="166"/>
      <c r="N43" s="180">
        <v>103.35285430838999</v>
      </c>
      <c r="O43" s="181">
        <v>106.862089002267</v>
      </c>
      <c r="P43" s="182">
        <v>105.107471655328</v>
      </c>
      <c r="Q43" s="166"/>
      <c r="R43" s="183">
        <v>74.750263402980195</v>
      </c>
      <c r="S43" s="149"/>
      <c r="T43" s="156">
        <v>9.4597840215725402</v>
      </c>
      <c r="U43" s="157">
        <v>14.416019188867701</v>
      </c>
      <c r="V43" s="157">
        <v>40.292737815787298</v>
      </c>
      <c r="W43" s="157">
        <v>48.820005942918201</v>
      </c>
      <c r="X43" s="157">
        <v>25.7003990687015</v>
      </c>
      <c r="Y43" s="158">
        <v>28.052363993933199</v>
      </c>
      <c r="Z43" s="144"/>
      <c r="AA43" s="159">
        <v>-8.67621102361705</v>
      </c>
      <c r="AB43" s="160">
        <v>-19.303554089542299</v>
      </c>
      <c r="AC43" s="161">
        <v>-14.406433582294101</v>
      </c>
      <c r="AD43" s="144"/>
      <c r="AE43" s="162">
        <v>6.7737277101124898</v>
      </c>
      <c r="AF43" s="137"/>
      <c r="AG43" s="177">
        <v>44.305275601518098</v>
      </c>
      <c r="AH43" s="178">
        <v>56.975991852083901</v>
      </c>
      <c r="AI43" s="178">
        <v>63.716976566036401</v>
      </c>
      <c r="AJ43" s="178">
        <v>68.380019847487702</v>
      </c>
      <c r="AK43" s="178">
        <v>73.367773947560806</v>
      </c>
      <c r="AL43" s="179">
        <v>61.349207562937401</v>
      </c>
      <c r="AM43" s="166"/>
      <c r="AN43" s="180">
        <v>92.904303074619506</v>
      </c>
      <c r="AO43" s="181">
        <v>97.450618127057496</v>
      </c>
      <c r="AP43" s="182">
        <v>95.170911773435904</v>
      </c>
      <c r="AQ43" s="166"/>
      <c r="AR43" s="183">
        <v>70.992707101180798</v>
      </c>
      <c r="AS43" s="149"/>
      <c r="AT43" s="156">
        <v>9.9891623295601804</v>
      </c>
      <c r="AU43" s="157">
        <v>14.4503061692883</v>
      </c>
      <c r="AV43" s="157">
        <v>23.733350982929199</v>
      </c>
      <c r="AW43" s="157">
        <v>32.075042556036401</v>
      </c>
      <c r="AX43" s="157">
        <v>33.016010633908202</v>
      </c>
      <c r="AY43" s="158">
        <v>23.444069056963102</v>
      </c>
      <c r="AZ43" s="144"/>
      <c r="BA43" s="159">
        <v>-2.1577208851610798</v>
      </c>
      <c r="BB43" s="160">
        <v>-6.7458347108404197</v>
      </c>
      <c r="BC43" s="161">
        <v>-4.5681503661251801</v>
      </c>
      <c r="BD43" s="144"/>
      <c r="BE43" s="162">
        <v>10.9402105422575</v>
      </c>
      <c r="BF43" s="137"/>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Z18" sqref="Z18"/>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0"/>
      <c r="B1" s="101" t="s">
        <v>101</v>
      </c>
      <c r="D1" s="184"/>
      <c r="E1" s="184"/>
      <c r="F1" s="184"/>
      <c r="G1" s="184"/>
      <c r="H1" s="184"/>
      <c r="I1" s="184"/>
      <c r="J1" s="184"/>
      <c r="K1" s="184"/>
      <c r="L1" s="184"/>
      <c r="M1" s="184"/>
      <c r="N1" s="184"/>
      <c r="O1" s="184"/>
      <c r="P1" s="184"/>
      <c r="Q1" s="184"/>
      <c r="R1" s="184"/>
      <c r="S1" s="184"/>
      <c r="T1" s="184"/>
      <c r="U1" s="184"/>
      <c r="V1" s="184"/>
      <c r="W1" s="184"/>
      <c r="X1" s="184"/>
      <c r="Y1" s="185"/>
      <c r="Z1" s="185"/>
      <c r="AA1" s="185"/>
      <c r="AB1" s="185"/>
      <c r="AC1" s="185"/>
      <c r="AD1" s="185"/>
      <c r="AE1" s="185"/>
      <c r="AF1" s="185"/>
      <c r="AG1" s="185"/>
      <c r="AH1" s="185"/>
      <c r="AI1" s="185"/>
      <c r="AJ1" s="185"/>
      <c r="AK1" s="185"/>
      <c r="AL1" s="185"/>
    </row>
    <row r="2" spans="1:50" ht="15" customHeight="1" x14ac:dyDescent="0.25">
      <c r="A2" s="184"/>
      <c r="B2" s="97" t="s">
        <v>124</v>
      </c>
      <c r="C2" s="184"/>
      <c r="D2" s="184"/>
      <c r="E2" s="184"/>
      <c r="F2" s="184"/>
      <c r="G2" s="184"/>
      <c r="H2" s="184"/>
      <c r="I2" s="184"/>
      <c r="J2" s="184"/>
      <c r="K2" s="184"/>
      <c r="L2" s="184"/>
      <c r="M2" s="184"/>
      <c r="N2" s="184"/>
      <c r="O2" s="184"/>
      <c r="P2" s="184"/>
      <c r="Q2" s="184"/>
      <c r="R2" s="184"/>
      <c r="S2" s="184"/>
      <c r="T2" s="184"/>
      <c r="U2" s="184"/>
      <c r="V2" s="184"/>
      <c r="W2" s="184"/>
      <c r="X2" s="184"/>
      <c r="Y2" s="185"/>
      <c r="Z2" s="185"/>
      <c r="AA2" s="185"/>
      <c r="AB2" s="185"/>
      <c r="AC2" s="185"/>
      <c r="AD2" s="185"/>
      <c r="AE2" s="185"/>
      <c r="AF2" s="185"/>
      <c r="AG2" s="185"/>
      <c r="AH2" s="185"/>
      <c r="AI2" s="185"/>
      <c r="AJ2" s="185"/>
      <c r="AK2" s="185"/>
      <c r="AL2" s="185"/>
    </row>
    <row r="3" spans="1:50" x14ac:dyDescent="0.25">
      <c r="A3" s="184"/>
      <c r="B3" s="184"/>
      <c r="C3" s="184"/>
      <c r="D3" s="184"/>
      <c r="E3" s="184"/>
      <c r="F3" s="184"/>
      <c r="G3" s="184"/>
      <c r="H3" s="184"/>
      <c r="I3" s="184"/>
      <c r="J3" s="184"/>
      <c r="K3" s="184"/>
      <c r="L3" s="184"/>
      <c r="M3" s="184"/>
      <c r="N3" s="184"/>
      <c r="O3" s="184"/>
      <c r="P3" s="184"/>
      <c r="Q3" s="184"/>
      <c r="R3" s="184"/>
      <c r="S3" s="184"/>
      <c r="T3" s="184"/>
      <c r="U3" s="184"/>
      <c r="V3" s="184"/>
      <c r="W3" s="184"/>
      <c r="X3" s="184"/>
      <c r="Y3" s="185"/>
      <c r="Z3" s="185"/>
      <c r="AA3" s="185"/>
      <c r="AB3" s="185"/>
      <c r="AC3" s="185"/>
      <c r="AD3" s="185"/>
      <c r="AE3" s="185"/>
      <c r="AF3" s="185"/>
      <c r="AG3" s="185"/>
      <c r="AH3" s="185"/>
      <c r="AI3" s="185"/>
      <c r="AJ3" s="185"/>
      <c r="AK3" s="185"/>
      <c r="AL3" s="185"/>
    </row>
    <row r="4" spans="1:50" x14ac:dyDescent="0.25">
      <c r="A4" s="184"/>
      <c r="B4" s="184"/>
      <c r="C4" s="184"/>
      <c r="D4" s="184"/>
      <c r="E4" s="184"/>
      <c r="F4" s="184"/>
      <c r="G4" s="184"/>
      <c r="H4" s="184"/>
      <c r="I4" s="184"/>
      <c r="J4" s="184"/>
      <c r="K4" s="184"/>
      <c r="L4" s="184"/>
      <c r="M4" s="184"/>
      <c r="N4" s="184"/>
      <c r="O4" s="184"/>
      <c r="P4" s="184"/>
      <c r="Q4" s="184"/>
      <c r="R4" s="184"/>
      <c r="S4" s="184"/>
      <c r="T4" s="184"/>
      <c r="U4" s="184"/>
      <c r="V4" s="184"/>
      <c r="W4" s="184"/>
      <c r="X4" s="184"/>
      <c r="Y4" s="185"/>
      <c r="Z4" s="185"/>
      <c r="AA4" s="185"/>
      <c r="AB4" s="185"/>
      <c r="AC4" s="185"/>
      <c r="AD4" s="185"/>
      <c r="AE4" s="185"/>
      <c r="AF4" s="185"/>
      <c r="AG4" s="185"/>
      <c r="AH4" s="185"/>
      <c r="AI4" s="185"/>
      <c r="AJ4" s="185"/>
      <c r="AK4" s="185"/>
      <c r="AL4" s="185"/>
    </row>
    <row r="5" spans="1:50" x14ac:dyDescent="0.25">
      <c r="A5" s="184"/>
      <c r="B5" s="184"/>
      <c r="C5" s="184"/>
      <c r="D5" s="184"/>
      <c r="E5" s="184"/>
      <c r="F5" s="184"/>
      <c r="G5" s="184"/>
      <c r="H5" s="184"/>
      <c r="I5" s="184"/>
      <c r="J5" s="184"/>
      <c r="K5" s="184"/>
      <c r="L5" s="184"/>
      <c r="M5" s="184"/>
      <c r="N5" s="184"/>
      <c r="O5" s="184"/>
      <c r="P5" s="184"/>
      <c r="Q5" s="184"/>
      <c r="R5" s="184"/>
      <c r="S5" s="184"/>
      <c r="T5" s="184"/>
      <c r="U5" s="184"/>
      <c r="V5" s="184"/>
      <c r="W5" s="184"/>
      <c r="X5" s="184"/>
      <c r="Y5" s="185"/>
      <c r="Z5" s="185"/>
      <c r="AA5" s="185"/>
      <c r="AB5" s="185"/>
      <c r="AC5" s="185"/>
      <c r="AD5" s="185"/>
      <c r="AE5" s="185"/>
      <c r="AF5" s="185"/>
      <c r="AG5" s="185"/>
      <c r="AH5" s="185"/>
      <c r="AI5" s="185"/>
      <c r="AJ5" s="185"/>
      <c r="AK5" s="185"/>
      <c r="AL5" s="185"/>
    </row>
    <row r="6" spans="1:50" x14ac:dyDescent="0.25">
      <c r="A6" s="184"/>
      <c r="B6" s="184"/>
      <c r="C6" s="184"/>
      <c r="D6" s="184"/>
      <c r="E6" s="184"/>
      <c r="F6" s="184"/>
      <c r="G6" s="184"/>
      <c r="H6" s="184"/>
      <c r="I6" s="184"/>
      <c r="J6" s="184"/>
      <c r="K6" s="184"/>
      <c r="L6" s="184"/>
      <c r="M6" s="184"/>
      <c r="N6" s="184"/>
      <c r="O6" s="184"/>
      <c r="P6" s="184"/>
      <c r="Q6" s="184"/>
      <c r="R6" s="184"/>
      <c r="S6" s="184"/>
      <c r="T6" s="184"/>
      <c r="U6" s="184"/>
      <c r="V6" s="184"/>
      <c r="W6" s="184"/>
      <c r="X6" s="184"/>
      <c r="Y6" s="185"/>
      <c r="Z6" s="185"/>
      <c r="AA6" s="185"/>
      <c r="AB6" s="185"/>
      <c r="AC6" s="185"/>
      <c r="AD6" s="185"/>
      <c r="AE6" s="185"/>
      <c r="AF6" s="185"/>
      <c r="AG6" s="185"/>
      <c r="AH6" s="185"/>
      <c r="AI6" s="185"/>
      <c r="AJ6" s="185"/>
      <c r="AK6" s="185"/>
      <c r="AL6" s="185"/>
    </row>
    <row r="7" spans="1:50" x14ac:dyDescent="0.25">
      <c r="A7" s="184"/>
      <c r="B7" s="184"/>
      <c r="C7" s="184"/>
      <c r="D7" s="184"/>
      <c r="E7" s="184"/>
      <c r="F7" s="184"/>
      <c r="G7" s="184"/>
      <c r="H7" s="184"/>
      <c r="I7" s="184"/>
      <c r="J7" s="184"/>
      <c r="K7" s="184"/>
      <c r="L7" s="184"/>
      <c r="M7" s="184"/>
      <c r="N7" s="184"/>
      <c r="O7" s="184"/>
      <c r="P7" s="184"/>
      <c r="Q7" s="184"/>
      <c r="R7" s="184"/>
      <c r="S7" s="184"/>
      <c r="T7" s="184"/>
      <c r="U7" s="184"/>
      <c r="V7" s="184"/>
      <c r="W7" s="184"/>
      <c r="X7" s="184"/>
      <c r="Y7" s="185"/>
      <c r="Z7" s="185"/>
      <c r="AA7" s="185"/>
      <c r="AB7" s="185"/>
      <c r="AC7" s="185"/>
      <c r="AD7" s="185"/>
      <c r="AE7" s="185"/>
      <c r="AF7" s="185"/>
      <c r="AG7" s="185"/>
      <c r="AH7" s="185"/>
      <c r="AI7" s="185"/>
      <c r="AJ7" s="185"/>
      <c r="AK7" s="185"/>
      <c r="AL7" s="185"/>
    </row>
    <row r="8" spans="1:50" ht="18" customHeight="1" x14ac:dyDescent="0.3">
      <c r="A8" s="102"/>
      <c r="B8" s="184"/>
      <c r="C8" s="184"/>
      <c r="D8" s="222">
        <v>2022</v>
      </c>
      <c r="E8" s="222"/>
      <c r="F8" s="222"/>
      <c r="G8" s="222"/>
      <c r="H8" s="222"/>
      <c r="I8" s="222"/>
      <c r="J8" s="222"/>
      <c r="K8" s="102"/>
      <c r="L8" s="102"/>
      <c r="M8" s="102"/>
      <c r="N8" s="102"/>
      <c r="O8" s="184"/>
      <c r="P8" s="222">
        <v>2021</v>
      </c>
      <c r="Q8" s="222"/>
      <c r="R8" s="222"/>
      <c r="S8" s="222"/>
      <c r="T8" s="222"/>
      <c r="U8" s="222"/>
      <c r="V8" s="222"/>
      <c r="W8" s="102"/>
      <c r="X8" s="102"/>
      <c r="Y8" s="185"/>
      <c r="Z8" s="185"/>
      <c r="AA8" s="185"/>
      <c r="AB8" s="185"/>
      <c r="AC8" s="185"/>
      <c r="AD8" s="185"/>
      <c r="AE8" s="185"/>
      <c r="AF8" s="185"/>
      <c r="AG8" s="185"/>
      <c r="AH8" s="185"/>
      <c r="AI8" s="185"/>
      <c r="AJ8" s="185"/>
      <c r="AK8" s="185"/>
      <c r="AL8" s="185"/>
    </row>
    <row r="9" spans="1:50" ht="15.75" customHeight="1" x14ac:dyDescent="0.3">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5">
      <c r="A10" s="186"/>
      <c r="B10" s="184"/>
      <c r="C10" s="108" t="s">
        <v>113</v>
      </c>
      <c r="D10" s="109">
        <v>11</v>
      </c>
      <c r="E10" s="110">
        <v>12</v>
      </c>
      <c r="F10" s="110">
        <v>13</v>
      </c>
      <c r="G10" s="110">
        <v>14</v>
      </c>
      <c r="H10" s="110">
        <v>15</v>
      </c>
      <c r="I10" s="110">
        <v>16</v>
      </c>
      <c r="J10" s="111">
        <v>17</v>
      </c>
      <c r="K10" s="186"/>
      <c r="L10" s="186"/>
      <c r="M10" s="223" t="s">
        <v>104</v>
      </c>
      <c r="N10" s="224"/>
      <c r="O10" s="108" t="s">
        <v>113</v>
      </c>
      <c r="P10" s="109">
        <v>12</v>
      </c>
      <c r="Q10" s="110">
        <v>13</v>
      </c>
      <c r="R10" s="110">
        <v>14</v>
      </c>
      <c r="S10" s="110">
        <v>15</v>
      </c>
      <c r="T10" s="110">
        <v>16</v>
      </c>
      <c r="U10" s="110">
        <v>17</v>
      </c>
      <c r="V10" s="111">
        <v>18</v>
      </c>
      <c r="W10" s="186"/>
      <c r="X10" s="186"/>
      <c r="Y10" s="185"/>
      <c r="Z10" s="185"/>
      <c r="AA10" s="185"/>
      <c r="AB10" s="185"/>
      <c r="AC10" s="185"/>
      <c r="AD10" s="185"/>
      <c r="AE10" s="185"/>
      <c r="AF10" s="185"/>
      <c r="AG10" s="185"/>
      <c r="AH10" s="185"/>
      <c r="AI10" s="185"/>
      <c r="AJ10" s="185"/>
      <c r="AK10" s="185"/>
      <c r="AL10" s="185"/>
    </row>
    <row r="11" spans="1:50" ht="20.100000000000001" customHeight="1" x14ac:dyDescent="0.25">
      <c r="A11" s="186"/>
      <c r="B11" s="184"/>
      <c r="C11" s="108" t="s">
        <v>113</v>
      </c>
      <c r="D11" s="112">
        <v>18</v>
      </c>
      <c r="E11" s="113">
        <v>19</v>
      </c>
      <c r="F11" s="113">
        <v>20</v>
      </c>
      <c r="G11" s="113">
        <v>21</v>
      </c>
      <c r="H11" s="113">
        <v>22</v>
      </c>
      <c r="I11" s="113">
        <v>23</v>
      </c>
      <c r="J11" s="114">
        <v>24</v>
      </c>
      <c r="K11" s="186"/>
      <c r="L11" s="186"/>
      <c r="M11" s="223" t="s">
        <v>104</v>
      </c>
      <c r="N11" s="224"/>
      <c r="O11" s="108" t="s">
        <v>113</v>
      </c>
      <c r="P11" s="112">
        <v>19</v>
      </c>
      <c r="Q11" s="113">
        <v>20</v>
      </c>
      <c r="R11" s="113">
        <v>21</v>
      </c>
      <c r="S11" s="113">
        <v>22</v>
      </c>
      <c r="T11" s="113">
        <v>23</v>
      </c>
      <c r="U11" s="113">
        <v>24</v>
      </c>
      <c r="V11" s="114">
        <v>25</v>
      </c>
      <c r="W11" s="186"/>
      <c r="X11" s="186"/>
      <c r="Y11" s="185"/>
      <c r="Z11" s="185"/>
      <c r="AA11" s="185"/>
      <c r="AB11" s="185"/>
      <c r="AC11" s="185"/>
      <c r="AD11" s="185"/>
      <c r="AE11" s="185"/>
      <c r="AF11" s="185"/>
      <c r="AG11" s="185"/>
      <c r="AH11" s="185"/>
      <c r="AI11" s="185"/>
      <c r="AJ11" s="185"/>
      <c r="AK11" s="185"/>
      <c r="AL11" s="185"/>
    </row>
    <row r="12" spans="1:50" ht="20.100000000000001" customHeight="1" x14ac:dyDescent="0.25">
      <c r="A12" s="186"/>
      <c r="B12" s="184"/>
      <c r="C12" s="108" t="s">
        <v>116</v>
      </c>
      <c r="D12" s="115">
        <v>25</v>
      </c>
      <c r="E12" s="116">
        <v>26</v>
      </c>
      <c r="F12" s="116">
        <v>27</v>
      </c>
      <c r="G12" s="116">
        <v>28</v>
      </c>
      <c r="H12" s="116">
        <v>29</v>
      </c>
      <c r="I12" s="116">
        <v>30</v>
      </c>
      <c r="J12" s="117">
        <v>1</v>
      </c>
      <c r="K12" s="186"/>
      <c r="L12" s="186"/>
      <c r="M12" s="223" t="s">
        <v>104</v>
      </c>
      <c r="N12" s="224"/>
      <c r="O12" s="108" t="s">
        <v>116</v>
      </c>
      <c r="P12" s="115">
        <v>26</v>
      </c>
      <c r="Q12" s="116">
        <v>27</v>
      </c>
      <c r="R12" s="116">
        <v>28</v>
      </c>
      <c r="S12" s="116">
        <v>29</v>
      </c>
      <c r="T12" s="116">
        <v>30</v>
      </c>
      <c r="U12" s="116">
        <v>1</v>
      </c>
      <c r="V12" s="117">
        <v>2</v>
      </c>
      <c r="W12" s="186"/>
      <c r="X12" s="186"/>
      <c r="Y12" s="185"/>
      <c r="Z12" s="185"/>
      <c r="AA12" s="185"/>
      <c r="AB12" s="185"/>
      <c r="AC12" s="185"/>
      <c r="AD12" s="185"/>
      <c r="AE12" s="185"/>
      <c r="AF12" s="185"/>
      <c r="AG12" s="185"/>
      <c r="AH12" s="185"/>
      <c r="AI12" s="185"/>
      <c r="AJ12" s="185"/>
      <c r="AK12" s="185"/>
      <c r="AL12" s="185"/>
    </row>
    <row r="13" spans="1:50" ht="20.100000000000001" customHeight="1" x14ac:dyDescent="0.25">
      <c r="A13" s="186"/>
      <c r="B13" s="184"/>
      <c r="C13" s="108" t="s">
        <v>119</v>
      </c>
      <c r="D13" s="118">
        <v>2</v>
      </c>
      <c r="E13" s="119">
        <v>3</v>
      </c>
      <c r="F13" s="119">
        <v>4</v>
      </c>
      <c r="G13" s="119">
        <v>5</v>
      </c>
      <c r="H13" s="119">
        <v>6</v>
      </c>
      <c r="I13" s="119">
        <v>7</v>
      </c>
      <c r="J13" s="120">
        <v>8</v>
      </c>
      <c r="K13" s="186"/>
      <c r="L13" s="186"/>
      <c r="M13" s="223" t="s">
        <v>104</v>
      </c>
      <c r="N13" s="224"/>
      <c r="O13" s="108" t="s">
        <v>119</v>
      </c>
      <c r="P13" s="118">
        <v>3</v>
      </c>
      <c r="Q13" s="119">
        <v>4</v>
      </c>
      <c r="R13" s="119">
        <v>5</v>
      </c>
      <c r="S13" s="119">
        <v>6</v>
      </c>
      <c r="T13" s="119">
        <v>7</v>
      </c>
      <c r="U13" s="119">
        <v>8</v>
      </c>
      <c r="V13" s="120">
        <v>9</v>
      </c>
      <c r="W13" s="186"/>
      <c r="X13" s="186"/>
      <c r="Y13" s="185"/>
      <c r="Z13" s="185"/>
      <c r="AA13" s="185"/>
      <c r="AB13" s="185"/>
      <c r="AC13" s="185"/>
      <c r="AD13" s="185"/>
      <c r="AE13" s="185"/>
      <c r="AF13" s="185"/>
      <c r="AG13" s="185"/>
      <c r="AH13" s="185"/>
      <c r="AI13" s="185"/>
      <c r="AJ13" s="185"/>
      <c r="AK13" s="185"/>
      <c r="AL13" s="185"/>
    </row>
    <row r="14" spans="1:50" ht="20.100000000000001" customHeight="1" x14ac:dyDescent="0.25">
      <c r="A14" s="186"/>
      <c r="B14" s="184"/>
      <c r="C14" s="108" t="s">
        <v>119</v>
      </c>
      <c r="D14" s="121">
        <v>9</v>
      </c>
      <c r="E14" s="122">
        <v>10</v>
      </c>
      <c r="F14" s="122">
        <v>11</v>
      </c>
      <c r="G14" s="122">
        <v>12</v>
      </c>
      <c r="H14" s="122">
        <v>13</v>
      </c>
      <c r="I14" s="122">
        <v>14</v>
      </c>
      <c r="J14" s="123">
        <v>15</v>
      </c>
      <c r="K14" s="186"/>
      <c r="L14" s="186"/>
      <c r="M14" s="223" t="s">
        <v>104</v>
      </c>
      <c r="N14" s="224"/>
      <c r="O14" s="108" t="s">
        <v>119</v>
      </c>
      <c r="P14" s="121">
        <v>10</v>
      </c>
      <c r="Q14" s="122">
        <v>11</v>
      </c>
      <c r="R14" s="122">
        <v>12</v>
      </c>
      <c r="S14" s="122">
        <v>13</v>
      </c>
      <c r="T14" s="122">
        <v>14</v>
      </c>
      <c r="U14" s="122">
        <v>15</v>
      </c>
      <c r="V14" s="123">
        <v>16</v>
      </c>
      <c r="W14" s="186"/>
      <c r="X14" s="186"/>
      <c r="Y14" s="185"/>
      <c r="Z14" s="185"/>
      <c r="AA14" s="185"/>
      <c r="AB14" s="185"/>
      <c r="AC14" s="185"/>
      <c r="AD14" s="185"/>
      <c r="AE14" s="185"/>
      <c r="AF14" s="185"/>
      <c r="AG14" s="185"/>
      <c r="AH14" s="185"/>
      <c r="AI14" s="185"/>
      <c r="AJ14" s="185"/>
      <c r="AK14" s="185"/>
      <c r="AL14" s="185"/>
    </row>
    <row r="15" spans="1:50" ht="20.100000000000001" customHeight="1" x14ac:dyDescent="0.25">
      <c r="A15" s="186"/>
      <c r="B15" s="184"/>
      <c r="C15" s="108" t="s">
        <v>119</v>
      </c>
      <c r="D15" s="124">
        <v>16</v>
      </c>
      <c r="E15" s="125">
        <v>17</v>
      </c>
      <c r="F15" s="125">
        <v>18</v>
      </c>
      <c r="G15" s="125">
        <v>19</v>
      </c>
      <c r="H15" s="125">
        <v>20</v>
      </c>
      <c r="I15" s="125">
        <v>21</v>
      </c>
      <c r="J15" s="126">
        <v>22</v>
      </c>
      <c r="K15" s="186"/>
      <c r="L15" s="186"/>
      <c r="M15" s="223" t="s">
        <v>104</v>
      </c>
      <c r="N15" s="224"/>
      <c r="O15" s="108" t="s">
        <v>119</v>
      </c>
      <c r="P15" s="124">
        <v>17</v>
      </c>
      <c r="Q15" s="125">
        <v>18</v>
      </c>
      <c r="R15" s="125">
        <v>19</v>
      </c>
      <c r="S15" s="125">
        <v>20</v>
      </c>
      <c r="T15" s="125">
        <v>21</v>
      </c>
      <c r="U15" s="125">
        <v>22</v>
      </c>
      <c r="V15" s="126">
        <v>23</v>
      </c>
      <c r="W15" s="186"/>
      <c r="X15" s="186"/>
      <c r="Y15" s="185"/>
      <c r="Z15" s="185"/>
      <c r="AA15" s="185"/>
      <c r="AB15" s="185"/>
      <c r="AC15" s="185"/>
      <c r="AD15" s="185"/>
      <c r="AE15" s="185"/>
      <c r="AF15" s="185"/>
      <c r="AG15" s="185"/>
      <c r="AH15" s="185"/>
      <c r="AI15" s="185"/>
      <c r="AJ15" s="185"/>
      <c r="AK15" s="185"/>
      <c r="AL15" s="185"/>
    </row>
    <row r="16" spans="1:50" x14ac:dyDescent="0.25">
      <c r="A16" s="184"/>
      <c r="B16" s="184"/>
      <c r="C16" s="184"/>
      <c r="D16" s="184"/>
      <c r="E16" s="184"/>
      <c r="F16" s="184"/>
      <c r="G16" s="184"/>
      <c r="H16" s="184"/>
      <c r="I16" s="184"/>
      <c r="J16" s="184"/>
      <c r="K16" s="184"/>
      <c r="L16" s="184"/>
      <c r="M16" s="184"/>
      <c r="N16" s="184"/>
      <c r="O16" s="184"/>
      <c r="P16" s="184"/>
      <c r="Q16" s="184"/>
      <c r="R16" s="184"/>
      <c r="S16" s="184"/>
      <c r="T16" s="184"/>
      <c r="U16" s="184"/>
      <c r="V16" s="184"/>
      <c r="W16" s="184"/>
      <c r="X16" s="184"/>
      <c r="Y16" s="185"/>
      <c r="Z16" s="185"/>
      <c r="AA16" s="185"/>
      <c r="AB16" s="185"/>
      <c r="AC16" s="185"/>
      <c r="AD16" s="185"/>
      <c r="AE16" s="185"/>
      <c r="AF16" s="185"/>
      <c r="AG16" s="185"/>
      <c r="AH16" s="185"/>
      <c r="AI16" s="185"/>
      <c r="AJ16" s="185"/>
      <c r="AK16" s="185"/>
      <c r="AL16" s="185"/>
    </row>
    <row r="17" spans="1:50" x14ac:dyDescent="0.25">
      <c r="A17" s="184"/>
      <c r="B17" s="184"/>
      <c r="C17" s="184"/>
      <c r="D17" s="184"/>
      <c r="E17" s="184"/>
      <c r="F17" s="184"/>
      <c r="G17" s="184"/>
      <c r="H17" s="184"/>
      <c r="I17" s="184"/>
      <c r="J17" s="184"/>
      <c r="K17" s="184"/>
      <c r="L17" s="184"/>
      <c r="M17" s="184"/>
      <c r="N17" s="184"/>
      <c r="O17" s="184"/>
      <c r="P17" s="184"/>
      <c r="Q17" s="184"/>
      <c r="R17" s="184"/>
      <c r="S17" s="184"/>
      <c r="T17" s="184"/>
      <c r="U17" s="184"/>
      <c r="V17" s="184"/>
      <c r="W17" s="184"/>
      <c r="X17" s="184"/>
      <c r="Y17" s="185"/>
      <c r="Z17" s="185"/>
      <c r="AA17" s="185"/>
      <c r="AB17" s="185"/>
      <c r="AC17" s="185"/>
      <c r="AD17" s="185"/>
      <c r="AE17" s="185"/>
      <c r="AF17" s="185"/>
      <c r="AG17" s="185"/>
      <c r="AH17" s="185"/>
      <c r="AI17" s="185"/>
      <c r="AJ17" s="185"/>
      <c r="AK17" s="185"/>
      <c r="AL17" s="185"/>
    </row>
    <row r="18" spans="1:50" x14ac:dyDescent="0.25">
      <c r="A18" s="184"/>
      <c r="B18" s="184"/>
      <c r="C18" s="184"/>
      <c r="D18" s="225" t="s">
        <v>105</v>
      </c>
      <c r="E18" s="225"/>
      <c r="F18" s="225"/>
      <c r="G18" s="225"/>
      <c r="H18" s="225"/>
      <c r="I18" s="225"/>
      <c r="J18" s="225"/>
      <c r="K18" s="184"/>
      <c r="L18" s="184"/>
      <c r="M18" s="184"/>
      <c r="N18" s="184"/>
      <c r="O18" s="184"/>
      <c r="P18" s="225" t="s">
        <v>106</v>
      </c>
      <c r="Q18" s="225"/>
      <c r="R18" s="225"/>
      <c r="S18" s="225"/>
      <c r="T18" s="225"/>
      <c r="U18" s="225"/>
      <c r="V18" s="225"/>
      <c r="W18" s="184"/>
      <c r="X18" s="184"/>
      <c r="Y18" s="185"/>
      <c r="Z18" s="185"/>
      <c r="AA18" s="185"/>
      <c r="AB18" s="185"/>
      <c r="AC18" s="185"/>
      <c r="AD18" s="185"/>
      <c r="AE18" s="185"/>
      <c r="AF18" s="185"/>
      <c r="AG18" s="185"/>
      <c r="AH18" s="185"/>
      <c r="AI18" s="185"/>
      <c r="AJ18" s="185"/>
      <c r="AK18" s="185"/>
      <c r="AL18" s="185"/>
    </row>
    <row r="19" spans="1:50" ht="13.2" customHeight="1" x14ac:dyDescent="0.25">
      <c r="A19" s="184"/>
      <c r="B19" s="184"/>
      <c r="C19" s="219" t="s">
        <v>117</v>
      </c>
      <c r="D19" s="219"/>
      <c r="E19" s="219"/>
      <c r="F19" s="219"/>
      <c r="G19" s="184"/>
      <c r="H19" s="184" t="s">
        <v>118</v>
      </c>
      <c r="I19" s="184"/>
      <c r="J19" s="184"/>
      <c r="K19" s="184"/>
      <c r="L19" s="184"/>
      <c r="M19" s="184"/>
      <c r="N19" s="184"/>
      <c r="O19" s="219" t="s">
        <v>114</v>
      </c>
      <c r="P19" s="219"/>
      <c r="Q19" s="219"/>
      <c r="R19" s="219"/>
      <c r="S19" s="184"/>
      <c r="T19" s="184" t="s">
        <v>115</v>
      </c>
      <c r="U19" s="184"/>
      <c r="V19" s="184"/>
      <c r="W19" s="184"/>
      <c r="X19" s="184"/>
      <c r="Y19" s="185"/>
      <c r="Z19" s="185"/>
      <c r="AA19" s="185"/>
      <c r="AB19" s="185"/>
      <c r="AC19" s="185"/>
      <c r="AD19" s="185"/>
      <c r="AE19" s="185"/>
      <c r="AF19" s="185"/>
      <c r="AG19" s="185"/>
      <c r="AH19" s="185"/>
      <c r="AI19" s="185"/>
      <c r="AJ19" s="185"/>
      <c r="AK19" s="185"/>
      <c r="AL19" s="185"/>
    </row>
    <row r="20" spans="1:50" x14ac:dyDescent="0.25">
      <c r="A20" s="127"/>
      <c r="B20" s="127"/>
      <c r="C20" s="219" t="s">
        <v>120</v>
      </c>
      <c r="D20" s="219"/>
      <c r="E20" s="219"/>
      <c r="F20" s="219"/>
      <c r="G20" s="39"/>
      <c r="H20" s="39" t="s">
        <v>115</v>
      </c>
      <c r="I20" s="39"/>
      <c r="J20" s="39"/>
      <c r="K20" s="127"/>
      <c r="L20" s="127"/>
      <c r="M20" s="127"/>
      <c r="N20" s="127"/>
      <c r="O20" s="219" t="s">
        <v>123</v>
      </c>
      <c r="P20" s="219"/>
      <c r="Q20" s="219"/>
      <c r="R20" s="219"/>
      <c r="S20" s="39"/>
      <c r="T20" s="39" t="s">
        <v>122</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5">
      <c r="A21" s="130"/>
      <c r="B21" s="130"/>
      <c r="C21" s="219" t="s">
        <v>121</v>
      </c>
      <c r="D21" s="219"/>
      <c r="E21" s="219"/>
      <c r="F21" s="219"/>
      <c r="G21" s="39"/>
      <c r="H21" s="39" t="s">
        <v>122</v>
      </c>
      <c r="I21" s="39"/>
      <c r="J21" s="39"/>
      <c r="K21" s="127"/>
      <c r="L21" s="127"/>
      <c r="M21" s="127"/>
      <c r="N21" s="127"/>
      <c r="O21" s="219"/>
      <c r="P21" s="219"/>
      <c r="Q21" s="219"/>
      <c r="R21" s="219"/>
      <c r="S21" s="131"/>
      <c r="T21" s="131"/>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5">
      <c r="A22" s="127"/>
      <c r="B22" s="127"/>
      <c r="C22" s="219"/>
      <c r="D22" s="219"/>
      <c r="E22" s="219"/>
      <c r="F22" s="219"/>
      <c r="G22" s="39"/>
      <c r="H22" s="39"/>
      <c r="I22" s="39"/>
      <c r="J22" s="39"/>
      <c r="K22" s="127"/>
      <c r="L22" s="127"/>
      <c r="M22" s="127"/>
      <c r="N22" s="127"/>
      <c r="O22" s="219"/>
      <c r="P22" s="219"/>
      <c r="Q22" s="219"/>
      <c r="R22" s="219"/>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5">
      <c r="A23" s="127"/>
      <c r="B23" s="127"/>
      <c r="C23" s="219"/>
      <c r="D23" s="219"/>
      <c r="E23" s="219"/>
      <c r="F23" s="219"/>
      <c r="G23" s="39"/>
      <c r="H23" s="39"/>
      <c r="I23" s="39"/>
      <c r="J23" s="127"/>
      <c r="K23" s="127"/>
      <c r="L23" s="127"/>
      <c r="M23" s="127"/>
      <c r="N23" s="127"/>
      <c r="O23" s="219"/>
      <c r="P23" s="219"/>
      <c r="Q23" s="219"/>
      <c r="R23" s="219"/>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5">
      <c r="A24" s="184"/>
      <c r="B24" s="184"/>
      <c r="C24" s="219"/>
      <c r="D24" s="219"/>
      <c r="E24" s="219"/>
      <c r="F24" s="219"/>
      <c r="G24" s="39"/>
      <c r="H24" s="39"/>
      <c r="I24" s="39"/>
      <c r="J24" s="184"/>
      <c r="K24" s="184"/>
      <c r="L24" s="184"/>
      <c r="M24" s="184"/>
      <c r="N24" s="184"/>
      <c r="O24" s="219"/>
      <c r="P24" s="219"/>
      <c r="Q24" s="219"/>
      <c r="R24" s="219"/>
      <c r="S24" s="39"/>
      <c r="T24" s="39"/>
      <c r="U24" s="39"/>
      <c r="V24" s="39"/>
      <c r="W24" s="39"/>
      <c r="X24" s="184"/>
      <c r="Y24" s="185"/>
      <c r="Z24" s="185"/>
      <c r="AA24" s="185"/>
      <c r="AB24" s="185"/>
      <c r="AC24" s="185"/>
      <c r="AD24" s="185"/>
      <c r="AE24" s="185"/>
      <c r="AF24" s="185"/>
      <c r="AG24" s="185"/>
      <c r="AH24" s="185"/>
      <c r="AI24" s="185"/>
      <c r="AJ24" s="185"/>
      <c r="AK24" s="185"/>
      <c r="AL24" s="185"/>
    </row>
    <row r="25" spans="1:50" ht="12.75" customHeight="1" x14ac:dyDescent="0.25">
      <c r="Y25" s="185"/>
      <c r="Z25" s="185"/>
      <c r="AA25" s="185"/>
      <c r="AB25" s="185"/>
      <c r="AC25" s="185"/>
      <c r="AD25" s="185"/>
      <c r="AE25" s="185"/>
      <c r="AF25" s="185"/>
      <c r="AG25" s="185"/>
      <c r="AH25" s="185"/>
      <c r="AI25" s="185"/>
      <c r="AJ25" s="185"/>
      <c r="AK25" s="185"/>
      <c r="AL25" s="185"/>
    </row>
    <row r="26" spans="1:50" x14ac:dyDescent="0.25">
      <c r="A26" s="184"/>
      <c r="B26" s="184"/>
      <c r="C26" s="219"/>
      <c r="D26" s="219"/>
      <c r="E26" s="219"/>
      <c r="F26" s="219"/>
      <c r="G26" s="39"/>
      <c r="H26" s="39"/>
      <c r="I26" s="39"/>
      <c r="J26" s="184"/>
      <c r="K26" s="184"/>
      <c r="L26" s="184"/>
      <c r="M26" s="184"/>
      <c r="N26" s="184"/>
      <c r="O26" s="219"/>
      <c r="P26" s="219"/>
      <c r="Q26" s="219"/>
      <c r="R26" s="219"/>
      <c r="S26" s="39"/>
      <c r="T26" s="39"/>
      <c r="U26" s="39"/>
      <c r="V26" s="39"/>
      <c r="W26" s="39"/>
      <c r="X26" s="184"/>
      <c r="Y26" s="185"/>
      <c r="Z26" s="185"/>
      <c r="AA26" s="185"/>
      <c r="AB26" s="185"/>
      <c r="AC26" s="185"/>
      <c r="AD26" s="185"/>
      <c r="AE26" s="185"/>
      <c r="AF26" s="185"/>
      <c r="AG26" s="185"/>
      <c r="AH26" s="185"/>
      <c r="AI26" s="185"/>
      <c r="AJ26" s="185"/>
      <c r="AK26" s="185"/>
      <c r="AL26" s="185"/>
    </row>
    <row r="27" spans="1:50" x14ac:dyDescent="0.25">
      <c r="A27" s="184"/>
      <c r="B27" s="184"/>
      <c r="C27" s="219"/>
      <c r="D27" s="221"/>
      <c r="E27" s="221"/>
      <c r="F27" s="39"/>
      <c r="G27" s="39"/>
      <c r="H27" s="39"/>
      <c r="I27" s="39"/>
      <c r="J27" s="184"/>
      <c r="K27" s="184"/>
      <c r="L27" s="184"/>
      <c r="M27" s="184"/>
      <c r="N27" s="184"/>
      <c r="O27" s="219"/>
      <c r="P27" s="221"/>
      <c r="Q27" s="221"/>
      <c r="R27" s="39"/>
      <c r="S27" s="39"/>
      <c r="T27" s="39"/>
      <c r="U27" s="39"/>
      <c r="V27" s="39"/>
      <c r="W27" s="39"/>
      <c r="X27" s="184"/>
      <c r="Y27" s="185"/>
      <c r="Z27" s="185"/>
      <c r="AA27" s="185"/>
      <c r="AB27" s="185"/>
      <c r="AC27" s="185"/>
      <c r="AD27" s="185"/>
      <c r="AE27" s="185"/>
      <c r="AF27" s="185"/>
      <c r="AG27" s="185"/>
      <c r="AH27" s="185"/>
      <c r="AI27" s="185"/>
      <c r="AJ27" s="185"/>
      <c r="AK27" s="185"/>
      <c r="AL27" s="185"/>
    </row>
    <row r="28" spans="1:50" x14ac:dyDescent="0.25">
      <c r="A28" s="184"/>
      <c r="B28" s="184"/>
      <c r="C28" s="219"/>
      <c r="D28" s="221"/>
      <c r="E28" s="221"/>
      <c r="F28" s="184"/>
      <c r="G28" s="184"/>
      <c r="H28" s="184"/>
      <c r="I28" s="184"/>
      <c r="J28" s="184"/>
      <c r="K28" s="184"/>
      <c r="L28" s="184"/>
      <c r="M28" s="184"/>
      <c r="N28" s="184"/>
      <c r="O28" s="219"/>
      <c r="P28" s="221"/>
      <c r="Q28" s="221"/>
      <c r="R28" s="184"/>
      <c r="S28" s="184"/>
      <c r="T28" s="184"/>
      <c r="U28" s="184"/>
      <c r="V28" s="184"/>
      <c r="W28" s="184"/>
      <c r="X28" s="184"/>
      <c r="Y28" s="185"/>
      <c r="Z28" s="185"/>
      <c r="AA28" s="185"/>
      <c r="AB28" s="185"/>
      <c r="AC28" s="185"/>
      <c r="AD28" s="185"/>
      <c r="AE28" s="185"/>
      <c r="AF28" s="185"/>
      <c r="AG28" s="185"/>
      <c r="AH28" s="185"/>
      <c r="AI28" s="185"/>
      <c r="AJ28" s="185"/>
      <c r="AK28" s="185"/>
      <c r="AL28" s="185"/>
    </row>
    <row r="29" spans="1:50" x14ac:dyDescent="0.25">
      <c r="A29" s="184"/>
      <c r="B29" s="184"/>
      <c r="C29" s="219"/>
      <c r="D29" s="221"/>
      <c r="E29" s="221"/>
      <c r="F29" s="184"/>
      <c r="G29" s="184"/>
      <c r="H29" s="184"/>
      <c r="I29" s="184"/>
      <c r="J29" s="184"/>
      <c r="K29" s="184"/>
      <c r="L29" s="184"/>
      <c r="M29" s="184"/>
      <c r="N29" s="184"/>
      <c r="O29" s="219"/>
      <c r="P29" s="221"/>
      <c r="Q29" s="221"/>
      <c r="R29" s="184"/>
      <c r="T29" s="184"/>
      <c r="U29" s="184"/>
      <c r="V29" s="184"/>
      <c r="W29" s="184"/>
      <c r="X29" s="184"/>
      <c r="Y29" s="185"/>
      <c r="Z29" s="185"/>
      <c r="AA29" s="185"/>
      <c r="AB29" s="185"/>
      <c r="AC29" s="185"/>
      <c r="AD29" s="185"/>
      <c r="AE29" s="185"/>
      <c r="AF29" s="185"/>
      <c r="AG29" s="185"/>
      <c r="AH29" s="185"/>
      <c r="AI29" s="185"/>
      <c r="AJ29" s="185"/>
      <c r="AK29" s="185"/>
      <c r="AL29" s="185"/>
    </row>
    <row r="30" spans="1:50" x14ac:dyDescent="0.25">
      <c r="A30" s="184"/>
      <c r="B30" s="184"/>
      <c r="C30" s="187"/>
      <c r="D30" s="184"/>
      <c r="E30" s="184"/>
      <c r="F30" s="184"/>
      <c r="G30" s="132" t="s">
        <v>107</v>
      </c>
      <c r="H30" s="184">
        <v>30</v>
      </c>
      <c r="I30" s="184"/>
      <c r="J30" s="184"/>
      <c r="K30" s="184"/>
      <c r="L30" s="184"/>
      <c r="M30" s="184"/>
      <c r="N30" s="184"/>
      <c r="O30" s="187"/>
      <c r="P30" s="184"/>
      <c r="Q30" s="184"/>
      <c r="R30" s="184"/>
      <c r="S30" s="132" t="s">
        <v>107</v>
      </c>
      <c r="T30" s="184">
        <v>30</v>
      </c>
      <c r="U30" s="184"/>
      <c r="V30" s="184"/>
      <c r="W30" s="184"/>
      <c r="X30" s="184"/>
      <c r="Y30" s="185"/>
      <c r="Z30" s="185"/>
      <c r="AA30" s="185"/>
      <c r="AB30" s="185"/>
      <c r="AC30" s="185"/>
      <c r="AD30" s="185"/>
      <c r="AE30" s="185"/>
      <c r="AF30" s="185"/>
      <c r="AG30" s="185"/>
      <c r="AH30" s="185"/>
      <c r="AI30" s="185"/>
      <c r="AJ30" s="185"/>
      <c r="AK30" s="185"/>
      <c r="AL30" s="185"/>
    </row>
    <row r="31" spans="1:50" x14ac:dyDescent="0.25">
      <c r="A31" s="184"/>
      <c r="B31" s="184"/>
      <c r="C31" s="187"/>
      <c r="D31" s="184"/>
      <c r="E31" s="184"/>
      <c r="F31" s="184"/>
      <c r="G31" s="132" t="s">
        <v>108</v>
      </c>
      <c r="H31" s="184">
        <v>12</v>
      </c>
      <c r="I31" s="184"/>
      <c r="J31" s="184"/>
      <c r="K31" s="184"/>
      <c r="L31" s="184"/>
      <c r="M31" s="184"/>
      <c r="N31" s="184"/>
      <c r="O31" s="187"/>
      <c r="P31" s="184"/>
      <c r="Q31" s="184"/>
      <c r="R31" s="184"/>
      <c r="S31" s="132" t="s">
        <v>108</v>
      </c>
      <c r="T31" s="184">
        <v>12</v>
      </c>
      <c r="U31" s="184"/>
      <c r="V31" s="184"/>
      <c r="W31" s="184"/>
      <c r="X31" s="184"/>
      <c r="Y31" s="185"/>
      <c r="Z31" s="185"/>
      <c r="AA31" s="185"/>
      <c r="AB31" s="185"/>
      <c r="AC31" s="185"/>
      <c r="AD31" s="185"/>
      <c r="AE31" s="185"/>
      <c r="AF31" s="185"/>
      <c r="AG31" s="185"/>
      <c r="AH31" s="185"/>
      <c r="AI31" s="185"/>
      <c r="AJ31" s="185"/>
      <c r="AK31" s="185"/>
      <c r="AL31" s="185"/>
    </row>
    <row r="32" spans="1:50" x14ac:dyDescent="0.25">
      <c r="A32" s="184"/>
      <c r="B32" s="184"/>
      <c r="C32" s="187"/>
      <c r="D32" s="184"/>
      <c r="E32" s="184"/>
      <c r="F32" s="184"/>
      <c r="G32" s="184"/>
      <c r="H32" s="184"/>
      <c r="I32" s="184"/>
      <c r="J32" s="184"/>
      <c r="K32" s="184"/>
      <c r="L32" s="184"/>
      <c r="M32" s="184"/>
      <c r="N32" s="184"/>
      <c r="O32" s="187"/>
      <c r="P32" s="184"/>
      <c r="Q32" s="184"/>
      <c r="R32" s="184"/>
      <c r="S32" s="184"/>
      <c r="T32" s="184"/>
      <c r="U32" s="184"/>
      <c r="V32" s="184"/>
      <c r="W32" s="184"/>
      <c r="X32" s="184"/>
      <c r="Y32" s="185"/>
      <c r="Z32" s="185"/>
      <c r="AA32" s="185"/>
      <c r="AB32" s="185"/>
      <c r="AC32" s="185"/>
      <c r="AD32" s="185"/>
      <c r="AE32" s="185"/>
      <c r="AF32" s="185"/>
      <c r="AG32" s="185"/>
      <c r="AH32" s="185"/>
      <c r="AI32" s="185"/>
      <c r="AJ32" s="185"/>
      <c r="AK32" s="185"/>
      <c r="AL32" s="185"/>
    </row>
    <row r="33" spans="1:38" x14ac:dyDescent="0.25">
      <c r="A33" s="184"/>
      <c r="B33" s="184"/>
      <c r="C33" s="187"/>
      <c r="D33" s="184"/>
      <c r="E33" s="184"/>
      <c r="F33" s="184"/>
      <c r="G33" s="184"/>
      <c r="H33" s="184"/>
      <c r="I33" s="184"/>
      <c r="J33" s="184"/>
      <c r="K33" s="184"/>
      <c r="L33" s="184"/>
      <c r="M33" s="184"/>
      <c r="N33" s="184"/>
      <c r="O33" s="187"/>
      <c r="P33" s="184"/>
      <c r="Q33" s="184"/>
      <c r="R33" s="184"/>
      <c r="S33" s="184"/>
      <c r="T33" s="184"/>
      <c r="U33" s="184"/>
      <c r="V33" s="184"/>
      <c r="W33" s="184"/>
      <c r="X33" s="184"/>
      <c r="Y33" s="185"/>
      <c r="Z33" s="185"/>
      <c r="AA33" s="185"/>
      <c r="AB33" s="185"/>
      <c r="AC33" s="185"/>
      <c r="AD33" s="185"/>
      <c r="AE33" s="185"/>
      <c r="AF33" s="185"/>
      <c r="AG33" s="185"/>
      <c r="AH33" s="185"/>
      <c r="AI33" s="185"/>
      <c r="AJ33" s="185"/>
      <c r="AK33" s="185"/>
      <c r="AL33" s="185"/>
    </row>
    <row r="34" spans="1:38" x14ac:dyDescent="0.25">
      <c r="A34" s="184"/>
      <c r="B34" s="133"/>
      <c r="C34" s="134"/>
      <c r="D34" s="184"/>
      <c r="E34" s="184"/>
      <c r="F34" s="184"/>
      <c r="G34" s="184"/>
      <c r="H34" s="184"/>
      <c r="I34" s="184"/>
      <c r="J34" s="184"/>
      <c r="K34" s="184"/>
      <c r="L34" s="184"/>
      <c r="M34" s="184"/>
      <c r="N34" s="184"/>
      <c r="O34" s="187"/>
      <c r="P34" s="184"/>
      <c r="Q34" s="184"/>
      <c r="R34" s="184"/>
      <c r="S34" s="184"/>
      <c r="T34" s="184"/>
      <c r="U34" s="184"/>
      <c r="V34" s="184"/>
      <c r="W34" s="184"/>
      <c r="X34" s="184"/>
      <c r="Y34" s="185"/>
      <c r="Z34" s="185"/>
      <c r="AA34" s="185"/>
      <c r="AB34" s="185"/>
      <c r="AC34" s="185"/>
      <c r="AD34" s="185"/>
      <c r="AE34" s="185"/>
      <c r="AF34" s="185"/>
      <c r="AG34" s="185"/>
      <c r="AH34" s="185"/>
      <c r="AI34" s="185"/>
      <c r="AJ34" s="185"/>
      <c r="AK34" s="185"/>
      <c r="AL34" s="185"/>
    </row>
    <row r="35" spans="1:38" x14ac:dyDescent="0.25">
      <c r="A35" s="184"/>
      <c r="B35" s="133"/>
      <c r="C35" s="134"/>
      <c r="D35" s="184"/>
      <c r="E35" s="184"/>
      <c r="F35" s="184"/>
      <c r="G35" s="184"/>
      <c r="H35" s="184"/>
      <c r="I35" s="184"/>
      <c r="J35" s="184"/>
      <c r="K35" s="184"/>
      <c r="L35" s="184"/>
      <c r="M35" s="184"/>
      <c r="N35" s="184"/>
      <c r="O35" s="184"/>
      <c r="P35" s="184"/>
      <c r="Q35" s="184"/>
      <c r="R35" s="184"/>
      <c r="S35" s="184"/>
      <c r="T35" s="184"/>
      <c r="U35" s="184"/>
      <c r="V35" s="184"/>
      <c r="W35" s="184"/>
      <c r="X35" s="184"/>
      <c r="Y35" s="185"/>
      <c r="Z35" s="185"/>
      <c r="AA35" s="185"/>
      <c r="AB35" s="185"/>
      <c r="AC35" s="185"/>
      <c r="AD35" s="185"/>
      <c r="AE35" s="185"/>
      <c r="AF35" s="185"/>
      <c r="AG35" s="185"/>
      <c r="AH35" s="185"/>
      <c r="AI35" s="185"/>
      <c r="AJ35" s="185"/>
      <c r="AK35" s="185"/>
      <c r="AL35" s="185"/>
    </row>
    <row r="36" spans="1:38" x14ac:dyDescent="0.25">
      <c r="A36" s="184"/>
      <c r="B36" s="184"/>
      <c r="C36" s="134"/>
      <c r="D36" s="184"/>
      <c r="E36" s="184"/>
      <c r="F36" s="184"/>
      <c r="G36" s="184"/>
      <c r="H36" s="184"/>
      <c r="I36" s="184"/>
      <c r="J36" s="184"/>
      <c r="K36" s="184"/>
      <c r="L36" s="184"/>
      <c r="M36" s="184"/>
      <c r="N36" s="184"/>
      <c r="O36" s="184"/>
      <c r="P36" s="184"/>
      <c r="Q36" s="184"/>
      <c r="R36" s="184"/>
      <c r="S36" s="184"/>
      <c r="T36" s="184"/>
      <c r="U36" s="184"/>
      <c r="V36" s="184"/>
      <c r="W36" s="184"/>
      <c r="X36" s="184"/>
      <c r="Y36" s="185"/>
      <c r="Z36" s="185"/>
      <c r="AA36" s="185"/>
      <c r="AB36" s="185"/>
      <c r="AC36" s="185"/>
      <c r="AD36" s="185"/>
      <c r="AE36" s="185"/>
      <c r="AF36" s="185"/>
      <c r="AG36" s="185"/>
      <c r="AH36" s="185"/>
      <c r="AI36" s="185"/>
      <c r="AJ36" s="185"/>
      <c r="AK36" s="185"/>
      <c r="AL36" s="185"/>
    </row>
    <row r="37" spans="1:38" x14ac:dyDescent="0.25">
      <c r="A37" s="184"/>
      <c r="C37" s="135" t="s">
        <v>125</v>
      </c>
      <c r="D37" s="184"/>
      <c r="E37" s="184"/>
      <c r="F37" s="184"/>
      <c r="G37" s="184"/>
      <c r="H37" s="184"/>
      <c r="I37" s="184"/>
      <c r="J37" s="184"/>
      <c r="K37" s="184"/>
      <c r="L37" s="184"/>
      <c r="M37" s="184"/>
      <c r="N37" s="184"/>
      <c r="O37" s="184"/>
      <c r="P37" s="184"/>
      <c r="Q37" s="184"/>
      <c r="R37" s="184"/>
      <c r="S37" s="184"/>
      <c r="T37" s="184"/>
      <c r="U37" s="184"/>
      <c r="V37" s="184"/>
      <c r="W37" s="184"/>
      <c r="X37" s="184"/>
      <c r="Y37" s="185"/>
      <c r="Z37" s="185"/>
      <c r="AA37" s="185"/>
      <c r="AB37" s="185"/>
      <c r="AC37" s="185"/>
      <c r="AD37" s="185"/>
      <c r="AE37" s="185"/>
      <c r="AF37" s="185"/>
      <c r="AG37" s="185"/>
      <c r="AH37" s="185"/>
      <c r="AI37" s="185"/>
      <c r="AJ37" s="185"/>
      <c r="AK37" s="185"/>
      <c r="AL37" s="185"/>
    </row>
    <row r="38" spans="1:38" x14ac:dyDescent="0.25">
      <c r="A38" s="184"/>
      <c r="B38" s="184"/>
      <c r="C38" s="184"/>
      <c r="D38" s="184"/>
      <c r="E38" s="184"/>
      <c r="F38" s="184"/>
      <c r="G38" s="184"/>
      <c r="H38" s="184"/>
      <c r="I38" s="184"/>
      <c r="J38" s="184"/>
      <c r="K38" s="184"/>
      <c r="L38" s="184"/>
      <c r="M38" s="184"/>
      <c r="N38" s="184"/>
      <c r="O38" s="184"/>
      <c r="P38" s="184"/>
      <c r="Q38" s="184"/>
      <c r="R38" s="184"/>
      <c r="S38" s="184"/>
      <c r="T38" s="184"/>
      <c r="U38" s="184"/>
      <c r="V38" s="184"/>
      <c r="W38" s="184"/>
      <c r="X38" s="184"/>
      <c r="Y38" s="185"/>
      <c r="Z38" s="185"/>
      <c r="AA38" s="185"/>
      <c r="AB38" s="185"/>
      <c r="AC38" s="185"/>
      <c r="AD38" s="185"/>
      <c r="AE38" s="185"/>
      <c r="AF38" s="185"/>
      <c r="AG38" s="185"/>
      <c r="AH38" s="185"/>
      <c r="AI38" s="185"/>
      <c r="AJ38" s="185"/>
      <c r="AK38" s="185"/>
      <c r="AL38" s="185"/>
    </row>
    <row r="39" spans="1:38" x14ac:dyDescent="0.25">
      <c r="A39" s="184"/>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5"/>
      <c r="Z39" s="185"/>
      <c r="AA39" s="185"/>
      <c r="AB39" s="185"/>
      <c r="AC39" s="185"/>
      <c r="AD39" s="185"/>
      <c r="AE39" s="185"/>
      <c r="AF39" s="185"/>
      <c r="AG39" s="185"/>
      <c r="AH39" s="185"/>
      <c r="AI39" s="185"/>
      <c r="AJ39" s="185"/>
      <c r="AK39" s="185"/>
      <c r="AL39" s="185"/>
    </row>
    <row r="40" spans="1:38" x14ac:dyDescent="0.25">
      <c r="A40" s="184"/>
      <c r="B40" s="184"/>
      <c r="C40" s="184"/>
      <c r="D40" s="184"/>
      <c r="E40" s="184"/>
      <c r="F40" s="184"/>
      <c r="G40" s="184"/>
      <c r="H40" s="184"/>
      <c r="I40" s="184"/>
      <c r="J40" s="184"/>
      <c r="K40" s="184"/>
      <c r="L40" s="184"/>
      <c r="M40" s="184"/>
      <c r="N40" s="184"/>
      <c r="O40" s="184"/>
      <c r="P40" s="184"/>
      <c r="Q40" s="184"/>
      <c r="R40" s="184"/>
      <c r="S40" s="184"/>
      <c r="T40" s="184"/>
      <c r="U40" s="184"/>
      <c r="V40" s="184"/>
      <c r="W40" s="184"/>
      <c r="X40" s="184"/>
      <c r="Y40" s="185"/>
      <c r="Z40" s="185"/>
      <c r="AA40" s="185"/>
      <c r="AB40" s="185"/>
      <c r="AC40" s="185"/>
      <c r="AD40" s="185"/>
      <c r="AE40" s="185"/>
      <c r="AF40" s="185"/>
      <c r="AG40" s="185"/>
      <c r="AH40" s="185"/>
      <c r="AI40" s="185"/>
      <c r="AJ40" s="185"/>
      <c r="AK40" s="185"/>
      <c r="AL40" s="185"/>
    </row>
    <row r="41" spans="1:38" x14ac:dyDescent="0.25">
      <c r="A41" s="184"/>
      <c r="B41" s="184"/>
      <c r="C41" s="184"/>
      <c r="D41" s="184"/>
      <c r="E41" s="184"/>
      <c r="F41" s="184"/>
      <c r="G41" s="184"/>
      <c r="H41" s="184"/>
      <c r="I41" s="184"/>
      <c r="J41" s="184"/>
      <c r="K41" s="184"/>
      <c r="L41" s="184"/>
      <c r="M41" s="184"/>
      <c r="N41" s="184"/>
      <c r="O41" s="184"/>
      <c r="P41" s="184"/>
      <c r="Q41" s="184"/>
      <c r="R41" s="184"/>
      <c r="S41" s="184"/>
      <c r="T41" s="184"/>
      <c r="U41" s="184"/>
      <c r="V41" s="184"/>
      <c r="W41" s="184"/>
      <c r="X41" s="184"/>
      <c r="Y41" s="185"/>
      <c r="Z41" s="185"/>
      <c r="AA41" s="185"/>
      <c r="AB41" s="185"/>
      <c r="AC41" s="185"/>
      <c r="AD41" s="185"/>
      <c r="AE41" s="185"/>
      <c r="AF41" s="185"/>
      <c r="AG41" s="185"/>
      <c r="AH41" s="185"/>
      <c r="AI41" s="185"/>
      <c r="AJ41" s="185"/>
      <c r="AK41" s="185"/>
      <c r="AL41" s="185"/>
    </row>
    <row r="42" spans="1:38" x14ac:dyDescent="0.25">
      <c r="A42" s="184"/>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5"/>
      <c r="Z42" s="185"/>
      <c r="AA42" s="185"/>
      <c r="AB42" s="185"/>
      <c r="AC42" s="185"/>
      <c r="AD42" s="185"/>
      <c r="AE42" s="185"/>
      <c r="AF42" s="185"/>
      <c r="AG42" s="185"/>
      <c r="AH42" s="185"/>
      <c r="AI42" s="185"/>
      <c r="AJ42" s="185"/>
      <c r="AK42" s="185"/>
      <c r="AL42" s="185"/>
    </row>
    <row r="43" spans="1:38" ht="12.75" customHeight="1" x14ac:dyDescent="0.25">
      <c r="A43" s="184"/>
      <c r="X43" s="184"/>
      <c r="Y43" s="185"/>
      <c r="Z43" s="185"/>
      <c r="AA43" s="185"/>
      <c r="AB43" s="185"/>
      <c r="AC43" s="185"/>
      <c r="AD43" s="185"/>
      <c r="AE43" s="185"/>
      <c r="AF43" s="185"/>
      <c r="AG43" s="185"/>
      <c r="AH43" s="185"/>
      <c r="AI43" s="185"/>
      <c r="AJ43" s="185"/>
      <c r="AK43" s="185"/>
      <c r="AL43" s="185"/>
    </row>
    <row r="44" spans="1:38" ht="41.25" customHeight="1" x14ac:dyDescent="0.25">
      <c r="A44" s="184"/>
      <c r="B44" s="220" t="s">
        <v>100</v>
      </c>
      <c r="C44" s="220"/>
      <c r="D44" s="220"/>
      <c r="E44" s="220"/>
      <c r="F44" s="220"/>
      <c r="G44" s="220"/>
      <c r="H44" s="220"/>
      <c r="I44" s="220"/>
      <c r="J44" s="220"/>
      <c r="K44" s="220"/>
      <c r="L44" s="220"/>
      <c r="M44" s="220"/>
      <c r="N44" s="220"/>
      <c r="O44" s="220"/>
      <c r="P44" s="220"/>
      <c r="Q44" s="220"/>
      <c r="R44" s="220"/>
      <c r="S44" s="220"/>
      <c r="T44" s="220"/>
      <c r="U44" s="220"/>
      <c r="V44" s="220"/>
      <c r="W44" s="220"/>
      <c r="X44" s="184"/>
      <c r="Y44" s="185"/>
      <c r="Z44" s="185"/>
      <c r="AA44" s="185"/>
      <c r="AB44" s="185"/>
      <c r="AC44" s="185"/>
      <c r="AD44" s="185"/>
      <c r="AE44" s="185"/>
      <c r="AF44" s="185"/>
      <c r="AG44" s="185"/>
      <c r="AH44" s="185"/>
      <c r="AI44" s="185"/>
      <c r="AJ44" s="185"/>
      <c r="AK44" s="185"/>
      <c r="AL44" s="185"/>
    </row>
    <row r="45" spans="1:38" x14ac:dyDescent="0.25">
      <c r="A45" s="184"/>
      <c r="B45" s="184"/>
      <c r="C45" s="184"/>
      <c r="D45" s="184"/>
      <c r="E45" s="184"/>
      <c r="F45" s="184"/>
      <c r="G45" s="184"/>
      <c r="H45" s="184"/>
      <c r="I45" s="184"/>
      <c r="J45" s="184"/>
      <c r="K45" s="184"/>
      <c r="L45" s="184"/>
      <c r="M45" s="184"/>
      <c r="N45" s="184"/>
      <c r="O45" s="184"/>
      <c r="P45" s="184"/>
      <c r="Q45" s="184"/>
      <c r="R45" s="184"/>
      <c r="S45" s="184"/>
      <c r="T45" s="184"/>
      <c r="U45" s="184"/>
      <c r="V45" s="184"/>
      <c r="W45" s="184"/>
      <c r="X45" s="184"/>
      <c r="Y45" s="185"/>
      <c r="Z45" s="185"/>
      <c r="AA45" s="185"/>
      <c r="AB45" s="185"/>
      <c r="AC45" s="185"/>
      <c r="AD45" s="185"/>
      <c r="AE45" s="185"/>
      <c r="AF45" s="185"/>
      <c r="AG45" s="185"/>
      <c r="AH45" s="185"/>
      <c r="AI45" s="185"/>
      <c r="AJ45" s="185"/>
      <c r="AK45" s="185"/>
      <c r="AL45" s="185"/>
    </row>
    <row r="46" spans="1:38" x14ac:dyDescent="0.25">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row>
    <row r="47" spans="1:38" x14ac:dyDescent="0.25">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row>
    <row r="48" spans="1:38" x14ac:dyDescent="0.25">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row>
    <row r="49" spans="1:38" x14ac:dyDescent="0.25">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row>
    <row r="50" spans="1:38" x14ac:dyDescent="0.25">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row>
    <row r="51" spans="1:38" x14ac:dyDescent="0.25">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row>
    <row r="52" spans="1:38" x14ac:dyDescent="0.25">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row>
    <row r="53" spans="1:38" x14ac:dyDescent="0.25">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row>
    <row r="54" spans="1:38" x14ac:dyDescent="0.25">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row>
    <row r="55" spans="1:38" x14ac:dyDescent="0.25">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row>
    <row r="56" spans="1:38" x14ac:dyDescent="0.25">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row>
    <row r="57" spans="1:38" x14ac:dyDescent="0.25">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row>
    <row r="58" spans="1:38" x14ac:dyDescent="0.25">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227" t="str">
        <f>HYPERLINK("http://www.str.com/data-insights/resources/glossary", "For all STR definitions, please visit www.str.com/data-insights/resources/glossary")</f>
        <v>For all STR definitions, please visit www.str.com/data-insights/resources/glossary</v>
      </c>
      <c r="B5" s="227"/>
      <c r="C5" s="227"/>
      <c r="D5" s="227"/>
      <c r="E5" s="227"/>
      <c r="F5" s="227"/>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227" t="str">
        <f>HYPERLINK("http://www.str.com/data-insights/resources/FAQ", "For all STR FAQs, please click here or visit http://www.str.com/data-insights/resources/FAQ")</f>
        <v>For all STR FAQs, please click here or visit http://www.str.com/data-insights/resources/FAQ</v>
      </c>
      <c r="B9" s="227"/>
      <c r="C9" s="227"/>
      <c r="D9" s="227"/>
      <c r="E9" s="227"/>
      <c r="F9" s="227"/>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227" t="str">
        <f>HYPERLINK("http://www.str.com/contact", "For additional support, please contact your regional office")</f>
        <v>For additional support, please contact your regional office</v>
      </c>
      <c r="B12" s="227"/>
      <c r="C12" s="227"/>
      <c r="D12" s="227"/>
      <c r="E12" s="227"/>
      <c r="F12" s="227"/>
      <c r="G12" s="227"/>
      <c r="H12" s="227"/>
      <c r="I12" s="227"/>
      <c r="J12" s="227"/>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226" t="str">
        <f>HYPERLINK("http://www.hotelnewsnow.com/", "For the latest in industry news, visit HotelNewsNow.com.")</f>
        <v>For the latest in industry news, visit HotelNewsNow.com.</v>
      </c>
      <c r="B14" s="226"/>
      <c r="C14" s="226"/>
      <c r="D14" s="226"/>
      <c r="E14" s="226"/>
      <c r="F14" s="226"/>
      <c r="G14" s="226"/>
      <c r="H14" s="226"/>
      <c r="I14" s="226"/>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226" t="str">
        <f>HYPERLINK("http://www.hoteldataconference.com/", "To learn more about the Hotel Data Conference, visit HotelDataConference.com.")</f>
        <v>To learn more about the Hotel Data Conference, visit HotelDataConference.com.</v>
      </c>
      <c r="B15" s="226"/>
      <c r="C15" s="226"/>
      <c r="D15" s="226"/>
      <c r="E15" s="226"/>
      <c r="F15" s="226"/>
      <c r="G15" s="226"/>
      <c r="H15" s="226"/>
      <c r="I15" s="226"/>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3.2" x14ac:dyDescent="0.25"/>
  <sheetData>
    <row r="1" spans="1:1" x14ac:dyDescent="0.25">
      <c r="A1" s="40" t="s">
        <v>97</v>
      </c>
    </row>
    <row r="2" spans="1:1" x14ac:dyDescent="0.25">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DBE3AB2-1EF6-481A-A206-92B1F670D1EF}"/>
</file>

<file path=customXml/itemProps2.xml><?xml version="1.0" encoding="utf-8"?>
<ds:datastoreItem xmlns:ds="http://schemas.openxmlformats.org/officeDocument/2006/customXml" ds:itemID="{2C997761-6D00-4D1D-8B01-6283C34633B8}"/>
</file>

<file path=customXml/itemProps3.xml><?xml version="1.0" encoding="utf-8"?>
<ds:datastoreItem xmlns:ds="http://schemas.openxmlformats.org/officeDocument/2006/customXml" ds:itemID="{1374A8CF-8663-4B75-818A-8540B68089E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2022-10-13T17:43:38Z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