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checkCompatibility="1"/>
  <xr:revisionPtr revIDLastSave="0" documentId="13_ncr:1_{F6CCAFBE-89C8-4C2A-8D27-0B710D5E050B}" xr6:coauthVersionLast="47" xr6:coauthVersionMax="47" xr10:uidLastSave="{00000000-0000-0000-0000-000000000000}"/>
  <workbookProtection workbookAlgorithmName="SHA-512" workbookHashValue="Wc1GGjfX5EQ8RTIn83vX24+P36tYr65jPY26dunNjPszYoaMb8FkL0TasUe5WAh2aViv9AFgpGaJ6PRywjKM4Q==" workbookSaltValue="6T9AeQHq3VbwoV2mQM3/Xw=="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<sst xmlns="http://schemas.openxmlformats.org/spreadsheetml/2006/main" count="763" uniqueCount="123">
  <si>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</si>
  <si>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</si>
  <si>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</si>
  <si>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</si>
  <si>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</si>
  <si>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</si>
  <si>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</si>
  <si>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</si>
  <si>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</si>
  <si>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</si>
  <si>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</si>
  <si>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</si>
  <si>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</si>
  <si>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</si>
  <si>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</si>
  <si>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</si>
  <si>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</si>
  <si>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</si>
  <si>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</si>
  <si>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</si>
  <si>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</si>
  <si>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</si>
  <si>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</si>
  <si>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</si>
  <si>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</si>
  <si>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</si>
  <si>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</si>
  <si>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</si>
  <si>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</si>
  <si>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</si>
  <si>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</si>
  <si>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</si>
  <si>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</si>
  <si>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</si>
  <si>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</si>
  <si>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</si>
  <si>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</si>
  <si>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</si>
  <si>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</si>
  <si>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</si>
  <si>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</si>
  <si>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</si>
  <si>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</si>
  <si>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</si>
  <si>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</si>
  <si>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</si>
  <si>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</si>
  <si>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</si>
  <si>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</si>
  <si>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</si>
  <si>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</si>
  <si>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</si>
  <si>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</si>
  <si>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</si>
  <si>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</si>
  <si>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</si>
  <si>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</si>
  <si>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</si>
  <si>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</si>
  <si>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</si>
  <si>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</si>
  <si>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</si>
  <si>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</si>
  <si>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</si>
  <si>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</si>
  <si>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</si>
  <si>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</si>
  <si>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</si>
  <si>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</si>
  <si>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</si>
  <si>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</si>
  <si>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</si>
  <si>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</si>
  <si>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</si>
  <si>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</si>
  <si>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</si>
  <si>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</si>
  <si>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</si>
  <si>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</si>
  <si>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</si>
  <si>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</si>
  <si>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</si>
  <si>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</si>
  <si>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</si>
  <si>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</si>
  <si>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</si>
  <si>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</si>
  <si>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</si>
  <si>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</si>
  <si>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</si>
  <si>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</si>
  <si>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</si>
  <si>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</si>
  <si>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</si>
  <si>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</si>
  <si>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</si>
  <si>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</si>
  <si>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</si>
  <si>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</si>
  <si>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</si>
  <si>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</si>
  <si>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</si>
  <si>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</si>
  <si>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</si>
  <si>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</si>
  <si>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</si>
  <si>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</si>
  <si>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</si>
  <si>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</si>
  <si>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</si>
  <si>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</si>
  <si>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</si>
  <si>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Jul / Aug</t>
  </si>
  <si>
    <t>Aug</t>
  </si>
  <si>
    <t>Aug / Sep</t>
  </si>
  <si>
    <t>Week of August 20, 2023 to August 26, 2023</t>
  </si>
  <si>
    <t>For the Week of August 20, 2023 to August 26, 2023</t>
  </si>
  <si>
    <t>Sep</t>
  </si>
  <si>
    <t>Monday, Sep 4th</t>
  </si>
  <si>
    <t xml:space="preserve"> - Labor Day</t>
  </si>
  <si>
    <t>Monday, Sep 5th</t>
  </si>
  <si>
    <r>
      <t>Note:</t>
    </r>
    <r>
      <rPr>
        <sz val="10"/>
        <rFont val="Arial"/>
      </rPr>
      <t xml:space="preserve"> Weekdays - Sunday through Thursday,  Weekends - Friday and Saturday</t>
    </r>
  </si>
  <si>
    <t>July 30, 2023 - August 26,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</si>
</sst>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2"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30" fillId="3" borderId="0" xfId="0" applyFont="1" applyFill="1"/>
    <xf numFmtId="0" fontId="30" fillId="7" borderId="0" xfId="0" applyFont="1" applyFill="1"/>
    <xf numFmtId="0" fontId="30" fillId="3" borderId="0" xfId="0" applyFont="1" applyFill="1" applyAlignment="1">
      <alignment horizontal="center"/>
    </xf>
    <xf numFmtId="0" fontId="30"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0" fontId="30" fillId="0" borderId="0" xfId="0" applyFont="1" applyAlignment="1">
      <alignment horizontal="right"/>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206" t="str">
        <f>'Occupancy Raw Data'!B1</f>
        <v>Week of August 20, 2023 to August 26, 2023</v>
      </c>
      <c r="B1" s="209" t="s">
        <v>66</v>
      </c>
      <c r="C1" s="210"/>
      <c r="D1" s="210"/>
      <c r="E1" s="210"/>
      <c r="F1" s="210"/>
      <c r="G1" s="210"/>
      <c r="H1" s="210"/>
      <c r="I1" s="210"/>
      <c r="J1" s="210"/>
      <c r="K1" s="211"/>
      <c r="L1" s="40"/>
      <c r="M1" s="209" t="s">
        <v>73</v>
      </c>
      <c r="N1" s="210"/>
      <c r="O1" s="210"/>
      <c r="P1" s="210"/>
      <c r="Q1" s="210"/>
      <c r="R1" s="210"/>
      <c r="S1" s="210"/>
      <c r="T1" s="210"/>
      <c r="U1" s="210"/>
      <c r="V1" s="211"/>
      <c r="W1" s="40"/>
      <c r="X1" s="209" t="s">
        <v>67</v>
      </c>
      <c r="Y1" s="210"/>
      <c r="Z1" s="210"/>
      <c r="AA1" s="210"/>
      <c r="AB1" s="210"/>
      <c r="AC1" s="210"/>
      <c r="AD1" s="210"/>
      <c r="AE1" s="210"/>
      <c r="AF1" s="210"/>
      <c r="AG1" s="211"/>
      <c r="AH1" s="40"/>
      <c r="AI1" s="209" t="s">
        <v>74</v>
      </c>
      <c r="AJ1" s="210"/>
      <c r="AK1" s="210"/>
      <c r="AL1" s="210"/>
      <c r="AM1" s="210"/>
      <c r="AN1" s="210"/>
      <c r="AO1" s="210"/>
      <c r="AP1" s="210"/>
      <c r="AQ1" s="210"/>
      <c r="AR1" s="211"/>
      <c r="AS1" s="40"/>
      <c r="AT1" s="209" t="s">
        <v>68</v>
      </c>
      <c r="AU1" s="210"/>
      <c r="AV1" s="210"/>
      <c r="AW1" s="210"/>
      <c r="AX1" s="210"/>
      <c r="AY1" s="210"/>
      <c r="AZ1" s="210"/>
      <c r="BA1" s="210"/>
      <c r="BB1" s="210"/>
      <c r="BC1" s="211"/>
      <c r="BD1" s="40"/>
      <c r="BE1" s="209" t="s">
        <v>75</v>
      </c>
      <c r="BF1" s="210"/>
      <c r="BG1" s="210"/>
      <c r="BH1" s="210"/>
      <c r="BI1" s="210"/>
      <c r="BJ1" s="210"/>
      <c r="BK1" s="210"/>
      <c r="BL1" s="210"/>
      <c r="BM1" s="210"/>
      <c r="BN1" s="211"/>
    </row>
    <row r="2" spans="1:66" x14ac:dyDescent="0.45">
      <c r="A2" s="206"/>
      <c r="B2" s="42"/>
      <c r="C2" s="43"/>
      <c r="D2" s="43"/>
      <c r="E2" s="43"/>
      <c r="F2" s="43"/>
      <c r="G2" s="207" t="s">
        <v>64</v>
      </c>
      <c r="H2" s="43"/>
      <c r="I2" s="43"/>
      <c r="J2" s="207" t="s">
        <v>65</v>
      </c>
      <c r="K2" s="208" t="s">
        <v>56</v>
      </c>
      <c r="L2" s="44"/>
      <c r="M2" s="42"/>
      <c r="N2" s="43"/>
      <c r="O2" s="43"/>
      <c r="P2" s="43"/>
      <c r="Q2" s="43"/>
      <c r="R2" s="207" t="s">
        <v>64</v>
      </c>
      <c r="S2" s="43"/>
      <c r="T2" s="43"/>
      <c r="U2" s="207" t="s">
        <v>65</v>
      </c>
      <c r="V2" s="208" t="s">
        <v>56</v>
      </c>
      <c r="W2" s="44"/>
      <c r="X2" s="42"/>
      <c r="Y2" s="43"/>
      <c r="Z2" s="43"/>
      <c r="AA2" s="43"/>
      <c r="AB2" s="43"/>
      <c r="AC2" s="207" t="s">
        <v>64</v>
      </c>
      <c r="AD2" s="43"/>
      <c r="AE2" s="43"/>
      <c r="AF2" s="207" t="s">
        <v>65</v>
      </c>
      <c r="AG2" s="208" t="s">
        <v>56</v>
      </c>
      <c r="AH2" s="44"/>
      <c r="AI2" s="42"/>
      <c r="AJ2" s="43"/>
      <c r="AK2" s="43"/>
      <c r="AL2" s="43"/>
      <c r="AM2" s="43"/>
      <c r="AN2" s="207" t="s">
        <v>64</v>
      </c>
      <c r="AO2" s="43"/>
      <c r="AP2" s="43"/>
      <c r="AQ2" s="207" t="s">
        <v>65</v>
      </c>
      <c r="AR2" s="208" t="s">
        <v>56</v>
      </c>
      <c r="AS2" s="40"/>
      <c r="AT2" s="42"/>
      <c r="AU2" s="43"/>
      <c r="AV2" s="43"/>
      <c r="AW2" s="43"/>
      <c r="AX2" s="43"/>
      <c r="AY2" s="207" t="s">
        <v>64</v>
      </c>
      <c r="AZ2" s="43"/>
      <c r="BA2" s="43"/>
      <c r="BB2" s="207" t="s">
        <v>65</v>
      </c>
      <c r="BC2" s="208" t="s">
        <v>56</v>
      </c>
      <c r="BD2" s="44"/>
      <c r="BE2" s="42"/>
      <c r="BF2" s="43"/>
      <c r="BG2" s="43"/>
      <c r="BH2" s="43"/>
      <c r="BI2" s="43"/>
      <c r="BJ2" s="207" t="s">
        <v>64</v>
      </c>
      <c r="BK2" s="43"/>
      <c r="BL2" s="43"/>
      <c r="BM2" s="207" t="s">
        <v>65</v>
      </c>
      <c r="BN2" s="208" t="s">
        <v>56</v>
      </c>
    </row>
    <row r="3" spans="1:66" x14ac:dyDescent="0.45">
      <c r="A3" s="206"/>
      <c r="B3" s="45" t="s">
        <v>57</v>
      </c>
      <c r="C3" s="44" t="s">
        <v>58</v>
      </c>
      <c r="D3" s="44" t="s">
        <v>59</v>
      </c>
      <c r="E3" s="44" t="s">
        <v>60</v>
      </c>
      <c r="F3" s="44" t="s">
        <v>61</v>
      </c>
      <c r="G3" s="207"/>
      <c r="H3" s="44" t="s">
        <v>62</v>
      </c>
      <c r="I3" s="44" t="s">
        <v>63</v>
      </c>
      <c r="J3" s="207"/>
      <c r="K3" s="208"/>
      <c r="L3" s="44"/>
      <c r="M3" s="45" t="s">
        <v>57</v>
      </c>
      <c r="N3" s="44" t="s">
        <v>58</v>
      </c>
      <c r="O3" s="44" t="s">
        <v>59</v>
      </c>
      <c r="P3" s="44" t="s">
        <v>60</v>
      </c>
      <c r="Q3" s="44" t="s">
        <v>61</v>
      </c>
      <c r="R3" s="207"/>
      <c r="S3" s="44" t="s">
        <v>62</v>
      </c>
      <c r="T3" s="44" t="s">
        <v>63</v>
      </c>
      <c r="U3" s="207"/>
      <c r="V3" s="208"/>
      <c r="W3" s="44"/>
      <c r="X3" s="45" t="s">
        <v>57</v>
      </c>
      <c r="Y3" s="44" t="s">
        <v>58</v>
      </c>
      <c r="Z3" s="44" t="s">
        <v>59</v>
      </c>
      <c r="AA3" s="44" t="s">
        <v>60</v>
      </c>
      <c r="AB3" s="44" t="s">
        <v>61</v>
      </c>
      <c r="AC3" s="207"/>
      <c r="AD3" s="44" t="s">
        <v>62</v>
      </c>
      <c r="AE3" s="44" t="s">
        <v>63</v>
      </c>
      <c r="AF3" s="207"/>
      <c r="AG3" s="208"/>
      <c r="AH3" s="44"/>
      <c r="AI3" s="45" t="s">
        <v>57</v>
      </c>
      <c r="AJ3" s="44" t="s">
        <v>58</v>
      </c>
      <c r="AK3" s="44" t="s">
        <v>59</v>
      </c>
      <c r="AL3" s="44" t="s">
        <v>60</v>
      </c>
      <c r="AM3" s="44" t="s">
        <v>61</v>
      </c>
      <c r="AN3" s="207"/>
      <c r="AO3" s="44" t="s">
        <v>62</v>
      </c>
      <c r="AP3" s="44" t="s">
        <v>63</v>
      </c>
      <c r="AQ3" s="207"/>
      <c r="AR3" s="208"/>
      <c r="AS3" s="40"/>
      <c r="AT3" s="45" t="s">
        <v>57</v>
      </c>
      <c r="AU3" s="44" t="s">
        <v>58</v>
      </c>
      <c r="AV3" s="44" t="s">
        <v>59</v>
      </c>
      <c r="AW3" s="44" t="s">
        <v>60</v>
      </c>
      <c r="AX3" s="44" t="s">
        <v>61</v>
      </c>
      <c r="AY3" s="207"/>
      <c r="AZ3" s="44" t="s">
        <v>62</v>
      </c>
      <c r="BA3" s="44" t="s">
        <v>63</v>
      </c>
      <c r="BB3" s="207"/>
      <c r="BC3" s="208"/>
      <c r="BD3" s="44"/>
      <c r="BE3" s="45" t="s">
        <v>57</v>
      </c>
      <c r="BF3" s="44" t="s">
        <v>58</v>
      </c>
      <c r="BG3" s="44" t="s">
        <v>59</v>
      </c>
      <c r="BH3" s="44" t="s">
        <v>60</v>
      </c>
      <c r="BI3" s="44" t="s">
        <v>61</v>
      </c>
      <c r="BJ3" s="207"/>
      <c r="BK3" s="44" t="s">
        <v>62</v>
      </c>
      <c r="BL3" s="44" t="s">
        <v>63</v>
      </c>
      <c r="BM3" s="207"/>
      <c r="BN3" s="208"/>
    </row>
    <row r="4" spans="1:66" x14ac:dyDescent="0.45">
      <c r="A4" s="46" t="s">
        <v>15</v>
      </c>
      <c r="B4" s="47">
        <f>VLOOKUP($A4,'Occupancy Raw Data'!$B$8:$BE$45,'Occupancy Raw Data'!G$3,FALSE)</f>
        <v>54.126324521853398</v>
      </c>
      <c r="C4" s="48">
        <f>VLOOKUP($A4,'Occupancy Raw Data'!$B$8:$BE$45,'Occupancy Raw Data'!H$3,FALSE)</f>
        <v>63.054187104681297</v>
      </c>
      <c r="D4" s="48">
        <f>VLOOKUP($A4,'Occupancy Raw Data'!$B$8:$BE$45,'Occupancy Raw Data'!I$3,FALSE)</f>
        <v>67.2522717561246</v>
      </c>
      <c r="E4" s="48">
        <f>VLOOKUP($A4,'Occupancy Raw Data'!$B$8:$BE$45,'Occupancy Raw Data'!J$3,FALSE)</f>
        <v>67.026983653301798</v>
      </c>
      <c r="F4" s="48">
        <f>VLOOKUP($A4,'Occupancy Raw Data'!$B$8:$BE$45,'Occupancy Raw Data'!K$3,FALSE)</f>
        <v>64.000693768492496</v>
      </c>
      <c r="G4" s="49">
        <f>VLOOKUP($A4,'Occupancy Raw Data'!$B$8:$BE$45,'Occupancy Raw Data'!L$3,FALSE)</f>
        <v>63.092097910747398</v>
      </c>
      <c r="H4" s="48">
        <f>VLOOKUP($A4,'Occupancy Raw Data'!$B$8:$BE$45,'Occupancy Raw Data'!N$3,FALSE)</f>
        <v>68.344205845077894</v>
      </c>
      <c r="I4" s="48">
        <f>VLOOKUP($A4,'Occupancy Raw Data'!$B$8:$BE$45,'Occupancy Raw Data'!O$3,FALSE)</f>
        <v>71.066141690068804</v>
      </c>
      <c r="J4" s="49">
        <f>VLOOKUP($A4,'Occupancy Raw Data'!$B$8:$BE$45,'Occupancy Raw Data'!P$3,FALSE)</f>
        <v>69.705173767573399</v>
      </c>
      <c r="K4" s="50">
        <f>VLOOKUP($A4,'Occupancy Raw Data'!$B$8:$BE$45,'Occupancy Raw Data'!R$3,FALSE)</f>
        <v>64.981554672346405</v>
      </c>
      <c r="M4" s="47">
        <f>VLOOKUP($A4,'Occupancy Raw Data'!$B$8:$BE$45,'Occupancy Raw Data'!T$3,FALSE)</f>
        <v>0.55351657669506804</v>
      </c>
      <c r="N4" s="48">
        <f>VLOOKUP($A4,'Occupancy Raw Data'!$B$8:$BE$45,'Occupancy Raw Data'!U$3,FALSE)</f>
        <v>1.4493931506720099</v>
      </c>
      <c r="O4" s="48">
        <f>VLOOKUP($A4,'Occupancy Raw Data'!$B$8:$BE$45,'Occupancy Raw Data'!V$3,FALSE)</f>
        <v>1.5727013572022599</v>
      </c>
      <c r="P4" s="48">
        <f>VLOOKUP($A4,'Occupancy Raw Data'!$B$8:$BE$45,'Occupancy Raw Data'!W$3,FALSE)</f>
        <v>1.21647560330657</v>
      </c>
      <c r="Q4" s="48">
        <f>VLOOKUP($A4,'Occupancy Raw Data'!$B$8:$BE$45,'Occupancy Raw Data'!X$3,FALSE)</f>
        <v>0.21845337006447199</v>
      </c>
      <c r="R4" s="49">
        <f>VLOOKUP($A4,'Occupancy Raw Data'!$B$8:$BE$45,'Occupancy Raw Data'!Y$3,FALSE)</f>
        <v>1.0199960590761601</v>
      </c>
      <c r="S4" s="48">
        <f>VLOOKUP($A4,'Occupancy Raw Data'!$B$8:$BE$45,'Occupancy Raw Data'!AA$3,FALSE)</f>
        <v>-0.71435393072925102</v>
      </c>
      <c r="T4" s="48">
        <f>VLOOKUP($A4,'Occupancy Raw Data'!$B$8:$BE$45,'Occupancy Raw Data'!AB$3,FALSE)</f>
        <v>-1.0423310000283501</v>
      </c>
      <c r="U4" s="49">
        <f>VLOOKUP($A4,'Occupancy Raw Data'!$B$8:$BE$45,'Occupancy Raw Data'!AC$3,FALSE)</f>
        <v>-0.88181547450289099</v>
      </c>
      <c r="V4" s="50">
        <f>VLOOKUP($A4,'Occupancy Raw Data'!$B$8:$BE$45,'Occupancy Raw Data'!AE$3,FALSE)</f>
        <v>0.42942013123165101</v>
      </c>
      <c r="X4" s="51">
        <f>VLOOKUP($A4,'ADR Raw Data'!$B$6:$BE$43,'ADR Raw Data'!G$1,FALSE)</f>
        <v>142.41445825490399</v>
      </c>
      <c r="Y4" s="52">
        <f>VLOOKUP($A4,'ADR Raw Data'!$B$6:$BE$43,'ADR Raw Data'!H$1,FALSE)</f>
        <v>144.00167817736801</v>
      </c>
      <c r="Z4" s="52">
        <f>VLOOKUP($A4,'ADR Raw Data'!$B$6:$BE$43,'ADR Raw Data'!I$1,FALSE)</f>
        <v>147.23872477192299</v>
      </c>
      <c r="AA4" s="52">
        <f>VLOOKUP($A4,'ADR Raw Data'!$B$6:$BE$43,'ADR Raw Data'!J$1,FALSE)</f>
        <v>146.25841729064101</v>
      </c>
      <c r="AB4" s="52">
        <f>VLOOKUP($A4,'ADR Raw Data'!$B$6:$BE$43,'ADR Raw Data'!K$1,FALSE)</f>
        <v>144.16042466860699</v>
      </c>
      <c r="AC4" s="53">
        <f>VLOOKUP($A4,'ADR Raw Data'!$B$6:$BE$43,'ADR Raw Data'!L$1,FALSE)</f>
        <v>144.93114800197</v>
      </c>
      <c r="AD4" s="52">
        <f>VLOOKUP($A4,'ADR Raw Data'!$B$6:$BE$43,'ADR Raw Data'!N$1,FALSE)</f>
        <v>159.756974717014</v>
      </c>
      <c r="AE4" s="52">
        <f>VLOOKUP($A4,'ADR Raw Data'!$B$6:$BE$43,'ADR Raw Data'!O$1,FALSE)</f>
        <v>164.595223015713</v>
      </c>
      <c r="AF4" s="53">
        <f>VLOOKUP($A4,'ADR Raw Data'!$B$6:$BE$43,'ADR Raw Data'!P$1,FALSE)</f>
        <v>162.22333137709199</v>
      </c>
      <c r="AG4" s="54">
        <f>VLOOKUP($A4,'ADR Raw Data'!$B$6:$BE$43,'ADR Raw Data'!R$1,FALSE)</f>
        <v>150.23093240289501</v>
      </c>
      <c r="AI4" s="47">
        <f>VLOOKUP($A4,'ADR Raw Data'!$B$6:$BE$43,'ADR Raw Data'!T$1,FALSE)</f>
        <v>1.50470847670819</v>
      </c>
      <c r="AJ4" s="48">
        <f>VLOOKUP($A4,'ADR Raw Data'!$B$6:$BE$43,'ADR Raw Data'!U$1,FALSE)</f>
        <v>1.97269224770434</v>
      </c>
      <c r="AK4" s="48">
        <f>VLOOKUP($A4,'ADR Raw Data'!$B$6:$BE$43,'ADR Raw Data'!V$1,FALSE)</f>
        <v>2.28907533276857</v>
      </c>
      <c r="AL4" s="48">
        <f>VLOOKUP($A4,'ADR Raw Data'!$B$6:$BE$43,'ADR Raw Data'!W$1,FALSE)</f>
        <v>2.2658174937468298</v>
      </c>
      <c r="AM4" s="48">
        <f>VLOOKUP($A4,'ADR Raw Data'!$B$6:$BE$43,'ADR Raw Data'!X$1,FALSE)</f>
        <v>1.68822987073951</v>
      </c>
      <c r="AN4" s="49">
        <f>VLOOKUP($A4,'ADR Raw Data'!$B$6:$BE$43,'ADR Raw Data'!Y$1,FALSE)</f>
        <v>1.9695276756811899</v>
      </c>
      <c r="AO4" s="48">
        <f>VLOOKUP($A4,'ADR Raw Data'!$B$6:$BE$43,'ADR Raw Data'!AA$1,FALSE)</f>
        <v>0.88558117240096701</v>
      </c>
      <c r="AP4" s="48">
        <f>VLOOKUP($A4,'ADR Raw Data'!$B$6:$BE$43,'ADR Raw Data'!AB$1,FALSE)</f>
        <v>1.4700235251916001</v>
      </c>
      <c r="AQ4" s="49">
        <f>VLOOKUP($A4,'ADR Raw Data'!$B$6:$BE$43,'ADR Raw Data'!AC$1,FALSE)</f>
        <v>1.1850084446790401</v>
      </c>
      <c r="AR4" s="50">
        <f>VLOOKUP($A4,'ADR Raw Data'!$B$6:$BE$43,'ADR Raw Data'!AE$1,FALSE)</f>
        <v>1.6577963641206801</v>
      </c>
      <c r="AS4" s="40"/>
      <c r="AT4" s="51">
        <f>VLOOKUP($A4,'RevPAR Raw Data'!$B$6:$BE$43,'RevPAR Raw Data'!G$1,FALSE)</f>
        <v>77.083711841089098</v>
      </c>
      <c r="AU4" s="52">
        <f>VLOOKUP($A4,'RevPAR Raw Data'!$B$6:$BE$43,'RevPAR Raw Data'!H$1,FALSE)</f>
        <v>90.799087591838997</v>
      </c>
      <c r="AV4" s="52">
        <f>VLOOKUP($A4,'RevPAR Raw Data'!$B$6:$BE$43,'RevPAR Raw Data'!I$1,FALSE)</f>
        <v>99.0213873138661</v>
      </c>
      <c r="AW4" s="52">
        <f>VLOOKUP($A4,'RevPAR Raw Data'!$B$6:$BE$43,'RevPAR Raw Data'!J$1,FALSE)</f>
        <v>98.032605448976298</v>
      </c>
      <c r="AX4" s="52">
        <f>VLOOKUP($A4,'RevPAR Raw Data'!$B$6:$BE$43,'RevPAR Raw Data'!K$1,FALSE)</f>
        <v>92.263671927513599</v>
      </c>
      <c r="AY4" s="53">
        <f>VLOOKUP($A4,'RevPAR Raw Data'!$B$6:$BE$43,'RevPAR Raw Data'!L$1,FALSE)</f>
        <v>91.440101800573103</v>
      </c>
      <c r="AZ4" s="52">
        <f>VLOOKUP($A4,'RevPAR Raw Data'!$B$6:$BE$43,'RevPAR Raw Data'!N$1,FALSE)</f>
        <v>109.184635652465</v>
      </c>
      <c r="BA4" s="52">
        <f>VLOOKUP($A4,'RevPAR Raw Data'!$B$6:$BE$43,'RevPAR Raw Data'!O$1,FALSE)</f>
        <v>116.971474403432</v>
      </c>
      <c r="BB4" s="53">
        <f>VLOOKUP($A4,'RevPAR Raw Data'!$B$6:$BE$43,'RevPAR Raw Data'!P$1,FALSE)</f>
        <v>113.078055027948</v>
      </c>
      <c r="BC4" s="54">
        <f>VLOOKUP($A4,'RevPAR Raw Data'!$B$6:$BE$43,'RevPAR Raw Data'!R$1,FALSE)</f>
        <v>97.622395474163497</v>
      </c>
      <c r="BE4" s="47">
        <f>VLOOKUP($A4,'RevPAR Raw Data'!$B$6:$BE$43,'RevPAR Raw Data'!T$1,FALSE)</f>
        <v>2.0665538642527701</v>
      </c>
      <c r="BF4" s="48">
        <f>VLOOKUP($A4,'RevPAR Raw Data'!$B$6:$BE$43,'RevPAR Raw Data'!U$1,FALSE)</f>
        <v>3.45067746469842</v>
      </c>
      <c r="BG4" s="48">
        <f>VLOOKUP($A4,'RevPAR Raw Data'!$B$6:$BE$43,'RevPAR Raw Data'!V$1,FALSE)</f>
        <v>3.8977770087966701</v>
      </c>
      <c r="BH4" s="48">
        <f>VLOOKUP($A4,'RevPAR Raw Data'!$B$6:$BE$43,'RevPAR Raw Data'!W$1,FALSE)</f>
        <v>3.50985621408029</v>
      </c>
      <c r="BI4" s="48">
        <f>VLOOKUP($A4,'RevPAR Raw Data'!$B$6:$BE$43,'RevPAR Raw Data'!X$1,FALSE)</f>
        <v>1.9103712358510501</v>
      </c>
      <c r="BJ4" s="49">
        <f>VLOOKUP($A4,'RevPAR Raw Data'!$B$6:$BE$43,'RevPAR Raw Data'!Y$1,FALSE)</f>
        <v>3.0096128394317199</v>
      </c>
      <c r="BK4" s="48">
        <f>VLOOKUP($A4,'RevPAR Raw Data'!$B$6:$BE$43,'RevPAR Raw Data'!AA$1,FALSE)</f>
        <v>0.164901057756872</v>
      </c>
      <c r="BL4" s="48">
        <f>VLOOKUP($A4,'RevPAR Raw Data'!$B$6:$BE$43,'RevPAR Raw Data'!AB$1,FALSE)</f>
        <v>0.412370014252465</v>
      </c>
      <c r="BM4" s="49">
        <f>VLOOKUP($A4,'RevPAR Raw Data'!$B$6:$BE$43,'RevPAR Raw Data'!AC$1,FALSE)</f>
        <v>0.29274338233680502</v>
      </c>
      <c r="BN4" s="50">
        <f>VLOOKUP($A4,'RevPAR Raw Data'!$B$6:$BE$43,'RevPAR Raw Data'!AE$1,FALSE)</f>
        <v>2.0943354066747002</v>
      </c>
    </row>
    <row r="5" spans="1:66" x14ac:dyDescent="0.45">
      <c r="A5" s="46" t="s">
        <v>69</v>
      </c>
      <c r="B5" s="47">
        <f>VLOOKUP($A5,'Occupancy Raw Data'!$B$8:$BE$45,'Occupancy Raw Data'!G$3,FALSE)</f>
        <v>52.358866039474201</v>
      </c>
      <c r="C5" s="48">
        <f>VLOOKUP($A5,'Occupancy Raw Data'!$B$8:$BE$45,'Occupancy Raw Data'!H$3,FALSE)</f>
        <v>62.918763749866798</v>
      </c>
      <c r="D5" s="48">
        <f>VLOOKUP($A5,'Occupancy Raw Data'!$B$8:$BE$45,'Occupancy Raw Data'!I$3,FALSE)</f>
        <v>67.035419030129006</v>
      </c>
      <c r="E5" s="48">
        <f>VLOOKUP($A5,'Occupancy Raw Data'!$B$8:$BE$45,'Occupancy Raw Data'!J$3,FALSE)</f>
        <v>66.3591292847875</v>
      </c>
      <c r="F5" s="48">
        <f>VLOOKUP($A5,'Occupancy Raw Data'!$B$8:$BE$45,'Occupancy Raw Data'!K$3,FALSE)</f>
        <v>63.574369934878099</v>
      </c>
      <c r="G5" s="49">
        <f>VLOOKUP($A5,'Occupancy Raw Data'!$B$8:$BE$45,'Occupancy Raw Data'!L$3,FALSE)</f>
        <v>62.449309607827097</v>
      </c>
      <c r="H5" s="48">
        <f>VLOOKUP($A5,'Occupancy Raw Data'!$B$8:$BE$45,'Occupancy Raw Data'!N$3,FALSE)</f>
        <v>68.1911913103975</v>
      </c>
      <c r="I5" s="48">
        <f>VLOOKUP($A5,'Occupancy Raw Data'!$B$8:$BE$45,'Occupancy Raw Data'!O$3,FALSE)</f>
        <v>70.883814800654307</v>
      </c>
      <c r="J5" s="49">
        <f>VLOOKUP($A5,'Occupancy Raw Data'!$B$8:$BE$45,'Occupancy Raw Data'!P$3,FALSE)</f>
        <v>69.537503055525903</v>
      </c>
      <c r="K5" s="50">
        <f>VLOOKUP($A5,'Occupancy Raw Data'!$B$8:$BE$45,'Occupancy Raw Data'!R$3,FALSE)</f>
        <v>64.474507735741099</v>
      </c>
      <c r="M5" s="47">
        <f>VLOOKUP($A5,'Occupancy Raw Data'!$B$8:$BE$45,'Occupancy Raw Data'!T$3,FALSE)</f>
        <v>-0.37050287642422902</v>
      </c>
      <c r="N5" s="48">
        <f>VLOOKUP($A5,'Occupancy Raw Data'!$B$8:$BE$45,'Occupancy Raw Data'!U$3,FALSE)</f>
        <v>1.58737936541401</v>
      </c>
      <c r="O5" s="48">
        <f>VLOOKUP($A5,'Occupancy Raw Data'!$B$8:$BE$45,'Occupancy Raw Data'!V$3,FALSE)</f>
        <v>1.8181182559656599</v>
      </c>
      <c r="P5" s="48">
        <f>VLOOKUP($A5,'Occupancy Raw Data'!$B$8:$BE$45,'Occupancy Raw Data'!W$3,FALSE)</f>
        <v>1.6640110789014599</v>
      </c>
      <c r="Q5" s="48">
        <f>VLOOKUP($A5,'Occupancy Raw Data'!$B$8:$BE$45,'Occupancy Raw Data'!X$3,FALSE)</f>
        <v>2.1108421473660202</v>
      </c>
      <c r="R5" s="49">
        <f>VLOOKUP($A5,'Occupancy Raw Data'!$B$8:$BE$45,'Occupancy Raw Data'!Y$3,FALSE)</f>
        <v>1.4246129577745399</v>
      </c>
      <c r="S5" s="48">
        <f>VLOOKUP($A5,'Occupancy Raw Data'!$B$8:$BE$45,'Occupancy Raw Data'!AA$3,FALSE)</f>
        <v>-0.82624269468251199</v>
      </c>
      <c r="T5" s="48">
        <f>VLOOKUP($A5,'Occupancy Raw Data'!$B$8:$BE$45,'Occupancy Raw Data'!AB$3,FALSE)</f>
        <v>0.289317230356403</v>
      </c>
      <c r="U5" s="49">
        <f>VLOOKUP($A5,'Occupancy Raw Data'!$B$8:$BE$45,'Occupancy Raw Data'!AC$3,FALSE)</f>
        <v>-0.26078231327166301</v>
      </c>
      <c r="V5" s="50">
        <f>VLOOKUP($A5,'Occupancy Raw Data'!$B$8:$BE$45,'Occupancy Raw Data'!AE$3,FALSE)</f>
        <v>0.89921712618696703</v>
      </c>
      <c r="X5" s="51">
        <f>VLOOKUP($A5,'ADR Raw Data'!$B$6:$BE$43,'ADR Raw Data'!G$1,FALSE)</f>
        <v>118.601296253157</v>
      </c>
      <c r="Y5" s="52">
        <f>VLOOKUP($A5,'ADR Raw Data'!$B$6:$BE$43,'ADR Raw Data'!H$1,FALSE)</f>
        <v>123.36145271405</v>
      </c>
      <c r="Z5" s="52">
        <f>VLOOKUP($A5,'ADR Raw Data'!$B$6:$BE$43,'ADR Raw Data'!I$1,FALSE)</f>
        <v>126.910512990752</v>
      </c>
      <c r="AA5" s="52">
        <f>VLOOKUP($A5,'ADR Raw Data'!$B$6:$BE$43,'ADR Raw Data'!J$1,FALSE)</f>
        <v>125.401124096567</v>
      </c>
      <c r="AB5" s="52">
        <f>VLOOKUP($A5,'ADR Raw Data'!$B$6:$BE$43,'ADR Raw Data'!K$1,FALSE)</f>
        <v>123.55245500980899</v>
      </c>
      <c r="AC5" s="53">
        <f>VLOOKUP($A5,'ADR Raw Data'!$B$6:$BE$43,'ADR Raw Data'!L$1,FALSE)</f>
        <v>123.797550460476</v>
      </c>
      <c r="AD5" s="52">
        <f>VLOOKUP($A5,'ADR Raw Data'!$B$6:$BE$43,'ADR Raw Data'!N$1,FALSE)</f>
        <v>140.412901713282</v>
      </c>
      <c r="AE5" s="52">
        <f>VLOOKUP($A5,'ADR Raw Data'!$B$6:$BE$43,'ADR Raw Data'!O$1,FALSE)</f>
        <v>142.83324116877199</v>
      </c>
      <c r="AF5" s="53">
        <f>VLOOKUP($A5,'ADR Raw Data'!$B$6:$BE$43,'ADR Raw Data'!P$1,FALSE)</f>
        <v>141.64650147009701</v>
      </c>
      <c r="AG5" s="54">
        <f>VLOOKUP($A5,'ADR Raw Data'!$B$6:$BE$43,'ADR Raw Data'!R$1,FALSE)</f>
        <v>129.29771536045101</v>
      </c>
      <c r="AI5" s="47">
        <f>VLOOKUP($A5,'ADR Raw Data'!$B$6:$BE$43,'ADR Raw Data'!T$1,FALSE)</f>
        <v>3.0225140487228002</v>
      </c>
      <c r="AJ5" s="48">
        <f>VLOOKUP($A5,'ADR Raw Data'!$B$6:$BE$43,'ADR Raw Data'!U$1,FALSE)</f>
        <v>3.3591228090785901</v>
      </c>
      <c r="AK5" s="48">
        <f>VLOOKUP($A5,'ADR Raw Data'!$B$6:$BE$43,'ADR Raw Data'!V$1,FALSE)</f>
        <v>4.4675175213375198</v>
      </c>
      <c r="AL5" s="48">
        <f>VLOOKUP($A5,'ADR Raw Data'!$B$6:$BE$43,'ADR Raw Data'!W$1,FALSE)</f>
        <v>4.4303485736947303</v>
      </c>
      <c r="AM5" s="48">
        <f>VLOOKUP($A5,'ADR Raw Data'!$B$6:$BE$43,'ADR Raw Data'!X$1,FALSE)</f>
        <v>2.7361786084319699</v>
      </c>
      <c r="AN5" s="49">
        <f>VLOOKUP($A5,'ADR Raw Data'!$B$6:$BE$43,'ADR Raw Data'!Y$1,FALSE)</f>
        <v>3.6619465656633499</v>
      </c>
      <c r="AO5" s="48">
        <f>VLOOKUP($A5,'ADR Raw Data'!$B$6:$BE$43,'ADR Raw Data'!AA$1,FALSE)</f>
        <v>1.26479953005404</v>
      </c>
      <c r="AP5" s="48">
        <f>VLOOKUP($A5,'ADR Raw Data'!$B$6:$BE$43,'ADR Raw Data'!AB$1,FALSE)</f>
        <v>1.30401659500805</v>
      </c>
      <c r="AQ5" s="49">
        <f>VLOOKUP($A5,'ADR Raw Data'!$B$6:$BE$43,'ADR Raw Data'!AC$1,FALSE)</f>
        <v>1.28968037950696</v>
      </c>
      <c r="AR5" s="50">
        <f>VLOOKUP($A5,'ADR Raw Data'!$B$6:$BE$43,'ADR Raw Data'!AE$1,FALSE)</f>
        <v>2.78895517634944</v>
      </c>
      <c r="AS5" s="40"/>
      <c r="AT5" s="51">
        <f>VLOOKUP($A5,'RevPAR Raw Data'!$B$6:$BE$43,'RevPAR Raw Data'!G$1,FALSE)</f>
        <v>62.098293826270599</v>
      </c>
      <c r="AU5" s="52">
        <f>VLOOKUP($A5,'RevPAR Raw Data'!$B$6:$BE$43,'RevPAR Raw Data'!H$1,FALSE)</f>
        <v>77.617500991557307</v>
      </c>
      <c r="AV5" s="52">
        <f>VLOOKUP($A5,'RevPAR Raw Data'!$B$6:$BE$43,'RevPAR Raw Data'!I$1,FALSE)</f>
        <v>85.074994176637603</v>
      </c>
      <c r="AW5" s="52">
        <f>VLOOKUP($A5,'RevPAR Raw Data'!$B$6:$BE$43,'RevPAR Raw Data'!J$1,FALSE)</f>
        <v>83.2150940638181</v>
      </c>
      <c r="AX5" s="52">
        <f>VLOOKUP($A5,'RevPAR Raw Data'!$B$6:$BE$43,'RevPAR Raw Data'!K$1,FALSE)</f>
        <v>78.547694811560206</v>
      </c>
      <c r="AY5" s="53">
        <f>VLOOKUP($A5,'RevPAR Raw Data'!$B$6:$BE$43,'RevPAR Raw Data'!L$1,FALSE)</f>
        <v>77.310715573968693</v>
      </c>
      <c r="AZ5" s="52">
        <f>VLOOKUP($A5,'RevPAR Raw Data'!$B$6:$BE$43,'RevPAR Raw Data'!N$1,FALSE)</f>
        <v>95.749230431784895</v>
      </c>
      <c r="BA5" s="52">
        <f>VLOOKUP($A5,'RevPAR Raw Data'!$B$6:$BE$43,'RevPAR Raw Data'!O$1,FALSE)</f>
        <v>101.245650143844</v>
      </c>
      <c r="BB5" s="53">
        <f>VLOOKUP($A5,'RevPAR Raw Data'!$B$6:$BE$43,'RevPAR Raw Data'!P$1,FALSE)</f>
        <v>98.497440287814797</v>
      </c>
      <c r="BC5" s="54">
        <f>VLOOKUP($A5,'RevPAR Raw Data'!$B$6:$BE$43,'RevPAR Raw Data'!R$1,FALSE)</f>
        <v>83.3640654922105</v>
      </c>
      <c r="BE5" s="47">
        <f>VLOOKUP($A5,'RevPAR Raw Data'!$B$6:$BE$43,'RevPAR Raw Data'!T$1,FALSE)</f>
        <v>2.6408126708077302</v>
      </c>
      <c r="BF5" s="48">
        <f>VLOOKUP($A5,'RevPAR Raw Data'!$B$6:$BE$43,'RevPAR Raw Data'!U$1,FALSE)</f>
        <v>4.9998241968228303</v>
      </c>
      <c r="BG5" s="48">
        <f>VLOOKUP($A5,'RevPAR Raw Data'!$B$6:$BE$43,'RevPAR Raw Data'!V$1,FALSE)</f>
        <v>6.3668605289470799</v>
      </c>
      <c r="BH5" s="48">
        <f>VLOOKUP($A5,'RevPAR Raw Data'!$B$6:$BE$43,'RevPAR Raw Data'!W$1,FALSE)</f>
        <v>6.1680811436964298</v>
      </c>
      <c r="BI5" s="48">
        <f>VLOOKUP($A5,'RevPAR Raw Data'!$B$6:$BE$43,'RevPAR Raw Data'!X$1,FALSE)</f>
        <v>4.9047771670919804</v>
      </c>
      <c r="BJ5" s="49">
        <f>VLOOKUP($A5,'RevPAR Raw Data'!$B$6:$BE$43,'RevPAR Raw Data'!Y$1,FALSE)</f>
        <v>5.1387280887191098</v>
      </c>
      <c r="BK5" s="48">
        <f>VLOOKUP($A5,'RevPAR Raw Data'!$B$6:$BE$43,'RevPAR Raw Data'!AA$1,FALSE)</f>
        <v>0.42810652165208402</v>
      </c>
      <c r="BL5" s="48">
        <f>VLOOKUP($A5,'RevPAR Raw Data'!$B$6:$BE$43,'RevPAR Raw Data'!AB$1,FALSE)</f>
        <v>1.59710657006052</v>
      </c>
      <c r="BM5" s="49">
        <f>VLOOKUP($A5,'RevPAR Raw Data'!$B$6:$BE$43,'RevPAR Raw Data'!AC$1,FALSE)</f>
        <v>1.0255348079078099</v>
      </c>
      <c r="BN5" s="50">
        <f>VLOOKUP($A5,'RevPAR Raw Data'!$B$6:$BE$43,'RevPAR Raw Data'!AE$1,FALSE)</f>
        <v>3.7132510651238202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54.894302895046799</v>
      </c>
      <c r="C7" s="48">
        <f>VLOOKUP($A7,'Occupancy Raw Data'!$B$8:$BE$45,'Occupancy Raw Data'!H$3,FALSE)</f>
        <v>66.359361300778403</v>
      </c>
      <c r="D7" s="48">
        <f>VLOOKUP($A7,'Occupancy Raw Data'!$B$8:$BE$45,'Occupancy Raw Data'!I$3,FALSE)</f>
        <v>70.595215955081997</v>
      </c>
      <c r="E7" s="48">
        <f>VLOOKUP($A7,'Occupancy Raw Data'!$B$8:$BE$45,'Occupancy Raw Data'!J$3,FALSE)</f>
        <v>69.303116448364705</v>
      </c>
      <c r="F7" s="48">
        <f>VLOOKUP($A7,'Occupancy Raw Data'!$B$8:$BE$45,'Occupancy Raw Data'!K$3,FALSE)</f>
        <v>63.460772071521497</v>
      </c>
      <c r="G7" s="49">
        <f>VLOOKUP($A7,'Occupancy Raw Data'!$B$8:$BE$45,'Occupancy Raw Data'!L$3,FALSE)</f>
        <v>64.922553734158697</v>
      </c>
      <c r="H7" s="48">
        <f>VLOOKUP($A7,'Occupancy Raw Data'!$B$8:$BE$45,'Occupancy Raw Data'!N$3,FALSE)</f>
        <v>67.274192548509006</v>
      </c>
      <c r="I7" s="48">
        <f>VLOOKUP($A7,'Occupancy Raw Data'!$B$8:$BE$45,'Occupancy Raw Data'!O$3,FALSE)</f>
        <v>70.796248571959893</v>
      </c>
      <c r="J7" s="49">
        <f>VLOOKUP($A7,'Occupancy Raw Data'!$B$8:$BE$45,'Occupancy Raw Data'!P$3,FALSE)</f>
        <v>69.035220560234507</v>
      </c>
      <c r="K7" s="50">
        <f>VLOOKUP($A7,'Occupancy Raw Data'!$B$8:$BE$45,'Occupancy Raw Data'!R$3,FALSE)</f>
        <v>66.097601398751806</v>
      </c>
      <c r="M7" s="47">
        <f>VLOOKUP($A7,'Occupancy Raw Data'!$B$8:$BE$45,'Occupancy Raw Data'!T$3,FALSE)</f>
        <v>4.1611072177978903</v>
      </c>
      <c r="N7" s="48">
        <f>VLOOKUP($A7,'Occupancy Raw Data'!$B$8:$BE$45,'Occupancy Raw Data'!U$3,FALSE)</f>
        <v>7.4830918654256298</v>
      </c>
      <c r="O7" s="48">
        <f>VLOOKUP($A7,'Occupancy Raw Data'!$B$8:$BE$45,'Occupancy Raw Data'!V$3,FALSE)</f>
        <v>6.1024523138739903</v>
      </c>
      <c r="P7" s="48">
        <f>VLOOKUP($A7,'Occupancy Raw Data'!$B$8:$BE$45,'Occupancy Raw Data'!W$3,FALSE)</f>
        <v>6.1680991478298601</v>
      </c>
      <c r="Q7" s="48">
        <f>VLOOKUP($A7,'Occupancy Raw Data'!$B$8:$BE$45,'Occupancy Raw Data'!X$3,FALSE)</f>
        <v>4.6003210874975</v>
      </c>
      <c r="R7" s="49">
        <f>VLOOKUP($A7,'Occupancy Raw Data'!$B$8:$BE$45,'Occupancy Raw Data'!Y$3,FALSE)</f>
        <v>5.7638634175343402</v>
      </c>
      <c r="S7" s="48">
        <f>VLOOKUP($A7,'Occupancy Raw Data'!$B$8:$BE$45,'Occupancy Raw Data'!AA$3,FALSE)</f>
        <v>3.1592586950931998</v>
      </c>
      <c r="T7" s="48">
        <f>VLOOKUP($A7,'Occupancy Raw Data'!$B$8:$BE$45,'Occupancy Raw Data'!AB$3,FALSE)</f>
        <v>4.7977224155174198</v>
      </c>
      <c r="U7" s="49">
        <f>VLOOKUP($A7,'Occupancy Raw Data'!$B$8:$BE$45,'Occupancy Raw Data'!AC$3,FALSE)</f>
        <v>3.99293673369678</v>
      </c>
      <c r="V7" s="50">
        <f>VLOOKUP($A7,'Occupancy Raw Data'!$B$8:$BE$45,'Occupancy Raw Data'!AE$3,FALSE)</f>
        <v>5.2291148511078802</v>
      </c>
      <c r="X7" s="51">
        <f>VLOOKUP($A7,'ADR Raw Data'!$B$6:$BE$43,'ADR Raw Data'!G$1,FALSE)</f>
        <v>145.21624425264099</v>
      </c>
      <c r="Y7" s="52">
        <f>VLOOKUP($A7,'ADR Raw Data'!$B$6:$BE$43,'ADR Raw Data'!H$1,FALSE)</f>
        <v>152.68938196473999</v>
      </c>
      <c r="Z7" s="52">
        <f>VLOOKUP($A7,'ADR Raw Data'!$B$6:$BE$43,'ADR Raw Data'!I$1,FALSE)</f>
        <v>155.48748877236099</v>
      </c>
      <c r="AA7" s="52">
        <f>VLOOKUP($A7,'ADR Raw Data'!$B$6:$BE$43,'ADR Raw Data'!J$1,FALSE)</f>
        <v>154.93115200306599</v>
      </c>
      <c r="AB7" s="52">
        <f>VLOOKUP($A7,'ADR Raw Data'!$B$6:$BE$43,'ADR Raw Data'!K$1,FALSE)</f>
        <v>145.329777554494</v>
      </c>
      <c r="AC7" s="53">
        <f>VLOOKUP($A7,'ADR Raw Data'!$B$6:$BE$43,'ADR Raw Data'!L$1,FALSE)</f>
        <v>151.073967201665</v>
      </c>
      <c r="AD7" s="52">
        <f>VLOOKUP($A7,'ADR Raw Data'!$B$6:$BE$43,'ADR Raw Data'!N$1,FALSE)</f>
        <v>144.57508543520601</v>
      </c>
      <c r="AE7" s="52">
        <f>VLOOKUP($A7,'ADR Raw Data'!$B$6:$BE$43,'ADR Raw Data'!O$1,FALSE)</f>
        <v>146.18423837580201</v>
      </c>
      <c r="AF7" s="53">
        <f>VLOOKUP($A7,'ADR Raw Data'!$B$6:$BE$43,'ADR Raw Data'!P$1,FALSE)</f>
        <v>145.40018594656999</v>
      </c>
      <c r="AG7" s="54">
        <f>VLOOKUP($A7,'ADR Raw Data'!$B$6:$BE$43,'ADR Raw Data'!R$1,FALSE)</f>
        <v>149.38084010274699</v>
      </c>
      <c r="AI7" s="47">
        <f>VLOOKUP($A7,'ADR Raw Data'!$B$6:$BE$43,'ADR Raw Data'!T$1,FALSE)</f>
        <v>3.2668078752777201</v>
      </c>
      <c r="AJ7" s="48">
        <f>VLOOKUP($A7,'ADR Raw Data'!$B$6:$BE$43,'ADR Raw Data'!U$1,FALSE)</f>
        <v>3.5582315513873901</v>
      </c>
      <c r="AK7" s="48">
        <f>VLOOKUP($A7,'ADR Raw Data'!$B$6:$BE$43,'ADR Raw Data'!V$1,FALSE)</f>
        <v>3.2166806447879801</v>
      </c>
      <c r="AL7" s="48">
        <f>VLOOKUP($A7,'ADR Raw Data'!$B$6:$BE$43,'ADR Raw Data'!W$1,FALSE)</f>
        <v>5.1214187064210703</v>
      </c>
      <c r="AM7" s="48">
        <f>VLOOKUP($A7,'ADR Raw Data'!$B$6:$BE$43,'ADR Raw Data'!X$1,FALSE)</f>
        <v>4.1714605006635601</v>
      </c>
      <c r="AN7" s="49">
        <f>VLOOKUP($A7,'ADR Raw Data'!$B$6:$BE$43,'ADR Raw Data'!Y$1,FALSE)</f>
        <v>3.9134361758677998</v>
      </c>
      <c r="AO7" s="48">
        <f>VLOOKUP($A7,'ADR Raw Data'!$B$6:$BE$43,'ADR Raw Data'!AA$1,FALSE)</f>
        <v>4.4582939951640403</v>
      </c>
      <c r="AP7" s="48">
        <f>VLOOKUP($A7,'ADR Raw Data'!$B$6:$BE$43,'ADR Raw Data'!AB$1,FALSE)</f>
        <v>4.8415763837735399</v>
      </c>
      <c r="AQ7" s="49">
        <f>VLOOKUP($A7,'ADR Raw Data'!$B$6:$BE$43,'ADR Raw Data'!AC$1,FALSE)</f>
        <v>4.6585847946942502</v>
      </c>
      <c r="AR7" s="50">
        <f>VLOOKUP($A7,'ADR Raw Data'!$B$6:$BE$43,'ADR Raw Data'!AE$1,FALSE)</f>
        <v>4.1454030692538799</v>
      </c>
      <c r="AS7" s="40"/>
      <c r="AT7" s="51">
        <f>VLOOKUP($A7,'RevPAR Raw Data'!$B$6:$BE$43,'RevPAR Raw Data'!G$1,FALSE)</f>
        <v>79.715444972856105</v>
      </c>
      <c r="AU7" s="52">
        <f>VLOOKUP($A7,'RevPAR Raw Data'!$B$6:$BE$43,'RevPAR Raw Data'!H$1,FALSE)</f>
        <v>101.323698645908</v>
      </c>
      <c r="AV7" s="52">
        <f>VLOOKUP($A7,'RevPAR Raw Data'!$B$6:$BE$43,'RevPAR Raw Data'!I$1,FALSE)</f>
        <v>109.766728481982</v>
      </c>
      <c r="AW7" s="52">
        <f>VLOOKUP($A7,'RevPAR Raw Data'!$B$6:$BE$43,'RevPAR Raw Data'!J$1,FALSE)</f>
        <v>107.372116687478</v>
      </c>
      <c r="AX7" s="52">
        <f>VLOOKUP($A7,'RevPAR Raw Data'!$B$6:$BE$43,'RevPAR Raw Data'!K$1,FALSE)</f>
        <v>92.227398885907306</v>
      </c>
      <c r="AY7" s="53">
        <f>VLOOKUP($A7,'RevPAR Raw Data'!$B$6:$BE$43,'RevPAR Raw Data'!L$1,FALSE)</f>
        <v>98.081077534826406</v>
      </c>
      <c r="AZ7" s="52">
        <f>VLOOKUP($A7,'RevPAR Raw Data'!$B$6:$BE$43,'RevPAR Raw Data'!N$1,FALSE)</f>
        <v>97.261721352852007</v>
      </c>
      <c r="BA7" s="52">
        <f>VLOOKUP($A7,'RevPAR Raw Data'!$B$6:$BE$43,'RevPAR Raw Data'!O$1,FALSE)</f>
        <v>103.492956773559</v>
      </c>
      <c r="BB7" s="53">
        <f>VLOOKUP($A7,'RevPAR Raw Data'!$B$6:$BE$43,'RevPAR Raw Data'!P$1,FALSE)</f>
        <v>100.377339063205</v>
      </c>
      <c r="BC7" s="54">
        <f>VLOOKUP($A7,'RevPAR Raw Data'!$B$6:$BE$43,'RevPAR Raw Data'!R$1,FALSE)</f>
        <v>98.737152257220501</v>
      </c>
      <c r="BE7" s="47">
        <f>VLOOKUP($A7,'RevPAR Raw Data'!$B$6:$BE$43,'RevPAR Raw Data'!T$1,FALSE)</f>
        <v>7.5638504713653898</v>
      </c>
      <c r="BF7" s="48">
        <f>VLOOKUP($A7,'RevPAR Raw Data'!$B$6:$BE$43,'RevPAR Raw Data'!U$1,FALSE)</f>
        <v>11.3075891525879</v>
      </c>
      <c r="BG7" s="48">
        <f>VLOOKUP($A7,'RevPAR Raw Data'!$B$6:$BE$43,'RevPAR Raw Data'!V$1,FALSE)</f>
        <v>9.5154293610997804</v>
      </c>
      <c r="BH7" s="48">
        <f>VLOOKUP($A7,'RevPAR Raw Data'!$B$6:$BE$43,'RevPAR Raw Data'!W$1,FALSE)</f>
        <v>11.6054120378384</v>
      </c>
      <c r="BI7" s="48">
        <f>VLOOKUP($A7,'RevPAR Raw Data'!$B$6:$BE$43,'RevPAR Raw Data'!X$1,FALSE)</f>
        <v>8.9636821652297201</v>
      </c>
      <c r="BJ7" s="49">
        <f>VLOOKUP($A7,'RevPAR Raw Data'!$B$6:$BE$43,'RevPAR Raw Data'!Y$1,FALSE)</f>
        <v>9.9028647095115492</v>
      </c>
      <c r="BK7" s="48">
        <f>VLOOKUP($A7,'RevPAR Raw Data'!$B$6:$BE$43,'RevPAR Raw Data'!AA$1,FALSE)</f>
        <v>7.7584017309522899</v>
      </c>
      <c r="BL7" s="48">
        <f>VLOOKUP($A7,'RevPAR Raw Data'!$B$6:$BE$43,'RevPAR Raw Data'!AB$1,FALSE)</f>
        <v>9.8715841947196701</v>
      </c>
      <c r="BM7" s="49">
        <f>VLOOKUP($A7,'RevPAR Raw Data'!$B$6:$BE$43,'RevPAR Raw Data'!AC$1,FALSE)</f>
        <v>8.8375358719287895</v>
      </c>
      <c r="BN7" s="50">
        <f>VLOOKUP($A7,'RevPAR Raw Data'!$B$6:$BE$43,'RevPAR Raw Data'!AE$1,FALSE)</f>
        <v>9.5912858078943994</v>
      </c>
    </row>
    <row r="8" spans="1:66" x14ac:dyDescent="0.45">
      <c r="A8" s="63" t="s">
        <v>88</v>
      </c>
      <c r="B8" s="47">
        <f>VLOOKUP($A8,'Occupancy Raw Data'!$B$8:$BE$45,'Occupancy Raw Data'!G$3,FALSE)</f>
        <v>47.983080573609797</v>
      </c>
      <c r="C8" s="48">
        <f>VLOOKUP($A8,'Occupancy Raw Data'!$B$8:$BE$45,'Occupancy Raw Data'!H$3,FALSE)</f>
        <v>64.985040751057397</v>
      </c>
      <c r="D8" s="48">
        <f>VLOOKUP($A8,'Occupancy Raw Data'!$B$8:$BE$45,'Occupancy Raw Data'!I$3,FALSE)</f>
        <v>71.814711647580694</v>
      </c>
      <c r="E8" s="48">
        <f>VLOOKUP($A8,'Occupancy Raw Data'!$B$8:$BE$45,'Occupancy Raw Data'!J$3,FALSE)</f>
        <v>71.061590838749595</v>
      </c>
      <c r="F8" s="48">
        <f>VLOOKUP($A8,'Occupancy Raw Data'!$B$8:$BE$45,'Occupancy Raw Data'!K$3,FALSE)</f>
        <v>68.647477561126493</v>
      </c>
      <c r="G8" s="49">
        <f>VLOOKUP($A8,'Occupancy Raw Data'!$B$8:$BE$45,'Occupancy Raw Data'!L$3,FALSE)</f>
        <v>64.898380274424795</v>
      </c>
      <c r="H8" s="48">
        <f>VLOOKUP($A8,'Occupancy Raw Data'!$B$8:$BE$45,'Occupancy Raw Data'!N$3,FALSE)</f>
        <v>68.441143092953595</v>
      </c>
      <c r="I8" s="48">
        <f>VLOOKUP($A8,'Occupancy Raw Data'!$B$8:$BE$45,'Occupancy Raw Data'!O$3,FALSE)</f>
        <v>69.225214072010701</v>
      </c>
      <c r="J8" s="49">
        <f>VLOOKUP($A8,'Occupancy Raw Data'!$B$8:$BE$45,'Occupancy Raw Data'!P$3,FALSE)</f>
        <v>68.833178582482205</v>
      </c>
      <c r="K8" s="50">
        <f>VLOOKUP($A8,'Occupancy Raw Data'!$B$8:$BE$45,'Occupancy Raw Data'!R$3,FALSE)</f>
        <v>66.022608362441204</v>
      </c>
      <c r="M8" s="47">
        <f>VLOOKUP($A8,'Occupancy Raw Data'!$B$8:$BE$45,'Occupancy Raw Data'!T$3,FALSE)</f>
        <v>-6.4603894201244003</v>
      </c>
      <c r="N8" s="48">
        <f>VLOOKUP($A8,'Occupancy Raw Data'!$B$8:$BE$45,'Occupancy Raw Data'!U$3,FALSE)</f>
        <v>1.3800570463624899</v>
      </c>
      <c r="O8" s="48">
        <f>VLOOKUP($A8,'Occupancy Raw Data'!$B$8:$BE$45,'Occupancy Raw Data'!V$3,FALSE)</f>
        <v>4.1171736959162502</v>
      </c>
      <c r="P8" s="48">
        <f>VLOOKUP($A8,'Occupancy Raw Data'!$B$8:$BE$45,'Occupancy Raw Data'!W$3,FALSE)</f>
        <v>4.0031856121320102</v>
      </c>
      <c r="Q8" s="48">
        <f>VLOOKUP($A8,'Occupancy Raw Data'!$B$8:$BE$45,'Occupancy Raw Data'!X$3,FALSE)</f>
        <v>12.16371312329</v>
      </c>
      <c r="R8" s="49">
        <f>VLOOKUP($A8,'Occupancy Raw Data'!$B$8:$BE$45,'Occupancy Raw Data'!Y$3,FALSE)</f>
        <v>3.3737404484490399</v>
      </c>
      <c r="S8" s="48">
        <f>VLOOKUP($A8,'Occupancy Raw Data'!$B$8:$BE$45,'Occupancy Raw Data'!AA$3,FALSE)</f>
        <v>10.0954615461277</v>
      </c>
      <c r="T8" s="48">
        <f>VLOOKUP($A8,'Occupancy Raw Data'!$B$8:$BE$45,'Occupancy Raw Data'!AB$3,FALSE)</f>
        <v>15.435731123045899</v>
      </c>
      <c r="U8" s="49">
        <f>VLOOKUP($A8,'Occupancy Raw Data'!$B$8:$BE$45,'Occupancy Raw Data'!AC$3,FALSE)</f>
        <v>12.7175723276001</v>
      </c>
      <c r="V8" s="50">
        <f>VLOOKUP($A8,'Occupancy Raw Data'!$B$8:$BE$45,'Occupancy Raw Data'!AE$3,FALSE)</f>
        <v>5.9909548186294099</v>
      </c>
      <c r="X8" s="51">
        <f>VLOOKUP($A8,'ADR Raw Data'!$B$6:$BE$43,'ADR Raw Data'!G$1,FALSE)</f>
        <v>142.45065792302699</v>
      </c>
      <c r="Y8" s="52">
        <f>VLOOKUP($A8,'ADR Raw Data'!$B$6:$BE$43,'ADR Raw Data'!H$1,FALSE)</f>
        <v>158.223629147483</v>
      </c>
      <c r="Z8" s="52">
        <f>VLOOKUP($A8,'ADR Raw Data'!$B$6:$BE$43,'ADR Raw Data'!I$1,FALSE)</f>
        <v>162.58590432409099</v>
      </c>
      <c r="AA8" s="52">
        <f>VLOOKUP($A8,'ADR Raw Data'!$B$6:$BE$43,'ADR Raw Data'!J$1,FALSE)</f>
        <v>162.48670150987201</v>
      </c>
      <c r="AB8" s="52">
        <f>VLOOKUP($A8,'ADR Raw Data'!$B$6:$BE$43,'ADR Raw Data'!K$1,FALSE)</f>
        <v>148.293954012623</v>
      </c>
      <c r="AC8" s="53">
        <f>VLOOKUP($A8,'ADR Raw Data'!$B$6:$BE$43,'ADR Raw Data'!L$1,FALSE)</f>
        <v>155.689616252821</v>
      </c>
      <c r="AD8" s="52">
        <f>VLOOKUP($A8,'ADR Raw Data'!$B$6:$BE$43,'ADR Raw Data'!N$1,FALSE)</f>
        <v>132.802925836599</v>
      </c>
      <c r="AE8" s="52">
        <f>VLOOKUP($A8,'ADR Raw Data'!$B$6:$BE$43,'ADR Raw Data'!O$1,FALSE)</f>
        <v>130.081505216095</v>
      </c>
      <c r="AF8" s="53">
        <f>VLOOKUP($A8,'ADR Raw Data'!$B$6:$BE$43,'ADR Raw Data'!P$1,FALSE)</f>
        <v>131.43446567745801</v>
      </c>
      <c r="AG8" s="54">
        <f>VLOOKUP($A8,'ADR Raw Data'!$B$6:$BE$43,'ADR Raw Data'!R$1,FALSE)</f>
        <v>148.46456258231501</v>
      </c>
      <c r="AI8" s="47">
        <f>VLOOKUP($A8,'ADR Raw Data'!$B$6:$BE$43,'ADR Raw Data'!T$1,FALSE)</f>
        <v>7.1152913198274597</v>
      </c>
      <c r="AJ8" s="48">
        <f>VLOOKUP($A8,'ADR Raw Data'!$B$6:$BE$43,'ADR Raw Data'!U$1,FALSE)</f>
        <v>7.0609346102330299</v>
      </c>
      <c r="AK8" s="48">
        <f>VLOOKUP($A8,'ADR Raw Data'!$B$6:$BE$43,'ADR Raw Data'!V$1,FALSE)</f>
        <v>7.0498594025092798</v>
      </c>
      <c r="AL8" s="48">
        <f>VLOOKUP($A8,'ADR Raw Data'!$B$6:$BE$43,'ADR Raw Data'!W$1,FALSE)</f>
        <v>8.5228658138486892</v>
      </c>
      <c r="AM8" s="48">
        <f>VLOOKUP($A8,'ADR Raw Data'!$B$6:$BE$43,'ADR Raw Data'!X$1,FALSE)</f>
        <v>7.2721226212622101</v>
      </c>
      <c r="AN8" s="49">
        <f>VLOOKUP($A8,'ADR Raw Data'!$B$6:$BE$43,'ADR Raw Data'!Y$1,FALSE)</f>
        <v>7.4991218783658002</v>
      </c>
      <c r="AO8" s="48">
        <f>VLOOKUP($A8,'ADR Raw Data'!$B$6:$BE$43,'ADR Raw Data'!AA$1,FALSE)</f>
        <v>9.2640984199640002</v>
      </c>
      <c r="AP8" s="48">
        <f>VLOOKUP($A8,'ADR Raw Data'!$B$6:$BE$43,'ADR Raw Data'!AB$1,FALSE)</f>
        <v>7.1850354281176196</v>
      </c>
      <c r="AQ8" s="49">
        <f>VLOOKUP($A8,'ADR Raw Data'!$B$6:$BE$43,'ADR Raw Data'!AC$1,FALSE)</f>
        <v>8.2175086258756291</v>
      </c>
      <c r="AR8" s="50">
        <f>VLOOKUP($A8,'ADR Raw Data'!$B$6:$BE$43,'ADR Raw Data'!AE$1,FALSE)</f>
        <v>7.3640515789428402</v>
      </c>
      <c r="AS8" s="40"/>
      <c r="AT8" s="51">
        <f>VLOOKUP($A8,'RevPAR Raw Data'!$B$6:$BE$43,'RevPAR Raw Data'!G$1,FALSE)</f>
        <v>68.352213968843401</v>
      </c>
      <c r="AU8" s="52">
        <f>VLOOKUP($A8,'RevPAR Raw Data'!$B$6:$BE$43,'RevPAR Raw Data'!H$1,FALSE)</f>
        <v>102.821689879294</v>
      </c>
      <c r="AV8" s="52">
        <f>VLOOKUP($A8,'RevPAR Raw Data'!$B$6:$BE$43,'RevPAR Raw Data'!I$1,FALSE)</f>
        <v>116.76059836995699</v>
      </c>
      <c r="AW8" s="52">
        <f>VLOOKUP($A8,'RevPAR Raw Data'!$B$6:$BE$43,'RevPAR Raw Data'!J$1,FALSE)</f>
        <v>115.465634994325</v>
      </c>
      <c r="AX8" s="52">
        <f>VLOOKUP($A8,'RevPAR Raw Data'!$B$6:$BE$43,'RevPAR Raw Data'!K$1,FALSE)</f>
        <v>101.800058805323</v>
      </c>
      <c r="AY8" s="53">
        <f>VLOOKUP($A8,'RevPAR Raw Data'!$B$6:$BE$43,'RevPAR Raw Data'!L$1,FALSE)</f>
        <v>101.04003920354801</v>
      </c>
      <c r="AZ8" s="52">
        <f>VLOOKUP($A8,'RevPAR Raw Data'!$B$6:$BE$43,'RevPAR Raw Data'!N$1,FALSE)</f>
        <v>90.891840503456095</v>
      </c>
      <c r="BA8" s="52">
        <f>VLOOKUP($A8,'RevPAR Raw Data'!$B$6:$BE$43,'RevPAR Raw Data'!O$1,FALSE)</f>
        <v>90.049200453935796</v>
      </c>
      <c r="BB8" s="53">
        <f>VLOOKUP($A8,'RevPAR Raw Data'!$B$6:$BE$43,'RevPAR Raw Data'!P$1,FALSE)</f>
        <v>90.470520478695903</v>
      </c>
      <c r="BC8" s="54">
        <f>VLOOKUP($A8,'RevPAR Raw Data'!$B$6:$BE$43,'RevPAR Raw Data'!R$1,FALSE)</f>
        <v>98.020176710733807</v>
      </c>
      <c r="BE8" s="47">
        <f>VLOOKUP($A8,'RevPAR Raw Data'!$B$6:$BE$43,'RevPAR Raw Data'!T$1,FALSE)</f>
        <v>0.19522637206589</v>
      </c>
      <c r="BF8" s="48">
        <f>VLOOKUP($A8,'RevPAR Raw Data'!$B$6:$BE$43,'RevPAR Raw Data'!U$1,FALSE)</f>
        <v>8.5384365822231008</v>
      </c>
      <c r="BG8" s="48">
        <f>VLOOKUP($A8,'RevPAR Raw Data'!$B$6:$BE$43,'RevPAR Raw Data'!V$1,FALSE)</f>
        <v>11.4572880553447</v>
      </c>
      <c r="BH8" s="48">
        <f>VLOOKUP($A8,'RevPAR Raw Data'!$B$6:$BE$43,'RevPAR Raw Data'!W$1,FALSE)</f>
        <v>12.867237563982</v>
      </c>
      <c r="BI8" s="48">
        <f>VLOOKUP($A8,'RevPAR Raw Data'!$B$6:$BE$43,'RevPAR Raw Data'!X$1,FALSE)</f>
        <v>20.320395878176399</v>
      </c>
      <c r="BJ8" s="49">
        <f>VLOOKUP($A8,'RevPAR Raw Data'!$B$6:$BE$43,'RevPAR Raw Data'!Y$1,FALSE)</f>
        <v>11.125863234903701</v>
      </c>
      <c r="BK8" s="48">
        <f>VLOOKUP($A8,'RevPAR Raw Data'!$B$6:$BE$43,'RevPAR Raw Data'!AA$1,FALSE)</f>
        <v>20.2948134596746</v>
      </c>
      <c r="BL8" s="48">
        <f>VLOOKUP($A8,'RevPAR Raw Data'!$B$6:$BE$43,'RevPAR Raw Data'!AB$1,FALSE)</f>
        <v>23.7298293009434</v>
      </c>
      <c r="BM8" s="49">
        <f>VLOOKUP($A8,'RevPAR Raw Data'!$B$6:$BE$43,'RevPAR Raw Data'!AC$1,FALSE)</f>
        <v>21.9801485564983</v>
      </c>
      <c r="BN8" s="50">
        <f>VLOOKUP($A8,'RevPAR Raw Data'!$B$6:$BE$43,'RevPAR Raw Data'!AE$1,FALSE)</f>
        <v>13.7961834004872</v>
      </c>
    </row>
    <row r="9" spans="1:66" x14ac:dyDescent="0.45">
      <c r="A9" s="63" t="s">
        <v>89</v>
      </c>
      <c r="B9" s="47">
        <f>VLOOKUP($A9,'Occupancy Raw Data'!$B$8:$BE$45,'Occupancy Raw Data'!G$3,FALSE)</f>
        <v>51.557253676044901</v>
      </c>
      <c r="C9" s="48">
        <f>VLOOKUP($A9,'Occupancy Raw Data'!$B$8:$BE$45,'Occupancy Raw Data'!H$3,FALSE)</f>
        <v>58.7240940141252</v>
      </c>
      <c r="D9" s="48">
        <f>VLOOKUP($A9,'Occupancy Raw Data'!$B$8:$BE$45,'Occupancy Raw Data'!I$3,FALSE)</f>
        <v>63.459534560611303</v>
      </c>
      <c r="E9" s="48">
        <f>VLOOKUP($A9,'Occupancy Raw Data'!$B$8:$BE$45,'Occupancy Raw Data'!J$3,FALSE)</f>
        <v>63.9226583304388</v>
      </c>
      <c r="F9" s="48">
        <f>VLOOKUP($A9,'Occupancy Raw Data'!$B$8:$BE$45,'Occupancy Raw Data'!K$3,FALSE)</f>
        <v>62.070163251128797</v>
      </c>
      <c r="G9" s="49">
        <f>VLOOKUP($A9,'Occupancy Raw Data'!$B$8:$BE$45,'Occupancy Raw Data'!L$3,FALSE)</f>
        <v>59.946740766469802</v>
      </c>
      <c r="H9" s="48">
        <f>VLOOKUP($A9,'Occupancy Raw Data'!$B$8:$BE$45,'Occupancy Raw Data'!N$3,FALSE)</f>
        <v>66.886650457334696</v>
      </c>
      <c r="I9" s="48">
        <f>VLOOKUP($A9,'Occupancy Raw Data'!$B$8:$BE$45,'Occupancy Raw Data'!O$3,FALSE)</f>
        <v>68.322334143799907</v>
      </c>
      <c r="J9" s="49">
        <f>VLOOKUP($A9,'Occupancy Raw Data'!$B$8:$BE$45,'Occupancy Raw Data'!P$3,FALSE)</f>
        <v>67.604492300567301</v>
      </c>
      <c r="K9" s="50">
        <f>VLOOKUP($A9,'Occupancy Raw Data'!$B$8:$BE$45,'Occupancy Raw Data'!R$3,FALSE)</f>
        <v>62.134669776211901</v>
      </c>
      <c r="M9" s="47">
        <f>VLOOKUP($A9,'Occupancy Raw Data'!$B$8:$BE$45,'Occupancy Raw Data'!T$3,FALSE)</f>
        <v>6.6946958614827698</v>
      </c>
      <c r="N9" s="48">
        <f>VLOOKUP($A9,'Occupancy Raw Data'!$B$8:$BE$45,'Occupancy Raw Data'!U$3,FALSE)</f>
        <v>3.4627434160815098</v>
      </c>
      <c r="O9" s="48">
        <f>VLOOKUP($A9,'Occupancy Raw Data'!$B$8:$BE$45,'Occupancy Raw Data'!V$3,FALSE)</f>
        <v>0.73931402481631303</v>
      </c>
      <c r="P9" s="48">
        <f>VLOOKUP($A9,'Occupancy Raw Data'!$B$8:$BE$45,'Occupancy Raw Data'!W$3,FALSE)</f>
        <v>0.60037839119995395</v>
      </c>
      <c r="Q9" s="48">
        <f>VLOOKUP($A9,'Occupancy Raw Data'!$B$8:$BE$45,'Occupancy Raw Data'!X$3,FALSE)</f>
        <v>5.44525004295269</v>
      </c>
      <c r="R9" s="49">
        <f>VLOOKUP($A9,'Occupancy Raw Data'!$B$8:$BE$45,'Occupancy Raw Data'!Y$3,FALSE)</f>
        <v>3.1854025482165502</v>
      </c>
      <c r="S9" s="48">
        <f>VLOOKUP($A9,'Occupancy Raw Data'!$B$8:$BE$45,'Occupancy Raw Data'!AA$3,FALSE)</f>
        <v>4.7745406231949596</v>
      </c>
      <c r="T9" s="48">
        <f>VLOOKUP($A9,'Occupancy Raw Data'!$B$8:$BE$45,'Occupancy Raw Data'!AB$3,FALSE)</f>
        <v>1.2129201735403801</v>
      </c>
      <c r="U9" s="49">
        <f>VLOOKUP($A9,'Occupancy Raw Data'!$B$8:$BE$45,'Occupancy Raw Data'!AC$3,FALSE)</f>
        <v>2.9440393719818401</v>
      </c>
      <c r="V9" s="50">
        <f>VLOOKUP($A9,'Occupancy Raw Data'!$B$8:$BE$45,'Occupancy Raw Data'!AE$3,FALSE)</f>
        <v>3.1102497488010701</v>
      </c>
      <c r="X9" s="51">
        <f>VLOOKUP($A9,'ADR Raw Data'!$B$6:$BE$43,'ADR Raw Data'!G$1,FALSE)</f>
        <v>127.924105097686</v>
      </c>
      <c r="Y9" s="52">
        <f>VLOOKUP($A9,'ADR Raw Data'!$B$6:$BE$43,'ADR Raw Data'!H$1,FALSE)</f>
        <v>132.516788249211</v>
      </c>
      <c r="Z9" s="52">
        <f>VLOOKUP($A9,'ADR Raw Data'!$B$6:$BE$43,'ADR Raw Data'!I$1,FALSE)</f>
        <v>134.801932129173</v>
      </c>
      <c r="AA9" s="52">
        <f>VLOOKUP($A9,'ADR Raw Data'!$B$6:$BE$43,'ADR Raw Data'!J$1,FALSE)</f>
        <v>135.287080239087</v>
      </c>
      <c r="AB9" s="52">
        <f>VLOOKUP($A9,'ADR Raw Data'!$B$6:$BE$43,'ADR Raw Data'!K$1,FALSE)</f>
        <v>134.050887894049</v>
      </c>
      <c r="AC9" s="53">
        <f>VLOOKUP($A9,'ADR Raw Data'!$B$6:$BE$43,'ADR Raw Data'!L$1,FALSE)</f>
        <v>133.11910383189101</v>
      </c>
      <c r="AD9" s="52">
        <f>VLOOKUP($A9,'ADR Raw Data'!$B$6:$BE$43,'ADR Raw Data'!N$1,FALSE)</f>
        <v>131.181114765449</v>
      </c>
      <c r="AE9" s="52">
        <f>VLOOKUP($A9,'ADR Raw Data'!$B$6:$BE$43,'ADR Raw Data'!O$1,FALSE)</f>
        <v>129.44529401796299</v>
      </c>
      <c r="AF9" s="53">
        <f>VLOOKUP($A9,'ADR Raw Data'!$B$6:$BE$43,'ADR Raw Data'!P$1,FALSE)</f>
        <v>130.30398869669401</v>
      </c>
      <c r="AG9" s="54">
        <f>VLOOKUP($A9,'ADR Raw Data'!$B$6:$BE$43,'ADR Raw Data'!R$1,FALSE)</f>
        <v>132.24397966245999</v>
      </c>
      <c r="AI9" s="47">
        <f>VLOOKUP($A9,'ADR Raw Data'!$B$6:$BE$43,'ADR Raw Data'!T$1,FALSE)</f>
        <v>8.8045130835242205</v>
      </c>
      <c r="AJ9" s="48">
        <f>VLOOKUP($A9,'ADR Raw Data'!$B$6:$BE$43,'ADR Raw Data'!U$1,FALSE)</f>
        <v>2.0682253589427999</v>
      </c>
      <c r="AK9" s="48">
        <f>VLOOKUP($A9,'ADR Raw Data'!$B$6:$BE$43,'ADR Raw Data'!V$1,FALSE)</f>
        <v>0.50025812841170003</v>
      </c>
      <c r="AL9" s="48">
        <f>VLOOKUP($A9,'ADR Raw Data'!$B$6:$BE$43,'ADR Raw Data'!W$1,FALSE)</f>
        <v>2.0332210689716299</v>
      </c>
      <c r="AM9" s="48">
        <f>VLOOKUP($A9,'ADR Raw Data'!$B$6:$BE$43,'ADR Raw Data'!X$1,FALSE)</f>
        <v>4.6835817991753803</v>
      </c>
      <c r="AN9" s="49">
        <f>VLOOKUP($A9,'ADR Raw Data'!$B$6:$BE$43,'ADR Raw Data'!Y$1,FALSE)</f>
        <v>3.21878005420638</v>
      </c>
      <c r="AO9" s="48">
        <f>VLOOKUP($A9,'ADR Raw Data'!$B$6:$BE$43,'ADR Raw Data'!AA$1,FALSE)</f>
        <v>5.4255253084447599</v>
      </c>
      <c r="AP9" s="48">
        <f>VLOOKUP($A9,'ADR Raw Data'!$B$6:$BE$43,'ADR Raw Data'!AB$1,FALSE)</f>
        <v>5.0136251517469796</v>
      </c>
      <c r="AQ9" s="49">
        <f>VLOOKUP($A9,'ADR Raw Data'!$B$6:$BE$43,'ADR Raw Data'!AC$1,FALSE)</f>
        <v>5.2269113830255796</v>
      </c>
      <c r="AR9" s="50">
        <f>VLOOKUP($A9,'ADR Raw Data'!$B$6:$BE$43,'ADR Raw Data'!AE$1,FALSE)</f>
        <v>3.82779319855638</v>
      </c>
      <c r="AS9" s="40"/>
      <c r="AT9" s="51">
        <f>VLOOKUP($A9,'RevPAR Raw Data'!$B$6:$BE$43,'RevPAR Raw Data'!G$1,FALSE)</f>
        <v>65.954155378024694</v>
      </c>
      <c r="AU9" s="52">
        <f>VLOOKUP($A9,'RevPAR Raw Data'!$B$6:$BE$43,'RevPAR Raw Data'!H$1,FALSE)</f>
        <v>77.819283315966103</v>
      </c>
      <c r="AV9" s="52">
        <f>VLOOKUP($A9,'RevPAR Raw Data'!$B$6:$BE$43,'RevPAR Raw Data'!I$1,FALSE)</f>
        <v>85.5446787078846</v>
      </c>
      <c r="AW9" s="52">
        <f>VLOOKUP($A9,'RevPAR Raw Data'!$B$6:$BE$43,'RevPAR Raw Data'!J$1,FALSE)</f>
        <v>86.479098066458207</v>
      </c>
      <c r="AX9" s="52">
        <f>VLOOKUP($A9,'RevPAR Raw Data'!$B$6:$BE$43,'RevPAR Raw Data'!K$1,FALSE)</f>
        <v>83.205604955424306</v>
      </c>
      <c r="AY9" s="53">
        <f>VLOOKUP($A9,'RevPAR Raw Data'!$B$6:$BE$43,'RevPAR Raw Data'!L$1,FALSE)</f>
        <v>79.800564084751599</v>
      </c>
      <c r="AZ9" s="52">
        <f>VLOOKUP($A9,'RevPAR Raw Data'!$B$6:$BE$43,'RevPAR Raw Data'!N$1,FALSE)</f>
        <v>87.742653699201099</v>
      </c>
      <c r="BA9" s="52">
        <f>VLOOKUP($A9,'RevPAR Raw Data'!$B$6:$BE$43,'RevPAR Raw Data'!O$1,FALSE)</f>
        <v>88.440046312376893</v>
      </c>
      <c r="BB9" s="53">
        <f>VLOOKUP($A9,'RevPAR Raw Data'!$B$6:$BE$43,'RevPAR Raw Data'!P$1,FALSE)</f>
        <v>88.091350005788996</v>
      </c>
      <c r="BC9" s="54">
        <f>VLOOKUP($A9,'RevPAR Raw Data'!$B$6:$BE$43,'RevPAR Raw Data'!R$1,FALSE)</f>
        <v>82.169360062190904</v>
      </c>
      <c r="BE9" s="47">
        <f>VLOOKUP($A9,'RevPAR Raw Data'!$B$6:$BE$43,'RevPAR Raw Data'!T$1,FALSE)</f>
        <v>16.088644318033399</v>
      </c>
      <c r="BF9" s="48">
        <f>VLOOKUP($A9,'RevPAR Raw Data'!$B$6:$BE$43,'RevPAR Raw Data'!U$1,FALSE)</f>
        <v>5.6025861124708296</v>
      </c>
      <c r="BG9" s="48">
        <f>VLOOKUP($A9,'RevPAR Raw Data'!$B$6:$BE$43,'RevPAR Raw Data'!V$1,FALSE)</f>
        <v>1.24327063173164</v>
      </c>
      <c r="BH9" s="48">
        <f>VLOOKUP($A9,'RevPAR Raw Data'!$B$6:$BE$43,'RevPAR Raw Data'!W$1,FALSE)</f>
        <v>2.6458064801150201</v>
      </c>
      <c r="BI9" s="48">
        <f>VLOOKUP($A9,'RevPAR Raw Data'!$B$6:$BE$43,'RevPAR Raw Data'!X$1,FALSE)</f>
        <v>10.383864582059299</v>
      </c>
      <c r="BJ9" s="49">
        <f>VLOOKUP($A9,'RevPAR Raw Data'!$B$6:$BE$43,'RevPAR Raw Data'!Y$1,FALSE)</f>
        <v>6.5067137042911103</v>
      </c>
      <c r="BK9" s="48">
        <f>VLOOKUP($A9,'RevPAR Raw Data'!$B$6:$BE$43,'RevPAR Raw Data'!AA$1,FALSE)</f>
        <v>10.459109841513101</v>
      </c>
      <c r="BL9" s="48">
        <f>VLOOKUP($A9,'RevPAR Raw Data'!$B$6:$BE$43,'RevPAR Raw Data'!AB$1,FALSE)</f>
        <v>6.2873565961785998</v>
      </c>
      <c r="BM9" s="49">
        <f>VLOOKUP($A9,'RevPAR Raw Data'!$B$6:$BE$43,'RevPAR Raw Data'!AC$1,FALSE)</f>
        <v>8.3248330840623002</v>
      </c>
      <c r="BN9" s="50">
        <f>VLOOKUP($A9,'RevPAR Raw Data'!$B$6:$BE$43,'RevPAR Raw Data'!AE$1,FALSE)</f>
        <v>7.0570968757001804</v>
      </c>
    </row>
    <row r="10" spans="1:66" x14ac:dyDescent="0.45">
      <c r="A10" s="63" t="s">
        <v>26</v>
      </c>
      <c r="B10" s="47">
        <f>VLOOKUP($A10,'Occupancy Raw Data'!$B$8:$BE$45,'Occupancy Raw Data'!G$3,FALSE)</f>
        <v>52.050837666088903</v>
      </c>
      <c r="C10" s="48">
        <f>VLOOKUP($A10,'Occupancy Raw Data'!$B$8:$BE$45,'Occupancy Raw Data'!H$3,FALSE)</f>
        <v>69.300982091276694</v>
      </c>
      <c r="D10" s="48">
        <f>VLOOKUP($A10,'Occupancy Raw Data'!$B$8:$BE$45,'Occupancy Raw Data'!I$3,FALSE)</f>
        <v>75.748122472559203</v>
      </c>
      <c r="E10" s="48">
        <f>VLOOKUP($A10,'Occupancy Raw Data'!$B$8:$BE$45,'Occupancy Raw Data'!J$3,FALSE)</f>
        <v>72.744078567302097</v>
      </c>
      <c r="F10" s="48">
        <f>VLOOKUP($A10,'Occupancy Raw Data'!$B$8:$BE$45,'Occupancy Raw Data'!K$3,FALSE)</f>
        <v>62.957827845176098</v>
      </c>
      <c r="G10" s="49">
        <f>VLOOKUP($A10,'Occupancy Raw Data'!$B$8:$BE$45,'Occupancy Raw Data'!L$3,FALSE)</f>
        <v>66.560369728480595</v>
      </c>
      <c r="H10" s="48">
        <f>VLOOKUP($A10,'Occupancy Raw Data'!$B$8:$BE$45,'Occupancy Raw Data'!N$3,FALSE)</f>
        <v>59.145002888503697</v>
      </c>
      <c r="I10" s="48">
        <f>VLOOKUP($A10,'Occupancy Raw Data'!$B$8:$BE$45,'Occupancy Raw Data'!O$3,FALSE)</f>
        <v>63.154246100519899</v>
      </c>
      <c r="J10" s="49">
        <f>VLOOKUP($A10,'Occupancy Raw Data'!$B$8:$BE$45,'Occupancy Raw Data'!P$3,FALSE)</f>
        <v>61.149624494511798</v>
      </c>
      <c r="K10" s="50">
        <f>VLOOKUP($A10,'Occupancy Raw Data'!$B$8:$BE$45,'Occupancy Raw Data'!R$3,FALSE)</f>
        <v>65.014442518775198</v>
      </c>
      <c r="M10" s="47">
        <f>VLOOKUP($A10,'Occupancy Raw Data'!$B$8:$BE$45,'Occupancy Raw Data'!T$3,FALSE)</f>
        <v>5.0975149702132301</v>
      </c>
      <c r="N10" s="48">
        <f>VLOOKUP($A10,'Occupancy Raw Data'!$B$8:$BE$45,'Occupancy Raw Data'!U$3,FALSE)</f>
        <v>13.930603916775899</v>
      </c>
      <c r="O10" s="48">
        <f>VLOOKUP($A10,'Occupancy Raw Data'!$B$8:$BE$45,'Occupancy Raw Data'!V$3,FALSE)</f>
        <v>12.7104972279104</v>
      </c>
      <c r="P10" s="48">
        <f>VLOOKUP($A10,'Occupancy Raw Data'!$B$8:$BE$45,'Occupancy Raw Data'!W$3,FALSE)</f>
        <v>12.778082393664</v>
      </c>
      <c r="Q10" s="48">
        <f>VLOOKUP($A10,'Occupancy Raw Data'!$B$8:$BE$45,'Occupancy Raw Data'!X$3,FALSE)</f>
        <v>11.899166599333499</v>
      </c>
      <c r="R10" s="49">
        <f>VLOOKUP($A10,'Occupancy Raw Data'!$B$8:$BE$45,'Occupancy Raw Data'!Y$3,FALSE)</f>
        <v>11.5570050025703</v>
      </c>
      <c r="S10" s="48">
        <f>VLOOKUP($A10,'Occupancy Raw Data'!$B$8:$BE$45,'Occupancy Raw Data'!AA$3,FALSE)</f>
        <v>-2.2271528181257798</v>
      </c>
      <c r="T10" s="48">
        <f>VLOOKUP($A10,'Occupancy Raw Data'!$B$8:$BE$45,'Occupancy Raw Data'!AB$3,FALSE)</f>
        <v>1.0234465349167201</v>
      </c>
      <c r="U10" s="49">
        <f>VLOOKUP($A10,'Occupancy Raw Data'!$B$8:$BE$45,'Occupancy Raw Data'!AC$3,FALSE)</f>
        <v>-0.57513379511404605</v>
      </c>
      <c r="V10" s="50">
        <f>VLOOKUP($A10,'Occupancy Raw Data'!$B$8:$BE$45,'Occupancy Raw Data'!AE$3,FALSE)</f>
        <v>8.0150539987485203</v>
      </c>
      <c r="X10" s="51">
        <f>VLOOKUP($A10,'ADR Raw Data'!$B$6:$BE$43,'ADR Raw Data'!G$1,FALSE)</f>
        <v>138.698162042175</v>
      </c>
      <c r="Y10" s="52">
        <f>VLOOKUP($A10,'ADR Raw Data'!$B$6:$BE$43,'ADR Raw Data'!H$1,FALSE)</f>
        <v>153.65666055351701</v>
      </c>
      <c r="Z10" s="52">
        <f>VLOOKUP($A10,'ADR Raw Data'!$B$6:$BE$43,'ADR Raw Data'!I$1,FALSE)</f>
        <v>162.607922513727</v>
      </c>
      <c r="AA10" s="52">
        <f>VLOOKUP($A10,'ADR Raw Data'!$B$6:$BE$43,'ADR Raw Data'!J$1,FALSE)</f>
        <v>160.30127382465</v>
      </c>
      <c r="AB10" s="52">
        <f>VLOOKUP($A10,'ADR Raw Data'!$B$6:$BE$43,'ADR Raw Data'!K$1,FALSE)</f>
        <v>142.578285924022</v>
      </c>
      <c r="AC10" s="53">
        <f>VLOOKUP($A10,'ADR Raw Data'!$B$6:$BE$43,'ADR Raw Data'!L$1,FALSE)</f>
        <v>152.71112727398901</v>
      </c>
      <c r="AD10" s="52">
        <f>VLOOKUP($A10,'ADR Raw Data'!$B$6:$BE$43,'ADR Raw Data'!N$1,FALSE)</f>
        <v>126.58888064075001</v>
      </c>
      <c r="AE10" s="52">
        <f>VLOOKUP($A10,'ADR Raw Data'!$B$6:$BE$43,'ADR Raw Data'!O$1,FALSE)</f>
        <v>124.783640687888</v>
      </c>
      <c r="AF10" s="53">
        <f>VLOOKUP($A10,'ADR Raw Data'!$B$6:$BE$43,'ADR Raw Data'!P$1,FALSE)</f>
        <v>125.65667076051</v>
      </c>
      <c r="AG10" s="54">
        <f>VLOOKUP($A10,'ADR Raw Data'!$B$6:$BE$43,'ADR Raw Data'!R$1,FALSE)</f>
        <v>145.44078727563499</v>
      </c>
      <c r="AI10" s="47">
        <f>VLOOKUP($A10,'ADR Raw Data'!$B$6:$BE$43,'ADR Raw Data'!T$1,FALSE)</f>
        <v>1.6378433073379399</v>
      </c>
      <c r="AJ10" s="48">
        <f>VLOOKUP($A10,'ADR Raw Data'!$B$6:$BE$43,'ADR Raw Data'!U$1,FALSE)</f>
        <v>2.3463489635180599</v>
      </c>
      <c r="AK10" s="48">
        <f>VLOOKUP($A10,'ADR Raw Data'!$B$6:$BE$43,'ADR Raw Data'!V$1,FALSE)</f>
        <v>6.89006235653323</v>
      </c>
      <c r="AL10" s="48">
        <f>VLOOKUP($A10,'ADR Raw Data'!$B$6:$BE$43,'ADR Raw Data'!W$1,FALSE)</f>
        <v>6.9083984820612896</v>
      </c>
      <c r="AM10" s="48">
        <f>VLOOKUP($A10,'ADR Raw Data'!$B$6:$BE$43,'ADR Raw Data'!X$1,FALSE)</f>
        <v>2.5071790769082201</v>
      </c>
      <c r="AN10" s="49">
        <f>VLOOKUP($A10,'ADR Raw Data'!$B$6:$BE$43,'ADR Raw Data'!Y$1,FALSE)</f>
        <v>4.4612820659330099</v>
      </c>
      <c r="AO10" s="48">
        <f>VLOOKUP($A10,'ADR Raw Data'!$B$6:$BE$43,'ADR Raw Data'!AA$1,FALSE)</f>
        <v>4.7879904405379596</v>
      </c>
      <c r="AP10" s="48">
        <f>VLOOKUP($A10,'ADR Raw Data'!$B$6:$BE$43,'ADR Raw Data'!AB$1,FALSE)</f>
        <v>4.1981758732605199</v>
      </c>
      <c r="AQ10" s="49">
        <f>VLOOKUP($A10,'ADR Raw Data'!$B$6:$BE$43,'ADR Raw Data'!AC$1,FALSE)</f>
        <v>4.47725548798332</v>
      </c>
      <c r="AR10" s="50">
        <f>VLOOKUP($A10,'ADR Raw Data'!$B$6:$BE$43,'ADR Raw Data'!AE$1,FALSE)</f>
        <v>4.91846361050019</v>
      </c>
      <c r="AS10" s="40"/>
      <c r="AT10" s="51">
        <f>VLOOKUP($A10,'RevPAR Raw Data'!$B$6:$BE$43,'RevPAR Raw Data'!G$1,FALSE)</f>
        <v>72.193555170421703</v>
      </c>
      <c r="AU10" s="52">
        <f>VLOOKUP($A10,'RevPAR Raw Data'!$B$6:$BE$43,'RevPAR Raw Data'!H$1,FALSE)</f>
        <v>106.48557481224699</v>
      </c>
      <c r="AV10" s="52">
        <f>VLOOKUP($A10,'RevPAR Raw Data'!$B$6:$BE$43,'RevPAR Raw Data'!I$1,FALSE)</f>
        <v>123.172448295782</v>
      </c>
      <c r="AW10" s="52">
        <f>VLOOKUP($A10,'RevPAR Raw Data'!$B$6:$BE$43,'RevPAR Raw Data'!J$1,FALSE)</f>
        <v>116.609684575389</v>
      </c>
      <c r="AX10" s="52">
        <f>VLOOKUP($A10,'RevPAR Raw Data'!$B$6:$BE$43,'RevPAR Raw Data'!K$1,FALSE)</f>
        <v>89.7641917966493</v>
      </c>
      <c r="AY10" s="53">
        <f>VLOOKUP($A10,'RevPAR Raw Data'!$B$6:$BE$43,'RevPAR Raw Data'!L$1,FALSE)</f>
        <v>101.64509093009799</v>
      </c>
      <c r="AZ10" s="52">
        <f>VLOOKUP($A10,'RevPAR Raw Data'!$B$6:$BE$43,'RevPAR Raw Data'!N$1,FALSE)</f>
        <v>74.870997111496195</v>
      </c>
      <c r="BA10" s="52">
        <f>VLOOKUP($A10,'RevPAR Raw Data'!$B$6:$BE$43,'RevPAR Raw Data'!O$1,FALSE)</f>
        <v>78.806167533217703</v>
      </c>
      <c r="BB10" s="53">
        <f>VLOOKUP($A10,'RevPAR Raw Data'!$B$6:$BE$43,'RevPAR Raw Data'!P$1,FALSE)</f>
        <v>76.838582322356999</v>
      </c>
      <c r="BC10" s="54">
        <f>VLOOKUP($A10,'RevPAR Raw Data'!$B$6:$BE$43,'RevPAR Raw Data'!R$1,FALSE)</f>
        <v>94.557517042172094</v>
      </c>
      <c r="BE10" s="47">
        <f>VLOOKUP($A10,'RevPAR Raw Data'!$B$6:$BE$43,'RevPAR Raw Data'!T$1,FALSE)</f>
        <v>6.8188475853313602</v>
      </c>
      <c r="BF10" s="48">
        <f>VLOOKUP($A10,'RevPAR Raw Data'!$B$6:$BE$43,'RevPAR Raw Data'!U$1,FALSE)</f>
        <v>16.603813460907102</v>
      </c>
      <c r="BG10" s="48">
        <f>VLOOKUP($A10,'RevPAR Raw Data'!$B$6:$BE$43,'RevPAR Raw Data'!V$1,FALSE)</f>
        <v>20.4763207692721</v>
      </c>
      <c r="BH10" s="48">
        <f>VLOOKUP($A10,'RevPAR Raw Data'!$B$6:$BE$43,'RevPAR Raw Data'!W$1,FALSE)</f>
        <v>20.5692417258457</v>
      </c>
      <c r="BI10" s="48">
        <f>VLOOKUP($A10,'RevPAR Raw Data'!$B$6:$BE$43,'RevPAR Raw Data'!X$1,FALSE)</f>
        <v>14.7046790915466</v>
      </c>
      <c r="BJ10" s="49">
        <f>VLOOKUP($A10,'RevPAR Raw Data'!$B$6:$BE$43,'RevPAR Raw Data'!Y$1,FALSE)</f>
        <v>16.533877660041899</v>
      </c>
      <c r="BK10" s="48">
        <f>VLOOKUP($A10,'RevPAR Raw Data'!$B$6:$BE$43,'RevPAR Raw Data'!AA$1,FALSE)</f>
        <v>2.4542017583841398</v>
      </c>
      <c r="BL10" s="48">
        <f>VLOOKUP($A10,'RevPAR Raw Data'!$B$6:$BE$43,'RevPAR Raw Data'!AB$1,FALSE)</f>
        <v>5.2645884936818304</v>
      </c>
      <c r="BM10" s="49">
        <f>VLOOKUP($A10,'RevPAR Raw Data'!$B$6:$BE$43,'RevPAR Raw Data'!AC$1,FALSE)</f>
        <v>3.87637148346428</v>
      </c>
      <c r="BN10" s="50">
        <f>VLOOKUP($A10,'RevPAR Raw Data'!$B$6:$BE$43,'RevPAR Raw Data'!AE$1,FALSE)</f>
        <v>13.3277351235391</v>
      </c>
    </row>
    <row r="11" spans="1:66" x14ac:dyDescent="0.45">
      <c r="A11" s="63" t="s">
        <v>24</v>
      </c>
      <c r="B11" s="47">
        <f>VLOOKUP($A11,'Occupancy Raw Data'!$B$8:$BE$45,'Occupancy Raw Data'!G$3,FALSE)</f>
        <v>48.177833437695597</v>
      </c>
      <c r="C11" s="48">
        <f>VLOOKUP($A11,'Occupancy Raw Data'!$B$8:$BE$45,'Occupancy Raw Data'!H$3,FALSE)</f>
        <v>62.629931120851502</v>
      </c>
      <c r="D11" s="48">
        <f>VLOOKUP($A11,'Occupancy Raw Data'!$B$8:$BE$45,'Occupancy Raw Data'!I$3,FALSE)</f>
        <v>65.372573575453899</v>
      </c>
      <c r="E11" s="48">
        <f>VLOOKUP($A11,'Occupancy Raw Data'!$B$8:$BE$45,'Occupancy Raw Data'!J$3,FALSE)</f>
        <v>65.147150907952394</v>
      </c>
      <c r="F11" s="48">
        <f>VLOOKUP($A11,'Occupancy Raw Data'!$B$8:$BE$45,'Occupancy Raw Data'!K$3,FALSE)</f>
        <v>67.313713212273001</v>
      </c>
      <c r="G11" s="49">
        <f>VLOOKUP($A11,'Occupancy Raw Data'!$B$8:$BE$45,'Occupancy Raw Data'!L$3,FALSE)</f>
        <v>61.728240450845298</v>
      </c>
      <c r="H11" s="48">
        <f>VLOOKUP($A11,'Occupancy Raw Data'!$B$8:$BE$45,'Occupancy Raw Data'!N$3,FALSE)</f>
        <v>73.124608641202201</v>
      </c>
      <c r="I11" s="48">
        <f>VLOOKUP($A11,'Occupancy Raw Data'!$B$8:$BE$45,'Occupancy Raw Data'!O$3,FALSE)</f>
        <v>79.737006887914802</v>
      </c>
      <c r="J11" s="49">
        <f>VLOOKUP($A11,'Occupancy Raw Data'!$B$8:$BE$45,'Occupancy Raw Data'!P$3,FALSE)</f>
        <v>76.430807764558494</v>
      </c>
      <c r="K11" s="50">
        <f>VLOOKUP($A11,'Occupancy Raw Data'!$B$8:$BE$45,'Occupancy Raw Data'!R$3,FALSE)</f>
        <v>65.928973969049096</v>
      </c>
      <c r="M11" s="47">
        <f>VLOOKUP($A11,'Occupancy Raw Data'!$B$8:$BE$45,'Occupancy Raw Data'!T$3,FALSE)</f>
        <v>-14.543016689830701</v>
      </c>
      <c r="N11" s="48">
        <f>VLOOKUP($A11,'Occupancy Raw Data'!$B$8:$BE$45,'Occupancy Raw Data'!U$3,FALSE)</f>
        <v>-6.6056666068776</v>
      </c>
      <c r="O11" s="48">
        <f>VLOOKUP($A11,'Occupancy Raw Data'!$B$8:$BE$45,'Occupancy Raw Data'!V$3,FALSE)</f>
        <v>-5.3961195969033602</v>
      </c>
      <c r="P11" s="48">
        <f>VLOOKUP($A11,'Occupancy Raw Data'!$B$8:$BE$45,'Occupancy Raw Data'!W$3,FALSE)</f>
        <v>-7.8318888192007599</v>
      </c>
      <c r="Q11" s="48">
        <f>VLOOKUP($A11,'Occupancy Raw Data'!$B$8:$BE$45,'Occupancy Raw Data'!X$3,FALSE)</f>
        <v>-0.26270230265044697</v>
      </c>
      <c r="R11" s="49">
        <f>VLOOKUP($A11,'Occupancy Raw Data'!$B$8:$BE$45,'Occupancy Raw Data'!Y$3,FALSE)</f>
        <v>-6.6736419426048199</v>
      </c>
      <c r="S11" s="48">
        <f>VLOOKUP($A11,'Occupancy Raw Data'!$B$8:$BE$45,'Occupancy Raw Data'!AA$3,FALSE)</f>
        <v>-12.283260934880699</v>
      </c>
      <c r="T11" s="48">
        <f>VLOOKUP($A11,'Occupancy Raw Data'!$B$8:$BE$45,'Occupancy Raw Data'!AB$3,FALSE)</f>
        <v>-0.75682124097213399</v>
      </c>
      <c r="U11" s="49">
        <f>VLOOKUP($A11,'Occupancy Raw Data'!$B$8:$BE$45,'Occupancy Raw Data'!AC$3,FALSE)</f>
        <v>-6.6263362019137997</v>
      </c>
      <c r="V11" s="50">
        <f>VLOOKUP($A11,'Occupancy Raw Data'!$B$8:$BE$45,'Occupancy Raw Data'!AE$3,FALSE)</f>
        <v>-6.6579783731306597</v>
      </c>
      <c r="X11" s="51">
        <f>VLOOKUP($A11,'ADR Raw Data'!$B$6:$BE$43,'ADR Raw Data'!G$1,FALSE)</f>
        <v>118.85170262542201</v>
      </c>
      <c r="Y11" s="52">
        <f>VLOOKUP($A11,'ADR Raw Data'!$B$6:$BE$43,'ADR Raw Data'!H$1,FALSE)</f>
        <v>125.14125974805</v>
      </c>
      <c r="Z11" s="52">
        <f>VLOOKUP($A11,'ADR Raw Data'!$B$6:$BE$43,'ADR Raw Data'!I$1,FALSE)</f>
        <v>125.724233716475</v>
      </c>
      <c r="AA11" s="52">
        <f>VLOOKUP($A11,'ADR Raw Data'!$B$6:$BE$43,'ADR Raw Data'!J$1,FALSE)</f>
        <v>122.82371395617</v>
      </c>
      <c r="AB11" s="52">
        <f>VLOOKUP($A11,'ADR Raw Data'!$B$6:$BE$43,'ADR Raw Data'!K$1,FALSE)</f>
        <v>133.78329116278999</v>
      </c>
      <c r="AC11" s="53">
        <f>VLOOKUP($A11,'ADR Raw Data'!$B$6:$BE$43,'ADR Raw Data'!L$1,FALSE)</f>
        <v>125.67857942787499</v>
      </c>
      <c r="AD11" s="52">
        <f>VLOOKUP($A11,'ADR Raw Data'!$B$6:$BE$43,'ADR Raw Data'!N$1,FALSE)</f>
        <v>155.342087686247</v>
      </c>
      <c r="AE11" s="52">
        <f>VLOOKUP($A11,'ADR Raw Data'!$B$6:$BE$43,'ADR Raw Data'!O$1,FALSE)</f>
        <v>164.25693576252499</v>
      </c>
      <c r="AF11" s="53">
        <f>VLOOKUP($A11,'ADR Raw Data'!$B$6:$BE$43,'ADR Raw Data'!P$1,FALSE)</f>
        <v>159.9923283631</v>
      </c>
      <c r="AG11" s="54">
        <f>VLOOKUP($A11,'ADR Raw Data'!$B$6:$BE$43,'ADR Raw Data'!R$1,FALSE)</f>
        <v>137.04417654880399</v>
      </c>
      <c r="AI11" s="47">
        <f>VLOOKUP($A11,'ADR Raw Data'!$B$6:$BE$43,'ADR Raw Data'!T$1,FALSE)</f>
        <v>1.0547761546936101</v>
      </c>
      <c r="AJ11" s="48">
        <f>VLOOKUP($A11,'ADR Raw Data'!$B$6:$BE$43,'ADR Raw Data'!U$1,FALSE)</f>
        <v>7.4232463118958103</v>
      </c>
      <c r="AK11" s="48">
        <f>VLOOKUP($A11,'ADR Raw Data'!$B$6:$BE$43,'ADR Raw Data'!V$1,FALSE)</f>
        <v>7.1355018787087099</v>
      </c>
      <c r="AL11" s="48">
        <f>VLOOKUP($A11,'ADR Raw Data'!$B$6:$BE$43,'ADR Raw Data'!W$1,FALSE)</f>
        <v>2.6899934116534898</v>
      </c>
      <c r="AM11" s="48">
        <f>VLOOKUP($A11,'ADR Raw Data'!$B$6:$BE$43,'ADR Raw Data'!X$1,FALSE)</f>
        <v>10.771557340081699</v>
      </c>
      <c r="AN11" s="49">
        <f>VLOOKUP($A11,'ADR Raw Data'!$B$6:$BE$43,'ADR Raw Data'!Y$1,FALSE)</f>
        <v>6.1456282452179902</v>
      </c>
      <c r="AO11" s="48">
        <f>VLOOKUP($A11,'ADR Raw Data'!$B$6:$BE$43,'ADR Raw Data'!AA$1,FALSE)</f>
        <v>-1.85247831985491</v>
      </c>
      <c r="AP11" s="48">
        <f>VLOOKUP($A11,'ADR Raw Data'!$B$6:$BE$43,'ADR Raw Data'!AB$1,FALSE)</f>
        <v>4.2620548180720599</v>
      </c>
      <c r="AQ11" s="49">
        <f>VLOOKUP($A11,'ADR Raw Data'!$B$6:$BE$43,'ADR Raw Data'!AC$1,FALSE)</f>
        <v>1.31548262036627</v>
      </c>
      <c r="AR11" s="50">
        <f>VLOOKUP($A11,'ADR Raw Data'!$B$6:$BE$43,'ADR Raw Data'!AE$1,FALSE)</f>
        <v>4.2277526446087199</v>
      </c>
      <c r="AS11" s="40"/>
      <c r="AT11" s="51">
        <f>VLOOKUP($A11,'RevPAR Raw Data'!$B$6:$BE$43,'RevPAR Raw Data'!G$1,FALSE)</f>
        <v>57.260175328741298</v>
      </c>
      <c r="AU11" s="52">
        <f>VLOOKUP($A11,'RevPAR Raw Data'!$B$6:$BE$43,'RevPAR Raw Data'!H$1,FALSE)</f>
        <v>78.375884783969894</v>
      </c>
      <c r="AV11" s="52">
        <f>VLOOKUP($A11,'RevPAR Raw Data'!$B$6:$BE$43,'RevPAR Raw Data'!I$1,FALSE)</f>
        <v>82.189167188478294</v>
      </c>
      <c r="AW11" s="52">
        <f>VLOOKUP($A11,'RevPAR Raw Data'!$B$6:$BE$43,'RevPAR Raw Data'!J$1,FALSE)</f>
        <v>80.016150281778295</v>
      </c>
      <c r="AX11" s="52">
        <f>VLOOKUP($A11,'RevPAR Raw Data'!$B$6:$BE$43,'RevPAR Raw Data'!K$1,FALSE)</f>
        <v>90.054500939261104</v>
      </c>
      <c r="AY11" s="53">
        <f>VLOOKUP($A11,'RevPAR Raw Data'!$B$6:$BE$43,'RevPAR Raw Data'!L$1,FALSE)</f>
        <v>77.579175704445802</v>
      </c>
      <c r="AZ11" s="52">
        <f>VLOOKUP($A11,'RevPAR Raw Data'!$B$6:$BE$43,'RevPAR Raw Data'!N$1,FALSE)</f>
        <v>113.59329367564099</v>
      </c>
      <c r="BA11" s="52">
        <f>VLOOKUP($A11,'RevPAR Raw Data'!$B$6:$BE$43,'RevPAR Raw Data'!O$1,FALSE)</f>
        <v>130.97356418284201</v>
      </c>
      <c r="BB11" s="53">
        <f>VLOOKUP($A11,'RevPAR Raw Data'!$B$6:$BE$43,'RevPAR Raw Data'!P$1,FALSE)</f>
        <v>122.28342892924201</v>
      </c>
      <c r="BC11" s="54">
        <f>VLOOKUP($A11,'RevPAR Raw Data'!$B$6:$BE$43,'RevPAR Raw Data'!R$1,FALSE)</f>
        <v>90.351819482959101</v>
      </c>
      <c r="BE11" s="47">
        <f>VLOOKUP($A11,'RevPAR Raw Data'!$B$6:$BE$43,'RevPAR Raw Data'!T$1,FALSE)</f>
        <v>-13.641636807354599</v>
      </c>
      <c r="BF11" s="48">
        <f>VLOOKUP($A11,'RevPAR Raw Data'!$B$6:$BE$43,'RevPAR Raw Data'!U$1,FALSE)</f>
        <v>0.32722480224703199</v>
      </c>
      <c r="BG11" s="48">
        <f>VLOOKUP($A11,'RevPAR Raw Data'!$B$6:$BE$43,'RevPAR Raw Data'!V$1,FALSE)</f>
        <v>1.35434206659093</v>
      </c>
      <c r="BH11" s="48">
        <f>VLOOKUP($A11,'RevPAR Raw Data'!$B$6:$BE$43,'RevPAR Raw Data'!W$1,FALSE)</f>
        <v>-5.3525727007918</v>
      </c>
      <c r="BI11" s="48">
        <f>VLOOKUP($A11,'RevPAR Raw Data'!$B$6:$BE$43,'RevPAR Raw Data'!X$1,FALSE)</f>
        <v>10.4805579082675</v>
      </c>
      <c r="BJ11" s="49">
        <f>VLOOKUP($A11,'RevPAR Raw Data'!$B$6:$BE$43,'RevPAR Raw Data'!Y$1,FALSE)</f>
        <v>-0.93815092159626201</v>
      </c>
      <c r="BK11" s="48">
        <f>VLOOKUP($A11,'RevPAR Raw Data'!$B$6:$BE$43,'RevPAR Raw Data'!AA$1,FALSE)</f>
        <v>-13.9081945089457</v>
      </c>
      <c r="BL11" s="48">
        <f>VLOOKUP($A11,'RevPAR Raw Data'!$B$6:$BE$43,'RevPAR Raw Data'!AB$1,FALSE)</f>
        <v>3.4729774409348799</v>
      </c>
      <c r="BM11" s="49">
        <f>VLOOKUP($A11,'RevPAR Raw Data'!$B$6:$BE$43,'RevPAR Raw Data'!AC$1,FALSE)</f>
        <v>-5.39802188265074</v>
      </c>
      <c r="BN11" s="50">
        <f>VLOOKUP($A11,'RevPAR Raw Data'!$B$6:$BE$43,'RevPAR Raw Data'!AE$1,FALSE)</f>
        <v>-2.7117085852694398</v>
      </c>
    </row>
    <row r="12" spans="1:66" x14ac:dyDescent="0.45">
      <c r="A12" s="63" t="s">
        <v>27</v>
      </c>
      <c r="B12" s="47">
        <f>VLOOKUP($A12,'Occupancy Raw Data'!$B$8:$BE$45,'Occupancy Raw Data'!G$3,FALSE)</f>
        <v>56.021251475796902</v>
      </c>
      <c r="C12" s="48">
        <f>VLOOKUP($A12,'Occupancy Raw Data'!$B$8:$BE$45,'Occupancy Raw Data'!H$3,FALSE)</f>
        <v>63.353010625737802</v>
      </c>
      <c r="D12" s="48">
        <f>VLOOKUP($A12,'Occupancy Raw Data'!$B$8:$BE$45,'Occupancy Raw Data'!I$3,FALSE)</f>
        <v>64.982290436835797</v>
      </c>
      <c r="E12" s="48">
        <f>VLOOKUP($A12,'Occupancy Raw Data'!$B$8:$BE$45,'Occupancy Raw Data'!J$3,FALSE)</f>
        <v>65.041322314049495</v>
      </c>
      <c r="F12" s="48">
        <f>VLOOKUP($A12,'Occupancy Raw Data'!$B$8:$BE$45,'Occupancy Raw Data'!K$3,FALSE)</f>
        <v>64.616292798110905</v>
      </c>
      <c r="G12" s="49">
        <f>VLOOKUP($A12,'Occupancy Raw Data'!$B$8:$BE$45,'Occupancy Raw Data'!L$3,FALSE)</f>
        <v>62.802833530106199</v>
      </c>
      <c r="H12" s="48">
        <f>VLOOKUP($A12,'Occupancy Raw Data'!$B$8:$BE$45,'Occupancy Raw Data'!N$3,FALSE)</f>
        <v>70.448642266823995</v>
      </c>
      <c r="I12" s="48">
        <f>VLOOKUP($A12,'Occupancy Raw Data'!$B$8:$BE$45,'Occupancy Raw Data'!O$3,FALSE)</f>
        <v>68.193624557260904</v>
      </c>
      <c r="J12" s="49">
        <f>VLOOKUP($A12,'Occupancy Raw Data'!$B$8:$BE$45,'Occupancy Raw Data'!P$3,FALSE)</f>
        <v>69.321133412042499</v>
      </c>
      <c r="K12" s="50">
        <f>VLOOKUP($A12,'Occupancy Raw Data'!$B$8:$BE$45,'Occupancy Raw Data'!R$3,FALSE)</f>
        <v>64.665204924945101</v>
      </c>
      <c r="M12" s="47">
        <f>VLOOKUP($A12,'Occupancy Raw Data'!$B$8:$BE$45,'Occupancy Raw Data'!T$3,FALSE)</f>
        <v>1.0892395595230799</v>
      </c>
      <c r="N12" s="48">
        <f>VLOOKUP($A12,'Occupancy Raw Data'!$B$8:$BE$45,'Occupancy Raw Data'!U$3,FALSE)</f>
        <v>3.3097345050603999</v>
      </c>
      <c r="O12" s="48">
        <f>VLOOKUP($A12,'Occupancy Raw Data'!$B$8:$BE$45,'Occupancy Raw Data'!V$3,FALSE)</f>
        <v>1.7279365574391301</v>
      </c>
      <c r="P12" s="48">
        <f>VLOOKUP($A12,'Occupancy Raw Data'!$B$8:$BE$45,'Occupancy Raw Data'!W$3,FALSE)</f>
        <v>1.72438289154937</v>
      </c>
      <c r="Q12" s="48">
        <f>VLOOKUP($A12,'Occupancy Raw Data'!$B$8:$BE$45,'Occupancy Raw Data'!X$3,FALSE)</f>
        <v>5.0806313888527601</v>
      </c>
      <c r="R12" s="49">
        <f>VLOOKUP($A12,'Occupancy Raw Data'!$B$8:$BE$45,'Occupancy Raw Data'!Y$3,FALSE)</f>
        <v>2.6021166855612901</v>
      </c>
      <c r="S12" s="48">
        <f>VLOOKUP($A12,'Occupancy Raw Data'!$B$8:$BE$45,'Occupancy Raw Data'!AA$3,FALSE)</f>
        <v>5.1659562590571104</v>
      </c>
      <c r="T12" s="48">
        <f>VLOOKUP($A12,'Occupancy Raw Data'!$B$8:$BE$45,'Occupancy Raw Data'!AB$3,FALSE)</f>
        <v>-0.68413148120170897</v>
      </c>
      <c r="U12" s="49">
        <f>VLOOKUP($A12,'Occupancy Raw Data'!$B$8:$BE$45,'Occupancy Raw Data'!AC$3,FALSE)</f>
        <v>2.2047879022152999</v>
      </c>
      <c r="V12" s="50">
        <f>VLOOKUP($A12,'Occupancy Raw Data'!$B$8:$BE$45,'Occupancy Raw Data'!AE$3,FALSE)</f>
        <v>2.4800926881655498</v>
      </c>
      <c r="X12" s="51">
        <f>VLOOKUP($A12,'ADR Raw Data'!$B$6:$BE$43,'ADR Raw Data'!G$1,FALSE)</f>
        <v>92.607542676501495</v>
      </c>
      <c r="Y12" s="52">
        <f>VLOOKUP($A12,'ADR Raw Data'!$B$6:$BE$43,'ADR Raw Data'!H$1,FALSE)</f>
        <v>93.906943719716693</v>
      </c>
      <c r="Z12" s="52">
        <f>VLOOKUP($A12,'ADR Raw Data'!$B$6:$BE$43,'ADR Raw Data'!I$1,FALSE)</f>
        <v>96.676097383720901</v>
      </c>
      <c r="AA12" s="52">
        <f>VLOOKUP($A12,'ADR Raw Data'!$B$6:$BE$43,'ADR Raw Data'!J$1,FALSE)</f>
        <v>95.869535305863096</v>
      </c>
      <c r="AB12" s="52">
        <f>VLOOKUP($A12,'ADR Raw Data'!$B$6:$BE$43,'ADR Raw Data'!K$1,FALSE)</f>
        <v>97.085110542663898</v>
      </c>
      <c r="AC12" s="53">
        <f>VLOOKUP($A12,'ADR Raw Data'!$B$6:$BE$43,'ADR Raw Data'!L$1,FALSE)</f>
        <v>95.308672782644607</v>
      </c>
      <c r="AD12" s="52">
        <f>VLOOKUP($A12,'ADR Raw Data'!$B$6:$BE$43,'ADR Raw Data'!N$1,FALSE)</f>
        <v>106.094042232277</v>
      </c>
      <c r="AE12" s="52">
        <f>VLOOKUP($A12,'ADR Raw Data'!$B$6:$BE$43,'ADR Raw Data'!O$1,FALSE)</f>
        <v>106.402823753462</v>
      </c>
      <c r="AF12" s="53">
        <f>VLOOKUP($A12,'ADR Raw Data'!$B$6:$BE$43,'ADR Raw Data'!P$1,FALSE)</f>
        <v>106.24592182576799</v>
      </c>
      <c r="AG12" s="54">
        <f>VLOOKUP($A12,'ADR Raw Data'!$B$6:$BE$43,'ADR Raw Data'!R$1,FALSE)</f>
        <v>98.658597548252402</v>
      </c>
      <c r="AI12" s="47">
        <f>VLOOKUP($A12,'ADR Raw Data'!$B$6:$BE$43,'ADR Raw Data'!T$1,FALSE)</f>
        <v>2.8189764510800002</v>
      </c>
      <c r="AJ12" s="48">
        <f>VLOOKUP($A12,'ADR Raw Data'!$B$6:$BE$43,'ADR Raw Data'!U$1,FALSE)</f>
        <v>3.2358532190625602</v>
      </c>
      <c r="AK12" s="48">
        <f>VLOOKUP($A12,'ADR Raw Data'!$B$6:$BE$43,'ADR Raw Data'!V$1,FALSE)</f>
        <v>5.8705950042082904</v>
      </c>
      <c r="AL12" s="48">
        <f>VLOOKUP($A12,'ADR Raw Data'!$B$6:$BE$43,'ADR Raw Data'!W$1,FALSE)</f>
        <v>4.5007388677409903</v>
      </c>
      <c r="AM12" s="48">
        <f>VLOOKUP($A12,'ADR Raw Data'!$B$6:$BE$43,'ADR Raw Data'!X$1,FALSE)</f>
        <v>5.4066740920272398</v>
      </c>
      <c r="AN12" s="49">
        <f>VLOOKUP($A12,'ADR Raw Data'!$B$6:$BE$43,'ADR Raw Data'!Y$1,FALSE)</f>
        <v>4.42883624884744</v>
      </c>
      <c r="AO12" s="48">
        <f>VLOOKUP($A12,'ADR Raw Data'!$B$6:$BE$43,'ADR Raw Data'!AA$1,FALSE)</f>
        <v>6.2251417932942701</v>
      </c>
      <c r="AP12" s="48">
        <f>VLOOKUP($A12,'ADR Raw Data'!$B$6:$BE$43,'ADR Raw Data'!AB$1,FALSE)</f>
        <v>3.5526855860997899</v>
      </c>
      <c r="AQ12" s="49">
        <f>VLOOKUP($A12,'ADR Raw Data'!$B$6:$BE$43,'ADR Raw Data'!AC$1,FALSE)</f>
        <v>4.8490934175032399</v>
      </c>
      <c r="AR12" s="50">
        <f>VLOOKUP($A12,'ADR Raw Data'!$B$6:$BE$43,'ADR Raw Data'!AE$1,FALSE)</f>
        <v>4.5578784103442196</v>
      </c>
      <c r="AS12" s="40"/>
      <c r="AT12" s="51">
        <f>VLOOKUP($A12,'RevPAR Raw Data'!$B$6:$BE$43,'RevPAR Raw Data'!G$1,FALSE)</f>
        <v>51.879904368358901</v>
      </c>
      <c r="AU12" s="52">
        <f>VLOOKUP($A12,'RevPAR Raw Data'!$B$6:$BE$43,'RevPAR Raw Data'!H$1,FALSE)</f>
        <v>59.492876033057797</v>
      </c>
      <c r="AV12" s="52">
        <f>VLOOKUP($A12,'RevPAR Raw Data'!$B$6:$BE$43,'RevPAR Raw Data'!I$1,FALSE)</f>
        <v>62.822342384887797</v>
      </c>
      <c r="AW12" s="52">
        <f>VLOOKUP($A12,'RevPAR Raw Data'!$B$6:$BE$43,'RevPAR Raw Data'!J$1,FALSE)</f>
        <v>62.354813459268001</v>
      </c>
      <c r="AX12" s="52">
        <f>VLOOKUP($A12,'RevPAR Raw Data'!$B$6:$BE$43,'RevPAR Raw Data'!K$1,FALSE)</f>
        <v>62.732799291617397</v>
      </c>
      <c r="AY12" s="53">
        <f>VLOOKUP($A12,'RevPAR Raw Data'!$B$6:$BE$43,'RevPAR Raw Data'!L$1,FALSE)</f>
        <v>59.856547107437997</v>
      </c>
      <c r="AZ12" s="52">
        <f>VLOOKUP($A12,'RevPAR Raw Data'!$B$6:$BE$43,'RevPAR Raw Data'!N$1,FALSE)</f>
        <v>74.741812278630405</v>
      </c>
      <c r="BA12" s="52">
        <f>VLOOKUP($A12,'RevPAR Raw Data'!$B$6:$BE$43,'RevPAR Raw Data'!O$1,FALSE)</f>
        <v>72.5599421487603</v>
      </c>
      <c r="BB12" s="53">
        <f>VLOOKUP($A12,'RevPAR Raw Data'!$B$6:$BE$43,'RevPAR Raw Data'!P$1,FALSE)</f>
        <v>73.650877213695296</v>
      </c>
      <c r="BC12" s="54">
        <f>VLOOKUP($A12,'RevPAR Raw Data'!$B$6:$BE$43,'RevPAR Raw Data'!R$1,FALSE)</f>
        <v>63.797784280654398</v>
      </c>
      <c r="BE12" s="47">
        <f>VLOOKUP($A12,'RevPAR Raw Data'!$B$6:$BE$43,'RevPAR Raw Data'!T$1,FALSE)</f>
        <v>3.9389214172818798</v>
      </c>
      <c r="BF12" s="48">
        <f>VLOOKUP($A12,'RevPAR Raw Data'!$B$6:$BE$43,'RevPAR Raw Data'!U$1,FALSE)</f>
        <v>6.6526858746473803</v>
      </c>
      <c r="BG12" s="48">
        <f>VLOOKUP($A12,'RevPAR Raw Data'!$B$6:$BE$43,'RevPAR Raw Data'!V$1,FALSE)</f>
        <v>7.6999717188643304</v>
      </c>
      <c r="BH12" s="48">
        <f>VLOOKUP($A12,'RevPAR Raw Data'!$B$6:$BE$43,'RevPAR Raw Data'!W$1,FALSE)</f>
        <v>6.3027317303189996</v>
      </c>
      <c r="BI12" s="48">
        <f>VLOOKUP($A12,'RevPAR Raw Data'!$B$6:$BE$43,'RevPAR Raw Data'!X$1,FALSE)</f>
        <v>10.7619986618925</v>
      </c>
      <c r="BJ12" s="49">
        <f>VLOOKUP($A12,'RevPAR Raw Data'!$B$6:$BE$43,'RevPAR Raw Data'!Y$1,FALSE)</f>
        <v>7.1461964214161897</v>
      </c>
      <c r="BK12" s="48">
        <f>VLOOKUP($A12,'RevPAR Raw Data'!$B$6:$BE$43,'RevPAR Raw Data'!AA$1,FALSE)</f>
        <v>11.712686154457201</v>
      </c>
      <c r="BL12" s="48">
        <f>VLOOKUP($A12,'RevPAR Raw Data'!$B$6:$BE$43,'RevPAR Raw Data'!AB$1,FALSE)</f>
        <v>2.8442490643754499</v>
      </c>
      <c r="BM12" s="49">
        <f>VLOOKUP($A12,'RevPAR Raw Data'!$B$6:$BE$43,'RevPAR Raw Data'!AC$1,FALSE)</f>
        <v>7.1607935447547799</v>
      </c>
      <c r="BN12" s="50">
        <f>VLOOKUP($A12,'RevPAR Raw Data'!$B$6:$BE$43,'RevPAR Raw Data'!AE$1,FALSE)</f>
        <v>7.1510107077002001</v>
      </c>
    </row>
    <row r="13" spans="1:66" x14ac:dyDescent="0.45">
      <c r="A13" s="63" t="s">
        <v>90</v>
      </c>
      <c r="B13" s="47">
        <f>VLOOKUP($A13,'Occupancy Raw Data'!$B$8:$BE$45,'Occupancy Raw Data'!G$3,FALSE)</f>
        <v>53.433883513564702</v>
      </c>
      <c r="C13" s="48">
        <f>VLOOKUP($A13,'Occupancy Raw Data'!$B$8:$BE$45,'Occupancy Raw Data'!H$3,FALSE)</f>
        <v>70.470498956554707</v>
      </c>
      <c r="D13" s="48">
        <f>VLOOKUP($A13,'Occupancy Raw Data'!$B$8:$BE$45,'Occupancy Raw Data'!I$3,FALSE)</f>
        <v>77.983304875735101</v>
      </c>
      <c r="E13" s="48">
        <f>VLOOKUP($A13,'Occupancy Raw Data'!$B$8:$BE$45,'Occupancy Raw Data'!J$3,FALSE)</f>
        <v>75.336748245114705</v>
      </c>
      <c r="F13" s="48">
        <f>VLOOKUP($A13,'Occupancy Raw Data'!$B$8:$BE$45,'Occupancy Raw Data'!K$3,FALSE)</f>
        <v>65.860368051603103</v>
      </c>
      <c r="G13" s="49">
        <f>VLOOKUP($A13,'Occupancy Raw Data'!$B$8:$BE$45,'Occupancy Raw Data'!L$3,FALSE)</f>
        <v>68.616960728514499</v>
      </c>
      <c r="H13" s="48">
        <f>VLOOKUP($A13,'Occupancy Raw Data'!$B$8:$BE$45,'Occupancy Raw Data'!N$3,FALSE)</f>
        <v>67.3022196926579</v>
      </c>
      <c r="I13" s="48">
        <f>VLOOKUP($A13,'Occupancy Raw Data'!$B$8:$BE$45,'Occupancy Raw Data'!O$3,FALSE)</f>
        <v>73.7051792828685</v>
      </c>
      <c r="J13" s="49">
        <f>VLOOKUP($A13,'Occupancy Raw Data'!$B$8:$BE$45,'Occupancy Raw Data'!P$3,FALSE)</f>
        <v>70.5036994877632</v>
      </c>
      <c r="K13" s="50">
        <f>VLOOKUP($A13,'Occupancy Raw Data'!$B$8:$BE$45,'Occupancy Raw Data'!R$3,FALSE)</f>
        <v>69.156028945442699</v>
      </c>
      <c r="M13" s="47">
        <f>VLOOKUP($A13,'Occupancy Raw Data'!$B$8:$BE$45,'Occupancy Raw Data'!T$3,FALSE)</f>
        <v>-11.480759098178</v>
      </c>
      <c r="N13" s="48">
        <f>VLOOKUP($A13,'Occupancy Raw Data'!$B$8:$BE$45,'Occupancy Raw Data'!U$3,FALSE)</f>
        <v>-11.643755113006099</v>
      </c>
      <c r="O13" s="48">
        <f>VLOOKUP($A13,'Occupancy Raw Data'!$B$8:$BE$45,'Occupancy Raw Data'!V$3,FALSE)</f>
        <v>-4.1870832603965198</v>
      </c>
      <c r="P13" s="48">
        <f>VLOOKUP($A13,'Occupancy Raw Data'!$B$8:$BE$45,'Occupancy Raw Data'!W$3,FALSE)</f>
        <v>-4.84059751088816</v>
      </c>
      <c r="Q13" s="48">
        <f>VLOOKUP($A13,'Occupancy Raw Data'!$B$8:$BE$45,'Occupancy Raw Data'!X$3,FALSE)</f>
        <v>-8.9969627360767195</v>
      </c>
      <c r="R13" s="49">
        <f>VLOOKUP($A13,'Occupancy Raw Data'!$B$8:$BE$45,'Occupancy Raw Data'!Y$3,FALSE)</f>
        <v>-8.0332820991151692</v>
      </c>
      <c r="S13" s="48">
        <f>VLOOKUP($A13,'Occupancy Raw Data'!$B$8:$BE$45,'Occupancy Raw Data'!AA$3,FALSE)</f>
        <v>-4.0970232958533002</v>
      </c>
      <c r="T13" s="48">
        <f>VLOOKUP($A13,'Occupancy Raw Data'!$B$8:$BE$45,'Occupancy Raw Data'!AB$3,FALSE)</f>
        <v>4.9152671610209797</v>
      </c>
      <c r="U13" s="49">
        <f>VLOOKUP($A13,'Occupancy Raw Data'!$B$8:$BE$45,'Occupancy Raw Data'!AC$3,FALSE)</f>
        <v>0.41151881834364601</v>
      </c>
      <c r="V13" s="50">
        <f>VLOOKUP($A13,'Occupancy Raw Data'!$B$8:$BE$45,'Occupancy Raw Data'!AE$3,FALSE)</f>
        <v>-5.7237609550161697</v>
      </c>
      <c r="X13" s="51">
        <f>VLOOKUP($A13,'ADR Raw Data'!$B$6:$BE$43,'ADR Raw Data'!G$1,FALSE)</f>
        <v>113.37606426415699</v>
      </c>
      <c r="Y13" s="52">
        <f>VLOOKUP($A13,'ADR Raw Data'!$B$6:$BE$43,'ADR Raw Data'!H$1,FALSE)</f>
        <v>128.71420244985799</v>
      </c>
      <c r="Z13" s="52">
        <f>VLOOKUP($A13,'ADR Raw Data'!$B$6:$BE$43,'ADR Raw Data'!I$1,FALSE)</f>
        <v>134.40521834326699</v>
      </c>
      <c r="AA13" s="52">
        <f>VLOOKUP($A13,'ADR Raw Data'!$B$6:$BE$43,'ADR Raw Data'!J$1,FALSE)</f>
        <v>131.779512717199</v>
      </c>
      <c r="AB13" s="52">
        <f>VLOOKUP($A13,'ADR Raw Data'!$B$6:$BE$43,'ADR Raw Data'!K$1,FALSE)</f>
        <v>122.089464208555</v>
      </c>
      <c r="AC13" s="53">
        <f>VLOOKUP($A13,'ADR Raw Data'!$B$6:$BE$43,'ADR Raw Data'!L$1,FALSE)</f>
        <v>127.020308560053</v>
      </c>
      <c r="AD13" s="52">
        <f>VLOOKUP($A13,'ADR Raw Data'!$B$6:$BE$43,'ADR Raw Data'!N$1,FALSE)</f>
        <v>111.28958562367799</v>
      </c>
      <c r="AE13" s="52">
        <f>VLOOKUP($A13,'ADR Raw Data'!$B$6:$BE$43,'ADR Raw Data'!O$1,FALSE)</f>
        <v>110.914927927927</v>
      </c>
      <c r="AF13" s="53">
        <f>VLOOKUP($A13,'ADR Raw Data'!$B$6:$BE$43,'ADR Raw Data'!P$1,FALSE)</f>
        <v>111.09375042044999</v>
      </c>
      <c r="AG13" s="54">
        <f>VLOOKUP($A13,'ADR Raw Data'!$B$6:$BE$43,'ADR Raw Data'!R$1,FALSE)</f>
        <v>122.381187075029</v>
      </c>
      <c r="AI13" s="47">
        <f>VLOOKUP($A13,'ADR Raw Data'!$B$6:$BE$43,'ADR Raw Data'!T$1,FALSE)</f>
        <v>1.0946791950588</v>
      </c>
      <c r="AJ13" s="48">
        <f>VLOOKUP($A13,'ADR Raw Data'!$B$6:$BE$43,'ADR Raw Data'!U$1,FALSE)</f>
        <v>1.7146414843473801</v>
      </c>
      <c r="AK13" s="48">
        <f>VLOOKUP($A13,'ADR Raw Data'!$B$6:$BE$43,'ADR Raw Data'!V$1,FALSE)</f>
        <v>3.0825002757855402</v>
      </c>
      <c r="AL13" s="48">
        <f>VLOOKUP($A13,'ADR Raw Data'!$B$6:$BE$43,'ADR Raw Data'!W$1,FALSE)</f>
        <v>6.4322013290780298</v>
      </c>
      <c r="AM13" s="48">
        <f>VLOOKUP($A13,'ADR Raw Data'!$B$6:$BE$43,'ADR Raw Data'!X$1,FALSE)</f>
        <v>5.1729974873935802</v>
      </c>
      <c r="AN13" s="49">
        <f>VLOOKUP($A13,'ADR Raw Data'!$B$6:$BE$43,'ADR Raw Data'!Y$1,FALSE)</f>
        <v>3.7368096079948501</v>
      </c>
      <c r="AO13" s="48">
        <f>VLOOKUP($A13,'ADR Raw Data'!$B$6:$BE$43,'ADR Raw Data'!AA$1,FALSE)</f>
        <v>3.1670308775504199</v>
      </c>
      <c r="AP13" s="48">
        <f>VLOOKUP($A13,'ADR Raw Data'!$B$6:$BE$43,'ADR Raw Data'!AB$1,FALSE)</f>
        <v>3.33009901807146</v>
      </c>
      <c r="AQ13" s="49">
        <f>VLOOKUP($A13,'ADR Raw Data'!$B$6:$BE$43,'ADR Raw Data'!AC$1,FALSE)</f>
        <v>3.2405940100855402</v>
      </c>
      <c r="AR13" s="50">
        <f>VLOOKUP($A13,'ADR Raw Data'!$B$6:$BE$43,'ADR Raw Data'!AE$1,FALSE)</f>
        <v>3.3740270551906701</v>
      </c>
      <c r="AS13" s="40"/>
      <c r="AT13" s="51">
        <f>VLOOKUP($A13,'RevPAR Raw Data'!$B$6:$BE$43,'RevPAR Raw Data'!G$1,FALSE)</f>
        <v>60.581234111174297</v>
      </c>
      <c r="AU13" s="52">
        <f>VLOOKUP($A13,'RevPAR Raw Data'!$B$6:$BE$43,'RevPAR Raw Data'!H$1,FALSE)</f>
        <v>90.705540694365297</v>
      </c>
      <c r="AV13" s="52">
        <f>VLOOKUP($A13,'RevPAR Raw Data'!$B$6:$BE$43,'RevPAR Raw Data'!I$1,FALSE)</f>
        <v>104.813631189527</v>
      </c>
      <c r="AW13" s="52">
        <f>VLOOKUP($A13,'RevPAR Raw Data'!$B$6:$BE$43,'RevPAR Raw Data'!J$1,FALSE)</f>
        <v>99.278399734395705</v>
      </c>
      <c r="AX13" s="52">
        <f>VLOOKUP($A13,'RevPAR Raw Data'!$B$6:$BE$43,'RevPAR Raw Data'!K$1,FALSE)</f>
        <v>80.408570479984803</v>
      </c>
      <c r="AY13" s="53">
        <f>VLOOKUP($A13,'RevPAR Raw Data'!$B$6:$BE$43,'RevPAR Raw Data'!L$1,FALSE)</f>
        <v>87.1574752418895</v>
      </c>
      <c r="AZ13" s="52">
        <f>VLOOKUP($A13,'RevPAR Raw Data'!$B$6:$BE$43,'RevPAR Raw Data'!N$1,FALSE)</f>
        <v>74.900361411496803</v>
      </c>
      <c r="BA13" s="52">
        <f>VLOOKUP($A13,'RevPAR Raw Data'!$B$6:$BE$43,'RevPAR Raw Data'!O$1,FALSE)</f>
        <v>81.750046480743606</v>
      </c>
      <c r="BB13" s="53">
        <f>VLOOKUP($A13,'RevPAR Raw Data'!$B$6:$BE$43,'RevPAR Raw Data'!P$1,FALSE)</f>
        <v>78.325203946120197</v>
      </c>
      <c r="BC13" s="54">
        <f>VLOOKUP($A13,'RevPAR Raw Data'!$B$6:$BE$43,'RevPAR Raw Data'!R$1,FALSE)</f>
        <v>84.633969157384001</v>
      </c>
      <c r="BE13" s="47">
        <f>VLOOKUP($A13,'RevPAR Raw Data'!$B$6:$BE$43,'RevPAR Raw Data'!T$1,FALSE)</f>
        <v>-10.5117573844018</v>
      </c>
      <c r="BF13" s="48">
        <f>VLOOKUP($A13,'RevPAR Raw Data'!$B$6:$BE$43,'RevPAR Raw Data'!U$1,FALSE)</f>
        <v>-10.1287622841622</v>
      </c>
      <c r="BG13" s="48">
        <f>VLOOKUP($A13,'RevPAR Raw Data'!$B$6:$BE$43,'RevPAR Raw Data'!V$1,FALSE)</f>
        <v>-1.23364983766006</v>
      </c>
      <c r="BH13" s="48">
        <f>VLOOKUP($A13,'RevPAR Raw Data'!$B$6:$BE$43,'RevPAR Raw Data'!W$1,FALSE)</f>
        <v>1.2802468407592</v>
      </c>
      <c r="BI13" s="48">
        <f>VLOOKUP($A13,'RevPAR Raw Data'!$B$6:$BE$43,'RevPAR Raw Data'!X$1,FALSE)</f>
        <v>-4.2893779049621203</v>
      </c>
      <c r="BJ13" s="49">
        <f>VLOOKUP($A13,'RevPAR Raw Data'!$B$6:$BE$43,'RevPAR Raw Data'!Y$1,FALSE)</f>
        <v>-4.5966609484373802</v>
      </c>
      <c r="BK13" s="48">
        <f>VLOOKUP($A13,'RevPAR Raw Data'!$B$6:$BE$43,'RevPAR Raw Data'!AA$1,FALSE)</f>
        <v>-1.05974641114299</v>
      </c>
      <c r="BL13" s="48">
        <f>VLOOKUP($A13,'RevPAR Raw Data'!$B$6:$BE$43,'RevPAR Raw Data'!AB$1,FALSE)</f>
        <v>8.4090494425571993</v>
      </c>
      <c r="BM13" s="49">
        <f>VLOOKUP($A13,'RevPAR Raw Data'!$B$6:$BE$43,'RevPAR Raw Data'!AC$1,FALSE)</f>
        <v>3.6654484826068101</v>
      </c>
      <c r="BN13" s="50">
        <f>VLOOKUP($A13,'RevPAR Raw Data'!$B$6:$BE$43,'RevPAR Raw Data'!AE$1,FALSE)</f>
        <v>-2.54285514302217</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60.264695238587599</v>
      </c>
      <c r="C15" s="48">
        <f>VLOOKUP($A15,'Occupancy Raw Data'!$B$8:$BE$45,'Occupancy Raw Data'!H$3,FALSE)</f>
        <v>66.091092384842</v>
      </c>
      <c r="D15" s="48">
        <f>VLOOKUP($A15,'Occupancy Raw Data'!$B$8:$BE$45,'Occupancy Raw Data'!I$3,FALSE)</f>
        <v>69.244688000827097</v>
      </c>
      <c r="E15" s="48">
        <f>VLOOKUP($A15,'Occupancy Raw Data'!$B$8:$BE$45,'Occupancy Raw Data'!J$3,FALSE)</f>
        <v>67.996174326629699</v>
      </c>
      <c r="F15" s="48">
        <f>VLOOKUP($A15,'Occupancy Raw Data'!$B$8:$BE$45,'Occupancy Raw Data'!K$3,FALSE)</f>
        <v>67.717003567181905</v>
      </c>
      <c r="G15" s="49">
        <f>VLOOKUP($A15,'Occupancy Raw Data'!$B$8:$BE$45,'Occupancy Raw Data'!L$3,FALSE)</f>
        <v>66.262730703613698</v>
      </c>
      <c r="H15" s="48">
        <f>VLOOKUP($A15,'Occupancy Raw Data'!$B$8:$BE$45,'Occupancy Raw Data'!N$3,FALSE)</f>
        <v>75.086594633717596</v>
      </c>
      <c r="I15" s="48">
        <f>VLOOKUP($A15,'Occupancy Raw Data'!$B$8:$BE$45,'Occupancy Raw Data'!O$3,FALSE)</f>
        <v>77.431112030191798</v>
      </c>
      <c r="J15" s="49">
        <f>VLOOKUP($A15,'Occupancy Raw Data'!$B$8:$BE$45,'Occupancy Raw Data'!P$3,FALSE)</f>
        <v>76.258853331954697</v>
      </c>
      <c r="K15" s="50">
        <f>VLOOKUP($A15,'Occupancy Raw Data'!$B$8:$BE$45,'Occupancy Raw Data'!R$3,FALSE)</f>
        <v>69.118765740282498</v>
      </c>
      <c r="M15" s="47">
        <f>VLOOKUP($A15,'Occupancy Raw Data'!$B$8:$BE$45,'Occupancy Raw Data'!T$3,FALSE)</f>
        <v>2.6010975245296302</v>
      </c>
      <c r="N15" s="48">
        <f>VLOOKUP($A15,'Occupancy Raw Data'!$B$8:$BE$45,'Occupancy Raw Data'!U$3,FALSE)</f>
        <v>2.0702724453279502</v>
      </c>
      <c r="O15" s="48">
        <f>VLOOKUP($A15,'Occupancy Raw Data'!$B$8:$BE$45,'Occupancy Raw Data'!V$3,FALSE)</f>
        <v>1.7825931450346999</v>
      </c>
      <c r="P15" s="48">
        <f>VLOOKUP($A15,'Occupancy Raw Data'!$B$8:$BE$45,'Occupancy Raw Data'!W$3,FALSE)</f>
        <v>-0.182405714796541</v>
      </c>
      <c r="Q15" s="48">
        <f>VLOOKUP($A15,'Occupancy Raw Data'!$B$8:$BE$45,'Occupancy Raw Data'!X$3,FALSE)</f>
        <v>-1.8889786576973899</v>
      </c>
      <c r="R15" s="49">
        <f>VLOOKUP($A15,'Occupancy Raw Data'!$B$8:$BE$45,'Occupancy Raw Data'!Y$3,FALSE)</f>
        <v>0.80721760750790805</v>
      </c>
      <c r="S15" s="48">
        <f>VLOOKUP($A15,'Occupancy Raw Data'!$B$8:$BE$45,'Occupancy Raw Data'!AA$3,FALSE)</f>
        <v>-6.7839526674483999</v>
      </c>
      <c r="T15" s="48">
        <f>VLOOKUP($A15,'Occupancy Raw Data'!$B$8:$BE$45,'Occupancy Raw Data'!AB$3,FALSE)</f>
        <v>-6.0791552235262696</v>
      </c>
      <c r="U15" s="49">
        <f>VLOOKUP($A15,'Occupancy Raw Data'!$B$8:$BE$45,'Occupancy Raw Data'!AC$3,FALSE)</f>
        <v>-6.4274638091323704</v>
      </c>
      <c r="V15" s="50">
        <f>VLOOKUP($A15,'Occupancy Raw Data'!$B$8:$BE$45,'Occupancy Raw Data'!AE$3,FALSE)</f>
        <v>-1.59123447674246</v>
      </c>
      <c r="X15" s="51">
        <f>VLOOKUP($A15,'ADR Raw Data'!$B$6:$BE$43,'ADR Raw Data'!G$1,FALSE)</f>
        <v>133.91422116324901</v>
      </c>
      <c r="Y15" s="52">
        <f>VLOOKUP($A15,'ADR Raw Data'!$B$6:$BE$43,'ADR Raw Data'!H$1,FALSE)</f>
        <v>133.738489205256</v>
      </c>
      <c r="Z15" s="52">
        <f>VLOOKUP($A15,'ADR Raw Data'!$B$6:$BE$43,'ADR Raw Data'!I$1,FALSE)</f>
        <v>133.94852698969601</v>
      </c>
      <c r="AA15" s="52">
        <f>VLOOKUP($A15,'ADR Raw Data'!$B$6:$BE$43,'ADR Raw Data'!J$1,FALSE)</f>
        <v>133.099913297852</v>
      </c>
      <c r="AB15" s="52">
        <f>VLOOKUP($A15,'ADR Raw Data'!$B$6:$BE$43,'ADR Raw Data'!K$1,FALSE)</f>
        <v>134.014886593884</v>
      </c>
      <c r="AC15" s="53">
        <f>VLOOKUP($A15,'ADR Raw Data'!$B$6:$BE$43,'ADR Raw Data'!L$1,FALSE)</f>
        <v>133.73978863246199</v>
      </c>
      <c r="AD15" s="52">
        <f>VLOOKUP($A15,'ADR Raw Data'!$B$6:$BE$43,'ADR Raw Data'!N$1,FALSE)</f>
        <v>178.65519998622901</v>
      </c>
      <c r="AE15" s="52">
        <f>VLOOKUP($A15,'ADR Raw Data'!$B$6:$BE$43,'ADR Raw Data'!O$1,FALSE)</f>
        <v>182.75896242363501</v>
      </c>
      <c r="AF15" s="53">
        <f>VLOOKUP($A15,'ADR Raw Data'!$B$6:$BE$43,'ADR Raw Data'!P$1,FALSE)</f>
        <v>180.73862292764699</v>
      </c>
      <c r="AG15" s="54">
        <f>VLOOKUP($A15,'ADR Raw Data'!$B$6:$BE$43,'ADR Raw Data'!R$1,FALSE)</f>
        <v>148.555187162815</v>
      </c>
      <c r="AI15" s="47">
        <f>VLOOKUP($A15,'ADR Raw Data'!$B$6:$BE$43,'ADR Raw Data'!T$1,FALSE)</f>
        <v>1.3704533088991999</v>
      </c>
      <c r="AJ15" s="48">
        <f>VLOOKUP($A15,'ADR Raw Data'!$B$6:$BE$43,'ADR Raw Data'!U$1,FALSE)</f>
        <v>1.93490290459406</v>
      </c>
      <c r="AK15" s="48">
        <f>VLOOKUP($A15,'ADR Raw Data'!$B$6:$BE$43,'ADR Raw Data'!V$1,FALSE)</f>
        <v>1.1123166552264601</v>
      </c>
      <c r="AL15" s="48">
        <f>VLOOKUP($A15,'ADR Raw Data'!$B$6:$BE$43,'ADR Raw Data'!W$1,FALSE)</f>
        <v>0.70389798040471896</v>
      </c>
      <c r="AM15" s="48">
        <f>VLOOKUP($A15,'ADR Raw Data'!$B$6:$BE$43,'ADR Raw Data'!X$1,FALSE)</f>
        <v>-2.64967838654887</v>
      </c>
      <c r="AN15" s="49">
        <f>VLOOKUP($A15,'ADR Raw Data'!$B$6:$BE$43,'ADR Raw Data'!Y$1,FALSE)</f>
        <v>0.41764933452471797</v>
      </c>
      <c r="AO15" s="48">
        <f>VLOOKUP($A15,'ADR Raw Data'!$B$6:$BE$43,'ADR Raw Data'!AA$1,FALSE)</f>
        <v>-0.292330372328372</v>
      </c>
      <c r="AP15" s="48">
        <f>VLOOKUP($A15,'ADR Raw Data'!$B$6:$BE$43,'ADR Raw Data'!AB$1,FALSE)</f>
        <v>-1.8493305990578199</v>
      </c>
      <c r="AQ15" s="49">
        <f>VLOOKUP($A15,'ADR Raw Data'!$B$6:$BE$43,'ADR Raw Data'!AC$1,FALSE)</f>
        <v>-1.0905970869572199</v>
      </c>
      <c r="AR15" s="50">
        <f>VLOOKUP($A15,'ADR Raw Data'!$B$6:$BE$43,'ADR Raw Data'!AE$1,FALSE)</f>
        <v>-0.70487774053785002</v>
      </c>
      <c r="AS15" s="40"/>
      <c r="AT15" s="51">
        <f>VLOOKUP($A15,'RevPAR Raw Data'!$B$6:$BE$43,'RevPAR Raw Data'!G$1,FALSE)</f>
        <v>80.702997265160505</v>
      </c>
      <c r="AU15" s="52">
        <f>VLOOKUP($A15,'RevPAR Raw Data'!$B$6:$BE$43,'RevPAR Raw Data'!H$1,FALSE)</f>
        <v>88.389228454738102</v>
      </c>
      <c r="AV15" s="52">
        <f>VLOOKUP($A15,'RevPAR Raw Data'!$B$6:$BE$43,'RevPAR Raw Data'!I$1,FALSE)</f>
        <v>92.752239595719303</v>
      </c>
      <c r="AW15" s="52">
        <f>VLOOKUP($A15,'RevPAR Raw Data'!$B$6:$BE$43,'RevPAR Raw Data'!J$1,FALSE)</f>
        <v>90.502849074600604</v>
      </c>
      <c r="AX15" s="52">
        <f>VLOOKUP($A15,'RevPAR Raw Data'!$B$6:$BE$43,'RevPAR Raw Data'!K$1,FALSE)</f>
        <v>90.750865535335706</v>
      </c>
      <c r="AY15" s="53">
        <f>VLOOKUP($A15,'RevPAR Raw Data'!$B$6:$BE$43,'RevPAR Raw Data'!L$1,FALSE)</f>
        <v>88.619635985110804</v>
      </c>
      <c r="AZ15" s="52">
        <f>VLOOKUP($A15,'RevPAR Raw Data'!$B$6:$BE$43,'RevPAR Raw Data'!N$1,FALSE)</f>
        <v>134.14610580571701</v>
      </c>
      <c r="BA15" s="52">
        <f>VLOOKUP($A15,'RevPAR Raw Data'!$B$6:$BE$43,'RevPAR Raw Data'!O$1,FALSE)</f>
        <v>141.51229693946101</v>
      </c>
      <c r="BB15" s="53">
        <f>VLOOKUP($A15,'RevPAR Raw Data'!$B$6:$BE$43,'RevPAR Raw Data'!P$1,FALSE)</f>
        <v>137.82920137258901</v>
      </c>
      <c r="BC15" s="54">
        <f>VLOOKUP($A15,'RevPAR Raw Data'!$B$6:$BE$43,'RevPAR Raw Data'!R$1,FALSE)</f>
        <v>102.679511810104</v>
      </c>
      <c r="BE15" s="47">
        <f>VLOOKUP($A15,'RevPAR Raw Data'!$B$6:$BE$43,'RevPAR Raw Data'!T$1,FALSE)</f>
        <v>4.0071976605214497</v>
      </c>
      <c r="BF15" s="48">
        <f>VLOOKUP($A15,'RevPAR Raw Data'!$B$6:$BE$43,'RevPAR Raw Data'!U$1,FALSE)</f>
        <v>4.0452331115996696</v>
      </c>
      <c r="BG15" s="48">
        <f>VLOOKUP($A15,'RevPAR Raw Data'!$B$6:$BE$43,'RevPAR Raw Data'!V$1,FALSE)</f>
        <v>2.91473788070831</v>
      </c>
      <c r="BH15" s="48">
        <f>VLOOKUP($A15,'RevPAR Raw Data'!$B$6:$BE$43,'RevPAR Raw Data'!W$1,FALSE)</f>
        <v>0.52020831546558199</v>
      </c>
      <c r="BI15" s="48">
        <f>VLOOKUP($A15,'RevPAR Raw Data'!$B$6:$BE$43,'RevPAR Raw Data'!X$1,FALSE)</f>
        <v>-4.4886051850267403</v>
      </c>
      <c r="BJ15" s="49">
        <f>VLOOKUP($A15,'RevPAR Raw Data'!$B$6:$BE$43,'RevPAR Raw Data'!Y$1,FALSE)</f>
        <v>1.2282382809985499</v>
      </c>
      <c r="BK15" s="48">
        <f>VLOOKUP($A15,'RevPAR Raw Data'!$B$6:$BE$43,'RevPAR Raw Data'!AA$1,FALSE)</f>
        <v>-7.0564514856854403</v>
      </c>
      <c r="BL15" s="48">
        <f>VLOOKUP($A15,'RevPAR Raw Data'!$B$6:$BE$43,'RevPAR Raw Data'!AB$1,FALSE)</f>
        <v>-7.8160621448712</v>
      </c>
      <c r="BM15" s="49">
        <f>VLOOKUP($A15,'RevPAR Raw Data'!$B$6:$BE$43,'RevPAR Raw Data'!AC$1,FALSE)</f>
        <v>-7.4479631630219698</v>
      </c>
      <c r="BN15" s="50">
        <f>VLOOKUP($A15,'RevPAR Raw Data'!$B$6:$BE$43,'RevPAR Raw Data'!AE$1,FALSE)</f>
        <v>-2.2848959596539902</v>
      </c>
    </row>
    <row r="16" spans="1:66" x14ac:dyDescent="0.45">
      <c r="A16" s="63" t="s">
        <v>91</v>
      </c>
      <c r="B16" s="47">
        <f>VLOOKUP($A16,'Occupancy Raw Data'!$B$8:$BE$45,'Occupancy Raw Data'!G$3,FALSE)</f>
        <v>66.899441340782104</v>
      </c>
      <c r="C16" s="48">
        <f>VLOOKUP($A16,'Occupancy Raw Data'!$B$8:$BE$45,'Occupancy Raw Data'!H$3,FALSE)</f>
        <v>80.307262569832403</v>
      </c>
      <c r="D16" s="48">
        <f>VLOOKUP($A16,'Occupancy Raw Data'!$B$8:$BE$45,'Occupancy Raw Data'!I$3,FALSE)</f>
        <v>83.571927374301595</v>
      </c>
      <c r="E16" s="48">
        <f>VLOOKUP($A16,'Occupancy Raw Data'!$B$8:$BE$45,'Occupancy Raw Data'!J$3,FALSE)</f>
        <v>80.656424581005496</v>
      </c>
      <c r="F16" s="48">
        <f>VLOOKUP($A16,'Occupancy Raw Data'!$B$8:$BE$45,'Occupancy Raw Data'!K$3,FALSE)</f>
        <v>74.354050279329599</v>
      </c>
      <c r="G16" s="49">
        <f>VLOOKUP($A16,'Occupancy Raw Data'!$B$8:$BE$45,'Occupancy Raw Data'!L$3,FALSE)</f>
        <v>77.157821229050199</v>
      </c>
      <c r="H16" s="48">
        <f>VLOOKUP($A16,'Occupancy Raw Data'!$B$8:$BE$45,'Occupancy Raw Data'!N$3,FALSE)</f>
        <v>75.139664804469206</v>
      </c>
      <c r="I16" s="48">
        <f>VLOOKUP($A16,'Occupancy Raw Data'!$B$8:$BE$45,'Occupancy Raw Data'!O$3,FALSE)</f>
        <v>75.872905027932902</v>
      </c>
      <c r="J16" s="49">
        <f>VLOOKUP($A16,'Occupancy Raw Data'!$B$8:$BE$45,'Occupancy Raw Data'!P$3,FALSE)</f>
        <v>75.506284916201096</v>
      </c>
      <c r="K16" s="50">
        <f>VLOOKUP($A16,'Occupancy Raw Data'!$B$8:$BE$45,'Occupancy Raw Data'!R$3,FALSE)</f>
        <v>76.685953711093305</v>
      </c>
      <c r="M16" s="47">
        <f>VLOOKUP($A16,'Occupancy Raw Data'!$B$8:$BE$45,'Occupancy Raw Data'!T$3,FALSE)</f>
        <v>6.9419880282854303</v>
      </c>
      <c r="N16" s="48">
        <f>VLOOKUP($A16,'Occupancy Raw Data'!$B$8:$BE$45,'Occupancy Raw Data'!U$3,FALSE)</f>
        <v>6.9393919708977503</v>
      </c>
      <c r="O16" s="48">
        <f>VLOOKUP($A16,'Occupancy Raw Data'!$B$8:$BE$45,'Occupancy Raw Data'!V$3,FALSE)</f>
        <v>5.4269345990859996</v>
      </c>
      <c r="P16" s="48">
        <f>VLOOKUP($A16,'Occupancy Raw Data'!$B$8:$BE$45,'Occupancy Raw Data'!W$3,FALSE)</f>
        <v>2.1993111641597598</v>
      </c>
      <c r="Q16" s="48">
        <f>VLOOKUP($A16,'Occupancy Raw Data'!$B$8:$BE$45,'Occupancy Raw Data'!X$3,FALSE)</f>
        <v>-0.128714074726403</v>
      </c>
      <c r="R16" s="49">
        <f>VLOOKUP($A16,'Occupancy Raw Data'!$B$8:$BE$45,'Occupancy Raw Data'!Y$3,FALSE)</f>
        <v>4.1847107384667002</v>
      </c>
      <c r="S16" s="48">
        <f>VLOOKUP($A16,'Occupancy Raw Data'!$B$8:$BE$45,'Occupancy Raw Data'!AA$3,FALSE)</f>
        <v>-7.0534196002611598</v>
      </c>
      <c r="T16" s="48">
        <f>VLOOKUP($A16,'Occupancy Raw Data'!$B$8:$BE$45,'Occupancy Raw Data'!AB$3,FALSE)</f>
        <v>-9.8280916998870609</v>
      </c>
      <c r="U16" s="49">
        <f>VLOOKUP($A16,'Occupancy Raw Data'!$B$8:$BE$45,'Occupancy Raw Data'!AC$3,FALSE)</f>
        <v>-8.4685111823504595</v>
      </c>
      <c r="V16" s="50">
        <f>VLOOKUP($A16,'Occupancy Raw Data'!$B$8:$BE$45,'Occupancy Raw Data'!AE$3,FALSE)</f>
        <v>0.28471114675512799</v>
      </c>
      <c r="X16" s="51">
        <f>VLOOKUP($A16,'ADR Raw Data'!$B$6:$BE$43,'ADR Raw Data'!G$1,FALSE)</f>
        <v>98.918409055323494</v>
      </c>
      <c r="Y16" s="52">
        <f>VLOOKUP($A16,'ADR Raw Data'!$B$6:$BE$43,'ADR Raw Data'!H$1,FALSE)</f>
        <v>103.18292284782601</v>
      </c>
      <c r="Z16" s="52">
        <f>VLOOKUP($A16,'ADR Raw Data'!$B$6:$BE$43,'ADR Raw Data'!I$1,FALSE)</f>
        <v>104.61900227700001</v>
      </c>
      <c r="AA16" s="52">
        <f>VLOOKUP($A16,'ADR Raw Data'!$B$6:$BE$43,'ADR Raw Data'!J$1,FALSE)</f>
        <v>104.045384458874</v>
      </c>
      <c r="AB16" s="52">
        <f>VLOOKUP($A16,'ADR Raw Data'!$B$6:$BE$43,'ADR Raw Data'!K$1,FALSE)</f>
        <v>101.19459056116401</v>
      </c>
      <c r="AC16" s="53">
        <f>VLOOKUP($A16,'ADR Raw Data'!$B$6:$BE$43,'ADR Raw Data'!L$1,FALSE)</f>
        <v>102.551606023169</v>
      </c>
      <c r="AD16" s="52">
        <f>VLOOKUP($A16,'ADR Raw Data'!$B$6:$BE$43,'ADR Raw Data'!N$1,FALSE)</f>
        <v>120.451245724907</v>
      </c>
      <c r="AE16" s="52">
        <f>VLOOKUP($A16,'ADR Raw Data'!$B$6:$BE$43,'ADR Raw Data'!O$1,FALSE)</f>
        <v>122.728871421997</v>
      </c>
      <c r="AF16" s="53">
        <f>VLOOKUP($A16,'ADR Raw Data'!$B$6:$BE$43,'ADR Raw Data'!P$1,FALSE)</f>
        <v>121.595588069364</v>
      </c>
      <c r="AG16" s="54">
        <f>VLOOKUP($A16,'ADR Raw Data'!$B$6:$BE$43,'ADR Raw Data'!R$1,FALSE)</f>
        <v>107.909042106803</v>
      </c>
      <c r="AI16" s="47">
        <f>VLOOKUP($A16,'ADR Raw Data'!$B$6:$BE$43,'ADR Raw Data'!T$1,FALSE)</f>
        <v>2.5847502546377399</v>
      </c>
      <c r="AJ16" s="48">
        <f>VLOOKUP($A16,'ADR Raw Data'!$B$6:$BE$43,'ADR Raw Data'!U$1,FALSE)</f>
        <v>2.71318288093449</v>
      </c>
      <c r="AK16" s="48">
        <f>VLOOKUP($A16,'ADR Raw Data'!$B$6:$BE$43,'ADR Raw Data'!V$1,FALSE)</f>
        <v>0.45646434032886002</v>
      </c>
      <c r="AL16" s="48">
        <f>VLOOKUP($A16,'ADR Raw Data'!$B$6:$BE$43,'ADR Raw Data'!W$1,FALSE)</f>
        <v>1.24832289139777</v>
      </c>
      <c r="AM16" s="48">
        <f>VLOOKUP($A16,'ADR Raw Data'!$B$6:$BE$43,'ADR Raw Data'!X$1,FALSE)</f>
        <v>0.45971097319675502</v>
      </c>
      <c r="AN16" s="49">
        <f>VLOOKUP($A16,'ADR Raw Data'!$B$6:$BE$43,'ADR Raw Data'!Y$1,FALSE)</f>
        <v>1.4239014879662599</v>
      </c>
      <c r="AO16" s="48">
        <f>VLOOKUP($A16,'ADR Raw Data'!$B$6:$BE$43,'ADR Raw Data'!AA$1,FALSE)</f>
        <v>-1.75591229484432</v>
      </c>
      <c r="AP16" s="48">
        <f>VLOOKUP($A16,'ADR Raw Data'!$B$6:$BE$43,'ADR Raw Data'!AB$1,FALSE)</f>
        <v>-4.0749732768438101</v>
      </c>
      <c r="AQ16" s="49">
        <f>VLOOKUP($A16,'ADR Raw Data'!$B$6:$BE$43,'ADR Raw Data'!AC$1,FALSE)</f>
        <v>-2.9770938311499502</v>
      </c>
      <c r="AR16" s="50">
        <f>VLOOKUP($A16,'ADR Raw Data'!$B$6:$BE$43,'ADR Raw Data'!AE$1,FALSE)</f>
        <v>-0.61373358742769402</v>
      </c>
      <c r="AS16" s="40"/>
      <c r="AT16" s="51">
        <f>VLOOKUP($A16,'RevPAR Raw Data'!$B$6:$BE$43,'RevPAR Raw Data'!G$1,FALSE)</f>
        <v>66.175863041201097</v>
      </c>
      <c r="AU16" s="52">
        <f>VLOOKUP($A16,'RevPAR Raw Data'!$B$6:$BE$43,'RevPAR Raw Data'!H$1,FALSE)</f>
        <v>82.863380778631196</v>
      </c>
      <c r="AV16" s="52">
        <f>VLOOKUP($A16,'RevPAR Raw Data'!$B$6:$BE$43,'RevPAR Raw Data'!I$1,FALSE)</f>
        <v>87.432116602653593</v>
      </c>
      <c r="AW16" s="52">
        <f>VLOOKUP($A16,'RevPAR Raw Data'!$B$6:$BE$43,'RevPAR Raw Data'!J$1,FALSE)</f>
        <v>83.919287046089295</v>
      </c>
      <c r="AX16" s="52">
        <f>VLOOKUP($A16,'RevPAR Raw Data'!$B$6:$BE$43,'RevPAR Raw Data'!K$1,FALSE)</f>
        <v>75.242276745810003</v>
      </c>
      <c r="AY16" s="53">
        <f>VLOOKUP($A16,'RevPAR Raw Data'!$B$6:$BE$43,'RevPAR Raw Data'!L$1,FALSE)</f>
        <v>79.126584842876994</v>
      </c>
      <c r="AZ16" s="52">
        <f>VLOOKUP($A16,'RevPAR Raw Data'!$B$6:$BE$43,'RevPAR Raw Data'!N$1,FALSE)</f>
        <v>90.506662290502703</v>
      </c>
      <c r="BA16" s="52">
        <f>VLOOKUP($A16,'RevPAR Raw Data'!$B$6:$BE$43,'RevPAR Raw Data'!O$1,FALSE)</f>
        <v>93.117960055865893</v>
      </c>
      <c r="BB16" s="53">
        <f>VLOOKUP($A16,'RevPAR Raw Data'!$B$6:$BE$43,'RevPAR Raw Data'!P$1,FALSE)</f>
        <v>91.812311173184298</v>
      </c>
      <c r="BC16" s="54">
        <f>VLOOKUP($A16,'RevPAR Raw Data'!$B$6:$BE$43,'RevPAR Raw Data'!R$1,FALSE)</f>
        <v>82.751078080107703</v>
      </c>
      <c r="BE16" s="47">
        <f>VLOOKUP($A16,'RevPAR Raw Data'!$B$6:$BE$43,'RevPAR Raw Data'!T$1,FALSE)</f>
        <v>9.7061713361612103</v>
      </c>
      <c r="BF16" s="48">
        <f>VLOOKUP($A16,'RevPAR Raw Data'!$B$6:$BE$43,'RevPAR Raw Data'!U$1,FALSE)</f>
        <v>9.8408532468275798</v>
      </c>
      <c r="BG16" s="48">
        <f>VLOOKUP($A16,'RevPAR Raw Data'!$B$6:$BE$43,'RevPAR Raw Data'!V$1,FALSE)</f>
        <v>5.9081709606326598</v>
      </c>
      <c r="BH16" s="48">
        <f>VLOOKUP($A16,'RevPAR Raw Data'!$B$6:$BE$43,'RevPAR Raw Data'!W$1,FALSE)</f>
        <v>3.4750885602728099</v>
      </c>
      <c r="BI16" s="48">
        <f>VLOOKUP($A16,'RevPAR Raw Data'!$B$6:$BE$43,'RevPAR Raw Data'!X$1,FALSE)</f>
        <v>0.330405185744785</v>
      </c>
      <c r="BJ16" s="49">
        <f>VLOOKUP($A16,'RevPAR Raw Data'!$B$6:$BE$43,'RevPAR Raw Data'!Y$1,FALSE)</f>
        <v>5.6681983849050699</v>
      </c>
      <c r="BK16" s="48">
        <f>VLOOKUP($A16,'RevPAR Raw Data'!$B$6:$BE$43,'RevPAR Raw Data'!AA$1,FALSE)</f>
        <v>-8.6854800331375408</v>
      </c>
      <c r="BL16" s="48">
        <f>VLOOKUP($A16,'RevPAR Raw Data'!$B$6:$BE$43,'RevPAR Raw Data'!AB$1,FALSE)</f>
        <v>-13.502572866336701</v>
      </c>
      <c r="BM16" s="49">
        <f>VLOOKUP($A16,'RevPAR Raw Data'!$B$6:$BE$43,'RevPAR Raw Data'!AC$1,FALSE)</f>
        <v>-11.193489489500401</v>
      </c>
      <c r="BN16" s="50">
        <f>VLOOKUP($A16,'RevPAR Raw Data'!$B$6:$BE$43,'RevPAR Raw Data'!AE$1,FALSE)</f>
        <v>-0.330769808607352</v>
      </c>
    </row>
    <row r="17" spans="1:66" x14ac:dyDescent="0.45">
      <c r="A17" s="63" t="s">
        <v>32</v>
      </c>
      <c r="B17" s="47">
        <f>VLOOKUP($A17,'Occupancy Raw Data'!$B$8:$BE$45,'Occupancy Raw Data'!G$3,FALSE)</f>
        <v>56.728688879273001</v>
      </c>
      <c r="C17" s="48">
        <f>VLOOKUP($A17,'Occupancy Raw Data'!$B$8:$BE$45,'Occupancy Raw Data'!H$3,FALSE)</f>
        <v>64.430982258762398</v>
      </c>
      <c r="D17" s="48">
        <f>VLOOKUP($A17,'Occupancy Raw Data'!$B$8:$BE$45,'Occupancy Raw Data'!I$3,FALSE)</f>
        <v>69.277369104283807</v>
      </c>
      <c r="E17" s="48">
        <f>VLOOKUP($A17,'Occupancy Raw Data'!$B$8:$BE$45,'Occupancy Raw Data'!J$3,FALSE)</f>
        <v>69.133131400548095</v>
      </c>
      <c r="F17" s="48">
        <f>VLOOKUP($A17,'Occupancy Raw Data'!$B$8:$BE$45,'Occupancy Raw Data'!K$3,FALSE)</f>
        <v>69.277369104283807</v>
      </c>
      <c r="G17" s="49">
        <f>VLOOKUP($A17,'Occupancy Raw Data'!$B$8:$BE$45,'Occupancy Raw Data'!L$3,FALSE)</f>
        <v>65.769508149430195</v>
      </c>
      <c r="H17" s="48">
        <f>VLOOKUP($A17,'Occupancy Raw Data'!$B$8:$BE$45,'Occupancy Raw Data'!N$3,FALSE)</f>
        <v>71.916919082648207</v>
      </c>
      <c r="I17" s="48">
        <f>VLOOKUP($A17,'Occupancy Raw Data'!$B$8:$BE$45,'Occupancy Raw Data'!O$3,FALSE)</f>
        <v>73.128515794028502</v>
      </c>
      <c r="J17" s="49">
        <f>VLOOKUP($A17,'Occupancy Raw Data'!$B$8:$BE$45,'Occupancy Raw Data'!P$3,FALSE)</f>
        <v>72.522717438338304</v>
      </c>
      <c r="K17" s="50">
        <f>VLOOKUP($A17,'Occupancy Raw Data'!$B$8:$BE$45,'Occupancy Raw Data'!R$3,FALSE)</f>
        <v>67.698996517689693</v>
      </c>
      <c r="M17" s="47">
        <f>VLOOKUP($A17,'Occupancy Raw Data'!$B$8:$BE$45,'Occupancy Raw Data'!T$3,FALSE)</f>
        <v>2.6356993736951901</v>
      </c>
      <c r="N17" s="48">
        <f>VLOOKUP($A17,'Occupancy Raw Data'!$B$8:$BE$45,'Occupancy Raw Data'!U$3,FALSE)</f>
        <v>3.3549282739472401</v>
      </c>
      <c r="O17" s="48">
        <f>VLOOKUP($A17,'Occupancy Raw Data'!$B$8:$BE$45,'Occupancy Raw Data'!V$3,FALSE)</f>
        <v>4.4811833804655201</v>
      </c>
      <c r="P17" s="48">
        <f>VLOOKUP($A17,'Occupancy Raw Data'!$B$8:$BE$45,'Occupancy Raw Data'!W$3,FALSE)</f>
        <v>5.2019315188761999</v>
      </c>
      <c r="Q17" s="48">
        <f>VLOOKUP($A17,'Occupancy Raw Data'!$B$8:$BE$45,'Occupancy Raw Data'!X$3,FALSE)</f>
        <v>0.29233660471914802</v>
      </c>
      <c r="R17" s="49">
        <f>VLOOKUP($A17,'Occupancy Raw Data'!$B$8:$BE$45,'Occupancy Raw Data'!Y$3,FALSE)</f>
        <v>3.1815713251267099</v>
      </c>
      <c r="S17" s="48">
        <f>VLOOKUP($A17,'Occupancy Raw Data'!$B$8:$BE$45,'Occupancy Raw Data'!AA$3,FALSE)</f>
        <v>-9.5264017419706004</v>
      </c>
      <c r="T17" s="48">
        <f>VLOOKUP($A17,'Occupancy Raw Data'!$B$8:$BE$45,'Occupancy Raw Data'!AB$3,FALSE)</f>
        <v>-9.6417750846551407</v>
      </c>
      <c r="U17" s="49">
        <f>VLOOKUP($A17,'Occupancy Raw Data'!$B$8:$BE$45,'Occupancy Raw Data'!AC$3,FALSE)</f>
        <v>-9.5846070850566392</v>
      </c>
      <c r="V17" s="50">
        <f>VLOOKUP($A17,'Occupancy Raw Data'!$B$8:$BE$45,'Occupancy Raw Data'!AE$3,FALSE)</f>
        <v>-1.09278102233728</v>
      </c>
      <c r="X17" s="51">
        <f>VLOOKUP($A17,'ADR Raw Data'!$B$6:$BE$43,'ADR Raw Data'!G$1,FALSE)</f>
        <v>85.916871014492699</v>
      </c>
      <c r="Y17" s="52">
        <f>VLOOKUP($A17,'ADR Raw Data'!$B$6:$BE$43,'ADR Raw Data'!H$1,FALSE)</f>
        <v>88.311409961943099</v>
      </c>
      <c r="Z17" s="52">
        <f>VLOOKUP($A17,'ADR Raw Data'!$B$6:$BE$43,'ADR Raw Data'!I$1,FALSE)</f>
        <v>90.226841140953496</v>
      </c>
      <c r="AA17" s="52">
        <f>VLOOKUP($A17,'ADR Raw Data'!$B$6:$BE$43,'ADR Raw Data'!J$1,FALSE)</f>
        <v>90.519320759440802</v>
      </c>
      <c r="AB17" s="52">
        <f>VLOOKUP($A17,'ADR Raw Data'!$B$6:$BE$43,'ADR Raw Data'!K$1,FALSE)</f>
        <v>90.479422569227495</v>
      </c>
      <c r="AC17" s="53">
        <f>VLOOKUP($A17,'ADR Raw Data'!$B$6:$BE$43,'ADR Raw Data'!L$1,FALSE)</f>
        <v>89.2227470941707</v>
      </c>
      <c r="AD17" s="52">
        <f>VLOOKUP($A17,'ADR Raw Data'!$B$6:$BE$43,'ADR Raw Data'!N$1,FALSE)</f>
        <v>107.70873553951</v>
      </c>
      <c r="AE17" s="52">
        <f>VLOOKUP($A17,'ADR Raw Data'!$B$6:$BE$43,'ADR Raw Data'!O$1,FALSE)</f>
        <v>109.617869447731</v>
      </c>
      <c r="AF17" s="53">
        <f>VLOOKUP($A17,'ADR Raw Data'!$B$6:$BE$43,'ADR Raw Data'!P$1,FALSE)</f>
        <v>108.671276203261</v>
      </c>
      <c r="AG17" s="54">
        <f>VLOOKUP($A17,'ADR Raw Data'!$B$6:$BE$43,'ADR Raw Data'!R$1,FALSE)</f>
        <v>95.175399923908003</v>
      </c>
      <c r="AI17" s="47">
        <f>VLOOKUP($A17,'ADR Raw Data'!$B$6:$BE$43,'ADR Raw Data'!T$1,FALSE)</f>
        <v>5.6026458813020703</v>
      </c>
      <c r="AJ17" s="48">
        <f>VLOOKUP($A17,'ADR Raw Data'!$B$6:$BE$43,'ADR Raw Data'!U$1,FALSE)</f>
        <v>4.0978661525169402</v>
      </c>
      <c r="AK17" s="48">
        <f>VLOOKUP($A17,'ADR Raw Data'!$B$6:$BE$43,'ADR Raw Data'!V$1,FALSE)</f>
        <v>4.6247286051446803</v>
      </c>
      <c r="AL17" s="48">
        <f>VLOOKUP($A17,'ADR Raw Data'!$B$6:$BE$43,'ADR Raw Data'!W$1,FALSE)</f>
        <v>6.5116544093342101</v>
      </c>
      <c r="AM17" s="48">
        <f>VLOOKUP($A17,'ADR Raw Data'!$B$6:$BE$43,'ADR Raw Data'!X$1,FALSE)</f>
        <v>2.60131668068767</v>
      </c>
      <c r="AN17" s="49">
        <f>VLOOKUP($A17,'ADR Raw Data'!$B$6:$BE$43,'ADR Raw Data'!Y$1,FALSE)</f>
        <v>4.6217304221769204</v>
      </c>
      <c r="AO17" s="48">
        <f>VLOOKUP($A17,'ADR Raw Data'!$B$6:$BE$43,'ADR Raw Data'!AA$1,FALSE)</f>
        <v>-6.22690906221702</v>
      </c>
      <c r="AP17" s="48">
        <f>VLOOKUP($A17,'ADR Raw Data'!$B$6:$BE$43,'ADR Raw Data'!AB$1,FALSE)</f>
        <v>-6.00316228271359</v>
      </c>
      <c r="AQ17" s="49">
        <f>VLOOKUP($A17,'ADR Raw Data'!$B$6:$BE$43,'ADR Raw Data'!AC$1,FALSE)</f>
        <v>-6.1137065859934898</v>
      </c>
      <c r="AR17" s="50">
        <f>VLOOKUP($A17,'ADR Raw Data'!$B$6:$BE$43,'ADR Raw Data'!AE$1,FALSE)</f>
        <v>-0.32112439209889598</v>
      </c>
      <c r="AS17" s="40"/>
      <c r="AT17" s="51">
        <f>VLOOKUP($A17,'RevPAR Raw Data'!$B$6:$BE$43,'RevPAR Raw Data'!G$1,FALSE)</f>
        <v>48.739514452617897</v>
      </c>
      <c r="AU17" s="52">
        <f>VLOOKUP($A17,'RevPAR Raw Data'!$B$6:$BE$43,'RevPAR Raw Data'!H$1,FALSE)</f>
        <v>56.8999088850425</v>
      </c>
      <c r="AV17" s="52">
        <f>VLOOKUP($A17,'RevPAR Raw Data'!$B$6:$BE$43,'RevPAR Raw Data'!I$1,FALSE)</f>
        <v>62.506781768354202</v>
      </c>
      <c r="AW17" s="52">
        <f>VLOOKUP($A17,'RevPAR Raw Data'!$B$6:$BE$43,'RevPAR Raw Data'!J$1,FALSE)</f>
        <v>62.578840963507801</v>
      </c>
      <c r="AX17" s="52">
        <f>VLOOKUP($A17,'RevPAR Raw Data'!$B$6:$BE$43,'RevPAR Raw Data'!K$1,FALSE)</f>
        <v>62.681763536708402</v>
      </c>
      <c r="AY17" s="53">
        <f>VLOOKUP($A17,'RevPAR Raw Data'!$B$6:$BE$43,'RevPAR Raw Data'!L$1,FALSE)</f>
        <v>58.6813619212462</v>
      </c>
      <c r="AZ17" s="52">
        <f>VLOOKUP($A17,'RevPAR Raw Data'!$B$6:$BE$43,'RevPAR Raw Data'!N$1,FALSE)</f>
        <v>77.460804182893398</v>
      </c>
      <c r="BA17" s="52">
        <f>VLOOKUP($A17,'RevPAR Raw Data'!$B$6:$BE$43,'RevPAR Raw Data'!O$1,FALSE)</f>
        <v>80.161920972162093</v>
      </c>
      <c r="BB17" s="53">
        <f>VLOOKUP($A17,'RevPAR Raw Data'!$B$6:$BE$43,'RevPAR Raw Data'!P$1,FALSE)</f>
        <v>78.811362577527703</v>
      </c>
      <c r="BC17" s="54">
        <f>VLOOKUP($A17,'RevPAR Raw Data'!$B$6:$BE$43,'RevPAR Raw Data'!R$1,FALSE)</f>
        <v>64.4327906801838</v>
      </c>
      <c r="BE17" s="47">
        <f>VLOOKUP($A17,'RevPAR Raw Data'!$B$6:$BE$43,'RevPAR Raw Data'!T$1,FALSE)</f>
        <v>8.3860141574010996</v>
      </c>
      <c r="BF17" s="48">
        <f>VLOOKUP($A17,'RevPAR Raw Data'!$B$6:$BE$43,'RevPAR Raw Data'!U$1,FALSE)</f>
        <v>7.5902748966434901</v>
      </c>
      <c r="BG17" s="48">
        <f>VLOOKUP($A17,'RevPAR Raw Data'!$B$6:$BE$43,'RevPAR Raw Data'!V$1,FALSE)</f>
        <v>9.3131545552555703</v>
      </c>
      <c r="BH17" s="48">
        <f>VLOOKUP($A17,'RevPAR Raw Data'!$B$6:$BE$43,'RevPAR Raw Data'!W$1,FALSE)</f>
        <v>12.052317731329801</v>
      </c>
      <c r="BI17" s="48">
        <f>VLOOKUP($A17,'RevPAR Raw Data'!$B$6:$BE$43,'RevPAR Raw Data'!X$1,FALSE)</f>
        <v>2.9012578862691298</v>
      </c>
      <c r="BJ17" s="49">
        <f>VLOOKUP($A17,'RevPAR Raw Data'!$B$6:$BE$43,'RevPAR Raw Data'!Y$1,FALSE)</f>
        <v>7.9503453971402802</v>
      </c>
      <c r="BK17" s="48">
        <f>VLOOKUP($A17,'RevPAR Raw Data'!$B$6:$BE$43,'RevPAR Raw Data'!AA$1,FALSE)</f>
        <v>-15.160110430813599</v>
      </c>
      <c r="BL17" s="48">
        <f>VLOOKUP($A17,'RevPAR Raw Data'!$B$6:$BE$43,'RevPAR Raw Data'!AB$1,FALSE)</f>
        <v>-15.0661259621026</v>
      </c>
      <c r="BM17" s="49">
        <f>VLOOKUP($A17,'RevPAR Raw Data'!$B$6:$BE$43,'RevPAR Raw Data'!AC$1,FALSE)</f>
        <v>-15.112338916449399</v>
      </c>
      <c r="BN17" s="50">
        <f>VLOOKUP($A17,'RevPAR Raw Data'!$B$6:$BE$43,'RevPAR Raw Data'!AE$1,FALSE)</f>
        <v>-1.4103962280212301</v>
      </c>
    </row>
    <row r="18" spans="1:66" x14ac:dyDescent="0.45">
      <c r="A18" s="63" t="s">
        <v>92</v>
      </c>
      <c r="B18" s="47">
        <f>VLOOKUP($A18,'Occupancy Raw Data'!$B$8:$BE$45,'Occupancy Raw Data'!G$3,FALSE)</f>
        <v>64.025996838222298</v>
      </c>
      <c r="C18" s="48">
        <f>VLOOKUP($A18,'Occupancy Raw Data'!$B$8:$BE$45,'Occupancy Raw Data'!H$3,FALSE)</f>
        <v>73.001932197435394</v>
      </c>
      <c r="D18" s="48">
        <f>VLOOKUP($A18,'Occupancy Raw Data'!$B$8:$BE$45,'Occupancy Raw Data'!I$3,FALSE)</f>
        <v>77.533813455120296</v>
      </c>
      <c r="E18" s="48">
        <f>VLOOKUP($A18,'Occupancy Raw Data'!$B$8:$BE$45,'Occupancy Raw Data'!J$3,FALSE)</f>
        <v>67.591779378183702</v>
      </c>
      <c r="F18" s="48">
        <f>VLOOKUP($A18,'Occupancy Raw Data'!$B$8:$BE$45,'Occupancy Raw Data'!K$3,FALSE)</f>
        <v>64.869137537326495</v>
      </c>
      <c r="G18" s="49">
        <f>VLOOKUP($A18,'Occupancy Raw Data'!$B$8:$BE$45,'Occupancy Raw Data'!L$3,FALSE)</f>
        <v>69.404531881257597</v>
      </c>
      <c r="H18" s="48">
        <f>VLOOKUP($A18,'Occupancy Raw Data'!$B$8:$BE$45,'Occupancy Raw Data'!N$3,FALSE)</f>
        <v>75.215176532583797</v>
      </c>
      <c r="I18" s="48">
        <f>VLOOKUP($A18,'Occupancy Raw Data'!$B$8:$BE$45,'Occupancy Raw Data'!O$3,FALSE)</f>
        <v>80.537502195678897</v>
      </c>
      <c r="J18" s="49">
        <f>VLOOKUP($A18,'Occupancy Raw Data'!$B$8:$BE$45,'Occupancy Raw Data'!P$3,FALSE)</f>
        <v>77.876339364131297</v>
      </c>
      <c r="K18" s="50">
        <f>VLOOKUP($A18,'Occupancy Raw Data'!$B$8:$BE$45,'Occupancy Raw Data'!R$3,FALSE)</f>
        <v>71.825048304935805</v>
      </c>
      <c r="M18" s="47">
        <f>VLOOKUP($A18,'Occupancy Raw Data'!$B$8:$BE$45,'Occupancy Raw Data'!T$3,FALSE)</f>
        <v>-2.0069981169234201</v>
      </c>
      <c r="N18" s="48">
        <f>VLOOKUP($A18,'Occupancy Raw Data'!$B$8:$BE$45,'Occupancy Raw Data'!U$3,FALSE)</f>
        <v>-2.6412844264755</v>
      </c>
      <c r="O18" s="48">
        <f>VLOOKUP($A18,'Occupancy Raw Data'!$B$8:$BE$45,'Occupancy Raw Data'!V$3,FALSE)</f>
        <v>-1.7099184439766399</v>
      </c>
      <c r="P18" s="48">
        <f>VLOOKUP($A18,'Occupancy Raw Data'!$B$8:$BE$45,'Occupancy Raw Data'!W$3,FALSE)</f>
        <v>-12.8578916827583</v>
      </c>
      <c r="Q18" s="48">
        <f>VLOOKUP($A18,'Occupancy Raw Data'!$B$8:$BE$45,'Occupancy Raw Data'!X$3,FALSE)</f>
        <v>-5.3970968838168902</v>
      </c>
      <c r="R18" s="49">
        <f>VLOOKUP($A18,'Occupancy Raw Data'!$B$8:$BE$45,'Occupancy Raw Data'!Y$3,FALSE)</f>
        <v>-5.0130811569803404</v>
      </c>
      <c r="S18" s="48">
        <f>VLOOKUP($A18,'Occupancy Raw Data'!$B$8:$BE$45,'Occupancy Raw Data'!AA$3,FALSE)</f>
        <v>-11.5992597928004</v>
      </c>
      <c r="T18" s="48">
        <f>VLOOKUP($A18,'Occupancy Raw Data'!$B$8:$BE$45,'Occupancy Raw Data'!AB$3,FALSE)</f>
        <v>-5.65559528754798</v>
      </c>
      <c r="U18" s="49">
        <f>VLOOKUP($A18,'Occupancy Raw Data'!$B$8:$BE$45,'Occupancy Raw Data'!AC$3,FALSE)</f>
        <v>-8.6225265593411908</v>
      </c>
      <c r="V18" s="50">
        <f>VLOOKUP($A18,'Occupancy Raw Data'!$B$8:$BE$45,'Occupancy Raw Data'!AE$3,FALSE)</f>
        <v>-6.1613527670962496</v>
      </c>
      <c r="X18" s="51">
        <f>VLOOKUP($A18,'ADR Raw Data'!$B$6:$BE$43,'ADR Raw Data'!G$1,FALSE)</f>
        <v>118.584304279835</v>
      </c>
      <c r="Y18" s="52">
        <f>VLOOKUP($A18,'ADR Raw Data'!$B$6:$BE$43,'ADR Raw Data'!H$1,FALSE)</f>
        <v>122.012559239653</v>
      </c>
      <c r="Z18" s="52">
        <f>VLOOKUP($A18,'ADR Raw Data'!$B$6:$BE$43,'ADR Raw Data'!I$1,FALSE)</f>
        <v>128.99800525600301</v>
      </c>
      <c r="AA18" s="52">
        <f>VLOOKUP($A18,'ADR Raw Data'!$B$6:$BE$43,'ADR Raw Data'!J$1,FALSE)</f>
        <v>117.82822305093499</v>
      </c>
      <c r="AB18" s="52">
        <f>VLOOKUP($A18,'ADR Raw Data'!$B$6:$BE$43,'ADR Raw Data'!K$1,FALSE)</f>
        <v>111.548355456268</v>
      </c>
      <c r="AC18" s="53">
        <f>VLOOKUP($A18,'ADR Raw Data'!$B$6:$BE$43,'ADR Raw Data'!L$1,FALSE)</f>
        <v>120.169683108928</v>
      </c>
      <c r="AD18" s="52">
        <f>VLOOKUP($A18,'ADR Raw Data'!$B$6:$BE$43,'ADR Raw Data'!N$1,FALSE)</f>
        <v>136.98577821111601</v>
      </c>
      <c r="AE18" s="52">
        <f>VLOOKUP($A18,'ADR Raw Data'!$B$6:$BE$43,'ADR Raw Data'!O$1,FALSE)</f>
        <v>144.94241282442701</v>
      </c>
      <c r="AF18" s="53">
        <f>VLOOKUP($A18,'ADR Raw Data'!$B$6:$BE$43,'ADR Raw Data'!P$1,FALSE)</f>
        <v>141.10004117514299</v>
      </c>
      <c r="AG18" s="54">
        <f>VLOOKUP($A18,'ADR Raw Data'!$B$6:$BE$43,'ADR Raw Data'!R$1,FALSE)</f>
        <v>126.653611592076</v>
      </c>
      <c r="AI18" s="47">
        <f>VLOOKUP($A18,'ADR Raw Data'!$B$6:$BE$43,'ADR Raw Data'!T$1,FALSE)</f>
        <v>3.4675559693746099</v>
      </c>
      <c r="AJ18" s="48">
        <f>VLOOKUP($A18,'ADR Raw Data'!$B$6:$BE$43,'ADR Raw Data'!U$1,FALSE)</f>
        <v>2.2293910560992898</v>
      </c>
      <c r="AK18" s="48">
        <f>VLOOKUP($A18,'ADR Raw Data'!$B$6:$BE$43,'ADR Raw Data'!V$1,FALSE)</f>
        <v>7.15420609374672</v>
      </c>
      <c r="AL18" s="48">
        <f>VLOOKUP($A18,'ADR Raw Data'!$B$6:$BE$43,'ADR Raw Data'!W$1,FALSE)</f>
        <v>-1.1759975804502001</v>
      </c>
      <c r="AM18" s="48">
        <f>VLOOKUP($A18,'ADR Raw Data'!$B$6:$BE$43,'ADR Raw Data'!X$1,FALSE)</f>
        <v>-5.9038097670889202</v>
      </c>
      <c r="AN18" s="49">
        <f>VLOOKUP($A18,'ADR Raw Data'!$B$6:$BE$43,'ADR Raw Data'!Y$1,FALSE)</f>
        <v>1.3661180297465301</v>
      </c>
      <c r="AO18" s="48">
        <f>VLOOKUP($A18,'ADR Raw Data'!$B$6:$BE$43,'ADR Raw Data'!AA$1,FALSE)</f>
        <v>-12.9702271152394</v>
      </c>
      <c r="AP18" s="48">
        <f>VLOOKUP($A18,'ADR Raw Data'!$B$6:$BE$43,'ADR Raw Data'!AB$1,FALSE)</f>
        <v>-10.146807308288</v>
      </c>
      <c r="AQ18" s="49">
        <f>VLOOKUP($A18,'ADR Raw Data'!$B$6:$BE$43,'ADR Raw Data'!AC$1,FALSE)</f>
        <v>-11.4576830992673</v>
      </c>
      <c r="AR18" s="50">
        <f>VLOOKUP($A18,'ADR Raw Data'!$B$6:$BE$43,'ADR Raw Data'!AE$1,FALSE)</f>
        <v>-3.7093484659858298</v>
      </c>
      <c r="AS18" s="40"/>
      <c r="AT18" s="51">
        <f>VLOOKUP($A18,'RevPAR Raw Data'!$B$6:$BE$43,'RevPAR Raw Data'!G$1,FALSE)</f>
        <v>75.924782908835397</v>
      </c>
      <c r="AU18" s="52">
        <f>VLOOKUP($A18,'RevPAR Raw Data'!$B$6:$BE$43,'RevPAR Raw Data'!H$1,FALSE)</f>
        <v>89.071525768487604</v>
      </c>
      <c r="AV18" s="52">
        <f>VLOOKUP($A18,'RevPAR Raw Data'!$B$6:$BE$43,'RevPAR Raw Data'!I$1,FALSE)</f>
        <v>100.01707275601601</v>
      </c>
      <c r="AW18" s="52">
        <f>VLOOKUP($A18,'RevPAR Raw Data'!$B$6:$BE$43,'RevPAR Raw Data'!J$1,FALSE)</f>
        <v>79.642192569822498</v>
      </c>
      <c r="AX18" s="52">
        <f>VLOOKUP($A18,'RevPAR Raw Data'!$B$6:$BE$43,'RevPAR Raw Data'!K$1,FALSE)</f>
        <v>72.360456121552701</v>
      </c>
      <c r="AY18" s="53">
        <f>VLOOKUP($A18,'RevPAR Raw Data'!$B$6:$BE$43,'RevPAR Raw Data'!L$1,FALSE)</f>
        <v>83.403206024942904</v>
      </c>
      <c r="AZ18" s="52">
        <f>VLOOKUP($A18,'RevPAR Raw Data'!$B$6:$BE$43,'RevPAR Raw Data'!N$1,FALSE)</f>
        <v>103.034094906024</v>
      </c>
      <c r="BA18" s="52">
        <f>VLOOKUP($A18,'RevPAR Raw Data'!$B$6:$BE$43,'RevPAR Raw Data'!O$1,FALSE)</f>
        <v>116.732998910943</v>
      </c>
      <c r="BB18" s="53">
        <f>VLOOKUP($A18,'RevPAR Raw Data'!$B$6:$BE$43,'RevPAR Raw Data'!P$1,FALSE)</f>
        <v>109.88354690848401</v>
      </c>
      <c r="BC18" s="54">
        <f>VLOOKUP($A18,'RevPAR Raw Data'!$B$6:$BE$43,'RevPAR Raw Data'!R$1,FALSE)</f>
        <v>90.969017705954599</v>
      </c>
      <c r="BE18" s="47">
        <f>VLOOKUP($A18,'RevPAR Raw Data'!$B$6:$BE$43,'RevPAR Raw Data'!T$1,FALSE)</f>
        <v>1.39096406944257</v>
      </c>
      <c r="BF18" s="48">
        <f>VLOOKUP($A18,'RevPAR Raw Data'!$B$6:$BE$43,'RevPAR Raw Data'!U$1,FALSE)</f>
        <v>-0.47077792914619598</v>
      </c>
      <c r="BG18" s="48">
        <f>VLOOKUP($A18,'RevPAR Raw Data'!$B$6:$BE$43,'RevPAR Raw Data'!V$1,FALSE)</f>
        <v>5.3219565602529997</v>
      </c>
      <c r="BH18" s="48">
        <f>VLOOKUP($A18,'RevPAR Raw Data'!$B$6:$BE$43,'RevPAR Raw Data'!W$1,FALSE)</f>
        <v>-13.8826807681224</v>
      </c>
      <c r="BI18" s="48">
        <f>VLOOKUP($A18,'RevPAR Raw Data'!$B$6:$BE$43,'RevPAR Raw Data'!X$1,FALSE)</f>
        <v>-10.982272317939699</v>
      </c>
      <c r="BJ18" s="49">
        <f>VLOOKUP($A18,'RevPAR Raw Data'!$B$6:$BE$43,'RevPAR Raw Data'!Y$1,FALSE)</f>
        <v>-3.7154477327651398</v>
      </c>
      <c r="BK18" s="48">
        <f>VLOOKUP($A18,'RevPAR Raw Data'!$B$6:$BE$43,'RevPAR Raw Data'!AA$1,FALSE)</f>
        <v>-23.065036569227001</v>
      </c>
      <c r="BL18" s="48">
        <f>VLOOKUP($A18,'RevPAR Raw Data'!$B$6:$BE$43,'RevPAR Raw Data'!AB$1,FALSE)</f>
        <v>-15.228540239871901</v>
      </c>
      <c r="BM18" s="49">
        <f>VLOOKUP($A18,'RevPAR Raw Data'!$B$6:$BE$43,'RevPAR Raw Data'!AC$1,FALSE)</f>
        <v>-19.092267890289001</v>
      </c>
      <c r="BN18" s="50">
        <f>VLOOKUP($A18,'RevPAR Raw Data'!$B$6:$BE$43,'RevPAR Raw Data'!AE$1,FALSE)</f>
        <v>-9.6421551887318202</v>
      </c>
    </row>
    <row r="19" spans="1:66" x14ac:dyDescent="0.45">
      <c r="A19" s="63" t="s">
        <v>93</v>
      </c>
      <c r="B19" s="47">
        <f>VLOOKUP($A19,'Occupancy Raw Data'!$B$8:$BE$45,'Occupancy Raw Data'!G$3,FALSE)</f>
        <v>64.129490722463402</v>
      </c>
      <c r="C19" s="48">
        <f>VLOOKUP($A19,'Occupancy Raw Data'!$B$8:$BE$45,'Occupancy Raw Data'!H$3,FALSE)</f>
        <v>67.295696802210799</v>
      </c>
      <c r="D19" s="48">
        <f>VLOOKUP($A19,'Occupancy Raw Data'!$B$8:$BE$45,'Occupancy Raw Data'!I$3,FALSE)</f>
        <v>69.640742202921402</v>
      </c>
      <c r="E19" s="48">
        <f>VLOOKUP($A19,'Occupancy Raw Data'!$B$8:$BE$45,'Occupancy Raw Data'!J$3,FALSE)</f>
        <v>68.487958941965999</v>
      </c>
      <c r="F19" s="48">
        <f>VLOOKUP($A19,'Occupancy Raw Data'!$B$8:$BE$45,'Occupancy Raw Data'!K$3,FALSE)</f>
        <v>68.724832214765101</v>
      </c>
      <c r="G19" s="49">
        <f>VLOOKUP($A19,'Occupancy Raw Data'!$B$8:$BE$45,'Occupancy Raw Data'!L$3,FALSE)</f>
        <v>67.655744176865298</v>
      </c>
      <c r="H19" s="48">
        <f>VLOOKUP($A19,'Occupancy Raw Data'!$B$8:$BE$45,'Occupancy Raw Data'!N$3,FALSE)</f>
        <v>80.781681800236797</v>
      </c>
      <c r="I19" s="48">
        <f>VLOOKUP($A19,'Occupancy Raw Data'!$B$8:$BE$45,'Occupancy Raw Data'!O$3,FALSE)</f>
        <v>84.390051322542405</v>
      </c>
      <c r="J19" s="49">
        <f>VLOOKUP($A19,'Occupancy Raw Data'!$B$8:$BE$45,'Occupancy Raw Data'!P$3,FALSE)</f>
        <v>82.585866561389594</v>
      </c>
      <c r="K19" s="50">
        <f>VLOOKUP($A19,'Occupancy Raw Data'!$B$8:$BE$45,'Occupancy Raw Data'!R$3,FALSE)</f>
        <v>71.921493429586505</v>
      </c>
      <c r="M19" s="47">
        <f>VLOOKUP($A19,'Occupancy Raw Data'!$B$8:$BE$45,'Occupancy Raw Data'!T$3,FALSE)</f>
        <v>2.7367900341991702</v>
      </c>
      <c r="N19" s="48">
        <f>VLOOKUP($A19,'Occupancy Raw Data'!$B$8:$BE$45,'Occupancy Raw Data'!U$3,FALSE)</f>
        <v>2.9032504830145802</v>
      </c>
      <c r="O19" s="48">
        <f>VLOOKUP($A19,'Occupancy Raw Data'!$B$8:$BE$45,'Occupancy Raw Data'!V$3,FALSE)</f>
        <v>0.71072600647017703</v>
      </c>
      <c r="P19" s="48">
        <f>VLOOKUP($A19,'Occupancy Raw Data'!$B$8:$BE$45,'Occupancy Raw Data'!W$3,FALSE)</f>
        <v>-1.37159656732826</v>
      </c>
      <c r="Q19" s="48">
        <f>VLOOKUP($A19,'Occupancy Raw Data'!$B$8:$BE$45,'Occupancy Raw Data'!X$3,FALSE)</f>
        <v>-4.2636842212700996</v>
      </c>
      <c r="R19" s="49">
        <f>VLOOKUP($A19,'Occupancy Raw Data'!$B$8:$BE$45,'Occupancy Raw Data'!Y$3,FALSE)</f>
        <v>2.5218489648412501E-2</v>
      </c>
      <c r="S19" s="48">
        <f>VLOOKUP($A19,'Occupancy Raw Data'!$B$8:$BE$45,'Occupancy Raw Data'!AA$3,FALSE)</f>
        <v>-3.4181304126724101</v>
      </c>
      <c r="T19" s="48">
        <f>VLOOKUP($A19,'Occupancy Raw Data'!$B$8:$BE$45,'Occupancy Raw Data'!AB$3,FALSE)</f>
        <v>-4.8881357405614398</v>
      </c>
      <c r="U19" s="49">
        <f>VLOOKUP($A19,'Occupancy Raw Data'!$B$8:$BE$45,'Occupancy Raw Data'!AC$3,FALSE)</f>
        <v>-4.1748228104016398</v>
      </c>
      <c r="V19" s="50">
        <f>VLOOKUP($A19,'Occupancy Raw Data'!$B$8:$BE$45,'Occupancy Raw Data'!AE$3,FALSE)</f>
        <v>-1.39273450564059</v>
      </c>
      <c r="X19" s="51">
        <f>VLOOKUP($A19,'ADR Raw Data'!$B$6:$BE$43,'ADR Raw Data'!G$1,FALSE)</f>
        <v>181.87576901009601</v>
      </c>
      <c r="Y19" s="52">
        <f>VLOOKUP($A19,'ADR Raw Data'!$B$6:$BE$43,'ADR Raw Data'!H$1,FALSE)</f>
        <v>182.42848086354499</v>
      </c>
      <c r="Z19" s="52">
        <f>VLOOKUP($A19,'ADR Raw Data'!$B$6:$BE$43,'ADR Raw Data'!I$1,FALSE)</f>
        <v>179.80819318594101</v>
      </c>
      <c r="AA19" s="52">
        <f>VLOOKUP($A19,'ADR Raw Data'!$B$6:$BE$43,'ADR Raw Data'!J$1,FALSE)</f>
        <v>179.417723818307</v>
      </c>
      <c r="AB19" s="52">
        <f>VLOOKUP($A19,'ADR Raw Data'!$B$6:$BE$43,'ADR Raw Data'!K$1,FALSE)</f>
        <v>181.72245744485201</v>
      </c>
      <c r="AC19" s="53">
        <f>VLOOKUP($A19,'ADR Raw Data'!$B$6:$BE$43,'ADR Raw Data'!L$1,FALSE)</f>
        <v>181.03127251126199</v>
      </c>
      <c r="AD19" s="52">
        <f>VLOOKUP($A19,'ADR Raw Data'!$B$6:$BE$43,'ADR Raw Data'!N$1,FALSE)</f>
        <v>260.41767568175101</v>
      </c>
      <c r="AE19" s="52">
        <f>VLOOKUP($A19,'ADR Raw Data'!$B$6:$BE$43,'ADR Raw Data'!O$1,FALSE)</f>
        <v>264.88774170097298</v>
      </c>
      <c r="AF19" s="53">
        <f>VLOOKUP($A19,'ADR Raw Data'!$B$6:$BE$43,'ADR Raw Data'!P$1,FALSE)</f>
        <v>262.70153559921602</v>
      </c>
      <c r="AG19" s="54">
        <f>VLOOKUP($A19,'ADR Raw Data'!$B$6:$BE$43,'ADR Raw Data'!R$1,FALSE)</f>
        <v>207.82560508453301</v>
      </c>
      <c r="AI19" s="47">
        <f>VLOOKUP($A19,'ADR Raw Data'!$B$6:$BE$43,'ADR Raw Data'!T$1,FALSE)</f>
        <v>0.26568684930284597</v>
      </c>
      <c r="AJ19" s="48">
        <f>VLOOKUP($A19,'ADR Raw Data'!$B$6:$BE$43,'ADR Raw Data'!U$1,FALSE)</f>
        <v>2.37937068118767</v>
      </c>
      <c r="AK19" s="48">
        <f>VLOOKUP($A19,'ADR Raw Data'!$B$6:$BE$43,'ADR Raw Data'!V$1,FALSE)</f>
        <v>1.5107316325817901</v>
      </c>
      <c r="AL19" s="48">
        <f>VLOOKUP($A19,'ADR Raw Data'!$B$6:$BE$43,'ADR Raw Data'!W$1,FALSE)</f>
        <v>0.64226885477415996</v>
      </c>
      <c r="AM19" s="48">
        <f>VLOOKUP($A19,'ADR Raw Data'!$B$6:$BE$43,'ADR Raw Data'!X$1,FALSE)</f>
        <v>-2.6739355856156202</v>
      </c>
      <c r="AN19" s="49">
        <f>VLOOKUP($A19,'ADR Raw Data'!$B$6:$BE$43,'ADR Raw Data'!Y$1,FALSE)</f>
        <v>0.354744253321435</v>
      </c>
      <c r="AO19" s="48">
        <f>VLOOKUP($A19,'ADR Raw Data'!$B$6:$BE$43,'ADR Raw Data'!AA$1,FALSE)</f>
        <v>4.3193148793477798</v>
      </c>
      <c r="AP19" s="48">
        <f>VLOOKUP($A19,'ADR Raw Data'!$B$6:$BE$43,'ADR Raw Data'!AB$1,FALSE)</f>
        <v>1.2290356508004701</v>
      </c>
      <c r="AQ19" s="49">
        <f>VLOOKUP($A19,'ADR Raw Data'!$B$6:$BE$43,'ADR Raw Data'!AC$1,FALSE)</f>
        <v>2.6855665656771901</v>
      </c>
      <c r="AR19" s="50">
        <f>VLOOKUP($A19,'ADR Raw Data'!$B$6:$BE$43,'ADR Raw Data'!AE$1,FALSE)</f>
        <v>0.95476616563275696</v>
      </c>
      <c r="AS19" s="40"/>
      <c r="AT19" s="51">
        <f>VLOOKUP($A19,'RevPAR Raw Data'!$B$6:$BE$43,'RevPAR Raw Data'!G$1,FALSE)</f>
        <v>116.63600441373799</v>
      </c>
      <c r="AU19" s="52">
        <f>VLOOKUP($A19,'RevPAR Raw Data'!$B$6:$BE$43,'RevPAR Raw Data'!H$1,FALSE)</f>
        <v>122.76651736281001</v>
      </c>
      <c r="AV19" s="52">
        <f>VLOOKUP($A19,'RevPAR Raw Data'!$B$6:$BE$43,'RevPAR Raw Data'!I$1,FALSE)</f>
        <v>125.21976027635201</v>
      </c>
      <c r="AW19" s="52">
        <f>VLOOKUP($A19,'RevPAR Raw Data'!$B$6:$BE$43,'RevPAR Raw Data'!J$1,FALSE)</f>
        <v>122.879537023292</v>
      </c>
      <c r="AX19" s="52">
        <f>VLOOKUP($A19,'RevPAR Raw Data'!$B$6:$BE$43,'RevPAR Raw Data'!K$1,FALSE)</f>
        <v>124.88845397552301</v>
      </c>
      <c r="AY19" s="53">
        <f>VLOOKUP($A19,'RevPAR Raw Data'!$B$6:$BE$43,'RevPAR Raw Data'!L$1,FALSE)</f>
        <v>122.47805461034299</v>
      </c>
      <c r="AZ19" s="52">
        <f>VLOOKUP($A19,'RevPAR Raw Data'!$B$6:$BE$43,'RevPAR Raw Data'!N$1,FALSE)</f>
        <v>210.36977812080499</v>
      </c>
      <c r="BA19" s="52">
        <f>VLOOKUP($A19,'RevPAR Raw Data'!$B$6:$BE$43,'RevPAR Raw Data'!O$1,FALSE)</f>
        <v>223.538901168574</v>
      </c>
      <c r="BB19" s="53">
        <f>VLOOKUP($A19,'RevPAR Raw Data'!$B$6:$BE$43,'RevPAR Raw Data'!P$1,FALSE)</f>
        <v>216.95433964469001</v>
      </c>
      <c r="BC19" s="54">
        <f>VLOOKUP($A19,'RevPAR Raw Data'!$B$6:$BE$43,'RevPAR Raw Data'!R$1,FALSE)</f>
        <v>149.471278905871</v>
      </c>
      <c r="BE19" s="47">
        <f>VLOOKUP($A19,'RevPAR Raw Data'!$B$6:$BE$43,'RevPAR Raw Data'!T$1,FALSE)</f>
        <v>3.0097481747159098</v>
      </c>
      <c r="BF19" s="48">
        <f>VLOOKUP($A19,'RevPAR Raw Data'!$B$6:$BE$43,'RevPAR Raw Data'!U$1,FALSE)</f>
        <v>5.3517002549965396</v>
      </c>
      <c r="BG19" s="48">
        <f>VLOOKUP($A19,'RevPAR Raw Data'!$B$6:$BE$43,'RevPAR Raw Data'!V$1,FALSE)</f>
        <v>2.2321948016526898</v>
      </c>
      <c r="BH19" s="48">
        <f>VLOOKUP($A19,'RevPAR Raw Data'!$B$6:$BE$43,'RevPAR Raw Data'!W$1,FALSE)</f>
        <v>-0.73813705011921005</v>
      </c>
      <c r="BI19" s="48">
        <f>VLOOKUP($A19,'RevPAR Raw Data'!$B$6:$BE$43,'RevPAR Raw Data'!X$1,FALSE)</f>
        <v>-6.8236116372349098</v>
      </c>
      <c r="BJ19" s="49">
        <f>VLOOKUP($A19,'RevPAR Raw Data'!$B$6:$BE$43,'RevPAR Raw Data'!Y$1,FALSE)</f>
        <v>0.38005220411265001</v>
      </c>
      <c r="BK19" s="48">
        <f>VLOOKUP($A19,'RevPAR Raw Data'!$B$6:$BE$43,'RevPAR Raw Data'!AA$1,FALSE)</f>
        <v>0.75354465116529301</v>
      </c>
      <c r="BL19" s="48">
        <f>VLOOKUP($A19,'RevPAR Raw Data'!$B$6:$BE$43,'RevPAR Raw Data'!AB$1,FALSE)</f>
        <v>-3.7191770206719799</v>
      </c>
      <c r="BM19" s="49">
        <f>VLOOKUP($A19,'RevPAR Raw Data'!$B$6:$BE$43,'RevPAR Raw Data'!AC$1,FALSE)</f>
        <v>-1.6013738902968599</v>
      </c>
      <c r="BN19" s="50">
        <f>VLOOKUP($A19,'RevPAR Raw Data'!$B$6:$BE$43,'RevPAR Raw Data'!AE$1,FALSE)</f>
        <v>-0.45126569784478898</v>
      </c>
    </row>
    <row r="20" spans="1:66" x14ac:dyDescent="0.45">
      <c r="A20" s="63" t="s">
        <v>29</v>
      </c>
      <c r="B20" s="47">
        <f>VLOOKUP($A20,'Occupancy Raw Data'!$B$8:$BE$45,'Occupancy Raw Data'!G$3,FALSE)</f>
        <v>49.328290074344501</v>
      </c>
      <c r="C20" s="48">
        <f>VLOOKUP($A20,'Occupancy Raw Data'!$B$8:$BE$45,'Occupancy Raw Data'!H$3,FALSE)</f>
        <v>49.850006521455498</v>
      </c>
      <c r="D20" s="48">
        <f>VLOOKUP($A20,'Occupancy Raw Data'!$B$8:$BE$45,'Occupancy Raw Data'!I$3,FALSE)</f>
        <v>51.702099908699601</v>
      </c>
      <c r="E20" s="48">
        <f>VLOOKUP($A20,'Occupancy Raw Data'!$B$8:$BE$45,'Occupancy Raw Data'!J$3,FALSE)</f>
        <v>56.997521846876197</v>
      </c>
      <c r="F20" s="48">
        <f>VLOOKUP($A20,'Occupancy Raw Data'!$B$8:$BE$45,'Occupancy Raw Data'!K$3,FALSE)</f>
        <v>61.7973131602973</v>
      </c>
      <c r="G20" s="49">
        <f>VLOOKUP($A20,'Occupancy Raw Data'!$B$8:$BE$45,'Occupancy Raw Data'!L$3,FALSE)</f>
        <v>53.935046302334598</v>
      </c>
      <c r="H20" s="48">
        <f>VLOOKUP($A20,'Occupancy Raw Data'!$B$8:$BE$45,'Occupancy Raw Data'!N$3,FALSE)</f>
        <v>68.410069127429196</v>
      </c>
      <c r="I20" s="48">
        <f>VLOOKUP($A20,'Occupancy Raw Data'!$B$8:$BE$45,'Occupancy Raw Data'!O$3,FALSE)</f>
        <v>68.683970262162504</v>
      </c>
      <c r="J20" s="49">
        <f>VLOOKUP($A20,'Occupancy Raw Data'!$B$8:$BE$45,'Occupancy Raw Data'!P$3,FALSE)</f>
        <v>68.547019694795793</v>
      </c>
      <c r="K20" s="50">
        <f>VLOOKUP($A20,'Occupancy Raw Data'!$B$8:$BE$45,'Occupancy Raw Data'!R$3,FALSE)</f>
        <v>58.109895843037798</v>
      </c>
      <c r="M20" s="47">
        <f>VLOOKUP($A20,'Occupancy Raw Data'!$B$8:$BE$45,'Occupancy Raw Data'!T$3,FALSE)</f>
        <v>2.2633798530498601</v>
      </c>
      <c r="N20" s="48">
        <f>VLOOKUP($A20,'Occupancy Raw Data'!$B$8:$BE$45,'Occupancy Raw Data'!U$3,FALSE)</f>
        <v>-1.5762288035162499</v>
      </c>
      <c r="O20" s="48">
        <f>VLOOKUP($A20,'Occupancy Raw Data'!$B$8:$BE$45,'Occupancy Raw Data'!V$3,FALSE)</f>
        <v>0.51086324575030995</v>
      </c>
      <c r="P20" s="48">
        <f>VLOOKUP($A20,'Occupancy Raw Data'!$B$8:$BE$45,'Occupancy Raw Data'!W$3,FALSE)</f>
        <v>7.1848057749596199</v>
      </c>
      <c r="Q20" s="48">
        <f>VLOOKUP($A20,'Occupancy Raw Data'!$B$8:$BE$45,'Occupancy Raw Data'!X$3,FALSE)</f>
        <v>1.57307738538222</v>
      </c>
      <c r="R20" s="49">
        <f>VLOOKUP($A20,'Occupancy Raw Data'!$B$8:$BE$45,'Occupancy Raw Data'!Y$3,FALSE)</f>
        <v>2.0178252436978901</v>
      </c>
      <c r="S20" s="48">
        <f>VLOOKUP($A20,'Occupancy Raw Data'!$B$8:$BE$45,'Occupancy Raw Data'!AA$3,FALSE)</f>
        <v>-6.2749239455082</v>
      </c>
      <c r="T20" s="48">
        <f>VLOOKUP($A20,'Occupancy Raw Data'!$B$8:$BE$45,'Occupancy Raw Data'!AB$3,FALSE)</f>
        <v>-2.30712307971277</v>
      </c>
      <c r="U20" s="49">
        <f>VLOOKUP($A20,'Occupancy Raw Data'!$B$8:$BE$45,'Occupancy Raw Data'!AC$3,FALSE)</f>
        <v>-4.3281846192623599</v>
      </c>
      <c r="V20" s="50">
        <f>VLOOKUP($A20,'Occupancy Raw Data'!$B$8:$BE$45,'Occupancy Raw Data'!AE$3,FALSE)</f>
        <v>-0.21297779080201801</v>
      </c>
      <c r="X20" s="51">
        <f>VLOOKUP($A20,'ADR Raw Data'!$B$6:$BE$43,'ADR Raw Data'!G$1,FALSE)</f>
        <v>131.061599682707</v>
      </c>
      <c r="Y20" s="52">
        <f>VLOOKUP($A20,'ADR Raw Data'!$B$6:$BE$43,'ADR Raw Data'!H$1,FALSE)</f>
        <v>127.77996860282499</v>
      </c>
      <c r="Z20" s="52">
        <f>VLOOKUP($A20,'ADR Raw Data'!$B$6:$BE$43,'ADR Raw Data'!I$1,FALSE)</f>
        <v>125.81659939455</v>
      </c>
      <c r="AA20" s="52">
        <f>VLOOKUP($A20,'ADR Raw Data'!$B$6:$BE$43,'ADR Raw Data'!J$1,FALSE)</f>
        <v>132.030228832951</v>
      </c>
      <c r="AB20" s="52">
        <f>VLOOKUP($A20,'ADR Raw Data'!$B$6:$BE$43,'ADR Raw Data'!K$1,FALSE)</f>
        <v>137.51946179822701</v>
      </c>
      <c r="AC20" s="53">
        <f>VLOOKUP($A20,'ADR Raw Data'!$B$6:$BE$43,'ADR Raw Data'!L$1,FALSE)</f>
        <v>131.13398723157201</v>
      </c>
      <c r="AD20" s="52">
        <f>VLOOKUP($A20,'ADR Raw Data'!$B$6:$BE$43,'ADR Raw Data'!N$1,FALSE)</f>
        <v>168.39122783603401</v>
      </c>
      <c r="AE20" s="52">
        <f>VLOOKUP($A20,'ADR Raw Data'!$B$6:$BE$43,'ADR Raw Data'!O$1,FALSE)</f>
        <v>168.955810862134</v>
      </c>
      <c r="AF20" s="53">
        <f>VLOOKUP($A20,'ADR Raw Data'!$B$6:$BE$43,'ADR Raw Data'!P$1,FALSE)</f>
        <v>168.674083341261</v>
      </c>
      <c r="AG20" s="54">
        <f>VLOOKUP($A20,'ADR Raw Data'!$B$6:$BE$43,'ADR Raw Data'!R$1,FALSE)</f>
        <v>143.78618045980599</v>
      </c>
      <c r="AI20" s="47">
        <f>VLOOKUP($A20,'ADR Raw Data'!$B$6:$BE$43,'ADR Raw Data'!T$1,FALSE)</f>
        <v>-2.15133360314656</v>
      </c>
      <c r="AJ20" s="48">
        <f>VLOOKUP($A20,'ADR Raw Data'!$B$6:$BE$43,'ADR Raw Data'!U$1,FALSE)</f>
        <v>-3.2019498600830798</v>
      </c>
      <c r="AK20" s="48">
        <f>VLOOKUP($A20,'ADR Raw Data'!$B$6:$BE$43,'ADR Raw Data'!V$1,FALSE)</f>
        <v>-7.4156679098966496</v>
      </c>
      <c r="AL20" s="48">
        <f>VLOOKUP($A20,'ADR Raw Data'!$B$6:$BE$43,'ADR Raw Data'!W$1,FALSE)</f>
        <v>-1.75489133607703</v>
      </c>
      <c r="AM20" s="48">
        <f>VLOOKUP($A20,'ADR Raw Data'!$B$6:$BE$43,'ADR Raw Data'!X$1,FALSE)</f>
        <v>-5.0364593881672999</v>
      </c>
      <c r="AN20" s="49">
        <f>VLOOKUP($A20,'ADR Raw Data'!$B$6:$BE$43,'ADR Raw Data'!Y$1,FALSE)</f>
        <v>-3.9614982383029398</v>
      </c>
      <c r="AO20" s="48">
        <f>VLOOKUP($A20,'ADR Raw Data'!$B$6:$BE$43,'ADR Raw Data'!AA$1,FALSE)</f>
        <v>-5.3718191001962801</v>
      </c>
      <c r="AP20" s="48">
        <f>VLOOKUP($A20,'ADR Raw Data'!$B$6:$BE$43,'ADR Raw Data'!AB$1,FALSE)</f>
        <v>-5.9104148159008201</v>
      </c>
      <c r="AQ20" s="49">
        <f>VLOOKUP($A20,'ADR Raw Data'!$B$6:$BE$43,'ADR Raw Data'!AC$1,FALSE)</f>
        <v>-5.6340178127462597</v>
      </c>
      <c r="AR20" s="50">
        <f>VLOOKUP($A20,'ADR Raw Data'!$B$6:$BE$43,'ADR Raw Data'!AE$1,FALSE)</f>
        <v>-5.0152344913830698</v>
      </c>
      <c r="AS20" s="40"/>
      <c r="AT20" s="51">
        <f>VLOOKUP($A20,'RevPAR Raw Data'!$B$6:$BE$43,'RevPAR Raw Data'!G$1,FALSE)</f>
        <v>64.6504460675622</v>
      </c>
      <c r="AU20" s="52">
        <f>VLOOKUP($A20,'RevPAR Raw Data'!$B$6:$BE$43,'RevPAR Raw Data'!H$1,FALSE)</f>
        <v>63.6983226816225</v>
      </c>
      <c r="AV20" s="52">
        <f>VLOOKUP($A20,'RevPAR Raw Data'!$B$6:$BE$43,'RevPAR Raw Data'!I$1,FALSE)</f>
        <v>65.049823920699097</v>
      </c>
      <c r="AW20" s="52">
        <f>VLOOKUP($A20,'RevPAR Raw Data'!$B$6:$BE$43,'RevPAR Raw Data'!J$1,FALSE)</f>
        <v>75.253958523542394</v>
      </c>
      <c r="AX20" s="52">
        <f>VLOOKUP($A20,'RevPAR Raw Data'!$B$6:$BE$43,'RevPAR Raw Data'!K$1,FALSE)</f>
        <v>84.983332463805894</v>
      </c>
      <c r="AY20" s="53">
        <f>VLOOKUP($A20,'RevPAR Raw Data'!$B$6:$BE$43,'RevPAR Raw Data'!L$1,FALSE)</f>
        <v>70.727176731446406</v>
      </c>
      <c r="AZ20" s="52">
        <f>VLOOKUP($A20,'RevPAR Raw Data'!$B$6:$BE$43,'RevPAR Raw Data'!N$1,FALSE)</f>
        <v>115.196555367157</v>
      </c>
      <c r="BA20" s="52">
        <f>VLOOKUP($A20,'RevPAR Raw Data'!$B$6:$BE$43,'RevPAR Raw Data'!O$1,FALSE)</f>
        <v>116.045558888743</v>
      </c>
      <c r="BB20" s="53">
        <f>VLOOKUP($A20,'RevPAR Raw Data'!$B$6:$BE$43,'RevPAR Raw Data'!P$1,FALSE)</f>
        <v>115.62105712795</v>
      </c>
      <c r="BC20" s="54">
        <f>VLOOKUP($A20,'RevPAR Raw Data'!$B$6:$BE$43,'RevPAR Raw Data'!R$1,FALSE)</f>
        <v>83.553999701876293</v>
      </c>
      <c r="BE20" s="47">
        <f>VLOOKUP($A20,'RevPAR Raw Data'!$B$6:$BE$43,'RevPAR Raw Data'!T$1,FALSE)</f>
        <v>6.3353398557790305E-2</v>
      </c>
      <c r="BF20" s="48">
        <f>VLOOKUP($A20,'RevPAR Raw Data'!$B$6:$BE$43,'RevPAR Raw Data'!U$1,FALSE)</f>
        <v>-4.7277086076305599</v>
      </c>
      <c r="BG20" s="48">
        <f>VLOOKUP($A20,'RevPAR Raw Data'!$B$6:$BE$43,'RevPAR Raw Data'!V$1,FALSE)</f>
        <v>-6.9426885859249001</v>
      </c>
      <c r="BH20" s="48">
        <f>VLOOKUP($A20,'RevPAR Raw Data'!$B$6:$BE$43,'RevPAR Raw Data'!W$1,FALSE)</f>
        <v>5.3038289048238596</v>
      </c>
      <c r="BI20" s="48">
        <f>VLOOKUP($A20,'RevPAR Raw Data'!$B$6:$BE$43,'RevPAR Raw Data'!X$1,FALSE)</f>
        <v>-3.5426094064443001</v>
      </c>
      <c r="BJ20" s="49">
        <f>VLOOKUP($A20,'RevPAR Raw Data'!$B$6:$BE$43,'RevPAR Raw Data'!Y$1,FALSE)</f>
        <v>-2.0236091060861701</v>
      </c>
      <c r="BK20" s="48">
        <f>VLOOKUP($A20,'RevPAR Raw Data'!$B$6:$BE$43,'RevPAR Raw Data'!AA$1,FALSE)</f>
        <v>-11.309665482676801</v>
      </c>
      <c r="BL20" s="48">
        <f>VLOOKUP($A20,'RevPAR Raw Data'!$B$6:$BE$43,'RevPAR Raw Data'!AB$1,FALSE)</f>
        <v>-8.08117735128919</v>
      </c>
      <c r="BM20" s="49">
        <f>VLOOKUP($A20,'RevPAR Raw Data'!$B$6:$BE$43,'RevPAR Raw Data'!AC$1,FALSE)</f>
        <v>-9.7183517395908403</v>
      </c>
      <c r="BN20" s="50">
        <f>VLOOKUP($A20,'RevPAR Raw Data'!$B$6:$BE$43,'RevPAR Raw Data'!AE$1,FALSE)</f>
        <v>-5.2175309465617996</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48.377853775764798</v>
      </c>
      <c r="C22" s="48">
        <f>VLOOKUP($A22,'Occupancy Raw Data'!$B$8:$BE$45,'Occupancy Raw Data'!H$3,FALSE)</f>
        <v>58.993437471115598</v>
      </c>
      <c r="D22" s="48">
        <f>VLOOKUP($A22,'Occupancy Raw Data'!$B$8:$BE$45,'Occupancy Raw Data'!I$3,FALSE)</f>
        <v>61.262593585358999</v>
      </c>
      <c r="E22" s="48">
        <f>VLOOKUP($A22,'Occupancy Raw Data'!$B$8:$BE$45,'Occupancy Raw Data'!J$3,FALSE)</f>
        <v>61.195581846750997</v>
      </c>
      <c r="F22" s="48">
        <f>VLOOKUP($A22,'Occupancy Raw Data'!$B$8:$BE$45,'Occupancy Raw Data'!K$3,FALSE)</f>
        <v>58.914871984471702</v>
      </c>
      <c r="G22" s="49">
        <f>VLOOKUP($A22,'Occupancy Raw Data'!$B$8:$BE$45,'Occupancy Raw Data'!L$3,FALSE)</f>
        <v>57.748867732692403</v>
      </c>
      <c r="H22" s="48">
        <f>VLOOKUP($A22,'Occupancy Raw Data'!$B$8:$BE$45,'Occupancy Raw Data'!N$3,FALSE)</f>
        <v>63.009520288381502</v>
      </c>
      <c r="I22" s="48">
        <f>VLOOKUP($A22,'Occupancy Raw Data'!$B$8:$BE$45,'Occupancy Raw Data'!O$3,FALSE)</f>
        <v>63.922266383214698</v>
      </c>
      <c r="J22" s="49">
        <f>VLOOKUP($A22,'Occupancy Raw Data'!$B$8:$BE$45,'Occupancy Raw Data'!P$3,FALSE)</f>
        <v>63.4658933357981</v>
      </c>
      <c r="K22" s="50">
        <f>VLOOKUP($A22,'Occupancy Raw Data'!$B$8:$BE$45,'Occupancy Raw Data'!R$3,FALSE)</f>
        <v>59.382303619293999</v>
      </c>
      <c r="M22" s="47">
        <f>VLOOKUP($A22,'Occupancy Raw Data'!$B$8:$BE$45,'Occupancy Raw Data'!T$3,FALSE)</f>
        <v>4.3169280939091204</v>
      </c>
      <c r="N22" s="48">
        <f>VLOOKUP($A22,'Occupancy Raw Data'!$B$8:$BE$45,'Occupancy Raw Data'!U$3,FALSE)</f>
        <v>6.1715323215942997</v>
      </c>
      <c r="O22" s="48">
        <f>VLOOKUP($A22,'Occupancy Raw Data'!$B$8:$BE$45,'Occupancy Raw Data'!V$3,FALSE)</f>
        <v>2.6878661590095398</v>
      </c>
      <c r="P22" s="48">
        <f>VLOOKUP($A22,'Occupancy Raw Data'!$B$8:$BE$45,'Occupancy Raw Data'!W$3,FALSE)</f>
        <v>3.6132365398393098</v>
      </c>
      <c r="Q22" s="48">
        <f>VLOOKUP($A22,'Occupancy Raw Data'!$B$8:$BE$45,'Occupancy Raw Data'!X$3,FALSE)</f>
        <v>4.2171748942208502</v>
      </c>
      <c r="R22" s="49">
        <f>VLOOKUP($A22,'Occupancy Raw Data'!$B$8:$BE$45,'Occupancy Raw Data'!Y$3,FALSE)</f>
        <v>4.1677937397219402</v>
      </c>
      <c r="S22" s="48">
        <f>VLOOKUP($A22,'Occupancy Raw Data'!$B$8:$BE$45,'Occupancy Raw Data'!AA$3,FALSE)</f>
        <v>0.100296322684287</v>
      </c>
      <c r="T22" s="48">
        <f>VLOOKUP($A22,'Occupancy Raw Data'!$B$8:$BE$45,'Occupancy Raw Data'!AB$3,FALSE)</f>
        <v>-3.1390078239734498</v>
      </c>
      <c r="U22" s="49">
        <f>VLOOKUP($A22,'Occupancy Raw Data'!$B$8:$BE$45,'Occupancy Raw Data'!AC$3,FALSE)</f>
        <v>-1.5576353274944099</v>
      </c>
      <c r="V22" s="50">
        <f>VLOOKUP($A22,'Occupancy Raw Data'!$B$8:$BE$45,'Occupancy Raw Data'!AE$3,FALSE)</f>
        <v>2.3500635105034</v>
      </c>
      <c r="X22" s="51">
        <f>VLOOKUP($A22,'ADR Raw Data'!$B$6:$BE$43,'ADR Raw Data'!G$1,FALSE)</f>
        <v>109.759312667176</v>
      </c>
      <c r="Y22" s="52">
        <f>VLOOKUP($A22,'ADR Raw Data'!$B$6:$BE$43,'ADR Raw Data'!H$1,FALSE)</f>
        <v>110.514039169604</v>
      </c>
      <c r="Z22" s="52">
        <f>VLOOKUP($A22,'ADR Raw Data'!$B$6:$BE$43,'ADR Raw Data'!I$1,FALSE)</f>
        <v>112.234031382015</v>
      </c>
      <c r="AA22" s="52">
        <f>VLOOKUP($A22,'ADR Raw Data'!$B$6:$BE$43,'ADR Raw Data'!J$1,FALSE)</f>
        <v>112.010649850847</v>
      </c>
      <c r="AB22" s="52">
        <f>VLOOKUP($A22,'ADR Raw Data'!$B$6:$BE$43,'ADR Raw Data'!K$1,FALSE)</f>
        <v>115.89068363664801</v>
      </c>
      <c r="AC22" s="53">
        <f>VLOOKUP($A22,'ADR Raw Data'!$B$6:$BE$43,'ADR Raw Data'!L$1,FALSE)</f>
        <v>112.166744880238</v>
      </c>
      <c r="AD22" s="52">
        <f>VLOOKUP($A22,'ADR Raw Data'!$B$6:$BE$43,'ADR Raw Data'!N$1,FALSE)</f>
        <v>134.81982800352</v>
      </c>
      <c r="AE22" s="52">
        <f>VLOOKUP($A22,'ADR Raw Data'!$B$6:$BE$43,'ADR Raw Data'!O$1,FALSE)</f>
        <v>137.288375085854</v>
      </c>
      <c r="AF22" s="53">
        <f>VLOOKUP($A22,'ADR Raw Data'!$B$6:$BE$43,'ADR Raw Data'!P$1,FALSE)</f>
        <v>136.06297700751799</v>
      </c>
      <c r="AG22" s="54">
        <f>VLOOKUP($A22,'ADR Raw Data'!$B$6:$BE$43,'ADR Raw Data'!R$1,FALSE)</f>
        <v>119.463751500933</v>
      </c>
      <c r="AI22" s="47">
        <f>VLOOKUP($A22,'ADR Raw Data'!$B$6:$BE$43,'ADR Raw Data'!T$1,FALSE)</f>
        <v>4.0680788012787303</v>
      </c>
      <c r="AJ22" s="48">
        <f>VLOOKUP($A22,'ADR Raw Data'!$B$6:$BE$43,'ADR Raw Data'!U$1,FALSE)</f>
        <v>3.8566911654624998</v>
      </c>
      <c r="AK22" s="48">
        <f>VLOOKUP($A22,'ADR Raw Data'!$B$6:$BE$43,'ADR Raw Data'!V$1,FALSE)</f>
        <v>3.68288182496247</v>
      </c>
      <c r="AL22" s="48">
        <f>VLOOKUP($A22,'ADR Raw Data'!$B$6:$BE$43,'ADR Raw Data'!W$1,FALSE)</f>
        <v>4.7512124383950098</v>
      </c>
      <c r="AM22" s="48">
        <f>VLOOKUP($A22,'ADR Raw Data'!$B$6:$BE$43,'ADR Raw Data'!X$1,FALSE)</f>
        <v>3.3221520510426599</v>
      </c>
      <c r="AN22" s="49">
        <f>VLOOKUP($A22,'ADR Raw Data'!$B$6:$BE$43,'ADR Raw Data'!Y$1,FALSE)</f>
        <v>3.9231389461319601</v>
      </c>
      <c r="AO22" s="48">
        <f>VLOOKUP($A22,'ADR Raw Data'!$B$6:$BE$43,'ADR Raw Data'!AA$1,FALSE)</f>
        <v>1.53980434784205</v>
      </c>
      <c r="AP22" s="48">
        <f>VLOOKUP($A22,'ADR Raw Data'!$B$6:$BE$43,'ADR Raw Data'!AB$1,FALSE)</f>
        <v>3.4719935846409302</v>
      </c>
      <c r="AQ22" s="49">
        <f>VLOOKUP($A22,'ADR Raw Data'!$B$6:$BE$43,'ADR Raw Data'!AC$1,FALSE)</f>
        <v>2.5130999370563201</v>
      </c>
      <c r="AR22" s="50">
        <f>VLOOKUP($A22,'ADR Raw Data'!$B$6:$BE$43,'ADR Raw Data'!AE$1,FALSE)</f>
        <v>3.1599295849406199</v>
      </c>
      <c r="AS22" s="40"/>
      <c r="AT22" s="51">
        <f>VLOOKUP($A22,'RevPAR Raw Data'!$B$6:$BE$43,'RevPAR Raw Data'!G$1,FALSE)</f>
        <v>53.099199787411003</v>
      </c>
      <c r="AU22" s="52">
        <f>VLOOKUP($A22,'RevPAR Raw Data'!$B$6:$BE$43,'RevPAR Raw Data'!H$1,FALSE)</f>
        <v>65.196030594324696</v>
      </c>
      <c r="AV22" s="52">
        <f>VLOOKUP($A22,'RevPAR Raw Data'!$B$6:$BE$43,'RevPAR Raw Data'!I$1,FALSE)</f>
        <v>68.757478510028605</v>
      </c>
      <c r="AW22" s="52">
        <f>VLOOKUP($A22,'RevPAR Raw Data'!$B$6:$BE$43,'RevPAR Raw Data'!J$1,FALSE)</f>
        <v>68.5455689065532</v>
      </c>
      <c r="AX22" s="52">
        <f>VLOOKUP($A22,'RevPAR Raw Data'!$B$6:$BE$43,'RevPAR Raw Data'!K$1,FALSE)</f>
        <v>68.276847906460802</v>
      </c>
      <c r="AY22" s="53">
        <f>VLOOKUP($A22,'RevPAR Raw Data'!$B$6:$BE$43,'RevPAR Raw Data'!L$1,FALSE)</f>
        <v>64.775025140955705</v>
      </c>
      <c r="AZ22" s="52">
        <f>VLOOKUP($A22,'RevPAR Raw Data'!$B$6:$BE$43,'RevPAR Raw Data'!N$1,FALSE)</f>
        <v>84.949326878639397</v>
      </c>
      <c r="BA22" s="52">
        <f>VLOOKUP($A22,'RevPAR Raw Data'!$B$6:$BE$43,'RevPAR Raw Data'!O$1,FALSE)</f>
        <v>87.757840835566995</v>
      </c>
      <c r="BB22" s="53">
        <f>VLOOKUP($A22,'RevPAR Raw Data'!$B$6:$BE$43,'RevPAR Raw Data'!P$1,FALSE)</f>
        <v>86.353583857103203</v>
      </c>
      <c r="BC22" s="54">
        <f>VLOOKUP($A22,'RevPAR Raw Data'!$B$6:$BE$43,'RevPAR Raw Data'!R$1,FALSE)</f>
        <v>70.940327631283495</v>
      </c>
      <c r="BE22" s="47">
        <f>VLOOKUP($A22,'RevPAR Raw Data'!$B$6:$BE$43,'RevPAR Raw Data'!T$1,FALSE)</f>
        <v>8.5606229318426106</v>
      </c>
      <c r="BF22" s="48">
        <f>VLOOKUP($A22,'RevPAR Raw Data'!$B$6:$BE$43,'RevPAR Raw Data'!U$1,FALSE)</f>
        <v>10.2662404288773</v>
      </c>
      <c r="BG22" s="48">
        <f>VLOOKUP($A22,'RevPAR Raw Data'!$B$6:$BE$43,'RevPAR Raw Data'!V$1,FALSE)</f>
        <v>6.4697389182215002</v>
      </c>
      <c r="BH22" s="48">
        <f>VLOOKUP($A22,'RevPAR Raw Data'!$B$6:$BE$43,'RevPAR Raw Data'!W$1,FALSE)</f>
        <v>8.5361215221437998</v>
      </c>
      <c r="BI22" s="48">
        <f>VLOOKUP($A22,'RevPAR Raw Data'!$B$6:$BE$43,'RevPAR Raw Data'!X$1,FALSE)</f>
        <v>7.6794279075079199</v>
      </c>
      <c r="BJ22" s="49">
        <f>VLOOKUP($A22,'RevPAR Raw Data'!$B$6:$BE$43,'RevPAR Raw Data'!Y$1,FALSE)</f>
        <v>8.2544410252513796</v>
      </c>
      <c r="BK22" s="48">
        <f>VLOOKUP($A22,'RevPAR Raw Data'!$B$6:$BE$43,'RevPAR Raw Data'!AA$1,FALSE)</f>
        <v>1.6416450376637599</v>
      </c>
      <c r="BL22" s="48">
        <f>VLOOKUP($A22,'RevPAR Raw Data'!$B$6:$BE$43,'RevPAR Raw Data'!AB$1,FALSE)</f>
        <v>0.22399961039775099</v>
      </c>
      <c r="BM22" s="49">
        <f>VLOOKUP($A22,'RevPAR Raw Data'!$B$6:$BE$43,'RevPAR Raw Data'!AC$1,FALSE)</f>
        <v>0.91631967712708495</v>
      </c>
      <c r="BN22" s="50">
        <f>VLOOKUP($A22,'RevPAR Raw Data'!$B$6:$BE$43,'RevPAR Raw Data'!AE$1,FALSE)</f>
        <v>5.5842534475773196</v>
      </c>
    </row>
    <row r="23" spans="1:66" x14ac:dyDescent="0.45">
      <c r="A23" s="63" t="s">
        <v>70</v>
      </c>
      <c r="B23" s="47">
        <f>VLOOKUP($A23,'Occupancy Raw Data'!$B$8:$BE$45,'Occupancy Raw Data'!G$3,FALSE)</f>
        <v>47.019733171003899</v>
      </c>
      <c r="C23" s="48">
        <f>VLOOKUP($A23,'Occupancy Raw Data'!$B$8:$BE$45,'Occupancy Raw Data'!H$3,FALSE)</f>
        <v>57.079084867853702</v>
      </c>
      <c r="D23" s="48">
        <f>VLOOKUP($A23,'Occupancy Raw Data'!$B$8:$BE$45,'Occupancy Raw Data'!I$3,FALSE)</f>
        <v>59.534317455486203</v>
      </c>
      <c r="E23" s="48">
        <f>VLOOKUP($A23,'Occupancy Raw Data'!$B$8:$BE$45,'Occupancy Raw Data'!J$3,FALSE)</f>
        <v>59.975650585907701</v>
      </c>
      <c r="F23" s="48">
        <f>VLOOKUP($A23,'Occupancy Raw Data'!$B$8:$BE$45,'Occupancy Raw Data'!K$3,FALSE)</f>
        <v>58.4791761781565</v>
      </c>
      <c r="G23" s="49">
        <f>VLOOKUP($A23,'Occupancy Raw Data'!$B$8:$BE$45,'Occupancy Raw Data'!L$3,FALSE)</f>
        <v>56.4175924516816</v>
      </c>
      <c r="H23" s="48">
        <f>VLOOKUP($A23,'Occupancy Raw Data'!$B$8:$BE$45,'Occupancy Raw Data'!N$3,FALSE)</f>
        <v>63.272967077563003</v>
      </c>
      <c r="I23" s="48">
        <f>VLOOKUP($A23,'Occupancy Raw Data'!$B$8:$BE$45,'Occupancy Raw Data'!O$3,FALSE)</f>
        <v>64.358545122507905</v>
      </c>
      <c r="J23" s="49">
        <f>VLOOKUP($A23,'Occupancy Raw Data'!$B$8:$BE$45,'Occupancy Raw Data'!P$3,FALSE)</f>
        <v>63.8157561000355</v>
      </c>
      <c r="K23" s="50">
        <f>VLOOKUP($A23,'Occupancy Raw Data'!$B$8:$BE$45,'Occupancy Raw Data'!R$3,FALSE)</f>
        <v>58.531353494068398</v>
      </c>
      <c r="M23" s="47">
        <f>VLOOKUP($A23,'Occupancy Raw Data'!$B$8:$BE$45,'Occupancy Raw Data'!T$3,FALSE)</f>
        <v>2.8227420669074799</v>
      </c>
      <c r="N23" s="48">
        <f>VLOOKUP($A23,'Occupancy Raw Data'!$B$8:$BE$45,'Occupancy Raw Data'!U$3,FALSE)</f>
        <v>2.7163011487784399</v>
      </c>
      <c r="O23" s="48">
        <f>VLOOKUP($A23,'Occupancy Raw Data'!$B$8:$BE$45,'Occupancy Raw Data'!V$3,FALSE)</f>
        <v>-0.81471019036123604</v>
      </c>
      <c r="P23" s="48">
        <f>VLOOKUP($A23,'Occupancy Raw Data'!$B$8:$BE$45,'Occupancy Raw Data'!W$3,FALSE)</f>
        <v>0.33604681352561999</v>
      </c>
      <c r="Q23" s="48">
        <f>VLOOKUP($A23,'Occupancy Raw Data'!$B$8:$BE$45,'Occupancy Raw Data'!X$3,FALSE)</f>
        <v>0.196287082928746</v>
      </c>
      <c r="R23" s="49">
        <f>VLOOKUP($A23,'Occupancy Raw Data'!$B$8:$BE$45,'Occupancy Raw Data'!Y$3,FALSE)</f>
        <v>0.93990321750963601</v>
      </c>
      <c r="S23" s="48">
        <f>VLOOKUP($A23,'Occupancy Raw Data'!$B$8:$BE$45,'Occupancy Raw Data'!AA$3,FALSE)</f>
        <v>-2.2748924344188599</v>
      </c>
      <c r="T23" s="48">
        <f>VLOOKUP($A23,'Occupancy Raw Data'!$B$8:$BE$45,'Occupancy Raw Data'!AB$3,FALSE)</f>
        <v>-5.4712890370196297</v>
      </c>
      <c r="U23" s="49">
        <f>VLOOKUP($A23,'Occupancy Raw Data'!$B$8:$BE$45,'Occupancy Raw Data'!AC$3,FALSE)</f>
        <v>-3.9132501522874699</v>
      </c>
      <c r="V23" s="50">
        <f>VLOOKUP($A23,'Occupancy Raw Data'!$B$8:$BE$45,'Occupancy Raw Data'!AE$3,FALSE)</f>
        <v>-0.623657777845956</v>
      </c>
      <c r="X23" s="51">
        <f>VLOOKUP($A23,'ADR Raw Data'!$B$6:$BE$43,'ADR Raw Data'!G$1,FALSE)</f>
        <v>109.82960837199199</v>
      </c>
      <c r="Y23" s="52">
        <f>VLOOKUP($A23,'ADR Raw Data'!$B$6:$BE$43,'ADR Raw Data'!H$1,FALSE)</f>
        <v>113.85750088873</v>
      </c>
      <c r="Z23" s="52">
        <f>VLOOKUP($A23,'ADR Raw Data'!$B$6:$BE$43,'ADR Raw Data'!I$1,FALSE)</f>
        <v>115.32844665985</v>
      </c>
      <c r="AA23" s="52">
        <f>VLOOKUP($A23,'ADR Raw Data'!$B$6:$BE$43,'ADR Raw Data'!J$1,FALSE)</f>
        <v>118.06644168146801</v>
      </c>
      <c r="AB23" s="52">
        <f>VLOOKUP($A23,'ADR Raw Data'!$B$6:$BE$43,'ADR Raw Data'!K$1,FALSE)</f>
        <v>125.58634888965901</v>
      </c>
      <c r="AC23" s="53">
        <f>VLOOKUP($A23,'ADR Raw Data'!$B$6:$BE$43,'ADR Raw Data'!L$1,FALSE)</f>
        <v>116.822918644799</v>
      </c>
      <c r="AD23" s="52">
        <f>VLOOKUP($A23,'ADR Raw Data'!$B$6:$BE$43,'ADR Raw Data'!N$1,FALSE)</f>
        <v>143.81776958229699</v>
      </c>
      <c r="AE23" s="52">
        <f>VLOOKUP($A23,'ADR Raw Data'!$B$6:$BE$43,'ADR Raw Data'!O$1,FALSE)</f>
        <v>147.807204224797</v>
      </c>
      <c r="AF23" s="53">
        <f>VLOOKUP($A23,'ADR Raw Data'!$B$6:$BE$43,'ADR Raw Data'!P$1,FALSE)</f>
        <v>145.82945310015799</v>
      </c>
      <c r="AG23" s="54">
        <f>VLOOKUP($A23,'ADR Raw Data'!$B$6:$BE$43,'ADR Raw Data'!R$1,FALSE)</f>
        <v>125.85872994255099</v>
      </c>
      <c r="AI23" s="47">
        <f>VLOOKUP($A23,'ADR Raw Data'!$B$6:$BE$43,'ADR Raw Data'!T$1,FALSE)</f>
        <v>1.6055586534459101</v>
      </c>
      <c r="AJ23" s="48">
        <f>VLOOKUP($A23,'ADR Raw Data'!$B$6:$BE$43,'ADR Raw Data'!U$1,FALSE)</f>
        <v>2.7178812209031702</v>
      </c>
      <c r="AK23" s="48">
        <f>VLOOKUP($A23,'ADR Raw Data'!$B$6:$BE$43,'ADR Raw Data'!V$1,FALSE)</f>
        <v>3.1068469492192201</v>
      </c>
      <c r="AL23" s="48">
        <f>VLOOKUP($A23,'ADR Raw Data'!$B$6:$BE$43,'ADR Raw Data'!W$1,FALSE)</f>
        <v>6.13478678440375</v>
      </c>
      <c r="AM23" s="48">
        <f>VLOOKUP($A23,'ADR Raw Data'!$B$6:$BE$43,'ADR Raw Data'!X$1,FALSE)</f>
        <v>5.1836972771585899</v>
      </c>
      <c r="AN23" s="49">
        <f>VLOOKUP($A23,'ADR Raw Data'!$B$6:$BE$43,'ADR Raw Data'!Y$1,FALSE)</f>
        <v>3.8588304765990702</v>
      </c>
      <c r="AO23" s="48">
        <f>VLOOKUP($A23,'ADR Raw Data'!$B$6:$BE$43,'ADR Raw Data'!AA$1,FALSE)</f>
        <v>2.5031321194582801</v>
      </c>
      <c r="AP23" s="48">
        <f>VLOOKUP($A23,'ADR Raw Data'!$B$6:$BE$43,'ADR Raw Data'!AB$1,FALSE)</f>
        <v>6.45427209689751</v>
      </c>
      <c r="AQ23" s="49">
        <f>VLOOKUP($A23,'ADR Raw Data'!$B$6:$BE$43,'ADR Raw Data'!AC$1,FALSE)</f>
        <v>4.4942580733418298</v>
      </c>
      <c r="AR23" s="50">
        <f>VLOOKUP($A23,'ADR Raw Data'!$B$6:$BE$43,'ADR Raw Data'!AE$1,FALSE)</f>
        <v>3.8393204100787499</v>
      </c>
      <c r="AS23" s="40"/>
      <c r="AT23" s="51">
        <f>VLOOKUP($A23,'RevPAR Raw Data'!$B$6:$BE$43,'RevPAR Raw Data'!G$1,FALSE)</f>
        <v>51.641588799269499</v>
      </c>
      <c r="AU23" s="52">
        <f>VLOOKUP($A23,'RevPAR Raw Data'!$B$6:$BE$43,'RevPAR Raw Data'!H$1,FALSE)</f>
        <v>64.988819560695902</v>
      </c>
      <c r="AV23" s="52">
        <f>VLOOKUP($A23,'RevPAR Raw Data'!$B$6:$BE$43,'RevPAR Raw Data'!I$1,FALSE)</f>
        <v>68.660003550956205</v>
      </c>
      <c r="AW23" s="52">
        <f>VLOOKUP($A23,'RevPAR Raw Data'!$B$6:$BE$43,'RevPAR Raw Data'!J$1,FALSE)</f>
        <v>70.811116522091993</v>
      </c>
      <c r="AX23" s="52">
        <f>VLOOKUP($A23,'RevPAR Raw Data'!$B$6:$BE$43,'RevPAR Raw Data'!K$1,FALSE)</f>
        <v>73.441862222898493</v>
      </c>
      <c r="AY23" s="53">
        <f>VLOOKUP($A23,'RevPAR Raw Data'!$B$6:$BE$43,'RevPAR Raw Data'!L$1,FALSE)</f>
        <v>65.908678131182398</v>
      </c>
      <c r="AZ23" s="52">
        <f>VLOOKUP($A23,'RevPAR Raw Data'!$B$6:$BE$43,'RevPAR Raw Data'!N$1,FALSE)</f>
        <v>90.997769999492704</v>
      </c>
      <c r="BA23" s="52">
        <f>VLOOKUP($A23,'RevPAR Raw Data'!$B$6:$BE$43,'RevPAR Raw Data'!O$1,FALSE)</f>
        <v>95.126566225333505</v>
      </c>
      <c r="BB23" s="53">
        <f>VLOOKUP($A23,'RevPAR Raw Data'!$B$6:$BE$43,'RevPAR Raw Data'!P$1,FALSE)</f>
        <v>93.062168112413104</v>
      </c>
      <c r="BC23" s="54">
        <f>VLOOKUP($A23,'RevPAR Raw Data'!$B$6:$BE$43,'RevPAR Raw Data'!R$1,FALSE)</f>
        <v>73.666818125819702</v>
      </c>
      <c r="BE23" s="47">
        <f>VLOOKUP($A23,'RevPAR Raw Data'!$B$6:$BE$43,'RevPAR Raw Data'!T$1,FALSE)</f>
        <v>4.4736214998730901</v>
      </c>
      <c r="BF23" s="48">
        <f>VLOOKUP($A23,'RevPAR Raw Data'!$B$6:$BE$43,'RevPAR Raw Data'!U$1,FALSE)</f>
        <v>5.50800820850744</v>
      </c>
      <c r="BG23" s="48">
        <f>VLOOKUP($A23,'RevPAR Raw Data'!$B$6:$BE$43,'RevPAR Raw Data'!V$1,FALSE)</f>
        <v>2.26682496016377</v>
      </c>
      <c r="BH23" s="48">
        <f>VLOOKUP($A23,'RevPAR Raw Data'!$B$6:$BE$43,'RevPAR Raw Data'!W$1,FALSE)</f>
        <v>6.49144935343495</v>
      </c>
      <c r="BI23" s="48">
        <f>VLOOKUP($A23,'RevPAR Raw Data'!$B$6:$BE$43,'RevPAR Raw Data'!X$1,FALSE)</f>
        <v>5.3901592882605298</v>
      </c>
      <c r="BJ23" s="49">
        <f>VLOOKUP($A23,'RevPAR Raw Data'!$B$6:$BE$43,'RevPAR Raw Data'!Y$1,FALSE)</f>
        <v>4.8350029659165097</v>
      </c>
      <c r="BK23" s="48">
        <f>VLOOKUP($A23,'RevPAR Raw Data'!$B$6:$BE$43,'RevPAR Raw Data'!AA$1,FALSE)</f>
        <v>0.17129612183035001</v>
      </c>
      <c r="BL23" s="48">
        <f>VLOOKUP($A23,'RevPAR Raw Data'!$B$6:$BE$43,'RevPAR Raw Data'!AB$1,FALSE)</f>
        <v>0.62985117822091397</v>
      </c>
      <c r="BM23" s="49">
        <f>VLOOKUP($A23,'RevPAR Raw Data'!$B$6:$BE$43,'RevPAR Raw Data'!AC$1,FALSE)</f>
        <v>0.40513636015511001</v>
      </c>
      <c r="BN23" s="50">
        <f>VLOOKUP($A23,'RevPAR Raw Data'!$B$6:$BE$43,'RevPAR Raw Data'!AE$1,FALSE)</f>
        <v>3.1917184118789099</v>
      </c>
    </row>
    <row r="24" spans="1:66" x14ac:dyDescent="0.45">
      <c r="A24" s="63" t="s">
        <v>52</v>
      </c>
      <c r="B24" s="47">
        <f>VLOOKUP($A24,'Occupancy Raw Data'!$B$8:$BE$45,'Occupancy Raw Data'!G$3,FALSE)</f>
        <v>42.0810009878169</v>
      </c>
      <c r="C24" s="48">
        <f>VLOOKUP($A24,'Occupancy Raw Data'!$B$8:$BE$45,'Occupancy Raw Data'!H$3,FALSE)</f>
        <v>61.672703325650303</v>
      </c>
      <c r="D24" s="48">
        <f>VLOOKUP($A24,'Occupancy Raw Data'!$B$8:$BE$45,'Occupancy Raw Data'!I$3,FALSE)</f>
        <v>65.887388870595899</v>
      </c>
      <c r="E24" s="48">
        <f>VLOOKUP($A24,'Occupancy Raw Data'!$B$8:$BE$45,'Occupancy Raw Data'!J$3,FALSE)</f>
        <v>64.273954560421402</v>
      </c>
      <c r="F24" s="48">
        <f>VLOOKUP($A24,'Occupancy Raw Data'!$B$8:$BE$45,'Occupancy Raw Data'!K$3,FALSE)</f>
        <v>59.993414553835997</v>
      </c>
      <c r="G24" s="49">
        <f>VLOOKUP($A24,'Occupancy Raw Data'!$B$8:$BE$45,'Occupancy Raw Data'!L$3,FALSE)</f>
        <v>58.7816924596641</v>
      </c>
      <c r="H24" s="48">
        <f>VLOOKUP($A24,'Occupancy Raw Data'!$B$8:$BE$45,'Occupancy Raw Data'!N$3,FALSE)</f>
        <v>59.400724399078001</v>
      </c>
      <c r="I24" s="48">
        <f>VLOOKUP($A24,'Occupancy Raw Data'!$B$8:$BE$45,'Occupancy Raw Data'!O$3,FALSE)</f>
        <v>57.062891010865897</v>
      </c>
      <c r="J24" s="49">
        <f>VLOOKUP($A24,'Occupancy Raw Data'!$B$8:$BE$45,'Occupancy Raw Data'!P$3,FALSE)</f>
        <v>58.231807704971999</v>
      </c>
      <c r="K24" s="50">
        <f>VLOOKUP($A24,'Occupancy Raw Data'!$B$8:$BE$45,'Occupancy Raw Data'!R$3,FALSE)</f>
        <v>58.624582529752097</v>
      </c>
      <c r="M24" s="47">
        <f>VLOOKUP($A24,'Occupancy Raw Data'!$B$8:$BE$45,'Occupancy Raw Data'!T$3,FALSE)</f>
        <v>-0.98398465883506103</v>
      </c>
      <c r="N24" s="48">
        <f>VLOOKUP($A24,'Occupancy Raw Data'!$B$8:$BE$45,'Occupancy Raw Data'!U$3,FALSE)</f>
        <v>10.8305364442826</v>
      </c>
      <c r="O24" s="48">
        <f>VLOOKUP($A24,'Occupancy Raw Data'!$B$8:$BE$45,'Occupancy Raw Data'!V$3,FALSE)</f>
        <v>6.11737211705527</v>
      </c>
      <c r="P24" s="48">
        <f>VLOOKUP($A24,'Occupancy Raw Data'!$B$8:$BE$45,'Occupancy Raw Data'!W$3,FALSE)</f>
        <v>7.8132436485672301</v>
      </c>
      <c r="Q24" s="48">
        <f>VLOOKUP($A24,'Occupancy Raw Data'!$B$8:$BE$45,'Occupancy Raw Data'!X$3,FALSE)</f>
        <v>10.660121803083999</v>
      </c>
      <c r="R24" s="49">
        <f>VLOOKUP($A24,'Occupancy Raw Data'!$B$8:$BE$45,'Occupancy Raw Data'!Y$3,FALSE)</f>
        <v>7.2406441038636302</v>
      </c>
      <c r="S24" s="48">
        <f>VLOOKUP($A24,'Occupancy Raw Data'!$B$8:$BE$45,'Occupancy Raw Data'!AA$3,FALSE)</f>
        <v>-5.3223931128802802</v>
      </c>
      <c r="T24" s="48">
        <f>VLOOKUP($A24,'Occupancy Raw Data'!$B$8:$BE$45,'Occupancy Raw Data'!AB$3,FALSE)</f>
        <v>-11.526607428662301</v>
      </c>
      <c r="U24" s="49">
        <f>VLOOKUP($A24,'Occupancy Raw Data'!$B$8:$BE$45,'Occupancy Raw Data'!AC$3,FALSE)</f>
        <v>-8.4673426714173896</v>
      </c>
      <c r="V24" s="50">
        <f>VLOOKUP($A24,'Occupancy Raw Data'!$B$8:$BE$45,'Occupancy Raw Data'!AE$3,FALSE)</f>
        <v>2.2602493348603199</v>
      </c>
      <c r="X24" s="51">
        <f>VLOOKUP($A24,'ADR Raw Data'!$B$6:$BE$43,'ADR Raw Data'!G$1,FALSE)</f>
        <v>104.709522691705</v>
      </c>
      <c r="Y24" s="52">
        <f>VLOOKUP($A24,'ADR Raw Data'!$B$6:$BE$43,'ADR Raw Data'!H$1,FALSE)</f>
        <v>106.93468232781601</v>
      </c>
      <c r="Z24" s="52">
        <f>VLOOKUP($A24,'ADR Raw Data'!$B$6:$BE$43,'ADR Raw Data'!I$1,FALSE)</f>
        <v>109.37172913543201</v>
      </c>
      <c r="AA24" s="52">
        <f>VLOOKUP($A24,'ADR Raw Data'!$B$6:$BE$43,'ADR Raw Data'!J$1,FALSE)</f>
        <v>108.64275102459</v>
      </c>
      <c r="AB24" s="52">
        <f>VLOOKUP($A24,'ADR Raw Data'!$B$6:$BE$43,'ADR Raw Data'!K$1,FALSE)</f>
        <v>110.311734357848</v>
      </c>
      <c r="AC24" s="53">
        <f>VLOOKUP($A24,'ADR Raw Data'!$B$6:$BE$43,'ADR Raw Data'!L$1,FALSE)</f>
        <v>108.225284561953</v>
      </c>
      <c r="AD24" s="52">
        <f>VLOOKUP($A24,'ADR Raw Data'!$B$6:$BE$43,'ADR Raw Data'!N$1,FALSE)</f>
        <v>127.900216186252</v>
      </c>
      <c r="AE24" s="52">
        <f>VLOOKUP($A24,'ADR Raw Data'!$B$6:$BE$43,'ADR Raw Data'!O$1,FALSE)</f>
        <v>123.294195037507</v>
      </c>
      <c r="AF24" s="53">
        <f>VLOOKUP($A24,'ADR Raw Data'!$B$6:$BE$43,'ADR Raw Data'!P$1,FALSE)</f>
        <v>125.64343511450301</v>
      </c>
      <c r="AG24" s="54">
        <f>VLOOKUP($A24,'ADR Raw Data'!$B$6:$BE$43,'ADR Raw Data'!R$1,FALSE)</f>
        <v>113.16855652732001</v>
      </c>
      <c r="AI24" s="47">
        <f>VLOOKUP($A24,'ADR Raw Data'!$B$6:$BE$43,'ADR Raw Data'!T$1,FALSE)</f>
        <v>0.43711544725762203</v>
      </c>
      <c r="AJ24" s="48">
        <f>VLOOKUP($A24,'ADR Raw Data'!$B$6:$BE$43,'ADR Raw Data'!U$1,FALSE)</f>
        <v>0.63216072092496201</v>
      </c>
      <c r="AK24" s="48">
        <f>VLOOKUP($A24,'ADR Raw Data'!$B$6:$BE$43,'ADR Raw Data'!V$1,FALSE)</f>
        <v>-0.92376156498263895</v>
      </c>
      <c r="AL24" s="48">
        <f>VLOOKUP($A24,'ADR Raw Data'!$B$6:$BE$43,'ADR Raw Data'!W$1,FALSE)</f>
        <v>1.27330490274066</v>
      </c>
      <c r="AM24" s="48">
        <f>VLOOKUP($A24,'ADR Raw Data'!$B$6:$BE$43,'ADR Raw Data'!X$1,FALSE)</f>
        <v>6.3779160564109496</v>
      </c>
      <c r="AN24" s="49">
        <f>VLOOKUP($A24,'ADR Raw Data'!$B$6:$BE$43,'ADR Raw Data'!Y$1,FALSE)</f>
        <v>1.5248008037719301</v>
      </c>
      <c r="AO24" s="48">
        <f>VLOOKUP($A24,'ADR Raw Data'!$B$6:$BE$43,'ADR Raw Data'!AA$1,FALSE)</f>
        <v>3.4195354850089599</v>
      </c>
      <c r="AP24" s="48">
        <f>VLOOKUP($A24,'ADR Raw Data'!$B$6:$BE$43,'ADR Raw Data'!AB$1,FALSE)</f>
        <v>1.1710938907583301E-2</v>
      </c>
      <c r="AQ24" s="49">
        <f>VLOOKUP($A24,'ADR Raw Data'!$B$6:$BE$43,'ADR Raw Data'!AC$1,FALSE)</f>
        <v>1.75799236878176</v>
      </c>
      <c r="AR24" s="50">
        <f>VLOOKUP($A24,'ADR Raw Data'!$B$6:$BE$43,'ADR Raw Data'!AE$1,FALSE)</f>
        <v>1.08883795920155</v>
      </c>
      <c r="AS24" s="40"/>
      <c r="AT24" s="51">
        <f>VLOOKUP($A24,'RevPAR Raw Data'!$B$6:$BE$43,'RevPAR Raw Data'!G$1,FALSE)</f>
        <v>44.062815278235099</v>
      </c>
      <c r="AU24" s="52">
        <f>VLOOKUP($A24,'RevPAR Raw Data'!$B$6:$BE$43,'RevPAR Raw Data'!H$1,FALSE)</f>
        <v>65.949509384260693</v>
      </c>
      <c r="AV24" s="52">
        <f>VLOOKUP($A24,'RevPAR Raw Data'!$B$6:$BE$43,'RevPAR Raw Data'!I$1,FALSE)</f>
        <v>72.062176489957096</v>
      </c>
      <c r="AW24" s="52">
        <f>VLOOKUP($A24,'RevPAR Raw Data'!$B$6:$BE$43,'RevPAR Raw Data'!J$1,FALSE)</f>
        <v>69.828992426736903</v>
      </c>
      <c r="AX24" s="52">
        <f>VLOOKUP($A24,'RevPAR Raw Data'!$B$6:$BE$43,'RevPAR Raw Data'!K$1,FALSE)</f>
        <v>66.179776094830402</v>
      </c>
      <c r="AY24" s="53">
        <f>VLOOKUP($A24,'RevPAR Raw Data'!$B$6:$BE$43,'RevPAR Raw Data'!L$1,FALSE)</f>
        <v>63.616653934803999</v>
      </c>
      <c r="AZ24" s="52">
        <f>VLOOKUP($A24,'RevPAR Raw Data'!$B$6:$BE$43,'RevPAR Raw Data'!N$1,FALSE)</f>
        <v>75.973654922620995</v>
      </c>
      <c r="BA24" s="52">
        <f>VLOOKUP($A24,'RevPAR Raw Data'!$B$6:$BE$43,'RevPAR Raw Data'!O$1,FALSE)</f>
        <v>70.355232136977193</v>
      </c>
      <c r="BB24" s="53">
        <f>VLOOKUP($A24,'RevPAR Raw Data'!$B$6:$BE$43,'RevPAR Raw Data'!P$1,FALSE)</f>
        <v>73.164443529799101</v>
      </c>
      <c r="BC24" s="54">
        <f>VLOOKUP($A24,'RevPAR Raw Data'!$B$6:$BE$43,'RevPAR Raw Data'!R$1,FALSE)</f>
        <v>66.344593819088303</v>
      </c>
      <c r="BE24" s="47">
        <f>VLOOKUP($A24,'RevPAR Raw Data'!$B$6:$BE$43,'RevPAR Raw Data'!T$1,FALSE)</f>
        <v>-0.55117036051985302</v>
      </c>
      <c r="BF24" s="48">
        <f>VLOOKUP($A24,'RevPAR Raw Data'!$B$6:$BE$43,'RevPAR Raw Data'!U$1,FALSE)</f>
        <v>11.5311635624738</v>
      </c>
      <c r="BG24" s="48">
        <f>VLOOKUP($A24,'RevPAR Raw Data'!$B$6:$BE$43,'RevPAR Raw Data'!V$1,FALSE)</f>
        <v>5.1371006196683</v>
      </c>
      <c r="BH24" s="48">
        <f>VLOOKUP($A24,'RevPAR Raw Data'!$B$6:$BE$43,'RevPAR Raw Data'!W$1,FALSE)</f>
        <v>9.1860349657481795</v>
      </c>
      <c r="BI24" s="48">
        <f>VLOOKUP($A24,'RevPAR Raw Data'!$B$6:$BE$43,'RevPAR Raw Data'!X$1,FALSE)</f>
        <v>17.7179314796069</v>
      </c>
      <c r="BJ24" s="49">
        <f>VLOOKUP($A24,'RevPAR Raw Data'!$B$6:$BE$43,'RevPAR Raw Data'!Y$1,FALSE)</f>
        <v>8.8758503071295394</v>
      </c>
      <c r="BK24" s="48">
        <f>VLOOKUP($A24,'RevPAR Raw Data'!$B$6:$BE$43,'RevPAR Raw Data'!AA$1,FALSE)</f>
        <v>-2.08485874901793</v>
      </c>
      <c r="BL24" s="48">
        <f>VLOOKUP($A24,'RevPAR Raw Data'!$B$6:$BE$43,'RevPAR Raw Data'!AB$1,FALSE)</f>
        <v>-11.516246363708801</v>
      </c>
      <c r="BM24" s="49">
        <f>VLOOKUP($A24,'RevPAR Raw Data'!$B$6:$BE$43,'RevPAR Raw Data'!AC$1,FALSE)</f>
        <v>-6.8582055406377398</v>
      </c>
      <c r="BN24" s="50">
        <f>VLOOKUP($A24,'RevPAR Raw Data'!$B$6:$BE$43,'RevPAR Raw Data'!AE$1,FALSE)</f>
        <v>3.3736977467924398</v>
      </c>
    </row>
    <row r="25" spans="1:66" x14ac:dyDescent="0.45">
      <c r="A25" s="63" t="s">
        <v>51</v>
      </c>
      <c r="B25" s="47">
        <f>VLOOKUP($A25,'Occupancy Raw Data'!$B$8:$BE$45,'Occupancy Raw Data'!G$3,FALSE)</f>
        <v>43.357580398162298</v>
      </c>
      <c r="C25" s="48">
        <f>VLOOKUP($A25,'Occupancy Raw Data'!$B$8:$BE$45,'Occupancy Raw Data'!H$3,FALSE)</f>
        <v>51.665390505359802</v>
      </c>
      <c r="D25" s="48">
        <f>VLOOKUP($A25,'Occupancy Raw Data'!$B$8:$BE$45,'Occupancy Raw Data'!I$3,FALSE)</f>
        <v>53.407350689127099</v>
      </c>
      <c r="E25" s="48">
        <f>VLOOKUP($A25,'Occupancy Raw Data'!$B$8:$BE$45,'Occupancy Raw Data'!J$3,FALSE)</f>
        <v>54.1347626339969</v>
      </c>
      <c r="F25" s="48">
        <f>VLOOKUP($A25,'Occupancy Raw Data'!$B$8:$BE$45,'Occupancy Raw Data'!K$3,FALSE)</f>
        <v>53.426493108728899</v>
      </c>
      <c r="G25" s="49">
        <f>VLOOKUP($A25,'Occupancy Raw Data'!$B$8:$BE$45,'Occupancy Raw Data'!L$3,FALSE)</f>
        <v>51.198315467074998</v>
      </c>
      <c r="H25" s="48">
        <f>VLOOKUP($A25,'Occupancy Raw Data'!$B$8:$BE$45,'Occupancy Raw Data'!N$3,FALSE)</f>
        <v>56.489280245022897</v>
      </c>
      <c r="I25" s="48">
        <f>VLOOKUP($A25,'Occupancy Raw Data'!$B$8:$BE$45,'Occupancy Raw Data'!O$3,FALSE)</f>
        <v>54.517611026033599</v>
      </c>
      <c r="J25" s="49">
        <f>VLOOKUP($A25,'Occupancy Raw Data'!$B$8:$BE$45,'Occupancy Raw Data'!P$3,FALSE)</f>
        <v>55.503445635528301</v>
      </c>
      <c r="K25" s="50">
        <f>VLOOKUP($A25,'Occupancy Raw Data'!$B$8:$BE$45,'Occupancy Raw Data'!R$3,FALSE)</f>
        <v>52.428352658061598</v>
      </c>
      <c r="M25" s="47">
        <f>VLOOKUP($A25,'Occupancy Raw Data'!$B$8:$BE$45,'Occupancy Raw Data'!T$3,FALSE)</f>
        <v>5.0002124917545903</v>
      </c>
      <c r="N25" s="48">
        <f>VLOOKUP($A25,'Occupancy Raw Data'!$B$8:$BE$45,'Occupancy Raw Data'!U$3,FALSE)</f>
        <v>4.0851691120213696</v>
      </c>
      <c r="O25" s="48">
        <f>VLOOKUP($A25,'Occupancy Raw Data'!$B$8:$BE$45,'Occupancy Raw Data'!V$3,FALSE)</f>
        <v>-0.71211752804301698</v>
      </c>
      <c r="P25" s="48">
        <f>VLOOKUP($A25,'Occupancy Raw Data'!$B$8:$BE$45,'Occupancy Raw Data'!W$3,FALSE)</f>
        <v>3.19565468504643</v>
      </c>
      <c r="Q25" s="48">
        <f>VLOOKUP($A25,'Occupancy Raw Data'!$B$8:$BE$45,'Occupancy Raw Data'!X$3,FALSE)</f>
        <v>10.601073528005299</v>
      </c>
      <c r="R25" s="49">
        <f>VLOOKUP($A25,'Occupancy Raw Data'!$B$8:$BE$45,'Occupancy Raw Data'!Y$3,FALSE)</f>
        <v>4.2800033751269</v>
      </c>
      <c r="S25" s="48">
        <f>VLOOKUP($A25,'Occupancy Raw Data'!$B$8:$BE$45,'Occupancy Raw Data'!AA$3,FALSE)</f>
        <v>3.8076946187337102</v>
      </c>
      <c r="T25" s="48">
        <f>VLOOKUP($A25,'Occupancy Raw Data'!$B$8:$BE$45,'Occupancy Raw Data'!AB$3,FALSE)</f>
        <v>-1.5520324414920399</v>
      </c>
      <c r="U25" s="49">
        <f>VLOOKUP($A25,'Occupancy Raw Data'!$B$8:$BE$45,'Occupancy Raw Data'!AC$3,FALSE)</f>
        <v>1.1044032004896001</v>
      </c>
      <c r="V25" s="50">
        <f>VLOOKUP($A25,'Occupancy Raw Data'!$B$8:$BE$45,'Occupancy Raw Data'!AE$3,FALSE)</f>
        <v>3.2986261363971199</v>
      </c>
      <c r="X25" s="51">
        <f>VLOOKUP($A25,'ADR Raw Data'!$B$6:$BE$43,'ADR Raw Data'!G$1,FALSE)</f>
        <v>102.574869757174</v>
      </c>
      <c r="Y25" s="52">
        <f>VLOOKUP($A25,'ADR Raw Data'!$B$6:$BE$43,'ADR Raw Data'!H$1,FALSE)</f>
        <v>90.779273805112993</v>
      </c>
      <c r="Z25" s="52">
        <f>VLOOKUP($A25,'ADR Raw Data'!$B$6:$BE$43,'ADR Raw Data'!I$1,FALSE)</f>
        <v>94.170243727598503</v>
      </c>
      <c r="AA25" s="52">
        <f>VLOOKUP($A25,'ADR Raw Data'!$B$6:$BE$43,'ADR Raw Data'!J$1,FALSE)</f>
        <v>92.3493246110325</v>
      </c>
      <c r="AB25" s="52">
        <f>VLOOKUP($A25,'ADR Raw Data'!$B$6:$BE$43,'ADR Raw Data'!K$1,FALSE)</f>
        <v>93.615643138659905</v>
      </c>
      <c r="AC25" s="53">
        <f>VLOOKUP($A25,'ADR Raw Data'!$B$6:$BE$43,'ADR Raw Data'!L$1,FALSE)</f>
        <v>94.408544829133305</v>
      </c>
      <c r="AD25" s="52">
        <f>VLOOKUP($A25,'ADR Raw Data'!$B$6:$BE$43,'ADR Raw Data'!N$1,FALSE)</f>
        <v>109.12519146052099</v>
      </c>
      <c r="AE25" s="52">
        <f>VLOOKUP($A25,'ADR Raw Data'!$B$6:$BE$43,'ADR Raw Data'!O$1,FALSE)</f>
        <v>111.17221910112301</v>
      </c>
      <c r="AF25" s="53">
        <f>VLOOKUP($A25,'ADR Raw Data'!$B$6:$BE$43,'ADR Raw Data'!P$1,FALSE)</f>
        <v>110.13052595275001</v>
      </c>
      <c r="AG25" s="54">
        <f>VLOOKUP($A25,'ADR Raw Data'!$B$6:$BE$43,'ADR Raw Data'!R$1,FALSE)</f>
        <v>99.164009493010596</v>
      </c>
      <c r="AI25" s="47">
        <f>VLOOKUP($A25,'ADR Raw Data'!$B$6:$BE$43,'ADR Raw Data'!T$1,FALSE)</f>
        <v>9.0308292891346404</v>
      </c>
      <c r="AJ25" s="48">
        <f>VLOOKUP($A25,'ADR Raw Data'!$B$6:$BE$43,'ADR Raw Data'!U$1,FALSE)</f>
        <v>6.9376697510803303E-2</v>
      </c>
      <c r="AK25" s="48">
        <f>VLOOKUP($A25,'ADR Raw Data'!$B$6:$BE$43,'ADR Raw Data'!V$1,FALSE)</f>
        <v>2.6422636547324698</v>
      </c>
      <c r="AL25" s="48">
        <f>VLOOKUP($A25,'ADR Raw Data'!$B$6:$BE$43,'ADR Raw Data'!W$1,FALSE)</f>
        <v>4.8712494086033002</v>
      </c>
      <c r="AM25" s="48">
        <f>VLOOKUP($A25,'ADR Raw Data'!$B$6:$BE$43,'ADR Raw Data'!X$1,FALSE)</f>
        <v>0.68536000756068904</v>
      </c>
      <c r="AN25" s="49">
        <f>VLOOKUP($A25,'ADR Raw Data'!$B$6:$BE$43,'ADR Raw Data'!Y$1,FALSE)</f>
        <v>3.3085951387914698</v>
      </c>
      <c r="AO25" s="48">
        <f>VLOOKUP($A25,'ADR Raw Data'!$B$6:$BE$43,'ADR Raw Data'!AA$1,FALSE)</f>
        <v>-1.5785679629681499</v>
      </c>
      <c r="AP25" s="48">
        <f>VLOOKUP($A25,'ADR Raw Data'!$B$6:$BE$43,'ADR Raw Data'!AB$1,FALSE)</f>
        <v>5.9034708532404396</v>
      </c>
      <c r="AQ25" s="49">
        <f>VLOOKUP($A25,'ADR Raw Data'!$B$6:$BE$43,'ADR Raw Data'!AC$1,FALSE)</f>
        <v>2.0677357039096198</v>
      </c>
      <c r="AR25" s="50">
        <f>VLOOKUP($A25,'ADR Raw Data'!$B$6:$BE$43,'ADR Raw Data'!AE$1,FALSE)</f>
        <v>2.7728124597386699</v>
      </c>
      <c r="AS25" s="40"/>
      <c r="AT25" s="51">
        <f>VLOOKUP($A25,'RevPAR Raw Data'!$B$6:$BE$43,'RevPAR Raw Data'!G$1,FALSE)</f>
        <v>44.473981623277098</v>
      </c>
      <c r="AU25" s="52">
        <f>VLOOKUP($A25,'RevPAR Raw Data'!$B$6:$BE$43,'RevPAR Raw Data'!H$1,FALSE)</f>
        <v>46.901466309341501</v>
      </c>
      <c r="AV25" s="52">
        <f>VLOOKUP($A25,'RevPAR Raw Data'!$B$6:$BE$43,'RevPAR Raw Data'!I$1,FALSE)</f>
        <v>50.293832312404199</v>
      </c>
      <c r="AW25" s="52">
        <f>VLOOKUP($A25,'RevPAR Raw Data'!$B$6:$BE$43,'RevPAR Raw Data'!J$1,FALSE)</f>
        <v>49.993087672281703</v>
      </c>
      <c r="AX25" s="52">
        <f>VLOOKUP($A25,'RevPAR Raw Data'!$B$6:$BE$43,'RevPAR Raw Data'!K$1,FALSE)</f>
        <v>50.015555130168401</v>
      </c>
      <c r="AY25" s="53">
        <f>VLOOKUP($A25,'RevPAR Raw Data'!$B$6:$BE$43,'RevPAR Raw Data'!L$1,FALSE)</f>
        <v>48.335584609494603</v>
      </c>
      <c r="AZ25" s="52">
        <f>VLOOKUP($A25,'RevPAR Raw Data'!$B$6:$BE$43,'RevPAR Raw Data'!N$1,FALSE)</f>
        <v>61.644035222051997</v>
      </c>
      <c r="BA25" s="52">
        <f>VLOOKUP($A25,'RevPAR Raw Data'!$B$6:$BE$43,'RevPAR Raw Data'!O$1,FALSE)</f>
        <v>60.608437978560403</v>
      </c>
      <c r="BB25" s="53">
        <f>VLOOKUP($A25,'RevPAR Raw Data'!$B$6:$BE$43,'RevPAR Raw Data'!P$1,FALSE)</f>
        <v>61.1262366003062</v>
      </c>
      <c r="BC25" s="54">
        <f>VLOOKUP($A25,'RevPAR Raw Data'!$B$6:$BE$43,'RevPAR Raw Data'!R$1,FALSE)</f>
        <v>51.990056606869302</v>
      </c>
      <c r="BE25" s="47">
        <f>VLOOKUP($A25,'RevPAR Raw Data'!$B$6:$BE$43,'RevPAR Raw Data'!T$1,FALSE)</f>
        <v>14.482602435113501</v>
      </c>
      <c r="BF25" s="48">
        <f>VLOOKUP($A25,'RevPAR Raw Data'!$B$6:$BE$43,'RevPAR Raw Data'!U$1,FALSE)</f>
        <v>4.15737996494983</v>
      </c>
      <c r="BG25" s="48">
        <f>VLOOKUP($A25,'RevPAR Raw Data'!$B$6:$BE$43,'RevPAR Raw Data'!V$1,FALSE)</f>
        <v>1.9113301040669901</v>
      </c>
      <c r="BH25" s="48">
        <f>VLOOKUP($A25,'RevPAR Raw Data'!$B$6:$BE$43,'RevPAR Raw Data'!W$1,FALSE)</f>
        <v>8.2225724035960592</v>
      </c>
      <c r="BI25" s="48">
        <f>VLOOKUP($A25,'RevPAR Raw Data'!$B$6:$BE$43,'RevPAR Raw Data'!X$1,FALSE)</f>
        <v>11.359089053899099</v>
      </c>
      <c r="BJ25" s="49">
        <f>VLOOKUP($A25,'RevPAR Raw Data'!$B$6:$BE$43,'RevPAR Raw Data'!Y$1,FALSE)</f>
        <v>7.7302064975279396</v>
      </c>
      <c r="BK25" s="48">
        <f>VLOOKUP($A25,'RevPAR Raw Data'!$B$6:$BE$43,'RevPAR Raw Data'!AA$1,FALSE)</f>
        <v>2.16901960838657</v>
      </c>
      <c r="BL25" s="48">
        <f>VLOOKUP($A25,'RevPAR Raw Data'!$B$6:$BE$43,'RevPAR Raw Data'!AB$1,FALSE)</f>
        <v>4.2598146289320802</v>
      </c>
      <c r="BM25" s="49">
        <f>VLOOKUP($A25,'RevPAR Raw Data'!$B$6:$BE$43,'RevPAR Raw Data'!AC$1,FALSE)</f>
        <v>3.1949750436908699</v>
      </c>
      <c r="BN25" s="50">
        <f>VLOOKUP($A25,'RevPAR Raw Data'!$B$6:$BE$43,'RevPAR Raw Data'!AE$1,FALSE)</f>
        <v>6.1629033126459998</v>
      </c>
    </row>
    <row r="26" spans="1:66" x14ac:dyDescent="0.45">
      <c r="A26" s="63" t="s">
        <v>50</v>
      </c>
      <c r="B26" s="47">
        <f>VLOOKUP($A26,'Occupancy Raw Data'!$B$8:$BE$45,'Occupancy Raw Data'!G$3,FALSE)</f>
        <v>53.163172288058298</v>
      </c>
      <c r="C26" s="48">
        <f>VLOOKUP($A26,'Occupancy Raw Data'!$B$8:$BE$45,'Occupancy Raw Data'!H$3,FALSE)</f>
        <v>60.565177757520502</v>
      </c>
      <c r="D26" s="48">
        <f>VLOOKUP($A26,'Occupancy Raw Data'!$B$8:$BE$45,'Occupancy Raw Data'!I$3,FALSE)</f>
        <v>61.586144029170399</v>
      </c>
      <c r="E26" s="48">
        <f>VLOOKUP($A26,'Occupancy Raw Data'!$B$8:$BE$45,'Occupancy Raw Data'!J$3,FALSE)</f>
        <v>62.351868732907903</v>
      </c>
      <c r="F26" s="48">
        <f>VLOOKUP($A26,'Occupancy Raw Data'!$B$8:$BE$45,'Occupancy Raw Data'!K$3,FALSE)</f>
        <v>59.197812215132103</v>
      </c>
      <c r="G26" s="49">
        <f>VLOOKUP($A26,'Occupancy Raw Data'!$B$8:$BE$45,'Occupancy Raw Data'!L$3,FALSE)</f>
        <v>59.3728350045578</v>
      </c>
      <c r="H26" s="48">
        <f>VLOOKUP($A26,'Occupancy Raw Data'!$B$8:$BE$45,'Occupancy Raw Data'!N$3,FALSE)</f>
        <v>63.938012762078301</v>
      </c>
      <c r="I26" s="48">
        <f>VLOOKUP($A26,'Occupancy Raw Data'!$B$8:$BE$45,'Occupancy Raw Data'!O$3,FALSE)</f>
        <v>67.292616226071104</v>
      </c>
      <c r="J26" s="49">
        <f>VLOOKUP($A26,'Occupancy Raw Data'!$B$8:$BE$45,'Occupancy Raw Data'!P$3,FALSE)</f>
        <v>65.615314494074696</v>
      </c>
      <c r="K26" s="50">
        <f>VLOOKUP($A26,'Occupancy Raw Data'!$B$8:$BE$45,'Occupancy Raw Data'!R$3,FALSE)</f>
        <v>61.156400572991203</v>
      </c>
      <c r="M26" s="47">
        <f>VLOOKUP($A26,'Occupancy Raw Data'!$B$8:$BE$45,'Occupancy Raw Data'!T$3,FALSE)</f>
        <v>3.7874929013189198</v>
      </c>
      <c r="N26" s="48">
        <f>VLOOKUP($A26,'Occupancy Raw Data'!$B$8:$BE$45,'Occupancy Raw Data'!U$3,FALSE)</f>
        <v>5.5087700953665504</v>
      </c>
      <c r="O26" s="48">
        <f>VLOOKUP($A26,'Occupancy Raw Data'!$B$8:$BE$45,'Occupancy Raw Data'!V$3,FALSE)</f>
        <v>2.9338656890869399</v>
      </c>
      <c r="P26" s="48">
        <f>VLOOKUP($A26,'Occupancy Raw Data'!$B$8:$BE$45,'Occupancy Raw Data'!W$3,FALSE)</f>
        <v>0.98513860614251303</v>
      </c>
      <c r="Q26" s="48">
        <f>VLOOKUP($A26,'Occupancy Raw Data'!$B$8:$BE$45,'Occupancy Raw Data'!X$3,FALSE)</f>
        <v>4.8740648464234697</v>
      </c>
      <c r="R26" s="49">
        <f>VLOOKUP($A26,'Occupancy Raw Data'!$B$8:$BE$45,'Occupancy Raw Data'!Y$3,FALSE)</f>
        <v>3.5643580108377302</v>
      </c>
      <c r="S26" s="48">
        <f>VLOOKUP($A26,'Occupancy Raw Data'!$B$8:$BE$45,'Occupancy Raw Data'!AA$3,FALSE)</f>
        <v>4.2371740292114604</v>
      </c>
      <c r="T26" s="48">
        <f>VLOOKUP($A26,'Occupancy Raw Data'!$B$8:$BE$45,'Occupancy Raw Data'!AB$3,FALSE)</f>
        <v>3.99941853926906</v>
      </c>
      <c r="U26" s="49">
        <f>VLOOKUP($A26,'Occupancy Raw Data'!$B$8:$BE$45,'Occupancy Raw Data'!AC$3,FALSE)</f>
        <v>4.11512181651376</v>
      </c>
      <c r="V26" s="50">
        <f>VLOOKUP($A26,'Occupancy Raw Data'!$B$8:$BE$45,'Occupancy Raw Data'!AE$3,FALSE)</f>
        <v>3.7325719497047301</v>
      </c>
      <c r="X26" s="51">
        <f>VLOOKUP($A26,'ADR Raw Data'!$B$6:$BE$43,'ADR Raw Data'!G$1,FALSE)</f>
        <v>108.176495198902</v>
      </c>
      <c r="Y26" s="52">
        <f>VLOOKUP($A26,'ADR Raw Data'!$B$6:$BE$43,'ADR Raw Data'!H$1,FALSE)</f>
        <v>104.410779650812</v>
      </c>
      <c r="Z26" s="52">
        <f>VLOOKUP($A26,'ADR Raw Data'!$B$6:$BE$43,'ADR Raw Data'!I$1,FALSE)</f>
        <v>107.074860864416</v>
      </c>
      <c r="AA26" s="52">
        <f>VLOOKUP($A26,'ADR Raw Data'!$B$6:$BE$43,'ADR Raw Data'!J$1,FALSE)</f>
        <v>105.095076023391</v>
      </c>
      <c r="AB26" s="52">
        <f>VLOOKUP($A26,'ADR Raw Data'!$B$6:$BE$43,'ADR Raw Data'!K$1,FALSE)</f>
        <v>105.994093008931</v>
      </c>
      <c r="AC26" s="53">
        <f>VLOOKUP($A26,'ADR Raw Data'!$B$6:$BE$43,'ADR Raw Data'!L$1,FALSE)</f>
        <v>106.09728735490999</v>
      </c>
      <c r="AD26" s="52">
        <f>VLOOKUP($A26,'ADR Raw Data'!$B$6:$BE$43,'ADR Raw Data'!N$1,FALSE)</f>
        <v>124.42871114913</v>
      </c>
      <c r="AE26" s="52">
        <f>VLOOKUP($A26,'ADR Raw Data'!$B$6:$BE$43,'ADR Raw Data'!O$1,FALSE)</f>
        <v>127.253039826605</v>
      </c>
      <c r="AF26" s="53">
        <f>VLOOKUP($A26,'ADR Raw Data'!$B$6:$BE$43,'ADR Raw Data'!P$1,FALSE)</f>
        <v>125.876974159488</v>
      </c>
      <c r="AG26" s="54">
        <f>VLOOKUP($A26,'ADR Raw Data'!$B$6:$BE$43,'ADR Raw Data'!R$1,FALSE)</f>
        <v>112.160665644563</v>
      </c>
      <c r="AI26" s="47">
        <f>VLOOKUP($A26,'ADR Raw Data'!$B$6:$BE$43,'ADR Raw Data'!T$1,FALSE)</f>
        <v>14.103052830554599</v>
      </c>
      <c r="AJ26" s="48">
        <f>VLOOKUP($A26,'ADR Raw Data'!$B$6:$BE$43,'ADR Raw Data'!U$1,FALSE)</f>
        <v>10.413951899154</v>
      </c>
      <c r="AK26" s="48">
        <f>VLOOKUP($A26,'ADR Raw Data'!$B$6:$BE$43,'ADR Raw Data'!V$1,FALSE)</f>
        <v>12.4430685521755</v>
      </c>
      <c r="AL26" s="48">
        <f>VLOOKUP($A26,'ADR Raw Data'!$B$6:$BE$43,'ADR Raw Data'!W$1,FALSE)</f>
        <v>9.9925594437679397</v>
      </c>
      <c r="AM26" s="48">
        <f>VLOOKUP($A26,'ADR Raw Data'!$B$6:$BE$43,'ADR Raw Data'!X$1,FALSE)</f>
        <v>11.5253430225768</v>
      </c>
      <c r="AN26" s="49">
        <f>VLOOKUP($A26,'ADR Raw Data'!$B$6:$BE$43,'ADR Raw Data'!Y$1,FALSE)</f>
        <v>11.621635848385001</v>
      </c>
      <c r="AO26" s="48">
        <f>VLOOKUP($A26,'ADR Raw Data'!$B$6:$BE$43,'ADR Raw Data'!AA$1,FALSE)</f>
        <v>12.8401526608368</v>
      </c>
      <c r="AP26" s="48">
        <f>VLOOKUP($A26,'ADR Raw Data'!$B$6:$BE$43,'ADR Raw Data'!AB$1,FALSE)</f>
        <v>14.281536446732799</v>
      </c>
      <c r="AQ26" s="49">
        <f>VLOOKUP($A26,'ADR Raw Data'!$B$6:$BE$43,'ADR Raw Data'!AC$1,FALSE)</f>
        <v>13.582146809133199</v>
      </c>
      <c r="AR26" s="50">
        <f>VLOOKUP($A26,'ADR Raw Data'!$B$6:$BE$43,'ADR Raw Data'!AE$1,FALSE)</f>
        <v>12.308411419065299</v>
      </c>
      <c r="AS26" s="40"/>
      <c r="AT26" s="51">
        <f>VLOOKUP($A26,'RevPAR Raw Data'!$B$6:$BE$43,'RevPAR Raw Data'!G$1,FALSE)</f>
        <v>57.510056517775702</v>
      </c>
      <c r="AU26" s="52">
        <f>VLOOKUP($A26,'RevPAR Raw Data'!$B$6:$BE$43,'RevPAR Raw Data'!H$1,FALSE)</f>
        <v>63.236574293527802</v>
      </c>
      <c r="AV26" s="52">
        <f>VLOOKUP($A26,'RevPAR Raw Data'!$B$6:$BE$43,'RevPAR Raw Data'!I$1,FALSE)</f>
        <v>65.943278030993596</v>
      </c>
      <c r="AW26" s="52">
        <f>VLOOKUP($A26,'RevPAR Raw Data'!$B$6:$BE$43,'RevPAR Raw Data'!J$1,FALSE)</f>
        <v>65.528743846854994</v>
      </c>
      <c r="AX26" s="52">
        <f>VLOOKUP($A26,'RevPAR Raw Data'!$B$6:$BE$43,'RevPAR Raw Data'!K$1,FALSE)</f>
        <v>62.746184138559698</v>
      </c>
      <c r="AY26" s="53">
        <f>VLOOKUP($A26,'RevPAR Raw Data'!$B$6:$BE$43,'RevPAR Raw Data'!L$1,FALSE)</f>
        <v>62.992967365542299</v>
      </c>
      <c r="AZ26" s="52">
        <f>VLOOKUP($A26,'RevPAR Raw Data'!$B$6:$BE$43,'RevPAR Raw Data'!N$1,FALSE)</f>
        <v>79.5572452142206</v>
      </c>
      <c r="BA26" s="52">
        <f>VLOOKUP($A26,'RevPAR Raw Data'!$B$6:$BE$43,'RevPAR Raw Data'!O$1,FALSE)</f>
        <v>85.631899726526797</v>
      </c>
      <c r="BB26" s="53">
        <f>VLOOKUP($A26,'RevPAR Raw Data'!$B$6:$BE$43,'RevPAR Raw Data'!P$1,FALSE)</f>
        <v>82.594572470373706</v>
      </c>
      <c r="BC26" s="54">
        <f>VLOOKUP($A26,'RevPAR Raw Data'!$B$6:$BE$43,'RevPAR Raw Data'!R$1,FALSE)</f>
        <v>68.593425966922695</v>
      </c>
      <c r="BE26" s="47">
        <f>VLOOKUP($A26,'RevPAR Raw Data'!$B$6:$BE$43,'RevPAR Raw Data'!T$1,FALSE)</f>
        <v>18.424697856700099</v>
      </c>
      <c r="BF26" s="48">
        <f>VLOOKUP($A26,'RevPAR Raw Data'!$B$6:$BE$43,'RevPAR Raw Data'!U$1,FALSE)</f>
        <v>16.4964026624871</v>
      </c>
      <c r="BG26" s="48">
        <f>VLOOKUP($A26,'RevPAR Raw Data'!$B$6:$BE$43,'RevPAR Raw Data'!V$1,FALSE)</f>
        <v>15.741997160184299</v>
      </c>
      <c r="BH26" s="48">
        <f>VLOOKUP($A26,'RevPAR Raw Data'!$B$6:$BE$43,'RevPAR Raw Data'!W$1,FALSE)</f>
        <v>11.0761386107327</v>
      </c>
      <c r="BI26" s="48">
        <f>VLOOKUP($A26,'RevPAR Raw Data'!$B$6:$BE$43,'RevPAR Raw Data'!X$1,FALSE)</f>
        <v>16.961160561693401</v>
      </c>
      <c r="BJ26" s="49">
        <f>VLOOKUP($A26,'RevPAR Raw Data'!$B$6:$BE$43,'RevPAR Raw Data'!Y$1,FALSE)</f>
        <v>15.600230567575</v>
      </c>
      <c r="BK26" s="48">
        <f>VLOOKUP($A26,'RevPAR Raw Data'!$B$6:$BE$43,'RevPAR Raw Data'!AA$1,FALSE)</f>
        <v>17.621386303904298</v>
      </c>
      <c r="BL26" s="48">
        <f>VLOOKUP($A26,'RevPAR Raw Data'!$B$6:$BE$43,'RevPAR Raw Data'!AB$1,FALSE)</f>
        <v>18.852133402344901</v>
      </c>
      <c r="BM26" s="49">
        <f>VLOOKUP($A26,'RevPAR Raw Data'!$B$6:$BE$43,'RevPAR Raw Data'!AC$1,FALSE)</f>
        <v>18.256190512140599</v>
      </c>
      <c r="BN26" s="50">
        <f>VLOOKUP($A26,'RevPAR Raw Data'!$B$6:$BE$43,'RevPAR Raw Data'!AE$1,FALSE)</f>
        <v>16.500403680852301</v>
      </c>
    </row>
    <row r="27" spans="1:66" x14ac:dyDescent="0.45">
      <c r="A27" s="63" t="s">
        <v>47</v>
      </c>
      <c r="B27" s="47">
        <f>VLOOKUP($A27,'Occupancy Raw Data'!$B$8:$BE$45,'Occupancy Raw Data'!G$3,FALSE)</f>
        <v>51.790583530267199</v>
      </c>
      <c r="C27" s="48">
        <f>VLOOKUP($A27,'Occupancy Raw Data'!$B$8:$BE$45,'Occupancy Raw Data'!H$3,FALSE)</f>
        <v>68.169423741137905</v>
      </c>
      <c r="D27" s="48">
        <f>VLOOKUP($A27,'Occupancy Raw Data'!$B$8:$BE$45,'Occupancy Raw Data'!I$3,FALSE)</f>
        <v>69.169241956007895</v>
      </c>
      <c r="E27" s="48">
        <f>VLOOKUP($A27,'Occupancy Raw Data'!$B$8:$BE$45,'Occupancy Raw Data'!J$3,FALSE)</f>
        <v>68.114888202144996</v>
      </c>
      <c r="F27" s="48">
        <f>VLOOKUP($A27,'Occupancy Raw Data'!$B$8:$BE$45,'Occupancy Raw Data'!K$3,FALSE)</f>
        <v>63.515724413742902</v>
      </c>
      <c r="G27" s="49">
        <f>VLOOKUP($A27,'Occupancy Raw Data'!$B$8:$BE$45,'Occupancy Raw Data'!L$3,FALSE)</f>
        <v>64.151972368660196</v>
      </c>
      <c r="H27" s="48">
        <f>VLOOKUP($A27,'Occupancy Raw Data'!$B$8:$BE$45,'Occupancy Raw Data'!N$3,FALSE)</f>
        <v>68.296673332121401</v>
      </c>
      <c r="I27" s="48">
        <f>VLOOKUP($A27,'Occupancy Raw Data'!$B$8:$BE$45,'Occupancy Raw Data'!O$3,FALSE)</f>
        <v>73.659334666424201</v>
      </c>
      <c r="J27" s="49">
        <f>VLOOKUP($A27,'Occupancy Raw Data'!$B$8:$BE$45,'Occupancy Raw Data'!P$3,FALSE)</f>
        <v>70.978003999272801</v>
      </c>
      <c r="K27" s="50">
        <f>VLOOKUP($A27,'Occupancy Raw Data'!$B$8:$BE$45,'Occupancy Raw Data'!R$3,FALSE)</f>
        <v>66.102267120263804</v>
      </c>
      <c r="M27" s="47">
        <f>VLOOKUP($A27,'Occupancy Raw Data'!$B$8:$BE$45,'Occupancy Raw Data'!T$3,FALSE)</f>
        <v>5.0293483546348901</v>
      </c>
      <c r="N27" s="48">
        <f>VLOOKUP($A27,'Occupancy Raw Data'!$B$8:$BE$45,'Occupancy Raw Data'!U$3,FALSE)</f>
        <v>14.048153560000699</v>
      </c>
      <c r="O27" s="48">
        <f>VLOOKUP($A27,'Occupancy Raw Data'!$B$8:$BE$45,'Occupancy Raw Data'!V$3,FALSE)</f>
        <v>11.4777616190995</v>
      </c>
      <c r="P27" s="48">
        <f>VLOOKUP($A27,'Occupancy Raw Data'!$B$8:$BE$45,'Occupancy Raw Data'!W$3,FALSE)</f>
        <v>16.3729627057849</v>
      </c>
      <c r="Q27" s="48">
        <f>VLOOKUP($A27,'Occupancy Raw Data'!$B$8:$BE$45,'Occupancy Raw Data'!X$3,FALSE)</f>
        <v>13.460047120854799</v>
      </c>
      <c r="R27" s="49">
        <f>VLOOKUP($A27,'Occupancy Raw Data'!$B$8:$BE$45,'Occupancy Raw Data'!Y$3,FALSE)</f>
        <v>12.2940154718417</v>
      </c>
      <c r="S27" s="48">
        <f>VLOOKUP($A27,'Occupancy Raw Data'!$B$8:$BE$45,'Occupancy Raw Data'!AA$3,FALSE)</f>
        <v>1.1118394164247301</v>
      </c>
      <c r="T27" s="48">
        <f>VLOOKUP($A27,'Occupancy Raw Data'!$B$8:$BE$45,'Occupancy Raw Data'!AB$3,FALSE)</f>
        <v>5.7065198453113304</v>
      </c>
      <c r="U27" s="49">
        <f>VLOOKUP($A27,'Occupancy Raw Data'!$B$8:$BE$45,'Occupancy Raw Data'!AC$3,FALSE)</f>
        <v>3.44495835312261</v>
      </c>
      <c r="V27" s="50">
        <f>VLOOKUP($A27,'Occupancy Raw Data'!$B$8:$BE$45,'Occupancy Raw Data'!AE$3,FALSE)</f>
        <v>9.4223548735437497</v>
      </c>
      <c r="X27" s="51">
        <f>VLOOKUP($A27,'ADR Raw Data'!$B$6:$BE$43,'ADR Raw Data'!G$1,FALSE)</f>
        <v>92.479287469287399</v>
      </c>
      <c r="Y27" s="52">
        <f>VLOOKUP($A27,'ADR Raw Data'!$B$6:$BE$43,'ADR Raw Data'!H$1,FALSE)</f>
        <v>102.797184</v>
      </c>
      <c r="Z27" s="52">
        <f>VLOOKUP($A27,'ADR Raw Data'!$B$6:$BE$43,'ADR Raw Data'!I$1,FALSE)</f>
        <v>106.545445466491</v>
      </c>
      <c r="AA27" s="52">
        <f>VLOOKUP($A27,'ADR Raw Data'!$B$6:$BE$43,'ADR Raw Data'!J$1,FALSE)</f>
        <v>102.215986122231</v>
      </c>
      <c r="AB27" s="52">
        <f>VLOOKUP($A27,'ADR Raw Data'!$B$6:$BE$43,'ADR Raw Data'!K$1,FALSE)</f>
        <v>98.434559244419006</v>
      </c>
      <c r="AC27" s="53">
        <f>VLOOKUP($A27,'ADR Raw Data'!$B$6:$BE$43,'ADR Raw Data'!L$1,FALSE)</f>
        <v>100.95222442618299</v>
      </c>
      <c r="AD27" s="52">
        <f>VLOOKUP($A27,'ADR Raw Data'!$B$6:$BE$43,'ADR Raw Data'!N$1,FALSE)</f>
        <v>107.612659036465</v>
      </c>
      <c r="AE27" s="52">
        <f>VLOOKUP($A27,'ADR Raw Data'!$B$6:$BE$43,'ADR Raw Data'!O$1,FALSE)</f>
        <v>111.06998272458</v>
      </c>
      <c r="AF27" s="53">
        <f>VLOOKUP($A27,'ADR Raw Data'!$B$6:$BE$43,'ADR Raw Data'!P$1,FALSE)</f>
        <v>109.406624407734</v>
      </c>
      <c r="AG27" s="54">
        <f>VLOOKUP($A27,'ADR Raw Data'!$B$6:$BE$43,'ADR Raw Data'!R$1,FALSE)</f>
        <v>103.545938948691</v>
      </c>
      <c r="AI27" s="47">
        <f>VLOOKUP($A27,'ADR Raw Data'!$B$6:$BE$43,'ADR Raw Data'!T$1,FALSE)</f>
        <v>-0.40256646032149801</v>
      </c>
      <c r="AJ27" s="48">
        <f>VLOOKUP($A27,'ADR Raw Data'!$B$6:$BE$43,'ADR Raw Data'!U$1,FALSE)</f>
        <v>4.55526817190791</v>
      </c>
      <c r="AK27" s="48">
        <f>VLOOKUP($A27,'ADR Raw Data'!$B$6:$BE$43,'ADR Raw Data'!V$1,FALSE)</f>
        <v>6.4232420226377904</v>
      </c>
      <c r="AL27" s="48">
        <f>VLOOKUP($A27,'ADR Raw Data'!$B$6:$BE$43,'ADR Raw Data'!W$1,FALSE)</f>
        <v>3.4891649258539701</v>
      </c>
      <c r="AM27" s="48">
        <f>VLOOKUP($A27,'ADR Raw Data'!$B$6:$BE$43,'ADR Raw Data'!X$1,FALSE)</f>
        <v>0.21894082377020799</v>
      </c>
      <c r="AN27" s="49">
        <f>VLOOKUP($A27,'ADR Raw Data'!$B$6:$BE$43,'ADR Raw Data'!Y$1,FALSE)</f>
        <v>3.1827537760946498</v>
      </c>
      <c r="AO27" s="48">
        <f>VLOOKUP($A27,'ADR Raw Data'!$B$6:$BE$43,'ADR Raw Data'!AA$1,FALSE)</f>
        <v>-3.17180091461463</v>
      </c>
      <c r="AP27" s="48">
        <f>VLOOKUP($A27,'ADR Raw Data'!$B$6:$BE$43,'ADR Raw Data'!AB$1,FALSE)</f>
        <v>-0.58616302655622099</v>
      </c>
      <c r="AQ27" s="49">
        <f>VLOOKUP($A27,'ADR Raw Data'!$B$6:$BE$43,'ADR Raw Data'!AC$1,FALSE)</f>
        <v>-1.8210000089621099</v>
      </c>
      <c r="AR27" s="50">
        <f>VLOOKUP($A27,'ADR Raw Data'!$B$6:$BE$43,'ADR Raw Data'!AE$1,FALSE)</f>
        <v>1.26651936931259</v>
      </c>
      <c r="AS27" s="40"/>
      <c r="AT27" s="51">
        <f>VLOOKUP($A27,'RevPAR Raw Data'!$B$6:$BE$43,'RevPAR Raw Data'!G$1,FALSE)</f>
        <v>47.895562624977202</v>
      </c>
      <c r="AU27" s="52">
        <f>VLOOKUP($A27,'RevPAR Raw Data'!$B$6:$BE$43,'RevPAR Raw Data'!H$1,FALSE)</f>
        <v>70.076247954917207</v>
      </c>
      <c r="AV27" s="52">
        <f>VLOOKUP($A27,'RevPAR Raw Data'!$B$6:$BE$43,'RevPAR Raw Data'!I$1,FALSE)</f>
        <v>73.696676967824004</v>
      </c>
      <c r="AW27" s="52">
        <f>VLOOKUP($A27,'RevPAR Raw Data'!$B$6:$BE$43,'RevPAR Raw Data'!J$1,FALSE)</f>
        <v>69.624304671877795</v>
      </c>
      <c r="AX27" s="52">
        <f>VLOOKUP($A27,'RevPAR Raw Data'!$B$6:$BE$43,'RevPAR Raw Data'!K$1,FALSE)</f>
        <v>62.5214233775677</v>
      </c>
      <c r="AY27" s="53">
        <f>VLOOKUP($A27,'RevPAR Raw Data'!$B$6:$BE$43,'RevPAR Raw Data'!L$1,FALSE)</f>
        <v>64.762843119432802</v>
      </c>
      <c r="AZ27" s="52">
        <f>VLOOKUP($A27,'RevPAR Raw Data'!$B$6:$BE$43,'RevPAR Raw Data'!N$1,FALSE)</f>
        <v>73.495866206144299</v>
      </c>
      <c r="BA27" s="52">
        <f>VLOOKUP($A27,'RevPAR Raw Data'!$B$6:$BE$43,'RevPAR Raw Data'!O$1,FALSE)</f>
        <v>81.813410289038302</v>
      </c>
      <c r="BB27" s="53">
        <f>VLOOKUP($A27,'RevPAR Raw Data'!$B$6:$BE$43,'RevPAR Raw Data'!P$1,FALSE)</f>
        <v>77.654638247591294</v>
      </c>
      <c r="BC27" s="54">
        <f>VLOOKUP($A27,'RevPAR Raw Data'!$B$6:$BE$43,'RevPAR Raw Data'!R$1,FALSE)</f>
        <v>68.446213156049495</v>
      </c>
      <c r="BE27" s="47">
        <f>VLOOKUP($A27,'RevPAR Raw Data'!$B$6:$BE$43,'RevPAR Raw Data'!T$1,FALSE)</f>
        <v>4.6065354246648997</v>
      </c>
      <c r="BF27" s="48">
        <f>VLOOKUP($A27,'RevPAR Raw Data'!$B$6:$BE$43,'RevPAR Raw Data'!U$1,FALSE)</f>
        <v>19.2433527997681</v>
      </c>
      <c r="BG27" s="48">
        <f>VLOOKUP($A27,'RevPAR Raw Data'!$B$6:$BE$43,'RevPAR Raw Data'!V$1,FALSE)</f>
        <v>18.6382480493135</v>
      </c>
      <c r="BH27" s="48">
        <f>VLOOKUP($A27,'RevPAR Raw Data'!$B$6:$BE$43,'RevPAR Raw Data'!W$1,FALSE)</f>
        <v>20.433407303692299</v>
      </c>
      <c r="BI27" s="48">
        <f>VLOOKUP($A27,'RevPAR Raw Data'!$B$6:$BE$43,'RevPAR Raw Data'!X$1,FALSE)</f>
        <v>13.708457482671299</v>
      </c>
      <c r="BJ27" s="49">
        <f>VLOOKUP($A27,'RevPAR Raw Data'!$B$6:$BE$43,'RevPAR Raw Data'!Y$1,FALSE)</f>
        <v>15.868057489600099</v>
      </c>
      <c r="BK27" s="48">
        <f>VLOOKUP($A27,'RevPAR Raw Data'!$B$6:$BE$43,'RevPAR Raw Data'!AA$1,FALSE)</f>
        <v>-2.0952268309691</v>
      </c>
      <c r="BL27" s="48">
        <f>VLOOKUP($A27,'RevPAR Raw Data'!$B$6:$BE$43,'RevPAR Raw Data'!AB$1,FALSE)</f>
        <v>5.0869073093188</v>
      </c>
      <c r="BM27" s="49">
        <f>VLOOKUP($A27,'RevPAR Raw Data'!$B$6:$BE$43,'RevPAR Raw Data'!AC$1,FALSE)</f>
        <v>1.5612256522413901</v>
      </c>
      <c r="BN27" s="50">
        <f>VLOOKUP($A27,'RevPAR Raw Data'!$B$6:$BE$43,'RevPAR Raw Data'!AE$1,FALSE)</f>
        <v>10.8082101923751</v>
      </c>
    </row>
    <row r="28" spans="1:66" x14ac:dyDescent="0.45">
      <c r="A28" s="63" t="s">
        <v>48</v>
      </c>
      <c r="B28" s="47">
        <f>VLOOKUP($A28,'Occupancy Raw Data'!$B$8:$BE$45,'Occupancy Raw Data'!G$3,FALSE)</f>
        <v>54.657089898053698</v>
      </c>
      <c r="C28" s="48">
        <f>VLOOKUP($A28,'Occupancy Raw Data'!$B$8:$BE$45,'Occupancy Raw Data'!H$3,FALSE)</f>
        <v>61.0287303058387</v>
      </c>
      <c r="D28" s="48">
        <f>VLOOKUP($A28,'Occupancy Raw Data'!$B$8:$BE$45,'Occupancy Raw Data'!I$3,FALSE)</f>
        <v>64.921223354958201</v>
      </c>
      <c r="E28" s="48">
        <f>VLOOKUP($A28,'Occupancy Raw Data'!$B$8:$BE$45,'Occupancy Raw Data'!J$3,FALSE)</f>
        <v>62.859128822984196</v>
      </c>
      <c r="F28" s="48">
        <f>VLOOKUP($A28,'Occupancy Raw Data'!$B$8:$BE$45,'Occupancy Raw Data'!K$3,FALSE)</f>
        <v>60.565338276181599</v>
      </c>
      <c r="G28" s="49">
        <f>VLOOKUP($A28,'Occupancy Raw Data'!$B$8:$BE$45,'Occupancy Raw Data'!L$3,FALSE)</f>
        <v>60.806302131603303</v>
      </c>
      <c r="H28" s="48">
        <f>VLOOKUP($A28,'Occupancy Raw Data'!$B$8:$BE$45,'Occupancy Raw Data'!N$3,FALSE)</f>
        <v>64.318813716403994</v>
      </c>
      <c r="I28" s="48">
        <f>VLOOKUP($A28,'Occupancy Raw Data'!$B$8:$BE$45,'Occupancy Raw Data'!O$3,FALSE)</f>
        <v>61.445783132530103</v>
      </c>
      <c r="J28" s="49">
        <f>VLOOKUP($A28,'Occupancy Raw Data'!$B$8:$BE$45,'Occupancy Raw Data'!P$3,FALSE)</f>
        <v>62.882298424467002</v>
      </c>
      <c r="K28" s="50">
        <f>VLOOKUP($A28,'Occupancy Raw Data'!$B$8:$BE$45,'Occupancy Raw Data'!R$3,FALSE)</f>
        <v>61.399443929564399</v>
      </c>
      <c r="M28" s="47">
        <f>VLOOKUP($A28,'Occupancy Raw Data'!$B$8:$BE$45,'Occupancy Raw Data'!T$3,FALSE)</f>
        <v>13.6533274655289</v>
      </c>
      <c r="N28" s="48">
        <f>VLOOKUP($A28,'Occupancy Raw Data'!$B$8:$BE$45,'Occupancy Raw Data'!U$3,FALSE)</f>
        <v>11.9922348562758</v>
      </c>
      <c r="O28" s="48">
        <f>VLOOKUP($A28,'Occupancy Raw Data'!$B$8:$BE$45,'Occupancy Raw Data'!V$3,FALSE)</f>
        <v>8.5969055485359398</v>
      </c>
      <c r="P28" s="48">
        <f>VLOOKUP($A28,'Occupancy Raw Data'!$B$8:$BE$45,'Occupancy Raw Data'!W$3,FALSE)</f>
        <v>3.7483155563696902</v>
      </c>
      <c r="Q28" s="48">
        <f>VLOOKUP($A28,'Occupancy Raw Data'!$B$8:$BE$45,'Occupancy Raw Data'!X$3,FALSE)</f>
        <v>0.15844372966980999</v>
      </c>
      <c r="R28" s="49">
        <f>VLOOKUP($A28,'Occupancy Raw Data'!$B$8:$BE$45,'Occupancy Raw Data'!Y$3,FALSE)</f>
        <v>7.2708233303929299</v>
      </c>
      <c r="S28" s="48">
        <f>VLOOKUP($A28,'Occupancy Raw Data'!$B$8:$BE$45,'Occupancy Raw Data'!AA$3,FALSE)</f>
        <v>5.8674619211850096</v>
      </c>
      <c r="T28" s="48">
        <f>VLOOKUP($A28,'Occupancy Raw Data'!$B$8:$BE$45,'Occupancy Raw Data'!AB$3,FALSE)</f>
        <v>-7.9513792291724599</v>
      </c>
      <c r="U28" s="49">
        <f>VLOOKUP($A28,'Occupancy Raw Data'!$B$8:$BE$45,'Occupancy Raw Data'!AC$3,FALSE)</f>
        <v>-1.3670625047506899</v>
      </c>
      <c r="V28" s="50">
        <f>VLOOKUP($A28,'Occupancy Raw Data'!$B$8:$BE$45,'Occupancy Raw Data'!AE$3,FALSE)</f>
        <v>4.5905814159392797</v>
      </c>
      <c r="X28" s="51">
        <f>VLOOKUP($A28,'ADR Raw Data'!$B$6:$BE$43,'ADR Raw Data'!G$1,FALSE)</f>
        <v>141.94291225095299</v>
      </c>
      <c r="Y28" s="52">
        <f>VLOOKUP($A28,'ADR Raw Data'!$B$6:$BE$43,'ADR Raw Data'!H$1,FALSE)</f>
        <v>137.68217539863301</v>
      </c>
      <c r="Z28" s="52">
        <f>VLOOKUP($A28,'ADR Raw Data'!$B$6:$BE$43,'ADR Raw Data'!I$1,FALSE)</f>
        <v>133.24835117773</v>
      </c>
      <c r="AA28" s="52">
        <f>VLOOKUP($A28,'ADR Raw Data'!$B$6:$BE$43,'ADR Raw Data'!J$1,FALSE)</f>
        <v>130.78345005528899</v>
      </c>
      <c r="AB28" s="52">
        <f>VLOOKUP($A28,'ADR Raw Data'!$B$6:$BE$43,'ADR Raw Data'!K$1,FALSE)</f>
        <v>136.429621270084</v>
      </c>
      <c r="AC28" s="53">
        <f>VLOOKUP($A28,'ADR Raw Data'!$B$6:$BE$43,'ADR Raw Data'!L$1,FALSE)</f>
        <v>135.82552888279201</v>
      </c>
      <c r="AD28" s="52">
        <f>VLOOKUP($A28,'ADR Raw Data'!$B$6:$BE$43,'ADR Raw Data'!N$1,FALSE)</f>
        <v>176.15106268011499</v>
      </c>
      <c r="AE28" s="52">
        <f>VLOOKUP($A28,'ADR Raw Data'!$B$6:$BE$43,'ADR Raw Data'!O$1,FALSE)</f>
        <v>178.18418552036101</v>
      </c>
      <c r="AF28" s="53">
        <f>VLOOKUP($A28,'ADR Raw Data'!$B$6:$BE$43,'ADR Raw Data'!P$1,FALSE)</f>
        <v>177.144401252763</v>
      </c>
      <c r="AG28" s="54">
        <f>VLOOKUP($A28,'ADR Raw Data'!$B$6:$BE$43,'ADR Raw Data'!R$1,FALSE)</f>
        <v>147.91603234501301</v>
      </c>
      <c r="AI28" s="47">
        <f>VLOOKUP($A28,'ADR Raw Data'!$B$6:$BE$43,'ADR Raw Data'!T$1,FALSE)</f>
        <v>2.21967221300135</v>
      </c>
      <c r="AJ28" s="48">
        <f>VLOOKUP($A28,'ADR Raw Data'!$B$6:$BE$43,'ADR Raw Data'!U$1,FALSE)</f>
        <v>5.1126991138526297</v>
      </c>
      <c r="AK28" s="48">
        <f>VLOOKUP($A28,'ADR Raw Data'!$B$6:$BE$43,'ADR Raw Data'!V$1,FALSE)</f>
        <v>-2.0875207599506602</v>
      </c>
      <c r="AL28" s="48">
        <f>VLOOKUP($A28,'ADR Raw Data'!$B$6:$BE$43,'ADR Raw Data'!W$1,FALSE)</f>
        <v>-1.20310586059805</v>
      </c>
      <c r="AM28" s="48">
        <f>VLOOKUP($A28,'ADR Raw Data'!$B$6:$BE$43,'ADR Raw Data'!X$1,FALSE)</f>
        <v>-3.9131773186133199</v>
      </c>
      <c r="AN28" s="49">
        <f>VLOOKUP($A28,'ADR Raw Data'!$B$6:$BE$43,'ADR Raw Data'!Y$1,FALSE)</f>
        <v>-0.15944107974240601</v>
      </c>
      <c r="AO28" s="48">
        <f>VLOOKUP($A28,'ADR Raw Data'!$B$6:$BE$43,'ADR Raw Data'!AA$1,FALSE)</f>
        <v>-6.4271243024409301</v>
      </c>
      <c r="AP28" s="48">
        <f>VLOOKUP($A28,'ADR Raw Data'!$B$6:$BE$43,'ADR Raw Data'!AB$1,FALSE)</f>
        <v>-8.3852988855208306</v>
      </c>
      <c r="AQ28" s="49">
        <f>VLOOKUP($A28,'ADR Raw Data'!$B$6:$BE$43,'ADR Raw Data'!AC$1,FALSE)</f>
        <v>-7.5053025827907396</v>
      </c>
      <c r="AR28" s="50">
        <f>VLOOKUP($A28,'ADR Raw Data'!$B$6:$BE$43,'ADR Raw Data'!AE$1,FALSE)</f>
        <v>-3.48436767284463</v>
      </c>
      <c r="AS28" s="40"/>
      <c r="AT28" s="51">
        <f>VLOOKUP($A28,'RevPAR Raw Data'!$B$6:$BE$43,'RevPAR Raw Data'!G$1,FALSE)</f>
        <v>77.581865152919306</v>
      </c>
      <c r="AU28" s="52">
        <f>VLOOKUP($A28,'RevPAR Raw Data'!$B$6:$BE$43,'RevPAR Raw Data'!H$1,FALSE)</f>
        <v>84.025683503243698</v>
      </c>
      <c r="AV28" s="52">
        <f>VLOOKUP($A28,'RevPAR Raw Data'!$B$6:$BE$43,'RevPAR Raw Data'!I$1,FALSE)</f>
        <v>86.5064596848934</v>
      </c>
      <c r="AW28" s="52">
        <f>VLOOKUP($A28,'RevPAR Raw Data'!$B$6:$BE$43,'RevPAR Raw Data'!J$1,FALSE)</f>
        <v>82.209337349397501</v>
      </c>
      <c r="AX28" s="52">
        <f>VLOOKUP($A28,'RevPAR Raw Data'!$B$6:$BE$43,'RevPAR Raw Data'!K$1,FALSE)</f>
        <v>82.629061631139905</v>
      </c>
      <c r="AY28" s="53">
        <f>VLOOKUP($A28,'RevPAR Raw Data'!$B$6:$BE$43,'RevPAR Raw Data'!L$1,FALSE)</f>
        <v>82.590481464318799</v>
      </c>
      <c r="AZ28" s="52">
        <f>VLOOKUP($A28,'RevPAR Raw Data'!$B$6:$BE$43,'RevPAR Raw Data'!N$1,FALSE)</f>
        <v>113.29827386468899</v>
      </c>
      <c r="BA28" s="52">
        <f>VLOOKUP($A28,'RevPAR Raw Data'!$B$6:$BE$43,'RevPAR Raw Data'!O$1,FALSE)</f>
        <v>109.486668211306</v>
      </c>
      <c r="BB28" s="53">
        <f>VLOOKUP($A28,'RevPAR Raw Data'!$B$6:$BE$43,'RevPAR Raw Data'!P$1,FALSE)</f>
        <v>111.39247103799801</v>
      </c>
      <c r="BC28" s="54">
        <f>VLOOKUP($A28,'RevPAR Raw Data'!$B$6:$BE$43,'RevPAR Raw Data'!R$1,FALSE)</f>
        <v>90.819621342512903</v>
      </c>
      <c r="BE28" s="47">
        <f>VLOOKUP($A28,'RevPAR Raw Data'!$B$6:$BE$43,'RevPAR Raw Data'!T$1,FALSE)</f>
        <v>16.176058794432699</v>
      </c>
      <c r="BF28" s="48">
        <f>VLOOKUP($A28,'RevPAR Raw Data'!$B$6:$BE$43,'RevPAR Raw Data'!U$1,FALSE)</f>
        <v>17.718060855356399</v>
      </c>
      <c r="BG28" s="48">
        <f>VLOOKUP($A28,'RevPAR Raw Data'!$B$6:$BE$43,'RevPAR Raw Data'!V$1,FALSE)</f>
        <v>6.3299226005462401</v>
      </c>
      <c r="BH28" s="48">
        <f>VLOOKUP($A28,'RevPAR Raw Data'!$B$6:$BE$43,'RevPAR Raw Data'!W$1,FALSE)</f>
        <v>2.5001134916392398</v>
      </c>
      <c r="BI28" s="48">
        <f>VLOOKUP($A28,'RevPAR Raw Data'!$B$6:$BE$43,'RevPAR Raw Data'!X$1,FALSE)</f>
        <v>-3.7609337730357102</v>
      </c>
      <c r="BJ28" s="49">
        <f>VLOOKUP($A28,'RevPAR Raw Data'!$B$6:$BE$43,'RevPAR Raw Data'!Y$1,FALSE)</f>
        <v>7.0997895714263803</v>
      </c>
      <c r="BK28" s="48">
        <f>VLOOKUP($A28,'RevPAR Raw Data'!$B$6:$BE$43,'RevPAR Raw Data'!AA$1,FALSE)</f>
        <v>-0.93677145232887304</v>
      </c>
      <c r="BL28" s="48">
        <f>VLOOKUP($A28,'RevPAR Raw Data'!$B$6:$BE$43,'RevPAR Raw Data'!AB$1,FALSE)</f>
        <v>-15.6699312008059</v>
      </c>
      <c r="BM28" s="49">
        <f>VLOOKUP($A28,'RevPAR Raw Data'!$B$6:$BE$43,'RevPAR Raw Data'!AC$1,FALSE)</f>
        <v>-8.7697629100640206</v>
      </c>
      <c r="BN28" s="50">
        <f>VLOOKUP($A28,'RevPAR Raw Data'!$B$6:$BE$43,'RevPAR Raw Data'!AE$1,FALSE)</f>
        <v>0.94626100824204396</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44.484144707458597</v>
      </c>
      <c r="C30" s="48">
        <f>VLOOKUP($A30,'Occupancy Raw Data'!$B$8:$BE$45,'Occupancy Raw Data'!H$3,FALSE)</f>
        <v>55.590293285693001</v>
      </c>
      <c r="D30" s="48">
        <f>VLOOKUP($A30,'Occupancy Raw Data'!$B$8:$BE$45,'Occupancy Raw Data'!I$3,FALSE)</f>
        <v>64.239988089920999</v>
      </c>
      <c r="E30" s="48">
        <f>VLOOKUP($A30,'Occupancy Raw Data'!$B$8:$BE$45,'Occupancy Raw Data'!J$3,FALSE)</f>
        <v>65.937174333779893</v>
      </c>
      <c r="F30" s="48">
        <f>VLOOKUP($A30,'Occupancy Raw Data'!$B$8:$BE$45,'Occupancy Raw Data'!K$3,FALSE)</f>
        <v>55.366979306237901</v>
      </c>
      <c r="G30" s="49">
        <f>VLOOKUP($A30,'Occupancy Raw Data'!$B$8:$BE$45,'Occupancy Raw Data'!L$3,FALSE)</f>
        <v>57.123715944618098</v>
      </c>
      <c r="H30" s="48">
        <f>VLOOKUP($A30,'Occupancy Raw Data'!$B$8:$BE$45,'Occupancy Raw Data'!N$3,FALSE)</f>
        <v>57.540568706267599</v>
      </c>
      <c r="I30" s="48">
        <f>VLOOKUP($A30,'Occupancy Raw Data'!$B$8:$BE$45,'Occupancy Raw Data'!O$3,FALSE)</f>
        <v>57.9127586720262</v>
      </c>
      <c r="J30" s="49">
        <f>VLOOKUP($A30,'Occupancy Raw Data'!$B$8:$BE$45,'Occupancy Raw Data'!P$3,FALSE)</f>
        <v>57.726663689146903</v>
      </c>
      <c r="K30" s="50">
        <f>VLOOKUP($A30,'Occupancy Raw Data'!$B$8:$BE$45,'Occupancy Raw Data'!R$3,FALSE)</f>
        <v>57.295986728769201</v>
      </c>
      <c r="M30" s="47">
        <f>VLOOKUP($A30,'Occupancy Raw Data'!$B$8:$BE$45,'Occupancy Raw Data'!T$3,FALSE)</f>
        <v>-8.6319258812666497</v>
      </c>
      <c r="N30" s="48">
        <f>VLOOKUP($A30,'Occupancy Raw Data'!$B$8:$BE$45,'Occupancy Raw Data'!U$3,FALSE)</f>
        <v>-7.2944849165342101</v>
      </c>
      <c r="O30" s="48">
        <f>VLOOKUP($A30,'Occupancy Raw Data'!$B$8:$BE$45,'Occupancy Raw Data'!V$3,FALSE)</f>
        <v>-1.5434888019153301</v>
      </c>
      <c r="P30" s="48">
        <f>VLOOKUP($A30,'Occupancy Raw Data'!$B$8:$BE$45,'Occupancy Raw Data'!W$3,FALSE)</f>
        <v>3.3133266299333002</v>
      </c>
      <c r="Q30" s="48">
        <f>VLOOKUP($A30,'Occupancy Raw Data'!$B$8:$BE$45,'Occupancy Raw Data'!X$3,FALSE)</f>
        <v>-5.2278197752762896</v>
      </c>
      <c r="R30" s="49">
        <f>VLOOKUP($A30,'Occupancy Raw Data'!$B$8:$BE$45,'Occupancy Raw Data'!Y$3,FALSE)</f>
        <v>-3.5534595002300899</v>
      </c>
      <c r="S30" s="48">
        <f>VLOOKUP($A30,'Occupancy Raw Data'!$B$8:$BE$45,'Occupancy Raw Data'!AA$3,FALSE)</f>
        <v>-9.5062094488826308</v>
      </c>
      <c r="T30" s="48">
        <f>VLOOKUP($A30,'Occupancy Raw Data'!$B$8:$BE$45,'Occupancy Raw Data'!AB$3,FALSE)</f>
        <v>-10.405399290453399</v>
      </c>
      <c r="U30" s="49">
        <f>VLOOKUP($A30,'Occupancy Raw Data'!$B$8:$BE$45,'Occupancy Raw Data'!AC$3,FALSE)</f>
        <v>-9.9594985299939207</v>
      </c>
      <c r="V30" s="50">
        <f>VLOOKUP($A30,'Occupancy Raw Data'!$B$8:$BE$45,'Occupancy Raw Data'!AE$3,FALSE)</f>
        <v>-5.4890697966210702</v>
      </c>
      <c r="X30" s="51">
        <f>VLOOKUP($A30,'ADR Raw Data'!$B$6:$BE$43,'ADR Raw Data'!G$1,FALSE)</f>
        <v>94.209062918339995</v>
      </c>
      <c r="Y30" s="52">
        <f>VLOOKUP($A30,'ADR Raw Data'!$B$6:$BE$43,'ADR Raw Data'!H$1,FALSE)</f>
        <v>100.236017675415</v>
      </c>
      <c r="Z30" s="52">
        <f>VLOOKUP($A30,'ADR Raw Data'!$B$6:$BE$43,'ADR Raw Data'!I$1,FALSE)</f>
        <v>112.503128621089</v>
      </c>
      <c r="AA30" s="52">
        <f>VLOOKUP($A30,'ADR Raw Data'!$B$6:$BE$43,'ADR Raw Data'!J$1,FALSE)</f>
        <v>108.006220365771</v>
      </c>
      <c r="AB30" s="52">
        <f>VLOOKUP($A30,'ADR Raw Data'!$B$6:$BE$43,'ADR Raw Data'!K$1,FALSE)</f>
        <v>99.029174509276601</v>
      </c>
      <c r="AC30" s="53">
        <f>VLOOKUP($A30,'ADR Raw Data'!$B$6:$BE$43,'ADR Raw Data'!L$1,FALSE)</f>
        <v>103.616263747719</v>
      </c>
      <c r="AD30" s="52">
        <f>VLOOKUP($A30,'ADR Raw Data'!$B$6:$BE$43,'ADR Raw Data'!N$1,FALSE)</f>
        <v>107.61799999999999</v>
      </c>
      <c r="AE30" s="52">
        <f>VLOOKUP($A30,'ADR Raw Data'!$B$6:$BE$43,'ADR Raw Data'!O$1,FALSE)</f>
        <v>108.85286632390699</v>
      </c>
      <c r="AF30" s="53">
        <f>VLOOKUP($A30,'ADR Raw Data'!$B$6:$BE$43,'ADR Raw Data'!P$1,FALSE)</f>
        <v>108.237423597678</v>
      </c>
      <c r="AG30" s="54">
        <f>VLOOKUP($A30,'ADR Raw Data'!$B$6:$BE$43,'ADR Raw Data'!R$1,FALSE)</f>
        <v>104.94651967334801</v>
      </c>
      <c r="AH30" s="65"/>
      <c r="AI30" s="47">
        <f>VLOOKUP($A30,'ADR Raw Data'!$B$6:$BE$43,'ADR Raw Data'!T$1,FALSE)</f>
        <v>6.3251051702299703</v>
      </c>
      <c r="AJ30" s="48">
        <f>VLOOKUP($A30,'ADR Raw Data'!$B$6:$BE$43,'ADR Raw Data'!U$1,FALSE)</f>
        <v>5.2833417214444101</v>
      </c>
      <c r="AK30" s="48">
        <f>VLOOKUP($A30,'ADR Raw Data'!$B$6:$BE$43,'ADR Raw Data'!V$1,FALSE)</f>
        <v>14.578235049371401</v>
      </c>
      <c r="AL30" s="48">
        <f>VLOOKUP($A30,'ADR Raw Data'!$B$6:$BE$43,'ADR Raw Data'!W$1,FALSE)</f>
        <v>12.0362051237357</v>
      </c>
      <c r="AM30" s="48">
        <f>VLOOKUP($A30,'ADR Raw Data'!$B$6:$BE$43,'ADR Raw Data'!X$1,FALSE)</f>
        <v>5.5853802938874999</v>
      </c>
      <c r="AN30" s="49">
        <f>VLOOKUP($A30,'ADR Raw Data'!$B$6:$BE$43,'ADR Raw Data'!Y$1,FALSE)</f>
        <v>9.3498384507286492</v>
      </c>
      <c r="AO30" s="48">
        <f>VLOOKUP($A30,'ADR Raw Data'!$B$6:$BE$43,'ADR Raw Data'!AA$1,FALSE)</f>
        <v>6.9637388798907702</v>
      </c>
      <c r="AP30" s="48">
        <f>VLOOKUP($A30,'ADR Raw Data'!$B$6:$BE$43,'ADR Raw Data'!AB$1,FALSE)</f>
        <v>7.1781026694580801</v>
      </c>
      <c r="AQ30" s="49">
        <f>VLOOKUP($A30,'ADR Raw Data'!$B$6:$BE$43,'ADR Raw Data'!AC$1,FALSE)</f>
        <v>7.0692560096629196</v>
      </c>
      <c r="AR30" s="50">
        <f>VLOOKUP($A30,'ADR Raw Data'!$B$6:$BE$43,'ADR Raw Data'!AE$1,FALSE)</f>
        <v>8.5609211221429007</v>
      </c>
      <c r="AS30" s="40"/>
      <c r="AT30" s="51">
        <f>VLOOKUP($A30,'RevPAR Raw Data'!$B$6:$BE$43,'RevPAR Raw Data'!G$1,FALSE)</f>
        <v>41.9080958761351</v>
      </c>
      <c r="AU30" s="52">
        <f>VLOOKUP($A30,'RevPAR Raw Data'!$B$6:$BE$43,'RevPAR Raw Data'!H$1,FALSE)</f>
        <v>55.721496203662298</v>
      </c>
      <c r="AV30" s="52">
        <f>VLOOKUP($A30,'RevPAR Raw Data'!$B$6:$BE$43,'RevPAR Raw Data'!I$1,FALSE)</f>
        <v>72.271996426976301</v>
      </c>
      <c r="AW30" s="52">
        <f>VLOOKUP($A30,'RevPAR Raw Data'!$B$6:$BE$43,'RevPAR Raw Data'!J$1,FALSE)</f>
        <v>71.216249813904994</v>
      </c>
      <c r="AX30" s="52">
        <f>VLOOKUP($A30,'RevPAR Raw Data'!$B$6:$BE$43,'RevPAR Raw Data'!K$1,FALSE)</f>
        <v>54.829462557689403</v>
      </c>
      <c r="AY30" s="53">
        <f>VLOOKUP($A30,'RevPAR Raw Data'!$B$6:$BE$43,'RevPAR Raw Data'!L$1,FALSE)</f>
        <v>59.189460175673602</v>
      </c>
      <c r="AZ30" s="52">
        <f>VLOOKUP($A30,'RevPAR Raw Data'!$B$6:$BE$43,'RevPAR Raw Data'!N$1,FALSE)</f>
        <v>61.9240092303111</v>
      </c>
      <c r="BA30" s="52">
        <f>VLOOKUP($A30,'RevPAR Raw Data'!$B$6:$BE$43,'RevPAR Raw Data'!O$1,FALSE)</f>
        <v>63.039697781747797</v>
      </c>
      <c r="BB30" s="53">
        <f>VLOOKUP($A30,'RevPAR Raw Data'!$B$6:$BE$43,'RevPAR Raw Data'!P$1,FALSE)</f>
        <v>62.481853506029402</v>
      </c>
      <c r="BC30" s="54">
        <f>VLOOKUP($A30,'RevPAR Raw Data'!$B$6:$BE$43,'RevPAR Raw Data'!R$1,FALSE)</f>
        <v>60.130143984346702</v>
      </c>
      <c r="BE30" s="47">
        <f>VLOOKUP($A30,'RevPAR Raw Data'!$B$6:$BE$43,'RevPAR Raw Data'!T$1,FALSE)</f>
        <v>-2.85279910124309</v>
      </c>
      <c r="BF30" s="48">
        <f>VLOOKUP($A30,'RevPAR Raw Data'!$B$6:$BE$43,'RevPAR Raw Data'!U$1,FALSE)</f>
        <v>-2.3965357600495198</v>
      </c>
      <c r="BG30" s="48">
        <f>VLOOKUP($A30,'RevPAR Raw Data'!$B$6:$BE$43,'RevPAR Raw Data'!V$1,FALSE)</f>
        <v>12.809732821952201</v>
      </c>
      <c r="BH30" s="48">
        <f>VLOOKUP($A30,'RevPAR Raw Data'!$B$6:$BE$43,'RevPAR Raw Data'!W$1,FALSE)</f>
        <v>15.7483305432671</v>
      </c>
      <c r="BI30" s="48">
        <f>VLOOKUP($A30,'RevPAR Raw Data'!$B$6:$BE$43,'RevPAR Raw Data'!X$1,FALSE)</f>
        <v>6.5566903082977801E-2</v>
      </c>
      <c r="BJ30" s="49">
        <f>VLOOKUP($A30,'RevPAR Raw Data'!$B$6:$BE$43,'RevPAR Raw Data'!Y$1,FALSE)</f>
        <v>5.4641362278149801</v>
      </c>
      <c r="BK30" s="48">
        <f>VLOOKUP($A30,'RevPAR Raw Data'!$B$6:$BE$43,'RevPAR Raw Data'!AA$1,FALSE)</f>
        <v>-3.2044581723875498</v>
      </c>
      <c r="BL30" s="48">
        <f>VLOOKUP($A30,'RevPAR Raw Data'!$B$6:$BE$43,'RevPAR Raw Data'!AB$1,FALSE)</f>
        <v>-3.9742068652312201</v>
      </c>
      <c r="BM30" s="49">
        <f>VLOOKUP($A30,'RevPAR Raw Data'!$B$6:$BE$43,'RevPAR Raw Data'!AC$1,FALSE)</f>
        <v>-3.5943049686948898</v>
      </c>
      <c r="BN30" s="50">
        <f>VLOOKUP($A30,'RevPAR Raw Data'!$B$6:$BE$43,'RevPAR Raw Data'!AE$1,FALSE)</f>
        <v>2.6019363898937198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49.561579205056297</v>
      </c>
      <c r="C32" s="48">
        <f>VLOOKUP($A32,'Occupancy Raw Data'!$B$8:$BE$45,'Occupancy Raw Data'!H$3,FALSE)</f>
        <v>61.085147104642303</v>
      </c>
      <c r="D32" s="48">
        <f>VLOOKUP($A32,'Occupancy Raw Data'!$B$8:$BE$45,'Occupancy Raw Data'!I$3,FALSE)</f>
        <v>67.490096586104002</v>
      </c>
      <c r="E32" s="48">
        <f>VLOOKUP($A32,'Occupancy Raw Data'!$B$8:$BE$45,'Occupancy Raw Data'!J$3,FALSE)</f>
        <v>67.036097387279099</v>
      </c>
      <c r="F32" s="48">
        <f>VLOOKUP($A32,'Occupancy Raw Data'!$B$8:$BE$45,'Occupancy Raw Data'!K$3,FALSE)</f>
        <v>62.803222504117102</v>
      </c>
      <c r="G32" s="49">
        <f>VLOOKUP($A32,'Occupancy Raw Data'!$B$8:$BE$45,'Occupancy Raw Data'!L$3,FALSE)</f>
        <v>61.595228557439803</v>
      </c>
      <c r="H32" s="48">
        <f>VLOOKUP($A32,'Occupancy Raw Data'!$B$8:$BE$45,'Occupancy Raw Data'!N$3,FALSE)</f>
        <v>70.347620955178698</v>
      </c>
      <c r="I32" s="48">
        <f>VLOOKUP($A32,'Occupancy Raw Data'!$B$8:$BE$45,'Occupancy Raw Data'!O$3,FALSE)</f>
        <v>76.4098455512529</v>
      </c>
      <c r="J32" s="49">
        <f>VLOOKUP($A32,'Occupancy Raw Data'!$B$8:$BE$45,'Occupancy Raw Data'!P$3,FALSE)</f>
        <v>73.378733253215799</v>
      </c>
      <c r="K32" s="50">
        <f>VLOOKUP($A32,'Occupancy Raw Data'!$B$8:$BE$45,'Occupancy Raw Data'!R$3,FALSE)</f>
        <v>64.961944184804295</v>
      </c>
      <c r="M32" s="47">
        <f>VLOOKUP($A32,'Occupancy Raw Data'!$B$8:$BE$45,'Occupancy Raw Data'!T$3,FALSE)</f>
        <v>-4.9657145556507301</v>
      </c>
      <c r="N32" s="48">
        <f>VLOOKUP($A32,'Occupancy Raw Data'!$B$8:$BE$45,'Occupancy Raw Data'!U$3,FALSE)</f>
        <v>-2.21985007678167</v>
      </c>
      <c r="O32" s="48">
        <f>VLOOKUP($A32,'Occupancy Raw Data'!$B$8:$BE$45,'Occupancy Raw Data'!V$3,FALSE)</f>
        <v>1.2351448791560899</v>
      </c>
      <c r="P32" s="48">
        <f>VLOOKUP($A32,'Occupancy Raw Data'!$B$8:$BE$45,'Occupancy Raw Data'!W$3,FALSE)</f>
        <v>2.5295881594420102</v>
      </c>
      <c r="Q32" s="48">
        <f>VLOOKUP($A32,'Occupancy Raw Data'!$B$8:$BE$45,'Occupancy Raw Data'!X$3,FALSE)</f>
        <v>2.40765670279549</v>
      </c>
      <c r="R32" s="49">
        <f>VLOOKUP($A32,'Occupancy Raw Data'!$B$8:$BE$45,'Occupancy Raw Data'!Y$3,FALSE)</f>
        <v>-7.3375916858950899E-3</v>
      </c>
      <c r="S32" s="48">
        <f>VLOOKUP($A32,'Occupancy Raw Data'!$B$8:$BE$45,'Occupancy Raw Data'!AA$3,FALSE)</f>
        <v>8.3986247880975107</v>
      </c>
      <c r="T32" s="48">
        <f>VLOOKUP($A32,'Occupancy Raw Data'!$B$8:$BE$45,'Occupancy Raw Data'!AB$3,FALSE)</f>
        <v>12.5970629413764</v>
      </c>
      <c r="U32" s="49">
        <f>VLOOKUP($A32,'Occupancy Raw Data'!$B$8:$BE$45,'Occupancy Raw Data'!AC$3,FALSE)</f>
        <v>10.5447141147566</v>
      </c>
      <c r="V32" s="50">
        <f>VLOOKUP($A32,'Occupancy Raw Data'!$B$8:$BE$45,'Occupancy Raw Data'!AE$3,FALSE)</f>
        <v>3.1709977127541502</v>
      </c>
      <c r="X32" s="51">
        <f>VLOOKUP($A32,'ADR Raw Data'!$B$6:$BE$43,'ADR Raw Data'!G$1,FALSE)</f>
        <v>95.986662137404494</v>
      </c>
      <c r="Y32" s="52">
        <f>VLOOKUP($A32,'ADR Raw Data'!$B$6:$BE$43,'ADR Raw Data'!H$1,FALSE)</f>
        <v>104.012642720781</v>
      </c>
      <c r="Z32" s="52">
        <f>VLOOKUP($A32,'ADR Raw Data'!$B$6:$BE$43,'ADR Raw Data'!I$1,FALSE)</f>
        <v>111.732127210974</v>
      </c>
      <c r="AA32" s="52">
        <f>VLOOKUP($A32,'ADR Raw Data'!$B$6:$BE$43,'ADR Raw Data'!J$1,FALSE)</f>
        <v>108.944432859703</v>
      </c>
      <c r="AB32" s="52">
        <f>VLOOKUP($A32,'ADR Raw Data'!$B$6:$BE$43,'ADR Raw Data'!K$1,FALSE)</f>
        <v>102.712467753366</v>
      </c>
      <c r="AC32" s="53">
        <f>VLOOKUP($A32,'ADR Raw Data'!$B$6:$BE$43,'ADR Raw Data'!L$1,FALSE)</f>
        <v>105.22105212666</v>
      </c>
      <c r="AD32" s="52">
        <f>VLOOKUP($A32,'ADR Raw Data'!$B$6:$BE$43,'ADR Raw Data'!N$1,FALSE)</f>
        <v>112.65097238215699</v>
      </c>
      <c r="AE32" s="52">
        <f>VLOOKUP($A32,'ADR Raw Data'!$B$6:$BE$43,'ADR Raw Data'!O$1,FALSE)</f>
        <v>117.457477957709</v>
      </c>
      <c r="AF32" s="53">
        <f>VLOOKUP($A32,'ADR Raw Data'!$B$6:$BE$43,'ADR Raw Data'!P$1,FALSE)</f>
        <v>115.153498198471</v>
      </c>
      <c r="AG32" s="54">
        <f>VLOOKUP($A32,'ADR Raw Data'!$B$6:$BE$43,'ADR Raw Data'!R$1,FALSE)</f>
        <v>108.426578597367</v>
      </c>
      <c r="AI32" s="47">
        <f>VLOOKUP($A32,'ADR Raw Data'!$B$6:$BE$43,'ADR Raw Data'!T$1,FALSE)</f>
        <v>1.88225978933765</v>
      </c>
      <c r="AJ32" s="48">
        <f>VLOOKUP($A32,'ADR Raw Data'!$B$6:$BE$43,'ADR Raw Data'!U$1,FALSE)</f>
        <v>3.34144127070237</v>
      </c>
      <c r="AK32" s="48">
        <f>VLOOKUP($A32,'ADR Raw Data'!$B$6:$BE$43,'ADR Raw Data'!V$1,FALSE)</f>
        <v>8.7955286576894594</v>
      </c>
      <c r="AL32" s="48">
        <f>VLOOKUP($A32,'ADR Raw Data'!$B$6:$BE$43,'ADR Raw Data'!W$1,FALSE)</f>
        <v>7.5325116148261797</v>
      </c>
      <c r="AM32" s="48">
        <f>VLOOKUP($A32,'ADR Raw Data'!$B$6:$BE$43,'ADR Raw Data'!X$1,FALSE)</f>
        <v>5.6459544519636102</v>
      </c>
      <c r="AN32" s="49">
        <f>VLOOKUP($A32,'ADR Raw Data'!$B$6:$BE$43,'ADR Raw Data'!Y$1,FALSE)</f>
        <v>5.7901911003394897</v>
      </c>
      <c r="AO32" s="48">
        <f>VLOOKUP($A32,'ADR Raw Data'!$B$6:$BE$43,'ADR Raw Data'!AA$1,FALSE)</f>
        <v>4.8041748982204897</v>
      </c>
      <c r="AP32" s="48">
        <f>VLOOKUP($A32,'ADR Raw Data'!$B$6:$BE$43,'ADR Raw Data'!AB$1,FALSE)</f>
        <v>5.77554792207685</v>
      </c>
      <c r="AQ32" s="49">
        <f>VLOOKUP($A32,'ADR Raw Data'!$B$6:$BE$43,'ADR Raw Data'!AC$1,FALSE)</f>
        <v>5.3503353889990501</v>
      </c>
      <c r="AR32" s="50">
        <f>VLOOKUP($A32,'ADR Raw Data'!$B$6:$BE$43,'ADR Raw Data'!AE$1,FALSE)</f>
        <v>5.8575606496043102</v>
      </c>
      <c r="AS32" s="40"/>
      <c r="AT32" s="51">
        <f>VLOOKUP($A32,'RevPAR Raw Data'!$B$6:$BE$43,'RevPAR Raw Data'!G$1,FALSE)</f>
        <v>47.572505581519501</v>
      </c>
      <c r="AU32" s="52">
        <f>VLOOKUP($A32,'RevPAR Raw Data'!$B$6:$BE$43,'RevPAR Raw Data'!H$1,FALSE)</f>
        <v>63.536275813415202</v>
      </c>
      <c r="AV32" s="52">
        <f>VLOOKUP($A32,'RevPAR Raw Data'!$B$6:$BE$43,'RevPAR Raw Data'!I$1,FALSE)</f>
        <v>75.408120572395006</v>
      </c>
      <c r="AW32" s="52">
        <f>VLOOKUP($A32,'RevPAR Raw Data'!$B$6:$BE$43,'RevPAR Raw Data'!J$1,FALSE)</f>
        <v>73.032096109850002</v>
      </c>
      <c r="AX32" s="52">
        <f>VLOOKUP($A32,'RevPAR Raw Data'!$B$6:$BE$43,'RevPAR Raw Data'!K$1,FALSE)</f>
        <v>64.506739662616198</v>
      </c>
      <c r="AY32" s="53">
        <f>VLOOKUP($A32,'RevPAR Raw Data'!$B$6:$BE$43,'RevPAR Raw Data'!L$1,FALSE)</f>
        <v>64.811147547959195</v>
      </c>
      <c r="AZ32" s="52">
        <f>VLOOKUP($A32,'RevPAR Raw Data'!$B$6:$BE$43,'RevPAR Raw Data'!N$1,FALSE)</f>
        <v>79.247279053723204</v>
      </c>
      <c r="BA32" s="52">
        <f>VLOOKUP($A32,'RevPAR Raw Data'!$B$6:$BE$43,'RevPAR Raw Data'!O$1,FALSE)</f>
        <v>89.749077495882801</v>
      </c>
      <c r="BB32" s="53">
        <f>VLOOKUP($A32,'RevPAR Raw Data'!$B$6:$BE$43,'RevPAR Raw Data'!P$1,FALSE)</f>
        <v>84.498178274802996</v>
      </c>
      <c r="BC32" s="54">
        <f>VLOOKUP($A32,'RevPAR Raw Data'!$B$6:$BE$43,'RevPAR Raw Data'!R$1,FALSE)</f>
        <v>70.436013469914599</v>
      </c>
      <c r="BD32" s="65"/>
      <c r="BE32" s="47">
        <f>VLOOKUP($A32,'RevPAR Raw Data'!$B$6:$BE$43,'RevPAR Raw Data'!T$1,FALSE)</f>
        <v>-3.17692241464737</v>
      </c>
      <c r="BF32" s="48">
        <f>VLOOKUP($A32,'RevPAR Raw Data'!$B$6:$BE$43,'RevPAR Raw Data'!U$1,FALSE)</f>
        <v>1.04741620730739</v>
      </c>
      <c r="BG32" s="48">
        <f>VLOOKUP($A32,'RevPAR Raw Data'!$B$6:$BE$43,'RevPAR Raw Data'!V$1,FALSE)</f>
        <v>10.1393110586557</v>
      </c>
      <c r="BH32" s="48">
        <f>VLOOKUP($A32,'RevPAR Raw Data'!$B$6:$BE$43,'RevPAR Raw Data'!W$1,FALSE)</f>
        <v>10.2526412961854</v>
      </c>
      <c r="BI32" s="48">
        <f>VLOOKUP($A32,'RevPAR Raw Data'!$B$6:$BE$43,'RevPAR Raw Data'!X$1,FALSE)</f>
        <v>8.1895463555585906</v>
      </c>
      <c r="BJ32" s="49">
        <f>VLOOKUP($A32,'RevPAR Raw Data'!$B$6:$BE$43,'RevPAR Raw Data'!Y$1,FALSE)</f>
        <v>5.7824286480728198</v>
      </c>
      <c r="BK32" s="48">
        <f>VLOOKUP($A32,'RevPAR Raw Data'!$B$6:$BE$43,'RevPAR Raw Data'!AA$1,FALSE)</f>
        <v>13.606284310183501</v>
      </c>
      <c r="BL32" s="48">
        <f>VLOOKUP($A32,'RevPAR Raw Data'!$B$6:$BE$43,'RevPAR Raw Data'!AB$1,FALSE)</f>
        <v>19.100160270406601</v>
      </c>
      <c r="BM32" s="49">
        <f>VLOOKUP($A32,'RevPAR Raw Data'!$B$6:$BE$43,'RevPAR Raw Data'!AC$1,FALSE)</f>
        <v>16.459227074706298</v>
      </c>
      <c r="BN32" s="50">
        <f>VLOOKUP($A32,'RevPAR Raw Data'!$B$6:$BE$43,'RevPAR Raw Data'!AE$1,FALSE)</f>
        <v>9.2143014765805997</v>
      </c>
    </row>
    <row r="33" spans="1:66" x14ac:dyDescent="0.45">
      <c r="A33" s="63" t="s">
        <v>45</v>
      </c>
      <c r="B33" s="47">
        <f>VLOOKUP($A33,'Occupancy Raw Data'!$B$8:$BE$45,'Occupancy Raw Data'!G$3,FALSE)</f>
        <v>63.805104408352598</v>
      </c>
      <c r="C33" s="48">
        <f>VLOOKUP($A33,'Occupancy Raw Data'!$B$8:$BE$45,'Occupancy Raw Data'!H$3,FALSE)</f>
        <v>71.210363495746293</v>
      </c>
      <c r="D33" s="48">
        <f>VLOOKUP($A33,'Occupancy Raw Data'!$B$8:$BE$45,'Occupancy Raw Data'!I$3,FALSE)</f>
        <v>73.085846867749396</v>
      </c>
      <c r="E33" s="48">
        <f>VLOOKUP($A33,'Occupancy Raw Data'!$B$8:$BE$45,'Occupancy Raw Data'!J$3,FALSE)</f>
        <v>73.511214230471694</v>
      </c>
      <c r="F33" s="48">
        <f>VLOOKUP($A33,'Occupancy Raw Data'!$B$8:$BE$45,'Occupancy Raw Data'!K$3,FALSE)</f>
        <v>71.867749419953498</v>
      </c>
      <c r="G33" s="49">
        <f>VLOOKUP($A33,'Occupancy Raw Data'!$B$8:$BE$45,'Occupancy Raw Data'!L$3,FALSE)</f>
        <v>70.696055684454706</v>
      </c>
      <c r="H33" s="48">
        <f>VLOOKUP($A33,'Occupancy Raw Data'!$B$8:$BE$45,'Occupancy Raw Data'!N$3,FALSE)</f>
        <v>74.4972931167826</v>
      </c>
      <c r="I33" s="48">
        <f>VLOOKUP($A33,'Occupancy Raw Data'!$B$8:$BE$45,'Occupancy Raw Data'!O$3,FALSE)</f>
        <v>74.729311678267507</v>
      </c>
      <c r="J33" s="49">
        <f>VLOOKUP($A33,'Occupancy Raw Data'!$B$8:$BE$45,'Occupancy Raw Data'!P$3,FALSE)</f>
        <v>74.613302397525104</v>
      </c>
      <c r="K33" s="50">
        <f>VLOOKUP($A33,'Occupancy Raw Data'!$B$8:$BE$45,'Occupancy Raw Data'!R$3,FALSE)</f>
        <v>71.815269031046199</v>
      </c>
      <c r="M33" s="47">
        <f>VLOOKUP($A33,'Occupancy Raw Data'!$B$8:$BE$45,'Occupancy Raw Data'!T$3,FALSE)</f>
        <v>3.1887953123419899</v>
      </c>
      <c r="N33" s="48">
        <f>VLOOKUP($A33,'Occupancy Raw Data'!$B$8:$BE$45,'Occupancy Raw Data'!U$3,FALSE)</f>
        <v>0.26921572931250398</v>
      </c>
      <c r="O33" s="48">
        <f>VLOOKUP($A33,'Occupancy Raw Data'!$B$8:$BE$45,'Occupancy Raw Data'!V$3,FALSE)</f>
        <v>-0.64774841430038799</v>
      </c>
      <c r="P33" s="48">
        <f>VLOOKUP($A33,'Occupancy Raw Data'!$B$8:$BE$45,'Occupancy Raw Data'!W$3,FALSE)</f>
        <v>-0.40355161214817098</v>
      </c>
      <c r="Q33" s="48">
        <f>VLOOKUP($A33,'Occupancy Raw Data'!$B$8:$BE$45,'Occupancy Raw Data'!X$3,FALSE)</f>
        <v>3.2082779214324</v>
      </c>
      <c r="R33" s="49">
        <f>VLOOKUP($A33,'Occupancy Raw Data'!$B$8:$BE$45,'Occupancy Raw Data'!Y$3,FALSE)</f>
        <v>1.0354555173570801</v>
      </c>
      <c r="S33" s="48">
        <f>VLOOKUP($A33,'Occupancy Raw Data'!$B$8:$BE$45,'Occupancy Raw Data'!AA$3,FALSE)</f>
        <v>2.3803436182388902</v>
      </c>
      <c r="T33" s="48">
        <f>VLOOKUP($A33,'Occupancy Raw Data'!$B$8:$BE$45,'Occupancy Raw Data'!AB$3,FALSE)</f>
        <v>8.8648508589719496E-2</v>
      </c>
      <c r="U33" s="49">
        <f>VLOOKUP($A33,'Occupancy Raw Data'!$B$8:$BE$45,'Occupancy Raw Data'!AC$3,FALSE)</f>
        <v>1.21974519375899</v>
      </c>
      <c r="V33" s="50">
        <f>VLOOKUP($A33,'Occupancy Raw Data'!$B$8:$BE$45,'Occupancy Raw Data'!AE$3,FALSE)</f>
        <v>1.090091125566</v>
      </c>
      <c r="X33" s="51">
        <f>VLOOKUP($A33,'ADR Raw Data'!$B$6:$BE$43,'ADR Raw Data'!G$1,FALSE)</f>
        <v>86.605257999999907</v>
      </c>
      <c r="Y33" s="52">
        <f>VLOOKUP($A33,'ADR Raw Data'!$B$6:$BE$43,'ADR Raw Data'!H$1,FALSE)</f>
        <v>91.008308824327898</v>
      </c>
      <c r="Z33" s="52">
        <f>VLOOKUP($A33,'ADR Raw Data'!$B$6:$BE$43,'ADR Raw Data'!I$1,FALSE)</f>
        <v>91.527958095238006</v>
      </c>
      <c r="AA33" s="52">
        <f>VLOOKUP($A33,'ADR Raw Data'!$B$6:$BE$43,'ADR Raw Data'!J$1,FALSE)</f>
        <v>91.933656706996302</v>
      </c>
      <c r="AB33" s="52">
        <f>VLOOKUP($A33,'ADR Raw Data'!$B$6:$BE$43,'ADR Raw Data'!K$1,FALSE)</f>
        <v>89.623383212267896</v>
      </c>
      <c r="AC33" s="53">
        <f>VLOOKUP($A33,'ADR Raw Data'!$B$6:$BE$43,'ADR Raw Data'!L$1,FALSE)</f>
        <v>90.231840750464897</v>
      </c>
      <c r="AD33" s="52">
        <f>VLOOKUP($A33,'ADR Raw Data'!$B$6:$BE$43,'ADR Raw Data'!N$1,FALSE)</f>
        <v>93.491564573059904</v>
      </c>
      <c r="AE33" s="52">
        <f>VLOOKUP($A33,'ADR Raw Data'!$B$6:$BE$43,'ADR Raw Data'!O$1,FALSE)</f>
        <v>95.055790711513495</v>
      </c>
      <c r="AF33" s="53">
        <f>VLOOKUP($A33,'ADR Raw Data'!$B$6:$BE$43,'ADR Raw Data'!P$1,FALSE)</f>
        <v>94.274893677118399</v>
      </c>
      <c r="AG33" s="54">
        <f>VLOOKUP($A33,'ADR Raw Data'!$B$6:$BE$43,'ADR Raw Data'!R$1,FALSE)</f>
        <v>91.432005461538395</v>
      </c>
      <c r="AI33" s="47">
        <f>VLOOKUP($A33,'ADR Raw Data'!$B$6:$BE$43,'ADR Raw Data'!T$1,FALSE)</f>
        <v>2.2167043477044999</v>
      </c>
      <c r="AJ33" s="48">
        <f>VLOOKUP($A33,'ADR Raw Data'!$B$6:$BE$43,'ADR Raw Data'!U$1,FALSE)</f>
        <v>3.8349881351805402</v>
      </c>
      <c r="AK33" s="48">
        <f>VLOOKUP($A33,'ADR Raw Data'!$B$6:$BE$43,'ADR Raw Data'!V$1,FALSE)</f>
        <v>3.67027999440052</v>
      </c>
      <c r="AL33" s="48">
        <f>VLOOKUP($A33,'ADR Raw Data'!$B$6:$BE$43,'ADR Raw Data'!W$1,FALSE)</f>
        <v>4.9416874982365302</v>
      </c>
      <c r="AM33" s="48">
        <f>VLOOKUP($A33,'ADR Raw Data'!$B$6:$BE$43,'ADR Raw Data'!X$1,FALSE)</f>
        <v>4.4884597055249502</v>
      </c>
      <c r="AN33" s="49">
        <f>VLOOKUP($A33,'ADR Raw Data'!$B$6:$BE$43,'ADR Raw Data'!Y$1,FALSE)</f>
        <v>3.8534926685244901</v>
      </c>
      <c r="AO33" s="48">
        <f>VLOOKUP($A33,'ADR Raw Data'!$B$6:$BE$43,'ADR Raw Data'!AA$1,FALSE)</f>
        <v>1.1047737910874</v>
      </c>
      <c r="AP33" s="48">
        <f>VLOOKUP($A33,'ADR Raw Data'!$B$6:$BE$43,'ADR Raw Data'!AB$1,FALSE)</f>
        <v>2.6735324853184501</v>
      </c>
      <c r="AQ33" s="49">
        <f>VLOOKUP($A33,'ADR Raw Data'!$B$6:$BE$43,'ADR Raw Data'!AC$1,FALSE)</f>
        <v>1.89015215931882</v>
      </c>
      <c r="AR33" s="50">
        <f>VLOOKUP($A33,'ADR Raw Data'!$B$6:$BE$43,'ADR Raw Data'!AE$1,FALSE)</f>
        <v>3.2470743777473898</v>
      </c>
      <c r="AS33" s="40"/>
      <c r="AT33" s="51">
        <f>VLOOKUP($A33,'RevPAR Raw Data'!$B$6:$BE$43,'RevPAR Raw Data'!G$1,FALSE)</f>
        <v>55.258575290023202</v>
      </c>
      <c r="AU33" s="52">
        <f>VLOOKUP($A33,'RevPAR Raw Data'!$B$6:$BE$43,'RevPAR Raw Data'!H$1,FALSE)</f>
        <v>64.807347525135299</v>
      </c>
      <c r="AV33" s="52">
        <f>VLOOKUP($A33,'RevPAR Raw Data'!$B$6:$BE$43,'RevPAR Raw Data'!I$1,FALSE)</f>
        <v>66.893983294663499</v>
      </c>
      <c r="AW33" s="52">
        <f>VLOOKUP($A33,'RevPAR Raw Data'!$B$6:$BE$43,'RevPAR Raw Data'!J$1,FALSE)</f>
        <v>67.581547331786496</v>
      </c>
      <c r="AX33" s="52">
        <f>VLOOKUP($A33,'RevPAR Raw Data'!$B$6:$BE$43,'RevPAR Raw Data'!K$1,FALSE)</f>
        <v>64.4103084686774</v>
      </c>
      <c r="AY33" s="53">
        <f>VLOOKUP($A33,'RevPAR Raw Data'!$B$6:$BE$43,'RevPAR Raw Data'!L$1,FALSE)</f>
        <v>63.7903523820572</v>
      </c>
      <c r="AZ33" s="52">
        <f>VLOOKUP($A33,'RevPAR Raw Data'!$B$6:$BE$43,'RevPAR Raw Data'!N$1,FALSE)</f>
        <v>69.648684899458601</v>
      </c>
      <c r="BA33" s="52">
        <f>VLOOKUP($A33,'RevPAR Raw Data'!$B$6:$BE$43,'RevPAR Raw Data'!O$1,FALSE)</f>
        <v>71.034538109048697</v>
      </c>
      <c r="BB33" s="53">
        <f>VLOOKUP($A33,'RevPAR Raw Data'!$B$6:$BE$43,'RevPAR Raw Data'!P$1,FALSE)</f>
        <v>70.341611504253606</v>
      </c>
      <c r="BC33" s="54">
        <f>VLOOKUP($A33,'RevPAR Raw Data'!$B$6:$BE$43,'RevPAR Raw Data'!R$1,FALSE)</f>
        <v>65.662140702684695</v>
      </c>
      <c r="BE33" s="47">
        <f>VLOOKUP($A33,'RevPAR Raw Data'!$B$6:$BE$43,'RevPAR Raw Data'!T$1,FALSE)</f>
        <v>5.4761858243745802</v>
      </c>
      <c r="BF33" s="48">
        <f>VLOOKUP($A33,'RevPAR Raw Data'!$B$6:$BE$43,'RevPAR Raw Data'!U$1,FALSE)</f>
        <v>4.1145282557702201</v>
      </c>
      <c r="BG33" s="48">
        <f>VLOOKUP($A33,'RevPAR Raw Data'!$B$6:$BE$43,'RevPAR Raw Data'!V$1,FALSE)</f>
        <v>2.9987573996360202</v>
      </c>
      <c r="BH33" s="48">
        <f>VLOOKUP($A33,'RevPAR Raw Data'!$B$6:$BE$43,'RevPAR Raw Data'!W$1,FALSE)</f>
        <v>4.5181936265219003</v>
      </c>
      <c r="BI33" s="48">
        <f>VLOOKUP($A33,'RevPAR Raw Data'!$B$6:$BE$43,'RevPAR Raw Data'!X$1,FALSE)</f>
        <v>7.8407398887020996</v>
      </c>
      <c r="BJ33" s="49">
        <f>VLOOKUP($A33,'RevPAR Raw Data'!$B$6:$BE$43,'RevPAR Raw Data'!Y$1,FALSE)</f>
        <v>4.9288493883287599</v>
      </c>
      <c r="BK33" s="48">
        <f>VLOOKUP($A33,'RevPAR Raw Data'!$B$6:$BE$43,'RevPAR Raw Data'!AA$1,FALSE)</f>
        <v>3.5114148217584198</v>
      </c>
      <c r="BL33" s="48">
        <f>VLOOKUP($A33,'RevPAR Raw Data'!$B$6:$BE$43,'RevPAR Raw Data'!AB$1,FALSE)</f>
        <v>2.76455104058306</v>
      </c>
      <c r="BM33" s="49">
        <f>VLOOKUP($A33,'RevPAR Raw Data'!$B$6:$BE$43,'RevPAR Raw Data'!AC$1,FALSE)</f>
        <v>3.1329523931958398</v>
      </c>
      <c r="BN33" s="50">
        <f>VLOOKUP($A33,'RevPAR Raw Data'!$B$6:$BE$43,'RevPAR Raw Data'!AE$1,FALSE)</f>
        <v>4.3725615729457399</v>
      </c>
    </row>
    <row r="34" spans="1:66" x14ac:dyDescent="0.45">
      <c r="A34" s="63" t="s">
        <v>111</v>
      </c>
      <c r="B34" s="47">
        <f>VLOOKUP($A34,'Occupancy Raw Data'!$B$8:$BE$45,'Occupancy Raw Data'!G$3,FALSE)</f>
        <v>35.958346892287601</v>
      </c>
      <c r="C34" s="48">
        <f>VLOOKUP($A34,'Occupancy Raw Data'!$B$8:$BE$45,'Occupancy Raw Data'!H$3,FALSE)</f>
        <v>53.042629352424299</v>
      </c>
      <c r="D34" s="48">
        <f>VLOOKUP($A34,'Occupancy Raw Data'!$B$8:$BE$45,'Occupancy Raw Data'!I$3,FALSE)</f>
        <v>67.718841522941702</v>
      </c>
      <c r="E34" s="48">
        <f>VLOOKUP($A34,'Occupancy Raw Data'!$B$8:$BE$45,'Occupancy Raw Data'!J$3,FALSE)</f>
        <v>60.917670029287301</v>
      </c>
      <c r="F34" s="48">
        <f>VLOOKUP($A34,'Occupancy Raw Data'!$B$8:$BE$45,'Occupancy Raw Data'!K$3,FALSE)</f>
        <v>53.270419785226103</v>
      </c>
      <c r="G34" s="49">
        <f>VLOOKUP($A34,'Occupancy Raw Data'!$B$8:$BE$45,'Occupancy Raw Data'!L$3,FALSE)</f>
        <v>54.181581516433397</v>
      </c>
      <c r="H34" s="48">
        <f>VLOOKUP($A34,'Occupancy Raw Data'!$B$8:$BE$45,'Occupancy Raw Data'!N$3,FALSE)</f>
        <v>70.810283110966395</v>
      </c>
      <c r="I34" s="48">
        <f>VLOOKUP($A34,'Occupancy Raw Data'!$B$8:$BE$45,'Occupancy Raw Data'!O$3,FALSE)</f>
        <v>87.015945330296105</v>
      </c>
      <c r="J34" s="49">
        <f>VLOOKUP($A34,'Occupancy Raw Data'!$B$8:$BE$45,'Occupancy Raw Data'!P$3,FALSE)</f>
        <v>78.9131142206313</v>
      </c>
      <c r="K34" s="50">
        <f>VLOOKUP($A34,'Occupancy Raw Data'!$B$8:$BE$45,'Occupancy Raw Data'!R$3,FALSE)</f>
        <v>61.247733717632798</v>
      </c>
      <c r="M34" s="47">
        <f>VLOOKUP($A34,'Occupancy Raw Data'!$B$8:$BE$45,'Occupancy Raw Data'!T$3,FALSE)</f>
        <v>0.47383957779251201</v>
      </c>
      <c r="N34" s="48">
        <f>VLOOKUP($A34,'Occupancy Raw Data'!$B$8:$BE$45,'Occupancy Raw Data'!U$3,FALSE)</f>
        <v>3.4748930871112602</v>
      </c>
      <c r="O34" s="48">
        <f>VLOOKUP($A34,'Occupancy Raw Data'!$B$8:$BE$45,'Occupancy Raw Data'!V$3,FALSE)</f>
        <v>9.8353059725618195</v>
      </c>
      <c r="P34" s="48">
        <f>VLOOKUP($A34,'Occupancy Raw Data'!$B$8:$BE$45,'Occupancy Raw Data'!W$3,FALSE)</f>
        <v>7.6743359078901596</v>
      </c>
      <c r="Q34" s="48">
        <f>VLOOKUP($A34,'Occupancy Raw Data'!$B$8:$BE$45,'Occupancy Raw Data'!X$3,FALSE)</f>
        <v>13.0427965892058</v>
      </c>
      <c r="R34" s="49">
        <f>VLOOKUP($A34,'Occupancy Raw Data'!$B$8:$BE$45,'Occupancy Raw Data'!Y$3,FALSE)</f>
        <v>7.3306515514103499</v>
      </c>
      <c r="S34" s="48">
        <f>VLOOKUP($A34,'Occupancy Raw Data'!$B$8:$BE$45,'Occupancy Raw Data'!AA$3,FALSE)</f>
        <v>29.949982524014398</v>
      </c>
      <c r="T34" s="48">
        <f>VLOOKUP($A34,'Occupancy Raw Data'!$B$8:$BE$45,'Occupancy Raw Data'!AB$3,FALSE)</f>
        <v>31.854437037191801</v>
      </c>
      <c r="U34" s="49">
        <f>VLOOKUP($A34,'Occupancy Raw Data'!$B$8:$BE$45,'Occupancy Raw Data'!AC$3,FALSE)</f>
        <v>30.993125950830098</v>
      </c>
      <c r="V34" s="50">
        <f>VLOOKUP($A34,'Occupancy Raw Data'!$B$8:$BE$45,'Occupancy Raw Data'!AE$3,FALSE)</f>
        <v>14.9762390761011</v>
      </c>
      <c r="X34" s="51">
        <f>VLOOKUP($A34,'ADR Raw Data'!$B$6:$BE$43,'ADR Raw Data'!G$1,FALSE)</f>
        <v>138.20728506787299</v>
      </c>
      <c r="Y34" s="52">
        <f>VLOOKUP($A34,'ADR Raw Data'!$B$6:$BE$43,'ADR Raw Data'!H$1,FALSE)</f>
        <v>151.78423312883399</v>
      </c>
      <c r="Z34" s="52">
        <f>VLOOKUP($A34,'ADR Raw Data'!$B$6:$BE$43,'ADR Raw Data'!I$1,FALSE)</f>
        <v>172.98963959634699</v>
      </c>
      <c r="AA34" s="52">
        <f>VLOOKUP($A34,'ADR Raw Data'!$B$6:$BE$43,'ADR Raw Data'!J$1,FALSE)</f>
        <v>160.99048076923</v>
      </c>
      <c r="AB34" s="52">
        <f>VLOOKUP($A34,'ADR Raw Data'!$B$6:$BE$43,'ADR Raw Data'!K$1,FALSE)</f>
        <v>145.669120342089</v>
      </c>
      <c r="AC34" s="53">
        <f>VLOOKUP($A34,'ADR Raw Data'!$B$6:$BE$43,'ADR Raw Data'!L$1,FALSE)</f>
        <v>156.150548948948</v>
      </c>
      <c r="AD34" s="52">
        <f>VLOOKUP($A34,'ADR Raw Data'!$B$6:$BE$43,'ADR Raw Data'!N$1,FALSE)</f>
        <v>156.126732536764</v>
      </c>
      <c r="AE34" s="52">
        <f>VLOOKUP($A34,'ADR Raw Data'!$B$6:$BE$43,'ADR Raw Data'!O$1,FALSE)</f>
        <v>167.36672774869101</v>
      </c>
      <c r="AF34" s="53">
        <f>VLOOKUP($A34,'ADR Raw Data'!$B$6:$BE$43,'ADR Raw Data'!P$1,FALSE)</f>
        <v>162.32379381443201</v>
      </c>
      <c r="AG34" s="54">
        <f>VLOOKUP($A34,'ADR Raw Data'!$B$6:$BE$43,'ADR Raw Data'!R$1,FALSE)</f>
        <v>158.423052751423</v>
      </c>
      <c r="AI34" s="47">
        <f>VLOOKUP($A34,'ADR Raw Data'!$B$6:$BE$43,'ADR Raw Data'!T$1,FALSE)</f>
        <v>-4.8809296706018701</v>
      </c>
      <c r="AJ34" s="48">
        <f>VLOOKUP($A34,'ADR Raw Data'!$B$6:$BE$43,'ADR Raw Data'!U$1,FALSE)</f>
        <v>-5.3936366856654798</v>
      </c>
      <c r="AK34" s="48">
        <f>VLOOKUP($A34,'ADR Raw Data'!$B$6:$BE$43,'ADR Raw Data'!V$1,FALSE)</f>
        <v>7.49835293845232</v>
      </c>
      <c r="AL34" s="48">
        <f>VLOOKUP($A34,'ADR Raw Data'!$B$6:$BE$43,'ADR Raw Data'!W$1,FALSE)</f>
        <v>-2.2098119569113801</v>
      </c>
      <c r="AM34" s="48">
        <f>VLOOKUP($A34,'ADR Raw Data'!$B$6:$BE$43,'ADR Raw Data'!X$1,FALSE)</f>
        <v>-7.9238637626634398</v>
      </c>
      <c r="AN34" s="49">
        <f>VLOOKUP($A34,'ADR Raw Data'!$B$6:$BE$43,'ADR Raw Data'!Y$1,FALSE)</f>
        <v>-1.75025367614813</v>
      </c>
      <c r="AO34" s="48">
        <f>VLOOKUP($A34,'ADR Raw Data'!$B$6:$BE$43,'ADR Raw Data'!AA$1,FALSE)</f>
        <v>-9.0977124783598207</v>
      </c>
      <c r="AP34" s="48">
        <f>VLOOKUP($A34,'ADR Raw Data'!$B$6:$BE$43,'ADR Raw Data'!AB$1,FALSE)</f>
        <v>-5.9449342685868602</v>
      </c>
      <c r="AQ34" s="49">
        <f>VLOOKUP($A34,'ADR Raw Data'!$B$6:$BE$43,'ADR Raw Data'!AC$1,FALSE)</f>
        <v>-7.3200840197425201</v>
      </c>
      <c r="AR34" s="50">
        <f>VLOOKUP($A34,'ADR Raw Data'!$B$6:$BE$43,'ADR Raw Data'!AE$1,FALSE)</f>
        <v>-3.50096693638472</v>
      </c>
      <c r="AS34" s="40"/>
      <c r="AT34" s="51">
        <f>VLOOKUP($A34,'RevPAR Raw Data'!$B$6:$BE$43,'RevPAR Raw Data'!G$1,FALSE)</f>
        <v>49.697054995118698</v>
      </c>
      <c r="AU34" s="52">
        <f>VLOOKUP($A34,'RevPAR Raw Data'!$B$6:$BE$43,'RevPAR Raw Data'!H$1,FALSE)</f>
        <v>80.510348193947195</v>
      </c>
      <c r="AV34" s="52">
        <f>VLOOKUP($A34,'RevPAR Raw Data'!$B$6:$BE$43,'RevPAR Raw Data'!I$1,FALSE)</f>
        <v>117.14657988935799</v>
      </c>
      <c r="AW34" s="52">
        <f>VLOOKUP($A34,'RevPAR Raw Data'!$B$6:$BE$43,'RevPAR Raw Data'!J$1,FALSE)</f>
        <v>98.071649853563201</v>
      </c>
      <c r="AX34" s="52">
        <f>VLOOKUP($A34,'RevPAR Raw Data'!$B$6:$BE$43,'RevPAR Raw Data'!K$1,FALSE)</f>
        <v>77.598551903677105</v>
      </c>
      <c r="AY34" s="53">
        <f>VLOOKUP($A34,'RevPAR Raw Data'!$B$6:$BE$43,'RevPAR Raw Data'!L$1,FALSE)</f>
        <v>84.604836967132997</v>
      </c>
      <c r="AZ34" s="52">
        <f>VLOOKUP($A34,'RevPAR Raw Data'!$B$6:$BE$43,'RevPAR Raw Data'!N$1,FALSE)</f>
        <v>110.553781321184</v>
      </c>
      <c r="BA34" s="52">
        <f>VLOOKUP($A34,'RevPAR Raw Data'!$B$6:$BE$43,'RevPAR Raw Data'!O$1,FALSE)</f>
        <v>145.63574031890599</v>
      </c>
      <c r="BB34" s="53">
        <f>VLOOKUP($A34,'RevPAR Raw Data'!$B$6:$BE$43,'RevPAR Raw Data'!P$1,FALSE)</f>
        <v>128.094760820045</v>
      </c>
      <c r="BC34" s="54">
        <f>VLOOKUP($A34,'RevPAR Raw Data'!$B$6:$BE$43,'RevPAR Raw Data'!R$1,FALSE)</f>
        <v>97.030529496536602</v>
      </c>
      <c r="BE34" s="47">
        <f>VLOOKUP($A34,'RevPAR Raw Data'!$B$6:$BE$43,'RevPAR Raw Data'!T$1,FALSE)</f>
        <v>-4.43021786935289</v>
      </c>
      <c r="BF34" s="48">
        <f>VLOOKUP($A34,'RevPAR Raw Data'!$B$6:$BE$43,'RevPAR Raw Data'!U$1,FALSE)</f>
        <v>-2.1061667068882999</v>
      </c>
      <c r="BG34" s="48">
        <f>VLOOKUP($A34,'RevPAR Raw Data'!$B$6:$BE$43,'RevPAR Raw Data'!V$1,FALSE)</f>
        <v>18.071144865413501</v>
      </c>
      <c r="BH34" s="48">
        <f>VLOOKUP($A34,'RevPAR Raw Data'!$B$6:$BE$43,'RevPAR Raw Data'!W$1,FALSE)</f>
        <v>5.2949355584726803</v>
      </c>
      <c r="BI34" s="48">
        <f>VLOOKUP($A34,'RevPAR Raw Data'!$B$6:$BE$43,'RevPAR Raw Data'!X$1,FALSE)</f>
        <v>4.0854393939724103</v>
      </c>
      <c r="BJ34" s="49">
        <f>VLOOKUP($A34,'RevPAR Raw Data'!$B$6:$BE$43,'RevPAR Raw Data'!Y$1,FALSE)</f>
        <v>5.4520928769980399</v>
      </c>
      <c r="BK34" s="48">
        <f>VLOOKUP($A34,'RevPAR Raw Data'!$B$6:$BE$43,'RevPAR Raw Data'!AA$1,FALSE)</f>
        <v>18.1275067483007</v>
      </c>
      <c r="BL34" s="48">
        <f>VLOOKUP($A34,'RevPAR Raw Data'!$B$6:$BE$43,'RevPAR Raw Data'!AB$1,FALSE)</f>
        <v>24.015777425115498</v>
      </c>
      <c r="BM34" s="49">
        <f>VLOOKUP($A34,'RevPAR Raw Data'!$B$6:$BE$43,'RevPAR Raw Data'!AC$1,FALSE)</f>
        <v>21.404319071142201</v>
      </c>
      <c r="BN34" s="50">
        <f>VLOOKUP($A34,'RevPAR Raw Data'!$B$6:$BE$43,'RevPAR Raw Data'!AE$1,FALSE)</f>
        <v>10.9509589613481</v>
      </c>
    </row>
    <row r="35" spans="1:66" x14ac:dyDescent="0.45">
      <c r="A35" s="63" t="s">
        <v>94</v>
      </c>
      <c r="B35" s="47">
        <f>VLOOKUP($A35,'Occupancy Raw Data'!$B$8:$BE$45,'Occupancy Raw Data'!G$3,FALSE)</f>
        <v>46.193181818181799</v>
      </c>
      <c r="C35" s="48">
        <f>VLOOKUP($A35,'Occupancy Raw Data'!$B$8:$BE$45,'Occupancy Raw Data'!H$3,FALSE)</f>
        <v>58.534090909090899</v>
      </c>
      <c r="D35" s="48">
        <f>VLOOKUP($A35,'Occupancy Raw Data'!$B$8:$BE$45,'Occupancy Raw Data'!I$3,FALSE)</f>
        <v>66.897727272727195</v>
      </c>
      <c r="E35" s="48">
        <f>VLOOKUP($A35,'Occupancy Raw Data'!$B$8:$BE$45,'Occupancy Raw Data'!J$3,FALSE)</f>
        <v>66.704545454545396</v>
      </c>
      <c r="F35" s="48">
        <f>VLOOKUP($A35,'Occupancy Raw Data'!$B$8:$BE$45,'Occupancy Raw Data'!K$3,FALSE)</f>
        <v>60.170454545454497</v>
      </c>
      <c r="G35" s="49">
        <f>VLOOKUP($A35,'Occupancy Raw Data'!$B$8:$BE$45,'Occupancy Raw Data'!L$3,FALSE)</f>
        <v>59.7</v>
      </c>
      <c r="H35" s="48">
        <f>VLOOKUP($A35,'Occupancy Raw Data'!$B$8:$BE$45,'Occupancy Raw Data'!N$3,FALSE)</f>
        <v>68.875</v>
      </c>
      <c r="I35" s="48">
        <f>VLOOKUP($A35,'Occupancy Raw Data'!$B$8:$BE$45,'Occupancy Raw Data'!O$3,FALSE)</f>
        <v>75.420454545454504</v>
      </c>
      <c r="J35" s="49">
        <f>VLOOKUP($A35,'Occupancy Raw Data'!$B$8:$BE$45,'Occupancy Raw Data'!P$3,FALSE)</f>
        <v>72.147727272727195</v>
      </c>
      <c r="K35" s="50">
        <f>VLOOKUP($A35,'Occupancy Raw Data'!$B$8:$BE$45,'Occupancy Raw Data'!R$3,FALSE)</f>
        <v>63.256493506493499</v>
      </c>
      <c r="M35" s="47">
        <f>VLOOKUP($A35,'Occupancy Raw Data'!$B$8:$BE$45,'Occupancy Raw Data'!T$3,FALSE)</f>
        <v>-8.3380681818181799</v>
      </c>
      <c r="N35" s="48">
        <f>VLOOKUP($A35,'Occupancy Raw Data'!$B$8:$BE$45,'Occupancy Raw Data'!U$3,FALSE)</f>
        <v>-2.9806745941402002</v>
      </c>
      <c r="O35" s="48">
        <f>VLOOKUP($A35,'Occupancy Raw Data'!$B$8:$BE$45,'Occupancy Raw Data'!V$3,FALSE)</f>
        <v>3.7282475138845599</v>
      </c>
      <c r="P35" s="48">
        <f>VLOOKUP($A35,'Occupancy Raw Data'!$B$8:$BE$45,'Occupancy Raw Data'!W$3,FALSE)</f>
        <v>4.9416546152695302</v>
      </c>
      <c r="Q35" s="48">
        <f>VLOOKUP($A35,'Occupancy Raw Data'!$B$8:$BE$45,'Occupancy Raw Data'!X$3,FALSE)</f>
        <v>-0.44104020979020903</v>
      </c>
      <c r="R35" s="49">
        <f>VLOOKUP($A35,'Occupancy Raw Data'!$B$8:$BE$45,'Occupancy Raw Data'!Y$3,FALSE)</f>
        <v>-0.241056515828316</v>
      </c>
      <c r="S35" s="48">
        <f>VLOOKUP($A35,'Occupancy Raw Data'!$B$8:$BE$45,'Occupancy Raw Data'!AA$3,FALSE)</f>
        <v>5.8971586847748299</v>
      </c>
      <c r="T35" s="48">
        <f>VLOOKUP($A35,'Occupancy Raw Data'!$B$8:$BE$45,'Occupancy Raw Data'!AB$3,FALSE)</f>
        <v>13.2886855637379</v>
      </c>
      <c r="U35" s="49">
        <f>VLOOKUP($A35,'Occupancy Raw Data'!$B$8:$BE$45,'Occupancy Raw Data'!AC$3,FALSE)</f>
        <v>9.6360023762884897</v>
      </c>
      <c r="V35" s="50">
        <f>VLOOKUP($A35,'Occupancy Raw Data'!$B$8:$BE$45,'Occupancy Raw Data'!AE$3,FALSE)</f>
        <v>2.7762305675656398</v>
      </c>
      <c r="X35" s="51">
        <f>VLOOKUP($A35,'ADR Raw Data'!$B$6:$BE$43,'ADR Raw Data'!G$1,FALSE)</f>
        <v>94.3456457564575</v>
      </c>
      <c r="Y35" s="52">
        <f>VLOOKUP($A35,'ADR Raw Data'!$B$6:$BE$43,'ADR Raw Data'!H$1,FALSE)</f>
        <v>103.21351582217</v>
      </c>
      <c r="Z35" s="52">
        <f>VLOOKUP($A35,'ADR Raw Data'!$B$6:$BE$43,'ADR Raw Data'!I$1,FALSE)</f>
        <v>109.895826397146</v>
      </c>
      <c r="AA35" s="52">
        <f>VLOOKUP($A35,'ADR Raw Data'!$B$6:$BE$43,'ADR Raw Data'!J$1,FALSE)</f>
        <v>109.771798977853</v>
      </c>
      <c r="AB35" s="52">
        <f>VLOOKUP($A35,'ADR Raw Data'!$B$6:$BE$43,'ADR Raw Data'!K$1,FALSE)</f>
        <v>103.00965816808301</v>
      </c>
      <c r="AC35" s="53">
        <f>VLOOKUP($A35,'ADR Raw Data'!$B$6:$BE$43,'ADR Raw Data'!L$1,FALSE)</f>
        <v>104.76325567230001</v>
      </c>
      <c r="AD35" s="52">
        <f>VLOOKUP($A35,'ADR Raw Data'!$B$6:$BE$43,'ADR Raw Data'!N$1,FALSE)</f>
        <v>115.00620029698</v>
      </c>
      <c r="AE35" s="52">
        <f>VLOOKUP($A35,'ADR Raw Data'!$B$6:$BE$43,'ADR Raw Data'!O$1,FALSE)</f>
        <v>116.623263522675</v>
      </c>
      <c r="AF35" s="53">
        <f>VLOOKUP($A35,'ADR Raw Data'!$B$6:$BE$43,'ADR Raw Data'!P$1,FALSE)</f>
        <v>115.85140809576301</v>
      </c>
      <c r="AG35" s="54">
        <f>VLOOKUP($A35,'ADR Raw Data'!$B$6:$BE$43,'ADR Raw Data'!R$1,FALSE)</f>
        <v>108.376594466971</v>
      </c>
      <c r="AI35" s="47">
        <f>VLOOKUP($A35,'ADR Raw Data'!$B$6:$BE$43,'ADR Raw Data'!T$1,FALSE)</f>
        <v>2.1047648623369399</v>
      </c>
      <c r="AJ35" s="48">
        <f>VLOOKUP($A35,'ADR Raw Data'!$B$6:$BE$43,'ADR Raw Data'!U$1,FALSE)</f>
        <v>5.7574667621491198</v>
      </c>
      <c r="AK35" s="48">
        <f>VLOOKUP($A35,'ADR Raw Data'!$B$6:$BE$43,'ADR Raw Data'!V$1,FALSE)</f>
        <v>11.5498111698365</v>
      </c>
      <c r="AL35" s="48">
        <f>VLOOKUP($A35,'ADR Raw Data'!$B$6:$BE$43,'ADR Raw Data'!W$1,FALSE)</f>
        <v>12.8426882166185</v>
      </c>
      <c r="AM35" s="48">
        <f>VLOOKUP($A35,'ADR Raw Data'!$B$6:$BE$43,'ADR Raw Data'!X$1,FALSE)</f>
        <v>9.4365287752740894</v>
      </c>
      <c r="AN35" s="49">
        <f>VLOOKUP($A35,'ADR Raw Data'!$B$6:$BE$43,'ADR Raw Data'!Y$1,FALSE)</f>
        <v>8.9567119402621902</v>
      </c>
      <c r="AO35" s="48">
        <f>VLOOKUP($A35,'ADR Raw Data'!$B$6:$BE$43,'ADR Raw Data'!AA$1,FALSE)</f>
        <v>7.3255765923760201</v>
      </c>
      <c r="AP35" s="48">
        <f>VLOOKUP($A35,'ADR Raw Data'!$B$6:$BE$43,'ADR Raw Data'!AB$1,FALSE)</f>
        <v>6.5234171861875199</v>
      </c>
      <c r="AQ35" s="49">
        <f>VLOOKUP($A35,'ADR Raw Data'!$B$6:$BE$43,'ADR Raw Data'!AC$1,FALSE)</f>
        <v>6.94067372770738</v>
      </c>
      <c r="AR35" s="50">
        <f>VLOOKUP($A35,'ADR Raw Data'!$B$6:$BE$43,'ADR Raw Data'!AE$1,FALSE)</f>
        <v>8.5150451916695893</v>
      </c>
      <c r="AS35" s="40"/>
      <c r="AT35" s="51">
        <f>VLOOKUP($A35,'RevPAR Raw Data'!$B$6:$BE$43,'RevPAR Raw Data'!G$1,FALSE)</f>
        <v>43.581255681818099</v>
      </c>
      <c r="AU35" s="52">
        <f>VLOOKUP($A35,'RevPAR Raw Data'!$B$6:$BE$43,'RevPAR Raw Data'!H$1,FALSE)</f>
        <v>60.415093181818101</v>
      </c>
      <c r="AV35" s="52">
        <f>VLOOKUP($A35,'RevPAR Raw Data'!$B$6:$BE$43,'RevPAR Raw Data'!I$1,FALSE)</f>
        <v>73.517810227272705</v>
      </c>
      <c r="AW35" s="52">
        <f>VLOOKUP($A35,'RevPAR Raw Data'!$B$6:$BE$43,'RevPAR Raw Data'!J$1,FALSE)</f>
        <v>73.2227795454545</v>
      </c>
      <c r="AX35" s="52">
        <f>VLOOKUP($A35,'RevPAR Raw Data'!$B$6:$BE$43,'RevPAR Raw Data'!K$1,FALSE)</f>
        <v>61.981379545454502</v>
      </c>
      <c r="AY35" s="53">
        <f>VLOOKUP($A35,'RevPAR Raw Data'!$B$6:$BE$43,'RevPAR Raw Data'!L$1,FALSE)</f>
        <v>62.543663636363597</v>
      </c>
      <c r="AZ35" s="52">
        <f>VLOOKUP($A35,'RevPAR Raw Data'!$B$6:$BE$43,'RevPAR Raw Data'!N$1,FALSE)</f>
        <v>79.210520454545403</v>
      </c>
      <c r="BA35" s="52">
        <f>VLOOKUP($A35,'RevPAR Raw Data'!$B$6:$BE$43,'RevPAR Raw Data'!O$1,FALSE)</f>
        <v>87.957795454545405</v>
      </c>
      <c r="BB35" s="53">
        <f>VLOOKUP($A35,'RevPAR Raw Data'!$B$6:$BE$43,'RevPAR Raw Data'!P$1,FALSE)</f>
        <v>83.584157954545404</v>
      </c>
      <c r="BC35" s="54">
        <f>VLOOKUP($A35,'RevPAR Raw Data'!$B$6:$BE$43,'RevPAR Raw Data'!R$1,FALSE)</f>
        <v>68.5552334415584</v>
      </c>
      <c r="BE35" s="47">
        <f>VLOOKUP($A35,'RevPAR Raw Data'!$B$6:$BE$43,'RevPAR Raw Data'!T$1,FALSE)</f>
        <v>-6.40880004876984</v>
      </c>
      <c r="BF35" s="48">
        <f>VLOOKUP($A35,'RevPAR Raw Data'!$B$6:$BE$43,'RevPAR Raw Data'!U$1,FALSE)</f>
        <v>2.6051808189634702</v>
      </c>
      <c r="BG35" s="48">
        <f>VLOOKUP($A35,'RevPAR Raw Data'!$B$6:$BE$43,'RevPAR Raw Data'!V$1,FALSE)</f>
        <v>15.708664231518901</v>
      </c>
      <c r="BH35" s="48">
        <f>VLOOKUP($A35,'RevPAR Raw Data'!$B$6:$BE$43,'RevPAR Raw Data'!W$1,FALSE)</f>
        <v>18.418984126869301</v>
      </c>
      <c r="BI35" s="48">
        <f>VLOOKUP($A35,'RevPAR Raw Data'!$B$6:$BE$43,'RevPAR Raw Data'!X$1,FALSE)</f>
        <v>8.9538696791764991</v>
      </c>
      <c r="BJ35" s="49">
        <f>VLOOKUP($A35,'RevPAR Raw Data'!$B$6:$BE$43,'RevPAR Raw Data'!Y$1,FALSE)</f>
        <v>8.6940646866978994</v>
      </c>
      <c r="BK35" s="48">
        <f>VLOOKUP($A35,'RevPAR Raw Data'!$B$6:$BE$43,'RevPAR Raw Data'!AA$1,FALSE)</f>
        <v>13.6547361533779</v>
      </c>
      <c r="BL35" s="48">
        <f>VLOOKUP($A35,'RevPAR Raw Data'!$B$6:$BE$43,'RevPAR Raw Data'!AB$1,FALSE)</f>
        <v>20.6789791478087</v>
      </c>
      <c r="BM35" s="49">
        <f>VLOOKUP($A35,'RevPAR Raw Data'!$B$6:$BE$43,'RevPAR Raw Data'!AC$1,FALSE)</f>
        <v>17.245479589328099</v>
      </c>
      <c r="BN35" s="50">
        <f>VLOOKUP($A35,'RevPAR Raw Data'!$B$6:$BE$43,'RevPAR Raw Data'!AE$1,FALSE)</f>
        <v>11.5276730466883</v>
      </c>
    </row>
    <row r="36" spans="1:66" x14ac:dyDescent="0.45">
      <c r="A36" s="63" t="s">
        <v>44</v>
      </c>
      <c r="B36" s="47">
        <f>VLOOKUP($A36,'Occupancy Raw Data'!$B$8:$BE$45,'Occupancy Raw Data'!G$3,FALSE)</f>
        <v>48.4493452791178</v>
      </c>
      <c r="C36" s="48">
        <f>VLOOKUP($A36,'Occupancy Raw Data'!$B$8:$BE$45,'Occupancy Raw Data'!H$3,FALSE)</f>
        <v>59.614059269469301</v>
      </c>
      <c r="D36" s="48">
        <f>VLOOKUP($A36,'Occupancy Raw Data'!$B$8:$BE$45,'Occupancy Raw Data'!I$3,FALSE)</f>
        <v>63.404548587181203</v>
      </c>
      <c r="E36" s="48">
        <f>VLOOKUP($A36,'Occupancy Raw Data'!$B$8:$BE$45,'Occupancy Raw Data'!J$3,FALSE)</f>
        <v>63.2667126119917</v>
      </c>
      <c r="F36" s="48">
        <f>VLOOKUP($A36,'Occupancy Raw Data'!$B$8:$BE$45,'Occupancy Raw Data'!K$3,FALSE)</f>
        <v>62.6464507236388</v>
      </c>
      <c r="G36" s="49">
        <f>VLOOKUP($A36,'Occupancy Raw Data'!$B$8:$BE$45,'Occupancy Raw Data'!L$3,FALSE)</f>
        <v>59.476223294279798</v>
      </c>
      <c r="H36" s="48">
        <f>VLOOKUP($A36,'Occupancy Raw Data'!$B$8:$BE$45,'Occupancy Raw Data'!N$3,FALSE)</f>
        <v>70.778773259820795</v>
      </c>
      <c r="I36" s="48">
        <f>VLOOKUP($A36,'Occupancy Raw Data'!$B$8:$BE$45,'Occupancy Raw Data'!O$3,FALSE)</f>
        <v>77.911784975878703</v>
      </c>
      <c r="J36" s="49">
        <f>VLOOKUP($A36,'Occupancy Raw Data'!$B$8:$BE$45,'Occupancy Raw Data'!P$3,FALSE)</f>
        <v>74.345279117849699</v>
      </c>
      <c r="K36" s="50">
        <f>VLOOKUP($A36,'Occupancy Raw Data'!$B$8:$BE$45,'Occupancy Raw Data'!R$3,FALSE)</f>
        <v>63.724524958156898</v>
      </c>
      <c r="M36" s="47">
        <f>VLOOKUP($A36,'Occupancy Raw Data'!$B$8:$BE$45,'Occupancy Raw Data'!T$3,FALSE)</f>
        <v>-9.6443078395872792</v>
      </c>
      <c r="N36" s="48">
        <f>VLOOKUP($A36,'Occupancy Raw Data'!$B$8:$BE$45,'Occupancy Raw Data'!U$3,FALSE)</f>
        <v>-5.0627282364299404</v>
      </c>
      <c r="O36" s="48">
        <f>VLOOKUP($A36,'Occupancy Raw Data'!$B$8:$BE$45,'Occupancy Raw Data'!V$3,FALSE)</f>
        <v>-4.2825659017045004</v>
      </c>
      <c r="P36" s="48">
        <f>VLOOKUP($A36,'Occupancy Raw Data'!$B$8:$BE$45,'Occupancy Raw Data'!W$3,FALSE)</f>
        <v>-2.0429970236113002</v>
      </c>
      <c r="Q36" s="48">
        <f>VLOOKUP($A36,'Occupancy Raw Data'!$B$8:$BE$45,'Occupancy Raw Data'!X$3,FALSE)</f>
        <v>0.76245540685120405</v>
      </c>
      <c r="R36" s="49">
        <f>VLOOKUP($A36,'Occupancy Raw Data'!$B$8:$BE$45,'Occupancy Raw Data'!Y$3,FALSE)</f>
        <v>-3.8888623908327999</v>
      </c>
      <c r="S36" s="48">
        <f>VLOOKUP($A36,'Occupancy Raw Data'!$B$8:$BE$45,'Occupancy Raw Data'!AA$3,FALSE)</f>
        <v>10.354001319075399</v>
      </c>
      <c r="T36" s="48">
        <f>VLOOKUP($A36,'Occupancy Raw Data'!$B$8:$BE$45,'Occupancy Raw Data'!AB$3,FALSE)</f>
        <v>16.226428204757301</v>
      </c>
      <c r="U36" s="49">
        <f>VLOOKUP($A36,'Occupancy Raw Data'!$B$8:$BE$45,'Occupancy Raw Data'!AC$3,FALSE)</f>
        <v>13.355052282736199</v>
      </c>
      <c r="V36" s="50">
        <f>VLOOKUP($A36,'Occupancy Raw Data'!$B$8:$BE$45,'Occupancy Raw Data'!AE$3,FALSE)</f>
        <v>1.2450384793445799</v>
      </c>
      <c r="X36" s="51">
        <f>VLOOKUP($A36,'ADR Raw Data'!$B$6:$BE$43,'ADR Raw Data'!G$1,FALSE)</f>
        <v>88.867874466571806</v>
      </c>
      <c r="Y36" s="52">
        <f>VLOOKUP($A36,'ADR Raw Data'!$B$6:$BE$43,'ADR Raw Data'!H$1,FALSE)</f>
        <v>90.675819248554902</v>
      </c>
      <c r="Z36" s="52">
        <f>VLOOKUP($A36,'ADR Raw Data'!$B$6:$BE$43,'ADR Raw Data'!I$1,FALSE)</f>
        <v>96.007094184782602</v>
      </c>
      <c r="AA36" s="52">
        <f>VLOOKUP($A36,'ADR Raw Data'!$B$6:$BE$43,'ADR Raw Data'!J$1,FALSE)</f>
        <v>92.050942538126307</v>
      </c>
      <c r="AB36" s="52">
        <f>VLOOKUP($A36,'ADR Raw Data'!$B$6:$BE$43,'ADR Raw Data'!K$1,FALSE)</f>
        <v>89.518830913091307</v>
      </c>
      <c r="AC36" s="53">
        <f>VLOOKUP($A36,'ADR Raw Data'!$B$6:$BE$43,'ADR Raw Data'!L$1,FALSE)</f>
        <v>91.5667690845886</v>
      </c>
      <c r="AD36" s="52">
        <f>VLOOKUP($A36,'ADR Raw Data'!$B$6:$BE$43,'ADR Raw Data'!N$1,FALSE)</f>
        <v>102.615350632911</v>
      </c>
      <c r="AE36" s="52">
        <f>VLOOKUP($A36,'ADR Raw Data'!$B$6:$BE$43,'ADR Raw Data'!O$1,FALSE)</f>
        <v>108.495521008403</v>
      </c>
      <c r="AF36" s="53">
        <f>VLOOKUP($A36,'ADR Raw Data'!$B$6:$BE$43,'ADR Raw Data'!P$1,FALSE)</f>
        <v>105.69647814600199</v>
      </c>
      <c r="AG36" s="54">
        <f>VLOOKUP($A36,'ADR Raw Data'!$B$6:$BE$43,'ADR Raw Data'!R$1,FALSE)</f>
        <v>96.276672105059802</v>
      </c>
      <c r="AI36" s="47">
        <f>VLOOKUP($A36,'ADR Raw Data'!$B$6:$BE$43,'ADR Raw Data'!T$1,FALSE)</f>
        <v>2.29201920072249</v>
      </c>
      <c r="AJ36" s="48">
        <f>VLOOKUP($A36,'ADR Raw Data'!$B$6:$BE$43,'ADR Raw Data'!U$1,FALSE)</f>
        <v>3.0290472157713202</v>
      </c>
      <c r="AK36" s="48">
        <f>VLOOKUP($A36,'ADR Raw Data'!$B$6:$BE$43,'ADR Raw Data'!V$1,FALSE)</f>
        <v>6.5936032473225499</v>
      </c>
      <c r="AL36" s="48">
        <f>VLOOKUP($A36,'ADR Raw Data'!$B$6:$BE$43,'ADR Raw Data'!W$1,FALSE)</f>
        <v>5.0878787772981404</v>
      </c>
      <c r="AM36" s="48">
        <f>VLOOKUP($A36,'ADR Raw Data'!$B$6:$BE$43,'ADR Raw Data'!X$1,FALSE)</f>
        <v>3.24740242904952</v>
      </c>
      <c r="AN36" s="49">
        <f>VLOOKUP($A36,'ADR Raw Data'!$B$6:$BE$43,'ADR Raw Data'!Y$1,FALSE)</f>
        <v>4.16573087967208</v>
      </c>
      <c r="AO36" s="48">
        <f>VLOOKUP($A36,'ADR Raw Data'!$B$6:$BE$43,'ADR Raw Data'!AA$1,FALSE)</f>
        <v>9.4075623930827508</v>
      </c>
      <c r="AP36" s="48">
        <f>VLOOKUP($A36,'ADR Raw Data'!$B$6:$BE$43,'ADR Raw Data'!AB$1,FALSE)</f>
        <v>12.590922450093901</v>
      </c>
      <c r="AQ36" s="49">
        <f>VLOOKUP($A36,'ADR Raw Data'!$B$6:$BE$43,'ADR Raw Data'!AC$1,FALSE)</f>
        <v>11.135928068747001</v>
      </c>
      <c r="AR36" s="50">
        <f>VLOOKUP($A36,'ADR Raw Data'!$B$6:$BE$43,'ADR Raw Data'!AE$1,FALSE)</f>
        <v>6.9162286029564699</v>
      </c>
      <c r="AS36" s="40"/>
      <c r="AT36" s="51">
        <f>VLOOKUP($A36,'RevPAR Raw Data'!$B$6:$BE$43,'RevPAR Raw Data'!G$1,FALSE)</f>
        <v>43.055903342522299</v>
      </c>
      <c r="AU36" s="52">
        <f>VLOOKUP($A36,'RevPAR Raw Data'!$B$6:$BE$43,'RevPAR Raw Data'!H$1,FALSE)</f>
        <v>54.055536629910399</v>
      </c>
      <c r="AV36" s="52">
        <f>VLOOKUP($A36,'RevPAR Raw Data'!$B$6:$BE$43,'RevPAR Raw Data'!I$1,FALSE)</f>
        <v>60.872864679531297</v>
      </c>
      <c r="AW36" s="52">
        <f>VLOOKUP($A36,'RevPAR Raw Data'!$B$6:$BE$43,'RevPAR Raw Data'!J$1,FALSE)</f>
        <v>58.237605272225998</v>
      </c>
      <c r="AX36" s="52">
        <f>VLOOKUP($A36,'RevPAR Raw Data'!$B$6:$BE$43,'RevPAR Raw Data'!K$1,FALSE)</f>
        <v>56.080370296347297</v>
      </c>
      <c r="AY36" s="53">
        <f>VLOOKUP($A36,'RevPAR Raw Data'!$B$6:$BE$43,'RevPAR Raw Data'!L$1,FALSE)</f>
        <v>54.460456044107502</v>
      </c>
      <c r="AZ36" s="52">
        <f>VLOOKUP($A36,'RevPAR Raw Data'!$B$6:$BE$43,'RevPAR Raw Data'!N$1,FALSE)</f>
        <v>72.629886354238394</v>
      </c>
      <c r="BA36" s="52">
        <f>VLOOKUP($A36,'RevPAR Raw Data'!$B$6:$BE$43,'RevPAR Raw Data'!O$1,FALSE)</f>
        <v>84.530797036526494</v>
      </c>
      <c r="BB36" s="53">
        <f>VLOOKUP($A36,'RevPAR Raw Data'!$B$6:$BE$43,'RevPAR Raw Data'!P$1,FALSE)</f>
        <v>78.580341695382401</v>
      </c>
      <c r="BC36" s="54">
        <f>VLOOKUP($A36,'RevPAR Raw Data'!$B$6:$BE$43,'RevPAR Raw Data'!R$1,FALSE)</f>
        <v>61.351851944471697</v>
      </c>
      <c r="BE36" s="47">
        <f>VLOOKUP($A36,'RevPAR Raw Data'!$B$6:$BE$43,'RevPAR Raw Data'!T$1,FALSE)</f>
        <v>-7.5733380263249099</v>
      </c>
      <c r="BF36" s="48">
        <f>VLOOKUP($A36,'RevPAR Raw Data'!$B$6:$BE$43,'RevPAR Raw Data'!U$1,FALSE)</f>
        <v>-2.18703344934627</v>
      </c>
      <c r="BG36" s="48">
        <f>VLOOKUP($A36,'RevPAR Raw Data'!$B$6:$BE$43,'RevPAR Raw Data'!V$1,FALSE)</f>
        <v>2.0286619412545202</v>
      </c>
      <c r="BH36" s="48">
        <f>VLOOKUP($A36,'RevPAR Raw Data'!$B$6:$BE$43,'RevPAR Raw Data'!W$1,FALSE)</f>
        <v>2.9409365417016802</v>
      </c>
      <c r="BI36" s="48">
        <f>VLOOKUP($A36,'RevPAR Raw Data'!$B$6:$BE$43,'RevPAR Raw Data'!X$1,FALSE)</f>
        <v>4.0346178313032297</v>
      </c>
      <c r="BJ36" s="49">
        <f>VLOOKUP($A36,'RevPAR Raw Data'!$B$6:$BE$43,'RevPAR Raw Data'!Y$1,FALSE)</f>
        <v>0.11486894735640001</v>
      </c>
      <c r="BK36" s="48">
        <f>VLOOKUP($A36,'RevPAR Raw Data'!$B$6:$BE$43,'RevPAR Raw Data'!AA$1,FALSE)</f>
        <v>20.7356228464308</v>
      </c>
      <c r="BL36" s="48">
        <f>VLOOKUP($A36,'RevPAR Raw Data'!$B$6:$BE$43,'RevPAR Raw Data'!AB$1,FALSE)</f>
        <v>30.860407646532401</v>
      </c>
      <c r="BM36" s="49">
        <f>VLOOKUP($A36,'RevPAR Raw Data'!$B$6:$BE$43,'RevPAR Raw Data'!AC$1,FALSE)</f>
        <v>25.9781893672323</v>
      </c>
      <c r="BN36" s="50">
        <f>VLOOKUP($A36,'RevPAR Raw Data'!$B$6:$BE$43,'RevPAR Raw Data'!AE$1,FALSE)</f>
        <v>8.2473767897273103</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49.608230564829299</v>
      </c>
      <c r="C39" s="48">
        <f>VLOOKUP($A39,'Occupancy Raw Data'!$B$8:$BE$45,'Occupancy Raw Data'!H$3,FALSE)</f>
        <v>61.5350548477209</v>
      </c>
      <c r="D39" s="48">
        <f>VLOOKUP($A39,'Occupancy Raw Data'!$B$8:$BE$45,'Occupancy Raw Data'!I$3,FALSE)</f>
        <v>66.948286434557403</v>
      </c>
      <c r="E39" s="48">
        <f>VLOOKUP($A39,'Occupancy Raw Data'!$B$8:$BE$45,'Occupancy Raw Data'!J$3,FALSE)</f>
        <v>66.1988144716222</v>
      </c>
      <c r="F39" s="48">
        <f>VLOOKUP($A39,'Occupancy Raw Data'!$B$8:$BE$45,'Occupancy Raw Data'!K$3,FALSE)</f>
        <v>62.550248688423999</v>
      </c>
      <c r="G39" s="49">
        <f>VLOOKUP($A39,'Occupancy Raw Data'!$B$8:$BE$45,'Occupancy Raw Data'!L$3,FALSE)</f>
        <v>61.3681270014308</v>
      </c>
      <c r="H39" s="48">
        <f>VLOOKUP($A39,'Occupancy Raw Data'!$B$8:$BE$45,'Occupancy Raw Data'!N$3,FALSE)</f>
        <v>68.447230360427795</v>
      </c>
      <c r="I39" s="48">
        <f>VLOOKUP($A39,'Occupancy Raw Data'!$B$8:$BE$45,'Occupancy Raw Data'!O$3,FALSE)</f>
        <v>72.238877154731796</v>
      </c>
      <c r="J39" s="49">
        <f>VLOOKUP($A39,'Occupancy Raw Data'!$B$8:$BE$45,'Occupancy Raw Data'!P$3,FALSE)</f>
        <v>70.343053757579796</v>
      </c>
      <c r="K39" s="50">
        <f>VLOOKUP($A39,'Occupancy Raw Data'!$B$8:$BE$45,'Occupancy Raw Data'!R$3,FALSE)</f>
        <v>63.932391788901903</v>
      </c>
      <c r="M39" s="47">
        <f>VLOOKUP($A39,'Occupancy Raw Data'!$B$8:$BE$45,'Occupancy Raw Data'!T$3,FALSE)</f>
        <v>-1.6988933051516699</v>
      </c>
      <c r="N39" s="48">
        <f>VLOOKUP($A39,'Occupancy Raw Data'!$B$8:$BE$45,'Occupancy Raw Data'!U$3,FALSE)</f>
        <v>1.66661235710413</v>
      </c>
      <c r="O39" s="48">
        <f>VLOOKUP($A39,'Occupancy Raw Data'!$B$8:$BE$45,'Occupancy Raw Data'!V$3,FALSE)</f>
        <v>3.0615565555356499</v>
      </c>
      <c r="P39" s="48">
        <f>VLOOKUP($A39,'Occupancy Raw Data'!$B$8:$BE$45,'Occupancy Raw Data'!W$3,FALSE)</f>
        <v>3.6794114102448501</v>
      </c>
      <c r="Q39" s="48">
        <f>VLOOKUP($A39,'Occupancy Raw Data'!$B$8:$BE$45,'Occupancy Raw Data'!X$3,FALSE)</f>
        <v>3.2863159401052502</v>
      </c>
      <c r="R39" s="49">
        <f>VLOOKUP($A39,'Occupancy Raw Data'!$B$8:$BE$45,'Occupancy Raw Data'!Y$3,FALSE)</f>
        <v>2.1572828648842002</v>
      </c>
      <c r="S39" s="48">
        <f>VLOOKUP($A39,'Occupancy Raw Data'!$B$8:$BE$45,'Occupancy Raw Data'!AA$3,FALSE)</f>
        <v>6.0742396676295201</v>
      </c>
      <c r="T39" s="48">
        <f>VLOOKUP($A39,'Occupancy Raw Data'!$B$8:$BE$45,'Occupancy Raw Data'!AB$3,FALSE)</f>
        <v>6.8603243432776004</v>
      </c>
      <c r="U39" s="49">
        <f>VLOOKUP($A39,'Occupancy Raw Data'!$B$8:$BE$45,'Occupancy Raw Data'!AC$3,FALSE)</f>
        <v>6.4764248589060003</v>
      </c>
      <c r="V39" s="50">
        <f>VLOOKUP($A39,'Occupancy Raw Data'!$B$8:$BE$45,'Occupancy Raw Data'!AE$3,FALSE)</f>
        <v>3.4768129211434702</v>
      </c>
      <c r="X39" s="51">
        <f>VLOOKUP($A39,'ADR Raw Data'!$B$6:$BE$43,'ADR Raw Data'!G$1,FALSE)</f>
        <v>104.776671473698</v>
      </c>
      <c r="Y39" s="52">
        <f>VLOOKUP($A39,'ADR Raw Data'!$B$6:$BE$43,'ADR Raw Data'!H$1,FALSE)</f>
        <v>109.618808060676</v>
      </c>
      <c r="Z39" s="52">
        <f>VLOOKUP($A39,'ADR Raw Data'!$B$6:$BE$43,'ADR Raw Data'!I$1,FALSE)</f>
        <v>114.74374313046999</v>
      </c>
      <c r="AA39" s="52">
        <f>VLOOKUP($A39,'ADR Raw Data'!$B$6:$BE$43,'ADR Raw Data'!J$1,FALSE)</f>
        <v>112.062526759983</v>
      </c>
      <c r="AB39" s="52">
        <f>VLOOKUP($A39,'ADR Raw Data'!$B$6:$BE$43,'ADR Raw Data'!K$1,FALSE)</f>
        <v>109.59832307608499</v>
      </c>
      <c r="AC39" s="53">
        <f>VLOOKUP($A39,'ADR Raw Data'!$B$6:$BE$43,'ADR Raw Data'!L$1,FALSE)</f>
        <v>110.47718763184101</v>
      </c>
      <c r="AD39" s="52">
        <f>VLOOKUP($A39,'ADR Raw Data'!$B$6:$BE$43,'ADR Raw Data'!N$1,FALSE)</f>
        <v>124.812107804101</v>
      </c>
      <c r="AE39" s="52">
        <f>VLOOKUP($A39,'ADR Raw Data'!$B$6:$BE$43,'ADR Raw Data'!O$1,FALSE)</f>
        <v>127.450968167884</v>
      </c>
      <c r="AF39" s="53">
        <f>VLOOKUP($A39,'ADR Raw Data'!$B$6:$BE$43,'ADR Raw Data'!P$1,FALSE)</f>
        <v>126.167098094292</v>
      </c>
      <c r="AG39" s="54">
        <f>VLOOKUP($A39,'ADR Raw Data'!$B$6:$BE$43,'ADR Raw Data'!R$1,FALSE)</f>
        <v>115.409524005267</v>
      </c>
      <c r="AI39" s="47">
        <f>VLOOKUP($A39,'ADR Raw Data'!$B$6:$BE$43,'ADR Raw Data'!T$1,FALSE)</f>
        <v>2.9718451587782102</v>
      </c>
      <c r="AJ39" s="48">
        <f>VLOOKUP($A39,'ADR Raw Data'!$B$6:$BE$43,'ADR Raw Data'!U$1,FALSE)</f>
        <v>3.8587294047104801</v>
      </c>
      <c r="AK39" s="48">
        <f>VLOOKUP($A39,'ADR Raw Data'!$B$6:$BE$43,'ADR Raw Data'!V$1,FALSE)</f>
        <v>6.0158854257284</v>
      </c>
      <c r="AL39" s="48">
        <f>VLOOKUP($A39,'ADR Raw Data'!$B$6:$BE$43,'ADR Raw Data'!W$1,FALSE)</f>
        <v>5.0777814782775597</v>
      </c>
      <c r="AM39" s="48">
        <f>VLOOKUP($A39,'ADR Raw Data'!$B$6:$BE$43,'ADR Raw Data'!X$1,FALSE)</f>
        <v>3.9279421776536099</v>
      </c>
      <c r="AN39" s="49">
        <f>VLOOKUP($A39,'ADR Raw Data'!$B$6:$BE$43,'ADR Raw Data'!Y$1,FALSE)</f>
        <v>4.5139586856426996</v>
      </c>
      <c r="AO39" s="48">
        <f>VLOOKUP($A39,'ADR Raw Data'!$B$6:$BE$43,'ADR Raw Data'!AA$1,FALSE)</f>
        <v>2.3437122935869401</v>
      </c>
      <c r="AP39" s="48">
        <f>VLOOKUP($A39,'ADR Raw Data'!$B$6:$BE$43,'ADR Raw Data'!AB$1,FALSE)</f>
        <v>1.2847084820001999</v>
      </c>
      <c r="AQ39" s="49">
        <f>VLOOKUP($A39,'ADR Raw Data'!$B$6:$BE$43,'ADR Raw Data'!AC$1,FALSE)</f>
        <v>1.7975360627085499</v>
      </c>
      <c r="AR39" s="50">
        <f>VLOOKUP($A39,'ADR Raw Data'!$B$6:$BE$43,'ADR Raw Data'!AE$1,FALSE)</f>
        <v>3.7145024370875901</v>
      </c>
      <c r="AS39" s="40"/>
      <c r="AT39" s="51">
        <f>VLOOKUP($A39,'RevPAR Raw Data'!$B$6:$BE$43,'RevPAR Raw Data'!G$1,FALSE)</f>
        <v>51.977852762826103</v>
      </c>
      <c r="AU39" s="52">
        <f>VLOOKUP($A39,'RevPAR Raw Data'!$B$6:$BE$43,'RevPAR Raw Data'!H$1,FALSE)</f>
        <v>67.453993663555195</v>
      </c>
      <c r="AV39" s="52">
        <f>VLOOKUP($A39,'RevPAR Raw Data'!$B$6:$BE$43,'RevPAR Raw Data'!I$1,FALSE)</f>
        <v>76.818969816719999</v>
      </c>
      <c r="AW39" s="52">
        <f>VLOOKUP($A39,'RevPAR Raw Data'!$B$6:$BE$43,'RevPAR Raw Data'!J$1,FALSE)</f>
        <v>74.184064182053504</v>
      </c>
      <c r="AX39" s="52">
        <f>VLOOKUP($A39,'RevPAR Raw Data'!$B$6:$BE$43,'RevPAR Raw Data'!K$1,FALSE)</f>
        <v>68.554023642433705</v>
      </c>
      <c r="AY39" s="53">
        <f>VLOOKUP($A39,'RevPAR Raw Data'!$B$6:$BE$43,'RevPAR Raw Data'!L$1,FALSE)</f>
        <v>67.797780813517704</v>
      </c>
      <c r="AZ39" s="52">
        <f>VLOOKUP($A39,'RevPAR Raw Data'!$B$6:$BE$43,'RevPAR Raw Data'!N$1,FALSE)</f>
        <v>85.430430946378607</v>
      </c>
      <c r="BA39" s="52">
        <f>VLOOKUP($A39,'RevPAR Raw Data'!$B$6:$BE$43,'RevPAR Raw Data'!O$1,FALSE)</f>
        <v>92.069148327314807</v>
      </c>
      <c r="BB39" s="53">
        <f>VLOOKUP($A39,'RevPAR Raw Data'!$B$6:$BE$43,'RevPAR Raw Data'!P$1,FALSE)</f>
        <v>88.7497896368467</v>
      </c>
      <c r="BC39" s="54">
        <f>VLOOKUP($A39,'RevPAR Raw Data'!$B$6:$BE$43,'RevPAR Raw Data'!R$1,FALSE)</f>
        <v>73.784069048754603</v>
      </c>
      <c r="BE39" s="47">
        <f>VLOOKUP($A39,'RevPAR Raw Data'!$B$6:$BE$43,'RevPAR Raw Data'!T$1,FALSE)</f>
        <v>1.2224633751845799</v>
      </c>
      <c r="BF39" s="48">
        <f>VLOOKUP($A39,'RevPAR Raw Data'!$B$6:$BE$43,'RevPAR Raw Data'!U$1,FALSE)</f>
        <v>5.5896518229007297</v>
      </c>
      <c r="BG39" s="48">
        <f>VLOOKUP($A39,'RevPAR Raw Data'!$B$6:$BE$43,'RevPAR Raw Data'!V$1,FALSE)</f>
        <v>9.2616217158889498</v>
      </c>
      <c r="BH39" s="48">
        <f>VLOOKUP($A39,'RevPAR Raw Data'!$B$6:$BE$43,'RevPAR Raw Data'!W$1,FALSE)</f>
        <v>8.9440253596214596</v>
      </c>
      <c r="BI39" s="48">
        <f>VLOOKUP($A39,'RevPAR Raw Data'!$B$6:$BE$43,'RevPAR Raw Data'!X$1,FALSE)</f>
        <v>7.3433427076612103</v>
      </c>
      <c r="BJ39" s="49">
        <f>VLOOKUP($A39,'RevPAR Raw Data'!$B$6:$BE$43,'RevPAR Raw Data'!Y$1,FALSE)</f>
        <v>6.7686204077802303</v>
      </c>
      <c r="BK39" s="48">
        <f>VLOOKUP($A39,'RevPAR Raw Data'!$B$6:$BE$43,'RevPAR Raw Data'!AA$1,FALSE)</f>
        <v>8.5603146630486293</v>
      </c>
      <c r="BL39" s="48">
        <f>VLOOKUP($A39,'RevPAR Raw Data'!$B$6:$BE$43,'RevPAR Raw Data'!AB$1,FALSE)</f>
        <v>8.2331679940086193</v>
      </c>
      <c r="BM39" s="49">
        <f>VLOOKUP($A39,'RevPAR Raw Data'!$B$6:$BE$43,'RevPAR Raw Data'!AC$1,FALSE)</f>
        <v>8.3903769940276103</v>
      </c>
      <c r="BN39" s="50">
        <f>VLOOKUP($A39,'RevPAR Raw Data'!$B$6:$BE$43,'RevPAR Raw Data'!AE$1,FALSE)</f>
        <v>7.3204616589199096</v>
      </c>
    </row>
    <row r="40" spans="1:66" x14ac:dyDescent="0.45">
      <c r="A40" s="63" t="s">
        <v>78</v>
      </c>
      <c r="B40" s="47">
        <f>VLOOKUP($A40,'Occupancy Raw Data'!$B$8:$BE$45,'Occupancy Raw Data'!G$3,FALSE)</f>
        <v>53.946146703806797</v>
      </c>
      <c r="C40" s="48">
        <f>VLOOKUP($A40,'Occupancy Raw Data'!$B$8:$BE$45,'Occupancy Raw Data'!H$3,FALSE)</f>
        <v>67.223769730733494</v>
      </c>
      <c r="D40" s="48">
        <f>VLOOKUP($A40,'Occupancy Raw Data'!$B$8:$BE$45,'Occupancy Raw Data'!I$3,FALSE)</f>
        <v>70.380687093779002</v>
      </c>
      <c r="E40" s="48">
        <f>VLOOKUP($A40,'Occupancy Raw Data'!$B$8:$BE$45,'Occupancy Raw Data'!J$3,FALSE)</f>
        <v>69.823584029712094</v>
      </c>
      <c r="F40" s="48">
        <f>VLOOKUP($A40,'Occupancy Raw Data'!$B$8:$BE$45,'Occupancy Raw Data'!K$3,FALSE)</f>
        <v>68.802228412256198</v>
      </c>
      <c r="G40" s="49">
        <f>VLOOKUP($A40,'Occupancy Raw Data'!$B$8:$BE$45,'Occupancy Raw Data'!L$3,FALSE)</f>
        <v>66.035283194057499</v>
      </c>
      <c r="H40" s="48">
        <f>VLOOKUP($A40,'Occupancy Raw Data'!$B$8:$BE$45,'Occupancy Raw Data'!N$3,FALSE)</f>
        <v>75.394614670380605</v>
      </c>
      <c r="I40" s="48">
        <f>VLOOKUP($A40,'Occupancy Raw Data'!$B$8:$BE$45,'Occupancy Raw Data'!O$3,FALSE)</f>
        <v>77.251624883936799</v>
      </c>
      <c r="J40" s="49">
        <f>VLOOKUP($A40,'Occupancy Raw Data'!$B$8:$BE$45,'Occupancy Raw Data'!P$3,FALSE)</f>
        <v>76.323119777158695</v>
      </c>
      <c r="K40" s="50">
        <f>VLOOKUP($A40,'Occupancy Raw Data'!$B$8:$BE$45,'Occupancy Raw Data'!R$3,FALSE)</f>
        <v>68.974665074943601</v>
      </c>
      <c r="M40" s="47">
        <f>VLOOKUP($A40,'Occupancy Raw Data'!$B$8:$BE$45,'Occupancy Raw Data'!T$3,FALSE)</f>
        <v>-1.3582342954159501</v>
      </c>
      <c r="N40" s="48">
        <f>VLOOKUP($A40,'Occupancy Raw Data'!$B$8:$BE$45,'Occupancy Raw Data'!U$3,FALSE)</f>
        <v>-3.72340425531914</v>
      </c>
      <c r="O40" s="48">
        <f>VLOOKUP($A40,'Occupancy Raw Data'!$B$8:$BE$45,'Occupancy Raw Data'!V$3,FALSE)</f>
        <v>-7.8979343863912499</v>
      </c>
      <c r="P40" s="48">
        <f>VLOOKUP($A40,'Occupancy Raw Data'!$B$8:$BE$45,'Occupancy Raw Data'!W$3,FALSE)</f>
        <v>-6.9306930693069297</v>
      </c>
      <c r="Q40" s="48">
        <f>VLOOKUP($A40,'Occupancy Raw Data'!$B$8:$BE$45,'Occupancy Raw Data'!X$3,FALSE)</f>
        <v>4.0730337078651599</v>
      </c>
      <c r="R40" s="49">
        <f>VLOOKUP($A40,'Occupancy Raw Data'!$B$8:$BE$45,'Occupancy Raw Data'!Y$3,FALSE)</f>
        <v>-3.4744842562432101</v>
      </c>
      <c r="S40" s="48">
        <f>VLOOKUP($A40,'Occupancy Raw Data'!$B$8:$BE$45,'Occupancy Raw Data'!AA$3,FALSE)</f>
        <v>7.9787234042553097</v>
      </c>
      <c r="T40" s="48">
        <f>VLOOKUP($A40,'Occupancy Raw Data'!$B$8:$BE$45,'Occupancy Raw Data'!AB$3,FALSE)</f>
        <v>-0.23980815347721801</v>
      </c>
      <c r="U40" s="49">
        <f>VLOOKUP($A40,'Occupancy Raw Data'!$B$8:$BE$45,'Occupancy Raw Data'!AC$3,FALSE)</f>
        <v>3.65699873896595</v>
      </c>
      <c r="V40" s="50">
        <f>VLOOKUP($A40,'Occupancy Raw Data'!$B$8:$BE$45,'Occupancy Raw Data'!AE$3,FALSE)</f>
        <v>-1.32827324478178</v>
      </c>
      <c r="X40" s="51">
        <f>VLOOKUP($A40,'ADR Raw Data'!$B$6:$BE$43,'ADR Raw Data'!G$1,FALSE)</f>
        <v>119.058726333907</v>
      </c>
      <c r="Y40" s="52">
        <f>VLOOKUP($A40,'ADR Raw Data'!$B$6:$BE$43,'ADR Raw Data'!H$1,FALSE)</f>
        <v>126.61542817679501</v>
      </c>
      <c r="Z40" s="52">
        <f>VLOOKUP($A40,'ADR Raw Data'!$B$6:$BE$43,'ADR Raw Data'!I$1,FALSE)</f>
        <v>118.48799472295499</v>
      </c>
      <c r="AA40" s="52">
        <f>VLOOKUP($A40,'ADR Raw Data'!$B$6:$BE$43,'ADR Raw Data'!J$1,FALSE)</f>
        <v>118.657819148936</v>
      </c>
      <c r="AB40" s="52">
        <f>VLOOKUP($A40,'ADR Raw Data'!$B$6:$BE$43,'ADR Raw Data'!K$1,FALSE)</f>
        <v>119.527881241565</v>
      </c>
      <c r="AC40" s="53">
        <f>VLOOKUP($A40,'ADR Raw Data'!$B$6:$BE$43,'ADR Raw Data'!L$1,FALSE)</f>
        <v>120.48859111361</v>
      </c>
      <c r="AD40" s="52">
        <f>VLOOKUP($A40,'ADR Raw Data'!$B$6:$BE$43,'ADR Raw Data'!N$1,FALSE)</f>
        <v>153.675677339901</v>
      </c>
      <c r="AE40" s="52">
        <f>VLOOKUP($A40,'ADR Raw Data'!$B$6:$BE$43,'ADR Raw Data'!O$1,FALSE)</f>
        <v>152.29745192307601</v>
      </c>
      <c r="AF40" s="53">
        <f>VLOOKUP($A40,'ADR Raw Data'!$B$6:$BE$43,'ADR Raw Data'!P$1,FALSE)</f>
        <v>152.97818126520599</v>
      </c>
      <c r="AG40" s="54">
        <f>VLOOKUP($A40,'ADR Raw Data'!$B$6:$BE$43,'ADR Raw Data'!R$1,FALSE)</f>
        <v>130.7603</v>
      </c>
      <c r="AI40" s="47">
        <f>VLOOKUP($A40,'ADR Raw Data'!$B$6:$BE$43,'ADR Raw Data'!T$1,FALSE)</f>
        <v>-1.1632270668956</v>
      </c>
      <c r="AJ40" s="48">
        <f>VLOOKUP($A40,'ADR Raw Data'!$B$6:$BE$43,'ADR Raw Data'!U$1,FALSE)</f>
        <v>5.6440338307375999</v>
      </c>
      <c r="AK40" s="48">
        <f>VLOOKUP($A40,'ADR Raw Data'!$B$6:$BE$43,'ADR Raw Data'!V$1,FALSE)</f>
        <v>-0.41205479115710297</v>
      </c>
      <c r="AL40" s="48">
        <f>VLOOKUP($A40,'ADR Raw Data'!$B$6:$BE$43,'ADR Raw Data'!W$1,FALSE)</f>
        <v>-0.46025489269291803</v>
      </c>
      <c r="AM40" s="48">
        <f>VLOOKUP($A40,'ADR Raw Data'!$B$6:$BE$43,'ADR Raw Data'!X$1,FALSE)</f>
        <v>2.5150358948942002</v>
      </c>
      <c r="AN40" s="49">
        <f>VLOOKUP($A40,'ADR Raw Data'!$B$6:$BE$43,'ADR Raw Data'!Y$1,FALSE)</f>
        <v>1.2655247722169201</v>
      </c>
      <c r="AO40" s="48">
        <f>VLOOKUP($A40,'ADR Raw Data'!$B$6:$BE$43,'ADR Raw Data'!AA$1,FALSE)</f>
        <v>4.1839693650934997</v>
      </c>
      <c r="AP40" s="48">
        <f>VLOOKUP($A40,'ADR Raw Data'!$B$6:$BE$43,'ADR Raw Data'!AB$1,FALSE)</f>
        <v>2.0638515049990902</v>
      </c>
      <c r="AQ40" s="49">
        <f>VLOOKUP($A40,'ADR Raw Data'!$B$6:$BE$43,'ADR Raw Data'!AC$1,FALSE)</f>
        <v>3.0813576292766598</v>
      </c>
      <c r="AR40" s="50">
        <f>VLOOKUP($A40,'ADR Raw Data'!$B$6:$BE$43,'ADR Raw Data'!AE$1,FALSE)</f>
        <v>2.2863529854689402</v>
      </c>
      <c r="AS40" s="40"/>
      <c r="AT40" s="51">
        <f>VLOOKUP($A40,'RevPAR Raw Data'!$B$6:$BE$43,'RevPAR Raw Data'!G$1,FALSE)</f>
        <v>64.227595171773402</v>
      </c>
      <c r="AU40" s="52">
        <f>VLOOKUP($A40,'RevPAR Raw Data'!$B$6:$BE$43,'RevPAR Raw Data'!H$1,FALSE)</f>
        <v>85.115663881151306</v>
      </c>
      <c r="AV40" s="52">
        <f>VLOOKUP($A40,'RevPAR Raw Data'!$B$6:$BE$43,'RevPAR Raw Data'!I$1,FALSE)</f>
        <v>83.392664809656395</v>
      </c>
      <c r="AW40" s="52">
        <f>VLOOKUP($A40,'RevPAR Raw Data'!$B$6:$BE$43,'RevPAR Raw Data'!J$1,FALSE)</f>
        <v>82.851142061281294</v>
      </c>
      <c r="AX40" s="52">
        <f>VLOOKUP($A40,'RevPAR Raw Data'!$B$6:$BE$43,'RevPAR Raw Data'!K$1,FALSE)</f>
        <v>82.237845868152206</v>
      </c>
      <c r="AY40" s="53">
        <f>VLOOKUP($A40,'RevPAR Raw Data'!$B$6:$BE$43,'RevPAR Raw Data'!L$1,FALSE)</f>
        <v>79.564982358402901</v>
      </c>
      <c r="AZ40" s="52">
        <f>VLOOKUP($A40,'RevPAR Raw Data'!$B$6:$BE$43,'RevPAR Raw Data'!N$1,FALSE)</f>
        <v>115.86318477251601</v>
      </c>
      <c r="BA40" s="52">
        <f>VLOOKUP($A40,'RevPAR Raw Data'!$B$6:$BE$43,'RevPAR Raw Data'!O$1,FALSE)</f>
        <v>117.652256267409</v>
      </c>
      <c r="BB40" s="53">
        <f>VLOOKUP($A40,'RevPAR Raw Data'!$B$6:$BE$43,'RevPAR Raw Data'!P$1,FALSE)</f>
        <v>116.75772051996201</v>
      </c>
      <c r="BC40" s="54">
        <f>VLOOKUP($A40,'RevPAR Raw Data'!$B$6:$BE$43,'RevPAR Raw Data'!R$1,FALSE)</f>
        <v>90.191478975991501</v>
      </c>
      <c r="BE40" s="47">
        <f>VLOOKUP($A40,'RevPAR Raw Data'!$B$6:$BE$43,'RevPAR Raw Data'!T$1,FALSE)</f>
        <v>-2.5056620133554302</v>
      </c>
      <c r="BF40" s="48">
        <f>VLOOKUP($A40,'RevPAR Raw Data'!$B$6:$BE$43,'RevPAR Raw Data'!U$1,FALSE)</f>
        <v>1.7104793795931199</v>
      </c>
      <c r="BG40" s="48">
        <f>VLOOKUP($A40,'RevPAR Raw Data'!$B$6:$BE$43,'RevPAR Raw Data'!V$1,FALSE)</f>
        <v>-8.2774453605067801</v>
      </c>
      <c r="BH40" s="48">
        <f>VLOOKUP($A40,'RevPAR Raw Data'!$B$6:$BE$43,'RevPAR Raw Data'!W$1,FALSE)</f>
        <v>-7.3590491080508302</v>
      </c>
      <c r="BI40" s="48">
        <f>VLOOKUP($A40,'RevPAR Raw Data'!$B$6:$BE$43,'RevPAR Raw Data'!X$1,FALSE)</f>
        <v>6.6905078625233099</v>
      </c>
      <c r="BJ40" s="49">
        <f>VLOOKUP($A40,'RevPAR Raw Data'!$B$6:$BE$43,'RevPAR Raw Data'!Y$1,FALSE)</f>
        <v>-2.2529299429958098</v>
      </c>
      <c r="BK40" s="48">
        <f>VLOOKUP($A40,'RevPAR Raw Data'!$B$6:$BE$43,'RevPAR Raw Data'!AA$1,FALSE)</f>
        <v>12.496520112308399</v>
      </c>
      <c r="BL40" s="48">
        <f>VLOOKUP($A40,'RevPAR Raw Data'!$B$6:$BE$43,'RevPAR Raw Data'!AB$1,FALSE)</f>
        <v>1.81909406733722</v>
      </c>
      <c r="BM40" s="49">
        <f>VLOOKUP($A40,'RevPAR Raw Data'!$B$6:$BE$43,'RevPAR Raw Data'!AC$1,FALSE)</f>
        <v>6.8510415778883003</v>
      </c>
      <c r="BN40" s="50">
        <f>VLOOKUP($A40,'RevPAR Raw Data'!$B$6:$BE$43,'RevPAR Raw Data'!AE$1,FALSE)</f>
        <v>0.92771072569991198</v>
      </c>
    </row>
    <row r="41" spans="1:66" x14ac:dyDescent="0.45">
      <c r="A41" s="63" t="s">
        <v>79</v>
      </c>
      <c r="B41" s="47">
        <f>VLOOKUP($A41,'Occupancy Raw Data'!$B$8:$BE$45,'Occupancy Raw Data'!G$3,FALSE)</f>
        <v>51.420651420651403</v>
      </c>
      <c r="C41" s="48">
        <f>VLOOKUP($A41,'Occupancy Raw Data'!$B$8:$BE$45,'Occupancy Raw Data'!H$3,FALSE)</f>
        <v>62.577962577962502</v>
      </c>
      <c r="D41" s="48">
        <f>VLOOKUP($A41,'Occupancy Raw Data'!$B$8:$BE$45,'Occupancy Raw Data'!I$3,FALSE)</f>
        <v>64.102564102564102</v>
      </c>
      <c r="E41" s="48">
        <f>VLOOKUP($A41,'Occupancy Raw Data'!$B$8:$BE$45,'Occupancy Raw Data'!J$3,FALSE)</f>
        <v>62.577962577962502</v>
      </c>
      <c r="F41" s="48">
        <f>VLOOKUP($A41,'Occupancy Raw Data'!$B$8:$BE$45,'Occupancy Raw Data'!K$3,FALSE)</f>
        <v>60.429660429660402</v>
      </c>
      <c r="G41" s="49">
        <f>VLOOKUP($A41,'Occupancy Raw Data'!$B$8:$BE$45,'Occupancy Raw Data'!L$3,FALSE)</f>
        <v>60.221760221760199</v>
      </c>
      <c r="H41" s="48">
        <f>VLOOKUP($A41,'Occupancy Raw Data'!$B$8:$BE$45,'Occupancy Raw Data'!N$3,FALSE)</f>
        <v>69.507969507969506</v>
      </c>
      <c r="I41" s="48">
        <f>VLOOKUP($A41,'Occupancy Raw Data'!$B$8:$BE$45,'Occupancy Raw Data'!O$3,FALSE)</f>
        <v>69.1614691614691</v>
      </c>
      <c r="J41" s="49">
        <f>VLOOKUP($A41,'Occupancy Raw Data'!$B$8:$BE$45,'Occupancy Raw Data'!P$3,FALSE)</f>
        <v>69.334719334719296</v>
      </c>
      <c r="K41" s="50">
        <f>VLOOKUP($A41,'Occupancy Raw Data'!$B$8:$BE$45,'Occupancy Raw Data'!R$3,FALSE)</f>
        <v>62.8254628254628</v>
      </c>
      <c r="M41" s="47">
        <f>VLOOKUP($A41,'Occupancy Raw Data'!$B$8:$BE$45,'Occupancy Raw Data'!T$3,FALSE)</f>
        <v>-0.13458950201884201</v>
      </c>
      <c r="N41" s="48">
        <f>VLOOKUP($A41,'Occupancy Raw Data'!$B$8:$BE$45,'Occupancy Raw Data'!U$3,FALSE)</f>
        <v>2.1493212669683199</v>
      </c>
      <c r="O41" s="48">
        <f>VLOOKUP($A41,'Occupancy Raw Data'!$B$8:$BE$45,'Occupancy Raw Data'!V$3,FALSE)</f>
        <v>3.5834266517357198</v>
      </c>
      <c r="P41" s="48">
        <f>VLOOKUP($A41,'Occupancy Raw Data'!$B$8:$BE$45,'Occupancy Raw Data'!W$3,FALSE)</f>
        <v>-2.3783783783783701</v>
      </c>
      <c r="Q41" s="48">
        <f>VLOOKUP($A41,'Occupancy Raw Data'!$B$8:$BE$45,'Occupancy Raw Data'!X$3,FALSE)</f>
        <v>0.11481056257175599</v>
      </c>
      <c r="R41" s="49">
        <f>VLOOKUP($A41,'Occupancy Raw Data'!$B$8:$BE$45,'Occupancy Raw Data'!Y$3,FALSE)</f>
        <v>0.67191844300278003</v>
      </c>
      <c r="S41" s="48">
        <f>VLOOKUP($A41,'Occupancy Raw Data'!$B$8:$BE$45,'Occupancy Raw Data'!AA$3,FALSE)</f>
        <v>-1.3765978367748199</v>
      </c>
      <c r="T41" s="48">
        <f>VLOOKUP($A41,'Occupancy Raw Data'!$B$8:$BE$45,'Occupancy Raw Data'!AB$3,FALSE)</f>
        <v>-3.4816247582205002</v>
      </c>
      <c r="U41" s="49">
        <f>VLOOKUP($A41,'Occupancy Raw Data'!$B$8:$BE$45,'Occupancy Raw Data'!AC$3,FALSE)</f>
        <v>-2.4378352023403198</v>
      </c>
      <c r="V41" s="50">
        <f>VLOOKUP($A41,'Occupancy Raw Data'!$B$8:$BE$45,'Occupancy Raw Data'!AE$3,FALSE)</f>
        <v>-0.329825663577823</v>
      </c>
      <c r="X41" s="51">
        <f>VLOOKUP($A41,'ADR Raw Data'!$B$6:$BE$43,'ADR Raw Data'!G$1,FALSE)</f>
        <v>149.932789757412</v>
      </c>
      <c r="Y41" s="52">
        <f>VLOOKUP($A41,'ADR Raw Data'!$B$6:$BE$43,'ADR Raw Data'!H$1,FALSE)</f>
        <v>150.27362126245799</v>
      </c>
      <c r="Z41" s="52">
        <f>VLOOKUP($A41,'ADR Raw Data'!$B$6:$BE$43,'ADR Raw Data'!I$1,FALSE)</f>
        <v>150.434897297297</v>
      </c>
      <c r="AA41" s="52">
        <f>VLOOKUP($A41,'ADR Raw Data'!$B$6:$BE$43,'ADR Raw Data'!J$1,FALSE)</f>
        <v>146.84757475083001</v>
      </c>
      <c r="AB41" s="52">
        <f>VLOOKUP($A41,'ADR Raw Data'!$B$6:$BE$43,'ADR Raw Data'!K$1,FALSE)</f>
        <v>146.65506880733901</v>
      </c>
      <c r="AC41" s="53">
        <f>VLOOKUP($A41,'ADR Raw Data'!$B$6:$BE$43,'ADR Raw Data'!L$1,FALSE)</f>
        <v>148.811523590333</v>
      </c>
      <c r="AD41" s="52">
        <f>VLOOKUP($A41,'ADR Raw Data'!$B$6:$BE$43,'ADR Raw Data'!N$1,FALSE)</f>
        <v>185.05147557327999</v>
      </c>
      <c r="AE41" s="52">
        <f>VLOOKUP($A41,'ADR Raw Data'!$B$6:$BE$43,'ADR Raw Data'!O$1,FALSE)</f>
        <v>189.427164328657</v>
      </c>
      <c r="AF41" s="53">
        <f>VLOOKUP($A41,'ADR Raw Data'!$B$6:$BE$43,'ADR Raw Data'!P$1,FALSE)</f>
        <v>187.233853073463</v>
      </c>
      <c r="AG41" s="54">
        <f>VLOOKUP($A41,'ADR Raw Data'!$B$6:$BE$43,'ADR Raw Data'!R$1,FALSE)</f>
        <v>160.92672707217099</v>
      </c>
      <c r="AI41" s="47">
        <f>VLOOKUP($A41,'ADR Raw Data'!$B$6:$BE$43,'ADR Raw Data'!T$1,FALSE)</f>
        <v>-1.3310008345608599</v>
      </c>
      <c r="AJ41" s="48">
        <f>VLOOKUP($A41,'ADR Raw Data'!$B$6:$BE$43,'ADR Raw Data'!U$1,FALSE)</f>
        <v>0.30832911751839998</v>
      </c>
      <c r="AK41" s="48">
        <f>VLOOKUP($A41,'ADR Raw Data'!$B$6:$BE$43,'ADR Raw Data'!V$1,FALSE)</f>
        <v>1.5602497128030099</v>
      </c>
      <c r="AL41" s="48">
        <f>VLOOKUP($A41,'ADR Raw Data'!$B$6:$BE$43,'ADR Raw Data'!W$1,FALSE)</f>
        <v>-0.24258436827043001</v>
      </c>
      <c r="AM41" s="48">
        <f>VLOOKUP($A41,'ADR Raw Data'!$B$6:$BE$43,'ADR Raw Data'!X$1,FALSE)</f>
        <v>-3.0518409629618801E-2</v>
      </c>
      <c r="AN41" s="49">
        <f>VLOOKUP($A41,'ADR Raw Data'!$B$6:$BE$43,'ADR Raw Data'!Y$1,FALSE)</f>
        <v>0.112189999345074</v>
      </c>
      <c r="AO41" s="48">
        <f>VLOOKUP($A41,'ADR Raw Data'!$B$6:$BE$43,'ADR Raw Data'!AA$1,FALSE)</f>
        <v>1.3994564751123399</v>
      </c>
      <c r="AP41" s="48">
        <f>VLOOKUP($A41,'ADR Raw Data'!$B$6:$BE$43,'ADR Raw Data'!AB$1,FALSE)</f>
        <v>4.4072723350520198</v>
      </c>
      <c r="AQ41" s="49">
        <f>VLOOKUP($A41,'ADR Raw Data'!$B$6:$BE$43,'ADR Raw Data'!AC$1,FALSE)</f>
        <v>2.8984522153782302</v>
      </c>
      <c r="AR41" s="50">
        <f>VLOOKUP($A41,'ADR Raw Data'!$B$6:$BE$43,'ADR Raw Data'!AE$1,FALSE)</f>
        <v>0.97266000274704001</v>
      </c>
      <c r="AS41" s="40"/>
      <c r="AT41" s="51">
        <f>VLOOKUP($A41,'RevPAR Raw Data'!$B$6:$BE$43,'RevPAR Raw Data'!G$1,FALSE)</f>
        <v>77.096417186417099</v>
      </c>
      <c r="AU41" s="52">
        <f>VLOOKUP($A41,'RevPAR Raw Data'!$B$6:$BE$43,'RevPAR Raw Data'!H$1,FALSE)</f>
        <v>94.0381704781704</v>
      </c>
      <c r="AV41" s="52">
        <f>VLOOKUP($A41,'RevPAR Raw Data'!$B$6:$BE$43,'RevPAR Raw Data'!I$1,FALSE)</f>
        <v>96.432626472626396</v>
      </c>
      <c r="AW41" s="52">
        <f>VLOOKUP($A41,'RevPAR Raw Data'!$B$6:$BE$43,'RevPAR Raw Data'!J$1,FALSE)</f>
        <v>91.894220374220296</v>
      </c>
      <c r="AX41" s="52">
        <f>VLOOKUP($A41,'RevPAR Raw Data'!$B$6:$BE$43,'RevPAR Raw Data'!K$1,FALSE)</f>
        <v>88.623160083160002</v>
      </c>
      <c r="AY41" s="53">
        <f>VLOOKUP($A41,'RevPAR Raw Data'!$B$6:$BE$43,'RevPAR Raw Data'!L$1,FALSE)</f>
        <v>89.616918918918898</v>
      </c>
      <c r="AZ41" s="52">
        <f>VLOOKUP($A41,'RevPAR Raw Data'!$B$6:$BE$43,'RevPAR Raw Data'!N$1,FALSE)</f>
        <v>128.625523215523</v>
      </c>
      <c r="BA41" s="52">
        <f>VLOOKUP($A41,'RevPAR Raw Data'!$B$6:$BE$43,'RevPAR Raw Data'!O$1,FALSE)</f>
        <v>131.01060984060899</v>
      </c>
      <c r="BB41" s="53">
        <f>VLOOKUP($A41,'RevPAR Raw Data'!$B$6:$BE$43,'RevPAR Raw Data'!P$1,FALSE)</f>
        <v>129.818066528066</v>
      </c>
      <c r="BC41" s="54">
        <f>VLOOKUP($A41,'RevPAR Raw Data'!$B$6:$BE$43,'RevPAR Raw Data'!R$1,FALSE)</f>
        <v>101.102961092961</v>
      </c>
      <c r="BE41" s="47">
        <f>VLOOKUP($A41,'RevPAR Raw Data'!$B$6:$BE$43,'RevPAR Raw Data'!T$1,FALSE)</f>
        <v>-1.4637989491846</v>
      </c>
      <c r="BF41" s="48">
        <f>VLOOKUP($A41,'RevPAR Raw Data'!$B$6:$BE$43,'RevPAR Raw Data'!U$1,FALSE)</f>
        <v>2.4642773677818002</v>
      </c>
      <c r="BG41" s="48">
        <f>VLOOKUP($A41,'RevPAR Raw Data'!$B$6:$BE$43,'RevPAR Raw Data'!V$1,FALSE)</f>
        <v>5.19958676858095</v>
      </c>
      <c r="BH41" s="48">
        <f>VLOOKUP($A41,'RevPAR Raw Data'!$B$6:$BE$43,'RevPAR Raw Data'!W$1,FALSE)</f>
        <v>-2.6151931724845299</v>
      </c>
      <c r="BI41" s="48">
        <f>VLOOKUP($A41,'RevPAR Raw Data'!$B$6:$BE$43,'RevPAR Raw Data'!X$1,FALSE)</f>
        <v>8.4257114584354004E-2</v>
      </c>
      <c r="BJ41" s="49">
        <f>VLOOKUP($A41,'RevPAR Raw Data'!$B$6:$BE$43,'RevPAR Raw Data'!Y$1,FALSE)</f>
        <v>0.78486226764465905</v>
      </c>
      <c r="BK41" s="48">
        <f>VLOOKUP($A41,'RevPAR Raw Data'!$B$6:$BE$43,'RevPAR Raw Data'!AA$1,FALSE)</f>
        <v>3.5937507745152498E-3</v>
      </c>
      <c r="BL41" s="48">
        <f>VLOOKUP($A41,'RevPAR Raw Data'!$B$6:$BE$43,'RevPAR Raw Data'!AB$1,FALSE)</f>
        <v>0.77220289205214898</v>
      </c>
      <c r="BM41" s="49">
        <f>VLOOKUP($A41,'RevPAR Raw Data'!$B$6:$BE$43,'RevPAR Raw Data'!AC$1,FALSE)</f>
        <v>0.38995752460841099</v>
      </c>
      <c r="BN41" s="50">
        <f>VLOOKUP($A41,'RevPAR Raw Data'!$B$6:$BE$43,'RevPAR Raw Data'!AE$1,FALSE)</f>
        <v>0.63962625686079999</v>
      </c>
    </row>
    <row r="42" spans="1:66" x14ac:dyDescent="0.45">
      <c r="A42" s="63" t="s">
        <v>80</v>
      </c>
      <c r="B42" s="47">
        <f>VLOOKUP($A42,'Occupancy Raw Data'!$B$8:$BE$45,'Occupancy Raw Data'!G$3,FALSE)</f>
        <v>60.014963659683602</v>
      </c>
      <c r="C42" s="48">
        <f>VLOOKUP($A42,'Occupancy Raw Data'!$B$8:$BE$45,'Occupancy Raw Data'!H$3,FALSE)</f>
        <v>65.765284309533897</v>
      </c>
      <c r="D42" s="48">
        <f>VLOOKUP($A42,'Occupancy Raw Data'!$B$8:$BE$45,'Occupancy Raw Data'!I$3,FALSE)</f>
        <v>68.953078238563407</v>
      </c>
      <c r="E42" s="48">
        <f>VLOOKUP($A42,'Occupancy Raw Data'!$B$8:$BE$45,'Occupancy Raw Data'!J$3,FALSE)</f>
        <v>67.764001710132504</v>
      </c>
      <c r="F42" s="48">
        <f>VLOOKUP($A42,'Occupancy Raw Data'!$B$8:$BE$45,'Occupancy Raw Data'!K$3,FALSE)</f>
        <v>67.523514322359901</v>
      </c>
      <c r="G42" s="49">
        <f>VLOOKUP($A42,'Occupancy Raw Data'!$B$8:$BE$45,'Occupancy Raw Data'!L$3,FALSE)</f>
        <v>66.004168448054699</v>
      </c>
      <c r="H42" s="48">
        <f>VLOOKUP($A42,'Occupancy Raw Data'!$B$8:$BE$45,'Occupancy Raw Data'!N$3,FALSE)</f>
        <v>74.775545104745603</v>
      </c>
      <c r="I42" s="48">
        <f>VLOOKUP($A42,'Occupancy Raw Data'!$B$8:$BE$45,'Occupancy Raw Data'!O$3,FALSE)</f>
        <v>77.073535699016603</v>
      </c>
      <c r="J42" s="49">
        <f>VLOOKUP($A42,'Occupancy Raw Data'!$B$8:$BE$45,'Occupancy Raw Data'!P$3,FALSE)</f>
        <v>75.924540401881103</v>
      </c>
      <c r="K42" s="50">
        <f>VLOOKUP($A42,'Occupancy Raw Data'!$B$8:$BE$45,'Occupancy Raw Data'!R$3,FALSE)</f>
        <v>68.838560434862202</v>
      </c>
      <c r="M42" s="47">
        <f>VLOOKUP($A42,'Occupancy Raw Data'!$B$8:$BE$45,'Occupancy Raw Data'!T$3,FALSE)</f>
        <v>2.7112216733416701</v>
      </c>
      <c r="N42" s="48">
        <f>VLOOKUP($A42,'Occupancy Raw Data'!$B$8:$BE$45,'Occupancy Raw Data'!U$3,FALSE)</f>
        <v>1.9043608697991199</v>
      </c>
      <c r="O42" s="48">
        <f>VLOOKUP($A42,'Occupancy Raw Data'!$B$8:$BE$45,'Occupancy Raw Data'!V$3,FALSE)</f>
        <v>1.7148192281381101</v>
      </c>
      <c r="P42" s="48">
        <f>VLOOKUP($A42,'Occupancy Raw Data'!$B$8:$BE$45,'Occupancy Raw Data'!W$3,FALSE)</f>
        <v>-7.0706820276977E-2</v>
      </c>
      <c r="Q42" s="48">
        <f>VLOOKUP($A42,'Occupancy Raw Data'!$B$8:$BE$45,'Occupancy Raw Data'!X$3,FALSE)</f>
        <v>-1.8701920664612901</v>
      </c>
      <c r="R42" s="49">
        <f>VLOOKUP($A42,'Occupancy Raw Data'!$B$8:$BE$45,'Occupancy Raw Data'!Y$3,FALSE)</f>
        <v>0.80665994158174403</v>
      </c>
      <c r="S42" s="48">
        <f>VLOOKUP($A42,'Occupancy Raw Data'!$B$8:$BE$45,'Occupancy Raw Data'!AA$3,FALSE)</f>
        <v>-7.0565978054963701</v>
      </c>
      <c r="T42" s="48">
        <f>VLOOKUP($A42,'Occupancy Raw Data'!$B$8:$BE$45,'Occupancy Raw Data'!AB$3,FALSE)</f>
        <v>-6.4205212079424703</v>
      </c>
      <c r="U42" s="49">
        <f>VLOOKUP($A42,'Occupancy Raw Data'!$B$8:$BE$45,'Occupancy Raw Data'!AC$3,FALSE)</f>
        <v>-6.73483088613429</v>
      </c>
      <c r="V42" s="50">
        <f>VLOOKUP($A42,'Occupancy Raw Data'!$B$8:$BE$45,'Occupancy Raw Data'!AE$3,FALSE)</f>
        <v>-1.69818928866337</v>
      </c>
      <c r="X42" s="51">
        <f>VLOOKUP($A42,'ADR Raw Data'!$B$6:$BE$43,'ADR Raw Data'!G$1,FALSE)</f>
        <v>131.94082368655299</v>
      </c>
      <c r="Y42" s="52">
        <f>VLOOKUP($A42,'ADR Raw Data'!$B$6:$BE$43,'ADR Raw Data'!H$1,FALSE)</f>
        <v>131.72037298878499</v>
      </c>
      <c r="Z42" s="52">
        <f>VLOOKUP($A42,'ADR Raw Data'!$B$6:$BE$43,'ADR Raw Data'!I$1,FALSE)</f>
        <v>131.96434063166001</v>
      </c>
      <c r="AA42" s="52">
        <f>VLOOKUP($A42,'ADR Raw Data'!$B$6:$BE$43,'ADR Raw Data'!J$1,FALSE)</f>
        <v>131.27626932176599</v>
      </c>
      <c r="AB42" s="52">
        <f>VLOOKUP($A42,'ADR Raw Data'!$B$6:$BE$43,'ADR Raw Data'!K$1,FALSE)</f>
        <v>132.20979976256399</v>
      </c>
      <c r="AC42" s="53">
        <f>VLOOKUP($A42,'ADR Raw Data'!$B$6:$BE$43,'ADR Raw Data'!L$1,FALSE)</f>
        <v>131.82038556519001</v>
      </c>
      <c r="AD42" s="52">
        <f>VLOOKUP($A42,'ADR Raw Data'!$B$6:$BE$43,'ADR Raw Data'!N$1,FALSE)</f>
        <v>176.22420561749499</v>
      </c>
      <c r="AE42" s="52">
        <f>VLOOKUP($A42,'ADR Raw Data'!$B$6:$BE$43,'ADR Raw Data'!O$1,FALSE)</f>
        <v>180.40209922340799</v>
      </c>
      <c r="AF42" s="53">
        <f>VLOOKUP($A42,'ADR Raw Data'!$B$6:$BE$43,'ADR Raw Data'!P$1,FALSE)</f>
        <v>178.34476525656299</v>
      </c>
      <c r="AG42" s="54">
        <f>VLOOKUP($A42,'ADR Raw Data'!$B$6:$BE$43,'ADR Raw Data'!R$1,FALSE)</f>
        <v>146.48136346244399</v>
      </c>
      <c r="AI42" s="47">
        <f>VLOOKUP($A42,'ADR Raw Data'!$B$6:$BE$43,'ADR Raw Data'!T$1,FALSE)</f>
        <v>0.34713606720274298</v>
      </c>
      <c r="AJ42" s="48">
        <f>VLOOKUP($A42,'ADR Raw Data'!$B$6:$BE$43,'ADR Raw Data'!U$1,FALSE)</f>
        <v>0.70846989331621502</v>
      </c>
      <c r="AK42" s="48">
        <f>VLOOKUP($A42,'ADR Raw Data'!$B$6:$BE$43,'ADR Raw Data'!V$1,FALSE)</f>
        <v>-4.8956706695273397E-2</v>
      </c>
      <c r="AL42" s="48">
        <f>VLOOKUP($A42,'ADR Raw Data'!$B$6:$BE$43,'ADR Raw Data'!W$1,FALSE)</f>
        <v>-0.113420705049445</v>
      </c>
      <c r="AM42" s="48">
        <f>VLOOKUP($A42,'ADR Raw Data'!$B$6:$BE$43,'ADR Raw Data'!X$1,FALSE)</f>
        <v>-3.4758945277243698</v>
      </c>
      <c r="AN42" s="49">
        <f>VLOOKUP($A42,'ADR Raw Data'!$B$6:$BE$43,'ADR Raw Data'!Y$1,FALSE)</f>
        <v>-0.58939214517208005</v>
      </c>
      <c r="AO42" s="48">
        <f>VLOOKUP($A42,'ADR Raw Data'!$B$6:$BE$43,'ADR Raw Data'!AA$1,FALSE)</f>
        <v>-1.4122117231389699</v>
      </c>
      <c r="AP42" s="48">
        <f>VLOOKUP($A42,'ADR Raw Data'!$B$6:$BE$43,'ADR Raw Data'!AB$1,FALSE)</f>
        <v>-2.9892680503787998</v>
      </c>
      <c r="AQ42" s="49">
        <f>VLOOKUP($A42,'ADR Raw Data'!$B$6:$BE$43,'ADR Raw Data'!AC$1,FALSE)</f>
        <v>-2.2216676375908202</v>
      </c>
      <c r="AR42" s="50">
        <f>VLOOKUP($A42,'ADR Raw Data'!$B$6:$BE$43,'ADR Raw Data'!AE$1,FALSE)</f>
        <v>-1.7832994747950299</v>
      </c>
      <c r="AS42" s="40"/>
      <c r="AT42" s="51">
        <f>VLOOKUP($A42,'RevPAR Raw Data'!$B$6:$BE$43,'RevPAR Raw Data'!G$1,FALSE)</f>
        <v>79.184237387772498</v>
      </c>
      <c r="AU42" s="52">
        <f>VLOOKUP($A42,'RevPAR Raw Data'!$B$6:$BE$43,'RevPAR Raw Data'!H$1,FALSE)</f>
        <v>86.626277789653599</v>
      </c>
      <c r="AV42" s="52">
        <f>VLOOKUP($A42,'RevPAR Raw Data'!$B$6:$BE$43,'RevPAR Raw Data'!I$1,FALSE)</f>
        <v>90.993475042753303</v>
      </c>
      <c r="AW42" s="52">
        <f>VLOOKUP($A42,'RevPAR Raw Data'!$B$6:$BE$43,'RevPAR Raw Data'!J$1,FALSE)</f>
        <v>88.9580533882</v>
      </c>
      <c r="AX42" s="52">
        <f>VLOOKUP($A42,'RevPAR Raw Data'!$B$6:$BE$43,'RevPAR Raw Data'!K$1,FALSE)</f>
        <v>89.272703078238493</v>
      </c>
      <c r="AY42" s="53">
        <f>VLOOKUP($A42,'RevPAR Raw Data'!$B$6:$BE$43,'RevPAR Raw Data'!L$1,FALSE)</f>
        <v>87.006949337323604</v>
      </c>
      <c r="AZ42" s="52">
        <f>VLOOKUP($A42,'RevPAR Raw Data'!$B$6:$BE$43,'RevPAR Raw Data'!N$1,FALSE)</f>
        <v>131.77261035698999</v>
      </c>
      <c r="BA42" s="52">
        <f>VLOOKUP($A42,'RevPAR Raw Data'!$B$6:$BE$43,'RevPAR Raw Data'!O$1,FALSE)</f>
        <v>139.04227634672901</v>
      </c>
      <c r="BB42" s="53">
        <f>VLOOKUP($A42,'RevPAR Raw Data'!$B$6:$BE$43,'RevPAR Raw Data'!P$1,FALSE)</f>
        <v>135.407443351859</v>
      </c>
      <c r="BC42" s="54">
        <f>VLOOKUP($A42,'RevPAR Raw Data'!$B$6:$BE$43,'RevPAR Raw Data'!R$1,FALSE)</f>
        <v>100.835661912905</v>
      </c>
      <c r="BE42" s="47">
        <f>VLOOKUP($A42,'RevPAR Raw Data'!$B$6:$BE$43,'RevPAR Raw Data'!T$1,FALSE)</f>
        <v>3.0677693688344001</v>
      </c>
      <c r="BF42" s="48">
        <f>VLOOKUP($A42,'RevPAR Raw Data'!$B$6:$BE$43,'RevPAR Raw Data'!U$1,FALSE)</f>
        <v>2.62632258653796</v>
      </c>
      <c r="BG42" s="48">
        <f>VLOOKUP($A42,'RevPAR Raw Data'!$B$6:$BE$43,'RevPAR Raw Data'!V$1,FALSE)</f>
        <v>1.66502300242296</v>
      </c>
      <c r="BH42" s="48">
        <f>VLOOKUP($A42,'RevPAR Raw Data'!$B$6:$BE$43,'RevPAR Raw Data'!W$1,FALSE)</f>
        <v>-0.18404732915234601</v>
      </c>
      <c r="BI42" s="48">
        <f>VLOOKUP($A42,'RevPAR Raw Data'!$B$6:$BE$43,'RevPAR Raw Data'!X$1,FALSE)</f>
        <v>-5.2810806904895902</v>
      </c>
      <c r="BJ42" s="49">
        <f>VLOOKUP($A42,'RevPAR Raw Data'!$B$6:$BE$43,'RevPAR Raw Data'!Y$1,FALSE)</f>
        <v>0.21251340607573099</v>
      </c>
      <c r="BK42" s="48">
        <f>VLOOKUP($A42,'RevPAR Raw Data'!$B$6:$BE$43,'RevPAR Raw Data'!AA$1,FALSE)</f>
        <v>-8.36915542717135</v>
      </c>
      <c r="BL42" s="48">
        <f>VLOOKUP($A42,'RevPAR Raw Data'!$B$6:$BE$43,'RevPAR Raw Data'!AB$1,FALSE)</f>
        <v>-9.2178626691844592</v>
      </c>
      <c r="BM42" s="49">
        <f>VLOOKUP($A42,'RevPAR Raw Data'!$B$6:$BE$43,'RevPAR Raw Data'!AC$1,FALSE)</f>
        <v>-8.8068729654813893</v>
      </c>
      <c r="BN42" s="50">
        <f>VLOOKUP($A42,'RevPAR Raw Data'!$B$6:$BE$43,'RevPAR Raw Data'!AE$1,FALSE)</f>
        <v>-3.4512049627926502</v>
      </c>
    </row>
    <row r="43" spans="1:66" x14ac:dyDescent="0.45">
      <c r="A43" s="66" t="s">
        <v>81</v>
      </c>
      <c r="B43" s="47">
        <f>VLOOKUP($A43,'Occupancy Raw Data'!$B$8:$BE$45,'Occupancy Raw Data'!G$3,FALSE)</f>
        <v>51.862121242344998</v>
      </c>
      <c r="C43" s="48">
        <f>VLOOKUP($A43,'Occupancy Raw Data'!$B$8:$BE$45,'Occupancy Raw Data'!H$3,FALSE)</f>
        <v>65.296922064191804</v>
      </c>
      <c r="D43" s="48">
        <f>VLOOKUP($A43,'Occupancy Raw Data'!$B$8:$BE$45,'Occupancy Raw Data'!I$3,FALSE)</f>
        <v>70.616983503221505</v>
      </c>
      <c r="E43" s="48">
        <f>VLOOKUP($A43,'Occupancy Raw Data'!$B$8:$BE$45,'Occupancy Raw Data'!J$3,FALSE)</f>
        <v>69.579701182900706</v>
      </c>
      <c r="F43" s="48">
        <f>VLOOKUP($A43,'Occupancy Raw Data'!$B$8:$BE$45,'Occupancy Raw Data'!K$3,FALSE)</f>
        <v>65.6679499710757</v>
      </c>
      <c r="G43" s="49">
        <f>VLOOKUP($A43,'Occupancy Raw Data'!$B$8:$BE$45,'Occupancy Raw Data'!L$3,FALSE)</f>
        <v>64.604735592747005</v>
      </c>
      <c r="H43" s="48">
        <f>VLOOKUP($A43,'Occupancy Raw Data'!$B$8:$BE$45,'Occupancy Raw Data'!N$3,FALSE)</f>
        <v>67.600885679519607</v>
      </c>
      <c r="I43" s="48">
        <f>VLOOKUP($A43,'Occupancy Raw Data'!$B$8:$BE$45,'Occupancy Raw Data'!O$3,FALSE)</f>
        <v>70.427480002393693</v>
      </c>
      <c r="J43" s="49">
        <f>VLOOKUP($A43,'Occupancy Raw Data'!$B$8:$BE$45,'Occupancy Raw Data'!P$3,FALSE)</f>
        <v>69.014182840956593</v>
      </c>
      <c r="K43" s="50">
        <f>VLOOKUP($A43,'Occupancy Raw Data'!$B$8:$BE$45,'Occupancy Raw Data'!R$3,FALSE)</f>
        <v>65.864577663663994</v>
      </c>
      <c r="M43" s="47">
        <f>VLOOKUP($A43,'Occupancy Raw Data'!$B$8:$BE$45,'Occupancy Raw Data'!T$3,FALSE)</f>
        <v>-3.6966439535385001</v>
      </c>
      <c r="N43" s="48">
        <f>VLOOKUP($A43,'Occupancy Raw Data'!$B$8:$BE$45,'Occupancy Raw Data'!U$3,FALSE)</f>
        <v>-0.73440811398373795</v>
      </c>
      <c r="O43" s="48">
        <f>VLOOKUP($A43,'Occupancy Raw Data'!$B$8:$BE$45,'Occupancy Raw Data'!V$3,FALSE)</f>
        <v>1.2523529914451601</v>
      </c>
      <c r="P43" s="48">
        <f>VLOOKUP($A43,'Occupancy Raw Data'!$B$8:$BE$45,'Occupancy Raw Data'!W$3,FALSE)</f>
        <v>0.65002360208780696</v>
      </c>
      <c r="Q43" s="48">
        <f>VLOOKUP($A43,'Occupancy Raw Data'!$B$8:$BE$45,'Occupancy Raw Data'!X$3,FALSE)</f>
        <v>3.8828494194241001</v>
      </c>
      <c r="R43" s="49">
        <f>VLOOKUP($A43,'Occupancy Raw Data'!$B$8:$BE$45,'Occupancy Raw Data'!Y$3,FALSE)</f>
        <v>0.40514703009255998</v>
      </c>
      <c r="S43" s="48">
        <f>VLOOKUP($A43,'Occupancy Raw Data'!$B$8:$BE$45,'Occupancy Raw Data'!AA$3,FALSE)</f>
        <v>0.91467426966941401</v>
      </c>
      <c r="T43" s="48">
        <f>VLOOKUP($A43,'Occupancy Raw Data'!$B$8:$BE$45,'Occupancy Raw Data'!AB$3,FALSE)</f>
        <v>4.4692317291011898</v>
      </c>
      <c r="U43" s="49">
        <f>VLOOKUP($A43,'Occupancy Raw Data'!$B$8:$BE$45,'Occupancy Raw Data'!AC$3,FALSE)</f>
        <v>2.6975915740354099</v>
      </c>
      <c r="V43" s="50">
        <f>VLOOKUP($A43,'Occupancy Raw Data'!$B$8:$BE$45,'Occupancy Raw Data'!AE$3,FALSE)</f>
        <v>1.0806464569549701</v>
      </c>
      <c r="X43" s="51">
        <f>VLOOKUP($A43,'ADR Raw Data'!$B$6:$BE$43,'ADR Raw Data'!G$1,FALSE)</f>
        <v>121.70854532866601</v>
      </c>
      <c r="Y43" s="52">
        <f>VLOOKUP($A43,'ADR Raw Data'!$B$6:$BE$43,'ADR Raw Data'!H$1,FALSE)</f>
        <v>132.958939329137</v>
      </c>
      <c r="Z43" s="52">
        <f>VLOOKUP($A43,'ADR Raw Data'!$B$6:$BE$43,'ADR Raw Data'!I$1,FALSE)</f>
        <v>137.76571311544799</v>
      </c>
      <c r="AA43" s="52">
        <f>VLOOKUP($A43,'ADR Raw Data'!$B$6:$BE$43,'ADR Raw Data'!J$1,FALSE)</f>
        <v>136.27693873455399</v>
      </c>
      <c r="AB43" s="52">
        <f>VLOOKUP($A43,'ADR Raw Data'!$B$6:$BE$43,'ADR Raw Data'!K$1,FALSE)</f>
        <v>129.74255953827401</v>
      </c>
      <c r="AC43" s="53">
        <f>VLOOKUP($A43,'ADR Raw Data'!$B$6:$BE$43,'ADR Raw Data'!L$1,FALSE)</f>
        <v>132.264324327662</v>
      </c>
      <c r="AD43" s="52">
        <f>VLOOKUP($A43,'ADR Raw Data'!$B$6:$BE$43,'ADR Raw Data'!N$1,FALSE)</f>
        <v>125.279281182684</v>
      </c>
      <c r="AE43" s="52">
        <f>VLOOKUP($A43,'ADR Raw Data'!$B$6:$BE$43,'ADR Raw Data'!O$1,FALSE)</f>
        <v>125.74834362431299</v>
      </c>
      <c r="AF43" s="53">
        <f>VLOOKUP($A43,'ADR Raw Data'!$B$6:$BE$43,'ADR Raw Data'!P$1,FALSE)</f>
        <v>125.51861521786201</v>
      </c>
      <c r="AG43" s="54">
        <f>VLOOKUP($A43,'ADR Raw Data'!$B$6:$BE$43,'ADR Raw Data'!R$1,FALSE)</f>
        <v>130.24481434690401</v>
      </c>
      <c r="AI43" s="47">
        <f>VLOOKUP($A43,'ADR Raw Data'!$B$6:$BE$43,'ADR Raw Data'!T$1,FALSE)</f>
        <v>3.8610432200394902</v>
      </c>
      <c r="AJ43" s="48">
        <f>VLOOKUP($A43,'ADR Raw Data'!$B$6:$BE$43,'ADR Raw Data'!U$1,FALSE)</f>
        <v>4.0700930849984296</v>
      </c>
      <c r="AK43" s="48">
        <f>VLOOKUP($A43,'ADR Raw Data'!$B$6:$BE$43,'ADR Raw Data'!V$1,FALSE)</f>
        <v>5.1659402933533496</v>
      </c>
      <c r="AL43" s="48">
        <f>VLOOKUP($A43,'ADR Raw Data'!$B$6:$BE$43,'ADR Raw Data'!W$1,FALSE)</f>
        <v>6.0486873805086203</v>
      </c>
      <c r="AM43" s="48">
        <f>VLOOKUP($A43,'ADR Raw Data'!$B$6:$BE$43,'ADR Raw Data'!X$1,FALSE)</f>
        <v>6.2296367375826298</v>
      </c>
      <c r="AN43" s="49">
        <f>VLOOKUP($A43,'ADR Raw Data'!$B$6:$BE$43,'ADR Raw Data'!Y$1,FALSE)</f>
        <v>5.1837278285515698</v>
      </c>
      <c r="AO43" s="48">
        <f>VLOOKUP($A43,'ADR Raw Data'!$B$6:$BE$43,'ADR Raw Data'!AA$1,FALSE)</f>
        <v>4.4476048326585502</v>
      </c>
      <c r="AP43" s="48">
        <f>VLOOKUP($A43,'ADR Raw Data'!$B$6:$BE$43,'ADR Raw Data'!AB$1,FALSE)</f>
        <v>5.1615863719246597</v>
      </c>
      <c r="AQ43" s="49">
        <f>VLOOKUP($A43,'ADR Raw Data'!$B$6:$BE$43,'ADR Raw Data'!AC$1,FALSE)</f>
        <v>4.80856831582315</v>
      </c>
      <c r="AR43" s="50">
        <f>VLOOKUP($A43,'ADR Raw Data'!$B$6:$BE$43,'ADR Raw Data'!AE$1,FALSE)</f>
        <v>5.0513005727863103</v>
      </c>
      <c r="AS43" s="40"/>
      <c r="AT43" s="51">
        <f>VLOOKUP($A43,'RevPAR Raw Data'!$B$6:$BE$43,'RevPAR Raw Data'!G$1,FALSE)</f>
        <v>63.120633340647501</v>
      </c>
      <c r="AU43" s="52">
        <f>VLOOKUP($A43,'RevPAR Raw Data'!$B$6:$BE$43,'RevPAR Raw Data'!H$1,FALSE)</f>
        <v>86.818094991123203</v>
      </c>
      <c r="AV43" s="52">
        <f>VLOOKUP($A43,'RevPAR Raw Data'!$B$6:$BE$43,'RevPAR Raw Data'!I$1,FALSE)</f>
        <v>97.285990903831902</v>
      </c>
      <c r="AW43" s="52">
        <f>VLOOKUP($A43,'RevPAR Raw Data'!$B$6:$BE$43,'RevPAR Raw Data'!J$1,FALSE)</f>
        <v>94.821086752707899</v>
      </c>
      <c r="AX43" s="52">
        <f>VLOOKUP($A43,'RevPAR Raw Data'!$B$6:$BE$43,'RevPAR Raw Data'!K$1,FALSE)</f>
        <v>85.199279088787307</v>
      </c>
      <c r="AY43" s="53">
        <f>VLOOKUP($A43,'RevPAR Raw Data'!$B$6:$BE$43,'RevPAR Raw Data'!L$1,FALSE)</f>
        <v>85.449017015419599</v>
      </c>
      <c r="AZ43" s="52">
        <f>VLOOKUP($A43,'RevPAR Raw Data'!$B$6:$BE$43,'RevPAR Raw Data'!N$1,FALSE)</f>
        <v>84.689903652430601</v>
      </c>
      <c r="BA43" s="52">
        <f>VLOOKUP($A43,'RevPAR Raw Data'!$B$6:$BE$43,'RevPAR Raw Data'!O$1,FALSE)</f>
        <v>88.561389559354396</v>
      </c>
      <c r="BB43" s="53">
        <f>VLOOKUP($A43,'RevPAR Raw Data'!$B$6:$BE$43,'RevPAR Raw Data'!P$1,FALSE)</f>
        <v>86.625646605892499</v>
      </c>
      <c r="BC43" s="54">
        <f>VLOOKUP($A43,'RevPAR Raw Data'!$B$6:$BE$43,'RevPAR Raw Data'!R$1,FALSE)</f>
        <v>85.785196898411797</v>
      </c>
      <c r="BE43" s="47">
        <f>VLOOKUP($A43,'RevPAR Raw Data'!$B$6:$BE$43,'RevPAR Raw Data'!T$1,FALSE)</f>
        <v>2.1670245763885199E-2</v>
      </c>
      <c r="BF43" s="48">
        <f>VLOOKUP($A43,'RevPAR Raw Data'!$B$6:$BE$43,'RevPAR Raw Data'!U$1,FALSE)</f>
        <v>3.3057938771517699</v>
      </c>
      <c r="BG43" s="48">
        <f>VLOOKUP($A43,'RevPAR Raw Data'!$B$6:$BE$43,'RevPAR Raw Data'!V$1,FALSE)</f>
        <v>6.4829890925985998</v>
      </c>
      <c r="BH43" s="48">
        <f>VLOOKUP($A43,'RevPAR Raw Data'!$B$6:$BE$43,'RevPAR Raw Data'!W$1,FALSE)</f>
        <v>6.7380288781862401</v>
      </c>
      <c r="BI43" s="48">
        <f>VLOOKUP($A43,'RevPAR Raw Data'!$B$6:$BE$43,'RevPAR Raw Data'!X$1,FALSE)</f>
        <v>10.3543735709041</v>
      </c>
      <c r="BJ43" s="49">
        <f>VLOOKUP($A43,'RevPAR Raw Data'!$B$6:$BE$43,'RevPAR Raw Data'!Y$1,FALSE)</f>
        <v>5.6098765779895903</v>
      </c>
      <c r="BK43" s="48">
        <f>VLOOKUP($A43,'RevPAR Raw Data'!$B$6:$BE$43,'RevPAR Raw Data'!AA$1,FALSE)</f>
        <v>5.4029601993488701</v>
      </c>
      <c r="BL43" s="48">
        <f>VLOOKUP($A43,'RevPAR Raw Data'!$B$6:$BE$43,'RevPAR Raw Data'!AB$1,FALSE)</f>
        <v>9.8615013568848706</v>
      </c>
      <c r="BM43" s="49">
        <f>VLOOKUP($A43,'RevPAR Raw Data'!$B$6:$BE$43,'RevPAR Raw Data'!AC$1,FALSE)</f>
        <v>7.63587542357795</v>
      </c>
      <c r="BN43" s="50">
        <f>VLOOKUP($A43,'RevPAR Raw Data'!$B$6:$BE$43,'RevPAR Raw Data'!AE$1,FALSE)</f>
        <v>6.1865337304112398</v>
      </c>
    </row>
    <row r="44" spans="1:66" x14ac:dyDescent="0.45">
      <c r="A44" s="63" t="s">
        <v>82</v>
      </c>
      <c r="B44" s="47">
        <f>VLOOKUP($A44,'Occupancy Raw Data'!$B$8:$BE$45,'Occupancy Raw Data'!G$3,FALSE)</f>
        <v>49.959235437992497</v>
      </c>
      <c r="C44" s="48">
        <f>VLOOKUP($A44,'Occupancy Raw Data'!$B$8:$BE$45,'Occupancy Raw Data'!H$3,FALSE)</f>
        <v>57.061328018842197</v>
      </c>
      <c r="D44" s="48">
        <f>VLOOKUP($A44,'Occupancy Raw Data'!$B$8:$BE$45,'Occupancy Raw Data'!I$3,FALSE)</f>
        <v>58.7553220400398</v>
      </c>
      <c r="E44" s="48">
        <f>VLOOKUP($A44,'Occupancy Raw Data'!$B$8:$BE$45,'Occupancy Raw Data'!J$3,FALSE)</f>
        <v>59.480025364616303</v>
      </c>
      <c r="F44" s="48">
        <f>VLOOKUP($A44,'Occupancy Raw Data'!$B$8:$BE$45,'Occupancy Raw Data'!K$3,FALSE)</f>
        <v>56.907328562369699</v>
      </c>
      <c r="G44" s="49">
        <f>VLOOKUP($A44,'Occupancy Raw Data'!$B$8:$BE$45,'Occupancy Raw Data'!L$3,FALSE)</f>
        <v>56.432647884772102</v>
      </c>
      <c r="H44" s="48">
        <f>VLOOKUP($A44,'Occupancy Raw Data'!$B$8:$BE$45,'Occupancy Raw Data'!N$3,FALSE)</f>
        <v>63.284717818642903</v>
      </c>
      <c r="I44" s="48">
        <f>VLOOKUP($A44,'Occupancy Raw Data'!$B$8:$BE$45,'Occupancy Raw Data'!O$3,FALSE)</f>
        <v>65.395416251472</v>
      </c>
      <c r="J44" s="49">
        <f>VLOOKUP($A44,'Occupancy Raw Data'!$B$8:$BE$45,'Occupancy Raw Data'!P$3,FALSE)</f>
        <v>64.340067035057501</v>
      </c>
      <c r="K44" s="50">
        <f>VLOOKUP($A44,'Occupancy Raw Data'!$B$8:$BE$45,'Occupancy Raw Data'!R$3,FALSE)</f>
        <v>58.691910499139397</v>
      </c>
      <c r="M44" s="47">
        <f>VLOOKUP($A44,'Occupancy Raw Data'!$B$8:$BE$45,'Occupancy Raw Data'!T$3,FALSE)</f>
        <v>1.4104744260754301</v>
      </c>
      <c r="N44" s="48">
        <f>VLOOKUP($A44,'Occupancy Raw Data'!$B$8:$BE$45,'Occupancy Raw Data'!U$3,FALSE)</f>
        <v>4.0800877709505503</v>
      </c>
      <c r="O44" s="48">
        <f>VLOOKUP($A44,'Occupancy Raw Data'!$B$8:$BE$45,'Occupancy Raw Data'!V$3,FALSE)</f>
        <v>-0.19162635976669801</v>
      </c>
      <c r="P44" s="48">
        <f>VLOOKUP($A44,'Occupancy Raw Data'!$B$8:$BE$45,'Occupancy Raw Data'!W$3,FALSE)</f>
        <v>2.7201125468223099E-2</v>
      </c>
      <c r="Q44" s="48">
        <f>VLOOKUP($A44,'Occupancy Raw Data'!$B$8:$BE$45,'Occupancy Raw Data'!X$3,FALSE)</f>
        <v>1.9363448896515401</v>
      </c>
      <c r="R44" s="49">
        <f>VLOOKUP($A44,'Occupancy Raw Data'!$B$8:$BE$45,'Occupancy Raw Data'!Y$3,FALSE)</f>
        <v>1.4074197806129101</v>
      </c>
      <c r="S44" s="48">
        <f>VLOOKUP($A44,'Occupancy Raw Data'!$B$8:$BE$45,'Occupancy Raw Data'!AA$3,FALSE)</f>
        <v>0.79519676721473798</v>
      </c>
      <c r="T44" s="48">
        <f>VLOOKUP($A44,'Occupancy Raw Data'!$B$8:$BE$45,'Occupancy Raw Data'!AB$3,FALSE)</f>
        <v>-3.4365165067227901</v>
      </c>
      <c r="U44" s="49">
        <f>VLOOKUP($A44,'Occupancy Raw Data'!$B$8:$BE$45,'Occupancy Raw Data'!AC$3,FALSE)</f>
        <v>-1.4007050720793499</v>
      </c>
      <c r="V44" s="50">
        <f>VLOOKUP($A44,'Occupancy Raw Data'!$B$8:$BE$45,'Occupancy Raw Data'!AE$3,FALSE)</f>
        <v>0.51083634985997906</v>
      </c>
      <c r="X44" s="51">
        <f>VLOOKUP($A44,'ADR Raw Data'!$B$6:$BE$43,'ADR Raw Data'!G$1,FALSE)</f>
        <v>101.653945602901</v>
      </c>
      <c r="Y44" s="52">
        <f>VLOOKUP($A44,'ADR Raw Data'!$B$6:$BE$43,'ADR Raw Data'!H$1,FALSE)</f>
        <v>101.857061438323</v>
      </c>
      <c r="Z44" s="52">
        <f>VLOOKUP($A44,'ADR Raw Data'!$B$6:$BE$43,'ADR Raw Data'!I$1,FALSE)</f>
        <v>103.842155411655</v>
      </c>
      <c r="AA44" s="52">
        <f>VLOOKUP($A44,'ADR Raw Data'!$B$6:$BE$43,'ADR Raw Data'!J$1,FALSE)</f>
        <v>101.96202863234799</v>
      </c>
      <c r="AB44" s="52">
        <f>VLOOKUP($A44,'ADR Raw Data'!$B$6:$BE$43,'ADR Raw Data'!K$1,FALSE)</f>
        <v>102.105160776822</v>
      </c>
      <c r="AC44" s="53">
        <f>VLOOKUP($A44,'ADR Raw Data'!$B$6:$BE$43,'ADR Raw Data'!L$1,FALSE)</f>
        <v>102.30662193399201</v>
      </c>
      <c r="AD44" s="52">
        <f>VLOOKUP($A44,'ADR Raw Data'!$B$6:$BE$43,'ADR Raw Data'!N$1,FALSE)</f>
        <v>120.321319782421</v>
      </c>
      <c r="AE44" s="52">
        <f>VLOOKUP($A44,'ADR Raw Data'!$B$6:$BE$43,'ADR Raw Data'!O$1,FALSE)</f>
        <v>123.013525419033</v>
      </c>
      <c r="AF44" s="53">
        <f>VLOOKUP($A44,'ADR Raw Data'!$B$6:$BE$43,'ADR Raw Data'!P$1,FALSE)</f>
        <v>121.689502287926</v>
      </c>
      <c r="AG44" s="54">
        <f>VLOOKUP($A44,'ADR Raw Data'!$B$6:$BE$43,'ADR Raw Data'!R$1,FALSE)</f>
        <v>108.377528278173</v>
      </c>
      <c r="AI44" s="47">
        <f>VLOOKUP($A44,'ADR Raw Data'!$B$6:$BE$43,'ADR Raw Data'!T$1,FALSE)</f>
        <v>5.7109167648626</v>
      </c>
      <c r="AJ44" s="48">
        <f>VLOOKUP($A44,'ADR Raw Data'!$B$6:$BE$43,'ADR Raw Data'!U$1,FALSE)</f>
        <v>6.4380159079326296</v>
      </c>
      <c r="AK44" s="48">
        <f>VLOOKUP($A44,'ADR Raw Data'!$B$6:$BE$43,'ADR Raw Data'!V$1,FALSE)</f>
        <v>7.7885757987593101</v>
      </c>
      <c r="AL44" s="48">
        <f>VLOOKUP($A44,'ADR Raw Data'!$B$6:$BE$43,'ADR Raw Data'!W$1,FALSE)</f>
        <v>4.98503182820071</v>
      </c>
      <c r="AM44" s="48">
        <f>VLOOKUP($A44,'ADR Raw Data'!$B$6:$BE$43,'ADR Raw Data'!X$1,FALSE)</f>
        <v>4.7263729983126703</v>
      </c>
      <c r="AN44" s="49">
        <f>VLOOKUP($A44,'ADR Raw Data'!$B$6:$BE$43,'ADR Raw Data'!Y$1,FALSE)</f>
        <v>5.9290244882541501</v>
      </c>
      <c r="AO44" s="48">
        <f>VLOOKUP($A44,'ADR Raw Data'!$B$6:$BE$43,'ADR Raw Data'!AA$1,FALSE)</f>
        <v>5.2285278762026799</v>
      </c>
      <c r="AP44" s="48">
        <f>VLOOKUP($A44,'ADR Raw Data'!$B$6:$BE$43,'ADR Raw Data'!AB$1,FALSE)</f>
        <v>5.8340848274138697</v>
      </c>
      <c r="AQ44" s="49">
        <f>VLOOKUP($A44,'ADR Raw Data'!$B$6:$BE$43,'ADR Raw Data'!AC$1,FALSE)</f>
        <v>5.5202255734518699</v>
      </c>
      <c r="AR44" s="50">
        <f>VLOOKUP($A44,'ADR Raw Data'!$B$6:$BE$43,'ADR Raw Data'!AE$1,FALSE)</f>
        <v>5.6675124185734296</v>
      </c>
      <c r="AS44" s="40"/>
      <c r="AT44" s="51">
        <f>VLOOKUP($A44,'RevPAR Raw Data'!$B$6:$BE$43,'RevPAR Raw Data'!G$1,FALSE)</f>
        <v>50.785534015762202</v>
      </c>
      <c r="AU44" s="52">
        <f>VLOOKUP($A44,'RevPAR Raw Data'!$B$6:$BE$43,'RevPAR Raw Data'!H$1,FALSE)</f>
        <v>58.120991937675498</v>
      </c>
      <c r="AV44" s="52">
        <f>VLOOKUP($A44,'RevPAR Raw Data'!$B$6:$BE$43,'RevPAR Raw Data'!I$1,FALSE)</f>
        <v>61.012792825437003</v>
      </c>
      <c r="AW44" s="52">
        <f>VLOOKUP($A44,'RevPAR Raw Data'!$B$6:$BE$43,'RevPAR Raw Data'!J$1,FALSE)</f>
        <v>60.647040492798197</v>
      </c>
      <c r="AX44" s="52">
        <f>VLOOKUP($A44,'RevPAR Raw Data'!$B$6:$BE$43,'RevPAR Raw Data'!K$1,FALSE)</f>
        <v>58.105319322402302</v>
      </c>
      <c r="AY44" s="53">
        <f>VLOOKUP($A44,'RevPAR Raw Data'!$B$6:$BE$43,'RevPAR Raw Data'!L$1,FALSE)</f>
        <v>57.734335718815103</v>
      </c>
      <c r="AZ44" s="52">
        <f>VLOOKUP($A44,'RevPAR Raw Data'!$B$6:$BE$43,'RevPAR Raw Data'!N$1,FALSE)</f>
        <v>76.145007699972794</v>
      </c>
      <c r="BA44" s="52">
        <f>VLOOKUP($A44,'RevPAR Raw Data'!$B$6:$BE$43,'RevPAR Raw Data'!O$1,FALSE)</f>
        <v>80.445206993387004</v>
      </c>
      <c r="BB44" s="53">
        <f>VLOOKUP($A44,'RevPAR Raw Data'!$B$6:$BE$43,'RevPAR Raw Data'!P$1,FALSE)</f>
        <v>78.295107346679899</v>
      </c>
      <c r="BC44" s="54">
        <f>VLOOKUP($A44,'RevPAR Raw Data'!$B$6:$BE$43,'RevPAR Raw Data'!R$1,FALSE)</f>
        <v>63.608841898205</v>
      </c>
      <c r="BE44" s="47">
        <f>VLOOKUP($A44,'RevPAR Raw Data'!$B$6:$BE$43,'RevPAR Raw Data'!T$1,FALSE)</f>
        <v>7.20194221140087</v>
      </c>
      <c r="BF44" s="48">
        <f>VLOOKUP($A44,'RevPAR Raw Data'!$B$6:$BE$43,'RevPAR Raw Data'!U$1,FALSE)</f>
        <v>10.780780378634599</v>
      </c>
      <c r="BG44" s="48">
        <f>VLOOKUP($A44,'RevPAR Raw Data'!$B$6:$BE$43,'RevPAR Raw Data'!V$1,FALSE)</f>
        <v>7.5820244747117798</v>
      </c>
      <c r="BH44" s="48">
        <f>VLOOKUP($A44,'RevPAR Raw Data'!$B$6:$BE$43,'RevPAR Raw Data'!W$1,FALSE)</f>
        <v>5.0135889384311598</v>
      </c>
      <c r="BI44" s="48">
        <f>VLOOKUP($A44,'RevPAR Raw Data'!$B$6:$BE$43,'RevPAR Raw Data'!X$1,FALSE)</f>
        <v>6.75423676998291</v>
      </c>
      <c r="BJ44" s="49">
        <f>VLOOKUP($A44,'RevPAR Raw Data'!$B$6:$BE$43,'RevPAR Raw Data'!Y$1,FALSE)</f>
        <v>7.4198905323121398</v>
      </c>
      <c r="BK44" s="48">
        <f>VLOOKUP($A44,'RevPAR Raw Data'!$B$6:$BE$43,'RevPAR Raw Data'!AA$1,FALSE)</f>
        <v>6.0653017280619101</v>
      </c>
      <c r="BL44" s="48">
        <f>VLOOKUP($A44,'RevPAR Raw Data'!$B$6:$BE$43,'RevPAR Raw Data'!AB$1,FALSE)</f>
        <v>2.1970790325807901</v>
      </c>
      <c r="BM44" s="49">
        <f>VLOOKUP($A44,'RevPAR Raw Data'!$B$6:$BE$43,'RevPAR Raw Data'!AC$1,FALSE)</f>
        <v>4.0421984217749598</v>
      </c>
      <c r="BN44" s="50">
        <f>VLOOKUP($A44,'RevPAR Raw Data'!$B$6:$BE$43,'RevPAR Raw Data'!AE$1,FALSE)</f>
        <v>6.2073004820003099</v>
      </c>
    </row>
    <row r="45" spans="1:66" x14ac:dyDescent="0.45">
      <c r="A45" s="63" t="s">
        <v>83</v>
      </c>
      <c r="B45" s="47">
        <f>VLOOKUP($A45,'Occupancy Raw Data'!$B$8:$BE$45,'Occupancy Raw Data'!G$3,FALSE)</f>
        <v>46.817042606516203</v>
      </c>
      <c r="C45" s="48">
        <f>VLOOKUP($A45,'Occupancy Raw Data'!$B$8:$BE$45,'Occupancy Raw Data'!H$3,FALSE)</f>
        <v>60.075187969924798</v>
      </c>
      <c r="D45" s="48">
        <f>VLOOKUP($A45,'Occupancy Raw Data'!$B$8:$BE$45,'Occupancy Raw Data'!I$3,FALSE)</f>
        <v>62.155388471177901</v>
      </c>
      <c r="E45" s="48">
        <f>VLOOKUP($A45,'Occupancy Raw Data'!$B$8:$BE$45,'Occupancy Raw Data'!J$3,FALSE)</f>
        <v>62.907268170426001</v>
      </c>
      <c r="F45" s="48">
        <f>VLOOKUP($A45,'Occupancy Raw Data'!$B$8:$BE$45,'Occupancy Raw Data'!K$3,FALSE)</f>
        <v>62.882205513784399</v>
      </c>
      <c r="G45" s="49">
        <f>VLOOKUP($A45,'Occupancy Raw Data'!$B$8:$BE$45,'Occupancy Raw Data'!L$3,FALSE)</f>
        <v>58.967418546365899</v>
      </c>
      <c r="H45" s="48">
        <f>VLOOKUP($A45,'Occupancy Raw Data'!$B$8:$BE$45,'Occupancy Raw Data'!N$3,FALSE)</f>
        <v>64.310776942355801</v>
      </c>
      <c r="I45" s="48">
        <f>VLOOKUP($A45,'Occupancy Raw Data'!$B$8:$BE$45,'Occupancy Raw Data'!O$3,FALSE)</f>
        <v>65.338345864661605</v>
      </c>
      <c r="J45" s="49">
        <f>VLOOKUP($A45,'Occupancy Raw Data'!$B$8:$BE$45,'Occupancy Raw Data'!P$3,FALSE)</f>
        <v>64.824561403508696</v>
      </c>
      <c r="K45" s="50">
        <f>VLOOKUP($A45,'Occupancy Raw Data'!$B$8:$BE$45,'Occupancy Raw Data'!R$3,FALSE)</f>
        <v>60.640887934120997</v>
      </c>
      <c r="M45" s="47">
        <f>VLOOKUP($A45,'Occupancy Raw Data'!$B$8:$BE$45,'Occupancy Raw Data'!T$3,FALSE)</f>
        <v>3.3185840707964598</v>
      </c>
      <c r="N45" s="48">
        <f>VLOOKUP($A45,'Occupancy Raw Data'!$B$8:$BE$45,'Occupancy Raw Data'!U$3,FALSE)</f>
        <v>1.7834394904458499</v>
      </c>
      <c r="O45" s="48">
        <f>VLOOKUP($A45,'Occupancy Raw Data'!$B$8:$BE$45,'Occupancy Raw Data'!V$3,FALSE)</f>
        <v>-1.7432646592709899</v>
      </c>
      <c r="P45" s="48">
        <f>VLOOKUP($A45,'Occupancy Raw Data'!$B$8:$BE$45,'Occupancy Raw Data'!W$3,FALSE)</f>
        <v>-2.8261711188540399</v>
      </c>
      <c r="Q45" s="48">
        <f>VLOOKUP($A45,'Occupancy Raw Data'!$B$8:$BE$45,'Occupancy Raw Data'!X$3,FALSE)</f>
        <v>-6.3805970149253701</v>
      </c>
      <c r="R45" s="49">
        <f>VLOOKUP($A45,'Occupancy Raw Data'!$B$8:$BE$45,'Occupancy Raw Data'!Y$3,FALSE)</f>
        <v>-1.5564853556485301</v>
      </c>
      <c r="S45" s="48">
        <f>VLOOKUP($A45,'Occupancy Raw Data'!$B$8:$BE$45,'Occupancy Raw Data'!AA$3,FALSE)</f>
        <v>-8.7157595161864094</v>
      </c>
      <c r="T45" s="48">
        <f>VLOOKUP($A45,'Occupancy Raw Data'!$B$8:$BE$45,'Occupancy Raw Data'!AB$3,FALSE)</f>
        <v>-9.6986491167301594</v>
      </c>
      <c r="U45" s="49">
        <f>VLOOKUP($A45,'Occupancy Raw Data'!$B$8:$BE$45,'Occupancy Raw Data'!AC$3,FALSE)</f>
        <v>-9.2137592137592108</v>
      </c>
      <c r="V45" s="50">
        <f>VLOOKUP($A45,'Occupancy Raw Data'!$B$8:$BE$45,'Occupancy Raw Data'!AE$3,FALSE)</f>
        <v>-4.0287851314596503</v>
      </c>
      <c r="X45" s="51">
        <f>VLOOKUP($A45,'ADR Raw Data'!$B$6:$BE$43,'ADR Raw Data'!G$1,FALSE)</f>
        <v>93.717767665952806</v>
      </c>
      <c r="Y45" s="52">
        <f>VLOOKUP($A45,'ADR Raw Data'!$B$6:$BE$43,'ADR Raw Data'!H$1,FALSE)</f>
        <v>102.891960784313</v>
      </c>
      <c r="Z45" s="52">
        <f>VLOOKUP($A45,'ADR Raw Data'!$B$6:$BE$43,'ADR Raw Data'!I$1,FALSE)</f>
        <v>106.427177419354</v>
      </c>
      <c r="AA45" s="52">
        <f>VLOOKUP($A45,'ADR Raw Data'!$B$6:$BE$43,'ADR Raw Data'!J$1,FALSE)</f>
        <v>121.12335856573701</v>
      </c>
      <c r="AB45" s="52">
        <f>VLOOKUP($A45,'ADR Raw Data'!$B$6:$BE$43,'ADR Raw Data'!K$1,FALSE)</f>
        <v>138.12931048226301</v>
      </c>
      <c r="AC45" s="53">
        <f>VLOOKUP($A45,'ADR Raw Data'!$B$6:$BE$43,'ADR Raw Data'!L$1,FALSE)</f>
        <v>113.585709792587</v>
      </c>
      <c r="AD45" s="52">
        <f>VLOOKUP($A45,'ADR Raw Data'!$B$6:$BE$43,'ADR Raw Data'!N$1,FALSE)</f>
        <v>145.212365549493</v>
      </c>
      <c r="AE45" s="52">
        <f>VLOOKUP($A45,'ADR Raw Data'!$B$6:$BE$43,'ADR Raw Data'!O$1,FALSE)</f>
        <v>149.316144994246</v>
      </c>
      <c r="AF45" s="53">
        <f>VLOOKUP($A45,'ADR Raw Data'!$B$6:$BE$43,'ADR Raw Data'!P$1,FALSE)</f>
        <v>147.28051807461799</v>
      </c>
      <c r="AG45" s="54">
        <f>VLOOKUP($A45,'ADR Raw Data'!$B$6:$BE$43,'ADR Raw Data'!R$1,FALSE)</f>
        <v>123.876979984648</v>
      </c>
      <c r="AI45" s="47">
        <f>VLOOKUP($A45,'ADR Raw Data'!$B$6:$BE$43,'ADR Raw Data'!T$1,FALSE)</f>
        <v>11.3925344752197</v>
      </c>
      <c r="AJ45" s="48">
        <f>VLOOKUP($A45,'ADR Raw Data'!$B$6:$BE$43,'ADR Raw Data'!U$1,FALSE)</f>
        <v>11.373745415253</v>
      </c>
      <c r="AK45" s="48">
        <f>VLOOKUP($A45,'ADR Raw Data'!$B$6:$BE$43,'ADR Raw Data'!V$1,FALSE)</f>
        <v>11.6180351723378</v>
      </c>
      <c r="AL45" s="48">
        <f>VLOOKUP($A45,'ADR Raw Data'!$B$6:$BE$43,'ADR Raw Data'!W$1,FALSE)</f>
        <v>13.7134048181137</v>
      </c>
      <c r="AM45" s="48">
        <f>VLOOKUP($A45,'ADR Raw Data'!$B$6:$BE$43,'ADR Raw Data'!X$1,FALSE)</f>
        <v>12.0863790731509</v>
      </c>
      <c r="AN45" s="49">
        <f>VLOOKUP($A45,'ADR Raw Data'!$B$6:$BE$43,'ADR Raw Data'!Y$1,FALSE)</f>
        <v>11.647965455697801</v>
      </c>
      <c r="AO45" s="48">
        <f>VLOOKUP($A45,'ADR Raw Data'!$B$6:$BE$43,'ADR Raw Data'!AA$1,FALSE)</f>
        <v>7.1330240586158498</v>
      </c>
      <c r="AP45" s="48">
        <f>VLOOKUP($A45,'ADR Raw Data'!$B$6:$BE$43,'ADR Raw Data'!AB$1,FALSE)</f>
        <v>9.8504480890408406</v>
      </c>
      <c r="AQ45" s="49">
        <f>VLOOKUP($A45,'ADR Raw Data'!$B$6:$BE$43,'ADR Raw Data'!AC$1,FALSE)</f>
        <v>8.5035925321958707</v>
      </c>
      <c r="AR45" s="50">
        <f>VLOOKUP($A45,'ADR Raw Data'!$B$6:$BE$43,'ADR Raw Data'!AE$1,FALSE)</f>
        <v>9.9039080856829695</v>
      </c>
      <c r="AS45" s="40"/>
      <c r="AT45" s="51">
        <f>VLOOKUP($A45,'RevPAR Raw Data'!$B$6:$BE$43,'RevPAR Raw Data'!G$1,FALSE)</f>
        <v>43.875887218045101</v>
      </c>
      <c r="AU45" s="52">
        <f>VLOOKUP($A45,'RevPAR Raw Data'!$B$6:$BE$43,'RevPAR Raw Data'!H$1,FALSE)</f>
        <v>61.8125388471177</v>
      </c>
      <c r="AV45" s="52">
        <f>VLOOKUP($A45,'RevPAR Raw Data'!$B$6:$BE$43,'RevPAR Raw Data'!I$1,FALSE)</f>
        <v>66.1502255639097</v>
      </c>
      <c r="AW45" s="52">
        <f>VLOOKUP($A45,'RevPAR Raw Data'!$B$6:$BE$43,'RevPAR Raw Data'!J$1,FALSE)</f>
        <v>76.195395989974898</v>
      </c>
      <c r="AX45" s="52">
        <f>VLOOKUP($A45,'RevPAR Raw Data'!$B$6:$BE$43,'RevPAR Raw Data'!K$1,FALSE)</f>
        <v>86.858756892230502</v>
      </c>
      <c r="AY45" s="53">
        <f>VLOOKUP($A45,'RevPAR Raw Data'!$B$6:$BE$43,'RevPAR Raw Data'!L$1,FALSE)</f>
        <v>66.978560902255595</v>
      </c>
      <c r="AZ45" s="52">
        <f>VLOOKUP($A45,'RevPAR Raw Data'!$B$6:$BE$43,'RevPAR Raw Data'!N$1,FALSE)</f>
        <v>93.387200501253105</v>
      </c>
      <c r="BA45" s="52">
        <f>VLOOKUP($A45,'RevPAR Raw Data'!$B$6:$BE$43,'RevPAR Raw Data'!O$1,FALSE)</f>
        <v>97.560699248120301</v>
      </c>
      <c r="BB45" s="53">
        <f>VLOOKUP($A45,'RevPAR Raw Data'!$B$6:$BE$43,'RevPAR Raw Data'!P$1,FALSE)</f>
        <v>95.473949874686696</v>
      </c>
      <c r="BC45" s="54">
        <f>VLOOKUP($A45,'RevPAR Raw Data'!$B$6:$BE$43,'RevPAR Raw Data'!R$1,FALSE)</f>
        <v>75.120100608664501</v>
      </c>
      <c r="BE45" s="47">
        <f>VLOOKUP($A45,'RevPAR Raw Data'!$B$6:$BE$43,'RevPAR Raw Data'!T$1,FALSE)</f>
        <v>15.089189380370801</v>
      </c>
      <c r="BF45" s="48">
        <f>VLOOKUP($A45,'RevPAR Raw Data'!$B$6:$BE$43,'RevPAR Raw Data'!U$1,FALSE)</f>
        <v>13.3600287729773</v>
      </c>
      <c r="BG45" s="48">
        <f>VLOOKUP($A45,'RevPAR Raw Data'!$B$6:$BE$43,'RevPAR Raw Data'!V$1,FALSE)</f>
        <v>9.6722374118057601</v>
      </c>
      <c r="BH45" s="48">
        <f>VLOOKUP($A45,'RevPAR Raw Data'!$B$6:$BE$43,'RevPAR Raw Data'!W$1,FALSE)</f>
        <v>10.4996694128786</v>
      </c>
      <c r="BI45" s="48">
        <f>VLOOKUP($A45,'RevPAR Raw Data'!$B$6:$BE$43,'RevPAR Raw Data'!X$1,FALSE)</f>
        <v>4.93459891587157</v>
      </c>
      <c r="BJ45" s="49">
        <f>VLOOKUP($A45,'RevPAR Raw Data'!$B$6:$BE$43,'RevPAR Raw Data'!Y$1,FALSE)</f>
        <v>9.9101812235003504</v>
      </c>
      <c r="BK45" s="48">
        <f>VLOOKUP($A45,'RevPAR Raw Data'!$B$6:$BE$43,'RevPAR Raw Data'!AA$1,FALSE)</f>
        <v>-2.2044326807512302</v>
      </c>
      <c r="BL45" s="48">
        <f>VLOOKUP($A45,'RevPAR Raw Data'!$B$6:$BE$43,'RevPAR Raw Data'!AB$1,FALSE)</f>
        <v>-0.80356142427104904</v>
      </c>
      <c r="BM45" s="49">
        <f>VLOOKUP($A45,'RevPAR Raw Data'!$B$6:$BE$43,'RevPAR Raw Data'!AC$1,FALSE)</f>
        <v>-1.4936672219990701</v>
      </c>
      <c r="BN45" s="50">
        <f>VLOOKUP($A45,'RevPAR Raw Data'!$B$6:$BE$43,'RevPAR Raw Data'!AE$1,FALSE)</f>
        <v>5.4761157778338898</v>
      </c>
    </row>
    <row r="46" spans="1:66" x14ac:dyDescent="0.45">
      <c r="A46" s="66" t="s">
        <v>84</v>
      </c>
      <c r="B46" s="47">
        <f>VLOOKUP($A46,'Occupancy Raw Data'!$B$8:$BE$45,'Occupancy Raw Data'!G$3,FALSE)</f>
        <v>42.192096175981497</v>
      </c>
      <c r="C46" s="48">
        <f>VLOOKUP($A46,'Occupancy Raw Data'!$B$8:$BE$45,'Occupancy Raw Data'!H$3,FALSE)</f>
        <v>50.134288272157498</v>
      </c>
      <c r="D46" s="48">
        <f>VLOOKUP($A46,'Occupancy Raw Data'!$B$8:$BE$45,'Occupancy Raw Data'!I$3,FALSE)</f>
        <v>52.858421793068104</v>
      </c>
      <c r="E46" s="48">
        <f>VLOOKUP($A46,'Occupancy Raw Data'!$B$8:$BE$45,'Occupancy Raw Data'!J$3,FALSE)</f>
        <v>55.416293643688398</v>
      </c>
      <c r="F46" s="48">
        <f>VLOOKUP($A46,'Occupancy Raw Data'!$B$8:$BE$45,'Occupancy Raw Data'!K$3,FALSE)</f>
        <v>52.743317559790199</v>
      </c>
      <c r="G46" s="49">
        <f>VLOOKUP($A46,'Occupancy Raw Data'!$B$8:$BE$45,'Occupancy Raw Data'!L$3,FALSE)</f>
        <v>50.668883488937198</v>
      </c>
      <c r="H46" s="48">
        <f>VLOOKUP($A46,'Occupancy Raw Data'!$B$8:$BE$45,'Occupancy Raw Data'!N$3,FALSE)</f>
        <v>54.648932088502299</v>
      </c>
      <c r="I46" s="48">
        <f>VLOOKUP($A46,'Occupancy Raw Data'!$B$8:$BE$45,'Occupancy Raw Data'!O$3,FALSE)</f>
        <v>53.612993989001097</v>
      </c>
      <c r="J46" s="49">
        <f>VLOOKUP($A46,'Occupancy Raw Data'!$B$8:$BE$45,'Occupancy Raw Data'!P$3,FALSE)</f>
        <v>54.130963038751702</v>
      </c>
      <c r="K46" s="50">
        <f>VLOOKUP($A46,'Occupancy Raw Data'!$B$8:$BE$45,'Occupancy Raw Data'!R$3,FALSE)</f>
        <v>51.658049074598502</v>
      </c>
      <c r="M46" s="47">
        <f>VLOOKUP($A46,'Occupancy Raw Data'!$B$8:$BE$45,'Occupancy Raw Data'!T$3,FALSE)</f>
        <v>-6.3989196190698205E-2</v>
      </c>
      <c r="N46" s="48">
        <f>VLOOKUP($A46,'Occupancy Raw Data'!$B$8:$BE$45,'Occupancy Raw Data'!U$3,FALSE)</f>
        <v>2.8197733640099898</v>
      </c>
      <c r="O46" s="48">
        <f>VLOOKUP($A46,'Occupancy Raw Data'!$B$8:$BE$45,'Occupancy Raw Data'!V$3,FALSE)</f>
        <v>1.0494616569503099</v>
      </c>
      <c r="P46" s="48">
        <f>VLOOKUP($A46,'Occupancy Raw Data'!$B$8:$BE$45,'Occupancy Raw Data'!W$3,FALSE)</f>
        <v>7.6412881230221297</v>
      </c>
      <c r="Q46" s="48">
        <f>VLOOKUP($A46,'Occupancy Raw Data'!$B$8:$BE$45,'Occupancy Raw Data'!X$3,FALSE)</f>
        <v>8.68110453654735</v>
      </c>
      <c r="R46" s="49">
        <f>VLOOKUP($A46,'Occupancy Raw Data'!$B$8:$BE$45,'Occupancy Raw Data'!Y$3,FALSE)</f>
        <v>4.1281196955068999</v>
      </c>
      <c r="S46" s="48">
        <f>VLOOKUP($A46,'Occupancy Raw Data'!$B$8:$BE$45,'Occupancy Raw Data'!AA$3,FALSE)</f>
        <v>-2.3007376516059801</v>
      </c>
      <c r="T46" s="48">
        <f>VLOOKUP($A46,'Occupancy Raw Data'!$B$8:$BE$45,'Occupancy Raw Data'!AB$3,FALSE)</f>
        <v>-5.9918519054975299</v>
      </c>
      <c r="U46" s="49">
        <f>VLOOKUP($A46,'Occupancy Raw Data'!$B$8:$BE$45,'Occupancy Raw Data'!AC$3,FALSE)</f>
        <v>-4.1641724438949996</v>
      </c>
      <c r="V46" s="50">
        <f>VLOOKUP($A46,'Occupancy Raw Data'!$B$8:$BE$45,'Occupancy Raw Data'!AE$3,FALSE)</f>
        <v>1.4987768756344</v>
      </c>
      <c r="X46" s="51">
        <f>VLOOKUP($A46,'ADR Raw Data'!$B$6:$BE$43,'ADR Raw Data'!G$1,FALSE)</f>
        <v>108.798787511367</v>
      </c>
      <c r="Y46" s="52">
        <f>VLOOKUP($A46,'ADR Raw Data'!$B$6:$BE$43,'ADR Raw Data'!H$1,FALSE)</f>
        <v>100.166571428571</v>
      </c>
      <c r="Z46" s="52">
        <f>VLOOKUP($A46,'ADR Raw Data'!$B$6:$BE$43,'ADR Raw Data'!I$1,FALSE)</f>
        <v>108.485581901766</v>
      </c>
      <c r="AA46" s="52">
        <f>VLOOKUP($A46,'ADR Raw Data'!$B$6:$BE$43,'ADR Raw Data'!J$1,FALSE)</f>
        <v>103.50961920147699</v>
      </c>
      <c r="AB46" s="52">
        <f>VLOOKUP($A46,'ADR Raw Data'!$B$6:$BE$43,'ADR Raw Data'!K$1,FALSE)</f>
        <v>104.638637245392</v>
      </c>
      <c r="AC46" s="53">
        <f>VLOOKUP($A46,'ADR Raw Data'!$B$6:$BE$43,'ADR Raw Data'!L$1,FALSE)</f>
        <v>105.00217022565499</v>
      </c>
      <c r="AD46" s="52">
        <f>VLOOKUP($A46,'ADR Raw Data'!$B$6:$BE$43,'ADR Raw Data'!N$1,FALSE)</f>
        <v>120.52682892581301</v>
      </c>
      <c r="AE46" s="52">
        <f>VLOOKUP($A46,'ADR Raw Data'!$B$6:$BE$43,'ADR Raw Data'!O$1,FALSE)</f>
        <v>120.739682729007</v>
      </c>
      <c r="AF46" s="53">
        <f>VLOOKUP($A46,'ADR Raw Data'!$B$6:$BE$43,'ADR Raw Data'!P$1,FALSE)</f>
        <v>120.632237448316</v>
      </c>
      <c r="AG46" s="54">
        <f>VLOOKUP($A46,'ADR Raw Data'!$B$6:$BE$43,'ADR Raw Data'!R$1,FALSE)</f>
        <v>109.681682110773</v>
      </c>
      <c r="AI46" s="47">
        <f>VLOOKUP($A46,'ADR Raw Data'!$B$6:$BE$43,'ADR Raw Data'!T$1,FALSE)</f>
        <v>6.7298654188507196</v>
      </c>
      <c r="AJ46" s="48">
        <f>VLOOKUP($A46,'ADR Raw Data'!$B$6:$BE$43,'ADR Raw Data'!U$1,FALSE)</f>
        <v>-1.2493180144187499</v>
      </c>
      <c r="AK46" s="48">
        <f>VLOOKUP($A46,'ADR Raw Data'!$B$6:$BE$43,'ADR Raw Data'!V$1,FALSE)</f>
        <v>5.1251916064326997</v>
      </c>
      <c r="AL46" s="48">
        <f>VLOOKUP($A46,'ADR Raw Data'!$B$6:$BE$43,'ADR Raw Data'!W$1,FALSE)</f>
        <v>8.4778118252483399</v>
      </c>
      <c r="AM46" s="48">
        <f>VLOOKUP($A46,'ADR Raw Data'!$B$6:$BE$43,'ADR Raw Data'!X$1,FALSE)</f>
        <v>4.7340862655547104E-3</v>
      </c>
      <c r="AN46" s="49">
        <f>VLOOKUP($A46,'ADR Raw Data'!$B$6:$BE$43,'ADR Raw Data'!Y$1,FALSE)</f>
        <v>3.6893243389777499</v>
      </c>
      <c r="AO46" s="48">
        <f>VLOOKUP($A46,'ADR Raw Data'!$B$6:$BE$43,'ADR Raw Data'!AA$1,FALSE)</f>
        <v>-1.5011943596183499</v>
      </c>
      <c r="AP46" s="48">
        <f>VLOOKUP($A46,'ADR Raw Data'!$B$6:$BE$43,'ADR Raw Data'!AB$1,FALSE)</f>
        <v>5.2136278605958504</v>
      </c>
      <c r="AQ46" s="49">
        <f>VLOOKUP($A46,'ADR Raw Data'!$B$6:$BE$43,'ADR Raw Data'!AC$1,FALSE)</f>
        <v>1.7792781618486699</v>
      </c>
      <c r="AR46" s="50">
        <f>VLOOKUP($A46,'ADR Raw Data'!$B$6:$BE$43,'ADR Raw Data'!AE$1,FALSE)</f>
        <v>2.75775354759657</v>
      </c>
      <c r="AS46" s="40"/>
      <c r="AT46" s="51">
        <f>VLOOKUP($A46,'RevPAR Raw Data'!$B$6:$BE$43,'RevPAR Raw Data'!G$1,FALSE)</f>
        <v>45.904489065097799</v>
      </c>
      <c r="AU46" s="52">
        <f>VLOOKUP($A46,'RevPAR Raw Data'!$B$6:$BE$43,'RevPAR Raw Data'!H$1,FALSE)</f>
        <v>50.217797672336602</v>
      </c>
      <c r="AV46" s="52">
        <f>VLOOKUP($A46,'RevPAR Raw Data'!$B$6:$BE$43,'RevPAR Raw Data'!I$1,FALSE)</f>
        <v>57.343766466300004</v>
      </c>
      <c r="AW46" s="52">
        <f>VLOOKUP($A46,'RevPAR Raw Data'!$B$6:$BE$43,'RevPAR Raw Data'!J$1,FALSE)</f>
        <v>57.3611945261542</v>
      </c>
      <c r="AX46" s="52">
        <f>VLOOKUP($A46,'RevPAR Raw Data'!$B$6:$BE$43,'RevPAR Raw Data'!K$1,FALSE)</f>
        <v>55.189888732574403</v>
      </c>
      <c r="AY46" s="53">
        <f>VLOOKUP($A46,'RevPAR Raw Data'!$B$6:$BE$43,'RevPAR Raw Data'!L$1,FALSE)</f>
        <v>53.203427292492599</v>
      </c>
      <c r="AZ46" s="52">
        <f>VLOOKUP($A46,'RevPAR Raw Data'!$B$6:$BE$43,'RevPAR Raw Data'!N$1,FALSE)</f>
        <v>65.866624888093099</v>
      </c>
      <c r="BA46" s="52">
        <f>VLOOKUP($A46,'RevPAR Raw Data'!$B$6:$BE$43,'RevPAR Raw Data'!O$1,FALSE)</f>
        <v>64.732158843841901</v>
      </c>
      <c r="BB46" s="53">
        <f>VLOOKUP($A46,'RevPAR Raw Data'!$B$6:$BE$43,'RevPAR Raw Data'!P$1,FALSE)</f>
        <v>65.299391865967493</v>
      </c>
      <c r="BC46" s="54">
        <f>VLOOKUP($A46,'RevPAR Raw Data'!$B$6:$BE$43,'RevPAR Raw Data'!R$1,FALSE)</f>
        <v>56.659417170628302</v>
      </c>
      <c r="BE46" s="47">
        <f>VLOOKUP($A46,'RevPAR Raw Data'!$B$6:$BE$43,'RevPAR Raw Data'!T$1,FALSE)</f>
        <v>6.66156983587378</v>
      </c>
      <c r="BF46" s="48">
        <f>VLOOKUP($A46,'RevPAR Raw Data'!$B$6:$BE$43,'RevPAR Raw Data'!U$1,FALSE)</f>
        <v>1.5352274129888801</v>
      </c>
      <c r="BG46" s="48">
        <f>VLOOKUP($A46,'RevPAR Raw Data'!$B$6:$BE$43,'RevPAR Raw Data'!V$1,FALSE)</f>
        <v>6.2284401841377601</v>
      </c>
      <c r="BH46" s="48">
        <f>VLOOKUP($A46,'RevPAR Raw Data'!$B$6:$BE$43,'RevPAR Raw Data'!W$1,FALSE)</f>
        <v>16.766913976365299</v>
      </c>
      <c r="BI46" s="48">
        <f>VLOOKUP($A46,'RevPAR Raw Data'!$B$6:$BE$43,'RevPAR Raw Data'!X$1,FALSE)</f>
        <v>8.6862495937904693</v>
      </c>
      <c r="BJ46" s="49">
        <f>VLOOKUP($A46,'RevPAR Raw Data'!$B$6:$BE$43,'RevPAR Raw Data'!Y$1,FALSE)</f>
        <v>7.9697437591531202</v>
      </c>
      <c r="BK46" s="48">
        <f>VLOOKUP($A46,'RevPAR Raw Data'!$B$6:$BE$43,'RevPAR Raw Data'!AA$1,FALSE)</f>
        <v>-3.7673934673687999</v>
      </c>
      <c r="BL46" s="48">
        <f>VLOOKUP($A46,'RevPAR Raw Data'!$B$6:$BE$43,'RevPAR Raw Data'!AB$1,FALSE)</f>
        <v>-1.09061690521234</v>
      </c>
      <c r="BM46" s="49">
        <f>VLOOKUP($A46,'RevPAR Raw Data'!$B$6:$BE$43,'RevPAR Raw Data'!AC$1,FALSE)</f>
        <v>-2.45898649296227</v>
      </c>
      <c r="BN46" s="50">
        <f>VLOOKUP($A46,'RevPAR Raw Data'!$B$6:$BE$43,'RevPAR Raw Data'!AE$1,FALSE)</f>
        <v>4.2978629956893304</v>
      </c>
    </row>
    <row r="47" spans="1:66" x14ac:dyDescent="0.45">
      <c r="A47" s="63" t="s">
        <v>85</v>
      </c>
      <c r="B47" s="47">
        <f>VLOOKUP($A47,'Occupancy Raw Data'!$B$8:$BE$45,'Occupancy Raw Data'!G$3,FALSE)</f>
        <v>41.484098939929297</v>
      </c>
      <c r="C47" s="48">
        <f>VLOOKUP($A47,'Occupancy Raw Data'!$B$8:$BE$45,'Occupancy Raw Data'!H$3,FALSE)</f>
        <v>58.162544169611301</v>
      </c>
      <c r="D47" s="48">
        <f>VLOOKUP($A47,'Occupancy Raw Data'!$B$8:$BE$45,'Occupancy Raw Data'!I$3,FALSE)</f>
        <v>57.950530035335603</v>
      </c>
      <c r="E47" s="48">
        <f>VLOOKUP($A47,'Occupancy Raw Data'!$B$8:$BE$45,'Occupancy Raw Data'!J$3,FALSE)</f>
        <v>60.494699646643099</v>
      </c>
      <c r="F47" s="48">
        <f>VLOOKUP($A47,'Occupancy Raw Data'!$B$8:$BE$45,'Occupancy Raw Data'!K$3,FALSE)</f>
        <v>56.890459363957497</v>
      </c>
      <c r="G47" s="49">
        <f>VLOOKUP($A47,'Occupancy Raw Data'!$B$8:$BE$45,'Occupancy Raw Data'!L$3,FALSE)</f>
        <v>54.996466431095399</v>
      </c>
      <c r="H47" s="48">
        <f>VLOOKUP($A47,'Occupancy Raw Data'!$B$8:$BE$45,'Occupancy Raw Data'!N$3,FALSE)</f>
        <v>57.102473498233202</v>
      </c>
      <c r="I47" s="48">
        <f>VLOOKUP($A47,'Occupancy Raw Data'!$B$8:$BE$45,'Occupancy Raw Data'!O$3,FALSE)</f>
        <v>54.911660777385102</v>
      </c>
      <c r="J47" s="49">
        <f>VLOOKUP($A47,'Occupancy Raw Data'!$B$8:$BE$45,'Occupancy Raw Data'!P$3,FALSE)</f>
        <v>56.007067137809102</v>
      </c>
      <c r="K47" s="50">
        <f>VLOOKUP($A47,'Occupancy Raw Data'!$B$8:$BE$45,'Occupancy Raw Data'!R$3,FALSE)</f>
        <v>55.285209490156397</v>
      </c>
      <c r="M47" s="47">
        <f>VLOOKUP($A47,'Occupancy Raw Data'!$B$8:$BE$45,'Occupancy Raw Data'!T$3,FALSE)</f>
        <v>-20.3527815468113</v>
      </c>
      <c r="N47" s="48">
        <f>VLOOKUP($A47,'Occupancy Raw Data'!$B$8:$BE$45,'Occupancy Raw Data'!U$3,FALSE)</f>
        <v>-8.1473214285714199</v>
      </c>
      <c r="O47" s="48">
        <f>VLOOKUP($A47,'Occupancy Raw Data'!$B$8:$BE$45,'Occupancy Raw Data'!V$3,FALSE)</f>
        <v>-12.951167728237699</v>
      </c>
      <c r="P47" s="48">
        <f>VLOOKUP($A47,'Occupancy Raw Data'!$B$8:$BE$45,'Occupancy Raw Data'!W$3,FALSE)</f>
        <v>-11.9341563786008</v>
      </c>
      <c r="Q47" s="48">
        <f>VLOOKUP($A47,'Occupancy Raw Data'!$B$8:$BE$45,'Occupancy Raw Data'!X$3,FALSE)</f>
        <v>-10.753880266075299</v>
      </c>
      <c r="R47" s="49">
        <f>VLOOKUP($A47,'Occupancy Raw Data'!$B$8:$BE$45,'Occupancy Raw Data'!Y$3,FALSE)</f>
        <v>-12.5421443020903</v>
      </c>
      <c r="S47" s="48">
        <f>VLOOKUP($A47,'Occupancy Raw Data'!$B$8:$BE$45,'Occupancy Raw Data'!AA$3,FALSE)</f>
        <v>-16.872427983539001</v>
      </c>
      <c r="T47" s="48">
        <f>VLOOKUP($A47,'Occupancy Raw Data'!$B$8:$BE$45,'Occupancy Raw Data'!AB$3,FALSE)</f>
        <v>-19.481865284973999</v>
      </c>
      <c r="U47" s="49">
        <f>VLOOKUP($A47,'Occupancy Raw Data'!$B$8:$BE$45,'Occupancy Raw Data'!AC$3,FALSE)</f>
        <v>-18.172431595250298</v>
      </c>
      <c r="V47" s="50">
        <f>VLOOKUP($A47,'Occupancy Raw Data'!$B$8:$BE$45,'Occupancy Raw Data'!AE$3,FALSE)</f>
        <v>-14.249921703726899</v>
      </c>
      <c r="X47" s="51">
        <f>VLOOKUP($A47,'ADR Raw Data'!$B$6:$BE$43,'ADR Raw Data'!G$1,FALSE)</f>
        <v>82.252981260647303</v>
      </c>
      <c r="Y47" s="52">
        <f>VLOOKUP($A47,'ADR Raw Data'!$B$6:$BE$43,'ADR Raw Data'!H$1,FALSE)</f>
        <v>88.3094896719319</v>
      </c>
      <c r="Z47" s="52">
        <f>VLOOKUP($A47,'ADR Raw Data'!$B$6:$BE$43,'ADR Raw Data'!I$1,FALSE)</f>
        <v>88.400914634146304</v>
      </c>
      <c r="AA47" s="52">
        <f>VLOOKUP($A47,'ADR Raw Data'!$B$6:$BE$43,'ADR Raw Data'!J$1,FALSE)</f>
        <v>88.291834112149502</v>
      </c>
      <c r="AB47" s="52">
        <f>VLOOKUP($A47,'ADR Raw Data'!$B$6:$BE$43,'ADR Raw Data'!K$1,FALSE)</f>
        <v>89.278223602484402</v>
      </c>
      <c r="AC47" s="53">
        <f>VLOOKUP($A47,'ADR Raw Data'!$B$6:$BE$43,'ADR Raw Data'!L$1,FALSE)</f>
        <v>87.611601130814705</v>
      </c>
      <c r="AD47" s="52">
        <f>VLOOKUP($A47,'ADR Raw Data'!$B$6:$BE$43,'ADR Raw Data'!N$1,FALSE)</f>
        <v>97.575668316831596</v>
      </c>
      <c r="AE47" s="52">
        <f>VLOOKUP($A47,'ADR Raw Data'!$B$6:$BE$43,'ADR Raw Data'!O$1,FALSE)</f>
        <v>97.913680823680806</v>
      </c>
      <c r="AF47" s="53">
        <f>VLOOKUP($A47,'ADR Raw Data'!$B$6:$BE$43,'ADR Raw Data'!P$1,FALSE)</f>
        <v>97.741369085173503</v>
      </c>
      <c r="AG47" s="54">
        <f>VLOOKUP($A47,'ADR Raw Data'!$B$6:$BE$43,'ADR Raw Data'!R$1,FALSE)</f>
        <v>90.543610299488606</v>
      </c>
      <c r="AI47" s="47">
        <f>VLOOKUP($A47,'ADR Raw Data'!$B$6:$BE$43,'ADR Raw Data'!T$1,FALSE)</f>
        <v>0.13107988160950501</v>
      </c>
      <c r="AJ47" s="48">
        <f>VLOOKUP($A47,'ADR Raw Data'!$B$6:$BE$43,'ADR Raw Data'!U$1,FALSE)</f>
        <v>4.3491404644848002</v>
      </c>
      <c r="AK47" s="48">
        <f>VLOOKUP($A47,'ADR Raw Data'!$B$6:$BE$43,'ADR Raw Data'!V$1,FALSE)</f>
        <v>4.4951015264069696</v>
      </c>
      <c r="AL47" s="48">
        <f>VLOOKUP($A47,'ADR Raw Data'!$B$6:$BE$43,'ADR Raw Data'!W$1,FALSE)</f>
        <v>5.7753060365858504</v>
      </c>
      <c r="AM47" s="48">
        <f>VLOOKUP($A47,'ADR Raw Data'!$B$6:$BE$43,'ADR Raw Data'!X$1,FALSE)</f>
        <v>7.7860287654973597</v>
      </c>
      <c r="AN47" s="49">
        <f>VLOOKUP($A47,'ADR Raw Data'!$B$6:$BE$43,'ADR Raw Data'!Y$1,FALSE)</f>
        <v>4.8071886566422402</v>
      </c>
      <c r="AO47" s="48">
        <f>VLOOKUP($A47,'ADR Raw Data'!$B$6:$BE$43,'ADR Raw Data'!AA$1,FALSE)</f>
        <v>4.5747763303349798</v>
      </c>
      <c r="AP47" s="48">
        <f>VLOOKUP($A47,'ADR Raw Data'!$B$6:$BE$43,'ADR Raw Data'!AB$1,FALSE)</f>
        <v>10.6926480656367</v>
      </c>
      <c r="AQ47" s="49">
        <f>VLOOKUP($A47,'ADR Raw Data'!$B$6:$BE$43,'ADR Raw Data'!AC$1,FALSE)</f>
        <v>7.5380523429097304</v>
      </c>
      <c r="AR47" s="50">
        <f>VLOOKUP($A47,'ADR Raw Data'!$B$6:$BE$43,'ADR Raw Data'!AE$1,FALSE)</f>
        <v>5.5207892850193803</v>
      </c>
      <c r="AS47" s="40"/>
      <c r="AT47" s="51">
        <f>VLOOKUP($A47,'RevPAR Raw Data'!$B$6:$BE$43,'RevPAR Raw Data'!G$1,FALSE)</f>
        <v>34.1219081272084</v>
      </c>
      <c r="AU47" s="52">
        <f>VLOOKUP($A47,'RevPAR Raw Data'!$B$6:$BE$43,'RevPAR Raw Data'!H$1,FALSE)</f>
        <v>51.3630459363957</v>
      </c>
      <c r="AV47" s="52">
        <f>VLOOKUP($A47,'RevPAR Raw Data'!$B$6:$BE$43,'RevPAR Raw Data'!I$1,FALSE)</f>
        <v>51.228798586572402</v>
      </c>
      <c r="AW47" s="52">
        <f>VLOOKUP($A47,'RevPAR Raw Data'!$B$6:$BE$43,'RevPAR Raw Data'!J$1,FALSE)</f>
        <v>53.411879858657201</v>
      </c>
      <c r="AX47" s="52">
        <f>VLOOKUP($A47,'RevPAR Raw Data'!$B$6:$BE$43,'RevPAR Raw Data'!K$1,FALSE)</f>
        <v>50.790791519434599</v>
      </c>
      <c r="AY47" s="53">
        <f>VLOOKUP($A47,'RevPAR Raw Data'!$B$6:$BE$43,'RevPAR Raw Data'!L$1,FALSE)</f>
        <v>48.183284805653699</v>
      </c>
      <c r="AZ47" s="52">
        <f>VLOOKUP($A47,'RevPAR Raw Data'!$B$6:$BE$43,'RevPAR Raw Data'!N$1,FALSE)</f>
        <v>55.718120141342702</v>
      </c>
      <c r="BA47" s="52">
        <f>VLOOKUP($A47,'RevPAR Raw Data'!$B$6:$BE$43,'RevPAR Raw Data'!O$1,FALSE)</f>
        <v>53.766028268551203</v>
      </c>
      <c r="BB47" s="53">
        <f>VLOOKUP($A47,'RevPAR Raw Data'!$B$6:$BE$43,'RevPAR Raw Data'!P$1,FALSE)</f>
        <v>54.742074204946903</v>
      </c>
      <c r="BC47" s="54">
        <f>VLOOKUP($A47,'RevPAR Raw Data'!$B$6:$BE$43,'RevPAR Raw Data'!R$1,FALSE)</f>
        <v>50.0572246340232</v>
      </c>
      <c r="BE47" s="47">
        <f>VLOOKUP($A47,'RevPAR Raw Data'!$B$6:$BE$43,'RevPAR Raw Data'!T$1,FALSE)</f>
        <v>-20.248380067157601</v>
      </c>
      <c r="BF47" s="48">
        <f>VLOOKUP($A47,'RevPAR Raw Data'!$B$6:$BE$43,'RevPAR Raw Data'!U$1,FALSE)</f>
        <v>-4.1525194171082598</v>
      </c>
      <c r="BG47" s="48">
        <f>VLOOKUP($A47,'RevPAR Raw Data'!$B$6:$BE$43,'RevPAR Raw Data'!V$1,FALSE)</f>
        <v>-9.0382343400703498</v>
      </c>
      <c r="BH47" s="48">
        <f>VLOOKUP($A47,'RevPAR Raw Data'!$B$6:$BE$43,'RevPAR Raw Data'!W$1,FALSE)</f>
        <v>-6.8480843957638902</v>
      </c>
      <c r="BI47" s="48">
        <f>VLOOKUP($A47,'RevPAR Raw Data'!$B$6:$BE$43,'RevPAR Raw Data'!X$1,FALSE)</f>
        <v>-3.8051517115018001</v>
      </c>
      <c r="BJ47" s="49">
        <f>VLOOKUP($A47,'RevPAR Raw Data'!$B$6:$BE$43,'RevPAR Raw Data'!Y$1,FALSE)</f>
        <v>-8.3378801836378909</v>
      </c>
      <c r="BK47" s="48">
        <f>VLOOKUP($A47,'RevPAR Raw Data'!$B$6:$BE$43,'RevPAR Raw Data'!AA$1,FALSE)</f>
        <v>-13.069527494947801</v>
      </c>
      <c r="BL47" s="48">
        <f>VLOOKUP($A47,'RevPAR Raw Data'!$B$6:$BE$43,'RevPAR Raw Data'!AB$1,FALSE)</f>
        <v>-10.872344510881</v>
      </c>
      <c r="BM47" s="49">
        <f>VLOOKUP($A47,'RevPAR Raw Data'!$B$6:$BE$43,'RevPAR Raw Data'!AC$1,FALSE)</f>
        <v>-12.004226657969999</v>
      </c>
      <c r="BN47" s="50">
        <f>VLOOKUP($A47,'RevPAR Raw Data'!$B$6:$BE$43,'RevPAR Raw Data'!AE$1,FALSE)</f>
        <v>-9.5158405692505195</v>
      </c>
    </row>
    <row r="48" spans="1:66" ht="16.5" thickBot="1" x14ac:dyDescent="0.5">
      <c r="A48" s="63" t="s">
        <v>86</v>
      </c>
      <c r="B48" s="67">
        <f>VLOOKUP($A48,'Occupancy Raw Data'!$B$8:$BE$45,'Occupancy Raw Data'!G$3,FALSE)</f>
        <v>47.893732570086499</v>
      </c>
      <c r="C48" s="68">
        <f>VLOOKUP($A48,'Occupancy Raw Data'!$B$8:$BE$45,'Occupancy Raw Data'!H$3,FALSE)</f>
        <v>62.630265668574701</v>
      </c>
      <c r="D48" s="68">
        <f>VLOOKUP($A48,'Occupancy Raw Data'!$B$8:$BE$45,'Occupancy Raw Data'!I$3,FALSE)</f>
        <v>63.554968442683098</v>
      </c>
      <c r="E48" s="68">
        <f>VLOOKUP($A48,'Occupancy Raw Data'!$B$8:$BE$45,'Occupancy Raw Data'!J$3,FALSE)</f>
        <v>62.806399530309697</v>
      </c>
      <c r="F48" s="68">
        <f>VLOOKUP($A48,'Occupancy Raw Data'!$B$8:$BE$45,'Occupancy Raw Data'!K$3,FALSE)</f>
        <v>59.225011008366302</v>
      </c>
      <c r="G48" s="69">
        <f>VLOOKUP($A48,'Occupancy Raw Data'!$B$8:$BE$45,'Occupancy Raw Data'!L$3,FALSE)</f>
        <v>59.222075444004098</v>
      </c>
      <c r="H48" s="68">
        <f>VLOOKUP($A48,'Occupancy Raw Data'!$B$8:$BE$45,'Occupancy Raw Data'!N$3,FALSE)</f>
        <v>64.318215176867696</v>
      </c>
      <c r="I48" s="68">
        <f>VLOOKUP($A48,'Occupancy Raw Data'!$B$8:$BE$45,'Occupancy Raw Data'!O$3,FALSE)</f>
        <v>69.367385879935398</v>
      </c>
      <c r="J48" s="69">
        <f>VLOOKUP($A48,'Occupancy Raw Data'!$B$8:$BE$45,'Occupancy Raw Data'!P$3,FALSE)</f>
        <v>66.842800528401497</v>
      </c>
      <c r="K48" s="70">
        <f>VLOOKUP($A48,'Occupancy Raw Data'!$B$8:$BE$45,'Occupancy Raw Data'!R$3,FALSE)</f>
        <v>61.399425468117599</v>
      </c>
      <c r="M48" s="67">
        <f>VLOOKUP($A48,'Occupancy Raw Data'!$B$8:$BE$45,'Occupancy Raw Data'!T$3,FALSE)</f>
        <v>3.7792171961775698</v>
      </c>
      <c r="N48" s="68">
        <f>VLOOKUP($A48,'Occupancy Raw Data'!$B$8:$BE$45,'Occupancy Raw Data'!U$3,FALSE)</f>
        <v>11.490107694899001</v>
      </c>
      <c r="O48" s="68">
        <f>VLOOKUP($A48,'Occupancy Raw Data'!$B$8:$BE$45,'Occupancy Raw Data'!V$3,FALSE)</f>
        <v>7.8826037344918003</v>
      </c>
      <c r="P48" s="68">
        <f>VLOOKUP($A48,'Occupancy Raw Data'!$B$8:$BE$45,'Occupancy Raw Data'!W$3,FALSE)</f>
        <v>13.6578185559639</v>
      </c>
      <c r="Q48" s="68">
        <f>VLOOKUP($A48,'Occupancy Raw Data'!$B$8:$BE$45,'Occupancy Raw Data'!X$3,FALSE)</f>
        <v>11.5676515027483</v>
      </c>
      <c r="R48" s="69">
        <f>VLOOKUP($A48,'Occupancy Raw Data'!$B$8:$BE$45,'Occupancy Raw Data'!Y$3,FALSE)</f>
        <v>9.8413398881511096</v>
      </c>
      <c r="S48" s="68">
        <f>VLOOKUP($A48,'Occupancy Raw Data'!$B$8:$BE$45,'Occupancy Raw Data'!AA$3,FALSE)</f>
        <v>1.1030899071339699</v>
      </c>
      <c r="T48" s="68">
        <f>VLOOKUP($A48,'Occupancy Raw Data'!$B$8:$BE$45,'Occupancy Raw Data'!AB$3,FALSE)</f>
        <v>6.4983112490986601</v>
      </c>
      <c r="U48" s="69">
        <f>VLOOKUP($A48,'Occupancy Raw Data'!$B$8:$BE$45,'Occupancy Raw Data'!AC$3,FALSE)</f>
        <v>3.83251134880356</v>
      </c>
      <c r="V48" s="70">
        <f>VLOOKUP($A48,'Occupancy Raw Data'!$B$8:$BE$45,'Occupancy Raw Data'!AE$3,FALSE)</f>
        <v>7.8991277103859003</v>
      </c>
      <c r="X48" s="71">
        <f>VLOOKUP($A48,'ADR Raw Data'!$B$6:$BE$43,'ADR Raw Data'!G$1,FALSE)</f>
        <v>103.699892736745</v>
      </c>
      <c r="Y48" s="72">
        <f>VLOOKUP($A48,'ADR Raw Data'!$B$6:$BE$43,'ADR Raw Data'!H$1,FALSE)</f>
        <v>112.534759784391</v>
      </c>
      <c r="Z48" s="72">
        <f>VLOOKUP($A48,'ADR Raw Data'!$B$6:$BE$43,'ADR Raw Data'!I$1,FALSE)</f>
        <v>115.75525635103899</v>
      </c>
      <c r="AA48" s="72">
        <f>VLOOKUP($A48,'ADR Raw Data'!$B$6:$BE$43,'ADR Raw Data'!J$1,FALSE)</f>
        <v>111.12036457116101</v>
      </c>
      <c r="AB48" s="72">
        <f>VLOOKUP($A48,'ADR Raw Data'!$B$6:$BE$43,'ADR Raw Data'!K$1,FALSE)</f>
        <v>110.531407682775</v>
      </c>
      <c r="AC48" s="73">
        <f>VLOOKUP($A48,'ADR Raw Data'!$B$6:$BE$43,'ADR Raw Data'!L$1,FALSE)</f>
        <v>111.096317041736</v>
      </c>
      <c r="AD48" s="72">
        <f>VLOOKUP($A48,'ADR Raw Data'!$B$6:$BE$43,'ADR Raw Data'!N$1,FALSE)</f>
        <v>122.84622546782199</v>
      </c>
      <c r="AE48" s="72">
        <f>VLOOKUP($A48,'ADR Raw Data'!$B$6:$BE$43,'ADR Raw Data'!O$1,FALSE)</f>
        <v>129.33243546339301</v>
      </c>
      <c r="AF48" s="73">
        <f>VLOOKUP($A48,'ADR Raw Data'!$B$6:$BE$43,'ADR Raw Data'!P$1,FALSE)</f>
        <v>126.211819279754</v>
      </c>
      <c r="AG48" s="74">
        <f>VLOOKUP($A48,'ADR Raw Data'!$B$6:$BE$43,'ADR Raw Data'!R$1,FALSE)</f>
        <v>115.797908271292</v>
      </c>
      <c r="AI48" s="67">
        <f>VLOOKUP($A48,'ADR Raw Data'!$B$6:$BE$43,'ADR Raw Data'!T$1,FALSE)</f>
        <v>0.338666368545889</v>
      </c>
      <c r="AJ48" s="68">
        <f>VLOOKUP($A48,'ADR Raw Data'!$B$6:$BE$43,'ADR Raw Data'!U$1,FALSE)</f>
        <v>4.23122387443901</v>
      </c>
      <c r="AK48" s="68">
        <f>VLOOKUP($A48,'ADR Raw Data'!$B$6:$BE$43,'ADR Raw Data'!V$1,FALSE)</f>
        <v>5.5246746680414303</v>
      </c>
      <c r="AL48" s="68">
        <f>VLOOKUP($A48,'ADR Raw Data'!$B$6:$BE$43,'ADR Raw Data'!W$1,FALSE)</f>
        <v>4.3579318411012498</v>
      </c>
      <c r="AM48" s="68">
        <f>VLOOKUP($A48,'ADR Raw Data'!$B$6:$BE$43,'ADR Raw Data'!X$1,FALSE)</f>
        <v>2.6607632729889801</v>
      </c>
      <c r="AN48" s="69">
        <f>VLOOKUP($A48,'ADR Raw Data'!$B$6:$BE$43,'ADR Raw Data'!Y$1,FALSE)</f>
        <v>3.6441511246799299</v>
      </c>
      <c r="AO48" s="68">
        <f>VLOOKUP($A48,'ADR Raw Data'!$B$6:$BE$43,'ADR Raw Data'!AA$1,FALSE)</f>
        <v>-1.7332439320406099</v>
      </c>
      <c r="AP48" s="68">
        <f>VLOOKUP($A48,'ADR Raw Data'!$B$6:$BE$43,'ADR Raw Data'!AB$1,FALSE)</f>
        <v>3.9332718214197202</v>
      </c>
      <c r="AQ48" s="69">
        <f>VLOOKUP($A48,'ADR Raw Data'!$B$6:$BE$43,'ADR Raw Data'!AC$1,FALSE)</f>
        <v>1.1944401313309301</v>
      </c>
      <c r="AR48" s="70">
        <f>VLOOKUP($A48,'ADR Raw Data'!$B$6:$BE$43,'ADR Raw Data'!AE$1,FALSE)</f>
        <v>2.60593207732345</v>
      </c>
      <c r="AS48" s="40"/>
      <c r="AT48" s="71">
        <f>VLOOKUP($A48,'RevPAR Raw Data'!$B$6:$BE$43,'RevPAR Raw Data'!G$1,FALSE)</f>
        <v>49.665749302803398</v>
      </c>
      <c r="AU48" s="72">
        <f>VLOOKUP($A48,'RevPAR Raw Data'!$B$6:$BE$43,'RevPAR Raw Data'!H$1,FALSE)</f>
        <v>70.480819022456998</v>
      </c>
      <c r="AV48" s="72">
        <f>VLOOKUP($A48,'RevPAR Raw Data'!$B$6:$BE$43,'RevPAR Raw Data'!I$1,FALSE)</f>
        <v>73.568216644649894</v>
      </c>
      <c r="AW48" s="72">
        <f>VLOOKUP($A48,'RevPAR Raw Data'!$B$6:$BE$43,'RevPAR Raw Data'!J$1,FALSE)</f>
        <v>69.790700132100298</v>
      </c>
      <c r="AX48" s="72">
        <f>VLOOKUP($A48,'RevPAR Raw Data'!$B$6:$BE$43,'RevPAR Raw Data'!K$1,FALSE)</f>
        <v>65.462238367826203</v>
      </c>
      <c r="AY48" s="73">
        <f>VLOOKUP($A48,'RevPAR Raw Data'!$B$6:$BE$43,'RevPAR Raw Data'!L$1,FALSE)</f>
        <v>65.793544693967405</v>
      </c>
      <c r="AZ48" s="72">
        <f>VLOOKUP($A48,'RevPAR Raw Data'!$B$6:$BE$43,'RevPAR Raw Data'!N$1,FALSE)</f>
        <v>79.012499633054404</v>
      </c>
      <c r="BA48" s="72">
        <f>VLOOKUP($A48,'RevPAR Raw Data'!$B$6:$BE$43,'RevPAR Raw Data'!O$1,FALSE)</f>
        <v>89.7145295758109</v>
      </c>
      <c r="BB48" s="73">
        <f>VLOOKUP($A48,'RevPAR Raw Data'!$B$6:$BE$43,'RevPAR Raw Data'!P$1,FALSE)</f>
        <v>84.363514604432694</v>
      </c>
      <c r="BC48" s="74">
        <f>VLOOKUP($A48,'RevPAR Raw Data'!$B$6:$BE$43,'RevPAR Raw Data'!R$1,FALSE)</f>
        <v>71.099250382671698</v>
      </c>
      <c r="BE48" s="67">
        <f>VLOOKUP($A48,'RevPAR Raw Data'!$B$6:$BE$43,'RevPAR Raw Data'!T$1,FALSE)</f>
        <v>4.1306825023612097</v>
      </c>
      <c r="BF48" s="68">
        <f>VLOOKUP($A48,'RevPAR Raw Data'!$B$6:$BE$43,'RevPAR Raw Data'!U$1,FALSE)</f>
        <v>16.207503749323301</v>
      </c>
      <c r="BG48" s="68">
        <f>VLOOKUP($A48,'RevPAR Raw Data'!$B$6:$BE$43,'RevPAR Raw Data'!V$1,FALSE)</f>
        <v>13.8427666142347</v>
      </c>
      <c r="BH48" s="68">
        <f>VLOOKUP($A48,'RevPAR Raw Data'!$B$6:$BE$43,'RevPAR Raw Data'!W$1,FALSE)</f>
        <v>18.610948820715301</v>
      </c>
      <c r="BI48" s="68">
        <f>VLOOKUP($A48,'RevPAR Raw Data'!$B$6:$BE$43,'RevPAR Raw Data'!X$1,FALSE)</f>
        <v>14.536202598469799</v>
      </c>
      <c r="BJ48" s="69">
        <f>VLOOKUP($A48,'RevPAR Raw Data'!$B$6:$BE$43,'RevPAR Raw Data'!Y$1,FALSE)</f>
        <v>13.844124311048599</v>
      </c>
      <c r="BK48" s="68">
        <f>VLOOKUP($A48,'RevPAR Raw Data'!$B$6:$BE$43,'RevPAR Raw Data'!AA$1,FALSE)</f>
        <v>-0.64927326378699002</v>
      </c>
      <c r="BL48" s="68">
        <f>VLOOKUP($A48,'RevPAR Raw Data'!$B$6:$BE$43,'RevPAR Raw Data'!AB$1,FALSE)</f>
        <v>10.687179315747301</v>
      </c>
      <c r="BM48" s="69">
        <f>VLOOKUP($A48,'RevPAR Raw Data'!$B$6:$BE$43,'RevPAR Raw Data'!AC$1,FALSE)</f>
        <v>5.0727285337224197</v>
      </c>
      <c r="BN48" s="70">
        <f>VLOOKUP($A48,'RevPAR Raw Data'!$B$6:$BE$43,'RevPAR Raw Data'!AE$1,FALSE)</f>
        <v>10.710905690542999</v>
      </c>
    </row>
    <row r="49" spans="1:45" ht="14.25" customHeight="1" x14ac:dyDescent="0.45">
      <c r="A49" s="205" t="s">
        <v>106</v>
      </c>
      <c r="B49" s="205"/>
      <c r="C49" s="205"/>
      <c r="D49" s="205"/>
      <c r="E49" s="205"/>
      <c r="F49" s="205"/>
      <c r="G49" s="205"/>
      <c r="H49" s="205"/>
      <c r="I49" s="205"/>
      <c r="J49" s="205"/>
      <c r="K49" s="205"/>
      <c r="AS49" s="40"/>
    </row>
    <row r="50" spans="1:45" x14ac:dyDescent="0.45">
      <c r="A50" s="205"/>
      <c r="B50" s="205"/>
      <c r="C50" s="205"/>
      <c r="D50" s="205"/>
      <c r="E50" s="205"/>
      <c r="F50" s="205"/>
      <c r="G50" s="205"/>
      <c r="H50" s="205"/>
      <c r="I50" s="205"/>
      <c r="J50" s="205"/>
      <c r="K50" s="205"/>
      <c r="AS50" s="40"/>
    </row>
    <row r="51" spans="1:45" x14ac:dyDescent="0.45">
      <c r="A51" s="205"/>
      <c r="B51" s="205"/>
      <c r="C51" s="205"/>
      <c r="D51" s="205"/>
      <c r="E51" s="205"/>
      <c r="F51" s="205"/>
      <c r="G51" s="205"/>
      <c r="H51" s="205"/>
      <c r="I51" s="205"/>
      <c r="J51" s="205"/>
      <c r="K51" s="20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KmJjSxWdl9ShcJOFD0jRT+cA4LHFLn1JhVsTo/eRhpb7r/01yD+1u44y7/cuXsolQHqx18OjDOnppwOdZ2Nw6A==" saltValue="eNsQQKlggVM/PkY+7gekdg=="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212" t="str">
        <f>'Occupancy Raw Data'!B2</f>
        <v>July 30, 2023 - August 26, 2023
Rolling-28 Day Period</v>
      </c>
      <c r="B1" s="209" t="s">
        <v>66</v>
      </c>
      <c r="C1" s="210"/>
      <c r="D1" s="210"/>
      <c r="E1" s="210"/>
      <c r="F1" s="210"/>
      <c r="G1" s="210"/>
      <c r="H1" s="210"/>
      <c r="I1" s="210"/>
      <c r="J1" s="210"/>
      <c r="K1" s="211"/>
      <c r="L1" s="40"/>
      <c r="M1" s="209" t="s">
        <v>73</v>
      </c>
      <c r="N1" s="210"/>
      <c r="O1" s="210"/>
      <c r="P1" s="210"/>
      <c r="Q1" s="210"/>
      <c r="R1" s="210"/>
      <c r="S1" s="210"/>
      <c r="T1" s="210"/>
      <c r="U1" s="210"/>
      <c r="V1" s="211"/>
      <c r="X1" s="209" t="s">
        <v>67</v>
      </c>
      <c r="Y1" s="210"/>
      <c r="Z1" s="210"/>
      <c r="AA1" s="210"/>
      <c r="AB1" s="210"/>
      <c r="AC1" s="210"/>
      <c r="AD1" s="210"/>
      <c r="AE1" s="210"/>
      <c r="AF1" s="210"/>
      <c r="AG1" s="211"/>
      <c r="AI1" s="209" t="s">
        <v>74</v>
      </c>
      <c r="AJ1" s="210"/>
      <c r="AK1" s="210"/>
      <c r="AL1" s="210"/>
      <c r="AM1" s="210"/>
      <c r="AN1" s="210"/>
      <c r="AO1" s="210"/>
      <c r="AP1" s="210"/>
      <c r="AQ1" s="210"/>
      <c r="AR1" s="211"/>
      <c r="AS1" s="40"/>
      <c r="AT1" s="209" t="s">
        <v>68</v>
      </c>
      <c r="AU1" s="210"/>
      <c r="AV1" s="210"/>
      <c r="AW1" s="210"/>
      <c r="AX1" s="210"/>
      <c r="AY1" s="210"/>
      <c r="AZ1" s="210"/>
      <c r="BA1" s="210"/>
      <c r="BB1" s="210"/>
      <c r="BC1" s="211"/>
      <c r="BE1" s="209" t="s">
        <v>75</v>
      </c>
      <c r="BF1" s="210"/>
      <c r="BG1" s="210"/>
      <c r="BH1" s="210"/>
      <c r="BI1" s="210"/>
      <c r="BJ1" s="210"/>
      <c r="BK1" s="210"/>
      <c r="BL1" s="210"/>
      <c r="BM1" s="210"/>
      <c r="BN1" s="211"/>
    </row>
    <row r="2" spans="1:66" x14ac:dyDescent="0.45">
      <c r="A2" s="212"/>
      <c r="B2" s="42"/>
      <c r="C2" s="43"/>
      <c r="D2" s="43"/>
      <c r="E2" s="43"/>
      <c r="F2" s="43"/>
      <c r="G2" s="207" t="s">
        <v>64</v>
      </c>
      <c r="H2" s="43"/>
      <c r="I2" s="43"/>
      <c r="J2" s="207" t="s">
        <v>65</v>
      </c>
      <c r="K2" s="208" t="s">
        <v>56</v>
      </c>
      <c r="L2" s="44"/>
      <c r="M2" s="42"/>
      <c r="N2" s="43"/>
      <c r="O2" s="43"/>
      <c r="P2" s="43"/>
      <c r="Q2" s="43"/>
      <c r="R2" s="207" t="s">
        <v>64</v>
      </c>
      <c r="S2" s="43"/>
      <c r="T2" s="43"/>
      <c r="U2" s="207" t="s">
        <v>65</v>
      </c>
      <c r="V2" s="208" t="s">
        <v>56</v>
      </c>
      <c r="X2" s="42"/>
      <c r="Y2" s="43"/>
      <c r="Z2" s="43"/>
      <c r="AA2" s="43"/>
      <c r="AB2" s="43"/>
      <c r="AC2" s="207" t="s">
        <v>64</v>
      </c>
      <c r="AD2" s="43"/>
      <c r="AE2" s="43"/>
      <c r="AF2" s="207" t="s">
        <v>65</v>
      </c>
      <c r="AG2" s="208" t="s">
        <v>56</v>
      </c>
      <c r="AI2" s="42"/>
      <c r="AJ2" s="43"/>
      <c r="AK2" s="43"/>
      <c r="AL2" s="43"/>
      <c r="AM2" s="43"/>
      <c r="AN2" s="207" t="s">
        <v>64</v>
      </c>
      <c r="AO2" s="43"/>
      <c r="AP2" s="43"/>
      <c r="AQ2" s="207" t="s">
        <v>65</v>
      </c>
      <c r="AR2" s="208" t="s">
        <v>56</v>
      </c>
      <c r="AS2" s="44"/>
      <c r="AT2" s="42"/>
      <c r="AU2" s="43"/>
      <c r="AV2" s="43"/>
      <c r="AW2" s="43"/>
      <c r="AX2" s="43"/>
      <c r="AY2" s="207" t="s">
        <v>64</v>
      </c>
      <c r="AZ2" s="43"/>
      <c r="BA2" s="43"/>
      <c r="BB2" s="207" t="s">
        <v>65</v>
      </c>
      <c r="BC2" s="208" t="s">
        <v>56</v>
      </c>
      <c r="BE2" s="42"/>
      <c r="BF2" s="43"/>
      <c r="BG2" s="43"/>
      <c r="BH2" s="43"/>
      <c r="BI2" s="43"/>
      <c r="BJ2" s="207" t="s">
        <v>64</v>
      </c>
      <c r="BK2" s="43"/>
      <c r="BL2" s="43"/>
      <c r="BM2" s="207" t="s">
        <v>65</v>
      </c>
      <c r="BN2" s="208" t="s">
        <v>56</v>
      </c>
    </row>
    <row r="3" spans="1:66" x14ac:dyDescent="0.45">
      <c r="A3" s="212"/>
      <c r="B3" s="45" t="s">
        <v>57</v>
      </c>
      <c r="C3" s="44" t="s">
        <v>58</v>
      </c>
      <c r="D3" s="44" t="s">
        <v>59</v>
      </c>
      <c r="E3" s="44" t="s">
        <v>60</v>
      </c>
      <c r="F3" s="44" t="s">
        <v>61</v>
      </c>
      <c r="G3" s="207"/>
      <c r="H3" s="44" t="s">
        <v>62</v>
      </c>
      <c r="I3" s="44" t="s">
        <v>63</v>
      </c>
      <c r="J3" s="207"/>
      <c r="K3" s="208"/>
      <c r="L3" s="44"/>
      <c r="M3" s="45" t="s">
        <v>57</v>
      </c>
      <c r="N3" s="44" t="s">
        <v>58</v>
      </c>
      <c r="O3" s="44" t="s">
        <v>59</v>
      </c>
      <c r="P3" s="44" t="s">
        <v>60</v>
      </c>
      <c r="Q3" s="44" t="s">
        <v>61</v>
      </c>
      <c r="R3" s="207"/>
      <c r="S3" s="44" t="s">
        <v>62</v>
      </c>
      <c r="T3" s="44" t="s">
        <v>63</v>
      </c>
      <c r="U3" s="207"/>
      <c r="V3" s="208"/>
      <c r="X3" s="45" t="s">
        <v>57</v>
      </c>
      <c r="Y3" s="44" t="s">
        <v>58</v>
      </c>
      <c r="Z3" s="44" t="s">
        <v>59</v>
      </c>
      <c r="AA3" s="44" t="s">
        <v>60</v>
      </c>
      <c r="AB3" s="44" t="s">
        <v>61</v>
      </c>
      <c r="AC3" s="207"/>
      <c r="AD3" s="44" t="s">
        <v>62</v>
      </c>
      <c r="AE3" s="44" t="s">
        <v>63</v>
      </c>
      <c r="AF3" s="207"/>
      <c r="AG3" s="208"/>
      <c r="AI3" s="45" t="s">
        <v>57</v>
      </c>
      <c r="AJ3" s="44" t="s">
        <v>58</v>
      </c>
      <c r="AK3" s="44" t="s">
        <v>59</v>
      </c>
      <c r="AL3" s="44" t="s">
        <v>60</v>
      </c>
      <c r="AM3" s="44" t="s">
        <v>61</v>
      </c>
      <c r="AN3" s="207"/>
      <c r="AO3" s="44" t="s">
        <v>62</v>
      </c>
      <c r="AP3" s="44" t="s">
        <v>63</v>
      </c>
      <c r="AQ3" s="207"/>
      <c r="AR3" s="208"/>
      <c r="AS3" s="44"/>
      <c r="AT3" s="45" t="s">
        <v>57</v>
      </c>
      <c r="AU3" s="44" t="s">
        <v>58</v>
      </c>
      <c r="AV3" s="44" t="s">
        <v>59</v>
      </c>
      <c r="AW3" s="44" t="s">
        <v>60</v>
      </c>
      <c r="AX3" s="44" t="s">
        <v>61</v>
      </c>
      <c r="AY3" s="207"/>
      <c r="AZ3" s="44" t="s">
        <v>62</v>
      </c>
      <c r="BA3" s="44" t="s">
        <v>63</v>
      </c>
      <c r="BB3" s="207"/>
      <c r="BC3" s="208"/>
      <c r="BE3" s="45" t="s">
        <v>57</v>
      </c>
      <c r="BF3" s="44" t="s">
        <v>58</v>
      </c>
      <c r="BG3" s="44" t="s">
        <v>59</v>
      </c>
      <c r="BH3" s="44" t="s">
        <v>60</v>
      </c>
      <c r="BI3" s="44" t="s">
        <v>61</v>
      </c>
      <c r="BJ3" s="207"/>
      <c r="BK3" s="44" t="s">
        <v>62</v>
      </c>
      <c r="BL3" s="44" t="s">
        <v>63</v>
      </c>
      <c r="BM3" s="207"/>
      <c r="BN3" s="208"/>
    </row>
    <row r="4" spans="1:66" x14ac:dyDescent="0.45">
      <c r="A4" s="46" t="s">
        <v>15</v>
      </c>
      <c r="B4" s="47">
        <f>VLOOKUP($A4,'Occupancy Raw Data'!$B$8:$BE$45,'Occupancy Raw Data'!AG$3,FALSE)</f>
        <v>56.207855770270498</v>
      </c>
      <c r="C4" s="48">
        <f>VLOOKUP($A4,'Occupancy Raw Data'!$B$8:$BE$45,'Occupancy Raw Data'!AH$3,FALSE)</f>
        <v>64.267578872831194</v>
      </c>
      <c r="D4" s="48">
        <f>VLOOKUP($A4,'Occupancy Raw Data'!$B$8:$BE$45,'Occupancy Raw Data'!AI$3,FALSE)</f>
        <v>68.319865260707502</v>
      </c>
      <c r="E4" s="48">
        <f>VLOOKUP($A4,'Occupancy Raw Data'!$B$8:$BE$45,'Occupancy Raw Data'!AJ$3,FALSE)</f>
        <v>68.517705103364605</v>
      </c>
      <c r="F4" s="48">
        <f>VLOOKUP($A4,'Occupancy Raw Data'!$B$8:$BE$45,'Occupancy Raw Data'!AK$3,FALSE)</f>
        <v>66.698947191067703</v>
      </c>
      <c r="G4" s="49">
        <f>VLOOKUP($A4,'Occupancy Raw Data'!$B$8:$BE$45,'Occupancy Raw Data'!AL$3,FALSE)</f>
        <v>64.802646051097</v>
      </c>
      <c r="H4" s="48">
        <f>VLOOKUP($A4,'Occupancy Raw Data'!$B$8:$BE$45,'Occupancy Raw Data'!AN$3,FALSE)</f>
        <v>71.983132609993703</v>
      </c>
      <c r="I4" s="48">
        <f>VLOOKUP($A4,'Occupancy Raw Data'!$B$8:$BE$45,'Occupancy Raw Data'!AO$3,FALSE)</f>
        <v>74.922614523390607</v>
      </c>
      <c r="J4" s="49">
        <f>VLOOKUP($A4,'Occupancy Raw Data'!$B$8:$BE$45,'Occupancy Raw Data'!AP$3,FALSE)</f>
        <v>73.452873501463401</v>
      </c>
      <c r="K4" s="50">
        <f>VLOOKUP($A4,'Occupancy Raw Data'!$B$8:$BE$45,'Occupancy Raw Data'!AR$3,FALSE)</f>
        <v>67.2742358864746</v>
      </c>
      <c r="M4" s="47">
        <f>VLOOKUP($A4,'Occupancy Raw Data'!$B$8:$BE$45,'Occupancy Raw Data'!AT$3,FALSE)</f>
        <v>-0.55392200125303304</v>
      </c>
      <c r="N4" s="48">
        <f>VLOOKUP($A4,'Occupancy Raw Data'!$B$8:$BE$45,'Occupancy Raw Data'!AU$3,FALSE)</f>
        <v>0.57278267624536106</v>
      </c>
      <c r="O4" s="48">
        <f>VLOOKUP($A4,'Occupancy Raw Data'!$B$8:$BE$45,'Occupancy Raw Data'!AV$3,FALSE)</f>
        <v>0.90360876779153998</v>
      </c>
      <c r="P4" s="48">
        <f>VLOOKUP($A4,'Occupancy Raw Data'!$B$8:$BE$45,'Occupancy Raw Data'!AW$3,FALSE)</f>
        <v>0.10724067000356299</v>
      </c>
      <c r="Q4" s="48">
        <f>VLOOKUP($A4,'Occupancy Raw Data'!$B$8:$BE$45,'Occupancy Raw Data'!AX$3,FALSE)</f>
        <v>-0.61468917765068998</v>
      </c>
      <c r="R4" s="49">
        <f>VLOOKUP($A4,'Occupancy Raw Data'!$B$8:$BE$45,'Occupancy Raw Data'!AY$3,FALSE)</f>
        <v>0.101014898897482</v>
      </c>
      <c r="S4" s="48">
        <f>VLOOKUP($A4,'Occupancy Raw Data'!$B$8:$BE$45,'Occupancy Raw Data'!BA$3,FALSE)</f>
        <v>-0.95681236302829298</v>
      </c>
      <c r="T4" s="48">
        <f>VLOOKUP($A4,'Occupancy Raw Data'!$B$8:$BE$45,'Occupancy Raw Data'!BB$3,FALSE)</f>
        <v>-0.865950452325009</v>
      </c>
      <c r="U4" s="49">
        <f>VLOOKUP($A4,'Occupancy Raw Data'!$B$8:$BE$45,'Occupancy Raw Data'!BC$3,FALSE)</f>
        <v>-0.91049314588915498</v>
      </c>
      <c r="V4" s="50">
        <f>VLOOKUP($A4,'Occupancy Raw Data'!$B$8:$BE$45,'Occupancy Raw Data'!BE$3,FALSE)</f>
        <v>-0.21660322851238401</v>
      </c>
      <c r="X4" s="51">
        <f>VLOOKUP($A4,'ADR Raw Data'!$B$6:$BE$43,'ADR Raw Data'!AG$1,FALSE)</f>
        <v>145.769586555551</v>
      </c>
      <c r="Y4" s="52">
        <f>VLOOKUP($A4,'ADR Raw Data'!$B$6:$BE$43,'ADR Raw Data'!AH$1,FALSE)</f>
        <v>147.274542171581</v>
      </c>
      <c r="Z4" s="52">
        <f>VLOOKUP($A4,'ADR Raw Data'!$B$6:$BE$43,'ADR Raw Data'!AI$1,FALSE)</f>
        <v>150.468688221018</v>
      </c>
      <c r="AA4" s="52">
        <f>VLOOKUP($A4,'ADR Raw Data'!$B$6:$BE$43,'ADR Raw Data'!AJ$1,FALSE)</f>
        <v>149.99055468092499</v>
      </c>
      <c r="AB4" s="52">
        <f>VLOOKUP($A4,'ADR Raw Data'!$B$6:$BE$43,'ADR Raw Data'!AK$1,FALSE)</f>
        <v>148.95608242117899</v>
      </c>
      <c r="AC4" s="53">
        <f>VLOOKUP($A4,'ADR Raw Data'!$B$6:$BE$43,'ADR Raw Data'!AL$1,FALSE)</f>
        <v>148.60757741171</v>
      </c>
      <c r="AD4" s="52">
        <f>VLOOKUP($A4,'ADR Raw Data'!$B$6:$BE$43,'ADR Raw Data'!AN$1,FALSE)</f>
        <v>166.61219500102499</v>
      </c>
      <c r="AE4" s="52">
        <f>VLOOKUP($A4,'ADR Raw Data'!$B$6:$BE$43,'ADR Raw Data'!AO$1,FALSE)</f>
        <v>170.874305652435</v>
      </c>
      <c r="AF4" s="53">
        <f>VLOOKUP($A4,'ADR Raw Data'!$B$6:$BE$43,'ADR Raw Data'!AP$1,FALSE)</f>
        <v>168.78589116835801</v>
      </c>
      <c r="AG4" s="54">
        <f>VLOOKUP($A4,'ADR Raw Data'!$B$6:$BE$43,'ADR Raw Data'!AR$1,FALSE)</f>
        <v>154.90254880251101</v>
      </c>
      <c r="AI4" s="47">
        <f>VLOOKUP($A4,'ADR Raw Data'!$B$6:$BE$43,'ADR Raw Data'!AT$1,FALSE)</f>
        <v>1.8933596560610599</v>
      </c>
      <c r="AJ4" s="48">
        <f>VLOOKUP($A4,'ADR Raw Data'!$B$6:$BE$43,'ADR Raw Data'!AU$1,FALSE)</f>
        <v>2.3761571888320399</v>
      </c>
      <c r="AK4" s="48">
        <f>VLOOKUP($A4,'ADR Raw Data'!$B$6:$BE$43,'ADR Raw Data'!AV$1,FALSE)</f>
        <v>2.74066471047938</v>
      </c>
      <c r="AL4" s="48">
        <f>VLOOKUP($A4,'ADR Raw Data'!$B$6:$BE$43,'ADR Raw Data'!AW$1,FALSE)</f>
        <v>2.6578314819481701</v>
      </c>
      <c r="AM4" s="48">
        <f>VLOOKUP($A4,'ADR Raw Data'!$B$6:$BE$43,'ADR Raw Data'!AX$1,FALSE)</f>
        <v>1.8171865755289101</v>
      </c>
      <c r="AN4" s="49">
        <f>VLOOKUP($A4,'ADR Raw Data'!$B$6:$BE$43,'ADR Raw Data'!AY$1,FALSE)</f>
        <v>2.3164413099538002</v>
      </c>
      <c r="AO4" s="48">
        <f>VLOOKUP($A4,'ADR Raw Data'!$B$6:$BE$43,'ADR Raw Data'!BA$1,FALSE)</f>
        <v>1.51462550583746</v>
      </c>
      <c r="AP4" s="48">
        <f>VLOOKUP($A4,'ADR Raw Data'!$B$6:$BE$43,'ADR Raw Data'!BB$1,FALSE)</f>
        <v>1.5896843114693</v>
      </c>
      <c r="AQ4" s="49">
        <f>VLOOKUP($A4,'ADR Raw Data'!$B$6:$BE$43,'ADR Raw Data'!BC$1,FALSE)</f>
        <v>1.5539361198842501</v>
      </c>
      <c r="AR4" s="50">
        <f>VLOOKUP($A4,'ADR Raw Data'!$B$6:$BE$43,'ADR Raw Data'!BE$1,FALSE)</f>
        <v>2.02534996080926</v>
      </c>
      <c r="AT4" s="51">
        <f>VLOOKUP($A4,'RevPAR Raw Data'!$B$6:$BE$43,'RevPAR Raw Data'!AG$1,FALSE)</f>
        <v>81.933958968063905</v>
      </c>
      <c r="AU4" s="52">
        <f>VLOOKUP($A4,'RevPAR Raw Data'!$B$6:$BE$43,'RevPAR Raw Data'!AH$1,FALSE)</f>
        <v>94.649782549722303</v>
      </c>
      <c r="AV4" s="52">
        <f>VLOOKUP($A4,'RevPAR Raw Data'!$B$6:$BE$43,'RevPAR Raw Data'!AI$1,FALSE)</f>
        <v>102.80000505215401</v>
      </c>
      <c r="AW4" s="52">
        <f>VLOOKUP($A4,'RevPAR Raw Data'!$B$6:$BE$43,'RevPAR Raw Data'!AJ$1,FALSE)</f>
        <v>102.77008593917699</v>
      </c>
      <c r="AX4" s="52">
        <f>VLOOKUP($A4,'RevPAR Raw Data'!$B$6:$BE$43,'RevPAR Raw Data'!AK$1,FALSE)</f>
        <v>99.352138751985507</v>
      </c>
      <c r="AY4" s="53">
        <f>VLOOKUP($A4,'RevPAR Raw Data'!$B$6:$BE$43,'RevPAR Raw Data'!AL$1,FALSE)</f>
        <v>96.301642395220696</v>
      </c>
      <c r="AZ4" s="52">
        <f>VLOOKUP($A4,'RevPAR Raw Data'!$B$6:$BE$43,'RevPAR Raw Data'!AN$1,FALSE)</f>
        <v>119.932677272009</v>
      </c>
      <c r="BA4" s="52">
        <f>VLOOKUP($A4,'RevPAR Raw Data'!$B$6:$BE$43,'RevPAR Raw Data'!AO$1,FALSE)</f>
        <v>128.023497343494</v>
      </c>
      <c r="BB4" s="53">
        <f>VLOOKUP($A4,'RevPAR Raw Data'!$B$6:$BE$43,'RevPAR Raw Data'!AP$1,FALSE)</f>
        <v>123.978087128212</v>
      </c>
      <c r="BC4" s="54">
        <f>VLOOKUP($A4,'RevPAR Raw Data'!$B$6:$BE$43,'RevPAR Raw Data'!AR$1,FALSE)</f>
        <v>104.209506075563</v>
      </c>
      <c r="BE4" s="47">
        <f>VLOOKUP($A4,'RevPAR Raw Data'!$B$6:$BE$43,'RevPAR Raw Data'!AT$1,FALSE)</f>
        <v>1.3289499191102501</v>
      </c>
      <c r="BF4" s="48">
        <f>VLOOKUP($A4,'RevPAR Raw Data'!$B$6:$BE$43,'RevPAR Raw Data'!AU$1,FALSE)</f>
        <v>2.9625500818153898</v>
      </c>
      <c r="BG4" s="48">
        <f>VLOOKUP($A4,'RevPAR Raw Data'!$B$6:$BE$43,'RevPAR Raw Data'!AV$1,FALSE)</f>
        <v>3.66903836489058</v>
      </c>
      <c r="BH4" s="48">
        <f>VLOOKUP($A4,'RevPAR Raw Data'!$B$6:$BE$43,'RevPAR Raw Data'!AW$1,FALSE)</f>
        <v>2.7679224282405399</v>
      </c>
      <c r="BI4" s="48">
        <f>VLOOKUP($A4,'RevPAR Raw Data'!$B$6:$BE$43,'RevPAR Raw Data'!AX$1,FALSE)</f>
        <v>1.1913273486607301</v>
      </c>
      <c r="BJ4" s="49">
        <f>VLOOKUP($A4,'RevPAR Raw Data'!$B$6:$BE$43,'RevPAR Raw Data'!AY$1,FALSE)</f>
        <v>2.4197961596985502</v>
      </c>
      <c r="BK4" s="48">
        <f>VLOOKUP($A4,'RevPAR Raw Data'!$B$6:$BE$43,'RevPAR Raw Data'!BA$1,FALSE)</f>
        <v>0.54332101871573901</v>
      </c>
      <c r="BL4" s="48">
        <f>VLOOKUP($A4,'RevPAR Raw Data'!$B$6:$BE$43,'RevPAR Raw Data'!BB$1,FALSE)</f>
        <v>0.70996798065858302</v>
      </c>
      <c r="BM4" s="49">
        <f>VLOOKUP($A4,'RevPAR Raw Data'!$B$6:$BE$43,'RevPAR Raw Data'!BC$1,FALSE)</f>
        <v>0.62929449213205702</v>
      </c>
      <c r="BN4" s="50">
        <f>VLOOKUP($A4,'RevPAR Raw Data'!$B$6:$BE$43,'RevPAR Raw Data'!BE$1,FALSE)</f>
        <v>1.80435975889308</v>
      </c>
    </row>
    <row r="5" spans="1:66" x14ac:dyDescent="0.45">
      <c r="A5" s="46" t="s">
        <v>69</v>
      </c>
      <c r="B5" s="47">
        <f>VLOOKUP($A5,'Occupancy Raw Data'!$B$8:$BE$45,'Occupancy Raw Data'!AG$3,FALSE)</f>
        <v>55.472832891687197</v>
      </c>
      <c r="C5" s="48">
        <f>VLOOKUP($A5,'Occupancy Raw Data'!$B$8:$BE$45,'Occupancy Raw Data'!AH$3,FALSE)</f>
        <v>65.368926637780405</v>
      </c>
      <c r="D5" s="48">
        <f>VLOOKUP($A5,'Occupancy Raw Data'!$B$8:$BE$45,'Occupancy Raw Data'!AI$3,FALSE)</f>
        <v>69.343501450946704</v>
      </c>
      <c r="E5" s="48">
        <f>VLOOKUP($A5,'Occupancy Raw Data'!$B$8:$BE$45,'Occupancy Raw Data'!AJ$3,FALSE)</f>
        <v>69.310596611741701</v>
      </c>
      <c r="F5" s="48">
        <f>VLOOKUP($A5,'Occupancy Raw Data'!$B$8:$BE$45,'Occupancy Raw Data'!AK$3,FALSE)</f>
        <v>66.852605123126693</v>
      </c>
      <c r="G5" s="49">
        <f>VLOOKUP($A5,'Occupancy Raw Data'!$B$8:$BE$45,'Occupancy Raw Data'!AL$3,FALSE)</f>
        <v>65.269877683028795</v>
      </c>
      <c r="H5" s="48">
        <f>VLOOKUP($A5,'Occupancy Raw Data'!$B$8:$BE$45,'Occupancy Raw Data'!AN$3,FALSE)</f>
        <v>73.230346409611897</v>
      </c>
      <c r="I5" s="48">
        <f>VLOOKUP($A5,'Occupancy Raw Data'!$B$8:$BE$45,'Occupancy Raw Data'!AO$3,FALSE)</f>
        <v>75.338919843811595</v>
      </c>
      <c r="J5" s="49">
        <f>VLOOKUP($A5,'Occupancy Raw Data'!$B$8:$BE$45,'Occupancy Raw Data'!AP$3,FALSE)</f>
        <v>74.284633126711796</v>
      </c>
      <c r="K5" s="50">
        <f>VLOOKUP($A5,'Occupancy Raw Data'!$B$8:$BE$45,'Occupancy Raw Data'!AR$3,FALSE)</f>
        <v>67.845597047700807</v>
      </c>
      <c r="M5" s="47">
        <f>VLOOKUP($A5,'Occupancy Raw Data'!$B$8:$BE$45,'Occupancy Raw Data'!AT$3,FALSE)</f>
        <v>-1.69466406258227</v>
      </c>
      <c r="N5" s="48">
        <f>VLOOKUP($A5,'Occupancy Raw Data'!$B$8:$BE$45,'Occupancy Raw Data'!AU$3,FALSE)</f>
        <v>0.96560708613675805</v>
      </c>
      <c r="O5" s="48">
        <f>VLOOKUP($A5,'Occupancy Raw Data'!$B$8:$BE$45,'Occupancy Raw Data'!AV$3,FALSE)</f>
        <v>1.33556997532622</v>
      </c>
      <c r="P5" s="48">
        <f>VLOOKUP($A5,'Occupancy Raw Data'!$B$8:$BE$45,'Occupancy Raw Data'!AW$3,FALSE)</f>
        <v>-0.54378802081665001</v>
      </c>
      <c r="Q5" s="48">
        <f>VLOOKUP($A5,'Occupancy Raw Data'!$B$8:$BE$45,'Occupancy Raw Data'!AX$3,FALSE)</f>
        <v>-1.51279319920625</v>
      </c>
      <c r="R5" s="49">
        <f>VLOOKUP($A5,'Occupancy Raw Data'!$B$8:$BE$45,'Occupancy Raw Data'!AY$3,FALSE)</f>
        <v>-0.25048280325893402</v>
      </c>
      <c r="S5" s="48">
        <f>VLOOKUP($A5,'Occupancy Raw Data'!$B$8:$BE$45,'Occupancy Raw Data'!BA$3,FALSE)</f>
        <v>-1.83076377546548</v>
      </c>
      <c r="T5" s="48">
        <f>VLOOKUP($A5,'Occupancy Raw Data'!$B$8:$BE$45,'Occupancy Raw Data'!BB$3,FALSE)</f>
        <v>-1.43785873909634</v>
      </c>
      <c r="U5" s="49">
        <f>VLOOKUP($A5,'Occupancy Raw Data'!$B$8:$BE$45,'Occupancy Raw Data'!BC$3,FALSE)</f>
        <v>-1.6319134785590601</v>
      </c>
      <c r="V5" s="50">
        <f>VLOOKUP($A5,'Occupancy Raw Data'!$B$8:$BE$45,'Occupancy Raw Data'!BE$3,FALSE)</f>
        <v>-0.68649846143007598</v>
      </c>
      <c r="X5" s="51">
        <f>VLOOKUP($A5,'ADR Raw Data'!$B$6:$BE$43,'ADR Raw Data'!AG$1,FALSE)</f>
        <v>122.176926189843</v>
      </c>
      <c r="Y5" s="52">
        <f>VLOOKUP($A5,'ADR Raw Data'!$B$6:$BE$43,'ADR Raw Data'!AH$1,FALSE)</f>
        <v>127.630758586524</v>
      </c>
      <c r="Z5" s="52">
        <f>VLOOKUP($A5,'ADR Raw Data'!$B$6:$BE$43,'ADR Raw Data'!AI$1,FALSE)</f>
        <v>130.888739298117</v>
      </c>
      <c r="AA5" s="52">
        <f>VLOOKUP($A5,'ADR Raw Data'!$B$6:$BE$43,'ADR Raw Data'!AJ$1,FALSE)</f>
        <v>130.159447081563</v>
      </c>
      <c r="AB5" s="52">
        <f>VLOOKUP($A5,'ADR Raw Data'!$B$6:$BE$43,'ADR Raw Data'!AK$1,FALSE)</f>
        <v>128.24806389854999</v>
      </c>
      <c r="AC5" s="53">
        <f>VLOOKUP($A5,'ADR Raw Data'!$B$6:$BE$43,'ADR Raw Data'!AL$1,FALSE)</f>
        <v>128.05958810744701</v>
      </c>
      <c r="AD5" s="52">
        <f>VLOOKUP($A5,'ADR Raw Data'!$B$6:$BE$43,'ADR Raw Data'!AN$1,FALSE)</f>
        <v>145.55972081055401</v>
      </c>
      <c r="AE5" s="52">
        <f>VLOOKUP($A5,'ADR Raw Data'!$B$6:$BE$43,'ADR Raw Data'!AO$1,FALSE)</f>
        <v>148.35803880881599</v>
      </c>
      <c r="AF5" s="53">
        <f>VLOOKUP($A5,'ADR Raw Data'!$B$6:$BE$43,'ADR Raw Data'!AP$1,FALSE)</f>
        <v>146.97873741260801</v>
      </c>
      <c r="AG5" s="54">
        <f>VLOOKUP($A5,'ADR Raw Data'!$B$6:$BE$43,'ADR Raw Data'!AR$1,FALSE)</f>
        <v>133.97824974114599</v>
      </c>
      <c r="AI5" s="47">
        <f>VLOOKUP($A5,'ADR Raw Data'!$B$6:$BE$43,'ADR Raw Data'!AT$1,FALSE)</f>
        <v>2.5441570783834599</v>
      </c>
      <c r="AJ5" s="48">
        <f>VLOOKUP($A5,'ADR Raw Data'!$B$6:$BE$43,'ADR Raw Data'!AU$1,FALSE)</f>
        <v>3.8882048201461399</v>
      </c>
      <c r="AK5" s="48">
        <f>VLOOKUP($A5,'ADR Raw Data'!$B$6:$BE$43,'ADR Raw Data'!AV$1,FALSE)</f>
        <v>4.6921159877732803</v>
      </c>
      <c r="AL5" s="48">
        <f>VLOOKUP($A5,'ADR Raw Data'!$B$6:$BE$43,'ADR Raw Data'!AW$1,FALSE)</f>
        <v>4.11199105684413</v>
      </c>
      <c r="AM5" s="48">
        <f>VLOOKUP($A5,'ADR Raw Data'!$B$6:$BE$43,'ADR Raw Data'!AX$1,FALSE)</f>
        <v>2.6583322071278901</v>
      </c>
      <c r="AN5" s="49">
        <f>VLOOKUP($A5,'ADR Raw Data'!$B$6:$BE$43,'ADR Raw Data'!AY$1,FALSE)</f>
        <v>3.6425136169317098</v>
      </c>
      <c r="AO5" s="48">
        <f>VLOOKUP($A5,'ADR Raw Data'!$B$6:$BE$43,'ADR Raw Data'!BA$1,FALSE)</f>
        <v>2.2417168434137298</v>
      </c>
      <c r="AP5" s="48">
        <f>VLOOKUP($A5,'ADR Raw Data'!$B$6:$BE$43,'ADR Raw Data'!BB$1,FALSE)</f>
        <v>2.12450166767881</v>
      </c>
      <c r="AQ5" s="49">
        <f>VLOOKUP($A5,'ADR Raw Data'!$B$6:$BE$43,'ADR Raw Data'!BC$1,FALSE)</f>
        <v>2.1837470650650301</v>
      </c>
      <c r="AR5" s="50">
        <f>VLOOKUP($A5,'ADR Raw Data'!$B$6:$BE$43,'ADR Raw Data'!BE$1,FALSE)</f>
        <v>3.08918053964537</v>
      </c>
      <c r="AT5" s="51">
        <f>VLOOKUP($A5,'RevPAR Raw Data'!$B$6:$BE$43,'RevPAR Raw Data'!AG$1,FALSE)</f>
        <v>67.775002097492205</v>
      </c>
      <c r="AU5" s="52">
        <f>VLOOKUP($A5,'RevPAR Raw Data'!$B$6:$BE$43,'RevPAR Raw Data'!AH$1,FALSE)</f>
        <v>83.430856947667806</v>
      </c>
      <c r="AV5" s="52">
        <f>VLOOKUP($A5,'RevPAR Raw Data'!$B$6:$BE$43,'RevPAR Raw Data'!AI$1,FALSE)</f>
        <v>90.762834834316294</v>
      </c>
      <c r="AW5" s="52">
        <f>VLOOKUP($A5,'RevPAR Raw Data'!$B$6:$BE$43,'RevPAR Raw Data'!AJ$1,FALSE)</f>
        <v>90.214289318775798</v>
      </c>
      <c r="AX5" s="52">
        <f>VLOOKUP($A5,'RevPAR Raw Data'!$B$6:$BE$43,'RevPAR Raw Data'!AK$1,FALSE)</f>
        <v>85.7371717361533</v>
      </c>
      <c r="AY5" s="53">
        <f>VLOOKUP($A5,'RevPAR Raw Data'!$B$6:$BE$43,'RevPAR Raw Data'!AL$1,FALSE)</f>
        <v>83.584336519121607</v>
      </c>
      <c r="AZ5" s="52">
        <f>VLOOKUP($A5,'RevPAR Raw Data'!$B$6:$BE$43,'RevPAR Raw Data'!AN$1,FALSE)</f>
        <v>106.593887782433</v>
      </c>
      <c r="BA5" s="52">
        <f>VLOOKUP($A5,'RevPAR Raw Data'!$B$6:$BE$43,'RevPAR Raw Data'!AO$1,FALSE)</f>
        <v>111.77134394002501</v>
      </c>
      <c r="BB5" s="53">
        <f>VLOOKUP($A5,'RevPAR Raw Data'!$B$6:$BE$43,'RevPAR Raw Data'!AP$1,FALSE)</f>
        <v>109.182615861229</v>
      </c>
      <c r="BC5" s="54">
        <f>VLOOKUP($A5,'RevPAR Raw Data'!$B$6:$BE$43,'RevPAR Raw Data'!AR$1,FALSE)</f>
        <v>90.898343450940501</v>
      </c>
      <c r="BE5" s="47">
        <f>VLOOKUP($A5,'RevPAR Raw Data'!$B$6:$BE$43,'RevPAR Raw Data'!AT$1,FALSE)</f>
        <v>0.80637810009818101</v>
      </c>
      <c r="BF5" s="48">
        <f>VLOOKUP($A5,'RevPAR Raw Data'!$B$6:$BE$43,'RevPAR Raw Data'!AU$1,FALSE)</f>
        <v>4.8913566875497398</v>
      </c>
      <c r="BG5" s="48">
        <f>VLOOKUP($A5,'RevPAR Raw Data'!$B$6:$BE$43,'RevPAR Raw Data'!AV$1,FALSE)</f>
        <v>6.09035245543968</v>
      </c>
      <c r="BH5" s="48">
        <f>VLOOKUP($A5,'RevPAR Raw Data'!$B$6:$BE$43,'RevPAR Raw Data'!AW$1,FALSE)</f>
        <v>3.5458425212433098</v>
      </c>
      <c r="BI5" s="48">
        <f>VLOOKUP($A5,'RevPAR Raw Data'!$B$6:$BE$43,'RevPAR Raw Data'!AX$1,FALSE)</f>
        <v>1.1053239390798899</v>
      </c>
      <c r="BJ5" s="49">
        <f>VLOOKUP($A5,'RevPAR Raw Data'!$B$6:$BE$43,'RevPAR Raw Data'!AY$1,FALSE)</f>
        <v>3.38290694345599</v>
      </c>
      <c r="BK5" s="48">
        <f>VLOOKUP($A5,'RevPAR Raw Data'!$B$6:$BE$43,'RevPAR Raw Data'!BA$1,FALSE)</f>
        <v>0.36991252803051999</v>
      </c>
      <c r="BL5" s="48">
        <f>VLOOKUP($A5,'RevPAR Raw Data'!$B$6:$BE$43,'RevPAR Raw Data'!BB$1,FALSE)</f>
        <v>0.65609559569150799</v>
      </c>
      <c r="BM5" s="49">
        <f>VLOOKUP($A5,'RevPAR Raw Data'!$B$6:$BE$43,'RevPAR Raw Data'!BC$1,FALSE)</f>
        <v>0.51619672381353199</v>
      </c>
      <c r="BN5" s="50">
        <f>VLOOKUP($A5,'RevPAR Raw Data'!$B$6:$BE$43,'RevPAR Raw Data'!BE$1,FALSE)</f>
        <v>2.3814749013398302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57.453471824143499</v>
      </c>
      <c r="C7" s="48">
        <f>VLOOKUP($A7,'Occupancy Raw Data'!$B$8:$BE$45,'Occupancy Raw Data'!AH$3,FALSE)</f>
        <v>67.053691379146201</v>
      </c>
      <c r="D7" s="48">
        <f>VLOOKUP($A7,'Occupancy Raw Data'!$B$8:$BE$45,'Occupancy Raw Data'!AI$3,FALSE)</f>
        <v>70.623322794059007</v>
      </c>
      <c r="E7" s="48">
        <f>VLOOKUP($A7,'Occupancy Raw Data'!$B$8:$BE$45,'Occupancy Raw Data'!AJ$3,FALSE)</f>
        <v>70.296295312237007</v>
      </c>
      <c r="F7" s="48">
        <f>VLOOKUP($A7,'Occupancy Raw Data'!$B$8:$BE$45,'Occupancy Raw Data'!AK$3,FALSE)</f>
        <v>66.1676010309004</v>
      </c>
      <c r="G7" s="49">
        <f>VLOOKUP($A7,'Occupancy Raw Data'!$B$8:$BE$45,'Occupancy Raw Data'!AL$3,FALSE)</f>
        <v>66.318232091165299</v>
      </c>
      <c r="H7" s="48">
        <f>VLOOKUP($A7,'Occupancy Raw Data'!$B$8:$BE$45,'Occupancy Raw Data'!AN$3,FALSE)</f>
        <v>70.818277627220695</v>
      </c>
      <c r="I7" s="48">
        <f>VLOOKUP($A7,'Occupancy Raw Data'!$B$8:$BE$45,'Occupancy Raw Data'!AO$3,FALSE)</f>
        <v>73.340772623412505</v>
      </c>
      <c r="J7" s="49">
        <f>VLOOKUP($A7,'Occupancy Raw Data'!$B$8:$BE$45,'Occupancy Raw Data'!AP$3,FALSE)</f>
        <v>72.079525125316593</v>
      </c>
      <c r="K7" s="50">
        <f>VLOOKUP($A7,'Occupancy Raw Data'!$B$8:$BE$45,'Occupancy Raw Data'!AR$3,FALSE)</f>
        <v>67.964160676051307</v>
      </c>
      <c r="M7" s="47">
        <f>VLOOKUP($A7,'Occupancy Raw Data'!$B$8:$BE$45,'Occupancy Raw Data'!AT$3,FALSE)</f>
        <v>3.6286458167975502</v>
      </c>
      <c r="N7" s="48">
        <f>VLOOKUP($A7,'Occupancy Raw Data'!$B$8:$BE$45,'Occupancy Raw Data'!AU$3,FALSE)</f>
        <v>6.2823831969862098</v>
      </c>
      <c r="O7" s="48">
        <f>VLOOKUP($A7,'Occupancy Raw Data'!$B$8:$BE$45,'Occupancy Raw Data'!AV$3,FALSE)</f>
        <v>5.2253112701623801</v>
      </c>
      <c r="P7" s="48">
        <f>VLOOKUP($A7,'Occupancy Raw Data'!$B$8:$BE$45,'Occupancy Raw Data'!AW$3,FALSE)</f>
        <v>4.8509938571643696</v>
      </c>
      <c r="Q7" s="48">
        <f>VLOOKUP($A7,'Occupancy Raw Data'!$B$8:$BE$45,'Occupancy Raw Data'!AX$3,FALSE)</f>
        <v>4.0310109593939796</v>
      </c>
      <c r="R7" s="49">
        <f>VLOOKUP($A7,'Occupancy Raw Data'!$B$8:$BE$45,'Occupancy Raw Data'!AY$3,FALSE)</f>
        <v>4.8337435898179004</v>
      </c>
      <c r="S7" s="48">
        <f>VLOOKUP($A7,'Occupancy Raw Data'!$B$8:$BE$45,'Occupancy Raw Data'!BA$3,FALSE)</f>
        <v>2.6601006194057901</v>
      </c>
      <c r="T7" s="48">
        <f>VLOOKUP($A7,'Occupancy Raw Data'!$B$8:$BE$45,'Occupancy Raw Data'!BB$3,FALSE)</f>
        <v>0.94291115498831002</v>
      </c>
      <c r="U7" s="49">
        <f>VLOOKUP($A7,'Occupancy Raw Data'!$B$8:$BE$45,'Occupancy Raw Data'!BC$3,FALSE)</f>
        <v>1.77925001210153</v>
      </c>
      <c r="V7" s="50">
        <f>VLOOKUP($A7,'Occupancy Raw Data'!$B$8:$BE$45,'Occupancy Raw Data'!BE$3,FALSE)</f>
        <v>3.8883931338911601</v>
      </c>
      <c r="X7" s="51">
        <f>VLOOKUP($A7,'ADR Raw Data'!$B$6:$BE$43,'ADR Raw Data'!AG$1,FALSE)</f>
        <v>145.044668705795</v>
      </c>
      <c r="Y7" s="52">
        <f>VLOOKUP($A7,'ADR Raw Data'!$B$6:$BE$43,'ADR Raw Data'!AH$1,FALSE)</f>
        <v>152.90213956113499</v>
      </c>
      <c r="Z7" s="52">
        <f>VLOOKUP($A7,'ADR Raw Data'!$B$6:$BE$43,'ADR Raw Data'!AI$1,FALSE)</f>
        <v>156.05948038348899</v>
      </c>
      <c r="AA7" s="52">
        <f>VLOOKUP($A7,'ADR Raw Data'!$B$6:$BE$43,'ADR Raw Data'!AJ$1,FALSE)</f>
        <v>156.218683387455</v>
      </c>
      <c r="AB7" s="52">
        <f>VLOOKUP($A7,'ADR Raw Data'!$B$6:$BE$43,'ADR Raw Data'!AK$1,FALSE)</f>
        <v>149.75366253739401</v>
      </c>
      <c r="AC7" s="53">
        <f>VLOOKUP($A7,'ADR Raw Data'!$B$6:$BE$43,'ADR Raw Data'!AL$1,FALSE)</f>
        <v>152.287557076848</v>
      </c>
      <c r="AD7" s="52">
        <f>VLOOKUP($A7,'ADR Raw Data'!$B$6:$BE$43,'ADR Raw Data'!AN$1,FALSE)</f>
        <v>148.643855278172</v>
      </c>
      <c r="AE7" s="52">
        <f>VLOOKUP($A7,'ADR Raw Data'!$B$6:$BE$43,'ADR Raw Data'!AO$1,FALSE)</f>
        <v>149.975343247355</v>
      </c>
      <c r="AF7" s="53">
        <f>VLOOKUP($A7,'ADR Raw Data'!$B$6:$BE$43,'ADR Raw Data'!AP$1,FALSE)</f>
        <v>149.32124845070501</v>
      </c>
      <c r="AG7" s="54">
        <f>VLOOKUP($A7,'ADR Raw Data'!$B$6:$BE$43,'ADR Raw Data'!AR$1,FALSE)</f>
        <v>151.388806222754</v>
      </c>
      <c r="AI7" s="47">
        <f>VLOOKUP($A7,'ADR Raw Data'!$B$6:$BE$43,'ADR Raw Data'!AT$1,FALSE)</f>
        <v>3.7425497902860601</v>
      </c>
      <c r="AJ7" s="48">
        <f>VLOOKUP($A7,'ADR Raw Data'!$B$6:$BE$43,'ADR Raw Data'!AU$1,FALSE)</f>
        <v>4.0082891075136198</v>
      </c>
      <c r="AK7" s="48">
        <f>VLOOKUP($A7,'ADR Raw Data'!$B$6:$BE$43,'ADR Raw Data'!AV$1,FALSE)</f>
        <v>3.60122107945543</v>
      </c>
      <c r="AL7" s="48">
        <f>VLOOKUP($A7,'ADR Raw Data'!$B$6:$BE$43,'ADR Raw Data'!AW$1,FALSE)</f>
        <v>5.2235113404211697</v>
      </c>
      <c r="AM7" s="48">
        <f>VLOOKUP($A7,'ADR Raw Data'!$B$6:$BE$43,'ADR Raw Data'!AX$1,FALSE)</f>
        <v>5.1439896058083097</v>
      </c>
      <c r="AN7" s="49">
        <f>VLOOKUP($A7,'ADR Raw Data'!$B$6:$BE$43,'ADR Raw Data'!AY$1,FALSE)</f>
        <v>4.3745912458590297</v>
      </c>
      <c r="AO7" s="48">
        <f>VLOOKUP($A7,'ADR Raw Data'!$B$6:$BE$43,'ADR Raw Data'!BA$1,FALSE)</f>
        <v>4.9558616437740897</v>
      </c>
      <c r="AP7" s="48">
        <f>VLOOKUP($A7,'ADR Raw Data'!$B$6:$BE$43,'ADR Raw Data'!BB$1,FALSE)</f>
        <v>4.0013621513744804</v>
      </c>
      <c r="AQ7" s="49">
        <f>VLOOKUP($A7,'ADR Raw Data'!$B$6:$BE$43,'ADR Raw Data'!BC$1,FALSE)</f>
        <v>4.4580096526303397</v>
      </c>
      <c r="AR7" s="50">
        <f>VLOOKUP($A7,'ADR Raw Data'!$B$6:$BE$43,'ADR Raw Data'!BE$1,FALSE)</f>
        <v>4.4130053287444104</v>
      </c>
      <c r="AT7" s="51">
        <f>VLOOKUP($A7,'RevPAR Raw Data'!$B$6:$BE$43,'RevPAR Raw Data'!AG$1,FALSE)</f>
        <v>83.333197867306396</v>
      </c>
      <c r="AU7" s="52">
        <f>VLOOKUP($A7,'RevPAR Raw Data'!$B$6:$BE$43,'RevPAR Raw Data'!AH$1,FALSE)</f>
        <v>102.526528773435</v>
      </c>
      <c r="AV7" s="52">
        <f>VLOOKUP($A7,'RevPAR Raw Data'!$B$6:$BE$43,'RevPAR Raw Data'!AI$1,FALSE)</f>
        <v>110.21439058196199</v>
      </c>
      <c r="AW7" s="52">
        <f>VLOOKUP($A7,'RevPAR Raw Data'!$B$6:$BE$43,'RevPAR Raw Data'!AJ$1,FALSE)</f>
        <v>109.815947006934</v>
      </c>
      <c r="AX7" s="52">
        <f>VLOOKUP($A7,'RevPAR Raw Data'!$B$6:$BE$43,'RevPAR Raw Data'!AK$1,FALSE)</f>
        <v>99.088405956904097</v>
      </c>
      <c r="AY7" s="53">
        <f>VLOOKUP($A7,'RevPAR Raw Data'!$B$6:$BE$43,'RevPAR Raw Data'!AL$1,FALSE)</f>
        <v>100.99441554819001</v>
      </c>
      <c r="AZ7" s="52">
        <f>VLOOKUP($A7,'RevPAR Raw Data'!$B$6:$BE$43,'RevPAR Raw Data'!AN$1,FALSE)</f>
        <v>105.26701810669999</v>
      </c>
      <c r="BA7" s="52">
        <f>VLOOKUP($A7,'RevPAR Raw Data'!$B$6:$BE$43,'RevPAR Raw Data'!AO$1,FALSE)</f>
        <v>109.993075482225</v>
      </c>
      <c r="BB7" s="53">
        <f>VLOOKUP($A7,'RevPAR Raw Data'!$B$6:$BE$43,'RevPAR Raw Data'!AP$1,FALSE)</f>
        <v>107.630046794463</v>
      </c>
      <c r="BC7" s="54">
        <f>VLOOKUP($A7,'RevPAR Raw Data'!$B$6:$BE$43,'RevPAR Raw Data'!AR$1,FALSE)</f>
        <v>102.89013150678799</v>
      </c>
      <c r="BE7" s="47">
        <f>VLOOKUP($A7,'RevPAR Raw Data'!$B$6:$BE$43,'RevPAR Raw Data'!AT$1,FALSE)</f>
        <v>7.5069994834904001</v>
      </c>
      <c r="BF7" s="48">
        <f>VLOOKUP($A7,'RevPAR Raw Data'!$B$6:$BE$43,'RevPAR Raw Data'!AU$1,FALSE)</f>
        <v>10.542488385876901</v>
      </c>
      <c r="BG7" s="48">
        <f>VLOOKUP($A7,'RevPAR Raw Data'!$B$6:$BE$43,'RevPAR Raw Data'!AV$1,FALSE)</f>
        <v>9.0147073605460601</v>
      </c>
      <c r="BH7" s="48">
        <f>VLOOKUP($A7,'RevPAR Raw Data'!$B$6:$BE$43,'RevPAR Raw Data'!AW$1,FALSE)</f>
        <v>10.327897411837601</v>
      </c>
      <c r="BI7" s="48">
        <f>VLOOKUP($A7,'RevPAR Raw Data'!$B$6:$BE$43,'RevPAR Raw Data'!AX$1,FALSE)</f>
        <v>9.3823553499625199</v>
      </c>
      <c r="BJ7" s="49">
        <f>VLOOKUP($A7,'RevPAR Raw Data'!$B$6:$BE$43,'RevPAR Raw Data'!AY$1,FALSE)</f>
        <v>9.4197913596043801</v>
      </c>
      <c r="BK7" s="48">
        <f>VLOOKUP($A7,'RevPAR Raw Data'!$B$6:$BE$43,'RevPAR Raw Data'!BA$1,FALSE)</f>
        <v>7.7477931694628204</v>
      </c>
      <c r="BL7" s="48">
        <f>VLOOKUP($A7,'RevPAR Raw Data'!$B$6:$BE$43,'RevPAR Raw Data'!BB$1,FALSE)</f>
        <v>4.98200259643958</v>
      </c>
      <c r="BM7" s="49">
        <f>VLOOKUP($A7,'RevPAR Raw Data'!$B$6:$BE$43,'RevPAR Raw Data'!BC$1,FALSE)</f>
        <v>6.3165788020157896</v>
      </c>
      <c r="BN7" s="50">
        <f>VLOOKUP($A7,'RevPAR Raw Data'!$B$6:$BE$43,'RevPAR Raw Data'!BE$1,FALSE)</f>
        <v>8.4729934588367293</v>
      </c>
    </row>
    <row r="8" spans="1:66" x14ac:dyDescent="0.45">
      <c r="A8" s="63" t="s">
        <v>88</v>
      </c>
      <c r="B8" s="47">
        <f>VLOOKUP($A8,'Occupancy Raw Data'!$B$8:$BE$45,'Occupancy Raw Data'!AG$3,FALSE)</f>
        <v>57.587950067058699</v>
      </c>
      <c r="C8" s="48">
        <f>VLOOKUP($A8,'Occupancy Raw Data'!$B$8:$BE$45,'Occupancy Raw Data'!AH$3,FALSE)</f>
        <v>71.889507892293395</v>
      </c>
      <c r="D8" s="48">
        <f>VLOOKUP($A8,'Occupancy Raw Data'!$B$8:$BE$45,'Occupancy Raw Data'!AI$3,FALSE)</f>
        <v>75.002579180852095</v>
      </c>
      <c r="E8" s="48">
        <f>VLOOKUP($A8,'Occupancy Raw Data'!$B$8:$BE$45,'Occupancy Raw Data'!AJ$3,FALSE)</f>
        <v>74.195295574125595</v>
      </c>
      <c r="F8" s="48">
        <f>VLOOKUP($A8,'Occupancy Raw Data'!$B$8:$BE$45,'Occupancy Raw Data'!AK$3,FALSE)</f>
        <v>69.888063551016103</v>
      </c>
      <c r="G8" s="49">
        <f>VLOOKUP($A8,'Occupancy Raw Data'!$B$8:$BE$45,'Occupancy Raw Data'!AL$3,FALSE)</f>
        <v>69.712679253069197</v>
      </c>
      <c r="H8" s="48">
        <f>VLOOKUP($A8,'Occupancy Raw Data'!$B$8:$BE$45,'Occupancy Raw Data'!AN$3,FALSE)</f>
        <v>70.504487774682701</v>
      </c>
      <c r="I8" s="48">
        <f>VLOOKUP($A8,'Occupancy Raw Data'!$B$8:$BE$45,'Occupancy Raw Data'!AO$3,FALSE)</f>
        <v>70.200144434127694</v>
      </c>
      <c r="J8" s="49">
        <f>VLOOKUP($A8,'Occupancy Raw Data'!$B$8:$BE$45,'Occupancy Raw Data'!AP$3,FALSE)</f>
        <v>70.352316104405205</v>
      </c>
      <c r="K8" s="50">
        <f>VLOOKUP($A8,'Occupancy Raw Data'!$B$8:$BE$45,'Occupancy Raw Data'!AR$3,FALSE)</f>
        <v>69.895432639165193</v>
      </c>
      <c r="M8" s="47">
        <f>VLOOKUP($A8,'Occupancy Raw Data'!$B$8:$BE$45,'Occupancy Raw Data'!AT$3,FALSE)</f>
        <v>3.9512449238299001</v>
      </c>
      <c r="N8" s="48">
        <f>VLOOKUP($A8,'Occupancy Raw Data'!$B$8:$BE$45,'Occupancy Raw Data'!AU$3,FALSE)</f>
        <v>10.781977908575399</v>
      </c>
      <c r="O8" s="48">
        <f>VLOOKUP($A8,'Occupancy Raw Data'!$B$8:$BE$45,'Occupancy Raw Data'!AV$3,FALSE)</f>
        <v>7.1105287327104101</v>
      </c>
      <c r="P8" s="48">
        <f>VLOOKUP($A8,'Occupancy Raw Data'!$B$8:$BE$45,'Occupancy Raw Data'!AW$3,FALSE)</f>
        <v>-0.66771337903703498</v>
      </c>
      <c r="Q8" s="48">
        <f>VLOOKUP($A8,'Occupancy Raw Data'!$B$8:$BE$45,'Occupancy Raw Data'!AX$3,FALSE)</f>
        <v>2.05520106124639</v>
      </c>
      <c r="R8" s="49">
        <f>VLOOKUP($A8,'Occupancy Raw Data'!$B$8:$BE$45,'Occupancy Raw Data'!AY$3,FALSE)</f>
        <v>4.5343299753968198</v>
      </c>
      <c r="S8" s="48">
        <f>VLOOKUP($A8,'Occupancy Raw Data'!$B$8:$BE$45,'Occupancy Raw Data'!BA$3,FALSE)</f>
        <v>0.68684365327963404</v>
      </c>
      <c r="T8" s="48">
        <f>VLOOKUP($A8,'Occupancy Raw Data'!$B$8:$BE$45,'Occupancy Raw Data'!BB$3,FALSE)</f>
        <v>1.73008652270138</v>
      </c>
      <c r="U8" s="49">
        <f>VLOOKUP($A8,'Occupancy Raw Data'!$B$8:$BE$45,'Occupancy Raw Data'!BC$3,FALSE)</f>
        <v>1.20464846543614</v>
      </c>
      <c r="V8" s="50">
        <f>VLOOKUP($A8,'Occupancy Raw Data'!$B$8:$BE$45,'Occupancy Raw Data'!BE$3,FALSE)</f>
        <v>3.5552616819715799</v>
      </c>
      <c r="X8" s="51">
        <f>VLOOKUP($A8,'ADR Raw Data'!$B$6:$BE$43,'ADR Raw Data'!AG$1,FALSE)</f>
        <v>147.87837334288699</v>
      </c>
      <c r="Y8" s="52">
        <f>VLOOKUP($A8,'ADR Raw Data'!$B$6:$BE$43,'ADR Raw Data'!AH$1,FALSE)</f>
        <v>163.893265167007</v>
      </c>
      <c r="Z8" s="52">
        <f>VLOOKUP($A8,'ADR Raw Data'!$B$6:$BE$43,'ADR Raw Data'!AI$1,FALSE)</f>
        <v>170.121686726272</v>
      </c>
      <c r="AA8" s="52">
        <f>VLOOKUP($A8,'ADR Raw Data'!$B$6:$BE$43,'ADR Raw Data'!AJ$1,FALSE)</f>
        <v>167.28761358501001</v>
      </c>
      <c r="AB8" s="52">
        <f>VLOOKUP($A8,'ADR Raw Data'!$B$6:$BE$43,'ADR Raw Data'!AK$1,FALSE)</f>
        <v>153.58140753588901</v>
      </c>
      <c r="AC8" s="53">
        <f>VLOOKUP($A8,'ADR Raw Data'!$B$6:$BE$43,'ADR Raw Data'!AL$1,FALSE)</f>
        <v>161.24253305708601</v>
      </c>
      <c r="AD8" s="52">
        <f>VLOOKUP($A8,'ADR Raw Data'!$B$6:$BE$43,'ADR Raw Data'!AN$1,FALSE)</f>
        <v>135.031842990927</v>
      </c>
      <c r="AE8" s="52">
        <f>VLOOKUP($A8,'ADR Raw Data'!$B$6:$BE$43,'ADR Raw Data'!AO$1,FALSE)</f>
        <v>131.670874421338</v>
      </c>
      <c r="AF8" s="53">
        <f>VLOOKUP($A8,'ADR Raw Data'!$B$6:$BE$43,'ADR Raw Data'!AP$1,FALSE)</f>
        <v>133.35499358433799</v>
      </c>
      <c r="AG8" s="54">
        <f>VLOOKUP($A8,'ADR Raw Data'!$B$6:$BE$43,'ADR Raw Data'!AR$1,FALSE)</f>
        <v>153.222581299848</v>
      </c>
      <c r="AI8" s="47">
        <f>VLOOKUP($A8,'ADR Raw Data'!$B$6:$BE$43,'ADR Raw Data'!AT$1,FALSE)</f>
        <v>7.5937840826298402</v>
      </c>
      <c r="AJ8" s="48">
        <f>VLOOKUP($A8,'ADR Raw Data'!$B$6:$BE$43,'ADR Raw Data'!AU$1,FALSE)</f>
        <v>8.5135650947307404</v>
      </c>
      <c r="AK8" s="48">
        <f>VLOOKUP($A8,'ADR Raw Data'!$B$6:$BE$43,'ADR Raw Data'!AV$1,FALSE)</f>
        <v>8.85864148304635</v>
      </c>
      <c r="AL8" s="48">
        <f>VLOOKUP($A8,'ADR Raw Data'!$B$6:$BE$43,'ADR Raw Data'!AW$1,FALSE)</f>
        <v>7.6304280690002297</v>
      </c>
      <c r="AM8" s="48">
        <f>VLOOKUP($A8,'ADR Raw Data'!$B$6:$BE$43,'ADR Raw Data'!AX$1,FALSE)</f>
        <v>5.6733884335632698</v>
      </c>
      <c r="AN8" s="49">
        <f>VLOOKUP($A8,'ADR Raw Data'!$B$6:$BE$43,'ADR Raw Data'!AY$1,FALSE)</f>
        <v>7.72273246198744</v>
      </c>
      <c r="AO8" s="48">
        <f>VLOOKUP($A8,'ADR Raw Data'!$B$6:$BE$43,'ADR Raw Data'!BA$1,FALSE)</f>
        <v>3.1717941890672101</v>
      </c>
      <c r="AP8" s="48">
        <f>VLOOKUP($A8,'ADR Raw Data'!$B$6:$BE$43,'ADR Raw Data'!BB$1,FALSE)</f>
        <v>2.1177457211044799</v>
      </c>
      <c r="AQ8" s="49">
        <f>VLOOKUP($A8,'ADR Raw Data'!$B$6:$BE$43,'ADR Raw Data'!BC$1,FALSE)</f>
        <v>2.6458949720799101</v>
      </c>
      <c r="AR8" s="50">
        <f>VLOOKUP($A8,'ADR Raw Data'!$B$6:$BE$43,'ADR Raw Data'!BE$1,FALSE)</f>
        <v>6.5006334567529498</v>
      </c>
      <c r="AT8" s="51">
        <f>VLOOKUP($A8,'RevPAR Raw Data'!$B$6:$BE$43,'RevPAR Raw Data'!AG$1,FALSE)</f>
        <v>85.160123800680907</v>
      </c>
      <c r="AU8" s="52">
        <f>VLOOKUP($A8,'RevPAR Raw Data'!$B$6:$BE$43,'RevPAR Raw Data'!AH$1,FALSE)</f>
        <v>117.82206179717301</v>
      </c>
      <c r="AV8" s="52">
        <f>VLOOKUP($A8,'RevPAR Raw Data'!$B$6:$BE$43,'RevPAR Raw Data'!AI$1,FALSE)</f>
        <v>127.595652790673</v>
      </c>
      <c r="AW8" s="52">
        <f>VLOOKUP($A8,'RevPAR Raw Data'!$B$6:$BE$43,'RevPAR Raw Data'!AJ$1,FALSE)</f>
        <v>124.11953935829899</v>
      </c>
      <c r="AX8" s="52">
        <f>VLOOKUP($A8,'RevPAR Raw Data'!$B$6:$BE$43,'RevPAR Raw Data'!AK$1,FALSE)</f>
        <v>107.33507170122699</v>
      </c>
      <c r="AY8" s="53">
        <f>VLOOKUP($A8,'RevPAR Raw Data'!$B$6:$BE$43,'RevPAR Raw Data'!AL$1,FALSE)</f>
        <v>112.406489889611</v>
      </c>
      <c r="AZ8" s="52">
        <f>VLOOKUP($A8,'RevPAR Raw Data'!$B$6:$BE$43,'RevPAR Raw Data'!AN$1,FALSE)</f>
        <v>95.2035092334674</v>
      </c>
      <c r="BA8" s="52">
        <f>VLOOKUP($A8,'RevPAR Raw Data'!$B$6:$BE$43,'RevPAR Raw Data'!AO$1,FALSE)</f>
        <v>92.433144021458702</v>
      </c>
      <c r="BB8" s="53">
        <f>VLOOKUP($A8,'RevPAR Raw Data'!$B$6:$BE$43,'RevPAR Raw Data'!AP$1,FALSE)</f>
        <v>93.818326627463094</v>
      </c>
      <c r="BC8" s="54">
        <f>VLOOKUP($A8,'RevPAR Raw Data'!$B$6:$BE$43,'RevPAR Raw Data'!AR$1,FALSE)</f>
        <v>107.095586100425</v>
      </c>
      <c r="BE8" s="47">
        <f>VLOOKUP($A8,'RevPAR Raw Data'!$B$6:$BE$43,'RevPAR Raw Data'!AT$1,FALSE)</f>
        <v>11.8450780145512</v>
      </c>
      <c r="BF8" s="48">
        <f>VLOOKUP($A8,'RevPAR Raw Data'!$B$6:$BE$43,'RevPAR Raw Data'!AU$1,FALSE)</f>
        <v>20.213473711052199</v>
      </c>
      <c r="BG8" s="48">
        <f>VLOOKUP($A8,'RevPAR Raw Data'!$B$6:$BE$43,'RevPAR Raw Data'!AV$1,FALSE)</f>
        <v>16.599066463736499</v>
      </c>
      <c r="BH8" s="48">
        <f>VLOOKUP($A8,'RevPAR Raw Data'!$B$6:$BE$43,'RevPAR Raw Data'!AW$1,FALSE)</f>
        <v>6.9117653008686801</v>
      </c>
      <c r="BI8" s="48">
        <f>VLOOKUP($A8,'RevPAR Raw Data'!$B$6:$BE$43,'RevPAR Raw Data'!AX$1,FALSE)</f>
        <v>7.84518903410489</v>
      </c>
      <c r="BJ8" s="49">
        <f>VLOOKUP($A8,'RevPAR Raw Data'!$B$6:$BE$43,'RevPAR Raw Data'!AY$1,FALSE)</f>
        <v>12.607236610327799</v>
      </c>
      <c r="BK8" s="48">
        <f>VLOOKUP($A8,'RevPAR Raw Data'!$B$6:$BE$43,'RevPAR Raw Data'!BA$1,FALSE)</f>
        <v>3.8804231094295498</v>
      </c>
      <c r="BL8" s="48">
        <f>VLOOKUP($A8,'RevPAR Raw Data'!$B$6:$BE$43,'RevPAR Raw Data'!BB$1,FALSE)</f>
        <v>3.8844710771117801</v>
      </c>
      <c r="BM8" s="49">
        <f>VLOOKUP($A8,'RevPAR Raw Data'!$B$6:$BE$43,'RevPAR Raw Data'!BC$1,FALSE)</f>
        <v>3.8824171706942701</v>
      </c>
      <c r="BN8" s="50">
        <f>VLOOKUP($A8,'RevPAR Raw Data'!$B$6:$BE$43,'RevPAR Raw Data'!BE$1,FALSE)</f>
        <v>10.2870096690979</v>
      </c>
    </row>
    <row r="9" spans="1:66" x14ac:dyDescent="0.45">
      <c r="A9" s="63" t="s">
        <v>89</v>
      </c>
      <c r="B9" s="47">
        <f>VLOOKUP($A9,'Occupancy Raw Data'!$B$8:$BE$45,'Occupancy Raw Data'!AG$3,FALSE)</f>
        <v>54.830959824012901</v>
      </c>
      <c r="C9" s="48">
        <f>VLOOKUP($A9,'Occupancy Raw Data'!$B$8:$BE$45,'Occupancy Raw Data'!AH$3,FALSE)</f>
        <v>64.168692833159596</v>
      </c>
      <c r="D9" s="48">
        <f>VLOOKUP($A9,'Occupancy Raw Data'!$B$8:$BE$45,'Occupancy Raw Data'!AI$3,FALSE)</f>
        <v>68.362857473659801</v>
      </c>
      <c r="E9" s="48">
        <f>VLOOKUP($A9,'Occupancy Raw Data'!$B$8:$BE$45,'Occupancy Raw Data'!AJ$3,FALSE)</f>
        <v>68.351279379414095</v>
      </c>
      <c r="F9" s="48">
        <f>VLOOKUP($A9,'Occupancy Raw Data'!$B$8:$BE$45,'Occupancy Raw Data'!AK$3,FALSE)</f>
        <v>64.397360194511904</v>
      </c>
      <c r="G9" s="49">
        <f>VLOOKUP($A9,'Occupancy Raw Data'!$B$8:$BE$45,'Occupancy Raw Data'!AL$3,FALSE)</f>
        <v>64.022229940951703</v>
      </c>
      <c r="H9" s="48">
        <f>VLOOKUP($A9,'Occupancy Raw Data'!$B$8:$BE$45,'Occupancy Raw Data'!AN$3,FALSE)</f>
        <v>67.456871598934796</v>
      </c>
      <c r="I9" s="48">
        <f>VLOOKUP($A9,'Occupancy Raw Data'!$B$8:$BE$45,'Occupancy Raw Data'!AO$3,FALSE)</f>
        <v>69.3846242908417</v>
      </c>
      <c r="J9" s="49">
        <f>VLOOKUP($A9,'Occupancy Raw Data'!$B$8:$BE$45,'Occupancy Raw Data'!AP$3,FALSE)</f>
        <v>68.420747944888205</v>
      </c>
      <c r="K9" s="50">
        <f>VLOOKUP($A9,'Occupancy Raw Data'!$B$8:$BE$45,'Occupancy Raw Data'!AR$3,FALSE)</f>
        <v>65.278949370647794</v>
      </c>
      <c r="M9" s="47">
        <f>VLOOKUP($A9,'Occupancy Raw Data'!$B$8:$BE$45,'Occupancy Raw Data'!AT$3,FALSE)</f>
        <v>4.9477620818777996</v>
      </c>
      <c r="N9" s="48">
        <f>VLOOKUP($A9,'Occupancy Raw Data'!$B$8:$BE$45,'Occupancy Raw Data'!AU$3,FALSE)</f>
        <v>8.1467350987413596</v>
      </c>
      <c r="O9" s="48">
        <f>VLOOKUP($A9,'Occupancy Raw Data'!$B$8:$BE$45,'Occupancy Raw Data'!AV$3,FALSE)</f>
        <v>7.3621030990212102</v>
      </c>
      <c r="P9" s="48">
        <f>VLOOKUP($A9,'Occupancy Raw Data'!$B$8:$BE$45,'Occupancy Raw Data'!AW$3,FALSE)</f>
        <v>5.1769938486856102</v>
      </c>
      <c r="Q9" s="48">
        <f>VLOOKUP($A9,'Occupancy Raw Data'!$B$8:$BE$45,'Occupancy Raw Data'!AX$3,FALSE)</f>
        <v>4.3217994457479003</v>
      </c>
      <c r="R9" s="49">
        <f>VLOOKUP($A9,'Occupancy Raw Data'!$B$8:$BE$45,'Occupancy Raw Data'!AY$3,FALSE)</f>
        <v>6.0068013168539798</v>
      </c>
      <c r="S9" s="48">
        <f>VLOOKUP($A9,'Occupancy Raw Data'!$B$8:$BE$45,'Occupancy Raw Data'!BA$3,FALSE)</f>
        <v>-0.61228104532815697</v>
      </c>
      <c r="T9" s="48">
        <f>VLOOKUP($A9,'Occupancy Raw Data'!$B$8:$BE$45,'Occupancy Raw Data'!BB$3,FALSE)</f>
        <v>-4.1019023862784501</v>
      </c>
      <c r="U9" s="49">
        <f>VLOOKUP($A9,'Occupancy Raw Data'!$B$8:$BE$45,'Occupancy Raw Data'!BC$3,FALSE)</f>
        <v>-2.4128362291414902</v>
      </c>
      <c r="V9" s="50">
        <f>VLOOKUP($A9,'Occupancy Raw Data'!$B$8:$BE$45,'Occupancy Raw Data'!BE$3,FALSE)</f>
        <v>3.33685483458276</v>
      </c>
      <c r="X9" s="51">
        <f>VLOOKUP($A9,'ADR Raw Data'!$B$6:$BE$43,'ADR Raw Data'!AG$1,FALSE)</f>
        <v>128.620981365148</v>
      </c>
      <c r="Y9" s="52">
        <f>VLOOKUP($A9,'ADR Raw Data'!$B$6:$BE$43,'ADR Raw Data'!AH$1,FALSE)</f>
        <v>134.62618070278299</v>
      </c>
      <c r="Z9" s="52">
        <f>VLOOKUP($A9,'ADR Raw Data'!$B$6:$BE$43,'ADR Raw Data'!AI$1,FALSE)</f>
        <v>137.821749936489</v>
      </c>
      <c r="AA9" s="52">
        <f>VLOOKUP($A9,'ADR Raw Data'!$B$6:$BE$43,'ADR Raw Data'!AJ$1,FALSE)</f>
        <v>137.70584526128499</v>
      </c>
      <c r="AB9" s="52">
        <f>VLOOKUP($A9,'ADR Raw Data'!$B$6:$BE$43,'ADR Raw Data'!AK$1,FALSE)</f>
        <v>133.39261326860799</v>
      </c>
      <c r="AC9" s="53">
        <f>VLOOKUP($A9,'ADR Raw Data'!$B$6:$BE$43,'ADR Raw Data'!AL$1,FALSE)</f>
        <v>134.689433503327</v>
      </c>
      <c r="AD9" s="52">
        <f>VLOOKUP($A9,'ADR Raw Data'!$B$6:$BE$43,'ADR Raw Data'!AN$1,FALSE)</f>
        <v>129.64850890366799</v>
      </c>
      <c r="AE9" s="52">
        <f>VLOOKUP($A9,'ADR Raw Data'!$B$6:$BE$43,'ADR Raw Data'!AO$1,FALSE)</f>
        <v>129.237575403612</v>
      </c>
      <c r="AF9" s="53">
        <f>VLOOKUP($A9,'ADR Raw Data'!$B$6:$BE$43,'ADR Raw Data'!AP$1,FALSE)</f>
        <v>129.44014764362399</v>
      </c>
      <c r="AG9" s="54">
        <f>VLOOKUP($A9,'ADR Raw Data'!$B$6:$BE$43,'ADR Raw Data'!AR$1,FALSE)</f>
        <v>133.1174541389</v>
      </c>
      <c r="AI9" s="47">
        <f>VLOOKUP($A9,'ADR Raw Data'!$B$6:$BE$43,'ADR Raw Data'!AT$1,FALSE)</f>
        <v>6.8805035236583398</v>
      </c>
      <c r="AJ9" s="48">
        <f>VLOOKUP($A9,'ADR Raw Data'!$B$6:$BE$43,'ADR Raw Data'!AU$1,FALSE)</f>
        <v>4.3385555678622199</v>
      </c>
      <c r="AK9" s="48">
        <f>VLOOKUP($A9,'ADR Raw Data'!$B$6:$BE$43,'ADR Raw Data'!AV$1,FALSE)</f>
        <v>5.2025826157129202</v>
      </c>
      <c r="AL9" s="48">
        <f>VLOOKUP($A9,'ADR Raw Data'!$B$6:$BE$43,'ADR Raw Data'!AW$1,FALSE)</f>
        <v>5.4649861083170403</v>
      </c>
      <c r="AM9" s="48">
        <f>VLOOKUP($A9,'ADR Raw Data'!$B$6:$BE$43,'ADR Raw Data'!AX$1,FALSE)</f>
        <v>5.7605792052989404</v>
      </c>
      <c r="AN9" s="49">
        <f>VLOOKUP($A9,'ADR Raw Data'!$B$6:$BE$43,'ADR Raw Data'!AY$1,FALSE)</f>
        <v>5.4890153340933603</v>
      </c>
      <c r="AO9" s="48">
        <f>VLOOKUP($A9,'ADR Raw Data'!$B$6:$BE$43,'ADR Raw Data'!BA$1,FALSE)</f>
        <v>4.6558760952544</v>
      </c>
      <c r="AP9" s="48">
        <f>VLOOKUP($A9,'ADR Raw Data'!$B$6:$BE$43,'ADR Raw Data'!BB$1,FALSE)</f>
        <v>4.0130221181558801</v>
      </c>
      <c r="AQ9" s="49">
        <f>VLOOKUP($A9,'ADR Raw Data'!$B$6:$BE$43,'ADR Raw Data'!BC$1,FALSE)</f>
        <v>4.3266582773290096</v>
      </c>
      <c r="AR9" s="50">
        <f>VLOOKUP($A9,'ADR Raw Data'!$B$6:$BE$43,'ADR Raw Data'!BE$1,FALSE)</f>
        <v>5.2007953247304402</v>
      </c>
      <c r="AT9" s="51">
        <f>VLOOKUP($A9,'RevPAR Raw Data'!$B$6:$BE$43,'RevPAR Raw Data'!AG$1,FALSE)</f>
        <v>70.524118617575496</v>
      </c>
      <c r="AU9" s="52">
        <f>VLOOKUP($A9,'RevPAR Raw Data'!$B$6:$BE$43,'RevPAR Raw Data'!AH$1,FALSE)</f>
        <v>86.387860368183297</v>
      </c>
      <c r="AV9" s="52">
        <f>VLOOKUP($A9,'RevPAR Raw Data'!$B$6:$BE$43,'RevPAR Raw Data'!AI$1,FALSE)</f>
        <v>94.218886476785897</v>
      </c>
      <c r="AW9" s="52">
        <f>VLOOKUP($A9,'RevPAR Raw Data'!$B$6:$BE$43,'RevPAR Raw Data'!AJ$1,FALSE)</f>
        <v>94.123707016325099</v>
      </c>
      <c r="AX9" s="52">
        <f>VLOOKUP($A9,'RevPAR Raw Data'!$B$6:$BE$43,'RevPAR Raw Data'!AK$1,FALSE)</f>
        <v>85.901321639458104</v>
      </c>
      <c r="AY9" s="53">
        <f>VLOOKUP($A9,'RevPAR Raw Data'!$B$6:$BE$43,'RevPAR Raw Data'!AL$1,FALSE)</f>
        <v>86.231178823665601</v>
      </c>
      <c r="AZ9" s="52">
        <f>VLOOKUP($A9,'RevPAR Raw Data'!$B$6:$BE$43,'RevPAR Raw Data'!AN$1,FALSE)</f>
        <v>87.456828181081306</v>
      </c>
      <c r="BA9" s="52">
        <f>VLOOKUP($A9,'RevPAR Raw Data'!$B$6:$BE$43,'RevPAR Raw Data'!AO$1,FALSE)</f>
        <v>89.671006136389906</v>
      </c>
      <c r="BB9" s="53">
        <f>VLOOKUP($A9,'RevPAR Raw Data'!$B$6:$BE$43,'RevPAR Raw Data'!AP$1,FALSE)</f>
        <v>88.563917158735606</v>
      </c>
      <c r="BC9" s="54">
        <f>VLOOKUP($A9,'RevPAR Raw Data'!$B$6:$BE$43,'RevPAR Raw Data'!AR$1,FALSE)</f>
        <v>86.897675490828405</v>
      </c>
      <c r="BE9" s="47">
        <f>VLOOKUP($A9,'RevPAR Raw Data'!$B$6:$BE$43,'RevPAR Raw Data'!AT$1,FALSE)</f>
        <v>12.168696549921901</v>
      </c>
      <c r="BF9" s="48">
        <f>VLOOKUP($A9,'RevPAR Raw Data'!$B$6:$BE$43,'RevPAR Raw Data'!AU$1,FALSE)</f>
        <v>12.838741295828999</v>
      </c>
      <c r="BG9" s="48">
        <f>VLOOKUP($A9,'RevPAR Raw Data'!$B$6:$BE$43,'RevPAR Raw Data'!AV$1,FALSE)</f>
        <v>12.9477052107146</v>
      </c>
      <c r="BH9" s="48">
        <f>VLOOKUP($A9,'RevPAR Raw Data'!$B$6:$BE$43,'RevPAR Raw Data'!AW$1,FALSE)</f>
        <v>10.924901951661701</v>
      </c>
      <c r="BI9" s="48">
        <f>VLOOKUP($A9,'RevPAR Raw Data'!$B$6:$BE$43,'RevPAR Raw Data'!AX$1,FALSE)</f>
        <v>10.3313393312133</v>
      </c>
      <c r="BJ9" s="49">
        <f>VLOOKUP($A9,'RevPAR Raw Data'!$B$6:$BE$43,'RevPAR Raw Data'!AY$1,FALSE)</f>
        <v>11.8255308963179</v>
      </c>
      <c r="BK9" s="48">
        <f>VLOOKUP($A9,'RevPAR Raw Data'!$B$6:$BE$43,'RevPAR Raw Data'!BA$1,FALSE)</f>
        <v>4.0150880031010301</v>
      </c>
      <c r="BL9" s="48">
        <f>VLOOKUP($A9,'RevPAR Raw Data'!$B$6:$BE$43,'RevPAR Raw Data'!BB$1,FALSE)</f>
        <v>-0.25349051814908402</v>
      </c>
      <c r="BM9" s="49">
        <f>VLOOKUP($A9,'RevPAR Raw Data'!$B$6:$BE$43,'RevPAR Raw Data'!BC$1,FALSE)</f>
        <v>1.8094268697609699</v>
      </c>
      <c r="BN9" s="50">
        <f>VLOOKUP($A9,'RevPAR Raw Data'!$B$6:$BE$43,'RevPAR Raw Data'!BE$1,FALSE)</f>
        <v>8.7111931495432202</v>
      </c>
    </row>
    <row r="10" spans="1:66" x14ac:dyDescent="0.45">
      <c r="A10" s="63" t="s">
        <v>26</v>
      </c>
      <c r="B10" s="47">
        <f>VLOOKUP($A10,'Occupancy Raw Data'!$B$8:$BE$45,'Occupancy Raw Data'!AG$3,FALSE)</f>
        <v>55.462160600808701</v>
      </c>
      <c r="C10" s="48">
        <f>VLOOKUP($A10,'Occupancy Raw Data'!$B$8:$BE$45,'Occupancy Raw Data'!AH$3,FALSE)</f>
        <v>67.091276718659699</v>
      </c>
      <c r="D10" s="48">
        <f>VLOOKUP($A10,'Occupancy Raw Data'!$B$8:$BE$45,'Occupancy Raw Data'!AI$3,FALSE)</f>
        <v>74.012131715771204</v>
      </c>
      <c r="E10" s="48">
        <f>VLOOKUP($A10,'Occupancy Raw Data'!$B$8:$BE$45,'Occupancy Raw Data'!AJ$3,FALSE)</f>
        <v>72.567879838243698</v>
      </c>
      <c r="F10" s="48">
        <f>VLOOKUP($A10,'Occupancy Raw Data'!$B$8:$BE$45,'Occupancy Raw Data'!AK$3,FALSE)</f>
        <v>64.168110918544102</v>
      </c>
      <c r="G10" s="49">
        <f>VLOOKUP($A10,'Occupancy Raw Data'!$B$8:$BE$45,'Occupancy Raw Data'!AL$3,FALSE)</f>
        <v>66.660311958405501</v>
      </c>
      <c r="H10" s="48">
        <f>VLOOKUP($A10,'Occupancy Raw Data'!$B$8:$BE$45,'Occupancy Raw Data'!AN$3,FALSE)</f>
        <v>65.216637781629103</v>
      </c>
      <c r="I10" s="48">
        <f>VLOOKUP($A10,'Occupancy Raw Data'!$B$8:$BE$45,'Occupancy Raw Data'!AO$3,FALSE)</f>
        <v>69.257654534950802</v>
      </c>
      <c r="J10" s="49">
        <f>VLOOKUP($A10,'Occupancy Raw Data'!$B$8:$BE$45,'Occupancy Raw Data'!AP$3,FALSE)</f>
        <v>67.237146158290003</v>
      </c>
      <c r="K10" s="50">
        <f>VLOOKUP($A10,'Occupancy Raw Data'!$B$8:$BE$45,'Occupancy Raw Data'!AR$3,FALSE)</f>
        <v>66.825121729801097</v>
      </c>
      <c r="M10" s="47">
        <f>VLOOKUP($A10,'Occupancy Raw Data'!$B$8:$BE$45,'Occupancy Raw Data'!AT$3,FALSE)</f>
        <v>8.4554373154218005</v>
      </c>
      <c r="N10" s="48">
        <f>VLOOKUP($A10,'Occupancy Raw Data'!$B$8:$BE$45,'Occupancy Raw Data'!AU$3,FALSE)</f>
        <v>12.6792312305625</v>
      </c>
      <c r="O10" s="48">
        <f>VLOOKUP($A10,'Occupancy Raw Data'!$B$8:$BE$45,'Occupancy Raw Data'!AV$3,FALSE)</f>
        <v>13.378056886893599</v>
      </c>
      <c r="P10" s="48">
        <f>VLOOKUP($A10,'Occupancy Raw Data'!$B$8:$BE$45,'Occupancy Raw Data'!AW$3,FALSE)</f>
        <v>11.023147197058501</v>
      </c>
      <c r="Q10" s="48">
        <f>VLOOKUP($A10,'Occupancy Raw Data'!$B$8:$BE$45,'Occupancy Raw Data'!AX$3,FALSE)</f>
        <v>7.3168097186358896</v>
      </c>
      <c r="R10" s="49">
        <f>VLOOKUP($A10,'Occupancy Raw Data'!$B$8:$BE$45,'Occupancy Raw Data'!AY$3,FALSE)</f>
        <v>10.6890917911701</v>
      </c>
      <c r="S10" s="48">
        <f>VLOOKUP($A10,'Occupancy Raw Data'!$B$8:$BE$45,'Occupancy Raw Data'!BA$3,FALSE)</f>
        <v>1.1532903239032799</v>
      </c>
      <c r="T10" s="48">
        <f>VLOOKUP($A10,'Occupancy Raw Data'!$B$8:$BE$45,'Occupancy Raw Data'!BB$3,FALSE)</f>
        <v>2.2050121235392499</v>
      </c>
      <c r="U10" s="49">
        <f>VLOOKUP($A10,'Occupancy Raw Data'!$B$8:$BE$45,'Occupancy Raw Data'!BC$3,FALSE)</f>
        <v>1.6922359984868001</v>
      </c>
      <c r="V10" s="50">
        <f>VLOOKUP($A10,'Occupancy Raw Data'!$B$8:$BE$45,'Occupancy Raw Data'!BE$3,FALSE)</f>
        <v>7.9437160209825102</v>
      </c>
      <c r="X10" s="51">
        <f>VLOOKUP($A10,'ADR Raw Data'!$B$6:$BE$43,'ADR Raw Data'!AG$1,FALSE)</f>
        <v>137.00375240872799</v>
      </c>
      <c r="Y10" s="52">
        <f>VLOOKUP($A10,'ADR Raw Data'!$B$6:$BE$43,'ADR Raw Data'!AH$1,FALSE)</f>
        <v>154.431233908813</v>
      </c>
      <c r="Z10" s="52">
        <f>VLOOKUP($A10,'ADR Raw Data'!$B$6:$BE$43,'ADR Raw Data'!AI$1,FALSE)</f>
        <v>161.16087772704199</v>
      </c>
      <c r="AA10" s="52">
        <f>VLOOKUP($A10,'ADR Raw Data'!$B$6:$BE$43,'ADR Raw Data'!AJ$1,FALSE)</f>
        <v>157.47501253831101</v>
      </c>
      <c r="AB10" s="52">
        <f>VLOOKUP($A10,'ADR Raw Data'!$B$6:$BE$43,'ADR Raw Data'!AK$1,FALSE)</f>
        <v>141.88600495160901</v>
      </c>
      <c r="AC10" s="53">
        <f>VLOOKUP($A10,'ADR Raw Data'!$B$6:$BE$43,'ADR Raw Data'!AL$1,FALSE)</f>
        <v>151.273092149164</v>
      </c>
      <c r="AD10" s="52">
        <f>VLOOKUP($A10,'ADR Raw Data'!$B$6:$BE$43,'ADR Raw Data'!AN$1,FALSE)</f>
        <v>127.92032642395201</v>
      </c>
      <c r="AE10" s="52">
        <f>VLOOKUP($A10,'ADR Raw Data'!$B$6:$BE$43,'ADR Raw Data'!AO$1,FALSE)</f>
        <v>128.264292863994</v>
      </c>
      <c r="AF10" s="53">
        <f>VLOOKUP($A10,'ADR Raw Data'!$B$6:$BE$43,'ADR Raw Data'!AP$1,FALSE)</f>
        <v>128.09747782193099</v>
      </c>
      <c r="AG10" s="54">
        <f>VLOOKUP($A10,'ADR Raw Data'!$B$6:$BE$43,'ADR Raw Data'!AR$1,FALSE)</f>
        <v>144.61066115447301</v>
      </c>
      <c r="AI10" s="47">
        <f>VLOOKUP($A10,'ADR Raw Data'!$B$6:$BE$43,'ADR Raw Data'!AT$1,FALSE)</f>
        <v>4.8872961125228498</v>
      </c>
      <c r="AJ10" s="48">
        <f>VLOOKUP($A10,'ADR Raw Data'!$B$6:$BE$43,'ADR Raw Data'!AU$1,FALSE)</f>
        <v>4.7782080809615497</v>
      </c>
      <c r="AK10" s="48">
        <f>VLOOKUP($A10,'ADR Raw Data'!$B$6:$BE$43,'ADR Raw Data'!AV$1,FALSE)</f>
        <v>6.3089821694305899</v>
      </c>
      <c r="AL10" s="48">
        <f>VLOOKUP($A10,'ADR Raw Data'!$B$6:$BE$43,'ADR Raw Data'!AW$1,FALSE)</f>
        <v>4.60783411952682</v>
      </c>
      <c r="AM10" s="48">
        <f>VLOOKUP($A10,'ADR Raw Data'!$B$6:$BE$43,'ADR Raw Data'!AX$1,FALSE)</f>
        <v>2.0028497828640099</v>
      </c>
      <c r="AN10" s="49">
        <f>VLOOKUP($A10,'ADR Raw Data'!$B$6:$BE$43,'ADR Raw Data'!AY$1,FALSE)</f>
        <v>4.69382512725163</v>
      </c>
      <c r="AO10" s="48">
        <f>VLOOKUP($A10,'ADR Raw Data'!$B$6:$BE$43,'ADR Raw Data'!BA$1,FALSE)</f>
        <v>4.1093887318935698</v>
      </c>
      <c r="AP10" s="48">
        <f>VLOOKUP($A10,'ADR Raw Data'!$B$6:$BE$43,'ADR Raw Data'!BB$1,FALSE)</f>
        <v>5.1655185883213903</v>
      </c>
      <c r="AQ10" s="49">
        <f>VLOOKUP($A10,'ADR Raw Data'!$B$6:$BE$43,'ADR Raw Data'!BC$1,FALSE)</f>
        <v>4.64936446036738</v>
      </c>
      <c r="AR10" s="50">
        <f>VLOOKUP($A10,'ADR Raw Data'!$B$6:$BE$43,'ADR Raw Data'!BE$1,FALSE)</f>
        <v>4.9790936133209698</v>
      </c>
      <c r="AT10" s="51">
        <f>VLOOKUP($A10,'RevPAR Raw Data'!$B$6:$BE$43,'RevPAR Raw Data'!AG$1,FALSE)</f>
        <v>75.985241190063505</v>
      </c>
      <c r="AU10" s="52">
        <f>VLOOKUP($A10,'RevPAR Raw Data'!$B$6:$BE$43,'RevPAR Raw Data'!AH$1,FALSE)</f>
        <v>103.60988648180199</v>
      </c>
      <c r="AV10" s="52">
        <f>VLOOKUP($A10,'RevPAR Raw Data'!$B$6:$BE$43,'RevPAR Raw Data'!AI$1,FALSE)</f>
        <v>119.278601097631</v>
      </c>
      <c r="AW10" s="52">
        <f>VLOOKUP($A10,'RevPAR Raw Data'!$B$6:$BE$43,'RevPAR Raw Data'!AJ$1,FALSE)</f>
        <v>114.27627787406099</v>
      </c>
      <c r="AX10" s="52">
        <f>VLOOKUP($A10,'RevPAR Raw Data'!$B$6:$BE$43,'RevPAR Raw Data'!AK$1,FALSE)</f>
        <v>91.045569035239694</v>
      </c>
      <c r="AY10" s="53">
        <f>VLOOKUP($A10,'RevPAR Raw Data'!$B$6:$BE$43,'RevPAR Raw Data'!AL$1,FALSE)</f>
        <v>100.839115135759</v>
      </c>
      <c r="AZ10" s="52">
        <f>VLOOKUP($A10,'RevPAR Raw Data'!$B$6:$BE$43,'RevPAR Raw Data'!AN$1,FALSE)</f>
        <v>83.425335932986698</v>
      </c>
      <c r="BA10" s="52">
        <f>VLOOKUP($A10,'RevPAR Raw Data'!$B$6:$BE$43,'RevPAR Raw Data'!AO$1,FALSE)</f>
        <v>88.832840843442995</v>
      </c>
      <c r="BB10" s="53">
        <f>VLOOKUP($A10,'RevPAR Raw Data'!$B$6:$BE$43,'RevPAR Raw Data'!AP$1,FALSE)</f>
        <v>86.129088388214896</v>
      </c>
      <c r="BC10" s="54">
        <f>VLOOKUP($A10,'RevPAR Raw Data'!$B$6:$BE$43,'RevPAR Raw Data'!AR$1,FALSE)</f>
        <v>96.636250350746806</v>
      </c>
      <c r="BE10" s="47">
        <f>VLOOKUP($A10,'RevPAR Raw Data'!$B$6:$BE$43,'RevPAR Raw Data'!AT$1,FALSE)</f>
        <v>13.755975687157999</v>
      </c>
      <c r="BF10" s="48">
        <f>VLOOKUP($A10,'RevPAR Raw Data'!$B$6:$BE$43,'RevPAR Raw Data'!AU$1,FALSE)</f>
        <v>18.063279362786599</v>
      </c>
      <c r="BG10" s="48">
        <f>VLOOKUP($A10,'RevPAR Raw Data'!$B$6:$BE$43,'RevPAR Raw Data'!AV$1,FALSE)</f>
        <v>20.531058279934602</v>
      </c>
      <c r="BH10" s="48">
        <f>VLOOKUP($A10,'RevPAR Raw Data'!$B$6:$BE$43,'RevPAR Raw Data'!AW$1,FALSE)</f>
        <v>16.138909654177102</v>
      </c>
      <c r="BI10" s="48">
        <f>VLOOKUP($A10,'RevPAR Raw Data'!$B$6:$BE$43,'RevPAR Raw Data'!AX$1,FALSE)</f>
        <v>9.4662042090621803</v>
      </c>
      <c r="BJ10" s="49">
        <f>VLOOKUP($A10,'RevPAR Raw Data'!$B$6:$BE$43,'RevPAR Raw Data'!AY$1,FALSE)</f>
        <v>15.884644194790701</v>
      </c>
      <c r="BK10" s="48">
        <f>VLOOKUP($A10,'RevPAR Raw Data'!$B$6:$BE$43,'RevPAR Raw Data'!BA$1,FALSE)</f>
        <v>5.3100722384133503</v>
      </c>
      <c r="BL10" s="48">
        <f>VLOOKUP($A10,'RevPAR Raw Data'!$B$6:$BE$43,'RevPAR Raw Data'!BB$1,FALSE)</f>
        <v>7.4844310229767999</v>
      </c>
      <c r="BM10" s="49">
        <f>VLOOKUP($A10,'RevPAR Raw Data'!$B$6:$BE$43,'RevPAR Raw Data'!BC$1,FALSE)</f>
        <v>6.4202786779533803</v>
      </c>
      <c r="BN10" s="50">
        <f>VLOOKUP($A10,'RevPAR Raw Data'!$B$6:$BE$43,'RevPAR Raw Data'!BE$1,FALSE)</f>
        <v>13.3183346913645</v>
      </c>
    </row>
    <row r="11" spans="1:66" x14ac:dyDescent="0.45">
      <c r="A11" s="63" t="s">
        <v>24</v>
      </c>
      <c r="B11" s="47">
        <f>VLOOKUP($A11,'Occupancy Raw Data'!$B$8:$BE$45,'Occupancy Raw Data'!AG$3,FALSE)</f>
        <v>50.763932373199701</v>
      </c>
      <c r="C11" s="48">
        <f>VLOOKUP($A11,'Occupancy Raw Data'!$B$8:$BE$45,'Occupancy Raw Data'!AH$3,FALSE)</f>
        <v>63.553537883531597</v>
      </c>
      <c r="D11" s="48">
        <f>VLOOKUP($A11,'Occupancy Raw Data'!$B$8:$BE$45,'Occupancy Raw Data'!AI$3,FALSE)</f>
        <v>66.474639949906006</v>
      </c>
      <c r="E11" s="48">
        <f>VLOOKUP($A11,'Occupancy Raw Data'!$B$8:$BE$45,'Occupancy Raw Data'!AJ$3,FALSE)</f>
        <v>66.133375078271698</v>
      </c>
      <c r="F11" s="48">
        <f>VLOOKUP($A11,'Occupancy Raw Data'!$B$8:$BE$45,'Occupancy Raw Data'!AK$3,FALSE)</f>
        <v>63.290544771446399</v>
      </c>
      <c r="G11" s="49">
        <f>VLOOKUP($A11,'Occupancy Raw Data'!$B$8:$BE$45,'Occupancy Raw Data'!AL$3,FALSE)</f>
        <v>62.043206011271103</v>
      </c>
      <c r="H11" s="48">
        <f>VLOOKUP($A11,'Occupancy Raw Data'!$B$8:$BE$45,'Occupancy Raw Data'!AN$3,FALSE)</f>
        <v>71.784596117720696</v>
      </c>
      <c r="I11" s="48">
        <f>VLOOKUP($A11,'Occupancy Raw Data'!$B$8:$BE$45,'Occupancy Raw Data'!AO$3,FALSE)</f>
        <v>76.224170319348701</v>
      </c>
      <c r="J11" s="49">
        <f>VLOOKUP($A11,'Occupancy Raw Data'!$B$8:$BE$45,'Occupancy Raw Data'!AP$3,FALSE)</f>
        <v>74.004383218534699</v>
      </c>
      <c r="K11" s="50">
        <f>VLOOKUP($A11,'Occupancy Raw Data'!$B$8:$BE$45,'Occupancy Raw Data'!AR$3,FALSE)</f>
        <v>65.460685213346395</v>
      </c>
      <c r="M11" s="47">
        <f>VLOOKUP($A11,'Occupancy Raw Data'!$B$8:$BE$45,'Occupancy Raw Data'!AT$3,FALSE)</f>
        <v>-9.7602173404206294</v>
      </c>
      <c r="N11" s="48">
        <f>VLOOKUP($A11,'Occupancy Raw Data'!$B$8:$BE$45,'Occupancy Raw Data'!AU$3,FALSE)</f>
        <v>-2.57015352841518</v>
      </c>
      <c r="O11" s="48">
        <f>VLOOKUP($A11,'Occupancy Raw Data'!$B$8:$BE$45,'Occupancy Raw Data'!AV$3,FALSE)</f>
        <v>-2.44120682599773</v>
      </c>
      <c r="P11" s="48">
        <f>VLOOKUP($A11,'Occupancy Raw Data'!$B$8:$BE$45,'Occupancy Raw Data'!AW$3,FALSE)</f>
        <v>-4.7114929211974097</v>
      </c>
      <c r="Q11" s="48">
        <f>VLOOKUP($A11,'Occupancy Raw Data'!$B$8:$BE$45,'Occupancy Raw Data'!AX$3,FALSE)</f>
        <v>-8.0551981440396503</v>
      </c>
      <c r="R11" s="49">
        <f>VLOOKUP($A11,'Occupancy Raw Data'!$B$8:$BE$45,'Occupancy Raw Data'!AY$3,FALSE)</f>
        <v>-5.3819171353475399</v>
      </c>
      <c r="S11" s="48">
        <f>VLOOKUP($A11,'Occupancy Raw Data'!$B$8:$BE$45,'Occupancy Raw Data'!BA$3,FALSE)</f>
        <v>-7.79595253728285</v>
      </c>
      <c r="T11" s="48">
        <f>VLOOKUP($A11,'Occupancy Raw Data'!$B$8:$BE$45,'Occupancy Raw Data'!BB$3,FALSE)</f>
        <v>-5.7446698246829397</v>
      </c>
      <c r="U11" s="49">
        <f>VLOOKUP($A11,'Occupancy Raw Data'!$B$8:$BE$45,'Occupancy Raw Data'!BC$3,FALSE)</f>
        <v>-6.7508236003516098</v>
      </c>
      <c r="V11" s="50">
        <f>VLOOKUP($A11,'Occupancy Raw Data'!$B$8:$BE$45,'Occupancy Raw Data'!BE$3,FALSE)</f>
        <v>-5.8284540035526202</v>
      </c>
      <c r="X11" s="51">
        <f>VLOOKUP($A11,'ADR Raw Data'!$B$6:$BE$43,'ADR Raw Data'!AG$1,FALSE)</f>
        <v>120.653997779696</v>
      </c>
      <c r="Y11" s="52">
        <f>VLOOKUP($A11,'ADR Raw Data'!$B$6:$BE$43,'ADR Raw Data'!AH$1,FALSE)</f>
        <v>124.907272279422</v>
      </c>
      <c r="Z11" s="52">
        <f>VLOOKUP($A11,'ADR Raw Data'!$B$6:$BE$43,'ADR Raw Data'!AI$1,FALSE)</f>
        <v>125.126711567445</v>
      </c>
      <c r="AA11" s="52">
        <f>VLOOKUP($A11,'ADR Raw Data'!$B$6:$BE$43,'ADR Raw Data'!AJ$1,FALSE)</f>
        <v>123.094645646925</v>
      </c>
      <c r="AB11" s="52">
        <f>VLOOKUP($A11,'ADR Raw Data'!$B$6:$BE$43,'ADR Raw Data'!AK$1,FALSE)</f>
        <v>129.86426564432301</v>
      </c>
      <c r="AC11" s="53">
        <f>VLOOKUP($A11,'ADR Raw Data'!$B$6:$BE$43,'ADR Raw Data'!AL$1,FALSE)</f>
        <v>124.883191970368</v>
      </c>
      <c r="AD11" s="52">
        <f>VLOOKUP($A11,'ADR Raw Data'!$B$6:$BE$43,'ADR Raw Data'!AN$1,FALSE)</f>
        <v>151.29462491276999</v>
      </c>
      <c r="AE11" s="52">
        <f>VLOOKUP($A11,'ADR Raw Data'!$B$6:$BE$43,'ADR Raw Data'!AO$1,FALSE)</f>
        <v>155.852709274624</v>
      </c>
      <c r="AF11" s="53">
        <f>VLOOKUP($A11,'ADR Raw Data'!$B$6:$BE$43,'ADR Raw Data'!AP$1,FALSE)</f>
        <v>153.64202775309801</v>
      </c>
      <c r="AG11" s="54">
        <f>VLOOKUP($A11,'ADR Raw Data'!$B$6:$BE$43,'ADR Raw Data'!AR$1,FALSE)</f>
        <v>134.172431315208</v>
      </c>
      <c r="AI11" s="47">
        <f>VLOOKUP($A11,'ADR Raw Data'!$B$6:$BE$43,'ADR Raw Data'!AT$1,FALSE)</f>
        <v>6.89950003996349</v>
      </c>
      <c r="AJ11" s="48">
        <f>VLOOKUP($A11,'ADR Raw Data'!$B$6:$BE$43,'ADR Raw Data'!AU$1,FALSE)</f>
        <v>10.735222637995401</v>
      </c>
      <c r="AK11" s="48">
        <f>VLOOKUP($A11,'ADR Raw Data'!$B$6:$BE$43,'ADR Raw Data'!AV$1,FALSE)</f>
        <v>9.9433427906205392</v>
      </c>
      <c r="AL11" s="48">
        <f>VLOOKUP($A11,'ADR Raw Data'!$B$6:$BE$43,'ADR Raw Data'!AW$1,FALSE)</f>
        <v>5.5535277390260802</v>
      </c>
      <c r="AM11" s="48">
        <f>VLOOKUP($A11,'ADR Raw Data'!$B$6:$BE$43,'ADR Raw Data'!AX$1,FALSE)</f>
        <v>6.7343258166003199</v>
      </c>
      <c r="AN11" s="49">
        <f>VLOOKUP($A11,'ADR Raw Data'!$B$6:$BE$43,'ADR Raw Data'!AY$1,FALSE)</f>
        <v>7.9448286610017096</v>
      </c>
      <c r="AO11" s="48">
        <f>VLOOKUP($A11,'ADR Raw Data'!$B$6:$BE$43,'ADR Raw Data'!BA$1,FALSE)</f>
        <v>2.1218648826610802</v>
      </c>
      <c r="AP11" s="48">
        <f>VLOOKUP($A11,'ADR Raw Data'!$B$6:$BE$43,'ADR Raw Data'!BB$1,FALSE)</f>
        <v>0.76067347500175697</v>
      </c>
      <c r="AQ11" s="49">
        <f>VLOOKUP($A11,'ADR Raw Data'!$B$6:$BE$43,'ADR Raw Data'!BC$1,FALSE)</f>
        <v>1.43022656677587</v>
      </c>
      <c r="AR11" s="50">
        <f>VLOOKUP($A11,'ADR Raw Data'!$B$6:$BE$43,'ADR Raw Data'!BE$1,FALSE)</f>
        <v>5.34533196570586</v>
      </c>
      <c r="AT11" s="51">
        <f>VLOOKUP($A11,'RevPAR Raw Data'!$B$6:$BE$43,'RevPAR Raw Data'!AG$1,FALSE)</f>
        <v>61.248713838447003</v>
      </c>
      <c r="AU11" s="52">
        <f>VLOOKUP($A11,'RevPAR Raw Data'!$B$6:$BE$43,'RevPAR Raw Data'!AH$1,FALSE)</f>
        <v>79.382990607388805</v>
      </c>
      <c r="AV11" s="52">
        <f>VLOOKUP($A11,'RevPAR Raw Data'!$B$6:$BE$43,'RevPAR Raw Data'!AI$1,FALSE)</f>
        <v>83.177530995616706</v>
      </c>
      <c r="AW11" s="52">
        <f>VLOOKUP($A11,'RevPAR Raw Data'!$B$6:$BE$43,'RevPAR Raw Data'!AJ$1,FALSE)</f>
        <v>81.406643706950504</v>
      </c>
      <c r="AX11" s="52">
        <f>VLOOKUP($A11,'RevPAR Raw Data'!$B$6:$BE$43,'RevPAR Raw Data'!AK$1,FALSE)</f>
        <v>82.191801189730697</v>
      </c>
      <c r="AY11" s="53">
        <f>VLOOKUP($A11,'RevPAR Raw Data'!$B$6:$BE$43,'RevPAR Raw Data'!AL$1,FALSE)</f>
        <v>77.481536067626806</v>
      </c>
      <c r="AZ11" s="52">
        <f>VLOOKUP($A11,'RevPAR Raw Data'!$B$6:$BE$43,'RevPAR Raw Data'!AN$1,FALSE)</f>
        <v>108.606235441452</v>
      </c>
      <c r="BA11" s="52">
        <f>VLOOKUP($A11,'RevPAR Raw Data'!$B$6:$BE$43,'RevPAR Raw Data'!AO$1,FALSE)</f>
        <v>118.797434564809</v>
      </c>
      <c r="BB11" s="53">
        <f>VLOOKUP($A11,'RevPAR Raw Data'!$B$6:$BE$43,'RevPAR Raw Data'!AP$1,FALSE)</f>
        <v>113.70183500313</v>
      </c>
      <c r="BC11" s="54">
        <f>VLOOKUP($A11,'RevPAR Raw Data'!$B$6:$BE$43,'RevPAR Raw Data'!AR$1,FALSE)</f>
        <v>87.830192906342205</v>
      </c>
      <c r="BE11" s="47">
        <f>VLOOKUP($A11,'RevPAR Raw Data'!$B$6:$BE$43,'RevPAR Raw Data'!AT$1,FALSE)</f>
        <v>-3.5341234997599802</v>
      </c>
      <c r="BF11" s="48">
        <f>VLOOKUP($A11,'RevPAR Raw Data'!$B$6:$BE$43,'RevPAR Raw Data'!AU$1,FALSE)</f>
        <v>7.8891574061665599</v>
      </c>
      <c r="BG11" s="48">
        <f>VLOOKUP($A11,'RevPAR Raw Data'!$B$6:$BE$43,'RevPAR Raw Data'!AV$1,FALSE)</f>
        <v>7.2593984016858304</v>
      </c>
      <c r="BH11" s="48">
        <f>VLOOKUP($A11,'RevPAR Raw Data'!$B$6:$BE$43,'RevPAR Raw Data'!AW$1,FALSE)</f>
        <v>0.58038075152772695</v>
      </c>
      <c r="BI11" s="48">
        <f>VLOOKUP($A11,'RevPAR Raw Data'!$B$6:$BE$43,'RevPAR Raw Data'!AX$1,FALSE)</f>
        <v>-1.8633356156317</v>
      </c>
      <c r="BJ11" s="49">
        <f>VLOOKUP($A11,'RevPAR Raw Data'!$B$6:$BE$43,'RevPAR Raw Data'!AY$1,FALSE)</f>
        <v>2.1353274305737</v>
      </c>
      <c r="BK11" s="48">
        <f>VLOOKUP($A11,'RevPAR Raw Data'!$B$6:$BE$43,'RevPAR Raw Data'!BA$1,FALSE)</f>
        <v>-5.8395072337793001</v>
      </c>
      <c r="BL11" s="48">
        <f>VLOOKUP($A11,'RevPAR Raw Data'!$B$6:$BE$43,'RevPAR Raw Data'!BB$1,FALSE)</f>
        <v>-5.0276945292639796</v>
      </c>
      <c r="BM11" s="49">
        <f>VLOOKUP($A11,'RevPAR Raw Data'!$B$6:$BE$43,'RevPAR Raw Data'!BC$1,FALSE)</f>
        <v>-5.4171491061841399</v>
      </c>
      <c r="BN11" s="50">
        <f>VLOOKUP($A11,'RevPAR Raw Data'!$B$6:$BE$43,'RevPAR Raw Data'!BE$1,FALSE)</f>
        <v>-0.794672252805118</v>
      </c>
    </row>
    <row r="12" spans="1:66" x14ac:dyDescent="0.45">
      <c r="A12" s="63" t="s">
        <v>27</v>
      </c>
      <c r="B12" s="47">
        <f>VLOOKUP($A12,'Occupancy Raw Data'!$B$8:$BE$45,'Occupancy Raw Data'!AG$3,FALSE)</f>
        <v>58.146399055489901</v>
      </c>
      <c r="C12" s="48">
        <f>VLOOKUP($A12,'Occupancy Raw Data'!$B$8:$BE$45,'Occupancy Raw Data'!AH$3,FALSE)</f>
        <v>64.005312868949204</v>
      </c>
      <c r="D12" s="48">
        <f>VLOOKUP($A12,'Occupancy Raw Data'!$B$8:$BE$45,'Occupancy Raw Data'!AI$3,FALSE)</f>
        <v>66.3488783943329</v>
      </c>
      <c r="E12" s="48">
        <f>VLOOKUP($A12,'Occupancy Raw Data'!$B$8:$BE$45,'Occupancy Raw Data'!AJ$3,FALSE)</f>
        <v>66.481700118063699</v>
      </c>
      <c r="F12" s="48">
        <f>VLOOKUP($A12,'Occupancy Raw Data'!$B$8:$BE$45,'Occupancy Raw Data'!AK$3,FALSE)</f>
        <v>68.119834710743802</v>
      </c>
      <c r="G12" s="49">
        <f>VLOOKUP($A12,'Occupancy Raw Data'!$B$8:$BE$45,'Occupancy Raw Data'!AL$3,FALSE)</f>
        <v>64.6204250295159</v>
      </c>
      <c r="H12" s="48">
        <f>VLOOKUP($A12,'Occupancy Raw Data'!$B$8:$BE$45,'Occupancy Raw Data'!AN$3,FALSE)</f>
        <v>76.493506493506402</v>
      </c>
      <c r="I12" s="48">
        <f>VLOOKUP($A12,'Occupancy Raw Data'!$B$8:$BE$45,'Occupancy Raw Data'!AO$3,FALSE)</f>
        <v>75.363046044864205</v>
      </c>
      <c r="J12" s="49">
        <f>VLOOKUP($A12,'Occupancy Raw Data'!$B$8:$BE$45,'Occupancy Raw Data'!AP$3,FALSE)</f>
        <v>75.928276269185304</v>
      </c>
      <c r="K12" s="50">
        <f>VLOOKUP($A12,'Occupancy Raw Data'!$B$8:$BE$45,'Occupancy Raw Data'!AR$3,FALSE)</f>
        <v>67.851239669421403</v>
      </c>
      <c r="M12" s="47">
        <f>VLOOKUP($A12,'Occupancy Raw Data'!$B$8:$BE$45,'Occupancy Raw Data'!AT$3,FALSE)</f>
        <v>-2.2094002102846102</v>
      </c>
      <c r="N12" s="48">
        <f>VLOOKUP($A12,'Occupancy Raw Data'!$B$8:$BE$45,'Occupancy Raw Data'!AU$3,FALSE)</f>
        <v>0.60922261537047295</v>
      </c>
      <c r="O12" s="48">
        <f>VLOOKUP($A12,'Occupancy Raw Data'!$B$8:$BE$45,'Occupancy Raw Data'!AV$3,FALSE)</f>
        <v>1.66429561742678</v>
      </c>
      <c r="P12" s="48">
        <f>VLOOKUP($A12,'Occupancy Raw Data'!$B$8:$BE$45,'Occupancy Raw Data'!AW$3,FALSE)</f>
        <v>-0.92665602663439395</v>
      </c>
      <c r="Q12" s="48">
        <f>VLOOKUP($A12,'Occupancy Raw Data'!$B$8:$BE$45,'Occupancy Raw Data'!AX$3,FALSE)</f>
        <v>1.6209912303608001</v>
      </c>
      <c r="R12" s="49">
        <f>VLOOKUP($A12,'Occupancy Raw Data'!$B$8:$BE$45,'Occupancy Raw Data'!AY$3,FALSE)</f>
        <v>0.19377702337003999</v>
      </c>
      <c r="S12" s="48">
        <f>VLOOKUP($A12,'Occupancy Raw Data'!$B$8:$BE$45,'Occupancy Raw Data'!BA$3,FALSE)</f>
        <v>0.33179110950302398</v>
      </c>
      <c r="T12" s="48">
        <f>VLOOKUP($A12,'Occupancy Raw Data'!$B$8:$BE$45,'Occupancy Raw Data'!BB$3,FALSE)</f>
        <v>-3.25581592082467</v>
      </c>
      <c r="U12" s="49">
        <f>VLOOKUP($A12,'Occupancy Raw Data'!$B$8:$BE$45,'Occupancy Raw Data'!BC$3,FALSE)</f>
        <v>-1.48128425597599</v>
      </c>
      <c r="V12" s="50">
        <f>VLOOKUP($A12,'Occupancy Raw Data'!$B$8:$BE$45,'Occupancy Raw Data'!BE$3,FALSE)</f>
        <v>-0.34774061409198098</v>
      </c>
      <c r="X12" s="51">
        <f>VLOOKUP($A12,'ADR Raw Data'!$B$6:$BE$43,'ADR Raw Data'!AG$1,FALSE)</f>
        <v>93.862094416243593</v>
      </c>
      <c r="Y12" s="52">
        <f>VLOOKUP($A12,'ADR Raw Data'!$B$6:$BE$43,'ADR Raw Data'!AH$1,FALSE)</f>
        <v>95.8582540926908</v>
      </c>
      <c r="Z12" s="52">
        <f>VLOOKUP($A12,'ADR Raw Data'!$B$6:$BE$43,'ADR Raw Data'!AI$1,FALSE)</f>
        <v>97.796833044174505</v>
      </c>
      <c r="AA12" s="52">
        <f>VLOOKUP($A12,'ADR Raw Data'!$B$6:$BE$43,'ADR Raw Data'!AJ$1,FALSE)</f>
        <v>97.280667732196704</v>
      </c>
      <c r="AB12" s="52">
        <f>VLOOKUP($A12,'ADR Raw Data'!$B$6:$BE$43,'ADR Raw Data'!AK$1,FALSE)</f>
        <v>98.848000779929805</v>
      </c>
      <c r="AC12" s="53">
        <f>VLOOKUP($A12,'ADR Raw Data'!$B$6:$BE$43,'ADR Raw Data'!AL$1,FALSE)</f>
        <v>96.820112728036705</v>
      </c>
      <c r="AD12" s="52">
        <f>VLOOKUP($A12,'ADR Raw Data'!$B$6:$BE$43,'ADR Raw Data'!AN$1,FALSE)</f>
        <v>110.480307917888</v>
      </c>
      <c r="AE12" s="52">
        <f>VLOOKUP($A12,'ADR Raw Data'!$B$6:$BE$43,'ADR Raw Data'!AO$1,FALSE)</f>
        <v>111.16256060784001</v>
      </c>
      <c r="AF12" s="53">
        <f>VLOOKUP($A12,'ADR Raw Data'!$B$6:$BE$43,'ADR Raw Data'!AP$1,FALSE)</f>
        <v>110.81889482788699</v>
      </c>
      <c r="AG12" s="54">
        <f>VLOOKUP($A12,'ADR Raw Data'!$B$6:$BE$43,'ADR Raw Data'!AR$1,FALSE)</f>
        <v>101.29588480946499</v>
      </c>
      <c r="AI12" s="47">
        <f>VLOOKUP($A12,'ADR Raw Data'!$B$6:$BE$43,'ADR Raw Data'!AT$1,FALSE)</f>
        <v>2.5902147643722899</v>
      </c>
      <c r="AJ12" s="48">
        <f>VLOOKUP($A12,'ADR Raw Data'!$B$6:$BE$43,'ADR Raw Data'!AU$1,FALSE)</f>
        <v>3.8906079060950001</v>
      </c>
      <c r="AK12" s="48">
        <f>VLOOKUP($A12,'ADR Raw Data'!$B$6:$BE$43,'ADR Raw Data'!AV$1,FALSE)</f>
        <v>5.0077749250573103</v>
      </c>
      <c r="AL12" s="48">
        <f>VLOOKUP($A12,'ADR Raw Data'!$B$6:$BE$43,'ADR Raw Data'!AW$1,FALSE)</f>
        <v>4.2279027080936</v>
      </c>
      <c r="AM12" s="48">
        <f>VLOOKUP($A12,'ADR Raw Data'!$B$6:$BE$43,'ADR Raw Data'!AX$1,FALSE)</f>
        <v>4.5636722744315898</v>
      </c>
      <c r="AN12" s="49">
        <f>VLOOKUP($A12,'ADR Raw Data'!$B$6:$BE$43,'ADR Raw Data'!AY$1,FALSE)</f>
        <v>4.1154646397738404</v>
      </c>
      <c r="AO12" s="48">
        <f>VLOOKUP($A12,'ADR Raw Data'!$B$6:$BE$43,'ADR Raw Data'!BA$1,FALSE)</f>
        <v>3.6008987292105301</v>
      </c>
      <c r="AP12" s="48">
        <f>VLOOKUP($A12,'ADR Raw Data'!$B$6:$BE$43,'ADR Raw Data'!BB$1,FALSE)</f>
        <v>3.3470697689792699</v>
      </c>
      <c r="AQ12" s="49">
        <f>VLOOKUP($A12,'ADR Raw Data'!$B$6:$BE$43,'ADR Raw Data'!BC$1,FALSE)</f>
        <v>3.4662872800720299</v>
      </c>
      <c r="AR12" s="50">
        <f>VLOOKUP($A12,'ADR Raw Data'!$B$6:$BE$43,'ADR Raw Data'!BE$1,FALSE)</f>
        <v>3.8323690932335301</v>
      </c>
      <c r="AT12" s="51">
        <f>VLOOKUP($A12,'RevPAR Raw Data'!$B$6:$BE$43,'RevPAR Raw Data'!AG$1,FALSE)</f>
        <v>54.5774279811097</v>
      </c>
      <c r="AU12" s="52">
        <f>VLOOKUP($A12,'RevPAR Raw Data'!$B$6:$BE$43,'RevPAR Raw Data'!AH$1,FALSE)</f>
        <v>61.354375442738998</v>
      </c>
      <c r="AV12" s="52">
        <f>VLOOKUP($A12,'RevPAR Raw Data'!$B$6:$BE$43,'RevPAR Raw Data'!AI$1,FALSE)</f>
        <v>64.887101829988097</v>
      </c>
      <c r="AW12" s="52">
        <f>VLOOKUP($A12,'RevPAR Raw Data'!$B$6:$BE$43,'RevPAR Raw Data'!AJ$1,FALSE)</f>
        <v>64.673841794569</v>
      </c>
      <c r="AX12" s="52">
        <f>VLOOKUP($A12,'RevPAR Raw Data'!$B$6:$BE$43,'RevPAR Raw Data'!AK$1,FALSE)</f>
        <v>67.335094746162895</v>
      </c>
      <c r="AY12" s="53">
        <f>VLOOKUP($A12,'RevPAR Raw Data'!$B$6:$BE$43,'RevPAR Raw Data'!AL$1,FALSE)</f>
        <v>62.565568358913801</v>
      </c>
      <c r="AZ12" s="52">
        <f>VLOOKUP($A12,'RevPAR Raw Data'!$B$6:$BE$43,'RevPAR Raw Data'!AN$1,FALSE)</f>
        <v>84.510261511216001</v>
      </c>
      <c r="BA12" s="52">
        <f>VLOOKUP($A12,'RevPAR Raw Data'!$B$6:$BE$43,'RevPAR Raw Data'!AO$1,FALSE)</f>
        <v>83.775491735537102</v>
      </c>
      <c r="BB12" s="53">
        <f>VLOOKUP($A12,'RevPAR Raw Data'!$B$6:$BE$43,'RevPAR Raw Data'!AP$1,FALSE)</f>
        <v>84.142876623376594</v>
      </c>
      <c r="BC12" s="54">
        <f>VLOOKUP($A12,'RevPAR Raw Data'!$B$6:$BE$43,'RevPAR Raw Data'!AR$1,FALSE)</f>
        <v>68.730513577331706</v>
      </c>
      <c r="BE12" s="47">
        <f>VLOOKUP($A12,'RevPAR Raw Data'!$B$6:$BE$43,'RevPAR Raw Data'!AT$1,FALSE)</f>
        <v>0.32358634363682298</v>
      </c>
      <c r="BF12" s="48">
        <f>VLOOKUP($A12,'RevPAR Raw Data'!$B$6:$BE$43,'RevPAR Raw Data'!AU$1,FALSE)</f>
        <v>4.5235329847047998</v>
      </c>
      <c r="BG12" s="48">
        <f>VLOOKUP($A12,'RevPAR Raw Data'!$B$6:$BE$43,'RevPAR Raw Data'!AV$1,FALSE)</f>
        <v>6.7554147210924196</v>
      </c>
      <c r="BH12" s="48">
        <f>VLOOKUP($A12,'RevPAR Raw Data'!$B$6:$BE$43,'RevPAR Raw Data'!AW$1,FALSE)</f>
        <v>3.26206856621442</v>
      </c>
      <c r="BI12" s="48">
        <f>VLOOKUP($A12,'RevPAR Raw Data'!$B$6:$BE$43,'RevPAR Raw Data'!AX$1,FALSE)</f>
        <v>6.2586402321433399</v>
      </c>
      <c r="BJ12" s="49">
        <f>VLOOKUP($A12,'RevPAR Raw Data'!$B$6:$BE$43,'RevPAR Raw Data'!AY$1,FALSE)</f>
        <v>4.31721648802068</v>
      </c>
      <c r="BK12" s="48">
        <f>VLOOKUP($A12,'RevPAR Raw Data'!$B$6:$BE$43,'RevPAR Raw Data'!BA$1,FALSE)</f>
        <v>3.9446373005592901</v>
      </c>
      <c r="BL12" s="48">
        <f>VLOOKUP($A12,'RevPAR Raw Data'!$B$6:$BE$43,'RevPAR Raw Data'!BB$1,FALSE)</f>
        <v>-1.7720582264942199E-2</v>
      </c>
      <c r="BM12" s="49">
        <f>VLOOKUP($A12,'RevPAR Raw Data'!$B$6:$BE$43,'RevPAR Raw Data'!BC$1,FALSE)</f>
        <v>1.93365745634943</v>
      </c>
      <c r="BN12" s="50">
        <f>VLOOKUP($A12,'RevPAR Raw Data'!$B$6:$BE$43,'RevPAR Raw Data'!BE$1,FALSE)</f>
        <v>3.4713017753224702</v>
      </c>
    </row>
    <row r="13" spans="1:66" x14ac:dyDescent="0.45">
      <c r="A13" s="63" t="s">
        <v>90</v>
      </c>
      <c r="B13" s="47">
        <f>VLOOKUP($A13,'Occupancy Raw Data'!$B$8:$BE$45,'Occupancy Raw Data'!AG$3,FALSE)</f>
        <v>59.258205274141503</v>
      </c>
      <c r="C13" s="48">
        <f>VLOOKUP($A13,'Occupancy Raw Data'!$B$8:$BE$45,'Occupancy Raw Data'!AH$3,FALSE)</f>
        <v>73.679093151204697</v>
      </c>
      <c r="D13" s="48">
        <f>VLOOKUP($A13,'Occupancy Raw Data'!$B$8:$BE$45,'Occupancy Raw Data'!AI$3,FALSE)</f>
        <v>77.312179852020407</v>
      </c>
      <c r="E13" s="48">
        <f>VLOOKUP($A13,'Occupancy Raw Data'!$B$8:$BE$45,'Occupancy Raw Data'!AJ$3,FALSE)</f>
        <v>75.5478087649402</v>
      </c>
      <c r="F13" s="48">
        <f>VLOOKUP($A13,'Occupancy Raw Data'!$B$8:$BE$45,'Occupancy Raw Data'!AK$3,FALSE)</f>
        <v>70.344811231265396</v>
      </c>
      <c r="G13" s="49">
        <f>VLOOKUP($A13,'Occupancy Raw Data'!$B$8:$BE$45,'Occupancy Raw Data'!AL$3,FALSE)</f>
        <v>71.228419654714401</v>
      </c>
      <c r="H13" s="48">
        <f>VLOOKUP($A13,'Occupancy Raw Data'!$B$8:$BE$45,'Occupancy Raw Data'!AN$3,FALSE)</f>
        <v>70.581957882754594</v>
      </c>
      <c r="I13" s="48">
        <f>VLOOKUP($A13,'Occupancy Raw Data'!$B$8:$BE$45,'Occupancy Raw Data'!AO$3,FALSE)</f>
        <v>73.273572377158004</v>
      </c>
      <c r="J13" s="49">
        <f>VLOOKUP($A13,'Occupancy Raw Data'!$B$8:$BE$45,'Occupancy Raw Data'!AP$3,FALSE)</f>
        <v>71.927765129956299</v>
      </c>
      <c r="K13" s="50">
        <f>VLOOKUP($A13,'Occupancy Raw Data'!$B$8:$BE$45,'Occupancy Raw Data'!AR$3,FALSE)</f>
        <v>71.428232647640698</v>
      </c>
      <c r="M13" s="47">
        <f>VLOOKUP($A13,'Occupancy Raw Data'!$B$8:$BE$45,'Occupancy Raw Data'!AT$3,FALSE)</f>
        <v>-5.7290833694447203</v>
      </c>
      <c r="N13" s="48">
        <f>VLOOKUP($A13,'Occupancy Raw Data'!$B$8:$BE$45,'Occupancy Raw Data'!AU$3,FALSE)</f>
        <v>-2.1601205605030902</v>
      </c>
      <c r="O13" s="48">
        <f>VLOOKUP($A13,'Occupancy Raw Data'!$B$8:$BE$45,'Occupancy Raw Data'!AV$3,FALSE)</f>
        <v>-3.4133217211350502</v>
      </c>
      <c r="P13" s="48">
        <f>VLOOKUP($A13,'Occupancy Raw Data'!$B$8:$BE$45,'Occupancy Raw Data'!AW$3,FALSE)</f>
        <v>-6.8400988028542598</v>
      </c>
      <c r="Q13" s="48">
        <f>VLOOKUP($A13,'Occupancy Raw Data'!$B$8:$BE$45,'Occupancy Raw Data'!AX$3,FALSE)</f>
        <v>-7.8080117123283603</v>
      </c>
      <c r="R13" s="49">
        <f>VLOOKUP($A13,'Occupancy Raw Data'!$B$8:$BE$45,'Occupancy Raw Data'!AY$3,FALSE)</f>
        <v>-5.1822292583441598</v>
      </c>
      <c r="S13" s="48">
        <f>VLOOKUP($A13,'Occupancy Raw Data'!$B$8:$BE$45,'Occupancy Raw Data'!BA$3,FALSE)</f>
        <v>-4.7583760962198802</v>
      </c>
      <c r="T13" s="48">
        <f>VLOOKUP($A13,'Occupancy Raw Data'!$B$8:$BE$45,'Occupancy Raw Data'!BB$3,FALSE)</f>
        <v>-0.47747881685900201</v>
      </c>
      <c r="U13" s="49">
        <f>VLOOKUP($A13,'Occupancy Raw Data'!$B$8:$BE$45,'Occupancy Raw Data'!BC$3,FALSE)</f>
        <v>-2.6249282444870099</v>
      </c>
      <c r="V13" s="50">
        <f>VLOOKUP($A13,'Occupancy Raw Data'!$B$8:$BE$45,'Occupancy Raw Data'!BE$3,FALSE)</f>
        <v>-4.46033030310348</v>
      </c>
      <c r="X13" s="51">
        <f>VLOOKUP($A13,'ADR Raw Data'!$B$6:$BE$43,'ADR Raw Data'!AG$1,FALSE)</f>
        <v>114.862163038258</v>
      </c>
      <c r="Y13" s="52">
        <f>VLOOKUP($A13,'ADR Raw Data'!$B$6:$BE$43,'ADR Raw Data'!AH$1,FALSE)</f>
        <v>129.188413853036</v>
      </c>
      <c r="Z13" s="52">
        <f>VLOOKUP($A13,'ADR Raw Data'!$B$6:$BE$43,'ADR Raw Data'!AI$1,FALSE)</f>
        <v>134.51045090641301</v>
      </c>
      <c r="AA13" s="52">
        <f>VLOOKUP($A13,'ADR Raw Data'!$B$6:$BE$43,'ADR Raw Data'!AJ$1,FALSE)</f>
        <v>131.971599962331</v>
      </c>
      <c r="AB13" s="52">
        <f>VLOOKUP($A13,'ADR Raw Data'!$B$6:$BE$43,'ADR Raw Data'!AK$1,FALSE)</f>
        <v>123.87654316825601</v>
      </c>
      <c r="AC13" s="53">
        <f>VLOOKUP($A13,'ADR Raw Data'!$B$6:$BE$43,'ADR Raw Data'!AL$1,FALSE)</f>
        <v>127.501198111574</v>
      </c>
      <c r="AD13" s="52">
        <f>VLOOKUP($A13,'ADR Raw Data'!$B$6:$BE$43,'ADR Raw Data'!AN$1,FALSE)</f>
        <v>113.017366528911</v>
      </c>
      <c r="AE13" s="52">
        <f>VLOOKUP($A13,'ADR Raw Data'!$B$6:$BE$43,'ADR Raw Data'!AO$1,FALSE)</f>
        <v>113.054229723606</v>
      </c>
      <c r="AF13" s="53">
        <f>VLOOKUP($A13,'ADR Raw Data'!$B$6:$BE$43,'ADR Raw Data'!AP$1,FALSE)</f>
        <v>113.036142991378</v>
      </c>
      <c r="AG13" s="54">
        <f>VLOOKUP($A13,'ADR Raw Data'!$B$6:$BE$43,'ADR Raw Data'!AR$1,FALSE)</f>
        <v>123.339422023439</v>
      </c>
      <c r="AI13" s="47">
        <f>VLOOKUP($A13,'ADR Raw Data'!$B$6:$BE$43,'ADR Raw Data'!AT$1,FALSE)</f>
        <v>0.98099269168185199</v>
      </c>
      <c r="AJ13" s="48">
        <f>VLOOKUP($A13,'ADR Raw Data'!$B$6:$BE$43,'ADR Raw Data'!AU$1,FALSE)</f>
        <v>4.0171343402336204</v>
      </c>
      <c r="AK13" s="48">
        <f>VLOOKUP($A13,'ADR Raw Data'!$B$6:$BE$43,'ADR Raw Data'!AV$1,FALSE)</f>
        <v>4.2121544729048601</v>
      </c>
      <c r="AL13" s="48">
        <f>VLOOKUP($A13,'ADR Raw Data'!$B$6:$BE$43,'ADR Raw Data'!AW$1,FALSE)</f>
        <v>3.6040959016324701</v>
      </c>
      <c r="AM13" s="48">
        <f>VLOOKUP($A13,'ADR Raw Data'!$B$6:$BE$43,'ADR Raw Data'!AX$1,FALSE)</f>
        <v>2.4481983706387802</v>
      </c>
      <c r="AN13" s="49">
        <f>VLOOKUP($A13,'ADR Raw Data'!$B$6:$BE$43,'ADR Raw Data'!AY$1,FALSE)</f>
        <v>3.23262929253137</v>
      </c>
      <c r="AO13" s="48">
        <f>VLOOKUP($A13,'ADR Raw Data'!$B$6:$BE$43,'ADR Raw Data'!BA$1,FALSE)</f>
        <v>1.6123635430587</v>
      </c>
      <c r="AP13" s="48">
        <f>VLOOKUP($A13,'ADR Raw Data'!$B$6:$BE$43,'ADR Raw Data'!BB$1,FALSE)</f>
        <v>1.7915496816446299</v>
      </c>
      <c r="AQ13" s="49">
        <f>VLOOKUP($A13,'ADR Raw Data'!$B$6:$BE$43,'ADR Raw Data'!BC$1,FALSE)</f>
        <v>1.7019637883513901</v>
      </c>
      <c r="AR13" s="50">
        <f>VLOOKUP($A13,'ADR Raw Data'!$B$6:$BE$43,'ADR Raw Data'!BE$1,FALSE)</f>
        <v>2.7671259997549398</v>
      </c>
      <c r="AT13" s="51">
        <f>VLOOKUP($A13,'RevPAR Raw Data'!$B$6:$BE$43,'RevPAR Raw Data'!AG$1,FALSE)</f>
        <v>68.065256355530195</v>
      </c>
      <c r="AU13" s="52">
        <f>VLOOKUP($A13,'RevPAR Raw Data'!$B$6:$BE$43,'RevPAR Raw Data'!AH$1,FALSE)</f>
        <v>95.184851783342793</v>
      </c>
      <c r="AV13" s="52">
        <f>VLOOKUP($A13,'RevPAR Raw Data'!$B$6:$BE$43,'RevPAR Raw Data'!AI$1,FALSE)</f>
        <v>103.99296172453001</v>
      </c>
      <c r="AW13" s="52">
        <f>VLOOKUP($A13,'RevPAR Raw Data'!$B$6:$BE$43,'RevPAR Raw Data'!AJ$1,FALSE)</f>
        <v>99.701651963574207</v>
      </c>
      <c r="AX13" s="52">
        <f>VLOOKUP($A13,'RevPAR Raw Data'!$B$6:$BE$43,'RevPAR Raw Data'!AK$1,FALSE)</f>
        <v>87.140720451527201</v>
      </c>
      <c r="AY13" s="53">
        <f>VLOOKUP($A13,'RevPAR Raw Data'!$B$6:$BE$43,'RevPAR Raw Data'!AL$1,FALSE)</f>
        <v>90.817088455700997</v>
      </c>
      <c r="AZ13" s="52">
        <f>VLOOKUP($A13,'RevPAR Raw Data'!$B$6:$BE$43,'RevPAR Raw Data'!AN$1,FALSE)</f>
        <v>79.769870043634896</v>
      </c>
      <c r="BA13" s="52">
        <f>VLOOKUP($A13,'RevPAR Raw Data'!$B$6:$BE$43,'RevPAR Raw Data'!AO$1,FALSE)</f>
        <v>82.838872841965397</v>
      </c>
      <c r="BB13" s="53">
        <f>VLOOKUP($A13,'RevPAR Raw Data'!$B$6:$BE$43,'RevPAR Raw Data'!AP$1,FALSE)</f>
        <v>81.304371442800203</v>
      </c>
      <c r="BC13" s="54">
        <f>VLOOKUP($A13,'RevPAR Raw Data'!$B$6:$BE$43,'RevPAR Raw Data'!AR$1,FALSE)</f>
        <v>88.099169309157901</v>
      </c>
      <c r="BE13" s="47">
        <f>VLOOKUP($A13,'RevPAR Raw Data'!$B$6:$BE$43,'RevPAR Raw Data'!AT$1,FALSE)</f>
        <v>-4.8042925669174803</v>
      </c>
      <c r="BF13" s="48">
        <f>VLOOKUP($A13,'RevPAR Raw Data'!$B$6:$BE$43,'RevPAR Raw Data'!AU$1,FALSE)</f>
        <v>1.7702388349041001</v>
      </c>
      <c r="BG13" s="48">
        <f>VLOOKUP($A13,'RevPAR Raw Data'!$B$6:$BE$43,'RevPAR Raw Data'!AV$1,FALSE)</f>
        <v>0.65505836821838803</v>
      </c>
      <c r="BH13" s="48">
        <f>VLOOKUP($A13,'RevPAR Raw Data'!$B$6:$BE$43,'RevPAR Raw Data'!AW$1,FALSE)</f>
        <v>-3.4825266218430802</v>
      </c>
      <c r="BI13" s="48">
        <f>VLOOKUP($A13,'RevPAR Raw Data'!$B$6:$BE$43,'RevPAR Raw Data'!AX$1,FALSE)</f>
        <v>-5.5509689572100802</v>
      </c>
      <c r="BJ13" s="49">
        <f>VLOOKUP($A13,'RevPAR Raw Data'!$B$6:$BE$43,'RevPAR Raw Data'!AY$1,FALSE)</f>
        <v>-2.1171222268241499</v>
      </c>
      <c r="BK13" s="48">
        <f>VLOOKUP($A13,'RevPAR Raw Data'!$B$6:$BE$43,'RevPAR Raw Data'!BA$1,FALSE)</f>
        <v>-3.2227348745782498</v>
      </c>
      <c r="BL13" s="48">
        <f>VLOOKUP($A13,'RevPAR Raw Data'!$B$6:$BE$43,'RevPAR Raw Data'!BB$1,FALSE)</f>
        <v>1.30551659456227</v>
      </c>
      <c r="BM13" s="49">
        <f>VLOOKUP($A13,'RevPAR Raw Data'!$B$6:$BE$43,'RevPAR Raw Data'!BC$1,FALSE)</f>
        <v>-0.96763978432699205</v>
      </c>
      <c r="BN13" s="50">
        <f>VLOOKUP($A13,'RevPAR Raw Data'!$B$6:$BE$43,'RevPAR Raw Data'!BE$1,FALSE)</f>
        <v>-1.8166272628406599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63.0890170722096</v>
      </c>
      <c r="C15" s="48">
        <f>VLOOKUP($A15,'Occupancy Raw Data'!$B$8:$BE$45,'Occupancy Raw Data'!AH$3,FALSE)</f>
        <v>70.048771034527306</v>
      </c>
      <c r="D15" s="48">
        <f>VLOOKUP($A15,'Occupancy Raw Data'!$B$8:$BE$45,'Occupancy Raw Data'!AI$3,FALSE)</f>
        <v>73.1151460325665</v>
      </c>
      <c r="E15" s="48">
        <f>VLOOKUP($A15,'Occupancy Raw Data'!$B$8:$BE$45,'Occupancy Raw Data'!AJ$3,FALSE)</f>
        <v>73.068622383044698</v>
      </c>
      <c r="F15" s="48">
        <f>VLOOKUP($A15,'Occupancy Raw Data'!$B$8:$BE$45,'Occupancy Raw Data'!AK$3,FALSE)</f>
        <v>72.350090462651806</v>
      </c>
      <c r="G15" s="49">
        <f>VLOOKUP($A15,'Occupancy Raw Data'!$B$8:$BE$45,'Occupancy Raw Data'!AL$3,FALSE)</f>
        <v>70.333816601154098</v>
      </c>
      <c r="H15" s="48">
        <f>VLOOKUP($A15,'Occupancy Raw Data'!$B$8:$BE$45,'Occupancy Raw Data'!AN$3,FALSE)</f>
        <v>82.788834324114703</v>
      </c>
      <c r="I15" s="48">
        <f>VLOOKUP($A15,'Occupancy Raw Data'!$B$8:$BE$45,'Occupancy Raw Data'!AO$3,FALSE)</f>
        <v>86.296200568622297</v>
      </c>
      <c r="J15" s="49">
        <f>VLOOKUP($A15,'Occupancy Raw Data'!$B$8:$BE$45,'Occupancy Raw Data'!AP$3,FALSE)</f>
        <v>84.542517446368507</v>
      </c>
      <c r="K15" s="50">
        <f>VLOOKUP($A15,'Occupancy Raw Data'!$B$8:$BE$45,'Occupancy Raw Data'!AR$3,FALSE)</f>
        <v>74.393078202503503</v>
      </c>
      <c r="M15" s="47">
        <f>VLOOKUP($A15,'Occupancy Raw Data'!$B$8:$BE$45,'Occupancy Raw Data'!AT$3,FALSE)</f>
        <v>-3.1625008909901999</v>
      </c>
      <c r="N15" s="48">
        <f>VLOOKUP($A15,'Occupancy Raw Data'!$B$8:$BE$45,'Occupancy Raw Data'!AU$3,FALSE)</f>
        <v>-1.1918615430750099</v>
      </c>
      <c r="O15" s="48">
        <f>VLOOKUP($A15,'Occupancy Raw Data'!$B$8:$BE$45,'Occupancy Raw Data'!AV$3,FALSE)</f>
        <v>-0.216916849778925</v>
      </c>
      <c r="P15" s="48">
        <f>VLOOKUP($A15,'Occupancy Raw Data'!$B$8:$BE$45,'Occupancy Raw Data'!AW$3,FALSE)</f>
        <v>-0.91905118002733399</v>
      </c>
      <c r="Q15" s="48">
        <f>VLOOKUP($A15,'Occupancy Raw Data'!$B$8:$BE$45,'Occupancy Raw Data'!AX$3,FALSE)</f>
        <v>-3.0166952503467099</v>
      </c>
      <c r="R15" s="49">
        <f>VLOOKUP($A15,'Occupancy Raw Data'!$B$8:$BE$45,'Occupancy Raw Data'!AY$3,FALSE)</f>
        <v>-1.67616774620887</v>
      </c>
      <c r="S15" s="48">
        <f>VLOOKUP($A15,'Occupancy Raw Data'!$B$8:$BE$45,'Occupancy Raw Data'!BA$3,FALSE)</f>
        <v>-1.60003976706211</v>
      </c>
      <c r="T15" s="48">
        <f>VLOOKUP($A15,'Occupancy Raw Data'!$B$8:$BE$45,'Occupancy Raw Data'!BB$3,FALSE)</f>
        <v>-0.57781500347500203</v>
      </c>
      <c r="U15" s="49">
        <f>VLOOKUP($A15,'Occupancy Raw Data'!$B$8:$BE$45,'Occupancy Raw Data'!BC$3,FALSE)</f>
        <v>-1.0809655393433899</v>
      </c>
      <c r="V15" s="50">
        <f>VLOOKUP($A15,'Occupancy Raw Data'!$B$8:$BE$45,'Occupancy Raw Data'!BE$3,FALSE)</f>
        <v>-1.48418306241399</v>
      </c>
      <c r="X15" s="51">
        <f>VLOOKUP($A15,'ADR Raw Data'!$B$6:$BE$43,'ADR Raw Data'!AG$1,FALSE)</f>
        <v>141.90973226272101</v>
      </c>
      <c r="Y15" s="52">
        <f>VLOOKUP($A15,'ADR Raw Data'!$B$6:$BE$43,'ADR Raw Data'!AH$1,FALSE)</f>
        <v>142.21590842409</v>
      </c>
      <c r="Z15" s="52">
        <f>VLOOKUP($A15,'ADR Raw Data'!$B$6:$BE$43,'ADR Raw Data'!AI$1,FALSE)</f>
        <v>142.74328716693299</v>
      </c>
      <c r="AA15" s="52">
        <f>VLOOKUP($A15,'ADR Raw Data'!$B$6:$BE$43,'ADR Raw Data'!AJ$1,FALSE)</f>
        <v>143.19458033356599</v>
      </c>
      <c r="AB15" s="52">
        <f>VLOOKUP($A15,'ADR Raw Data'!$B$6:$BE$43,'ADR Raw Data'!AK$1,FALSE)</f>
        <v>143.649516114281</v>
      </c>
      <c r="AC15" s="53">
        <f>VLOOKUP($A15,'ADR Raw Data'!$B$6:$BE$43,'ADR Raw Data'!AL$1,FALSE)</f>
        <v>142.76882491108</v>
      </c>
      <c r="AD15" s="52">
        <f>VLOOKUP($A15,'ADR Raw Data'!$B$6:$BE$43,'ADR Raw Data'!AN$1,FALSE)</f>
        <v>186.54737032328001</v>
      </c>
      <c r="AE15" s="52">
        <f>VLOOKUP($A15,'ADR Raw Data'!$B$6:$BE$43,'ADR Raw Data'!AO$1,FALSE)</f>
        <v>194.560466002006</v>
      </c>
      <c r="AF15" s="53">
        <f>VLOOKUP($A15,'ADR Raw Data'!$B$6:$BE$43,'ADR Raw Data'!AP$1,FALSE)</f>
        <v>190.637026822482</v>
      </c>
      <c r="AG15" s="54">
        <f>VLOOKUP($A15,'ADR Raw Data'!$B$6:$BE$43,'ADR Raw Data'!AR$1,FALSE)</f>
        <v>158.30994910073099</v>
      </c>
      <c r="AI15" s="47">
        <f>VLOOKUP($A15,'ADR Raw Data'!$B$6:$BE$43,'ADR Raw Data'!AT$1,FALSE)</f>
        <v>0.589222809150307</v>
      </c>
      <c r="AJ15" s="48">
        <f>VLOOKUP($A15,'ADR Raw Data'!$B$6:$BE$43,'ADR Raw Data'!AU$1,FALSE)</f>
        <v>0.74991736057279501</v>
      </c>
      <c r="AK15" s="48">
        <f>VLOOKUP($A15,'ADR Raw Data'!$B$6:$BE$43,'ADR Raw Data'!AV$1,FALSE)</f>
        <v>0.78484511082726405</v>
      </c>
      <c r="AL15" s="48">
        <f>VLOOKUP($A15,'ADR Raw Data'!$B$6:$BE$43,'ADR Raw Data'!AW$1,FALSE)</f>
        <v>0.89057706597670205</v>
      </c>
      <c r="AM15" s="48">
        <f>VLOOKUP($A15,'ADR Raw Data'!$B$6:$BE$43,'ADR Raw Data'!AX$1,FALSE)</f>
        <v>-0.181335796245052</v>
      </c>
      <c r="AN15" s="49">
        <f>VLOOKUP($A15,'ADR Raw Data'!$B$6:$BE$43,'ADR Raw Data'!AY$1,FALSE)</f>
        <v>0.55995901645920998</v>
      </c>
      <c r="AO15" s="48">
        <f>VLOOKUP($A15,'ADR Raw Data'!$B$6:$BE$43,'ADR Raw Data'!BA$1,FALSE)</f>
        <v>1.68164663786127</v>
      </c>
      <c r="AP15" s="48">
        <f>VLOOKUP($A15,'ADR Raw Data'!$B$6:$BE$43,'ADR Raw Data'!BB$1,FALSE)</f>
        <v>1.70127207548235</v>
      </c>
      <c r="AQ15" s="49">
        <f>VLOOKUP($A15,'ADR Raw Data'!$B$6:$BE$43,'ADR Raw Data'!BC$1,FALSE)</f>
        <v>1.7028589532907901</v>
      </c>
      <c r="AR15" s="50">
        <f>VLOOKUP($A15,'ADR Raw Data'!$B$6:$BE$43,'ADR Raw Data'!BE$1,FALSE)</f>
        <v>1.04165390576864</v>
      </c>
      <c r="AT15" s="51">
        <f>VLOOKUP($A15,'RevPAR Raw Data'!$B$6:$BE$43,'RevPAR Raw Data'!AG$1,FALSE)</f>
        <v>89.529455214355295</v>
      </c>
      <c r="AU15" s="52">
        <f>VLOOKUP($A15,'RevPAR Raw Data'!$B$6:$BE$43,'RevPAR Raw Data'!AH$1,FALSE)</f>
        <v>99.620496066664501</v>
      </c>
      <c r="AV15" s="52">
        <f>VLOOKUP($A15,'RevPAR Raw Data'!$B$6:$BE$43,'RevPAR Raw Data'!AI$1,FALSE)</f>
        <v>104.366962863789</v>
      </c>
      <c r="AW15" s="52">
        <f>VLOOKUP($A15,'RevPAR Raw Data'!$B$6:$BE$43,'RevPAR Raw Data'!AJ$1,FALSE)</f>
        <v>104.630307176919</v>
      </c>
      <c r="AX15" s="52">
        <f>VLOOKUP($A15,'RevPAR Raw Data'!$B$6:$BE$43,'RevPAR Raw Data'!AK$1,FALSE)</f>
        <v>103.930554857844</v>
      </c>
      <c r="AY15" s="53">
        <f>VLOOKUP($A15,'RevPAR Raw Data'!$B$6:$BE$43,'RevPAR Raw Data'!AL$1,FALSE)</f>
        <v>100.414763476582</v>
      </c>
      <c r="AZ15" s="52">
        <f>VLOOKUP($A15,'RevPAR Raw Data'!$B$6:$BE$43,'RevPAR Raw Data'!AN$1,FALSE)</f>
        <v>154.440393352933</v>
      </c>
      <c r="BA15" s="52">
        <f>VLOOKUP($A15,'RevPAR Raw Data'!$B$6:$BE$43,'RevPAR Raw Data'!AO$1,FALSE)</f>
        <v>167.89828996833799</v>
      </c>
      <c r="BB15" s="53">
        <f>VLOOKUP($A15,'RevPAR Raw Data'!$B$6:$BE$43,'RevPAR Raw Data'!AP$1,FALSE)</f>
        <v>161.16934166063501</v>
      </c>
      <c r="BC15" s="54">
        <f>VLOOKUP($A15,'RevPAR Raw Data'!$B$6:$BE$43,'RevPAR Raw Data'!AR$1,FALSE)</f>
        <v>117.77164423684999</v>
      </c>
      <c r="BE15" s="47">
        <f>VLOOKUP($A15,'RevPAR Raw Data'!$B$6:$BE$43,'RevPAR Raw Data'!AT$1,FALSE)</f>
        <v>-2.5919122584291898</v>
      </c>
      <c r="BF15" s="48">
        <f>VLOOKUP($A15,'RevPAR Raw Data'!$B$6:$BE$43,'RevPAR Raw Data'!AU$1,FALSE)</f>
        <v>-0.45088215912773399</v>
      </c>
      <c r="BG15" s="48">
        <f>VLOOKUP($A15,'RevPAR Raw Data'!$B$6:$BE$43,'RevPAR Raw Data'!AV$1,FALSE)</f>
        <v>0.56622579975828802</v>
      </c>
      <c r="BH15" s="48">
        <f>VLOOKUP($A15,'RevPAR Raw Data'!$B$6:$BE$43,'RevPAR Raw Data'!AW$1,FALSE)</f>
        <v>-3.6658973084543897E-2</v>
      </c>
      <c r="BI15" s="48">
        <f>VLOOKUP($A15,'RevPAR Raw Data'!$B$6:$BE$43,'RevPAR Raw Data'!AX$1,FALSE)</f>
        <v>-3.19256069823926</v>
      </c>
      <c r="BJ15" s="49">
        <f>VLOOKUP($A15,'RevPAR Raw Data'!$B$6:$BE$43,'RevPAR Raw Data'!AY$1,FALSE)</f>
        <v>-1.12559458217554</v>
      </c>
      <c r="BK15" s="48">
        <f>VLOOKUP($A15,'RevPAR Raw Data'!$B$6:$BE$43,'RevPAR Raw Data'!BA$1,FALSE)</f>
        <v>5.4699855851922601E-2</v>
      </c>
      <c r="BL15" s="48">
        <f>VLOOKUP($A15,'RevPAR Raw Data'!$B$6:$BE$43,'RevPAR Raw Data'!BB$1,FALSE)</f>
        <v>1.11362686670528</v>
      </c>
      <c r="BM15" s="49">
        <f>VLOOKUP($A15,'RevPAR Raw Data'!$B$6:$BE$43,'RevPAR Raw Data'!BC$1,FALSE)</f>
        <v>0.60348609547870202</v>
      </c>
      <c r="BN15" s="50">
        <f>VLOOKUP($A15,'RevPAR Raw Data'!$B$6:$BE$43,'RevPAR Raw Data'!BE$1,FALSE)</f>
        <v>-0.457989207483736</v>
      </c>
    </row>
    <row r="16" spans="1:66" x14ac:dyDescent="0.45">
      <c r="A16" s="63" t="s">
        <v>91</v>
      </c>
      <c r="B16" s="47">
        <f>VLOOKUP($A16,'Occupancy Raw Data'!$B$8:$BE$45,'Occupancy Raw Data'!AG$3,FALSE)</f>
        <v>66.380062849162002</v>
      </c>
      <c r="C16" s="48">
        <f>VLOOKUP($A16,'Occupancy Raw Data'!$B$8:$BE$45,'Occupancy Raw Data'!AH$3,FALSE)</f>
        <v>79.661312849162002</v>
      </c>
      <c r="D16" s="48">
        <f>VLOOKUP($A16,'Occupancy Raw Data'!$B$8:$BE$45,'Occupancy Raw Data'!AI$3,FALSE)</f>
        <v>83.301326815642398</v>
      </c>
      <c r="E16" s="48">
        <f>VLOOKUP($A16,'Occupancy Raw Data'!$B$8:$BE$45,'Occupancy Raw Data'!AJ$3,FALSE)</f>
        <v>82.720844972066999</v>
      </c>
      <c r="F16" s="48">
        <f>VLOOKUP($A16,'Occupancy Raw Data'!$B$8:$BE$45,'Occupancy Raw Data'!AK$3,FALSE)</f>
        <v>77.719099162011105</v>
      </c>
      <c r="G16" s="49">
        <f>VLOOKUP($A16,'Occupancy Raw Data'!$B$8:$BE$45,'Occupancy Raw Data'!AL$3,FALSE)</f>
        <v>77.956529329608898</v>
      </c>
      <c r="H16" s="48">
        <f>VLOOKUP($A16,'Occupancy Raw Data'!$B$8:$BE$45,'Occupancy Raw Data'!AN$3,FALSE)</f>
        <v>84.278980446927307</v>
      </c>
      <c r="I16" s="48">
        <f>VLOOKUP($A16,'Occupancy Raw Data'!$B$8:$BE$45,'Occupancy Raw Data'!AO$3,FALSE)</f>
        <v>86.7274790502793</v>
      </c>
      <c r="J16" s="49">
        <f>VLOOKUP($A16,'Occupancy Raw Data'!$B$8:$BE$45,'Occupancy Raw Data'!AP$3,FALSE)</f>
        <v>85.503229748603303</v>
      </c>
      <c r="K16" s="50">
        <f>VLOOKUP($A16,'Occupancy Raw Data'!$B$8:$BE$45,'Occupancy Raw Data'!AR$3,FALSE)</f>
        <v>80.112729449321606</v>
      </c>
      <c r="M16" s="47">
        <f>VLOOKUP($A16,'Occupancy Raw Data'!$B$8:$BE$45,'Occupancy Raw Data'!AT$3,FALSE)</f>
        <v>-2.6215999809641501</v>
      </c>
      <c r="N16" s="48">
        <f>VLOOKUP($A16,'Occupancy Raw Data'!$B$8:$BE$45,'Occupancy Raw Data'!AU$3,FALSE)</f>
        <v>0.31684129630562402</v>
      </c>
      <c r="O16" s="48">
        <f>VLOOKUP($A16,'Occupancy Raw Data'!$B$8:$BE$45,'Occupancy Raw Data'!AV$3,FALSE)</f>
        <v>1.30800134792517</v>
      </c>
      <c r="P16" s="48">
        <f>VLOOKUP($A16,'Occupancy Raw Data'!$B$8:$BE$45,'Occupancy Raw Data'!AW$3,FALSE)</f>
        <v>0.187099214225766</v>
      </c>
      <c r="Q16" s="48">
        <f>VLOOKUP($A16,'Occupancy Raw Data'!$B$8:$BE$45,'Occupancy Raw Data'!AX$3,FALSE)</f>
        <v>-1.5715649871880599</v>
      </c>
      <c r="R16" s="49">
        <f>VLOOKUP($A16,'Occupancy Raw Data'!$B$8:$BE$45,'Occupancy Raw Data'!AY$3,FALSE)</f>
        <v>-0.395160785152118</v>
      </c>
      <c r="S16" s="48">
        <f>VLOOKUP($A16,'Occupancy Raw Data'!$B$8:$BE$45,'Occupancy Raw Data'!BA$3,FALSE)</f>
        <v>-1.33276588854914</v>
      </c>
      <c r="T16" s="48">
        <f>VLOOKUP($A16,'Occupancy Raw Data'!$B$8:$BE$45,'Occupancy Raw Data'!BB$3,FALSE)</f>
        <v>-0.45072766525018698</v>
      </c>
      <c r="U16" s="49">
        <f>VLOOKUP($A16,'Occupancy Raw Data'!$B$8:$BE$45,'Occupancy Raw Data'!BC$3,FALSE)</f>
        <v>-0.88739439435137502</v>
      </c>
      <c r="V16" s="50">
        <f>VLOOKUP($A16,'Occupancy Raw Data'!$B$8:$BE$45,'Occupancy Raw Data'!BE$3,FALSE)</f>
        <v>-0.54577936049464104</v>
      </c>
      <c r="X16" s="51">
        <f>VLOOKUP($A16,'ADR Raw Data'!$B$6:$BE$43,'ADR Raw Data'!AG$1,FALSE)</f>
        <v>101.352609625879</v>
      </c>
      <c r="Y16" s="52">
        <f>VLOOKUP($A16,'ADR Raw Data'!$B$6:$BE$43,'ADR Raw Data'!AH$1,FALSE)</f>
        <v>105.599963680692</v>
      </c>
      <c r="Z16" s="52">
        <f>VLOOKUP($A16,'ADR Raw Data'!$B$6:$BE$43,'ADR Raw Data'!AI$1,FALSE)</f>
        <v>107.780873048307</v>
      </c>
      <c r="AA16" s="52">
        <f>VLOOKUP($A16,'ADR Raw Data'!$B$6:$BE$43,'ADR Raw Data'!AJ$1,FALSE)</f>
        <v>107.87315384899399</v>
      </c>
      <c r="AB16" s="52">
        <f>VLOOKUP($A16,'ADR Raw Data'!$B$6:$BE$43,'ADR Raw Data'!AK$1,FALSE)</f>
        <v>104.67568742067699</v>
      </c>
      <c r="AC16" s="53">
        <f>VLOOKUP($A16,'ADR Raw Data'!$B$6:$BE$43,'ADR Raw Data'!AL$1,FALSE)</f>
        <v>105.640856491652</v>
      </c>
      <c r="AD16" s="52">
        <f>VLOOKUP($A16,'ADR Raw Data'!$B$6:$BE$43,'ADR Raw Data'!AN$1,FALSE)</f>
        <v>133.10470037286299</v>
      </c>
      <c r="AE16" s="52">
        <f>VLOOKUP($A16,'ADR Raw Data'!$B$6:$BE$43,'ADR Raw Data'!AO$1,FALSE)</f>
        <v>137.40155166826</v>
      </c>
      <c r="AF16" s="53">
        <f>VLOOKUP($A16,'ADR Raw Data'!$B$6:$BE$43,'ADR Raw Data'!AP$1,FALSE)</f>
        <v>135.283887532222</v>
      </c>
      <c r="AG16" s="54">
        <f>VLOOKUP($A16,'ADR Raw Data'!$B$6:$BE$43,'ADR Raw Data'!AR$1,FALSE)</f>
        <v>114.680172219195</v>
      </c>
      <c r="AI16" s="47">
        <f>VLOOKUP($A16,'ADR Raw Data'!$B$6:$BE$43,'ADR Raw Data'!AT$1,FALSE)</f>
        <v>2.5766432811740301</v>
      </c>
      <c r="AJ16" s="48">
        <f>VLOOKUP($A16,'ADR Raw Data'!$B$6:$BE$43,'ADR Raw Data'!AU$1,FALSE)</f>
        <v>2.55368102029002</v>
      </c>
      <c r="AK16" s="48">
        <f>VLOOKUP($A16,'ADR Raw Data'!$B$6:$BE$43,'ADR Raw Data'!AV$1,FALSE)</f>
        <v>2.36051834248036</v>
      </c>
      <c r="AL16" s="48">
        <f>VLOOKUP($A16,'ADR Raw Data'!$B$6:$BE$43,'ADR Raw Data'!AW$1,FALSE)</f>
        <v>2.4025035738987599</v>
      </c>
      <c r="AM16" s="48">
        <f>VLOOKUP($A16,'ADR Raw Data'!$B$6:$BE$43,'ADR Raw Data'!AX$1,FALSE)</f>
        <v>1.6488761989518399</v>
      </c>
      <c r="AN16" s="49">
        <f>VLOOKUP($A16,'ADR Raw Data'!$B$6:$BE$43,'ADR Raw Data'!AY$1,FALSE)</f>
        <v>2.3299136267918001</v>
      </c>
      <c r="AO16" s="48">
        <f>VLOOKUP($A16,'ADR Raw Data'!$B$6:$BE$43,'ADR Raw Data'!BA$1,FALSE)</f>
        <v>2.4997442908996899</v>
      </c>
      <c r="AP16" s="48">
        <f>VLOOKUP($A16,'ADR Raw Data'!$B$6:$BE$43,'ADR Raw Data'!BB$1,FALSE)</f>
        <v>2.1810550654705501</v>
      </c>
      <c r="AQ16" s="49">
        <f>VLOOKUP($A16,'ADR Raw Data'!$B$6:$BE$43,'ADR Raw Data'!BC$1,FALSE)</f>
        <v>2.3432800865843801</v>
      </c>
      <c r="AR16" s="50">
        <f>VLOOKUP($A16,'ADR Raw Data'!$B$6:$BE$43,'ADR Raw Data'!BE$1,FALSE)</f>
        <v>2.3069421384258599</v>
      </c>
      <c r="AT16" s="51">
        <f>VLOOKUP($A16,'RevPAR Raw Data'!$B$6:$BE$43,'RevPAR Raw Data'!AG$1,FALSE)</f>
        <v>67.277925968924507</v>
      </c>
      <c r="AU16" s="52">
        <f>VLOOKUP($A16,'RevPAR Raw Data'!$B$6:$BE$43,'RevPAR Raw Data'!AH$1,FALSE)</f>
        <v>84.122317436277896</v>
      </c>
      <c r="AV16" s="52">
        <f>VLOOKUP($A16,'RevPAR Raw Data'!$B$6:$BE$43,'RevPAR Raw Data'!AI$1,FALSE)</f>
        <v>89.782897302723399</v>
      </c>
      <c r="AW16" s="52">
        <f>VLOOKUP($A16,'RevPAR Raw Data'!$B$6:$BE$43,'RevPAR Raw Data'!AJ$1,FALSE)</f>
        <v>89.233584361906395</v>
      </c>
      <c r="AX16" s="52">
        <f>VLOOKUP($A16,'RevPAR Raw Data'!$B$6:$BE$43,'RevPAR Raw Data'!AK$1,FALSE)</f>
        <v>81.353001304993001</v>
      </c>
      <c r="AY16" s="53">
        <f>VLOOKUP($A16,'RevPAR Raw Data'!$B$6:$BE$43,'RevPAR Raw Data'!AL$1,FALSE)</f>
        <v>82.353945274965</v>
      </c>
      <c r="AZ16" s="52">
        <f>VLOOKUP($A16,'RevPAR Raw Data'!$B$6:$BE$43,'RevPAR Raw Data'!AN$1,FALSE)</f>
        <v>112.179284401187</v>
      </c>
      <c r="BA16" s="52">
        <f>VLOOKUP($A16,'RevPAR Raw Data'!$B$6:$BE$43,'RevPAR Raw Data'!AO$1,FALSE)</f>
        <v>119.164901937849</v>
      </c>
      <c r="BB16" s="53">
        <f>VLOOKUP($A16,'RevPAR Raw Data'!$B$6:$BE$43,'RevPAR Raw Data'!AP$1,FALSE)</f>
        <v>115.67209316951801</v>
      </c>
      <c r="BC16" s="54">
        <f>VLOOKUP($A16,'RevPAR Raw Data'!$B$6:$BE$43,'RevPAR Raw Data'!AR$1,FALSE)</f>
        <v>91.873416101980197</v>
      </c>
      <c r="BE16" s="47">
        <f>VLOOKUP($A16,'RevPAR Raw Data'!$B$6:$BE$43,'RevPAR Raw Data'!AT$1,FALSE)</f>
        <v>-0.112505979558884</v>
      </c>
      <c r="BF16" s="48">
        <f>VLOOKUP($A16,'RevPAR Raw Data'!$B$6:$BE$43,'RevPAR Raw Data'!AU$1,FALSE)</f>
        <v>2.87861343264384</v>
      </c>
      <c r="BG16" s="48">
        <f>VLOOKUP($A16,'RevPAR Raw Data'!$B$6:$BE$43,'RevPAR Raw Data'!AV$1,FALSE)</f>
        <v>3.6993953021431998</v>
      </c>
      <c r="BH16" s="48">
        <f>VLOOKUP($A16,'RevPAR Raw Data'!$B$6:$BE$43,'RevPAR Raw Data'!AW$1,FALSE)</f>
        <v>2.5940978534330301</v>
      </c>
      <c r="BI16" s="48">
        <f>VLOOKUP($A16,'RevPAR Raw Data'!$B$6:$BE$43,'RevPAR Raw Data'!AX$1,FALSE)</f>
        <v>5.1398050738983701E-2</v>
      </c>
      <c r="BJ16" s="49">
        <f>VLOOKUP($A16,'RevPAR Raw Data'!$B$6:$BE$43,'RevPAR Raw Data'!AY$1,FALSE)</f>
        <v>1.92554593665869</v>
      </c>
      <c r="BK16" s="48">
        <f>VLOOKUP($A16,'RevPAR Raw Data'!$B$6:$BE$43,'RevPAR Raw Data'!BA$1,FALSE)</f>
        <v>1.13366266314049</v>
      </c>
      <c r="BL16" s="48">
        <f>VLOOKUP($A16,'RevPAR Raw Data'!$B$6:$BE$43,'RevPAR Raw Data'!BB$1,FALSE)</f>
        <v>1.72049678164595</v>
      </c>
      <c r="BM16" s="49">
        <f>VLOOKUP($A16,'RevPAR Raw Data'!$B$6:$BE$43,'RevPAR Raw Data'!BC$1,FALSE)</f>
        <v>1.4350915561007</v>
      </c>
      <c r="BN16" s="50">
        <f>VLOOKUP($A16,'RevPAR Raw Data'!$B$6:$BE$43,'RevPAR Raw Data'!BE$1,FALSE)</f>
        <v>1.7485719638811299</v>
      </c>
    </row>
    <row r="17" spans="1:66" x14ac:dyDescent="0.45">
      <c r="A17" s="63" t="s">
        <v>32</v>
      </c>
      <c r="B17" s="47">
        <f>VLOOKUP($A17,'Occupancy Raw Data'!$B$8:$BE$45,'Occupancy Raw Data'!AG$3,FALSE)</f>
        <v>60.457233520842301</v>
      </c>
      <c r="C17" s="48">
        <f>VLOOKUP($A17,'Occupancy Raw Data'!$B$8:$BE$45,'Occupancy Raw Data'!AH$3,FALSE)</f>
        <v>68.339824030001395</v>
      </c>
      <c r="D17" s="48">
        <f>VLOOKUP($A17,'Occupancy Raw Data'!$B$8:$BE$45,'Occupancy Raw Data'!AI$3,FALSE)</f>
        <v>72.374873792009197</v>
      </c>
      <c r="E17" s="48">
        <f>VLOOKUP($A17,'Occupancy Raw Data'!$B$8:$BE$45,'Occupancy Raw Data'!AJ$3,FALSE)</f>
        <v>72.154911293812205</v>
      </c>
      <c r="F17" s="48">
        <f>VLOOKUP($A17,'Occupancy Raw Data'!$B$8:$BE$45,'Occupancy Raw Data'!AK$3,FALSE)</f>
        <v>72.890523582864503</v>
      </c>
      <c r="G17" s="49">
        <f>VLOOKUP($A17,'Occupancy Raw Data'!$B$8:$BE$45,'Occupancy Raw Data'!AL$3,FALSE)</f>
        <v>69.243473243905896</v>
      </c>
      <c r="H17" s="48">
        <f>VLOOKUP($A17,'Occupancy Raw Data'!$B$8:$BE$45,'Occupancy Raw Data'!AN$3,FALSE)</f>
        <v>80.848838886484899</v>
      </c>
      <c r="I17" s="48">
        <f>VLOOKUP($A17,'Occupancy Raw Data'!$B$8:$BE$45,'Occupancy Raw Data'!AO$3,FALSE)</f>
        <v>83.903072263089499</v>
      </c>
      <c r="J17" s="49">
        <f>VLOOKUP($A17,'Occupancy Raw Data'!$B$8:$BE$45,'Occupancy Raw Data'!AP$3,FALSE)</f>
        <v>82.375955574787199</v>
      </c>
      <c r="K17" s="50">
        <f>VLOOKUP($A17,'Occupancy Raw Data'!$B$8:$BE$45,'Occupancy Raw Data'!AR$3,FALSE)</f>
        <v>72.995611052729103</v>
      </c>
      <c r="M17" s="47">
        <f>VLOOKUP($A17,'Occupancy Raw Data'!$B$8:$BE$45,'Occupancy Raw Data'!AT$3,FALSE)</f>
        <v>-0.58701452712718605</v>
      </c>
      <c r="N17" s="48">
        <f>VLOOKUP($A17,'Occupancy Raw Data'!$B$8:$BE$45,'Occupancy Raw Data'!AU$3,FALSE)</f>
        <v>1.58662092624356</v>
      </c>
      <c r="O17" s="48">
        <f>VLOOKUP($A17,'Occupancy Raw Data'!$B$8:$BE$45,'Occupancy Raw Data'!AV$3,FALSE)</f>
        <v>3.8710345184495099</v>
      </c>
      <c r="P17" s="48">
        <f>VLOOKUP($A17,'Occupancy Raw Data'!$B$8:$BE$45,'Occupancy Raw Data'!AW$3,FALSE)</f>
        <v>1.28055878928987</v>
      </c>
      <c r="Q17" s="48">
        <f>VLOOKUP($A17,'Occupancy Raw Data'!$B$8:$BE$45,'Occupancy Raw Data'!AX$3,FALSE)</f>
        <v>-0.56080283353010596</v>
      </c>
      <c r="R17" s="49">
        <f>VLOOKUP($A17,'Occupancy Raw Data'!$B$8:$BE$45,'Occupancy Raw Data'!AY$3,FALSE)</f>
        <v>1.14190605610508</v>
      </c>
      <c r="S17" s="48">
        <f>VLOOKUP($A17,'Occupancy Raw Data'!$B$8:$BE$45,'Occupancy Raw Data'!BA$3,FALSE)</f>
        <v>-2.9141768424698999</v>
      </c>
      <c r="T17" s="48">
        <f>VLOOKUP($A17,'Occupancy Raw Data'!$B$8:$BE$45,'Occupancy Raw Data'!BB$3,FALSE)</f>
        <v>-2.7867140171297202</v>
      </c>
      <c r="U17" s="49">
        <f>VLOOKUP($A17,'Occupancy Raw Data'!$B$8:$BE$45,'Occupancy Raw Data'!BC$3,FALSE)</f>
        <v>-2.8493057475174801</v>
      </c>
      <c r="V17" s="50">
        <f>VLOOKUP($A17,'Occupancy Raw Data'!$B$8:$BE$45,'Occupancy Raw Data'!BE$3,FALSE)</f>
        <v>-0.18033502867045101</v>
      </c>
      <c r="X17" s="51">
        <f>VLOOKUP($A17,'ADR Raw Data'!$B$6:$BE$43,'ADR Raw Data'!AG$1,FALSE)</f>
        <v>88.463722772277194</v>
      </c>
      <c r="Y17" s="52">
        <f>VLOOKUP($A17,'ADR Raw Data'!$B$6:$BE$43,'ADR Raw Data'!AH$1,FALSE)</f>
        <v>91.220822915787195</v>
      </c>
      <c r="Z17" s="52">
        <f>VLOOKUP($A17,'ADR Raw Data'!$B$6:$BE$43,'ADR Raw Data'!AI$1,FALSE)</f>
        <v>92.422990633251899</v>
      </c>
      <c r="AA17" s="52">
        <f>VLOOKUP($A17,'ADR Raw Data'!$B$6:$BE$43,'ADR Raw Data'!AJ$1,FALSE)</f>
        <v>93.538542908545693</v>
      </c>
      <c r="AB17" s="52">
        <f>VLOOKUP($A17,'ADR Raw Data'!$B$6:$BE$43,'ADR Raw Data'!AK$1,FALSE)</f>
        <v>93.294038656376699</v>
      </c>
      <c r="AC17" s="53">
        <f>VLOOKUP($A17,'ADR Raw Data'!$B$6:$BE$43,'ADR Raw Data'!AL$1,FALSE)</f>
        <v>91.910195472488098</v>
      </c>
      <c r="AD17" s="52">
        <f>VLOOKUP($A17,'ADR Raw Data'!$B$6:$BE$43,'ADR Raw Data'!AN$1,FALSE)</f>
        <v>116.850100414789</v>
      </c>
      <c r="AE17" s="52">
        <f>VLOOKUP($A17,'ADR Raw Data'!$B$6:$BE$43,'ADR Raw Data'!AO$1,FALSE)</f>
        <v>120.78680902527</v>
      </c>
      <c r="AF17" s="53">
        <f>VLOOKUP($A17,'ADR Raw Data'!$B$6:$BE$43,'ADR Raw Data'!AP$1,FALSE)</f>
        <v>118.854944818227</v>
      </c>
      <c r="AG17" s="54">
        <f>VLOOKUP($A17,'ADR Raw Data'!$B$6:$BE$43,'ADR Raw Data'!AR$1,FALSE)</f>
        <v>100.59799559427501</v>
      </c>
      <c r="AI17" s="47">
        <f>VLOOKUP($A17,'ADR Raw Data'!$B$6:$BE$43,'ADR Raw Data'!AT$1,FALSE)</f>
        <v>5.0633589011530997</v>
      </c>
      <c r="AJ17" s="48">
        <f>VLOOKUP($A17,'ADR Raw Data'!$B$6:$BE$43,'ADR Raw Data'!AU$1,FALSE)</f>
        <v>6.9870494385190103</v>
      </c>
      <c r="AK17" s="48">
        <f>VLOOKUP($A17,'ADR Raw Data'!$B$6:$BE$43,'ADR Raw Data'!AV$1,FALSE)</f>
        <v>6.6658233345125604</v>
      </c>
      <c r="AL17" s="48">
        <f>VLOOKUP($A17,'ADR Raw Data'!$B$6:$BE$43,'ADR Raw Data'!AW$1,FALSE)</f>
        <v>5.5322860360706203</v>
      </c>
      <c r="AM17" s="48">
        <f>VLOOKUP($A17,'ADR Raw Data'!$B$6:$BE$43,'ADR Raw Data'!AX$1,FALSE)</f>
        <v>2.8970070327928399</v>
      </c>
      <c r="AN17" s="49">
        <f>VLOOKUP($A17,'ADR Raw Data'!$B$6:$BE$43,'ADR Raw Data'!AY$1,FALSE)</f>
        <v>5.3832953306959999</v>
      </c>
      <c r="AO17" s="48">
        <f>VLOOKUP($A17,'ADR Raw Data'!$B$6:$BE$43,'ADR Raw Data'!BA$1,FALSE)</f>
        <v>0.86949158874657495</v>
      </c>
      <c r="AP17" s="48">
        <f>VLOOKUP($A17,'ADR Raw Data'!$B$6:$BE$43,'ADR Raw Data'!BB$1,FALSE)</f>
        <v>0.37775981624445898</v>
      </c>
      <c r="AQ17" s="49">
        <f>VLOOKUP($A17,'ADR Raw Data'!$B$6:$BE$43,'ADR Raw Data'!BC$1,FALSE)</f>
        <v>0.61565122113857196</v>
      </c>
      <c r="AR17" s="50">
        <f>VLOOKUP($A17,'ADR Raw Data'!$B$6:$BE$43,'ADR Raw Data'!BE$1,FALSE)</f>
        <v>3.2239030183039299</v>
      </c>
      <c r="AT17" s="51">
        <f>VLOOKUP($A17,'RevPAR Raw Data'!$B$6:$BE$43,'RevPAR Raw Data'!AG$1,FALSE)</f>
        <v>53.4827194576662</v>
      </c>
      <c r="AU17" s="52">
        <f>VLOOKUP($A17,'RevPAR Raw Data'!$B$6:$BE$43,'RevPAR Raw Data'!AH$1,FALSE)</f>
        <v>62.340149859368204</v>
      </c>
      <c r="AV17" s="52">
        <f>VLOOKUP($A17,'RevPAR Raw Data'!$B$6:$BE$43,'RevPAR Raw Data'!AI$1,FALSE)</f>
        <v>66.891022825616602</v>
      </c>
      <c r="AW17" s="52">
        <f>VLOOKUP($A17,'RevPAR Raw Data'!$B$6:$BE$43,'RevPAR Raw Data'!AJ$1,FALSE)</f>
        <v>67.492652661185602</v>
      </c>
      <c r="AX17" s="52">
        <f>VLOOKUP($A17,'RevPAR Raw Data'!$B$6:$BE$43,'RevPAR Raw Data'!AK$1,FALSE)</f>
        <v>68.002513248233001</v>
      </c>
      <c r="AY17" s="53">
        <f>VLOOKUP($A17,'RevPAR Raw Data'!$B$6:$BE$43,'RevPAR Raw Data'!AL$1,FALSE)</f>
        <v>63.641811610413903</v>
      </c>
      <c r="AZ17" s="52">
        <f>VLOOKUP($A17,'RevPAR Raw Data'!$B$6:$BE$43,'RevPAR Raw Data'!AN$1,FALSE)</f>
        <v>94.471949423049097</v>
      </c>
      <c r="BA17" s="52">
        <f>VLOOKUP($A17,'RevPAR Raw Data'!$B$6:$BE$43,'RevPAR Raw Data'!AO$1,FALSE)</f>
        <v>101.343843660752</v>
      </c>
      <c r="BB17" s="53">
        <f>VLOOKUP($A17,'RevPAR Raw Data'!$B$6:$BE$43,'RevPAR Raw Data'!AP$1,FALSE)</f>
        <v>97.907896541900996</v>
      </c>
      <c r="BC17" s="54">
        <f>VLOOKUP($A17,'RevPAR Raw Data'!$B$6:$BE$43,'RevPAR Raw Data'!AR$1,FALSE)</f>
        <v>73.432121590838804</v>
      </c>
      <c r="BE17" s="47">
        <f>VLOOKUP($A17,'RevPAR Raw Data'!$B$6:$BE$43,'RevPAR Raw Data'!AT$1,FALSE)</f>
        <v>4.4466217217155499</v>
      </c>
      <c r="BF17" s="48">
        <f>VLOOKUP($A17,'RevPAR Raw Data'!$B$6:$BE$43,'RevPAR Raw Data'!AU$1,FALSE)</f>
        <v>8.6845283532811006</v>
      </c>
      <c r="BG17" s="48">
        <f>VLOOKUP($A17,'RevPAR Raw Data'!$B$6:$BE$43,'RevPAR Raw Data'!AV$1,FALSE)</f>
        <v>10.7948941751799</v>
      </c>
      <c r="BH17" s="48">
        <f>VLOOKUP($A17,'RevPAR Raw Data'!$B$6:$BE$43,'RevPAR Raw Data'!AW$1,FALSE)</f>
        <v>6.8836890004440496</v>
      </c>
      <c r="BI17" s="48">
        <f>VLOOKUP($A17,'RevPAR Raw Data'!$B$6:$BE$43,'RevPAR Raw Data'!AX$1,FALSE)</f>
        <v>2.3199577017352699</v>
      </c>
      <c r="BJ17" s="49">
        <f>VLOOKUP($A17,'RevPAR Raw Data'!$B$6:$BE$43,'RevPAR Raw Data'!AY$1,FALSE)</f>
        <v>6.5866735622003301</v>
      </c>
      <c r="BK17" s="48">
        <f>VLOOKUP($A17,'RevPAR Raw Data'!$B$6:$BE$43,'RevPAR Raw Data'!BA$1,FALSE)</f>
        <v>-2.0700237762497999</v>
      </c>
      <c r="BL17" s="48">
        <f>VLOOKUP($A17,'RevPAR Raw Data'!$B$6:$BE$43,'RevPAR Raw Data'!BB$1,FALSE)</f>
        <v>-2.4194812866356301</v>
      </c>
      <c r="BM17" s="49">
        <f>VLOOKUP($A17,'RevPAR Raw Data'!$B$6:$BE$43,'RevPAR Raw Data'!BC$1,FALSE)</f>
        <v>-2.2511963120074698</v>
      </c>
      <c r="BN17" s="50">
        <f>VLOOKUP($A17,'RevPAR Raw Data'!$B$6:$BE$43,'RevPAR Raw Data'!BE$1,FALSE)</f>
        <v>3.03775416320111</v>
      </c>
    </row>
    <row r="18" spans="1:66" x14ac:dyDescent="0.45">
      <c r="A18" s="63" t="s">
        <v>92</v>
      </c>
      <c r="B18" s="47">
        <f>VLOOKUP($A18,'Occupancy Raw Data'!$B$8:$BE$45,'Occupancy Raw Data'!AG$3,FALSE)</f>
        <v>63.103811698577204</v>
      </c>
      <c r="C18" s="48">
        <f>VLOOKUP($A18,'Occupancy Raw Data'!$B$8:$BE$45,'Occupancy Raw Data'!AH$3,FALSE)</f>
        <v>73.968030915158906</v>
      </c>
      <c r="D18" s="48">
        <f>VLOOKUP($A18,'Occupancy Raw Data'!$B$8:$BE$45,'Occupancy Raw Data'!AI$3,FALSE)</f>
        <v>76.9234147198313</v>
      </c>
      <c r="E18" s="48">
        <f>VLOOKUP($A18,'Occupancy Raw Data'!$B$8:$BE$45,'Occupancy Raw Data'!AJ$3,FALSE)</f>
        <v>74.530124714561694</v>
      </c>
      <c r="F18" s="48">
        <f>VLOOKUP($A18,'Occupancy Raw Data'!$B$8:$BE$45,'Occupancy Raw Data'!AK$3,FALSE)</f>
        <v>70.9336026699455</v>
      </c>
      <c r="G18" s="49">
        <f>VLOOKUP($A18,'Occupancy Raw Data'!$B$8:$BE$45,'Occupancy Raw Data'!AL$3,FALSE)</f>
        <v>71.891796943614906</v>
      </c>
      <c r="H18" s="48">
        <f>VLOOKUP($A18,'Occupancy Raw Data'!$B$8:$BE$45,'Occupancy Raw Data'!AN$3,FALSE)</f>
        <v>82.996662568066</v>
      </c>
      <c r="I18" s="48">
        <f>VLOOKUP($A18,'Occupancy Raw Data'!$B$8:$BE$45,'Occupancy Raw Data'!AO$3,FALSE)</f>
        <v>87.225540137010299</v>
      </c>
      <c r="J18" s="49">
        <f>VLOOKUP($A18,'Occupancy Raw Data'!$B$8:$BE$45,'Occupancy Raw Data'!AP$3,FALSE)</f>
        <v>85.111101352538199</v>
      </c>
      <c r="K18" s="50">
        <f>VLOOKUP($A18,'Occupancy Raw Data'!$B$8:$BE$45,'Occupancy Raw Data'!AR$3,FALSE)</f>
        <v>75.668741060450103</v>
      </c>
      <c r="M18" s="47">
        <f>VLOOKUP($A18,'Occupancy Raw Data'!$B$8:$BE$45,'Occupancy Raw Data'!AT$3,FALSE)</f>
        <v>-5.4957847297766396</v>
      </c>
      <c r="N18" s="48">
        <f>VLOOKUP($A18,'Occupancy Raw Data'!$B$8:$BE$45,'Occupancy Raw Data'!AU$3,FALSE)</f>
        <v>0.98969344425158001</v>
      </c>
      <c r="O18" s="48">
        <f>VLOOKUP($A18,'Occupancy Raw Data'!$B$8:$BE$45,'Occupancy Raw Data'!AV$3,FALSE)</f>
        <v>-0.40985406908218602</v>
      </c>
      <c r="P18" s="48">
        <f>VLOOKUP($A18,'Occupancy Raw Data'!$B$8:$BE$45,'Occupancy Raw Data'!AW$3,FALSE)</f>
        <v>-1.63457889391097</v>
      </c>
      <c r="Q18" s="48">
        <f>VLOOKUP($A18,'Occupancy Raw Data'!$B$8:$BE$45,'Occupancy Raw Data'!AX$3,FALSE)</f>
        <v>-3.3213848794181202</v>
      </c>
      <c r="R18" s="49">
        <f>VLOOKUP($A18,'Occupancy Raw Data'!$B$8:$BE$45,'Occupancy Raw Data'!AY$3,FALSE)</f>
        <v>-1.8932623193065501</v>
      </c>
      <c r="S18" s="48">
        <f>VLOOKUP($A18,'Occupancy Raw Data'!$B$8:$BE$45,'Occupancy Raw Data'!BA$3,FALSE)</f>
        <v>0.29552642374225002</v>
      </c>
      <c r="T18" s="48">
        <f>VLOOKUP($A18,'Occupancy Raw Data'!$B$8:$BE$45,'Occupancy Raw Data'!BB$3,FALSE)</f>
        <v>1.4068166788935801</v>
      </c>
      <c r="U18" s="49">
        <f>VLOOKUP($A18,'Occupancy Raw Data'!$B$8:$BE$45,'Occupancy Raw Data'!BC$3,FALSE)</f>
        <v>0.861915710843973</v>
      </c>
      <c r="V18" s="50">
        <f>VLOOKUP($A18,'Occupancy Raw Data'!$B$8:$BE$45,'Occupancy Raw Data'!BE$3,FALSE)</f>
        <v>-1.02439739301817</v>
      </c>
      <c r="X18" s="51">
        <f>VLOOKUP($A18,'ADR Raw Data'!$B$6:$BE$43,'ADR Raw Data'!AG$1,FALSE)</f>
        <v>114.58693084898999</v>
      </c>
      <c r="Y18" s="52">
        <f>VLOOKUP($A18,'ADR Raw Data'!$B$6:$BE$43,'ADR Raw Data'!AH$1,FALSE)</f>
        <v>122.797113559724</v>
      </c>
      <c r="Z18" s="52">
        <f>VLOOKUP($A18,'ADR Raw Data'!$B$6:$BE$43,'ADR Raw Data'!AI$1,FALSE)</f>
        <v>126.111656830507</v>
      </c>
      <c r="AA18" s="52">
        <f>VLOOKUP($A18,'ADR Raw Data'!$B$6:$BE$43,'ADR Raw Data'!AJ$1,FALSE)</f>
        <v>122.250169001885</v>
      </c>
      <c r="AB18" s="52">
        <f>VLOOKUP($A18,'ADR Raw Data'!$B$6:$BE$43,'ADR Raw Data'!AK$1,FALSE)</f>
        <v>115.08943125115999</v>
      </c>
      <c r="AC18" s="53">
        <f>VLOOKUP($A18,'ADR Raw Data'!$B$6:$BE$43,'ADR Raw Data'!AL$1,FALSE)</f>
        <v>120.430709063477</v>
      </c>
      <c r="AD18" s="52">
        <f>VLOOKUP($A18,'ADR Raw Data'!$B$6:$BE$43,'ADR Raw Data'!AN$1,FALSE)</f>
        <v>153.32397013756599</v>
      </c>
      <c r="AE18" s="52">
        <f>VLOOKUP($A18,'ADR Raw Data'!$B$6:$BE$43,'ADR Raw Data'!AO$1,FALSE)</f>
        <v>160.40548784674999</v>
      </c>
      <c r="AF18" s="53">
        <f>VLOOKUP($A18,'ADR Raw Data'!$B$6:$BE$43,'ADR Raw Data'!AP$1,FALSE)</f>
        <v>156.95269305007301</v>
      </c>
      <c r="AG18" s="54">
        <f>VLOOKUP($A18,'ADR Raw Data'!$B$6:$BE$43,'ADR Raw Data'!AR$1,FALSE)</f>
        <v>132.167679733706</v>
      </c>
      <c r="AI18" s="47">
        <f>VLOOKUP($A18,'ADR Raw Data'!$B$6:$BE$43,'ADR Raw Data'!AT$1,FALSE)</f>
        <v>2.8607651452165399</v>
      </c>
      <c r="AJ18" s="48">
        <f>VLOOKUP($A18,'ADR Raw Data'!$B$6:$BE$43,'ADR Raw Data'!AU$1,FALSE)</f>
        <v>5.79717967663046</v>
      </c>
      <c r="AK18" s="48">
        <f>VLOOKUP($A18,'ADR Raw Data'!$B$6:$BE$43,'ADR Raw Data'!AV$1,FALSE)</f>
        <v>6.3693904197489699</v>
      </c>
      <c r="AL18" s="48">
        <f>VLOOKUP($A18,'ADR Raw Data'!$B$6:$BE$43,'ADR Raw Data'!AW$1,FALSE)</f>
        <v>3.6325947985342202</v>
      </c>
      <c r="AM18" s="48">
        <f>VLOOKUP($A18,'ADR Raw Data'!$B$6:$BE$43,'ADR Raw Data'!AX$1,FALSE)</f>
        <v>0.83124790584336405</v>
      </c>
      <c r="AN18" s="49">
        <f>VLOOKUP($A18,'ADR Raw Data'!$B$6:$BE$43,'ADR Raw Data'!AY$1,FALSE)</f>
        <v>4.0446479683656298</v>
      </c>
      <c r="AO18" s="48">
        <f>VLOOKUP($A18,'ADR Raw Data'!$B$6:$BE$43,'ADR Raw Data'!BA$1,FALSE)</f>
        <v>4.0766213080576303</v>
      </c>
      <c r="AP18" s="48">
        <f>VLOOKUP($A18,'ADR Raw Data'!$B$6:$BE$43,'ADR Raw Data'!BB$1,FALSE)</f>
        <v>4.7142643564018902</v>
      </c>
      <c r="AQ18" s="49">
        <f>VLOOKUP($A18,'ADR Raw Data'!$B$6:$BE$43,'ADR Raw Data'!BC$1,FALSE)</f>
        <v>4.4207986839051996</v>
      </c>
      <c r="AR18" s="50">
        <f>VLOOKUP($A18,'ADR Raw Data'!$B$6:$BE$43,'ADR Raw Data'!BE$1,FALSE)</f>
        <v>4.3587498579012003</v>
      </c>
      <c r="AT18" s="51">
        <f>VLOOKUP($A18,'RevPAR Raw Data'!$B$6:$BE$43,'RevPAR Raw Data'!AG$1,FALSE)</f>
        <v>72.308721074126098</v>
      </c>
      <c r="AU18" s="52">
        <f>VLOOKUP($A18,'RevPAR Raw Data'!$B$6:$BE$43,'RevPAR Raw Data'!AH$1,FALSE)</f>
        <v>90.8306069207799</v>
      </c>
      <c r="AV18" s="52">
        <f>VLOOKUP($A18,'RevPAR Raw Data'!$B$6:$BE$43,'RevPAR Raw Data'!AI$1,FALSE)</f>
        <v>97.009392793781799</v>
      </c>
      <c r="AW18" s="52">
        <f>VLOOKUP($A18,'RevPAR Raw Data'!$B$6:$BE$43,'RevPAR Raw Data'!AJ$1,FALSE)</f>
        <v>91.113203420867706</v>
      </c>
      <c r="AX18" s="52">
        <f>VLOOKUP($A18,'RevPAR Raw Data'!$B$6:$BE$43,'RevPAR Raw Data'!AK$1,FALSE)</f>
        <v>81.637079878798502</v>
      </c>
      <c r="AY18" s="53">
        <f>VLOOKUP($A18,'RevPAR Raw Data'!$B$6:$BE$43,'RevPAR Raw Data'!AL$1,FALSE)</f>
        <v>86.579800817670801</v>
      </c>
      <c r="AZ18" s="52">
        <f>VLOOKUP($A18,'RevPAR Raw Data'!$B$6:$BE$43,'RevPAR Raw Data'!AN$1,FALSE)</f>
        <v>127.253778131038</v>
      </c>
      <c r="BA18" s="52">
        <f>VLOOKUP($A18,'RevPAR Raw Data'!$B$6:$BE$43,'RevPAR Raw Data'!AO$1,FALSE)</f>
        <v>139.914553183734</v>
      </c>
      <c r="BB18" s="53">
        <f>VLOOKUP($A18,'RevPAR Raw Data'!$B$6:$BE$43,'RevPAR Raw Data'!AP$1,FALSE)</f>
        <v>133.584165657386</v>
      </c>
      <c r="BC18" s="54">
        <f>VLOOKUP($A18,'RevPAR Raw Data'!$B$6:$BE$43,'RevPAR Raw Data'!AR$1,FALSE)</f>
        <v>100.009619343303</v>
      </c>
      <c r="BE18" s="47">
        <f>VLOOKUP($A18,'RevPAR Raw Data'!$B$6:$BE$43,'RevPAR Raw Data'!AT$1,FALSE)</f>
        <v>-2.7922410785656702</v>
      </c>
      <c r="BF18" s="48">
        <f>VLOOKUP($A18,'RevPAR Raw Data'!$B$6:$BE$43,'RevPAR Raw Data'!AU$1,FALSE)</f>
        <v>6.8442474280931398</v>
      </c>
      <c r="BG18" s="48">
        <f>VLOOKUP($A18,'RevPAR Raw Data'!$B$6:$BE$43,'RevPAR Raw Data'!AV$1,FALSE)</f>
        <v>5.9334311448557102</v>
      </c>
      <c r="BH18" s="48">
        <f>VLOOKUP($A18,'RevPAR Raw Data'!$B$6:$BE$43,'RevPAR Raw Data'!AW$1,FALSE)</f>
        <v>1.93863827674509</v>
      </c>
      <c r="BI18" s="48">
        <f>VLOOKUP($A18,'RevPAR Raw Data'!$B$6:$BE$43,'RevPAR Raw Data'!AX$1,FALSE)</f>
        <v>-2.51774591582992</v>
      </c>
      <c r="BJ18" s="49">
        <f>VLOOKUP($A18,'RevPAR Raw Data'!$B$6:$BE$43,'RevPAR Raw Data'!AY$1,FALSE)</f>
        <v>2.0748098531253998</v>
      </c>
      <c r="BK18" s="48">
        <f>VLOOKUP($A18,'RevPAR Raw Data'!$B$6:$BE$43,'RevPAR Raw Data'!BA$1,FALSE)</f>
        <v>4.3841952249610898</v>
      </c>
      <c r="BL18" s="48">
        <f>VLOOKUP($A18,'RevPAR Raw Data'!$B$6:$BE$43,'RevPAR Raw Data'!BB$1,FALSE)</f>
        <v>6.1874020925484698</v>
      </c>
      <c r="BM18" s="49">
        <f>VLOOKUP($A18,'RevPAR Raw Data'!$B$6:$BE$43,'RevPAR Raw Data'!BC$1,FALSE)</f>
        <v>5.3208179531505397</v>
      </c>
      <c r="BN18" s="50">
        <f>VLOOKUP($A18,'RevPAR Raw Data'!$B$6:$BE$43,'RevPAR Raw Data'!BE$1,FALSE)</f>
        <v>3.2897015449704998</v>
      </c>
    </row>
    <row r="19" spans="1:66" x14ac:dyDescent="0.45">
      <c r="A19" s="63" t="s">
        <v>93</v>
      </c>
      <c r="B19" s="47">
        <f>VLOOKUP($A19,'Occupancy Raw Data'!$B$8:$BE$45,'Occupancy Raw Data'!AG$3,FALSE)</f>
        <v>67.451266671927996</v>
      </c>
      <c r="C19" s="48">
        <f>VLOOKUP($A19,'Occupancy Raw Data'!$B$8:$BE$45,'Occupancy Raw Data'!AH$3,FALSE)</f>
        <v>71.911753098113493</v>
      </c>
      <c r="D19" s="48">
        <f>VLOOKUP($A19,'Occupancy Raw Data'!$B$8:$BE$45,'Occupancy Raw Data'!AI$3,FALSE)</f>
        <v>75.365064330254896</v>
      </c>
      <c r="E19" s="48">
        <f>VLOOKUP($A19,'Occupancy Raw Data'!$B$8:$BE$45,'Occupancy Raw Data'!AJ$3,FALSE)</f>
        <v>75.260478332938604</v>
      </c>
      <c r="F19" s="48">
        <f>VLOOKUP($A19,'Occupancy Raw Data'!$B$8:$BE$45,'Occupancy Raw Data'!AK$3,FALSE)</f>
        <v>75.461757044754904</v>
      </c>
      <c r="G19" s="49">
        <f>VLOOKUP($A19,'Occupancy Raw Data'!$B$8:$BE$45,'Occupancy Raw Data'!AL$3,FALSE)</f>
        <v>73.089885866733994</v>
      </c>
      <c r="H19" s="48">
        <f>VLOOKUP($A19,'Occupancy Raw Data'!$B$8:$BE$45,'Occupancy Raw Data'!AN$3,FALSE)</f>
        <v>87.252348251637798</v>
      </c>
      <c r="I19" s="48">
        <f>VLOOKUP($A19,'Occupancy Raw Data'!$B$8:$BE$45,'Occupancy Raw Data'!AO$3,FALSE)</f>
        <v>91.420001578656496</v>
      </c>
      <c r="J19" s="49">
        <f>VLOOKUP($A19,'Occupancy Raw Data'!$B$8:$BE$45,'Occupancy Raw Data'!AP$3,FALSE)</f>
        <v>89.336174915147197</v>
      </c>
      <c r="K19" s="50">
        <f>VLOOKUP($A19,'Occupancy Raw Data'!$B$8:$BE$45,'Occupancy Raw Data'!AR$3,FALSE)</f>
        <v>77.731578057168605</v>
      </c>
      <c r="M19" s="47">
        <f>VLOOKUP($A19,'Occupancy Raw Data'!$B$8:$BE$45,'Occupancy Raw Data'!AT$3,FALSE)</f>
        <v>-5.9397971678202497</v>
      </c>
      <c r="N19" s="48">
        <f>VLOOKUP($A19,'Occupancy Raw Data'!$B$8:$BE$45,'Occupancy Raw Data'!AU$3,FALSE)</f>
        <v>-5.5409895837404299</v>
      </c>
      <c r="O19" s="48">
        <f>VLOOKUP($A19,'Occupancy Raw Data'!$B$8:$BE$45,'Occupancy Raw Data'!AV$3,FALSE)</f>
        <v>-3.3382372547909802</v>
      </c>
      <c r="P19" s="48">
        <f>VLOOKUP($A19,'Occupancy Raw Data'!$B$8:$BE$45,'Occupancy Raw Data'!AW$3,FALSE)</f>
        <v>-3.76930851077993</v>
      </c>
      <c r="Q19" s="48">
        <f>VLOOKUP($A19,'Occupancy Raw Data'!$B$8:$BE$45,'Occupancy Raw Data'!AX$3,FALSE)</f>
        <v>-5.3854059349127503</v>
      </c>
      <c r="R19" s="49">
        <f>VLOOKUP($A19,'Occupancy Raw Data'!$B$8:$BE$45,'Occupancy Raw Data'!AY$3,FALSE)</f>
        <v>-4.7748481664612603</v>
      </c>
      <c r="S19" s="48">
        <f>VLOOKUP($A19,'Occupancy Raw Data'!$B$8:$BE$45,'Occupancy Raw Data'!BA$3,FALSE)</f>
        <v>-0.96945563619432895</v>
      </c>
      <c r="T19" s="48">
        <f>VLOOKUP($A19,'Occupancy Raw Data'!$B$8:$BE$45,'Occupancy Raw Data'!BB$3,FALSE)</f>
        <v>2.4308391839417898E-2</v>
      </c>
      <c r="U19" s="49">
        <f>VLOOKUP($A19,'Occupancy Raw Data'!$B$8:$BE$45,'Occupancy Raw Data'!BC$3,FALSE)</f>
        <v>-0.46346309262661101</v>
      </c>
      <c r="V19" s="50">
        <f>VLOOKUP($A19,'Occupancy Raw Data'!$B$8:$BE$45,'Occupancy Raw Data'!BE$3,FALSE)</f>
        <v>-3.4010356789228098</v>
      </c>
      <c r="X19" s="51">
        <f>VLOOKUP($A19,'ADR Raw Data'!$B$6:$BE$43,'ADR Raw Data'!AG$1,FALSE)</f>
        <v>199.42467628045699</v>
      </c>
      <c r="Y19" s="52">
        <f>VLOOKUP($A19,'ADR Raw Data'!$B$6:$BE$43,'ADR Raw Data'!AH$1,FALSE)</f>
        <v>198.16676581416999</v>
      </c>
      <c r="Z19" s="52">
        <f>VLOOKUP($A19,'ADR Raw Data'!$B$6:$BE$43,'ADR Raw Data'!AI$1,FALSE)</f>
        <v>198.41117307551301</v>
      </c>
      <c r="AA19" s="52">
        <f>VLOOKUP($A19,'ADR Raw Data'!$B$6:$BE$43,'ADR Raw Data'!AJ$1,FALSE)</f>
        <v>199.27174367183099</v>
      </c>
      <c r="AB19" s="52">
        <f>VLOOKUP($A19,'ADR Raw Data'!$B$6:$BE$43,'ADR Raw Data'!AK$1,FALSE)</f>
        <v>202.12110544964801</v>
      </c>
      <c r="AC19" s="53">
        <f>VLOOKUP($A19,'ADR Raw Data'!$B$6:$BE$43,'ADR Raw Data'!AL$1,FALSE)</f>
        <v>199.49342841183301</v>
      </c>
      <c r="AD19" s="52">
        <f>VLOOKUP($A19,'ADR Raw Data'!$B$6:$BE$43,'ADR Raw Data'!AN$1,FALSE)</f>
        <v>264.683632035914</v>
      </c>
      <c r="AE19" s="52">
        <f>VLOOKUP($A19,'ADR Raw Data'!$B$6:$BE$43,'ADR Raw Data'!AO$1,FALSE)</f>
        <v>276.923190614747</v>
      </c>
      <c r="AF19" s="53">
        <f>VLOOKUP($A19,'ADR Raw Data'!$B$6:$BE$43,'ADR Raw Data'!AP$1,FALSE)</f>
        <v>270.94615931370299</v>
      </c>
      <c r="AG19" s="54">
        <f>VLOOKUP($A19,'ADR Raw Data'!$B$6:$BE$43,'ADR Raw Data'!AR$1,FALSE)</f>
        <v>222.95574347386099</v>
      </c>
      <c r="AI19" s="47">
        <f>VLOOKUP($A19,'ADR Raw Data'!$B$6:$BE$43,'ADR Raw Data'!AT$1,FALSE)</f>
        <v>-0.13263391216641901</v>
      </c>
      <c r="AJ19" s="48">
        <f>VLOOKUP($A19,'ADR Raw Data'!$B$6:$BE$43,'ADR Raw Data'!AU$1,FALSE)</f>
        <v>-7.0517577874145698E-2</v>
      </c>
      <c r="AK19" s="48">
        <f>VLOOKUP($A19,'ADR Raw Data'!$B$6:$BE$43,'ADR Raw Data'!AV$1,FALSE)</f>
        <v>0.228734617606249</v>
      </c>
      <c r="AL19" s="48">
        <f>VLOOKUP($A19,'ADR Raw Data'!$B$6:$BE$43,'ADR Raw Data'!AW$1,FALSE)</f>
        <v>0.65143838105427299</v>
      </c>
      <c r="AM19" s="48">
        <f>VLOOKUP($A19,'ADR Raw Data'!$B$6:$BE$43,'ADR Raw Data'!AX$1,FALSE)</f>
        <v>-0.23305778975180799</v>
      </c>
      <c r="AN19" s="49">
        <f>VLOOKUP($A19,'ADR Raw Data'!$B$6:$BE$43,'ADR Raw Data'!AY$1,FALSE)</f>
        <v>8.7519527056502594E-2</v>
      </c>
      <c r="AO19" s="48">
        <f>VLOOKUP($A19,'ADR Raw Data'!$B$6:$BE$43,'ADR Raw Data'!BA$1,FALSE)</f>
        <v>2.8087870639641599</v>
      </c>
      <c r="AP19" s="48">
        <f>VLOOKUP($A19,'ADR Raw Data'!$B$6:$BE$43,'ADR Raw Data'!BB$1,FALSE)</f>
        <v>3.1508795105333101</v>
      </c>
      <c r="AQ19" s="49">
        <f>VLOOKUP($A19,'ADR Raw Data'!$B$6:$BE$43,'ADR Raw Data'!BC$1,FALSE)</f>
        <v>2.99815767212724</v>
      </c>
      <c r="AR19" s="50">
        <f>VLOOKUP($A19,'ADR Raw Data'!$B$6:$BE$43,'ADR Raw Data'!BE$1,FALSE)</f>
        <v>1.51351615573839</v>
      </c>
      <c r="AT19" s="51">
        <f>VLOOKUP($A19,'RevPAR Raw Data'!$B$6:$BE$43,'RevPAR Raw Data'!AG$1,FALSE)</f>
        <v>134.51447020756001</v>
      </c>
      <c r="AU19" s="52">
        <f>VLOOKUP($A19,'RevPAR Raw Data'!$B$6:$BE$43,'RevPAR Raw Data'!AH$1,FALSE)</f>
        <v>142.50519535480299</v>
      </c>
      <c r="AV19" s="52">
        <f>VLOOKUP($A19,'RevPAR Raw Data'!$B$6:$BE$43,'RevPAR Raw Data'!AI$1,FALSE)</f>
        <v>149.53270822677399</v>
      </c>
      <c r="AW19" s="52">
        <f>VLOOKUP($A19,'RevPAR Raw Data'!$B$6:$BE$43,'RevPAR Raw Data'!AJ$1,FALSE)</f>
        <v>149.97286746980799</v>
      </c>
      <c r="AX19" s="52">
        <f>VLOOKUP($A19,'RevPAR Raw Data'!$B$6:$BE$43,'RevPAR Raw Data'!AK$1,FALSE)</f>
        <v>152.52413753058599</v>
      </c>
      <c r="AY19" s="53">
        <f>VLOOKUP($A19,'RevPAR Raw Data'!$B$6:$BE$43,'RevPAR Raw Data'!AL$1,FALSE)</f>
        <v>145.80951913784301</v>
      </c>
      <c r="AZ19" s="52">
        <f>VLOOKUP($A19,'RevPAR Raw Data'!$B$6:$BE$43,'RevPAR Raw Data'!AN$1,FALSE)</f>
        <v>230.942684389059</v>
      </c>
      <c r="BA19" s="52">
        <f>VLOOKUP($A19,'RevPAR Raw Data'!$B$6:$BE$43,'RevPAR Raw Data'!AO$1,FALSE)</f>
        <v>253.163185231667</v>
      </c>
      <c r="BB19" s="53">
        <f>VLOOKUP($A19,'RevPAR Raw Data'!$B$6:$BE$43,'RevPAR Raw Data'!AP$1,FALSE)</f>
        <v>242.05293481036301</v>
      </c>
      <c r="BC19" s="54">
        <f>VLOOKUP($A19,'RevPAR Raw Data'!$B$6:$BE$43,'RevPAR Raw Data'!AR$1,FALSE)</f>
        <v>173.30701777132501</v>
      </c>
      <c r="BE19" s="47">
        <f>VLOOKUP($A19,'RevPAR Raw Data'!$B$6:$BE$43,'RevPAR Raw Data'!AT$1,FALSE)</f>
        <v>-6.0645528946282399</v>
      </c>
      <c r="BF19" s="48">
        <f>VLOOKUP($A19,'RevPAR Raw Data'!$B$6:$BE$43,'RevPAR Raw Data'!AU$1,FALSE)</f>
        <v>-5.6075997899698597</v>
      </c>
      <c r="BG19" s="48">
        <f>VLOOKUP($A19,'RevPAR Raw Data'!$B$6:$BE$43,'RevPAR Raw Data'!AV$1,FALSE)</f>
        <v>-3.1171383414042602</v>
      </c>
      <c r="BH19" s="48">
        <f>VLOOKUP($A19,'RevPAR Raw Data'!$B$6:$BE$43,'RevPAR Raw Data'!AW$1,FALSE)</f>
        <v>-3.1424248520652198</v>
      </c>
      <c r="BI19" s="48">
        <f>VLOOKUP($A19,'RevPAR Raw Data'!$B$6:$BE$43,'RevPAR Raw Data'!AX$1,FALSE)</f>
        <v>-5.6059126166234803</v>
      </c>
      <c r="BJ19" s="49">
        <f>VLOOKUP($A19,'RevPAR Raw Data'!$B$6:$BE$43,'RevPAR Raw Data'!AY$1,FALSE)</f>
        <v>-4.6915075639377104</v>
      </c>
      <c r="BK19" s="48">
        <f>VLOOKUP($A19,'RevPAR Raw Data'!$B$6:$BE$43,'RevPAR Raw Data'!BA$1,FALSE)</f>
        <v>1.8121014832695299</v>
      </c>
      <c r="BL19" s="48">
        <f>VLOOKUP($A19,'RevPAR Raw Data'!$B$6:$BE$43,'RevPAR Raw Data'!BB$1,FALSE)</f>
        <v>3.1759538305105299</v>
      </c>
      <c r="BM19" s="49">
        <f>VLOOKUP($A19,'RevPAR Raw Data'!$B$6:$BE$43,'RevPAR Raw Data'!BC$1,FALSE)</f>
        <v>2.5207992252315599</v>
      </c>
      <c r="BN19" s="50">
        <f>VLOOKUP($A19,'RevPAR Raw Data'!$B$6:$BE$43,'RevPAR Raw Data'!BE$1,FALSE)</f>
        <v>-1.9389947476473399</v>
      </c>
    </row>
    <row r="20" spans="1:66" x14ac:dyDescent="0.45">
      <c r="A20" s="63" t="s">
        <v>29</v>
      </c>
      <c r="B20" s="47">
        <f>VLOOKUP($A20,'Occupancy Raw Data'!$B$8:$BE$45,'Occupancy Raw Data'!AG$3,FALSE)</f>
        <v>55.800475368736301</v>
      </c>
      <c r="C20" s="48">
        <f>VLOOKUP($A20,'Occupancy Raw Data'!$B$8:$BE$45,'Occupancy Raw Data'!AH$3,FALSE)</f>
        <v>58.441051020740403</v>
      </c>
      <c r="D20" s="48">
        <f>VLOOKUP($A20,'Occupancy Raw Data'!$B$8:$BE$45,'Occupancy Raw Data'!AI$3,FALSE)</f>
        <v>59.628929176992301</v>
      </c>
      <c r="E20" s="48">
        <f>VLOOKUP($A20,'Occupancy Raw Data'!$B$8:$BE$45,'Occupancy Raw Data'!AJ$3,FALSE)</f>
        <v>61.976653188991698</v>
      </c>
      <c r="F20" s="48">
        <f>VLOOKUP($A20,'Occupancy Raw Data'!$B$8:$BE$45,'Occupancy Raw Data'!AK$3,FALSE)</f>
        <v>63.760271292552403</v>
      </c>
      <c r="G20" s="49">
        <f>VLOOKUP($A20,'Occupancy Raw Data'!$B$8:$BE$45,'Occupancy Raw Data'!AL$3,FALSE)</f>
        <v>59.919833148667102</v>
      </c>
      <c r="H20" s="48">
        <f>VLOOKUP($A20,'Occupancy Raw Data'!$B$8:$BE$45,'Occupancy Raw Data'!AN$3,FALSE)</f>
        <v>75.899960871266401</v>
      </c>
      <c r="I20" s="48">
        <f>VLOOKUP($A20,'Occupancy Raw Data'!$B$8:$BE$45,'Occupancy Raw Data'!AO$3,FALSE)</f>
        <v>78.981348637015699</v>
      </c>
      <c r="J20" s="49">
        <f>VLOOKUP($A20,'Occupancy Raw Data'!$B$8:$BE$45,'Occupancy Raw Data'!AP$3,FALSE)</f>
        <v>77.440654754141093</v>
      </c>
      <c r="K20" s="50">
        <f>VLOOKUP($A20,'Occupancy Raw Data'!$B$8:$BE$45,'Occupancy Raw Data'!AR$3,FALSE)</f>
        <v>64.923684382071599</v>
      </c>
      <c r="M20" s="47">
        <f>VLOOKUP($A20,'Occupancy Raw Data'!$B$8:$BE$45,'Occupancy Raw Data'!AT$3,FALSE)</f>
        <v>1.29659649118927</v>
      </c>
      <c r="N20" s="48">
        <f>VLOOKUP($A20,'Occupancy Raw Data'!$B$8:$BE$45,'Occupancy Raw Data'!AU$3,FALSE)</f>
        <v>1.2916924310484199</v>
      </c>
      <c r="O20" s="48">
        <f>VLOOKUP($A20,'Occupancy Raw Data'!$B$8:$BE$45,'Occupancy Raw Data'!AV$3,FALSE)</f>
        <v>0.37286954337327299</v>
      </c>
      <c r="P20" s="48">
        <f>VLOOKUP($A20,'Occupancy Raw Data'!$B$8:$BE$45,'Occupancy Raw Data'!AW$3,FALSE)</f>
        <v>1.9330239696107101</v>
      </c>
      <c r="Q20" s="48">
        <f>VLOOKUP($A20,'Occupancy Raw Data'!$B$8:$BE$45,'Occupancy Raw Data'!AX$3,FALSE)</f>
        <v>-2.1649000779616201</v>
      </c>
      <c r="R20" s="49">
        <f>VLOOKUP($A20,'Occupancy Raw Data'!$B$8:$BE$45,'Occupancy Raw Data'!AY$3,FALSE)</f>
        <v>0.48202338465508099</v>
      </c>
      <c r="S20" s="48">
        <f>VLOOKUP($A20,'Occupancy Raw Data'!$B$8:$BE$45,'Occupancy Raw Data'!BA$3,FALSE)</f>
        <v>-3.4450083320207798</v>
      </c>
      <c r="T20" s="48">
        <f>VLOOKUP($A20,'Occupancy Raw Data'!$B$8:$BE$45,'Occupancy Raw Data'!BB$3,FALSE)</f>
        <v>-1.5191332758826599</v>
      </c>
      <c r="U20" s="49">
        <f>VLOOKUP($A20,'Occupancy Raw Data'!$B$8:$BE$45,'Occupancy Raw Data'!BC$3,FALSE)</f>
        <v>-2.4724196102902498</v>
      </c>
      <c r="V20" s="50">
        <f>VLOOKUP($A20,'Occupancy Raw Data'!$B$8:$BE$45,'Occupancy Raw Data'!BE$3,FALSE)</f>
        <v>-0.54792850242594704</v>
      </c>
      <c r="X20" s="51">
        <f>VLOOKUP($A20,'ADR Raw Data'!$B$6:$BE$43,'ADR Raw Data'!AG$1,FALSE)</f>
        <v>138.36639806278399</v>
      </c>
      <c r="Y20" s="52">
        <f>VLOOKUP($A20,'ADR Raw Data'!$B$6:$BE$43,'ADR Raw Data'!AH$1,FALSE)</f>
        <v>137.92052259178701</v>
      </c>
      <c r="Z20" s="52">
        <f>VLOOKUP($A20,'ADR Raw Data'!$B$6:$BE$43,'ADR Raw Data'!AI$1,FALSE)</f>
        <v>134.13278121069601</v>
      </c>
      <c r="AA20" s="52">
        <f>VLOOKUP($A20,'ADR Raw Data'!$B$6:$BE$43,'ADR Raw Data'!AJ$1,FALSE)</f>
        <v>136.87090598200601</v>
      </c>
      <c r="AB20" s="52">
        <f>VLOOKUP($A20,'ADR Raw Data'!$B$6:$BE$43,'ADR Raw Data'!AK$1,FALSE)</f>
        <v>140.438489823054</v>
      </c>
      <c r="AC20" s="53">
        <f>VLOOKUP($A20,'ADR Raw Data'!$B$6:$BE$43,'ADR Raw Data'!AL$1,FALSE)</f>
        <v>137.56876597596101</v>
      </c>
      <c r="AD20" s="52">
        <f>VLOOKUP($A20,'ADR Raw Data'!$B$6:$BE$43,'ADR Raw Data'!AN$1,FALSE)</f>
        <v>176.56798126906301</v>
      </c>
      <c r="AE20" s="52">
        <f>VLOOKUP($A20,'ADR Raw Data'!$B$6:$BE$43,'ADR Raw Data'!AO$1,FALSE)</f>
        <v>182.79802947733401</v>
      </c>
      <c r="AF20" s="53">
        <f>VLOOKUP($A20,'ADR Raw Data'!$B$6:$BE$43,'ADR Raw Data'!AP$1,FALSE)</f>
        <v>179.74497926272099</v>
      </c>
      <c r="AG20" s="54">
        <f>VLOOKUP($A20,'ADR Raw Data'!$B$6:$BE$43,'ADR Raw Data'!AR$1,FALSE)</f>
        <v>151.936337406945</v>
      </c>
      <c r="AI20" s="47">
        <f>VLOOKUP($A20,'ADR Raw Data'!$B$6:$BE$43,'ADR Raw Data'!AT$1,FALSE)</f>
        <v>-1.5711853070701001</v>
      </c>
      <c r="AJ20" s="48">
        <f>VLOOKUP($A20,'ADR Raw Data'!$B$6:$BE$43,'ADR Raw Data'!AU$1,FALSE)</f>
        <v>-2.4334029423105701</v>
      </c>
      <c r="AK20" s="48">
        <f>VLOOKUP($A20,'ADR Raw Data'!$B$6:$BE$43,'ADR Raw Data'!AV$1,FALSE)</f>
        <v>-4.56774361535137</v>
      </c>
      <c r="AL20" s="48">
        <f>VLOOKUP($A20,'ADR Raw Data'!$B$6:$BE$43,'ADR Raw Data'!AW$1,FALSE)</f>
        <v>-3.1998996611604702</v>
      </c>
      <c r="AM20" s="48">
        <f>VLOOKUP($A20,'ADR Raw Data'!$B$6:$BE$43,'ADR Raw Data'!AX$1,FALSE)</f>
        <v>-2.5744025934924202</v>
      </c>
      <c r="AN20" s="49">
        <f>VLOOKUP($A20,'ADR Raw Data'!$B$6:$BE$43,'ADR Raw Data'!AY$1,FALSE)</f>
        <v>-2.8957311021607799</v>
      </c>
      <c r="AO20" s="48">
        <f>VLOOKUP($A20,'ADR Raw Data'!$B$6:$BE$43,'ADR Raw Data'!BA$1,FALSE)</f>
        <v>-5.1799424398365099</v>
      </c>
      <c r="AP20" s="48">
        <f>VLOOKUP($A20,'ADR Raw Data'!$B$6:$BE$43,'ADR Raw Data'!BB$1,FALSE)</f>
        <v>-6.2537743494042104</v>
      </c>
      <c r="AQ20" s="49">
        <f>VLOOKUP($A20,'ADR Raw Data'!$B$6:$BE$43,'ADR Raw Data'!BC$1,FALSE)</f>
        <v>-5.7184691934094101</v>
      </c>
      <c r="AR20" s="50">
        <f>VLOOKUP($A20,'ADR Raw Data'!$B$6:$BE$43,'ADR Raw Data'!BE$1,FALSE)</f>
        <v>-4.2567628143327703</v>
      </c>
      <c r="AT20" s="51">
        <f>VLOOKUP($A20,'RevPAR Raw Data'!$B$6:$BE$43,'RevPAR Raw Data'!AG$1,FALSE)</f>
        <v>77.209107869631694</v>
      </c>
      <c r="AU20" s="52">
        <f>VLOOKUP($A20,'RevPAR Raw Data'!$B$6:$BE$43,'RevPAR Raw Data'!AH$1,FALSE)</f>
        <v>80.602202975938496</v>
      </c>
      <c r="AV20" s="52">
        <f>VLOOKUP($A20,'RevPAR Raw Data'!$B$6:$BE$43,'RevPAR Raw Data'!AI$1,FALSE)</f>
        <v>79.981941111256006</v>
      </c>
      <c r="AW20" s="52">
        <f>VLOOKUP($A20,'RevPAR Raw Data'!$B$6:$BE$43,'RevPAR Raw Data'!AJ$1,FALSE)</f>
        <v>84.8280067170992</v>
      </c>
      <c r="AX20" s="52">
        <f>VLOOKUP($A20,'RevPAR Raw Data'!$B$6:$BE$43,'RevPAR Raw Data'!AK$1,FALSE)</f>
        <v>89.543962110343003</v>
      </c>
      <c r="AY20" s="53">
        <f>VLOOKUP($A20,'RevPAR Raw Data'!$B$6:$BE$43,'RevPAR Raw Data'!AL$1,FALSE)</f>
        <v>82.430975037476301</v>
      </c>
      <c r="AZ20" s="52">
        <f>VLOOKUP($A20,'RevPAR Raw Data'!$B$6:$BE$43,'RevPAR Raw Data'!AN$1,FALSE)</f>
        <v>134.01502869440401</v>
      </c>
      <c r="BA20" s="52">
        <f>VLOOKUP($A20,'RevPAR Raw Data'!$B$6:$BE$43,'RevPAR Raw Data'!AO$1,FALSE)</f>
        <v>144.37634896308799</v>
      </c>
      <c r="BB20" s="53">
        <f>VLOOKUP($A20,'RevPAR Raw Data'!$B$6:$BE$43,'RevPAR Raw Data'!AP$1,FALSE)</f>
        <v>139.195688828746</v>
      </c>
      <c r="BC20" s="54">
        <f>VLOOKUP($A20,'RevPAR Raw Data'!$B$6:$BE$43,'RevPAR Raw Data'!AR$1,FALSE)</f>
        <v>98.642668159764497</v>
      </c>
      <c r="BE20" s="47">
        <f>VLOOKUP($A20,'RevPAR Raw Data'!$B$6:$BE$43,'RevPAR Raw Data'!AT$1,FALSE)</f>
        <v>-0.29496074944237499</v>
      </c>
      <c r="BF20" s="48">
        <f>VLOOKUP($A20,'RevPAR Raw Data'!$B$6:$BE$43,'RevPAR Raw Data'!AU$1,FALSE)</f>
        <v>-1.17314259288487</v>
      </c>
      <c r="BG20" s="48">
        <f>VLOOKUP($A20,'RevPAR Raw Data'!$B$6:$BE$43,'RevPAR Raw Data'!AV$1,FALSE)</f>
        <v>-4.2119057967391198</v>
      </c>
      <c r="BH20" s="48">
        <f>VLOOKUP($A20,'RevPAR Raw Data'!$B$6:$BE$43,'RevPAR Raw Data'!AW$1,FALSE)</f>
        <v>-1.3287305190034799</v>
      </c>
      <c r="BI20" s="48">
        <f>VLOOKUP($A20,'RevPAR Raw Data'!$B$6:$BE$43,'RevPAR Raw Data'!AX$1,FALSE)</f>
        <v>-4.6835694277004798</v>
      </c>
      <c r="BJ20" s="49">
        <f>VLOOKUP($A20,'RevPAR Raw Data'!$B$6:$BE$43,'RevPAR Raw Data'!AY$1,FALSE)</f>
        <v>-2.4276658185748401</v>
      </c>
      <c r="BK20" s="48">
        <f>VLOOKUP($A20,'RevPAR Raw Data'!$B$6:$BE$43,'RevPAR Raw Data'!BA$1,FALSE)</f>
        <v>-8.4465013232110504</v>
      </c>
      <c r="BL20" s="48">
        <f>VLOOKUP($A20,'RevPAR Raw Data'!$B$6:$BE$43,'RevPAR Raw Data'!BB$1,FALSE)</f>
        <v>-7.6779044581464602</v>
      </c>
      <c r="BM20" s="49">
        <f>VLOOKUP($A20,'RevPAR Raw Data'!$B$6:$BE$43,'RevPAR Raw Data'!BC$1,FALSE)</f>
        <v>-8.0495042499534009</v>
      </c>
      <c r="BN20" s="50">
        <f>VLOOKUP($A20,'RevPAR Raw Data'!$B$6:$BE$43,'RevPAR Raw Data'!BE$1,FALSE)</f>
        <v>-4.7813673000183199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49.3437774388834</v>
      </c>
      <c r="C22" s="48">
        <f>VLOOKUP($A22,'Occupancy Raw Data'!$B$8:$BE$45,'Occupancy Raw Data'!AH$3,FALSE)</f>
        <v>60.8161190443181</v>
      </c>
      <c r="D22" s="48">
        <f>VLOOKUP($A22,'Occupancy Raw Data'!$B$8:$BE$45,'Occupancy Raw Data'!AI$3,FALSE)</f>
        <v>64.754713929198601</v>
      </c>
      <c r="E22" s="48">
        <f>VLOOKUP($A22,'Occupancy Raw Data'!$B$8:$BE$45,'Occupancy Raw Data'!AJ$3,FALSE)</f>
        <v>65.760467695720394</v>
      </c>
      <c r="F22" s="48">
        <f>VLOOKUP($A22,'Occupancy Raw Data'!$B$8:$BE$45,'Occupancy Raw Data'!AK$3,FALSE)</f>
        <v>64.0222063037249</v>
      </c>
      <c r="G22" s="49">
        <f>VLOOKUP($A22,'Occupancy Raw Data'!$B$8:$BE$45,'Occupancy Raw Data'!AL$3,FALSE)</f>
        <v>60.9393485655131</v>
      </c>
      <c r="H22" s="48">
        <f>VLOOKUP($A22,'Occupancy Raw Data'!$B$8:$BE$45,'Occupancy Raw Data'!AN$3,FALSE)</f>
        <v>69.622885664109404</v>
      </c>
      <c r="I22" s="48">
        <f>VLOOKUP($A22,'Occupancy Raw Data'!$B$8:$BE$45,'Occupancy Raw Data'!AO$3,FALSE)</f>
        <v>70.320732045475495</v>
      </c>
      <c r="J22" s="49">
        <f>VLOOKUP($A22,'Occupancy Raw Data'!$B$8:$BE$45,'Occupancy Raw Data'!AP$3,FALSE)</f>
        <v>69.9718088547924</v>
      </c>
      <c r="K22" s="50">
        <f>VLOOKUP($A22,'Occupancy Raw Data'!$B$8:$BE$45,'Occupancy Raw Data'!AR$3,FALSE)</f>
        <v>63.520017429424001</v>
      </c>
      <c r="M22" s="47">
        <f>VLOOKUP($A22,'Occupancy Raw Data'!$B$8:$BE$45,'Occupancy Raw Data'!AT$3,FALSE)</f>
        <v>-2.77959635299499E-2</v>
      </c>
      <c r="N22" s="48">
        <f>VLOOKUP($A22,'Occupancy Raw Data'!$B$8:$BE$45,'Occupancy Raw Data'!AU$3,FALSE)</f>
        <v>2.2488729221321302</v>
      </c>
      <c r="O22" s="48">
        <f>VLOOKUP($A22,'Occupancy Raw Data'!$B$8:$BE$45,'Occupancy Raw Data'!AV$3,FALSE)</f>
        <v>2.2302591059966201</v>
      </c>
      <c r="P22" s="48">
        <f>VLOOKUP($A22,'Occupancy Raw Data'!$B$8:$BE$45,'Occupancy Raw Data'!AW$3,FALSE)</f>
        <v>1.30459788278057</v>
      </c>
      <c r="Q22" s="48">
        <f>VLOOKUP($A22,'Occupancy Raw Data'!$B$8:$BE$45,'Occupancy Raw Data'!AX$3,FALSE)</f>
        <v>1.1281522024530399</v>
      </c>
      <c r="R22" s="49">
        <f>VLOOKUP($A22,'Occupancy Raw Data'!$B$8:$BE$45,'Occupancy Raw Data'!AY$3,FALSE)</f>
        <v>1.4335504834415</v>
      </c>
      <c r="S22" s="48">
        <f>VLOOKUP($A22,'Occupancy Raw Data'!$B$8:$BE$45,'Occupancy Raw Data'!BA$3,FALSE)</f>
        <v>-0.95295949302387895</v>
      </c>
      <c r="T22" s="48">
        <f>VLOOKUP($A22,'Occupancy Raw Data'!$B$8:$BE$45,'Occupancy Raw Data'!BB$3,FALSE)</f>
        <v>-0.96772005954177998</v>
      </c>
      <c r="U22" s="49">
        <f>VLOOKUP($A22,'Occupancy Raw Data'!$B$8:$BE$45,'Occupancy Raw Data'!BC$3,FALSE)</f>
        <v>-0.96037712894336202</v>
      </c>
      <c r="V22" s="50">
        <f>VLOOKUP($A22,'Occupancy Raw Data'!$B$8:$BE$45,'Occupancy Raw Data'!BE$3,FALSE)</f>
        <v>0.66824684434464399</v>
      </c>
      <c r="X22" s="51">
        <f>VLOOKUP($A22,'ADR Raw Data'!$B$6:$BE$43,'ADR Raw Data'!AG$1,FALSE)</f>
        <v>109.960093420744</v>
      </c>
      <c r="Y22" s="52">
        <f>VLOOKUP($A22,'ADR Raw Data'!$B$6:$BE$43,'ADR Raw Data'!AH$1,FALSE)</f>
        <v>114.525535049392</v>
      </c>
      <c r="Z22" s="52">
        <f>VLOOKUP($A22,'ADR Raw Data'!$B$6:$BE$43,'ADR Raw Data'!AI$1,FALSE)</f>
        <v>118.70532263388399</v>
      </c>
      <c r="AA22" s="52">
        <f>VLOOKUP($A22,'ADR Raw Data'!$B$6:$BE$43,'ADR Raw Data'!AJ$1,FALSE)</f>
        <v>119.720176221515</v>
      </c>
      <c r="AB22" s="52">
        <f>VLOOKUP($A22,'ADR Raw Data'!$B$6:$BE$43,'ADR Raw Data'!AK$1,FALSE)</f>
        <v>122.87070922625701</v>
      </c>
      <c r="AC22" s="53">
        <f>VLOOKUP($A22,'ADR Raw Data'!$B$6:$BE$43,'ADR Raw Data'!AL$1,FALSE)</f>
        <v>117.54898669452299</v>
      </c>
      <c r="AD22" s="52">
        <f>VLOOKUP($A22,'ADR Raw Data'!$B$6:$BE$43,'ADR Raw Data'!AN$1,FALSE)</f>
        <v>142.57320129439</v>
      </c>
      <c r="AE22" s="52">
        <f>VLOOKUP($A22,'ADR Raw Data'!$B$6:$BE$43,'ADR Raw Data'!AO$1,FALSE)</f>
        <v>142.10447785226</v>
      </c>
      <c r="AF22" s="53">
        <f>VLOOKUP($A22,'ADR Raw Data'!$B$6:$BE$43,'ADR Raw Data'!AP$1,FALSE)</f>
        <v>142.33767089924299</v>
      </c>
      <c r="AG22" s="54">
        <f>VLOOKUP($A22,'ADR Raw Data'!$B$6:$BE$43,'ADR Raw Data'!AR$1,FALSE)</f>
        <v>125.35073954787499</v>
      </c>
      <c r="AH22" s="65"/>
      <c r="AI22" s="47">
        <f>VLOOKUP($A22,'ADR Raw Data'!$B$6:$BE$43,'ADR Raw Data'!AT$1,FALSE)</f>
        <v>0.74413207179615504</v>
      </c>
      <c r="AJ22" s="48">
        <f>VLOOKUP($A22,'ADR Raw Data'!$B$6:$BE$43,'ADR Raw Data'!AU$1,FALSE)</f>
        <v>2.9454603372372001</v>
      </c>
      <c r="AK22" s="48">
        <f>VLOOKUP($A22,'ADR Raw Data'!$B$6:$BE$43,'ADR Raw Data'!AV$1,FALSE)</f>
        <v>4.7826660725480599</v>
      </c>
      <c r="AL22" s="48">
        <f>VLOOKUP($A22,'ADR Raw Data'!$B$6:$BE$43,'ADR Raw Data'!AW$1,FALSE)</f>
        <v>5.7413624190423702</v>
      </c>
      <c r="AM22" s="48">
        <f>VLOOKUP($A22,'ADR Raw Data'!$B$6:$BE$43,'ADR Raw Data'!AX$1,FALSE)</f>
        <v>4.4551903902324304</v>
      </c>
      <c r="AN22" s="49">
        <f>VLOOKUP($A22,'ADR Raw Data'!$B$6:$BE$43,'ADR Raw Data'!AY$1,FALSE)</f>
        <v>3.9303702147459001</v>
      </c>
      <c r="AO22" s="48">
        <f>VLOOKUP($A22,'ADR Raw Data'!$B$6:$BE$43,'ADR Raw Data'!BA$1,FALSE)</f>
        <v>3.0436811630837401</v>
      </c>
      <c r="AP22" s="48">
        <f>VLOOKUP($A22,'ADR Raw Data'!$B$6:$BE$43,'ADR Raw Data'!BB$1,FALSE)</f>
        <v>3.1207260844765798</v>
      </c>
      <c r="AQ22" s="49">
        <f>VLOOKUP($A22,'ADR Raw Data'!$B$6:$BE$43,'ADR Raw Data'!BC$1,FALSE)</f>
        <v>3.08233341660678</v>
      </c>
      <c r="AR22" s="50">
        <f>VLOOKUP($A22,'ADR Raw Data'!$B$6:$BE$43,'ADR Raw Data'!BE$1,FALSE)</f>
        <v>3.5158183868554702</v>
      </c>
      <c r="AT22" s="51">
        <f>VLOOKUP($A22,'RevPAR Raw Data'!$B$6:$BE$43,'RevPAR Raw Data'!AG$1,FALSE)</f>
        <v>54.258463769120503</v>
      </c>
      <c r="AU22" s="52">
        <f>VLOOKUP($A22,'RevPAR Raw Data'!$B$6:$BE$43,'RevPAR Raw Data'!AH$1,FALSE)</f>
        <v>69.649985731780504</v>
      </c>
      <c r="AV22" s="52">
        <f>VLOOKUP($A22,'RevPAR Raw Data'!$B$6:$BE$43,'RevPAR Raw Data'!AI$1,FALSE)</f>
        <v>76.867292090304005</v>
      </c>
      <c r="AW22" s="52">
        <f>VLOOKUP($A22,'RevPAR Raw Data'!$B$6:$BE$43,'RevPAR Raw Data'!AJ$1,FALSE)</f>
        <v>78.728547809409307</v>
      </c>
      <c r="AX22" s="52">
        <f>VLOOKUP($A22,'RevPAR Raw Data'!$B$6:$BE$43,'RevPAR Raw Data'!AK$1,FALSE)</f>
        <v>78.664538947684605</v>
      </c>
      <c r="AY22" s="53">
        <f>VLOOKUP($A22,'RevPAR Raw Data'!$B$6:$BE$43,'RevPAR Raw Data'!AL$1,FALSE)</f>
        <v>71.633586737004507</v>
      </c>
      <c r="AZ22" s="52">
        <f>VLOOKUP($A22,'RevPAR Raw Data'!$B$6:$BE$43,'RevPAR Raw Data'!AN$1,FALSE)</f>
        <v>99.263576924854405</v>
      </c>
      <c r="BA22" s="52">
        <f>VLOOKUP($A22,'RevPAR Raw Data'!$B$6:$BE$43,'RevPAR Raw Data'!AO$1,FALSE)</f>
        <v>99.928909095110399</v>
      </c>
      <c r="BB22" s="53">
        <f>VLOOKUP($A22,'RevPAR Raw Data'!$B$6:$BE$43,'RevPAR Raw Data'!AP$1,FALSE)</f>
        <v>99.596243009982402</v>
      </c>
      <c r="BC22" s="54">
        <f>VLOOKUP($A22,'RevPAR Raw Data'!$B$6:$BE$43,'RevPAR Raw Data'!AR$1,FALSE)</f>
        <v>79.6228116087226</v>
      </c>
      <c r="BE22" s="47">
        <f>VLOOKUP($A22,'RevPAR Raw Data'!$B$6:$BE$43,'RevPAR Raw Data'!AT$1,FALSE)</f>
        <v>0.71612926958691403</v>
      </c>
      <c r="BF22" s="48">
        <f>VLOOKUP($A22,'RevPAR Raw Data'!$B$6:$BE$43,'RevPAR Raw Data'!AU$1,FALSE)</f>
        <v>5.2605729193256003</v>
      </c>
      <c r="BG22" s="48">
        <f>VLOOKUP($A22,'RevPAR Raw Data'!$B$6:$BE$43,'RevPAR Raw Data'!AV$1,FALSE)</f>
        <v>7.1195910241370903</v>
      </c>
      <c r="BH22" s="48">
        <f>VLOOKUP($A22,'RevPAR Raw Data'!$B$6:$BE$43,'RevPAR Raw Data'!AW$1,FALSE)</f>
        <v>7.1208619943845299</v>
      </c>
      <c r="BI22" s="48">
        <f>VLOOKUP($A22,'RevPAR Raw Data'!$B$6:$BE$43,'RevPAR Raw Data'!AX$1,FALSE)</f>
        <v>5.63360392119636</v>
      </c>
      <c r="BJ22" s="49">
        <f>VLOOKUP($A22,'RevPAR Raw Data'!$B$6:$BE$43,'RevPAR Raw Data'!AY$1,FALSE)</f>
        <v>5.4202645394019404</v>
      </c>
      <c r="BK22" s="48">
        <f>VLOOKUP($A22,'RevPAR Raw Data'!$B$6:$BE$43,'RevPAR Raw Data'!BA$1,FALSE)</f>
        <v>2.0617166214788698</v>
      </c>
      <c r="BL22" s="48">
        <f>VLOOKUP($A22,'RevPAR Raw Data'!$B$6:$BE$43,'RevPAR Raw Data'!BB$1,FALSE)</f>
        <v>2.12280613261197</v>
      </c>
      <c r="BM22" s="49">
        <f>VLOOKUP($A22,'RevPAR Raw Data'!$B$6:$BE$43,'RevPAR Raw Data'!BC$1,FALSE)</f>
        <v>2.0923542624925502</v>
      </c>
      <c r="BN22" s="50">
        <f>VLOOKUP($A22,'RevPAR Raw Data'!$B$6:$BE$43,'RevPAR Raw Data'!BE$1,FALSE)</f>
        <v>4.2075595766231704</v>
      </c>
    </row>
    <row r="23" spans="1:66" x14ac:dyDescent="0.45">
      <c r="A23" s="63" t="s">
        <v>70</v>
      </c>
      <c r="B23" s="47">
        <f>VLOOKUP($A23,'Occupancy Raw Data'!$B$8:$BE$45,'Occupancy Raw Data'!AG$3,FALSE)</f>
        <v>48.799665199802099</v>
      </c>
      <c r="C23" s="48">
        <f>VLOOKUP($A23,'Occupancy Raw Data'!$B$8:$BE$45,'Occupancy Raw Data'!AH$3,FALSE)</f>
        <v>58.789139284491299</v>
      </c>
      <c r="D23" s="48">
        <f>VLOOKUP($A23,'Occupancy Raw Data'!$B$8:$BE$45,'Occupancy Raw Data'!AI$3,FALSE)</f>
        <v>61.9984274336732</v>
      </c>
      <c r="E23" s="48">
        <f>VLOOKUP($A23,'Occupancy Raw Data'!$B$8:$BE$45,'Occupancy Raw Data'!AJ$3,FALSE)</f>
        <v>62.936894435144303</v>
      </c>
      <c r="F23" s="48">
        <f>VLOOKUP($A23,'Occupancy Raw Data'!$B$8:$BE$45,'Occupancy Raw Data'!AK$3,FALSE)</f>
        <v>61.714350935930597</v>
      </c>
      <c r="G23" s="49">
        <f>VLOOKUP($A23,'Occupancy Raw Data'!$B$8:$BE$45,'Occupancy Raw Data'!AL$3,FALSE)</f>
        <v>58.847669823619803</v>
      </c>
      <c r="H23" s="48">
        <f>VLOOKUP($A23,'Occupancy Raw Data'!$B$8:$BE$45,'Occupancy Raw Data'!AN$3,FALSE)</f>
        <v>69.816872114847996</v>
      </c>
      <c r="I23" s="48">
        <f>VLOOKUP($A23,'Occupancy Raw Data'!$B$8:$BE$45,'Occupancy Raw Data'!AO$3,FALSE)</f>
        <v>70.913863947648693</v>
      </c>
      <c r="J23" s="49">
        <f>VLOOKUP($A23,'Occupancy Raw Data'!$B$8:$BE$45,'Occupancy Raw Data'!AP$3,FALSE)</f>
        <v>70.365368031248394</v>
      </c>
      <c r="K23" s="50">
        <f>VLOOKUP($A23,'Occupancy Raw Data'!$B$8:$BE$45,'Occupancy Raw Data'!AR$3,FALSE)</f>
        <v>62.138428816267599</v>
      </c>
      <c r="M23" s="47">
        <f>VLOOKUP($A23,'Occupancy Raw Data'!$B$8:$BE$45,'Occupancy Raw Data'!AT$3,FALSE)</f>
        <v>2.03437209064893</v>
      </c>
      <c r="N23" s="48">
        <f>VLOOKUP($A23,'Occupancy Raw Data'!$B$8:$BE$45,'Occupancy Raw Data'!AU$3,FALSE)</f>
        <v>2.6362993140686601</v>
      </c>
      <c r="O23" s="48">
        <f>VLOOKUP($A23,'Occupancy Raw Data'!$B$8:$BE$45,'Occupancy Raw Data'!AV$3,FALSE)</f>
        <v>1.5315665747992699</v>
      </c>
      <c r="P23" s="48">
        <f>VLOOKUP($A23,'Occupancy Raw Data'!$B$8:$BE$45,'Occupancy Raw Data'!AW$3,FALSE)</f>
        <v>0.411761979074587</v>
      </c>
      <c r="Q23" s="48">
        <f>VLOOKUP($A23,'Occupancy Raw Data'!$B$8:$BE$45,'Occupancy Raw Data'!AX$3,FALSE)</f>
        <v>0.27914398111979599</v>
      </c>
      <c r="R23" s="49">
        <f>VLOOKUP($A23,'Occupancy Raw Data'!$B$8:$BE$45,'Occupancy Raw Data'!AY$3,FALSE)</f>
        <v>1.3318230217746401</v>
      </c>
      <c r="S23" s="48">
        <f>VLOOKUP($A23,'Occupancy Raw Data'!$B$8:$BE$45,'Occupancy Raw Data'!BA$3,FALSE)</f>
        <v>-0.24137008972132701</v>
      </c>
      <c r="T23" s="48">
        <f>VLOOKUP($A23,'Occupancy Raw Data'!$B$8:$BE$45,'Occupancy Raw Data'!BB$3,FALSE)</f>
        <v>-0.65407093064612998</v>
      </c>
      <c r="U23" s="49">
        <f>VLOOKUP($A23,'Occupancy Raw Data'!$B$8:$BE$45,'Occupancy Raw Data'!BC$3,FALSE)</f>
        <v>-0.44975669252350198</v>
      </c>
      <c r="V23" s="50">
        <f>VLOOKUP($A23,'Occupancy Raw Data'!$B$8:$BE$45,'Occupancy Raw Data'!BE$3,FALSE)</f>
        <v>0.750027417326254</v>
      </c>
      <c r="X23" s="51">
        <f>VLOOKUP($A23,'ADR Raw Data'!$B$6:$BE$43,'ADR Raw Data'!AG$1,FALSE)</f>
        <v>112.93635992723399</v>
      </c>
      <c r="Y23" s="52">
        <f>VLOOKUP($A23,'ADR Raw Data'!$B$6:$BE$43,'ADR Raw Data'!AH$1,FALSE)</f>
        <v>115.92156632223799</v>
      </c>
      <c r="Z23" s="52">
        <f>VLOOKUP($A23,'ADR Raw Data'!$B$6:$BE$43,'ADR Raw Data'!AI$1,FALSE)</f>
        <v>118.34215067400299</v>
      </c>
      <c r="AA23" s="52">
        <f>VLOOKUP($A23,'ADR Raw Data'!$B$6:$BE$43,'ADR Raw Data'!AJ$1,FALSE)</f>
        <v>119.233904930783</v>
      </c>
      <c r="AB23" s="52">
        <f>VLOOKUP($A23,'ADR Raw Data'!$B$6:$BE$43,'ADR Raw Data'!AK$1,FALSE)</f>
        <v>121.34352382713701</v>
      </c>
      <c r="AC23" s="53">
        <f>VLOOKUP($A23,'ADR Raw Data'!$B$6:$BE$43,'ADR Raw Data'!AL$1,FALSE)</f>
        <v>117.782206246174</v>
      </c>
      <c r="AD23" s="52">
        <f>VLOOKUP($A23,'ADR Raw Data'!$B$6:$BE$43,'ADR Raw Data'!AN$1,FALSE)</f>
        <v>142.609025648477</v>
      </c>
      <c r="AE23" s="52">
        <f>VLOOKUP($A23,'ADR Raw Data'!$B$6:$BE$43,'ADR Raw Data'!AO$1,FALSE)</f>
        <v>144.72039737468</v>
      </c>
      <c r="AF23" s="53">
        <f>VLOOKUP($A23,'ADR Raw Data'!$B$6:$BE$43,'ADR Raw Data'!AP$1,FALSE)</f>
        <v>143.672940550964</v>
      </c>
      <c r="AG23" s="54">
        <f>VLOOKUP($A23,'ADR Raw Data'!$B$6:$BE$43,'ADR Raw Data'!AR$1,FALSE)</f>
        <v>126.15891557307501</v>
      </c>
      <c r="AH23" s="65"/>
      <c r="AI23" s="47">
        <f>VLOOKUP($A23,'ADR Raw Data'!$B$6:$BE$43,'ADR Raw Data'!AT$1,FALSE)</f>
        <v>1.26632155998608</v>
      </c>
      <c r="AJ23" s="48">
        <f>VLOOKUP($A23,'ADR Raw Data'!$B$6:$BE$43,'ADR Raw Data'!AU$1,FALSE)</f>
        <v>2.46640399825381</v>
      </c>
      <c r="AK23" s="48">
        <f>VLOOKUP($A23,'ADR Raw Data'!$B$6:$BE$43,'ADR Raw Data'!AV$1,FALSE)</f>
        <v>4.2816841409472204</v>
      </c>
      <c r="AL23" s="48">
        <f>VLOOKUP($A23,'ADR Raw Data'!$B$6:$BE$43,'ADR Raw Data'!AW$1,FALSE)</f>
        <v>6.1865062074897397</v>
      </c>
      <c r="AM23" s="48">
        <f>VLOOKUP($A23,'ADR Raw Data'!$B$6:$BE$43,'ADR Raw Data'!AX$1,FALSE)</f>
        <v>3.57391986248181</v>
      </c>
      <c r="AN23" s="49">
        <f>VLOOKUP($A23,'ADR Raw Data'!$B$6:$BE$43,'ADR Raw Data'!AY$1,FALSE)</f>
        <v>3.67165538230836</v>
      </c>
      <c r="AO23" s="48">
        <f>VLOOKUP($A23,'ADR Raw Data'!$B$6:$BE$43,'ADR Raw Data'!BA$1,FALSE)</f>
        <v>1.7464581672873201</v>
      </c>
      <c r="AP23" s="48">
        <f>VLOOKUP($A23,'ADR Raw Data'!$B$6:$BE$43,'ADR Raw Data'!BB$1,FALSE)</f>
        <v>2.5844935308384298</v>
      </c>
      <c r="AQ23" s="49">
        <f>VLOOKUP($A23,'ADR Raw Data'!$B$6:$BE$43,'ADR Raw Data'!BC$1,FALSE)</f>
        <v>2.1694149481038498</v>
      </c>
      <c r="AR23" s="50">
        <f>VLOOKUP($A23,'ADR Raw Data'!$B$6:$BE$43,'ADR Raw Data'!BE$1,FALSE)</f>
        <v>3.02631111444407</v>
      </c>
      <c r="AT23" s="51">
        <f>VLOOKUP($A23,'RevPAR Raw Data'!$B$6:$BE$43,'RevPAR Raw Data'!AG$1,FALSE)</f>
        <v>55.112565533334099</v>
      </c>
      <c r="AU23" s="52">
        <f>VLOOKUP($A23,'RevPAR Raw Data'!$B$6:$BE$43,'RevPAR Raw Data'!AH$1,FALSE)</f>
        <v>68.149291085944697</v>
      </c>
      <c r="AV23" s="52">
        <f>VLOOKUP($A23,'RevPAR Raw Data'!$B$6:$BE$43,'RevPAR Raw Data'!AI$1,FALSE)</f>
        <v>73.370272409070097</v>
      </c>
      <c r="AW23" s="52">
        <f>VLOOKUP($A23,'RevPAR Raw Data'!$B$6:$BE$43,'RevPAR Raw Data'!AJ$1,FALSE)</f>
        <v>75.042116877187595</v>
      </c>
      <c r="AX23" s="52">
        <f>VLOOKUP($A23,'RevPAR Raw Data'!$B$6:$BE$43,'RevPAR Raw Data'!AK$1,FALSE)</f>
        <v>74.886368132704305</v>
      </c>
      <c r="AY23" s="53">
        <f>VLOOKUP($A23,'RevPAR Raw Data'!$B$6:$BE$43,'RevPAR Raw Data'!AL$1,FALSE)</f>
        <v>69.312083842723794</v>
      </c>
      <c r="AZ23" s="52">
        <f>VLOOKUP($A23,'RevPAR Raw Data'!$B$6:$BE$43,'RevPAR Raw Data'!AN$1,FALSE)</f>
        <v>99.565161061228594</v>
      </c>
      <c r="BA23" s="52">
        <f>VLOOKUP($A23,'RevPAR Raw Data'!$B$6:$BE$43,'RevPAR Raw Data'!AO$1,FALSE)</f>
        <v>102.626825698777</v>
      </c>
      <c r="BB23" s="53">
        <f>VLOOKUP($A23,'RevPAR Raw Data'!$B$6:$BE$43,'RevPAR Raw Data'!AP$1,FALSE)</f>
        <v>101.09599338000299</v>
      </c>
      <c r="BC23" s="54">
        <f>VLOOKUP($A23,'RevPAR Raw Data'!$B$6:$BE$43,'RevPAR Raw Data'!AR$1,FALSE)</f>
        <v>78.393167948750403</v>
      </c>
      <c r="BE23" s="47">
        <f>VLOOKUP($A23,'RevPAR Raw Data'!$B$6:$BE$43,'RevPAR Raw Data'!AT$1,FALSE)</f>
        <v>3.3264553430292398</v>
      </c>
      <c r="BF23" s="48">
        <f>VLOOKUP($A23,'RevPAR Raw Data'!$B$6:$BE$43,'RevPAR Raw Data'!AU$1,FALSE)</f>
        <v>5.1677251040106</v>
      </c>
      <c r="BG23" s="48">
        <f>VLOOKUP($A23,'RevPAR Raw Data'!$B$6:$BE$43,'RevPAR Raw Data'!AV$1,FALSE)</f>
        <v>5.8788275588877301</v>
      </c>
      <c r="BH23" s="48">
        <f>VLOOKUP($A23,'RevPAR Raw Data'!$B$6:$BE$43,'RevPAR Raw Data'!AW$1,FALSE)</f>
        <v>6.6237418669598602</v>
      </c>
      <c r="BI23" s="48">
        <f>VLOOKUP($A23,'RevPAR Raw Data'!$B$6:$BE$43,'RevPAR Raw Data'!AX$1,FALSE)</f>
        <v>3.8630402257877701</v>
      </c>
      <c r="BJ23" s="49">
        <f>VLOOKUP($A23,'RevPAR Raw Data'!$B$6:$BE$43,'RevPAR Raw Data'!AY$1,FALSE)</f>
        <v>5.0523783557448096</v>
      </c>
      <c r="BK23" s="48">
        <f>VLOOKUP($A23,'RevPAR Raw Data'!$B$6:$BE$43,'RevPAR Raw Data'!BA$1,FALSE)</f>
        <v>1.5008726499206599</v>
      </c>
      <c r="BL23" s="48">
        <f>VLOOKUP($A23,'RevPAR Raw Data'!$B$6:$BE$43,'RevPAR Raw Data'!BB$1,FALSE)</f>
        <v>1.9135181793026601</v>
      </c>
      <c r="BM23" s="49">
        <f>VLOOKUP($A23,'RevPAR Raw Data'!$B$6:$BE$43,'RevPAR Raw Data'!BC$1,FALSE)</f>
        <v>1.70990116666265</v>
      </c>
      <c r="BN23" s="50">
        <f>VLOOKUP($A23,'RevPAR Raw Data'!$B$6:$BE$43,'RevPAR Raw Data'!BE$1,FALSE)</f>
        <v>3.79903669486225</v>
      </c>
    </row>
    <row r="24" spans="1:66" x14ac:dyDescent="0.45">
      <c r="A24" s="63" t="s">
        <v>52</v>
      </c>
      <c r="B24" s="47">
        <f>VLOOKUP($A24,'Occupancy Raw Data'!$B$8:$BE$45,'Occupancy Raw Data'!AG$3,FALSE)</f>
        <v>42.122160026341703</v>
      </c>
      <c r="C24" s="48">
        <f>VLOOKUP($A24,'Occupancy Raw Data'!$B$8:$BE$45,'Occupancy Raw Data'!AH$3,FALSE)</f>
        <v>58.182416858742101</v>
      </c>
      <c r="D24" s="48">
        <f>VLOOKUP($A24,'Occupancy Raw Data'!$B$8:$BE$45,'Occupancy Raw Data'!AI$3,FALSE)</f>
        <v>66.117879486335099</v>
      </c>
      <c r="E24" s="48">
        <f>VLOOKUP($A24,'Occupancy Raw Data'!$B$8:$BE$45,'Occupancy Raw Data'!AJ$3,FALSE)</f>
        <v>67.5172867961804</v>
      </c>
      <c r="F24" s="48">
        <f>VLOOKUP($A24,'Occupancy Raw Data'!$B$8:$BE$45,'Occupancy Raw Data'!AK$3,FALSE)</f>
        <v>62.141916364833698</v>
      </c>
      <c r="G24" s="49">
        <f>VLOOKUP($A24,'Occupancy Raw Data'!$B$8:$BE$45,'Occupancy Raw Data'!AL$3,FALSE)</f>
        <v>59.216331906486602</v>
      </c>
      <c r="H24" s="48">
        <f>VLOOKUP($A24,'Occupancy Raw Data'!$B$8:$BE$45,'Occupancy Raw Data'!AN$3,FALSE)</f>
        <v>63.788277905828103</v>
      </c>
      <c r="I24" s="48">
        <f>VLOOKUP($A24,'Occupancy Raw Data'!$B$8:$BE$45,'Occupancy Raw Data'!AO$3,FALSE)</f>
        <v>64.471517945340693</v>
      </c>
      <c r="J24" s="49">
        <f>VLOOKUP($A24,'Occupancy Raw Data'!$B$8:$BE$45,'Occupancy Raw Data'!AP$3,FALSE)</f>
        <v>64.129897925584402</v>
      </c>
      <c r="K24" s="50">
        <f>VLOOKUP($A24,'Occupancy Raw Data'!$B$8:$BE$45,'Occupancy Raw Data'!AR$3,FALSE)</f>
        <v>60.620207911943098</v>
      </c>
      <c r="M24" s="47">
        <f>VLOOKUP($A24,'Occupancy Raw Data'!$B$8:$BE$45,'Occupancy Raw Data'!AT$3,FALSE)</f>
        <v>-9.8911258190405107</v>
      </c>
      <c r="N24" s="48">
        <f>VLOOKUP($A24,'Occupancy Raw Data'!$B$8:$BE$45,'Occupancy Raw Data'!AU$3,FALSE)</f>
        <v>-3.54979527610804</v>
      </c>
      <c r="O24" s="48">
        <f>VLOOKUP($A24,'Occupancy Raw Data'!$B$8:$BE$45,'Occupancy Raw Data'!AV$3,FALSE)</f>
        <v>-4.2167384035318403</v>
      </c>
      <c r="P24" s="48">
        <f>VLOOKUP($A24,'Occupancy Raw Data'!$B$8:$BE$45,'Occupancy Raw Data'!AW$3,FALSE)</f>
        <v>-3.1256578383739901</v>
      </c>
      <c r="Q24" s="48">
        <f>VLOOKUP($A24,'Occupancy Raw Data'!$B$8:$BE$45,'Occupancy Raw Data'!AX$3,FALSE)</f>
        <v>-2.5579237203041099</v>
      </c>
      <c r="R24" s="49">
        <f>VLOOKUP($A24,'Occupancy Raw Data'!$B$8:$BE$45,'Occupancy Raw Data'!AY$3,FALSE)</f>
        <v>-4.35625567716097</v>
      </c>
      <c r="S24" s="48">
        <f>VLOOKUP($A24,'Occupancy Raw Data'!$B$8:$BE$45,'Occupancy Raw Data'!BA$3,FALSE)</f>
        <v>-8.1544439477053707</v>
      </c>
      <c r="T24" s="48">
        <f>VLOOKUP($A24,'Occupancy Raw Data'!$B$8:$BE$45,'Occupancy Raw Data'!BB$3,FALSE)</f>
        <v>-7.6574343295118696</v>
      </c>
      <c r="U24" s="49">
        <f>VLOOKUP($A24,'Occupancy Raw Data'!$B$8:$BE$45,'Occupancy Raw Data'!BC$3,FALSE)</f>
        <v>-7.9052859044004702</v>
      </c>
      <c r="V24" s="50">
        <f>VLOOKUP($A24,'Occupancy Raw Data'!$B$8:$BE$45,'Occupancy Raw Data'!BE$3,FALSE)</f>
        <v>-5.45748364946731</v>
      </c>
      <c r="X24" s="51">
        <f>VLOOKUP($A24,'ADR Raw Data'!$B$6:$BE$43,'ADR Raw Data'!AG$1,FALSE)</f>
        <v>104.70319132304</v>
      </c>
      <c r="Y24" s="52">
        <f>VLOOKUP($A24,'ADR Raw Data'!$B$6:$BE$43,'ADR Raw Data'!AH$1,FALSE)</f>
        <v>110.205268817204</v>
      </c>
      <c r="Z24" s="52">
        <f>VLOOKUP($A24,'ADR Raw Data'!$B$6:$BE$43,'ADR Raw Data'!AI$1,FALSE)</f>
        <v>121.761368276892</v>
      </c>
      <c r="AA24" s="52">
        <f>VLOOKUP($A24,'ADR Raw Data'!$B$6:$BE$43,'ADR Raw Data'!AJ$1,FALSE)</f>
        <v>125.3488405267</v>
      </c>
      <c r="AB24" s="52">
        <f>VLOOKUP($A24,'ADR Raw Data'!$B$6:$BE$43,'ADR Raw Data'!AK$1,FALSE)</f>
        <v>126.34568949529699</v>
      </c>
      <c r="AC24" s="53">
        <f>VLOOKUP($A24,'ADR Raw Data'!$B$6:$BE$43,'ADR Raw Data'!AL$1,FALSE)</f>
        <v>118.843949621886</v>
      </c>
      <c r="AD24" s="52">
        <f>VLOOKUP($A24,'ADR Raw Data'!$B$6:$BE$43,'ADR Raw Data'!AN$1,FALSE)</f>
        <v>136.776900245192</v>
      </c>
      <c r="AE24" s="52">
        <f>VLOOKUP($A24,'ADR Raw Data'!$B$6:$BE$43,'ADR Raw Data'!AO$1,FALSE)</f>
        <v>131.236518130745</v>
      </c>
      <c r="AF24" s="53">
        <f>VLOOKUP($A24,'ADR Raw Data'!$B$6:$BE$43,'ADR Raw Data'!AP$1,FALSE)</f>
        <v>133.99195237789601</v>
      </c>
      <c r="AG24" s="54">
        <f>VLOOKUP($A24,'ADR Raw Data'!$B$6:$BE$43,'ADR Raw Data'!AR$1,FALSE)</f>
        <v>123.42252594618699</v>
      </c>
      <c r="AH24" s="65"/>
      <c r="AI24" s="47">
        <f>VLOOKUP($A24,'ADR Raw Data'!$B$6:$BE$43,'ADR Raw Data'!AT$1,FALSE)</f>
        <v>1.8796774458046499</v>
      </c>
      <c r="AJ24" s="48">
        <f>VLOOKUP($A24,'ADR Raw Data'!$B$6:$BE$43,'ADR Raw Data'!AU$1,FALSE)</f>
        <v>2.8201100662692502</v>
      </c>
      <c r="AK24" s="48">
        <f>VLOOKUP($A24,'ADR Raw Data'!$B$6:$BE$43,'ADR Raw Data'!AV$1,FALSE)</f>
        <v>1.70873232897284</v>
      </c>
      <c r="AL24" s="48">
        <f>VLOOKUP($A24,'ADR Raw Data'!$B$6:$BE$43,'ADR Raw Data'!AW$1,FALSE)</f>
        <v>1.6832830717267</v>
      </c>
      <c r="AM24" s="48">
        <f>VLOOKUP($A24,'ADR Raw Data'!$B$6:$BE$43,'ADR Raw Data'!AX$1,FALSE)</f>
        <v>2.8706781636597301</v>
      </c>
      <c r="AN24" s="49">
        <f>VLOOKUP($A24,'ADR Raw Data'!$B$6:$BE$43,'ADR Raw Data'!AY$1,FALSE)</f>
        <v>2.3146519250430999</v>
      </c>
      <c r="AO24" s="48">
        <f>VLOOKUP($A24,'ADR Raw Data'!$B$6:$BE$43,'ADR Raw Data'!BA$1,FALSE)</f>
        <v>3.01052451663146</v>
      </c>
      <c r="AP24" s="48">
        <f>VLOOKUP($A24,'ADR Raw Data'!$B$6:$BE$43,'ADR Raw Data'!BB$1,FALSE)</f>
        <v>2.1319532716032601</v>
      </c>
      <c r="AQ24" s="49">
        <f>VLOOKUP($A24,'ADR Raw Data'!$B$6:$BE$43,'ADR Raw Data'!BC$1,FALSE)</f>
        <v>2.5715625471726802</v>
      </c>
      <c r="AR24" s="50">
        <f>VLOOKUP($A24,'ADR Raw Data'!$B$6:$BE$43,'ADR Raw Data'!BE$1,FALSE)</f>
        <v>2.3000981978283801</v>
      </c>
      <c r="AT24" s="51">
        <f>VLOOKUP($A24,'RevPAR Raw Data'!$B$6:$BE$43,'RevPAR Raw Data'!AG$1,FALSE)</f>
        <v>44.103245801778002</v>
      </c>
      <c r="AU24" s="52">
        <f>VLOOKUP($A24,'RevPAR Raw Data'!$B$6:$BE$43,'RevPAR Raw Data'!AH$1,FALSE)</f>
        <v>64.120088903523197</v>
      </c>
      <c r="AV24" s="52">
        <f>VLOOKUP($A24,'RevPAR Raw Data'!$B$6:$BE$43,'RevPAR Raw Data'!AI$1,FALSE)</f>
        <v>80.506034738228493</v>
      </c>
      <c r="AW24" s="52">
        <f>VLOOKUP($A24,'RevPAR Raw Data'!$B$6:$BE$43,'RevPAR Raw Data'!AJ$1,FALSE)</f>
        <v>84.632136154099399</v>
      </c>
      <c r="AX24" s="52">
        <f>VLOOKUP($A24,'RevPAR Raw Data'!$B$6:$BE$43,'RevPAR Raw Data'!AK$1,FALSE)</f>
        <v>78.513632696740203</v>
      </c>
      <c r="AY24" s="53">
        <f>VLOOKUP($A24,'RevPAR Raw Data'!$B$6:$BE$43,'RevPAR Raw Data'!AL$1,FALSE)</f>
        <v>70.375027658873805</v>
      </c>
      <c r="AZ24" s="52">
        <f>VLOOKUP($A24,'RevPAR Raw Data'!$B$6:$BE$43,'RevPAR Raw Data'!AN$1,FALSE)</f>
        <v>87.247629239380899</v>
      </c>
      <c r="BA24" s="52">
        <f>VLOOKUP($A24,'RevPAR Raw Data'!$B$6:$BE$43,'RevPAR Raw Data'!AO$1,FALSE)</f>
        <v>84.610175337504103</v>
      </c>
      <c r="BB24" s="53">
        <f>VLOOKUP($A24,'RevPAR Raw Data'!$B$6:$BE$43,'RevPAR Raw Data'!AP$1,FALSE)</f>
        <v>85.928902288442501</v>
      </c>
      <c r="BC24" s="54">
        <f>VLOOKUP($A24,'RevPAR Raw Data'!$B$6:$BE$43,'RevPAR Raw Data'!AR$1,FALSE)</f>
        <v>74.818991838750605</v>
      </c>
      <c r="BE24" s="47">
        <f>VLOOKUP($A24,'RevPAR Raw Data'!$B$6:$BE$43,'RevPAR Raw Data'!AT$1,FALSE)</f>
        <v>-8.1973696343925102</v>
      </c>
      <c r="BF24" s="48">
        <f>VLOOKUP($A24,'RevPAR Raw Data'!$B$6:$BE$43,'RevPAR Raw Data'!AU$1,FALSE)</f>
        <v>-0.829793343752255</v>
      </c>
      <c r="BG24" s="48">
        <f>VLOOKUP($A24,'RevPAR Raw Data'!$B$6:$BE$43,'RevPAR Raw Data'!AV$1,FALSE)</f>
        <v>-2.5800588468883601</v>
      </c>
      <c r="BH24" s="48">
        <f>VLOOKUP($A24,'RevPAR Raw Data'!$B$6:$BE$43,'RevPAR Raw Data'!AW$1,FALSE)</f>
        <v>-1.4949884359207399</v>
      </c>
      <c r="BI24" s="48">
        <f>VLOOKUP($A24,'RevPAR Raw Data'!$B$6:$BE$43,'RevPAR Raw Data'!AX$1,FALSE)</f>
        <v>0.23932468567378101</v>
      </c>
      <c r="BJ24" s="49">
        <f>VLOOKUP($A24,'RevPAR Raw Data'!$B$6:$BE$43,'RevPAR Raw Data'!AY$1,FALSE)</f>
        <v>-2.1424359080090798</v>
      </c>
      <c r="BK24" s="48">
        <f>VLOOKUP($A24,'RevPAR Raw Data'!$B$6:$BE$43,'RevPAR Raw Data'!BA$1,FALSE)</f>
        <v>-5.3894109653145401</v>
      </c>
      <c r="BL24" s="48">
        <f>VLOOKUP($A24,'RevPAR Raw Data'!$B$6:$BE$43,'RevPAR Raw Data'!BB$1,FALSE)</f>
        <v>-5.6887339796175098</v>
      </c>
      <c r="BM24" s="49">
        <f>VLOOKUP($A24,'RevPAR Raw Data'!$B$6:$BE$43,'RevPAR Raw Data'!BC$1,FALSE)</f>
        <v>-5.5370127287922601</v>
      </c>
      <c r="BN24" s="50">
        <f>VLOOKUP($A24,'RevPAR Raw Data'!$B$6:$BE$43,'RevPAR Raw Data'!BE$1,FALSE)</f>
        <v>-3.2829129347071002</v>
      </c>
    </row>
    <row r="25" spans="1:66" x14ac:dyDescent="0.45">
      <c r="A25" s="63" t="s">
        <v>51</v>
      </c>
      <c r="B25" s="47">
        <f>VLOOKUP($A25,'Occupancy Raw Data'!$B$8:$BE$45,'Occupancy Raw Data'!AG$3,FALSE)</f>
        <v>45.9312060469789</v>
      </c>
      <c r="C25" s="48">
        <f>VLOOKUP($A25,'Occupancy Raw Data'!$B$8:$BE$45,'Occupancy Raw Data'!AH$3,FALSE)</f>
        <v>57.848155767114697</v>
      </c>
      <c r="D25" s="48">
        <f>VLOOKUP($A25,'Occupancy Raw Data'!$B$8:$BE$45,'Occupancy Raw Data'!AI$3,FALSE)</f>
        <v>61.887442572741101</v>
      </c>
      <c r="E25" s="48">
        <f>VLOOKUP($A25,'Occupancy Raw Data'!$B$8:$BE$45,'Occupancy Raw Data'!AJ$3,FALSE)</f>
        <v>63.878254211332298</v>
      </c>
      <c r="F25" s="48">
        <f>VLOOKUP($A25,'Occupancy Raw Data'!$B$8:$BE$45,'Occupancy Raw Data'!AK$3,FALSE)</f>
        <v>61.581163859111697</v>
      </c>
      <c r="G25" s="49">
        <f>VLOOKUP($A25,'Occupancy Raw Data'!$B$8:$BE$45,'Occupancy Raw Data'!AL$3,FALSE)</f>
        <v>58.224395659080898</v>
      </c>
      <c r="H25" s="48">
        <f>VLOOKUP($A25,'Occupancy Raw Data'!$B$8:$BE$45,'Occupancy Raw Data'!AN$3,FALSE)</f>
        <v>66.673047473200597</v>
      </c>
      <c r="I25" s="48">
        <f>VLOOKUP($A25,'Occupancy Raw Data'!$B$8:$BE$45,'Occupancy Raw Data'!AO$3,FALSE)</f>
        <v>64.127105666156197</v>
      </c>
      <c r="J25" s="49">
        <f>VLOOKUP($A25,'Occupancy Raw Data'!$B$8:$BE$45,'Occupancy Raw Data'!AP$3,FALSE)</f>
        <v>65.400076569678404</v>
      </c>
      <c r="K25" s="50">
        <f>VLOOKUP($A25,'Occupancy Raw Data'!$B$8:$BE$45,'Occupancy Raw Data'!AR$3,FALSE)</f>
        <v>60.274393995324203</v>
      </c>
      <c r="M25" s="47">
        <f>VLOOKUP($A25,'Occupancy Raw Data'!$B$8:$BE$45,'Occupancy Raw Data'!AT$3,FALSE)</f>
        <v>-8.2723493907766006</v>
      </c>
      <c r="N25" s="48">
        <f>VLOOKUP($A25,'Occupancy Raw Data'!$B$8:$BE$45,'Occupancy Raw Data'!AU$3,FALSE)</f>
        <v>-4.0640509409174301</v>
      </c>
      <c r="O25" s="48">
        <f>VLOOKUP($A25,'Occupancy Raw Data'!$B$8:$BE$45,'Occupancy Raw Data'!AV$3,FALSE)</f>
        <v>-1.9062658281941101</v>
      </c>
      <c r="P25" s="48">
        <f>VLOOKUP($A25,'Occupancy Raw Data'!$B$8:$BE$45,'Occupancy Raw Data'!AW$3,FALSE)</f>
        <v>-0.75371292738295503</v>
      </c>
      <c r="Q25" s="48">
        <f>VLOOKUP($A25,'Occupancy Raw Data'!$B$8:$BE$45,'Occupancy Raw Data'!AX$3,FALSE)</f>
        <v>-0.83689251612153703</v>
      </c>
      <c r="R25" s="49">
        <f>VLOOKUP($A25,'Occupancy Raw Data'!$B$8:$BE$45,'Occupancy Raw Data'!AY$3,FALSE)</f>
        <v>-2.9355735685825701</v>
      </c>
      <c r="S25" s="48">
        <f>VLOOKUP($A25,'Occupancy Raw Data'!$B$8:$BE$45,'Occupancy Raw Data'!BA$3,FALSE)</f>
        <v>-4.7194604658998802</v>
      </c>
      <c r="T25" s="48">
        <f>VLOOKUP($A25,'Occupancy Raw Data'!$B$8:$BE$45,'Occupancy Raw Data'!BB$3,FALSE)</f>
        <v>-3.3240680913318799</v>
      </c>
      <c r="U25" s="49">
        <f>VLOOKUP($A25,'Occupancy Raw Data'!$B$8:$BE$45,'Occupancy Raw Data'!BC$3,FALSE)</f>
        <v>-4.0404136270149396</v>
      </c>
      <c r="V25" s="50">
        <f>VLOOKUP($A25,'Occupancy Raw Data'!$B$8:$BE$45,'Occupancy Raw Data'!BE$3,FALSE)</f>
        <v>-3.28111139896445</v>
      </c>
      <c r="X25" s="51">
        <f>VLOOKUP($A25,'ADR Raw Data'!$B$6:$BE$43,'ADR Raw Data'!AG$1,FALSE)</f>
        <v>103.356954483907</v>
      </c>
      <c r="Y25" s="52">
        <f>VLOOKUP($A25,'ADR Raw Data'!$B$6:$BE$43,'ADR Raw Data'!AH$1,FALSE)</f>
        <v>115.032021171022</v>
      </c>
      <c r="Z25" s="52">
        <f>VLOOKUP($A25,'ADR Raw Data'!$B$6:$BE$43,'ADR Raw Data'!AI$1,FALSE)</f>
        <v>125.728556294463</v>
      </c>
      <c r="AA25" s="52">
        <f>VLOOKUP($A25,'ADR Raw Data'!$B$6:$BE$43,'ADR Raw Data'!AJ$1,FALSE)</f>
        <v>125.540406053341</v>
      </c>
      <c r="AB25" s="52">
        <f>VLOOKUP($A25,'ADR Raw Data'!$B$6:$BE$43,'ADR Raw Data'!AK$1,FALSE)</f>
        <v>123.148320640348</v>
      </c>
      <c r="AC25" s="53">
        <f>VLOOKUP($A25,'ADR Raw Data'!$B$6:$BE$43,'ADR Raw Data'!AL$1,FALSE)</f>
        <v>119.48529675712101</v>
      </c>
      <c r="AD25" s="52">
        <f>VLOOKUP($A25,'ADR Raw Data'!$B$6:$BE$43,'ADR Raw Data'!AN$1,FALSE)</f>
        <v>138.63449755957501</v>
      </c>
      <c r="AE25" s="52">
        <f>VLOOKUP($A25,'ADR Raw Data'!$B$6:$BE$43,'ADR Raw Data'!AO$1,FALSE)</f>
        <v>135.41610970149199</v>
      </c>
      <c r="AF25" s="53">
        <f>VLOOKUP($A25,'ADR Raw Data'!$B$6:$BE$43,'ADR Raw Data'!AP$1,FALSE)</f>
        <v>137.05662556710001</v>
      </c>
      <c r="AG25" s="54">
        <f>VLOOKUP($A25,'ADR Raw Data'!$B$6:$BE$43,'ADR Raw Data'!AR$1,FALSE)</f>
        <v>124.93208385787</v>
      </c>
      <c r="AI25" s="47">
        <f>VLOOKUP($A25,'ADR Raw Data'!$B$6:$BE$43,'ADR Raw Data'!AT$1,FALSE)</f>
        <v>-8.2329159139563295</v>
      </c>
      <c r="AJ25" s="48">
        <f>VLOOKUP($A25,'ADR Raw Data'!$B$6:$BE$43,'ADR Raw Data'!AU$1,FALSE)</f>
        <v>-2.77914435974564</v>
      </c>
      <c r="AK25" s="48">
        <f>VLOOKUP($A25,'ADR Raw Data'!$B$6:$BE$43,'ADR Raw Data'!AV$1,FALSE)</f>
        <v>5.6026366890551902</v>
      </c>
      <c r="AL25" s="48">
        <f>VLOOKUP($A25,'ADR Raw Data'!$B$6:$BE$43,'ADR Raw Data'!AW$1,FALSE)</f>
        <v>9.3965284549120707</v>
      </c>
      <c r="AM25" s="48">
        <f>VLOOKUP($A25,'ADR Raw Data'!$B$6:$BE$43,'ADR Raw Data'!AX$1,FALSE)</f>
        <v>6.38412636671704</v>
      </c>
      <c r="AN25" s="49">
        <f>VLOOKUP($A25,'ADR Raw Data'!$B$6:$BE$43,'ADR Raw Data'!AY$1,FALSE)</f>
        <v>2.80045348070538</v>
      </c>
      <c r="AO25" s="48">
        <f>VLOOKUP($A25,'ADR Raw Data'!$B$6:$BE$43,'ADR Raw Data'!BA$1,FALSE)</f>
        <v>2.3851221052865301</v>
      </c>
      <c r="AP25" s="48">
        <f>VLOOKUP($A25,'ADR Raw Data'!$B$6:$BE$43,'ADR Raw Data'!BB$1,FALSE)</f>
        <v>3.7095041318681701</v>
      </c>
      <c r="AQ25" s="49">
        <f>VLOOKUP($A25,'ADR Raw Data'!$B$6:$BE$43,'ADR Raw Data'!BC$1,FALSE)</f>
        <v>3.0088090465973898</v>
      </c>
      <c r="AR25" s="50">
        <f>VLOOKUP($A25,'ADR Raw Data'!$B$6:$BE$43,'ADR Raw Data'!BE$1,FALSE)</f>
        <v>2.83584673655694</v>
      </c>
      <c r="AT25" s="51">
        <f>VLOOKUP($A25,'RevPAR Raw Data'!$B$6:$BE$43,'RevPAR Raw Data'!AG$1,FALSE)</f>
        <v>47.473095727885898</v>
      </c>
      <c r="AU25" s="52">
        <f>VLOOKUP($A25,'RevPAR Raw Data'!$B$6:$BE$43,'RevPAR Raw Data'!AH$1,FALSE)</f>
        <v>66.5439027890733</v>
      </c>
      <c r="AV25" s="52">
        <f>VLOOKUP($A25,'RevPAR Raw Data'!$B$6:$BE$43,'RevPAR Raw Data'!AI$1,FALSE)</f>
        <v>77.810188074272503</v>
      </c>
      <c r="AW25" s="52">
        <f>VLOOKUP($A25,'RevPAR Raw Data'!$B$6:$BE$43,'RevPAR Raw Data'!AJ$1,FALSE)</f>
        <v>80.193019716692106</v>
      </c>
      <c r="AX25" s="52">
        <f>VLOOKUP($A25,'RevPAR Raw Data'!$B$6:$BE$43,'RevPAR Raw Data'!AK$1,FALSE)</f>
        <v>75.836169123277102</v>
      </c>
      <c r="AY25" s="53">
        <f>VLOOKUP($A25,'RevPAR Raw Data'!$B$6:$BE$43,'RevPAR Raw Data'!AL$1,FALSE)</f>
        <v>69.569591938293101</v>
      </c>
      <c r="AZ25" s="52">
        <f>VLOOKUP($A25,'RevPAR Raw Data'!$B$6:$BE$43,'RevPAR Raw Data'!AN$1,FALSE)</f>
        <v>92.431844372128595</v>
      </c>
      <c r="BA25" s="52">
        <f>VLOOKUP($A25,'RevPAR Raw Data'!$B$6:$BE$43,'RevPAR Raw Data'!AO$1,FALSE)</f>
        <v>86.838431757274094</v>
      </c>
      <c r="BB25" s="53">
        <f>VLOOKUP($A25,'RevPAR Raw Data'!$B$6:$BE$43,'RevPAR Raw Data'!AP$1,FALSE)</f>
        <v>89.635138064701295</v>
      </c>
      <c r="BC25" s="54">
        <f>VLOOKUP($A25,'RevPAR Raw Data'!$B$6:$BE$43,'RevPAR Raw Data'!AR$1,FALSE)</f>
        <v>75.302056451061603</v>
      </c>
      <c r="BE25" s="47">
        <f>VLOOKUP($A25,'RevPAR Raw Data'!$B$6:$BE$43,'RevPAR Raw Data'!AT$1,FALSE)</f>
        <v>-15.824209735281601</v>
      </c>
      <c r="BF25" s="48">
        <f>VLOOKUP($A25,'RevPAR Raw Data'!$B$6:$BE$43,'RevPAR Raw Data'!AU$1,FALSE)</f>
        <v>-6.7302494581613903</v>
      </c>
      <c r="BG25" s="48">
        <f>VLOOKUP($A25,'RevPAR Raw Data'!$B$6:$BE$43,'RevPAR Raw Data'!AV$1,FALSE)</f>
        <v>3.5895697121797401</v>
      </c>
      <c r="BH25" s="48">
        <f>VLOOKUP($A25,'RevPAR Raw Data'!$B$6:$BE$43,'RevPAR Raw Data'!AW$1,FALSE)</f>
        <v>8.5719926778392193</v>
      </c>
      <c r="BI25" s="48">
        <f>VLOOKUP($A25,'RevPAR Raw Data'!$B$6:$BE$43,'RevPAR Raw Data'!AX$1,FALSE)</f>
        <v>5.4938055748127104</v>
      </c>
      <c r="BJ25" s="49">
        <f>VLOOKUP($A25,'RevPAR Raw Data'!$B$6:$BE$43,'RevPAR Raw Data'!AY$1,FALSE)</f>
        <v>-0.217329460057227</v>
      </c>
      <c r="BK25" s="48">
        <f>VLOOKUP($A25,'RevPAR Raw Data'!$B$6:$BE$43,'RevPAR Raw Data'!BA$1,FALSE)</f>
        <v>-2.4469032554357799</v>
      </c>
      <c r="BL25" s="48">
        <f>VLOOKUP($A25,'RevPAR Raw Data'!$B$6:$BE$43,'RevPAR Raw Data'!BB$1,FALSE)</f>
        <v>0.26212959734222502</v>
      </c>
      <c r="BM25" s="49">
        <f>VLOOKUP($A25,'RevPAR Raw Data'!$B$6:$BE$43,'RevPAR Raw Data'!BC$1,FALSE)</f>
        <v>-1.1531729111471201</v>
      </c>
      <c r="BN25" s="50">
        <f>VLOOKUP($A25,'RevPAR Raw Data'!$B$6:$BE$43,'RevPAR Raw Data'!BE$1,FALSE)</f>
        <v>-0.53831195293783796</v>
      </c>
    </row>
    <row r="26" spans="1:66" x14ac:dyDescent="0.45">
      <c r="A26" s="63" t="s">
        <v>50</v>
      </c>
      <c r="B26" s="47">
        <f>VLOOKUP($A26,'Occupancy Raw Data'!$B$8:$BE$45,'Occupancy Raw Data'!AG$3,FALSE)</f>
        <v>50.054694621695504</v>
      </c>
      <c r="C26" s="48">
        <f>VLOOKUP($A26,'Occupancy Raw Data'!$B$8:$BE$45,'Occupancy Raw Data'!AH$3,FALSE)</f>
        <v>61.713764813126701</v>
      </c>
      <c r="D26" s="48">
        <f>VLOOKUP($A26,'Occupancy Raw Data'!$B$8:$BE$45,'Occupancy Raw Data'!AI$3,FALSE)</f>
        <v>63.892433910665403</v>
      </c>
      <c r="E26" s="48">
        <f>VLOOKUP($A26,'Occupancy Raw Data'!$B$8:$BE$45,'Occupancy Raw Data'!AJ$3,FALSE)</f>
        <v>65.815861440291698</v>
      </c>
      <c r="F26" s="48">
        <f>VLOOKUP($A26,'Occupancy Raw Data'!$B$8:$BE$45,'Occupancy Raw Data'!AK$3,FALSE)</f>
        <v>65.628988149498596</v>
      </c>
      <c r="G26" s="49">
        <f>VLOOKUP($A26,'Occupancy Raw Data'!$B$8:$BE$45,'Occupancy Raw Data'!AL$3,FALSE)</f>
        <v>61.421148587055598</v>
      </c>
      <c r="H26" s="48">
        <f>VLOOKUP($A26,'Occupancy Raw Data'!$B$8:$BE$45,'Occupancy Raw Data'!AN$3,FALSE)</f>
        <v>71.440291704648999</v>
      </c>
      <c r="I26" s="48">
        <f>VLOOKUP($A26,'Occupancy Raw Data'!$B$8:$BE$45,'Occupancy Raw Data'!AO$3,FALSE)</f>
        <v>73.044667274384594</v>
      </c>
      <c r="J26" s="49">
        <f>VLOOKUP($A26,'Occupancy Raw Data'!$B$8:$BE$45,'Occupancy Raw Data'!AP$3,FALSE)</f>
        <v>72.242479489516796</v>
      </c>
      <c r="K26" s="50">
        <f>VLOOKUP($A26,'Occupancy Raw Data'!$B$8:$BE$45,'Occupancy Raw Data'!AR$3,FALSE)</f>
        <v>64.512957416330195</v>
      </c>
      <c r="M26" s="47">
        <f>VLOOKUP($A26,'Occupancy Raw Data'!$B$8:$BE$45,'Occupancy Raw Data'!AT$3,FALSE)</f>
        <v>-2.31608949814837</v>
      </c>
      <c r="N26" s="48">
        <f>VLOOKUP($A26,'Occupancy Raw Data'!$B$8:$BE$45,'Occupancy Raw Data'!AU$3,FALSE)</f>
        <v>1.59344161349479</v>
      </c>
      <c r="O26" s="48">
        <f>VLOOKUP($A26,'Occupancy Raw Data'!$B$8:$BE$45,'Occupancy Raw Data'!AV$3,FALSE)</f>
        <v>2.722898845949</v>
      </c>
      <c r="P26" s="48">
        <f>VLOOKUP($A26,'Occupancy Raw Data'!$B$8:$BE$45,'Occupancy Raw Data'!AW$3,FALSE)</f>
        <v>1.2208015418615299</v>
      </c>
      <c r="Q26" s="48">
        <f>VLOOKUP($A26,'Occupancy Raw Data'!$B$8:$BE$45,'Occupancy Raw Data'!AX$3,FALSE)</f>
        <v>3.0243420149629099</v>
      </c>
      <c r="R26" s="49">
        <f>VLOOKUP($A26,'Occupancy Raw Data'!$B$8:$BE$45,'Occupancy Raw Data'!AY$3,FALSE)</f>
        <v>1.38494007554118</v>
      </c>
      <c r="S26" s="48">
        <f>VLOOKUP($A26,'Occupancy Raw Data'!$B$8:$BE$45,'Occupancy Raw Data'!BA$3,FALSE)</f>
        <v>0.75114869286734798</v>
      </c>
      <c r="T26" s="48">
        <f>VLOOKUP($A26,'Occupancy Raw Data'!$B$8:$BE$45,'Occupancy Raw Data'!BB$3,FALSE)</f>
        <v>1.4739970541883101</v>
      </c>
      <c r="U26" s="49">
        <f>VLOOKUP($A26,'Occupancy Raw Data'!$B$8:$BE$45,'Occupancy Raw Data'!BC$3,FALSE)</f>
        <v>1.1152943710910499</v>
      </c>
      <c r="V26" s="50">
        <f>VLOOKUP($A26,'Occupancy Raw Data'!$B$8:$BE$45,'Occupancy Raw Data'!BE$3,FALSE)</f>
        <v>1.29851149765816</v>
      </c>
      <c r="X26" s="51">
        <f>VLOOKUP($A26,'ADR Raw Data'!$B$6:$BE$43,'ADR Raw Data'!AG$1,FALSE)</f>
        <v>99.579857949371601</v>
      </c>
      <c r="Y26" s="52">
        <f>VLOOKUP($A26,'ADR Raw Data'!$B$6:$BE$43,'ADR Raw Data'!AH$1,FALSE)</f>
        <v>103.514922451994</v>
      </c>
      <c r="Z26" s="52">
        <f>VLOOKUP($A26,'ADR Raw Data'!$B$6:$BE$43,'ADR Raw Data'!AI$1,FALSE)</f>
        <v>106.43579540590601</v>
      </c>
      <c r="AA26" s="52">
        <f>VLOOKUP($A26,'ADR Raw Data'!$B$6:$BE$43,'ADR Raw Data'!AJ$1,FALSE)</f>
        <v>107.334682132963</v>
      </c>
      <c r="AB26" s="52">
        <f>VLOOKUP($A26,'ADR Raw Data'!$B$6:$BE$43,'ADR Raw Data'!AK$1,FALSE)</f>
        <v>113.258418640183</v>
      </c>
      <c r="AC26" s="53">
        <f>VLOOKUP($A26,'ADR Raw Data'!$B$6:$BE$43,'ADR Raw Data'!AL$1,FALSE)</f>
        <v>106.38204499918299</v>
      </c>
      <c r="AD26" s="52">
        <f>VLOOKUP($A26,'ADR Raw Data'!$B$6:$BE$43,'ADR Raw Data'!AN$1,FALSE)</f>
        <v>133.17056781931799</v>
      </c>
      <c r="AE26" s="52">
        <f>VLOOKUP($A26,'ADR Raw Data'!$B$6:$BE$43,'ADR Raw Data'!AO$1,FALSE)</f>
        <v>131.86403718956601</v>
      </c>
      <c r="AF26" s="53">
        <f>VLOOKUP($A26,'ADR Raw Data'!$B$6:$BE$43,'ADR Raw Data'!AP$1,FALSE)</f>
        <v>132.51004858044101</v>
      </c>
      <c r="AG26" s="54">
        <f>VLOOKUP($A26,'ADR Raw Data'!$B$6:$BE$43,'ADR Raw Data'!AR$1,FALSE)</f>
        <v>114.741613762754</v>
      </c>
      <c r="AI26" s="47">
        <f>VLOOKUP($A26,'ADR Raw Data'!$B$6:$BE$43,'ADR Raw Data'!AT$1,FALSE)</f>
        <v>4.9756784723089398</v>
      </c>
      <c r="AJ26" s="48">
        <f>VLOOKUP($A26,'ADR Raw Data'!$B$6:$BE$43,'ADR Raw Data'!AU$1,FALSE)</f>
        <v>8.88184377908782</v>
      </c>
      <c r="AK26" s="48">
        <f>VLOOKUP($A26,'ADR Raw Data'!$B$6:$BE$43,'ADR Raw Data'!AV$1,FALSE)</f>
        <v>11.369204156924299</v>
      </c>
      <c r="AL26" s="48">
        <f>VLOOKUP($A26,'ADR Raw Data'!$B$6:$BE$43,'ADR Raw Data'!AW$1,FALSE)</f>
        <v>11.5506834567573</v>
      </c>
      <c r="AM26" s="48">
        <f>VLOOKUP($A26,'ADR Raw Data'!$B$6:$BE$43,'ADR Raw Data'!AX$1,FALSE)</f>
        <v>10.8891911108598</v>
      </c>
      <c r="AN26" s="49">
        <f>VLOOKUP($A26,'ADR Raw Data'!$B$6:$BE$43,'ADR Raw Data'!AY$1,FALSE)</f>
        <v>9.8188978992812608</v>
      </c>
      <c r="AO26" s="48">
        <f>VLOOKUP($A26,'ADR Raw Data'!$B$6:$BE$43,'ADR Raw Data'!BA$1,FALSE)</f>
        <v>8.9498572912456495</v>
      </c>
      <c r="AP26" s="48">
        <f>VLOOKUP($A26,'ADR Raw Data'!$B$6:$BE$43,'ADR Raw Data'!BB$1,FALSE)</f>
        <v>8.9631913991233798</v>
      </c>
      <c r="AQ26" s="49">
        <f>VLOOKUP($A26,'ADR Raw Data'!$B$6:$BE$43,'ADR Raw Data'!BC$1,FALSE)</f>
        <v>8.9546214466466907</v>
      </c>
      <c r="AR26" s="50">
        <f>VLOOKUP($A26,'ADR Raw Data'!$B$6:$BE$43,'ADR Raw Data'!BE$1,FALSE)</f>
        <v>9.4829712707328397</v>
      </c>
      <c r="AT26" s="51">
        <f>VLOOKUP($A26,'RevPAR Raw Data'!$B$6:$BE$43,'RevPAR Raw Data'!AG$1,FALSE)</f>
        <v>49.844393801276198</v>
      </c>
      <c r="AU26" s="52">
        <f>VLOOKUP($A26,'RevPAR Raw Data'!$B$6:$BE$43,'RevPAR Raw Data'!AH$1,FALSE)</f>
        <v>63.882955788514103</v>
      </c>
      <c r="AV26" s="52">
        <f>VLOOKUP($A26,'RevPAR Raw Data'!$B$6:$BE$43,'RevPAR Raw Data'!AI$1,FALSE)</f>
        <v>68.004420237009995</v>
      </c>
      <c r="AW26" s="52">
        <f>VLOOKUP($A26,'RevPAR Raw Data'!$B$6:$BE$43,'RevPAR Raw Data'!AJ$1,FALSE)</f>
        <v>70.643245670009094</v>
      </c>
      <c r="AX26" s="52">
        <f>VLOOKUP($A26,'RevPAR Raw Data'!$B$6:$BE$43,'RevPAR Raw Data'!AK$1,FALSE)</f>
        <v>74.330354147675394</v>
      </c>
      <c r="AY26" s="53">
        <f>VLOOKUP($A26,'RevPAR Raw Data'!$B$6:$BE$43,'RevPAR Raw Data'!AL$1,FALSE)</f>
        <v>65.341073928896904</v>
      </c>
      <c r="AZ26" s="52">
        <f>VLOOKUP($A26,'RevPAR Raw Data'!$B$6:$BE$43,'RevPAR Raw Data'!AN$1,FALSE)</f>
        <v>95.1374421148587</v>
      </c>
      <c r="BA26" s="52">
        <f>VLOOKUP($A26,'RevPAR Raw Data'!$B$6:$BE$43,'RevPAR Raw Data'!AO$1,FALSE)</f>
        <v>96.319647219689998</v>
      </c>
      <c r="BB26" s="53">
        <f>VLOOKUP($A26,'RevPAR Raw Data'!$B$6:$BE$43,'RevPAR Raw Data'!AP$1,FALSE)</f>
        <v>95.728544667274306</v>
      </c>
      <c r="BC26" s="54">
        <f>VLOOKUP($A26,'RevPAR Raw Data'!$B$6:$BE$43,'RevPAR Raw Data'!AR$1,FALSE)</f>
        <v>74.0232084255762</v>
      </c>
      <c r="BE26" s="47">
        <f>VLOOKUP($A26,'RevPAR Raw Data'!$B$6:$BE$43,'RevPAR Raw Data'!AT$1,FALSE)</f>
        <v>2.5443478076017798</v>
      </c>
      <c r="BF26" s="48">
        <f>VLOOKUP($A26,'RevPAR Raw Data'!$B$6:$BE$43,'RevPAR Raw Data'!AU$1,FALSE)</f>
        <v>10.616812387404201</v>
      </c>
      <c r="BG26" s="48">
        <f>VLOOKUP($A26,'RevPAR Raw Data'!$B$6:$BE$43,'RevPAR Raw Data'!AV$1,FALSE)</f>
        <v>14.401674931655799</v>
      </c>
      <c r="BH26" s="48">
        <f>VLOOKUP($A26,'RevPAR Raw Data'!$B$6:$BE$43,'RevPAR Raw Data'!AW$1,FALSE)</f>
        <v>12.9124959203545</v>
      </c>
      <c r="BI26" s="48">
        <f>VLOOKUP($A26,'RevPAR Raw Data'!$B$6:$BE$43,'RevPAR Raw Data'!AX$1,FALSE)</f>
        <v>14.242859507678</v>
      </c>
      <c r="BJ26" s="49">
        <f>VLOOKUP($A26,'RevPAR Raw Data'!$B$6:$BE$43,'RevPAR Raw Data'!AY$1,FALSE)</f>
        <v>11.339823826806001</v>
      </c>
      <c r="BK26" s="48">
        <f>VLOOKUP($A26,'RevPAR Raw Data'!$B$6:$BE$43,'RevPAR Raw Data'!BA$1,FALSE)</f>
        <v>9.7682327201696797</v>
      </c>
      <c r="BL26" s="48">
        <f>VLOOKUP($A26,'RevPAR Raw Data'!$B$6:$BE$43,'RevPAR Raw Data'!BB$1,FALSE)</f>
        <v>10.569305630496</v>
      </c>
      <c r="BM26" s="49">
        <f>VLOOKUP($A26,'RevPAR Raw Data'!$B$6:$BE$43,'RevPAR Raw Data'!BC$1,FALSE)</f>
        <v>10.1697862066847</v>
      </c>
      <c r="BN26" s="50">
        <f>VLOOKUP($A26,'RevPAR Raw Data'!$B$6:$BE$43,'RevPAR Raw Data'!BE$1,FALSE)</f>
        <v>10.904620240661</v>
      </c>
    </row>
    <row r="27" spans="1:66" x14ac:dyDescent="0.45">
      <c r="A27" s="63" t="s">
        <v>47</v>
      </c>
      <c r="B27" s="47">
        <f>VLOOKUP($A27,'Occupancy Raw Data'!$B$8:$BE$45,'Occupancy Raw Data'!AG$3,FALSE)</f>
        <v>52.4495546264315</v>
      </c>
      <c r="C27" s="48">
        <f>VLOOKUP($A27,'Occupancy Raw Data'!$B$8:$BE$45,'Occupancy Raw Data'!AH$3,FALSE)</f>
        <v>66.042537720414401</v>
      </c>
      <c r="D27" s="48">
        <f>VLOOKUP($A27,'Occupancy Raw Data'!$B$8:$BE$45,'Occupancy Raw Data'!AI$3,FALSE)</f>
        <v>71.750590801672402</v>
      </c>
      <c r="E27" s="48">
        <f>VLOOKUP($A27,'Occupancy Raw Data'!$B$8:$BE$45,'Occupancy Raw Data'!AJ$3,FALSE)</f>
        <v>72.295946191601502</v>
      </c>
      <c r="F27" s="48">
        <f>VLOOKUP($A27,'Occupancy Raw Data'!$B$8:$BE$45,'Occupancy Raw Data'!AK$3,FALSE)</f>
        <v>68.210325395382597</v>
      </c>
      <c r="G27" s="49">
        <f>VLOOKUP($A27,'Occupancy Raw Data'!$B$8:$BE$45,'Occupancy Raw Data'!AL$3,FALSE)</f>
        <v>66.149790947100499</v>
      </c>
      <c r="H27" s="48">
        <f>VLOOKUP($A27,'Occupancy Raw Data'!$B$8:$BE$45,'Occupancy Raw Data'!AN$3,FALSE)</f>
        <v>71.123432103253904</v>
      </c>
      <c r="I27" s="48">
        <f>VLOOKUP($A27,'Occupancy Raw Data'!$B$8:$BE$45,'Occupancy Raw Data'!AO$3,FALSE)</f>
        <v>73.245773495728002</v>
      </c>
      <c r="J27" s="49">
        <f>VLOOKUP($A27,'Occupancy Raw Data'!$B$8:$BE$45,'Occupancy Raw Data'!AP$3,FALSE)</f>
        <v>72.184602799491003</v>
      </c>
      <c r="K27" s="50">
        <f>VLOOKUP($A27,'Occupancy Raw Data'!$B$8:$BE$45,'Occupancy Raw Data'!AR$3,FALSE)</f>
        <v>67.874022904926306</v>
      </c>
      <c r="M27" s="47">
        <f>VLOOKUP($A27,'Occupancy Raw Data'!$B$8:$BE$45,'Occupancy Raw Data'!AT$3,FALSE)</f>
        <v>4.89007012238031</v>
      </c>
      <c r="N27" s="48">
        <f>VLOOKUP($A27,'Occupancy Raw Data'!$B$8:$BE$45,'Occupancy Raw Data'!AU$3,FALSE)</f>
        <v>8.1814804782170292</v>
      </c>
      <c r="O27" s="48">
        <f>VLOOKUP($A27,'Occupancy Raw Data'!$B$8:$BE$45,'Occupancy Raw Data'!AV$3,FALSE)</f>
        <v>9.6167277549347308</v>
      </c>
      <c r="P27" s="48">
        <f>VLOOKUP($A27,'Occupancy Raw Data'!$B$8:$BE$45,'Occupancy Raw Data'!AW$3,FALSE)</f>
        <v>9.3556878846827995</v>
      </c>
      <c r="Q27" s="48">
        <f>VLOOKUP($A27,'Occupancy Raw Data'!$B$8:$BE$45,'Occupancy Raw Data'!AX$3,FALSE)</f>
        <v>5.2893403243126498</v>
      </c>
      <c r="R27" s="49">
        <f>VLOOKUP($A27,'Occupancy Raw Data'!$B$8:$BE$45,'Occupancy Raw Data'!AY$3,FALSE)</f>
        <v>7.5947091685338899</v>
      </c>
      <c r="S27" s="48">
        <f>VLOOKUP($A27,'Occupancy Raw Data'!$B$8:$BE$45,'Occupancy Raw Data'!BA$3,FALSE)</f>
        <v>2.2823529713916</v>
      </c>
      <c r="T27" s="48">
        <f>VLOOKUP($A27,'Occupancy Raw Data'!$B$8:$BE$45,'Occupancy Raw Data'!BB$3,FALSE)</f>
        <v>3.1172527321114001</v>
      </c>
      <c r="U27" s="49">
        <f>VLOOKUP($A27,'Occupancy Raw Data'!$B$8:$BE$45,'Occupancy Raw Data'!BC$3,FALSE)</f>
        <v>2.7042431272775098</v>
      </c>
      <c r="V27" s="50">
        <f>VLOOKUP($A27,'Occupancy Raw Data'!$B$8:$BE$45,'Occupancy Raw Data'!BE$3,FALSE)</f>
        <v>6.0601381719109204</v>
      </c>
      <c r="X27" s="51">
        <f>VLOOKUP($A27,'ADR Raw Data'!$B$6:$BE$43,'ADR Raw Data'!AG$1,FALSE)</f>
        <v>94.137499350142903</v>
      </c>
      <c r="Y27" s="52">
        <f>VLOOKUP($A27,'ADR Raw Data'!$B$6:$BE$43,'ADR Raw Data'!AH$1,FALSE)</f>
        <v>103.253505367464</v>
      </c>
      <c r="Z27" s="52">
        <f>VLOOKUP($A27,'ADR Raw Data'!$B$6:$BE$43,'ADR Raw Data'!AI$1,FALSE)</f>
        <v>108.59102736255301</v>
      </c>
      <c r="AA27" s="52">
        <f>VLOOKUP($A27,'ADR Raw Data'!$B$6:$BE$43,'ADR Raw Data'!AJ$1,FALSE)</f>
        <v>105.492481141563</v>
      </c>
      <c r="AB27" s="52">
        <f>VLOOKUP($A27,'ADR Raw Data'!$B$6:$BE$43,'ADR Raw Data'!AK$1,FALSE)</f>
        <v>103.36453527883199</v>
      </c>
      <c r="AC27" s="53">
        <f>VLOOKUP($A27,'ADR Raw Data'!$B$6:$BE$43,'ADR Raw Data'!AL$1,FALSE)</f>
        <v>103.478093105059</v>
      </c>
      <c r="AD27" s="52">
        <f>VLOOKUP($A27,'ADR Raw Data'!$B$6:$BE$43,'ADR Raw Data'!AN$1,FALSE)</f>
        <v>112.694682428115</v>
      </c>
      <c r="AE27" s="52">
        <f>VLOOKUP($A27,'ADR Raw Data'!$B$6:$BE$43,'ADR Raw Data'!AO$1,FALSE)</f>
        <v>113.19578333436699</v>
      </c>
      <c r="AF27" s="53">
        <f>VLOOKUP($A27,'ADR Raw Data'!$B$6:$BE$43,'ADR Raw Data'!AP$1,FALSE)</f>
        <v>112.948916170869</v>
      </c>
      <c r="AG27" s="54">
        <f>VLOOKUP($A27,'ADR Raw Data'!$B$6:$BE$43,'ADR Raw Data'!AR$1,FALSE)</f>
        <v>106.355893443014</v>
      </c>
      <c r="AI27" s="47">
        <f>VLOOKUP($A27,'ADR Raw Data'!$B$6:$BE$43,'ADR Raw Data'!AT$1,FALSE)</f>
        <v>1.7434656019829899</v>
      </c>
      <c r="AJ27" s="48">
        <f>VLOOKUP($A27,'ADR Raw Data'!$B$6:$BE$43,'ADR Raw Data'!AU$1,FALSE)</f>
        <v>4.0143599858324697</v>
      </c>
      <c r="AK27" s="48">
        <f>VLOOKUP($A27,'ADR Raw Data'!$B$6:$BE$43,'ADR Raw Data'!AV$1,FALSE)</f>
        <v>6.8127141496291204</v>
      </c>
      <c r="AL27" s="48">
        <f>VLOOKUP($A27,'ADR Raw Data'!$B$6:$BE$43,'ADR Raw Data'!AW$1,FALSE)</f>
        <v>3.4425098928180899</v>
      </c>
      <c r="AM27" s="48">
        <f>VLOOKUP($A27,'ADR Raw Data'!$B$6:$BE$43,'ADR Raw Data'!AX$1,FALSE)</f>
        <v>2.5058816539051798</v>
      </c>
      <c r="AN27" s="49">
        <f>VLOOKUP($A27,'ADR Raw Data'!$B$6:$BE$43,'ADR Raw Data'!AY$1,FALSE)</f>
        <v>3.8979092810981699</v>
      </c>
      <c r="AO27" s="48">
        <f>VLOOKUP($A27,'ADR Raw Data'!$B$6:$BE$43,'ADR Raw Data'!BA$1,FALSE)</f>
        <v>2.4670180987440999</v>
      </c>
      <c r="AP27" s="48">
        <f>VLOOKUP($A27,'ADR Raw Data'!$B$6:$BE$43,'ADR Raw Data'!BB$1,FALSE)</f>
        <v>1.20990913385287</v>
      </c>
      <c r="AQ27" s="49">
        <f>VLOOKUP($A27,'ADR Raw Data'!$B$6:$BE$43,'ADR Raw Data'!BC$1,FALSE)</f>
        <v>1.8274232056542099</v>
      </c>
      <c r="AR27" s="50">
        <f>VLOOKUP($A27,'ADR Raw Data'!$B$6:$BE$43,'ADR Raw Data'!BE$1,FALSE)</f>
        <v>3.10810102363383</v>
      </c>
      <c r="AT27" s="51">
        <f>VLOOKUP($A27,'RevPAR Raw Data'!$B$6:$BE$43,'RevPAR Raw Data'!AG$1,FALSE)</f>
        <v>49.374699145609803</v>
      </c>
      <c r="AU27" s="52">
        <f>VLOOKUP($A27,'RevPAR Raw Data'!$B$6:$BE$43,'RevPAR Raw Data'!AH$1,FALSE)</f>
        <v>68.191235229958096</v>
      </c>
      <c r="AV27" s="52">
        <f>VLOOKUP($A27,'RevPAR Raw Data'!$B$6:$BE$43,'RevPAR Raw Data'!AI$1,FALSE)</f>
        <v>77.914703690238099</v>
      </c>
      <c r="AW27" s="52">
        <f>VLOOKUP($A27,'RevPAR Raw Data'!$B$6:$BE$43,'RevPAR Raw Data'!AJ$1,FALSE)</f>
        <v>76.266787402290404</v>
      </c>
      <c r="AX27" s="52">
        <f>VLOOKUP($A27,'RevPAR Raw Data'!$B$6:$BE$43,'RevPAR Raw Data'!AK$1,FALSE)</f>
        <v>70.505285857116803</v>
      </c>
      <c r="AY27" s="53">
        <f>VLOOKUP($A27,'RevPAR Raw Data'!$B$6:$BE$43,'RevPAR Raw Data'!AL$1,FALSE)</f>
        <v>68.450542265042699</v>
      </c>
      <c r="AZ27" s="52">
        <f>VLOOKUP($A27,'RevPAR Raw Data'!$B$6:$BE$43,'RevPAR Raw Data'!AN$1,FALSE)</f>
        <v>80.152325940737995</v>
      </c>
      <c r="BA27" s="52">
        <f>VLOOKUP($A27,'RevPAR Raw Data'!$B$6:$BE$43,'RevPAR Raw Data'!AO$1,FALSE)</f>
        <v>82.911127067805793</v>
      </c>
      <c r="BB27" s="53">
        <f>VLOOKUP($A27,'RevPAR Raw Data'!$B$6:$BE$43,'RevPAR Raw Data'!AP$1,FALSE)</f>
        <v>81.531726504271901</v>
      </c>
      <c r="BC27" s="54">
        <f>VLOOKUP($A27,'RevPAR Raw Data'!$B$6:$BE$43,'RevPAR Raw Data'!AR$1,FALSE)</f>
        <v>72.188023476251004</v>
      </c>
      <c r="BE27" s="47">
        <f>VLOOKUP($A27,'RevPAR Raw Data'!$B$6:$BE$43,'RevPAR Raw Data'!AT$1,FALSE)</f>
        <v>6.7187924148598599</v>
      </c>
      <c r="BF27" s="48">
        <f>VLOOKUP($A27,'RevPAR Raw Data'!$B$6:$BE$43,'RevPAR Raw Data'!AU$1,FALSE)</f>
        <v>12.5242745426157</v>
      </c>
      <c r="BG27" s="48">
        <f>VLOOKUP($A27,'RevPAR Raw Data'!$B$6:$BE$43,'RevPAR Raw Data'!AV$1,FALSE)</f>
        <v>17.0846020770556</v>
      </c>
      <c r="BH27" s="48">
        <f>VLOOKUP($A27,'RevPAR Raw Data'!$B$6:$BE$43,'RevPAR Raw Data'!AW$1,FALSE)</f>
        <v>13.120268258472199</v>
      </c>
      <c r="BI27" s="48">
        <f>VLOOKUP($A27,'RevPAR Raw Data'!$B$6:$BE$43,'RevPAR Raw Data'!AX$1,FALSE)</f>
        <v>7.9277665870174001</v>
      </c>
      <c r="BJ27" s="49">
        <f>VLOOKUP($A27,'RevPAR Raw Data'!$B$6:$BE$43,'RevPAR Raw Data'!AY$1,FALSE)</f>
        <v>11.7886533231847</v>
      </c>
      <c r="BK27" s="48">
        <f>VLOOKUP($A27,'RevPAR Raw Data'!$B$6:$BE$43,'RevPAR Raw Data'!BA$1,FALSE)</f>
        <v>4.80567713101716</v>
      </c>
      <c r="BL27" s="48">
        <f>VLOOKUP($A27,'RevPAR Raw Data'!$B$6:$BE$43,'RevPAR Raw Data'!BB$1,FALSE)</f>
        <v>4.3648777914953802</v>
      </c>
      <c r="BM27" s="49">
        <f>VLOOKUP($A27,'RevPAR Raw Data'!$B$6:$BE$43,'RevPAR Raw Data'!BC$1,FALSE)</f>
        <v>4.5810842993768999</v>
      </c>
      <c r="BN27" s="50">
        <f>VLOOKUP($A27,'RevPAR Raw Data'!$B$6:$BE$43,'RevPAR Raw Data'!BE$1,FALSE)</f>
        <v>9.3565944120995503</v>
      </c>
    </row>
    <row r="28" spans="1:66" x14ac:dyDescent="0.45">
      <c r="A28" s="63" t="s">
        <v>48</v>
      </c>
      <c r="B28" s="47">
        <f>VLOOKUP($A28,'Occupancy Raw Data'!$B$8:$BE$45,'Occupancy Raw Data'!AG$3,FALSE)</f>
        <v>56.180491195551397</v>
      </c>
      <c r="C28" s="48">
        <f>VLOOKUP($A28,'Occupancy Raw Data'!$B$8:$BE$45,'Occupancy Raw Data'!AH$3,FALSE)</f>
        <v>67.718952734012902</v>
      </c>
      <c r="D28" s="48">
        <f>VLOOKUP($A28,'Occupancy Raw Data'!$B$8:$BE$45,'Occupancy Raw Data'!AI$3,FALSE)</f>
        <v>72.034291010194593</v>
      </c>
      <c r="E28" s="48">
        <f>VLOOKUP($A28,'Occupancy Raw Data'!$B$8:$BE$45,'Occupancy Raw Data'!AJ$3,FALSE)</f>
        <v>71.298656163113904</v>
      </c>
      <c r="F28" s="48">
        <f>VLOOKUP($A28,'Occupancy Raw Data'!$B$8:$BE$45,'Occupancy Raw Data'!AK$3,FALSE)</f>
        <v>71.460843373493901</v>
      </c>
      <c r="G28" s="49">
        <f>VLOOKUP($A28,'Occupancy Raw Data'!$B$8:$BE$45,'Occupancy Raw Data'!AL$3,FALSE)</f>
        <v>67.738646895273405</v>
      </c>
      <c r="H28" s="48">
        <f>VLOOKUP($A28,'Occupancy Raw Data'!$B$8:$BE$45,'Occupancy Raw Data'!AN$3,FALSE)</f>
        <v>72.190685820203797</v>
      </c>
      <c r="I28" s="48">
        <f>VLOOKUP($A28,'Occupancy Raw Data'!$B$8:$BE$45,'Occupancy Raw Data'!AO$3,FALSE)</f>
        <v>72.034291010194593</v>
      </c>
      <c r="J28" s="49">
        <f>VLOOKUP($A28,'Occupancy Raw Data'!$B$8:$BE$45,'Occupancy Raw Data'!AP$3,FALSE)</f>
        <v>72.112488415199195</v>
      </c>
      <c r="K28" s="50">
        <f>VLOOKUP($A28,'Occupancy Raw Data'!$B$8:$BE$45,'Occupancy Raw Data'!AR$3,FALSE)</f>
        <v>68.988315900966498</v>
      </c>
      <c r="M28" s="47">
        <f>VLOOKUP($A28,'Occupancy Raw Data'!$B$8:$BE$45,'Occupancy Raw Data'!AT$3,FALSE)</f>
        <v>3.5685820203892402</v>
      </c>
      <c r="N28" s="48">
        <f>VLOOKUP($A28,'Occupancy Raw Data'!$B$8:$BE$45,'Occupancy Raw Data'!AU$3,FALSE)</f>
        <v>5.2213793954799899</v>
      </c>
      <c r="O28" s="48">
        <f>VLOOKUP($A28,'Occupancy Raw Data'!$B$8:$BE$45,'Occupancy Raw Data'!AV$3,FALSE)</f>
        <v>4.8200846066220597</v>
      </c>
      <c r="P28" s="48">
        <f>VLOOKUP($A28,'Occupancy Raw Data'!$B$8:$BE$45,'Occupancy Raw Data'!AW$3,FALSE)</f>
        <v>0.76797085541741505</v>
      </c>
      <c r="Q28" s="48">
        <f>VLOOKUP($A28,'Occupancy Raw Data'!$B$8:$BE$45,'Occupancy Raw Data'!AX$3,FALSE)</f>
        <v>1.8763950324625001</v>
      </c>
      <c r="R28" s="49">
        <f>VLOOKUP($A28,'Occupancy Raw Data'!$B$8:$BE$45,'Occupancy Raw Data'!AY$3,FALSE)</f>
        <v>3.1893340404110599</v>
      </c>
      <c r="S28" s="48">
        <f>VLOOKUP($A28,'Occupancy Raw Data'!$B$8:$BE$45,'Occupancy Raw Data'!BA$3,FALSE)</f>
        <v>-1.0713714830449801</v>
      </c>
      <c r="T28" s="48">
        <f>VLOOKUP($A28,'Occupancy Raw Data'!$B$8:$BE$45,'Occupancy Raw Data'!BB$3,FALSE)</f>
        <v>-3.3122924516620502</v>
      </c>
      <c r="U28" s="49">
        <f>VLOOKUP($A28,'Occupancy Raw Data'!$B$8:$BE$45,'Occupancy Raw Data'!BC$3,FALSE)</f>
        <v>-2.2034527586765398</v>
      </c>
      <c r="V28" s="50">
        <f>VLOOKUP($A28,'Occupancy Raw Data'!$B$8:$BE$45,'Occupancy Raw Data'!BE$3,FALSE)</f>
        <v>1.51748343518302</v>
      </c>
      <c r="X28" s="51">
        <f>VLOOKUP($A28,'ADR Raw Data'!$B$6:$BE$43,'ADR Raw Data'!AG$1,FALSE)</f>
        <v>138.04276935766501</v>
      </c>
      <c r="Y28" s="52">
        <f>VLOOKUP($A28,'ADR Raw Data'!$B$6:$BE$43,'ADR Raw Data'!AH$1,FALSE)</f>
        <v>137.84126678641601</v>
      </c>
      <c r="Z28" s="52">
        <f>VLOOKUP($A28,'ADR Raw Data'!$B$6:$BE$43,'ADR Raw Data'!AI$1,FALSE)</f>
        <v>137.52668784174901</v>
      </c>
      <c r="AA28" s="52">
        <f>VLOOKUP($A28,'ADR Raw Data'!$B$6:$BE$43,'ADR Raw Data'!AJ$1,FALSE)</f>
        <v>144.536015110894</v>
      </c>
      <c r="AB28" s="52">
        <f>VLOOKUP($A28,'ADR Raw Data'!$B$6:$BE$43,'ADR Raw Data'!AK$1,FALSE)</f>
        <v>161.42854583772299</v>
      </c>
      <c r="AC28" s="53">
        <f>VLOOKUP($A28,'ADR Raw Data'!$B$6:$BE$43,'ADR Raw Data'!AL$1,FALSE)</f>
        <v>144.19378061294199</v>
      </c>
      <c r="AD28" s="52">
        <f>VLOOKUP($A28,'ADR Raw Data'!$B$6:$BE$43,'ADR Raw Data'!AN$1,FALSE)</f>
        <v>199.76593597047199</v>
      </c>
      <c r="AE28" s="52">
        <f>VLOOKUP($A28,'ADR Raw Data'!$B$6:$BE$43,'ADR Raw Data'!AO$1,FALSE)</f>
        <v>195.055776777098</v>
      </c>
      <c r="AF28" s="53">
        <f>VLOOKUP($A28,'ADR Raw Data'!$B$6:$BE$43,'ADR Raw Data'!AP$1,FALSE)</f>
        <v>197.413410177115</v>
      </c>
      <c r="AG28" s="54">
        <f>VLOOKUP($A28,'ADR Raw Data'!$B$6:$BE$43,'ADR Raw Data'!AR$1,FALSE)</f>
        <v>160.08798311163301</v>
      </c>
      <c r="AI28" s="47">
        <f>VLOOKUP($A28,'ADR Raw Data'!$B$6:$BE$43,'ADR Raw Data'!AT$1,FALSE)</f>
        <v>7.8797410081583696E-2</v>
      </c>
      <c r="AJ28" s="48">
        <f>VLOOKUP($A28,'ADR Raw Data'!$B$6:$BE$43,'ADR Raw Data'!AU$1,FALSE)</f>
        <v>3.25546321935715</v>
      </c>
      <c r="AK28" s="48">
        <f>VLOOKUP($A28,'ADR Raw Data'!$B$6:$BE$43,'ADR Raw Data'!AV$1,FALSE)</f>
        <v>0.19509303363695199</v>
      </c>
      <c r="AL28" s="48">
        <f>VLOOKUP($A28,'ADR Raw Data'!$B$6:$BE$43,'ADR Raw Data'!AW$1,FALSE)</f>
        <v>1.24376477938574</v>
      </c>
      <c r="AM28" s="48">
        <f>VLOOKUP($A28,'ADR Raw Data'!$B$6:$BE$43,'ADR Raw Data'!AX$1,FALSE)</f>
        <v>2.41635640204936</v>
      </c>
      <c r="AN28" s="49">
        <f>VLOOKUP($A28,'ADR Raw Data'!$B$6:$BE$43,'ADR Raw Data'!AY$1,FALSE)</f>
        <v>1.4236246052244199</v>
      </c>
      <c r="AO28" s="48">
        <f>VLOOKUP($A28,'ADR Raw Data'!$B$6:$BE$43,'ADR Raw Data'!BA$1,FALSE)</f>
        <v>2.43506792285726</v>
      </c>
      <c r="AP28" s="48">
        <f>VLOOKUP($A28,'ADR Raw Data'!$B$6:$BE$43,'ADR Raw Data'!BB$1,FALSE)</f>
        <v>1.4471879228468101</v>
      </c>
      <c r="AQ28" s="49">
        <f>VLOOKUP($A28,'ADR Raw Data'!$B$6:$BE$43,'ADR Raw Data'!BC$1,FALSE)</f>
        <v>1.95343785034458</v>
      </c>
      <c r="AR28" s="50">
        <f>VLOOKUP($A28,'ADR Raw Data'!$B$6:$BE$43,'ADR Raw Data'!BE$1,FALSE)</f>
        <v>1.2423118714958601</v>
      </c>
      <c r="AT28" s="51">
        <f>VLOOKUP($A28,'RevPAR Raw Data'!$B$6:$BE$43,'RevPAR Raw Data'!AG$1,FALSE)</f>
        <v>77.553105885078693</v>
      </c>
      <c r="AU28" s="52">
        <f>VLOOKUP($A28,'RevPAR Raw Data'!$B$6:$BE$43,'RevPAR Raw Data'!AH$1,FALSE)</f>
        <v>93.3446623030583</v>
      </c>
      <c r="AV28" s="52">
        <f>VLOOKUP($A28,'RevPAR Raw Data'!$B$6:$BE$43,'RevPAR Raw Data'!AI$1,FALSE)</f>
        <v>99.066374536607896</v>
      </c>
      <c r="AW28" s="52">
        <f>VLOOKUP($A28,'RevPAR Raw Data'!$B$6:$BE$43,'RevPAR Raw Data'!AJ$1,FALSE)</f>
        <v>103.052236445783</v>
      </c>
      <c r="AX28" s="52">
        <f>VLOOKUP($A28,'RevPAR Raw Data'!$B$6:$BE$43,'RevPAR Raw Data'!AK$1,FALSE)</f>
        <v>115.35820030120399</v>
      </c>
      <c r="AY28" s="53">
        <f>VLOOKUP($A28,'RevPAR Raw Data'!$B$6:$BE$43,'RevPAR Raw Data'!AL$1,FALSE)</f>
        <v>97.674915894346597</v>
      </c>
      <c r="AZ28" s="52">
        <f>VLOOKUP($A28,'RevPAR Raw Data'!$B$6:$BE$43,'RevPAR Raw Data'!AN$1,FALSE)</f>
        <v>144.21239921223301</v>
      </c>
      <c r="BA28" s="52">
        <f>VLOOKUP($A28,'RevPAR Raw Data'!$B$6:$BE$43,'RevPAR Raw Data'!AO$1,FALSE)</f>
        <v>140.50704587581001</v>
      </c>
      <c r="BB28" s="53">
        <f>VLOOKUP($A28,'RevPAR Raw Data'!$B$6:$BE$43,'RevPAR Raw Data'!AP$1,FALSE)</f>
        <v>142.35972254402199</v>
      </c>
      <c r="BC28" s="54">
        <f>VLOOKUP($A28,'RevPAR Raw Data'!$B$6:$BE$43,'RevPAR Raw Data'!AR$1,FALSE)</f>
        <v>110.442003508539</v>
      </c>
      <c r="BE28" s="47">
        <f>VLOOKUP($A28,'RevPAR Raw Data'!$B$6:$BE$43,'RevPAR Raw Data'!AT$1,FALSE)</f>
        <v>3.6501913806795301</v>
      </c>
      <c r="BF28" s="48">
        <f>VLOOKUP($A28,'RevPAR Raw Data'!$B$6:$BE$43,'RevPAR Raw Data'!AU$1,FALSE)</f>
        <v>8.6468227006001008</v>
      </c>
      <c r="BG28" s="48">
        <f>VLOOKUP($A28,'RevPAR Raw Data'!$B$6:$BE$43,'RevPAR Raw Data'!AV$1,FALSE)</f>
        <v>5.0245812895419304</v>
      </c>
      <c r="BH28" s="48">
        <f>VLOOKUP($A28,'RevPAR Raw Data'!$B$6:$BE$43,'RevPAR Raw Data'!AW$1,FALSE)</f>
        <v>2.0212873858187899</v>
      </c>
      <c r="BI28" s="48">
        <f>VLOOKUP($A28,'RevPAR Raw Data'!$B$6:$BE$43,'RevPAR Raw Data'!AX$1,FALSE)</f>
        <v>4.3380918260065098</v>
      </c>
      <c r="BJ28" s="49">
        <f>VLOOKUP($A28,'RevPAR Raw Data'!$B$6:$BE$43,'RevPAR Raw Data'!AY$1,FALSE)</f>
        <v>4.6583627897775699</v>
      </c>
      <c r="BK28" s="48">
        <f>VLOOKUP($A28,'RevPAR Raw Data'!$B$6:$BE$43,'RevPAR Raw Data'!BA$1,FALSE)</f>
        <v>1.337607816494</v>
      </c>
      <c r="BL28" s="48">
        <f>VLOOKUP($A28,'RevPAR Raw Data'!$B$6:$BE$43,'RevPAR Raw Data'!BB$1,FALSE)</f>
        <v>-1.9130396251450501</v>
      </c>
      <c r="BM28" s="49">
        <f>VLOOKUP($A28,'RevPAR Raw Data'!$B$6:$BE$43,'RevPAR Raw Data'!BC$1,FALSE)</f>
        <v>-0.29305798853441301</v>
      </c>
      <c r="BN28" s="50">
        <f>VLOOKUP($A28,'RevPAR Raw Data'!$B$6:$BE$43,'RevPAR Raw Data'!BE$1,FALSE)</f>
        <v>2.77864718354214</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47.6365937174333</v>
      </c>
      <c r="C30" s="48">
        <f>VLOOKUP($A30,'Occupancy Raw Data'!$B$8:$BE$45,'Occupancy Raw Data'!AH$3,FALSE)</f>
        <v>59.226589251153698</v>
      </c>
      <c r="D30" s="48">
        <f>VLOOKUP($A30,'Occupancy Raw Data'!$B$8:$BE$45,'Occupancy Raw Data'!AI$3,FALSE)</f>
        <v>63.659371743337701</v>
      </c>
      <c r="E30" s="48">
        <f>VLOOKUP($A30,'Occupancy Raw Data'!$B$8:$BE$45,'Occupancy Raw Data'!AJ$3,FALSE)</f>
        <v>64.143218698823802</v>
      </c>
      <c r="F30" s="48">
        <f>VLOOKUP($A30,'Occupancy Raw Data'!$B$8:$BE$45,'Occupancy Raw Data'!AK$3,FALSE)</f>
        <v>57.588953401816198</v>
      </c>
      <c r="G30" s="49">
        <f>VLOOKUP($A30,'Occupancy Raw Data'!$B$8:$BE$45,'Occupancy Raw Data'!AL$3,FALSE)</f>
        <v>58.450945362513004</v>
      </c>
      <c r="H30" s="48">
        <f>VLOOKUP($A30,'Occupancy Raw Data'!$B$8:$BE$45,'Occupancy Raw Data'!AN$3,FALSE)</f>
        <v>61.292243561113501</v>
      </c>
      <c r="I30" s="48">
        <f>VLOOKUP($A30,'Occupancy Raw Data'!$B$8:$BE$45,'Occupancy Raw Data'!AO$3,FALSE)</f>
        <v>61.857972309066497</v>
      </c>
      <c r="J30" s="49">
        <f>VLOOKUP($A30,'Occupancy Raw Data'!$B$8:$BE$45,'Occupancy Raw Data'!AP$3,FALSE)</f>
        <v>61.575107935090003</v>
      </c>
      <c r="K30" s="50">
        <f>VLOOKUP($A30,'Occupancy Raw Data'!$B$8:$BE$45,'Occupancy Raw Data'!AR$3,FALSE)</f>
        <v>59.343563240392101</v>
      </c>
      <c r="M30" s="47">
        <f>VLOOKUP($A30,'Occupancy Raw Data'!$B$8:$BE$45,'Occupancy Raw Data'!AT$3,FALSE)</f>
        <v>-4.8961620317631303</v>
      </c>
      <c r="N30" s="48">
        <f>VLOOKUP($A30,'Occupancy Raw Data'!$B$8:$BE$45,'Occupancy Raw Data'!AU$3,FALSE)</f>
        <v>-5.5486043983848097</v>
      </c>
      <c r="O30" s="48">
        <f>VLOOKUP($A30,'Occupancy Raw Data'!$B$8:$BE$45,'Occupancy Raw Data'!AV$3,FALSE)</f>
        <v>-5.6415910748150297</v>
      </c>
      <c r="P30" s="48">
        <f>VLOOKUP($A30,'Occupancy Raw Data'!$B$8:$BE$45,'Occupancy Raw Data'!AW$3,FALSE)</f>
        <v>-5.4081403115325504</v>
      </c>
      <c r="Q30" s="48">
        <f>VLOOKUP($A30,'Occupancy Raw Data'!$B$8:$BE$45,'Occupancy Raw Data'!AX$3,FALSE)</f>
        <v>-8.0949720028796399</v>
      </c>
      <c r="R30" s="49">
        <f>VLOOKUP($A30,'Occupancy Raw Data'!$B$8:$BE$45,'Occupancy Raw Data'!AY$3,FALSE)</f>
        <v>-5.9464617666992297</v>
      </c>
      <c r="S30" s="48">
        <f>VLOOKUP($A30,'Occupancy Raw Data'!$B$8:$BE$45,'Occupancy Raw Data'!BA$3,FALSE)</f>
        <v>-6.7136967176682196</v>
      </c>
      <c r="T30" s="48">
        <f>VLOOKUP($A30,'Occupancy Raw Data'!$B$8:$BE$45,'Occupancy Raw Data'!BB$3,FALSE)</f>
        <v>-7.05443135099231</v>
      </c>
      <c r="U30" s="49">
        <f>VLOOKUP($A30,'Occupancy Raw Data'!$B$8:$BE$45,'Occupancy Raw Data'!BC$3,FALSE)</f>
        <v>-6.88515836872525</v>
      </c>
      <c r="V30" s="50">
        <f>VLOOKUP($A30,'Occupancy Raw Data'!$B$8:$BE$45,'Occupancy Raw Data'!BE$3,FALSE)</f>
        <v>-6.2267139403403204</v>
      </c>
      <c r="X30" s="51">
        <f>VLOOKUP($A30,'ADR Raw Data'!$B$6:$BE$43,'ADR Raw Data'!AG$1,FALSE)</f>
        <v>94.331681381357896</v>
      </c>
      <c r="Y30" s="52">
        <f>VLOOKUP($A30,'ADR Raw Data'!$B$6:$BE$43,'ADR Raw Data'!AH$1,FALSE)</f>
        <v>100.760989756802</v>
      </c>
      <c r="Z30" s="52">
        <f>VLOOKUP($A30,'ADR Raw Data'!$B$6:$BE$43,'ADR Raw Data'!AI$1,FALSE)</f>
        <v>105.917198900841</v>
      </c>
      <c r="AA30" s="52">
        <f>VLOOKUP($A30,'ADR Raw Data'!$B$6:$BE$43,'ADR Raw Data'!AJ$1,FALSE)</f>
        <v>105.37843448996099</v>
      </c>
      <c r="AB30" s="52">
        <f>VLOOKUP($A30,'ADR Raw Data'!$B$6:$BE$43,'ADR Raw Data'!AK$1,FALSE)</f>
        <v>101.05939766044</v>
      </c>
      <c r="AC30" s="53">
        <f>VLOOKUP($A30,'ADR Raw Data'!$B$6:$BE$43,'ADR Raw Data'!AL$1,FALSE)</f>
        <v>101.908391044662</v>
      </c>
      <c r="AD30" s="52">
        <f>VLOOKUP($A30,'ADR Raw Data'!$B$6:$BE$43,'ADR Raw Data'!AN$1,FALSE)</f>
        <v>110.89492409521399</v>
      </c>
      <c r="AE30" s="52">
        <f>VLOOKUP($A30,'ADR Raw Data'!$B$6:$BE$43,'ADR Raw Data'!AO$1,FALSE)</f>
        <v>109.978758724428</v>
      </c>
      <c r="AF30" s="53">
        <f>VLOOKUP($A30,'ADR Raw Data'!$B$6:$BE$43,'ADR Raw Data'!AP$1,FALSE)</f>
        <v>110.434737064796</v>
      </c>
      <c r="AG30" s="54">
        <f>VLOOKUP($A30,'ADR Raw Data'!$B$6:$BE$43,'ADR Raw Data'!AR$1,FALSE)</f>
        <v>104.436096531703</v>
      </c>
      <c r="AI30" s="47">
        <f>VLOOKUP($A30,'ADR Raw Data'!$B$6:$BE$43,'ADR Raw Data'!AT$1,FALSE)</f>
        <v>5.4343948058298297</v>
      </c>
      <c r="AJ30" s="48">
        <f>VLOOKUP($A30,'ADR Raw Data'!$B$6:$BE$43,'ADR Raw Data'!AU$1,FALSE)</f>
        <v>4.9815214368906098</v>
      </c>
      <c r="AK30" s="48">
        <f>VLOOKUP($A30,'ADR Raw Data'!$B$6:$BE$43,'ADR Raw Data'!AV$1,FALSE)</f>
        <v>6.5231142771359796</v>
      </c>
      <c r="AL30" s="48">
        <f>VLOOKUP($A30,'ADR Raw Data'!$B$6:$BE$43,'ADR Raw Data'!AW$1,FALSE)</f>
        <v>6.4298953629364499</v>
      </c>
      <c r="AM30" s="48">
        <f>VLOOKUP($A30,'ADR Raw Data'!$B$6:$BE$43,'ADR Raw Data'!AX$1,FALSE)</f>
        <v>5.8351100381307699</v>
      </c>
      <c r="AN30" s="49">
        <f>VLOOKUP($A30,'ADR Raw Data'!$B$6:$BE$43,'ADR Raw Data'!AY$1,FALSE)</f>
        <v>5.88744847246452</v>
      </c>
      <c r="AO30" s="48">
        <f>VLOOKUP($A30,'ADR Raw Data'!$B$6:$BE$43,'ADR Raw Data'!BA$1,FALSE)</f>
        <v>7.5616215697503897</v>
      </c>
      <c r="AP30" s="48">
        <f>VLOOKUP($A30,'ADR Raw Data'!$B$6:$BE$43,'ADR Raw Data'!BB$1,FALSE)</f>
        <v>7.0644367080245702</v>
      </c>
      <c r="AQ30" s="49">
        <f>VLOOKUP($A30,'ADR Raw Data'!$B$6:$BE$43,'ADR Raw Data'!BC$1,FALSE)</f>
        <v>7.3127019993574001</v>
      </c>
      <c r="AR30" s="50">
        <f>VLOOKUP($A30,'ADR Raw Data'!$B$6:$BE$43,'ADR Raw Data'!BE$1,FALSE)</f>
        <v>6.31502640960744</v>
      </c>
      <c r="AT30" s="51">
        <f>VLOOKUP($A30,'RevPAR Raw Data'!$B$6:$BE$43,'RevPAR Raw Data'!AG$1,FALSE)</f>
        <v>44.936399806461203</v>
      </c>
      <c r="AU30" s="52">
        <f>VLOOKUP($A30,'RevPAR Raw Data'!$B$6:$BE$43,'RevPAR Raw Data'!AH$1,FALSE)</f>
        <v>59.677297528658599</v>
      </c>
      <c r="AV30" s="52">
        <f>VLOOKUP($A30,'RevPAR Raw Data'!$B$6:$BE$43,'RevPAR Raw Data'!AI$1,FALSE)</f>
        <v>67.426223388417398</v>
      </c>
      <c r="AW30" s="52">
        <f>VLOOKUP($A30,'RevPAR Raw Data'!$B$6:$BE$43,'RevPAR Raw Data'!AJ$1,FALSE)</f>
        <v>67.593119696292902</v>
      </c>
      <c r="AX30" s="52">
        <f>VLOOKUP($A30,'RevPAR Raw Data'!$B$6:$BE$43,'RevPAR Raw Data'!AK$1,FALSE)</f>
        <v>58.199049426827401</v>
      </c>
      <c r="AY30" s="53">
        <f>VLOOKUP($A30,'RevPAR Raw Data'!$B$6:$BE$43,'RevPAR Raw Data'!AL$1,FALSE)</f>
        <v>59.566417969331503</v>
      </c>
      <c r="AZ30" s="52">
        <f>VLOOKUP($A30,'RevPAR Raw Data'!$B$6:$BE$43,'RevPAR Raw Data'!AN$1,FALSE)</f>
        <v>67.969986973351098</v>
      </c>
      <c r="BA30" s="52">
        <f>VLOOKUP($A30,'RevPAR Raw Data'!$B$6:$BE$43,'RevPAR Raw Data'!AO$1,FALSE)</f>
        <v>68.030630117612006</v>
      </c>
      <c r="BB30" s="53">
        <f>VLOOKUP($A30,'RevPAR Raw Data'!$B$6:$BE$43,'RevPAR Raw Data'!AP$1,FALSE)</f>
        <v>68.000308545481602</v>
      </c>
      <c r="BC30" s="54">
        <f>VLOOKUP($A30,'RevPAR Raw Data'!$B$6:$BE$43,'RevPAR Raw Data'!AR$1,FALSE)</f>
        <v>61.9761009910887</v>
      </c>
      <c r="BE30" s="47">
        <f>VLOOKUP($A30,'RevPAR Raw Data'!$B$6:$BE$43,'RevPAR Raw Data'!AT$1,FALSE)</f>
        <v>0.27215599892754699</v>
      </c>
      <c r="BF30" s="48">
        <f>VLOOKUP($A30,'RevPAR Raw Data'!$B$6:$BE$43,'RevPAR Raw Data'!AU$1,FALSE)</f>
        <v>-0.84348787904798705</v>
      </c>
      <c r="BG30" s="48">
        <f>VLOOKUP($A30,'RevPAR Raw Data'!$B$6:$BE$43,'RevPAR Raw Data'!AV$1,FALSE)</f>
        <v>0.51351576946205602</v>
      </c>
      <c r="BH30" s="48">
        <f>VLOOKUP($A30,'RevPAR Raw Data'!$B$6:$BE$43,'RevPAR Raw Data'!AW$1,FALSE)</f>
        <v>0.67401728829157204</v>
      </c>
      <c r="BI30" s="48">
        <f>VLOOKUP($A30,'RevPAR Raw Data'!$B$6:$BE$43,'RevPAR Raw Data'!AX$1,FALSE)</f>
        <v>-2.7322124886727801</v>
      </c>
      <c r="BJ30" s="49">
        <f>VLOOKUP($A30,'RevPAR Raw Data'!$B$6:$BE$43,'RevPAR Raw Data'!AY$1,FALSE)</f>
        <v>-0.40910816668392702</v>
      </c>
      <c r="BK30" s="48">
        <f>VLOOKUP($A30,'RevPAR Raw Data'!$B$6:$BE$43,'RevPAR Raw Data'!BA$1,FALSE)</f>
        <v>0.34026051295133802</v>
      </c>
      <c r="BL30" s="48">
        <f>VLOOKUP($A30,'RevPAR Raw Data'!$B$6:$BE$43,'RevPAR Raw Data'!BB$1,FALSE)</f>
        <v>-0.48835048086964</v>
      </c>
      <c r="BM30" s="49">
        <f>VLOOKUP($A30,'RevPAR Raw Data'!$B$6:$BE$43,'RevPAR Raw Data'!BC$1,FALSE)</f>
        <v>-7.5947483056549997E-2</v>
      </c>
      <c r="BN30" s="50">
        <f>VLOOKUP($A30,'RevPAR Raw Data'!$B$6:$BE$43,'RevPAR Raw Data'!BE$1,FALSE)</f>
        <v>-0.304906160516078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53.297082878345499</v>
      </c>
      <c r="C32" s="48">
        <f>VLOOKUP($A32,'Occupancy Raw Data'!$B$8:$BE$45,'Occupancy Raw Data'!AH$3,FALSE)</f>
        <v>61.345352439105902</v>
      </c>
      <c r="D32" s="48">
        <f>VLOOKUP($A32,'Occupancy Raw Data'!$B$8:$BE$45,'Occupancy Raw Data'!AI$3,FALSE)</f>
        <v>67.227489206391496</v>
      </c>
      <c r="E32" s="48">
        <f>VLOOKUP($A32,'Occupancy Raw Data'!$B$8:$BE$45,'Occupancy Raw Data'!AJ$3,FALSE)</f>
        <v>66.732318511594698</v>
      </c>
      <c r="F32" s="48">
        <f>VLOOKUP($A32,'Occupancy Raw Data'!$B$8:$BE$45,'Occupancy Raw Data'!AK$3,FALSE)</f>
        <v>63.841411848488804</v>
      </c>
      <c r="G32" s="49">
        <f>VLOOKUP($A32,'Occupancy Raw Data'!$B$8:$BE$45,'Occupancy Raw Data'!AL$3,FALSE)</f>
        <v>62.491538557457602</v>
      </c>
      <c r="H32" s="48">
        <f>VLOOKUP($A32,'Occupancy Raw Data'!$B$8:$BE$45,'Occupancy Raw Data'!AN$3,FALSE)</f>
        <v>72.232607824809705</v>
      </c>
      <c r="I32" s="48">
        <f>VLOOKUP($A32,'Occupancy Raw Data'!$B$8:$BE$45,'Occupancy Raw Data'!AO$3,FALSE)</f>
        <v>75.329371967774904</v>
      </c>
      <c r="J32" s="49">
        <f>VLOOKUP($A32,'Occupancy Raw Data'!$B$8:$BE$45,'Occupancy Raw Data'!AP$3,FALSE)</f>
        <v>73.780989896292297</v>
      </c>
      <c r="K32" s="50">
        <f>VLOOKUP($A32,'Occupancy Raw Data'!$B$8:$BE$45,'Occupancy Raw Data'!AR$3,FALSE)</f>
        <v>65.718347666785405</v>
      </c>
      <c r="M32" s="47">
        <f>VLOOKUP($A32,'Occupancy Raw Data'!$B$8:$BE$45,'Occupancy Raw Data'!AT$3,FALSE)</f>
        <v>-5.4728175527277196</v>
      </c>
      <c r="N32" s="48">
        <f>VLOOKUP($A32,'Occupancy Raw Data'!$B$8:$BE$45,'Occupancy Raw Data'!AU$3,FALSE)</f>
        <v>-5.4369748063877203</v>
      </c>
      <c r="O32" s="48">
        <f>VLOOKUP($A32,'Occupancy Raw Data'!$B$8:$BE$45,'Occupancy Raw Data'!AV$3,FALSE)</f>
        <v>-2.4654400840857198</v>
      </c>
      <c r="P32" s="48">
        <f>VLOOKUP($A32,'Occupancy Raw Data'!$B$8:$BE$45,'Occupancy Raw Data'!AW$3,FALSE)</f>
        <v>-4.4185260056499001</v>
      </c>
      <c r="Q32" s="48">
        <f>VLOOKUP($A32,'Occupancy Raw Data'!$B$8:$BE$45,'Occupancy Raw Data'!AX$3,FALSE)</f>
        <v>-5.7459220754929001</v>
      </c>
      <c r="R32" s="49">
        <f>VLOOKUP($A32,'Occupancy Raw Data'!$B$8:$BE$45,'Occupancy Raw Data'!AY$3,FALSE)</f>
        <v>-4.6644439173641796</v>
      </c>
      <c r="S32" s="48">
        <f>VLOOKUP($A32,'Occupancy Raw Data'!$B$8:$BE$45,'Occupancy Raw Data'!BA$3,FALSE)</f>
        <v>-3.8381342086238899</v>
      </c>
      <c r="T32" s="48">
        <f>VLOOKUP($A32,'Occupancy Raw Data'!$B$8:$BE$45,'Occupancy Raw Data'!BB$3,FALSE)</f>
        <v>-3.6542135542261298</v>
      </c>
      <c r="U32" s="49">
        <f>VLOOKUP($A32,'Occupancy Raw Data'!$B$8:$BE$45,'Occupancy Raw Data'!BC$3,FALSE)</f>
        <v>-3.7443318056881099</v>
      </c>
      <c r="V32" s="50">
        <f>VLOOKUP($A32,'Occupancy Raw Data'!$B$8:$BE$45,'Occupancy Raw Data'!BE$3,FALSE)</f>
        <v>-4.3702615142714496</v>
      </c>
      <c r="X32" s="51">
        <f>VLOOKUP($A32,'ADR Raw Data'!$B$6:$BE$43,'ADR Raw Data'!AG$1,FALSE)</f>
        <v>100.280917448569</v>
      </c>
      <c r="Y32" s="52">
        <f>VLOOKUP($A32,'ADR Raw Data'!$B$6:$BE$43,'ADR Raw Data'!AH$1,FALSE)</f>
        <v>105.071368353464</v>
      </c>
      <c r="Z32" s="52">
        <f>VLOOKUP($A32,'ADR Raw Data'!$B$6:$BE$43,'ADR Raw Data'!AI$1,FALSE)</f>
        <v>109.654322692664</v>
      </c>
      <c r="AA32" s="52">
        <f>VLOOKUP($A32,'ADR Raw Data'!$B$6:$BE$43,'ADR Raw Data'!AJ$1,FALSE)</f>
        <v>107.67109038868701</v>
      </c>
      <c r="AB32" s="52">
        <f>VLOOKUP($A32,'ADR Raw Data'!$B$6:$BE$43,'ADR Raw Data'!AK$1,FALSE)</f>
        <v>103.437070763251</v>
      </c>
      <c r="AC32" s="53">
        <f>VLOOKUP($A32,'ADR Raw Data'!$B$6:$BE$43,'ADR Raw Data'!AL$1,FALSE)</f>
        <v>105.462928912477</v>
      </c>
      <c r="AD32" s="52">
        <f>VLOOKUP($A32,'ADR Raw Data'!$B$6:$BE$43,'ADR Raw Data'!AN$1,FALSE)</f>
        <v>114.480400113996</v>
      </c>
      <c r="AE32" s="52">
        <f>VLOOKUP($A32,'ADR Raw Data'!$B$6:$BE$43,'ADR Raw Data'!AO$1,FALSE)</f>
        <v>118.006795757566</v>
      </c>
      <c r="AF32" s="53">
        <f>VLOOKUP($A32,'ADR Raw Data'!$B$6:$BE$43,'ADR Raw Data'!AP$1,FALSE)</f>
        <v>116.280600745036</v>
      </c>
      <c r="AG32" s="54">
        <f>VLOOKUP($A32,'ADR Raw Data'!$B$6:$BE$43,'ADR Raw Data'!AR$1,FALSE)</f>
        <v>108.93422838977099</v>
      </c>
      <c r="AI32" s="47">
        <f>VLOOKUP($A32,'ADR Raw Data'!$B$6:$BE$43,'ADR Raw Data'!AT$1,FALSE)</f>
        <v>3.5916485408915602</v>
      </c>
      <c r="AJ32" s="48">
        <f>VLOOKUP($A32,'ADR Raw Data'!$B$6:$BE$43,'ADR Raw Data'!AU$1,FALSE)</f>
        <v>4.6470708044080302</v>
      </c>
      <c r="AK32" s="48">
        <f>VLOOKUP($A32,'ADR Raw Data'!$B$6:$BE$43,'ADR Raw Data'!AV$1,FALSE)</f>
        <v>6.34679725878207</v>
      </c>
      <c r="AL32" s="48">
        <f>VLOOKUP($A32,'ADR Raw Data'!$B$6:$BE$43,'ADR Raw Data'!AW$1,FALSE)</f>
        <v>3.8826247908544</v>
      </c>
      <c r="AM32" s="48">
        <f>VLOOKUP($A32,'ADR Raw Data'!$B$6:$BE$43,'ADR Raw Data'!AX$1,FALSE)</f>
        <v>0.44019615707264598</v>
      </c>
      <c r="AN32" s="49">
        <f>VLOOKUP($A32,'ADR Raw Data'!$B$6:$BE$43,'ADR Raw Data'!AY$1,FALSE)</f>
        <v>3.8233362722239699</v>
      </c>
      <c r="AO32" s="48">
        <f>VLOOKUP($A32,'ADR Raw Data'!$B$6:$BE$43,'ADR Raw Data'!BA$1,FALSE)</f>
        <v>-1.1942826425841999</v>
      </c>
      <c r="AP32" s="48">
        <f>VLOOKUP($A32,'ADR Raw Data'!$B$6:$BE$43,'ADR Raw Data'!BB$1,FALSE)</f>
        <v>-1.87664784942012</v>
      </c>
      <c r="AQ32" s="49">
        <f>VLOOKUP($A32,'ADR Raw Data'!$B$6:$BE$43,'ADR Raw Data'!BC$1,FALSE)</f>
        <v>-1.5472259185230901</v>
      </c>
      <c r="AR32" s="50">
        <f>VLOOKUP($A32,'ADR Raw Data'!$B$6:$BE$43,'ADR Raw Data'!BE$1,FALSE)</f>
        <v>1.9528462857159701</v>
      </c>
      <c r="AT32" s="51">
        <f>VLOOKUP($A32,'RevPAR Raw Data'!$B$6:$BE$43,'RevPAR Raw Data'!AG$1,FALSE)</f>
        <v>53.446803683729598</v>
      </c>
      <c r="AU32" s="52">
        <f>VLOOKUP($A32,'RevPAR Raw Data'!$B$6:$BE$43,'RevPAR Raw Data'!AH$1,FALSE)</f>
        <v>64.456401229024095</v>
      </c>
      <c r="AV32" s="52">
        <f>VLOOKUP($A32,'RevPAR Raw Data'!$B$6:$BE$43,'RevPAR Raw Data'!AI$1,FALSE)</f>
        <v>73.717847952552603</v>
      </c>
      <c r="AW32" s="52">
        <f>VLOOKUP($A32,'RevPAR Raw Data'!$B$6:$BE$43,'RevPAR Raw Data'!AJ$1,FALSE)</f>
        <v>71.8514149830863</v>
      </c>
      <c r="AX32" s="52">
        <f>VLOOKUP($A32,'RevPAR Raw Data'!$B$6:$BE$43,'RevPAR Raw Data'!AK$1,FALSE)</f>
        <v>66.035686349979898</v>
      </c>
      <c r="AY32" s="53">
        <f>VLOOKUP($A32,'RevPAR Raw Data'!$B$6:$BE$43,'RevPAR Raw Data'!AL$1,FALSE)</f>
        <v>65.905406885164794</v>
      </c>
      <c r="AZ32" s="52">
        <f>VLOOKUP($A32,'RevPAR Raw Data'!$B$6:$BE$43,'RevPAR Raw Data'!AN$1,FALSE)</f>
        <v>82.692178450616396</v>
      </c>
      <c r="BA32" s="52">
        <f>VLOOKUP($A32,'RevPAR Raw Data'!$B$6:$BE$43,'RevPAR Raw Data'!AO$1,FALSE)</f>
        <v>88.8937781234699</v>
      </c>
      <c r="BB32" s="53">
        <f>VLOOKUP($A32,'RevPAR Raw Data'!$B$6:$BE$43,'RevPAR Raw Data'!AP$1,FALSE)</f>
        <v>85.792978287043198</v>
      </c>
      <c r="BC32" s="54">
        <f>VLOOKUP($A32,'RevPAR Raw Data'!$B$6:$BE$43,'RevPAR Raw Data'!AR$1,FALSE)</f>
        <v>71.589774941319703</v>
      </c>
      <c r="BE32" s="47">
        <f>VLOOKUP($A32,'RevPAR Raw Data'!$B$6:$BE$43,'RevPAR Raw Data'!AT$1,FALSE)</f>
        <v>-2.0777333836143499</v>
      </c>
      <c r="BF32" s="48">
        <f>VLOOKUP($A32,'RevPAR Raw Data'!$B$6:$BE$43,'RevPAR Raw Data'!AU$1,FALSE)</f>
        <v>-1.0425640708503501</v>
      </c>
      <c r="BG32" s="48">
        <f>VLOOKUP($A32,'RevPAR Raw Data'!$B$6:$BE$43,'RevPAR Raw Data'!AV$1,FALSE)</f>
        <v>3.7248806910226802</v>
      </c>
      <c r="BH32" s="48">
        <f>VLOOKUP($A32,'RevPAR Raw Data'!$B$6:$BE$43,'RevPAR Raw Data'!AW$1,FALSE)</f>
        <v>-0.70745600088120697</v>
      </c>
      <c r="BI32" s="48">
        <f>VLOOKUP($A32,'RevPAR Raw Data'!$B$6:$BE$43,'RevPAR Raw Data'!AX$1,FALSE)</f>
        <v>-5.33101924658496</v>
      </c>
      <c r="BJ32" s="49">
        <f>VLOOKUP($A32,'RevPAR Raw Data'!$B$6:$BE$43,'RevPAR Raw Data'!AY$1,FALSE)</f>
        <v>-1.0194450213303401</v>
      </c>
      <c r="BK32" s="48">
        <f>VLOOKUP($A32,'RevPAR Raw Data'!$B$6:$BE$43,'RevPAR Raw Data'!BA$1,FALSE)</f>
        <v>-4.98657868055541</v>
      </c>
      <c r="BL32" s="48">
        <f>VLOOKUP($A32,'RevPAR Raw Data'!$B$6:$BE$43,'RevPAR Raw Data'!BB$1,FALSE)</f>
        <v>-5.46228468356765</v>
      </c>
      <c r="BM32" s="49">
        <f>VLOOKUP($A32,'RevPAR Raw Data'!$B$6:$BE$43,'RevPAR Raw Data'!BC$1,FALSE)</f>
        <v>-5.2336244520380903</v>
      </c>
      <c r="BN32" s="50">
        <f>VLOOKUP($A32,'RevPAR Raw Data'!$B$6:$BE$43,'RevPAR Raw Data'!BE$1,FALSE)</f>
        <v>-2.5027597182129999</v>
      </c>
    </row>
    <row r="33" spans="1:66" x14ac:dyDescent="0.45">
      <c r="A33" s="63" t="s">
        <v>45</v>
      </c>
      <c r="B33" s="47">
        <f>VLOOKUP($A33,'Occupancy Raw Data'!$B$8:$BE$45,'Occupancy Raw Data'!AG$3,FALSE)</f>
        <v>61.035382830626403</v>
      </c>
      <c r="C33" s="48">
        <f>VLOOKUP($A33,'Occupancy Raw Data'!$B$8:$BE$45,'Occupancy Raw Data'!AH$3,FALSE)</f>
        <v>67.976604795050207</v>
      </c>
      <c r="D33" s="48">
        <f>VLOOKUP($A33,'Occupancy Raw Data'!$B$8:$BE$45,'Occupancy Raw Data'!AI$3,FALSE)</f>
        <v>69.803750966744005</v>
      </c>
      <c r="E33" s="48">
        <f>VLOOKUP($A33,'Occupancy Raw Data'!$B$8:$BE$45,'Occupancy Raw Data'!AJ$3,FALSE)</f>
        <v>70.639984532095895</v>
      </c>
      <c r="F33" s="48">
        <f>VLOOKUP($A33,'Occupancy Raw Data'!$B$8:$BE$45,'Occupancy Raw Data'!AK$3,FALSE)</f>
        <v>70.5819798917246</v>
      </c>
      <c r="G33" s="49">
        <f>VLOOKUP($A33,'Occupancy Raw Data'!$B$8:$BE$45,'Occupancy Raw Data'!AL$3,FALSE)</f>
        <v>68.007540603248202</v>
      </c>
      <c r="H33" s="48">
        <f>VLOOKUP($A33,'Occupancy Raw Data'!$B$8:$BE$45,'Occupancy Raw Data'!AN$3,FALSE)</f>
        <v>75.865235885537501</v>
      </c>
      <c r="I33" s="48">
        <f>VLOOKUP($A33,'Occupancy Raw Data'!$B$8:$BE$45,'Occupancy Raw Data'!AO$3,FALSE)</f>
        <v>74.627803557617895</v>
      </c>
      <c r="J33" s="49">
        <f>VLOOKUP($A33,'Occupancy Raw Data'!$B$8:$BE$45,'Occupancy Raw Data'!AP$3,FALSE)</f>
        <v>75.246519721577698</v>
      </c>
      <c r="K33" s="50">
        <f>VLOOKUP($A33,'Occupancy Raw Data'!$B$8:$BE$45,'Occupancy Raw Data'!AR$3,FALSE)</f>
        <v>70.075820351342301</v>
      </c>
      <c r="M33" s="47">
        <f>VLOOKUP($A33,'Occupancy Raw Data'!$B$8:$BE$45,'Occupancy Raw Data'!AT$3,FALSE)</f>
        <v>-8.1620413734778996</v>
      </c>
      <c r="N33" s="48">
        <f>VLOOKUP($A33,'Occupancy Raw Data'!$B$8:$BE$45,'Occupancy Raw Data'!AU$3,FALSE)</f>
        <v>-9.3702604592307992</v>
      </c>
      <c r="O33" s="48">
        <f>VLOOKUP($A33,'Occupancy Raw Data'!$B$8:$BE$45,'Occupancy Raw Data'!AV$3,FALSE)</f>
        <v>-8.5255328374621193</v>
      </c>
      <c r="P33" s="48">
        <f>VLOOKUP($A33,'Occupancy Raw Data'!$B$8:$BE$45,'Occupancy Raw Data'!AW$3,FALSE)</f>
        <v>-7.1699517397148496</v>
      </c>
      <c r="Q33" s="48">
        <f>VLOOKUP($A33,'Occupancy Raw Data'!$B$8:$BE$45,'Occupancy Raw Data'!AX$3,FALSE)</f>
        <v>-4.0638586225984001</v>
      </c>
      <c r="R33" s="49">
        <f>VLOOKUP($A33,'Occupancy Raw Data'!$B$8:$BE$45,'Occupancy Raw Data'!AY$3,FALSE)</f>
        <v>-7.4683922284263904</v>
      </c>
      <c r="S33" s="48">
        <f>VLOOKUP($A33,'Occupancy Raw Data'!$B$8:$BE$45,'Occupancy Raw Data'!BA$3,FALSE)</f>
        <v>-3.88123164871724</v>
      </c>
      <c r="T33" s="48">
        <f>VLOOKUP($A33,'Occupancy Raw Data'!$B$8:$BE$45,'Occupancy Raw Data'!BB$3,FALSE)</f>
        <v>-6.9316220248310199</v>
      </c>
      <c r="U33" s="49">
        <f>VLOOKUP($A33,'Occupancy Raw Data'!$B$8:$BE$45,'Occupancy Raw Data'!BC$3,FALSE)</f>
        <v>-5.4184792215910402</v>
      </c>
      <c r="V33" s="50">
        <f>VLOOKUP($A33,'Occupancy Raw Data'!$B$8:$BE$45,'Occupancy Raw Data'!BE$3,FALSE)</f>
        <v>-6.8507729945950899</v>
      </c>
      <c r="X33" s="51">
        <f>VLOOKUP($A33,'ADR Raw Data'!$B$6:$BE$43,'ADR Raw Data'!AG$1,FALSE)</f>
        <v>86.9479337451492</v>
      </c>
      <c r="Y33" s="52">
        <f>VLOOKUP($A33,'ADR Raw Data'!$B$6:$BE$43,'ADR Raw Data'!AH$1,FALSE)</f>
        <v>90.0313613880395</v>
      </c>
      <c r="Z33" s="52">
        <f>VLOOKUP($A33,'ADR Raw Data'!$B$6:$BE$43,'ADR Raw Data'!AI$1,FALSE)</f>
        <v>92.016392916002999</v>
      </c>
      <c r="AA33" s="52">
        <f>VLOOKUP($A33,'ADR Raw Data'!$B$6:$BE$43,'ADR Raw Data'!AJ$1,FALSE)</f>
        <v>92.150180484466901</v>
      </c>
      <c r="AB33" s="52">
        <f>VLOOKUP($A33,'ADR Raw Data'!$B$6:$BE$43,'ADR Raw Data'!AK$1,FALSE)</f>
        <v>90.070237645527996</v>
      </c>
      <c r="AC33" s="53">
        <f>VLOOKUP($A33,'ADR Raw Data'!$B$6:$BE$43,'ADR Raw Data'!AL$1,FALSE)</f>
        <v>90.333627196611005</v>
      </c>
      <c r="AD33" s="52">
        <f>VLOOKUP($A33,'ADR Raw Data'!$B$6:$BE$43,'ADR Raw Data'!AN$1,FALSE)</f>
        <v>96.084146760114606</v>
      </c>
      <c r="AE33" s="52">
        <f>VLOOKUP($A33,'ADR Raw Data'!$B$6:$BE$43,'ADR Raw Data'!AO$1,FALSE)</f>
        <v>96.418295394779406</v>
      </c>
      <c r="AF33" s="53">
        <f>VLOOKUP($A33,'ADR Raw Data'!$B$6:$BE$43,'ADR Raw Data'!AP$1,FALSE)</f>
        <v>96.249847305196795</v>
      </c>
      <c r="AG33" s="54">
        <f>VLOOKUP($A33,'ADR Raw Data'!$B$6:$BE$43,'ADR Raw Data'!AR$1,FALSE)</f>
        <v>92.148701908731596</v>
      </c>
      <c r="AI33" s="47">
        <f>VLOOKUP($A33,'ADR Raw Data'!$B$6:$BE$43,'ADR Raw Data'!AT$1,FALSE)</f>
        <v>1.3661298322797699</v>
      </c>
      <c r="AJ33" s="48">
        <f>VLOOKUP($A33,'ADR Raw Data'!$B$6:$BE$43,'ADR Raw Data'!AU$1,FALSE)</f>
        <v>1.19096126842748</v>
      </c>
      <c r="AK33" s="48">
        <f>VLOOKUP($A33,'ADR Raw Data'!$B$6:$BE$43,'ADR Raw Data'!AV$1,FALSE)</f>
        <v>2.65069684422927</v>
      </c>
      <c r="AL33" s="48">
        <f>VLOOKUP($A33,'ADR Raw Data'!$B$6:$BE$43,'ADR Raw Data'!AW$1,FALSE)</f>
        <v>2.6410208250883098</v>
      </c>
      <c r="AM33" s="48">
        <f>VLOOKUP($A33,'ADR Raw Data'!$B$6:$BE$43,'ADR Raw Data'!AX$1,FALSE)</f>
        <v>1.56337220359657</v>
      </c>
      <c r="AN33" s="49">
        <f>VLOOKUP($A33,'ADR Raw Data'!$B$6:$BE$43,'ADR Raw Data'!AY$1,FALSE)</f>
        <v>1.9047762673650701</v>
      </c>
      <c r="AO33" s="48">
        <f>VLOOKUP($A33,'ADR Raw Data'!$B$6:$BE$43,'ADR Raw Data'!BA$1,FALSE)</f>
        <v>0.94050862901434196</v>
      </c>
      <c r="AP33" s="48">
        <f>VLOOKUP($A33,'ADR Raw Data'!$B$6:$BE$43,'ADR Raw Data'!BB$1,FALSE)</f>
        <v>0.59224894702767195</v>
      </c>
      <c r="AQ33" s="49">
        <f>VLOOKUP($A33,'ADR Raw Data'!$B$6:$BE$43,'ADR Raw Data'!BC$1,FALSE)</f>
        <v>0.76157936491769895</v>
      </c>
      <c r="AR33" s="50">
        <f>VLOOKUP($A33,'ADR Raw Data'!$B$6:$BE$43,'ADR Raw Data'!BE$1,FALSE)</f>
        <v>1.5694580465763199</v>
      </c>
      <c r="AT33" s="51">
        <f>VLOOKUP($A33,'RevPAR Raw Data'!$B$6:$BE$43,'RevPAR Raw Data'!AG$1,FALSE)</f>
        <v>53.069004224671303</v>
      </c>
      <c r="AU33" s="52">
        <f>VLOOKUP($A33,'RevPAR Raw Data'!$B$6:$BE$43,'RevPAR Raw Data'!AH$1,FALSE)</f>
        <v>61.200262722351098</v>
      </c>
      <c r="AV33" s="52">
        <f>VLOOKUP($A33,'RevPAR Raw Data'!$B$6:$BE$43,'RevPAR Raw Data'!AI$1,FALSE)</f>
        <v>64.230893759667396</v>
      </c>
      <c r="AW33" s="52">
        <f>VLOOKUP($A33,'RevPAR Raw Data'!$B$6:$BE$43,'RevPAR Raw Data'!AJ$1,FALSE)</f>
        <v>65.094873240525899</v>
      </c>
      <c r="AX33" s="52">
        <f>VLOOKUP($A33,'RevPAR Raw Data'!$B$6:$BE$43,'RevPAR Raw Data'!AK$1,FALSE)</f>
        <v>63.573357023395197</v>
      </c>
      <c r="AY33" s="53">
        <f>VLOOKUP($A33,'RevPAR Raw Data'!$B$6:$BE$43,'RevPAR Raw Data'!AL$1,FALSE)</f>
        <v>61.433678194122102</v>
      </c>
      <c r="AZ33" s="52">
        <f>VLOOKUP($A33,'RevPAR Raw Data'!$B$6:$BE$43,'RevPAR Raw Data'!AN$1,FALSE)</f>
        <v>72.894464588166997</v>
      </c>
      <c r="BA33" s="52">
        <f>VLOOKUP($A33,'RevPAR Raw Data'!$B$6:$BE$43,'RevPAR Raw Data'!AO$1,FALSE)</f>
        <v>71.954856080819695</v>
      </c>
      <c r="BB33" s="53">
        <f>VLOOKUP($A33,'RevPAR Raw Data'!$B$6:$BE$43,'RevPAR Raw Data'!AP$1,FALSE)</f>
        <v>72.424660334493396</v>
      </c>
      <c r="BC33" s="54">
        <f>VLOOKUP($A33,'RevPAR Raw Data'!$B$6:$BE$43,'RevPAR Raw Data'!AR$1,FALSE)</f>
        <v>64.573958805656801</v>
      </c>
      <c r="BE33" s="47">
        <f>VLOOKUP($A33,'RevPAR Raw Data'!$B$6:$BE$43,'RevPAR Raw Data'!AT$1,FALSE)</f>
        <v>-6.9074156233242299</v>
      </c>
      <c r="BF33" s="48">
        <f>VLOOKUP($A33,'RevPAR Raw Data'!$B$6:$BE$43,'RevPAR Raw Data'!AU$1,FALSE)</f>
        <v>-8.2908953636235196</v>
      </c>
      <c r="BG33" s="48">
        <f>VLOOKUP($A33,'RevPAR Raw Data'!$B$6:$BE$43,'RevPAR Raw Data'!AV$1,FALSE)</f>
        <v>-6.1008220231091803</v>
      </c>
      <c r="BH33" s="48">
        <f>VLOOKUP($A33,'RevPAR Raw Data'!$B$6:$BE$43,'RevPAR Raw Data'!AW$1,FALSE)</f>
        <v>-4.7182908332211797</v>
      </c>
      <c r="BI33" s="48">
        <f>VLOOKUP($A33,'RevPAR Raw Data'!$B$6:$BE$43,'RevPAR Raw Data'!AX$1,FALSE)</f>
        <v>-2.5640196551009899</v>
      </c>
      <c r="BJ33" s="49">
        <f>VLOOKUP($A33,'RevPAR Raw Data'!$B$6:$BE$43,'RevPAR Raw Data'!AY$1,FALSE)</f>
        <v>-5.7058721237821199</v>
      </c>
      <c r="BK33" s="48">
        <f>VLOOKUP($A33,'RevPAR Raw Data'!$B$6:$BE$43,'RevPAR Raw Data'!BA$1,FALSE)</f>
        <v>-2.9772263382711199</v>
      </c>
      <c r="BL33" s="48">
        <f>VLOOKUP($A33,'RevPAR Raw Data'!$B$6:$BE$43,'RevPAR Raw Data'!BB$1,FALSE)</f>
        <v>-6.3804255362573397</v>
      </c>
      <c r="BM33" s="49">
        <f>VLOOKUP($A33,'RevPAR Raw Data'!$B$6:$BE$43,'RevPAR Raw Data'!BC$1,FALSE)</f>
        <v>-4.6981658763173302</v>
      </c>
      <c r="BN33" s="50">
        <f>VLOOKUP($A33,'RevPAR Raw Data'!$B$6:$BE$43,'RevPAR Raw Data'!BE$1,FALSE)</f>
        <v>-5.3888349560351099</v>
      </c>
    </row>
    <row r="34" spans="1:66" x14ac:dyDescent="0.45">
      <c r="A34" s="63" t="s">
        <v>111</v>
      </c>
      <c r="B34" s="47">
        <f>VLOOKUP($A34,'Occupancy Raw Data'!$B$8:$BE$45,'Occupancy Raw Data'!AG$3,FALSE)</f>
        <v>42.547998698340301</v>
      </c>
      <c r="C34" s="48">
        <f>VLOOKUP($A34,'Occupancy Raw Data'!$B$8:$BE$45,'Occupancy Raw Data'!AH$3,FALSE)</f>
        <v>52.391799544419101</v>
      </c>
      <c r="D34" s="48">
        <f>VLOOKUP($A34,'Occupancy Raw Data'!$B$8:$BE$45,'Occupancy Raw Data'!AI$3,FALSE)</f>
        <v>66.457858769931605</v>
      </c>
      <c r="E34" s="48">
        <f>VLOOKUP($A34,'Occupancy Raw Data'!$B$8:$BE$45,'Occupancy Raw Data'!AJ$3,FALSE)</f>
        <v>61.373250894890901</v>
      </c>
      <c r="F34" s="48">
        <f>VLOOKUP($A34,'Occupancy Raw Data'!$B$8:$BE$45,'Occupancy Raw Data'!AK$3,FALSE)</f>
        <v>55.019524894240099</v>
      </c>
      <c r="G34" s="49">
        <f>VLOOKUP($A34,'Occupancy Raw Data'!$B$8:$BE$45,'Occupancy Raw Data'!AL$3,FALSE)</f>
        <v>55.558086560364401</v>
      </c>
      <c r="H34" s="48">
        <f>VLOOKUP($A34,'Occupancy Raw Data'!$B$8:$BE$45,'Occupancy Raw Data'!AN$3,FALSE)</f>
        <v>71.575008135372599</v>
      </c>
      <c r="I34" s="48">
        <f>VLOOKUP($A34,'Occupancy Raw Data'!$B$8:$BE$45,'Occupancy Raw Data'!AO$3,FALSE)</f>
        <v>81.963878945655694</v>
      </c>
      <c r="J34" s="49">
        <f>VLOOKUP($A34,'Occupancy Raw Data'!$B$8:$BE$45,'Occupancy Raw Data'!AP$3,FALSE)</f>
        <v>76.769443540514104</v>
      </c>
      <c r="K34" s="50">
        <f>VLOOKUP($A34,'Occupancy Raw Data'!$B$8:$BE$45,'Occupancy Raw Data'!AR$3,FALSE)</f>
        <v>61.618474268978602</v>
      </c>
      <c r="M34" s="47">
        <f>VLOOKUP($A34,'Occupancy Raw Data'!$B$8:$BE$45,'Occupancy Raw Data'!AT$3,FALSE)</f>
        <v>4.4551611314334902</v>
      </c>
      <c r="N34" s="48">
        <f>VLOOKUP($A34,'Occupancy Raw Data'!$B$8:$BE$45,'Occupancy Raw Data'!AU$3,FALSE)</f>
        <v>3.2041212824635301</v>
      </c>
      <c r="O34" s="48">
        <f>VLOOKUP($A34,'Occupancy Raw Data'!$B$8:$BE$45,'Occupancy Raw Data'!AV$3,FALSE)</f>
        <v>11.5164182999897</v>
      </c>
      <c r="P34" s="48">
        <f>VLOOKUP($A34,'Occupancy Raw Data'!$B$8:$BE$45,'Occupancy Raw Data'!AW$3,FALSE)</f>
        <v>3.2758878791628101</v>
      </c>
      <c r="Q34" s="48">
        <f>VLOOKUP($A34,'Occupancy Raw Data'!$B$8:$BE$45,'Occupancy Raw Data'!AX$3,FALSE)</f>
        <v>-5.0649753275821299</v>
      </c>
      <c r="R34" s="49">
        <f>VLOOKUP($A34,'Occupancy Raw Data'!$B$8:$BE$45,'Occupancy Raw Data'!AY$3,FALSE)</f>
        <v>3.4699103229013302</v>
      </c>
      <c r="S34" s="48">
        <f>VLOOKUP($A34,'Occupancy Raw Data'!$B$8:$BE$45,'Occupancy Raw Data'!BA$3,FALSE)</f>
        <v>6.4494743303965603</v>
      </c>
      <c r="T34" s="48">
        <f>VLOOKUP($A34,'Occupancy Raw Data'!$B$8:$BE$45,'Occupancy Raw Data'!BB$3,FALSE)</f>
        <v>7.7627914230776902</v>
      </c>
      <c r="U34" s="49">
        <f>VLOOKUP($A34,'Occupancy Raw Data'!$B$8:$BE$45,'Occupancy Raw Data'!BC$3,FALSE)</f>
        <v>7.1465550828935296</v>
      </c>
      <c r="V34" s="50">
        <f>VLOOKUP($A34,'Occupancy Raw Data'!$B$8:$BE$45,'Occupancy Raw Data'!BE$3,FALSE)</f>
        <v>4.7493929106122303</v>
      </c>
      <c r="X34" s="51">
        <f>VLOOKUP($A34,'ADR Raw Data'!$B$6:$BE$43,'ADR Raw Data'!AG$1,FALSE)</f>
        <v>146.828468451242</v>
      </c>
      <c r="Y34" s="52">
        <f>VLOOKUP($A34,'ADR Raw Data'!$B$6:$BE$43,'ADR Raw Data'!AH$1,FALSE)</f>
        <v>153.07958074534099</v>
      </c>
      <c r="Z34" s="52">
        <f>VLOOKUP($A34,'ADR Raw Data'!$B$6:$BE$43,'ADR Raw Data'!AI$1,FALSE)</f>
        <v>159.99695923613601</v>
      </c>
      <c r="AA34" s="52">
        <f>VLOOKUP($A34,'ADR Raw Data'!$B$6:$BE$43,'ADR Raw Data'!AJ$1,FALSE)</f>
        <v>156.098398727465</v>
      </c>
      <c r="AB34" s="52">
        <f>VLOOKUP($A34,'ADR Raw Data'!$B$6:$BE$43,'ADR Raw Data'!AK$1,FALSE)</f>
        <v>146.23428803785299</v>
      </c>
      <c r="AC34" s="53">
        <f>VLOOKUP($A34,'ADR Raw Data'!$B$6:$BE$43,'ADR Raw Data'!AL$1,FALSE)</f>
        <v>153.08819071047799</v>
      </c>
      <c r="AD34" s="52">
        <f>VLOOKUP($A34,'ADR Raw Data'!$B$6:$BE$43,'ADR Raw Data'!AN$1,FALSE)</f>
        <v>158.60090702432299</v>
      </c>
      <c r="AE34" s="52">
        <f>VLOOKUP($A34,'ADR Raw Data'!$B$6:$BE$43,'ADR Raw Data'!AO$1,FALSE)</f>
        <v>167.90785806451601</v>
      </c>
      <c r="AF34" s="53">
        <f>VLOOKUP($A34,'ADR Raw Data'!$B$6:$BE$43,'ADR Raw Data'!AP$1,FALSE)</f>
        <v>163.56924972182401</v>
      </c>
      <c r="AG34" s="54">
        <f>VLOOKUP($A34,'ADR Raw Data'!$B$6:$BE$43,'ADR Raw Data'!AR$1,FALSE)</f>
        <v>156.819099002244</v>
      </c>
      <c r="AI34" s="47">
        <f>VLOOKUP($A34,'ADR Raw Data'!$B$6:$BE$43,'ADR Raw Data'!AT$1,FALSE)</f>
        <v>-3.7371478569517298</v>
      </c>
      <c r="AJ34" s="48">
        <f>VLOOKUP($A34,'ADR Raw Data'!$B$6:$BE$43,'ADR Raw Data'!AU$1,FALSE)</f>
        <v>-3.4079374400361302</v>
      </c>
      <c r="AK34" s="48">
        <f>VLOOKUP($A34,'ADR Raw Data'!$B$6:$BE$43,'ADR Raw Data'!AV$1,FALSE)</f>
        <v>2.4637913579722299E-2</v>
      </c>
      <c r="AL34" s="48">
        <f>VLOOKUP($A34,'ADR Raw Data'!$B$6:$BE$43,'ADR Raw Data'!AW$1,FALSE)</f>
        <v>-3.8205764516502101</v>
      </c>
      <c r="AM34" s="48">
        <f>VLOOKUP($A34,'ADR Raw Data'!$B$6:$BE$43,'ADR Raw Data'!AX$1,FALSE)</f>
        <v>-12.1138460330817</v>
      </c>
      <c r="AN34" s="49">
        <f>VLOOKUP($A34,'ADR Raw Data'!$B$6:$BE$43,'ADR Raw Data'!AY$1,FALSE)</f>
        <v>-4.5930659674314702</v>
      </c>
      <c r="AO34" s="48">
        <f>VLOOKUP($A34,'ADR Raw Data'!$B$6:$BE$43,'ADR Raw Data'!BA$1,FALSE)</f>
        <v>-12.8869056959209</v>
      </c>
      <c r="AP34" s="48">
        <f>VLOOKUP($A34,'ADR Raw Data'!$B$6:$BE$43,'ADR Raw Data'!BB$1,FALSE)</f>
        <v>-11.884032841485601</v>
      </c>
      <c r="AQ34" s="49">
        <f>VLOOKUP($A34,'ADR Raw Data'!$B$6:$BE$43,'ADR Raw Data'!BC$1,FALSE)</f>
        <v>-12.328007943706201</v>
      </c>
      <c r="AR34" s="50">
        <f>VLOOKUP($A34,'ADR Raw Data'!$B$6:$BE$43,'ADR Raw Data'!BE$1,FALSE)</f>
        <v>-7.5059057858182001</v>
      </c>
      <c r="AT34" s="51">
        <f>VLOOKUP($A34,'RevPAR Raw Data'!$B$6:$BE$43,'RevPAR Raw Data'!AG$1,FALSE)</f>
        <v>62.4725748454279</v>
      </c>
      <c r="AU34" s="52">
        <f>VLOOKUP($A34,'RevPAR Raw Data'!$B$6:$BE$43,'RevPAR Raw Data'!AH$1,FALSE)</f>
        <v>80.201147087536597</v>
      </c>
      <c r="AV34" s="52">
        <f>VLOOKUP($A34,'RevPAR Raw Data'!$B$6:$BE$43,'RevPAR Raw Data'!AI$1,FALSE)</f>
        <v>106.330553205336</v>
      </c>
      <c r="AW34" s="52">
        <f>VLOOKUP($A34,'RevPAR Raw Data'!$B$6:$BE$43,'RevPAR Raw Data'!AJ$1,FALSE)</f>
        <v>95.802661893914703</v>
      </c>
      <c r="AX34" s="52">
        <f>VLOOKUP($A34,'RevPAR Raw Data'!$B$6:$BE$43,'RevPAR Raw Data'!AK$1,FALSE)</f>
        <v>80.457410510901298</v>
      </c>
      <c r="AY34" s="53">
        <f>VLOOKUP($A34,'RevPAR Raw Data'!$B$6:$BE$43,'RevPAR Raw Data'!AL$1,FALSE)</f>
        <v>85.052869508623402</v>
      </c>
      <c r="AZ34" s="52">
        <f>VLOOKUP($A34,'RevPAR Raw Data'!$B$6:$BE$43,'RevPAR Raw Data'!AN$1,FALSE)</f>
        <v>113.518612105434</v>
      </c>
      <c r="BA34" s="52">
        <f>VLOOKUP($A34,'RevPAR Raw Data'!$B$6:$BE$43,'RevPAR Raw Data'!AO$1,FALSE)</f>
        <v>137.62379352424301</v>
      </c>
      <c r="BB34" s="53">
        <f>VLOOKUP($A34,'RevPAR Raw Data'!$B$6:$BE$43,'RevPAR Raw Data'!AP$1,FALSE)</f>
        <v>125.571202814838</v>
      </c>
      <c r="BC34" s="54">
        <f>VLOOKUP($A34,'RevPAR Raw Data'!$B$6:$BE$43,'RevPAR Raw Data'!AR$1,FALSE)</f>
        <v>96.629536167542099</v>
      </c>
      <c r="BE34" s="47">
        <f>VLOOKUP($A34,'RevPAR Raw Data'!$B$6:$BE$43,'RevPAR Raw Data'!AT$1,FALSE)</f>
        <v>0.55151731573464802</v>
      </c>
      <c r="BF34" s="48">
        <f>VLOOKUP($A34,'RevPAR Raw Data'!$B$6:$BE$43,'RevPAR Raw Data'!AU$1,FALSE)</f>
        <v>-0.31301060638184303</v>
      </c>
      <c r="BG34" s="48">
        <f>VLOOKUP($A34,'RevPAR Raw Data'!$B$6:$BE$43,'RevPAR Raw Data'!AV$1,FALSE)</f>
        <v>11.5438936187576</v>
      </c>
      <c r="BH34" s="48">
        <f>VLOOKUP($A34,'RevPAR Raw Data'!$B$6:$BE$43,'RevPAR Raw Data'!AW$1,FALSE)</f>
        <v>-0.66984637338116004</v>
      </c>
      <c r="BI34" s="48">
        <f>VLOOKUP($A34,'RevPAR Raw Data'!$B$6:$BE$43,'RevPAR Raw Data'!AX$1,FALSE)</f>
        <v>-16.565258047866902</v>
      </c>
      <c r="BJ34" s="49">
        <f>VLOOKUP($A34,'RevPAR Raw Data'!$B$6:$BE$43,'RevPAR Raw Data'!AY$1,FALSE)</f>
        <v>-1.2825309146717101</v>
      </c>
      <c r="BK34" s="48">
        <f>VLOOKUP($A34,'RevPAR Raw Data'!$B$6:$BE$43,'RevPAR Raw Data'!BA$1,FALSE)</f>
        <v>-7.2685690403652297</v>
      </c>
      <c r="BL34" s="48">
        <f>VLOOKUP($A34,'RevPAR Raw Data'!$B$6:$BE$43,'RevPAR Raw Data'!BB$1,FALSE)</f>
        <v>-5.04377410054256</v>
      </c>
      <c r="BM34" s="49">
        <f>VLOOKUP($A34,'RevPAR Raw Data'!$B$6:$BE$43,'RevPAR Raw Data'!BC$1,FALSE)</f>
        <v>-6.0624807391331199</v>
      </c>
      <c r="BN34" s="50">
        <f>VLOOKUP($A34,'RevPAR Raw Data'!$B$6:$BE$43,'RevPAR Raw Data'!BE$1,FALSE)</f>
        <v>-3.11299783247485</v>
      </c>
    </row>
    <row r="35" spans="1:66" x14ac:dyDescent="0.45">
      <c r="A35" s="63" t="s">
        <v>94</v>
      </c>
      <c r="B35" s="47">
        <f>VLOOKUP($A35,'Occupancy Raw Data'!$B$8:$BE$45,'Occupancy Raw Data'!AG$3,FALSE)</f>
        <v>51.285706140600901</v>
      </c>
      <c r="C35" s="48">
        <f>VLOOKUP($A35,'Occupancy Raw Data'!$B$8:$BE$45,'Occupancy Raw Data'!AH$3,FALSE)</f>
        <v>60.425337818575699</v>
      </c>
      <c r="D35" s="48">
        <f>VLOOKUP($A35,'Occupancy Raw Data'!$B$8:$BE$45,'Occupancy Raw Data'!AI$3,FALSE)</f>
        <v>66.869318181818102</v>
      </c>
      <c r="E35" s="48">
        <f>VLOOKUP($A35,'Occupancy Raw Data'!$B$8:$BE$45,'Occupancy Raw Data'!AJ$3,FALSE)</f>
        <v>66.761363636363598</v>
      </c>
      <c r="F35" s="48">
        <f>VLOOKUP($A35,'Occupancy Raw Data'!$B$8:$BE$45,'Occupancy Raw Data'!AK$3,FALSE)</f>
        <v>61.997159090909001</v>
      </c>
      <c r="G35" s="49">
        <f>VLOOKUP($A35,'Occupancy Raw Data'!$B$8:$BE$45,'Occupancy Raw Data'!AL$3,FALSE)</f>
        <v>61.475568401647699</v>
      </c>
      <c r="H35" s="48">
        <f>VLOOKUP($A35,'Occupancy Raw Data'!$B$8:$BE$45,'Occupancy Raw Data'!AN$3,FALSE)</f>
        <v>70.988636363636303</v>
      </c>
      <c r="I35" s="48">
        <f>VLOOKUP($A35,'Occupancy Raw Data'!$B$8:$BE$45,'Occupancy Raw Data'!AO$3,FALSE)</f>
        <v>74.974431818181799</v>
      </c>
      <c r="J35" s="49">
        <f>VLOOKUP($A35,'Occupancy Raw Data'!$B$8:$BE$45,'Occupancy Raw Data'!AP$3,FALSE)</f>
        <v>72.981534090908994</v>
      </c>
      <c r="K35" s="50">
        <f>VLOOKUP($A35,'Occupancy Raw Data'!$B$8:$BE$45,'Occupancy Raw Data'!AR$3,FALSE)</f>
        <v>64.766245795349207</v>
      </c>
      <c r="M35" s="47">
        <f>VLOOKUP($A35,'Occupancy Raw Data'!$B$8:$BE$45,'Occupancy Raw Data'!AT$3,FALSE)</f>
        <v>-7.4582466033176598</v>
      </c>
      <c r="N35" s="48">
        <f>VLOOKUP($A35,'Occupancy Raw Data'!$B$8:$BE$45,'Occupancy Raw Data'!AU$3,FALSE)</f>
        <v>-5.5157461897272597</v>
      </c>
      <c r="O35" s="48">
        <f>VLOOKUP($A35,'Occupancy Raw Data'!$B$8:$BE$45,'Occupancy Raw Data'!AV$3,FALSE)</f>
        <v>-2.07333923894921</v>
      </c>
      <c r="P35" s="48">
        <f>VLOOKUP($A35,'Occupancy Raw Data'!$B$8:$BE$45,'Occupancy Raw Data'!AW$3,FALSE)</f>
        <v>-3.4840338188233599</v>
      </c>
      <c r="Q35" s="48">
        <f>VLOOKUP($A35,'Occupancy Raw Data'!$B$8:$BE$45,'Occupancy Raw Data'!AX$3,FALSE)</f>
        <v>-7.38370399892667</v>
      </c>
      <c r="R35" s="49">
        <f>VLOOKUP($A35,'Occupancy Raw Data'!$B$8:$BE$45,'Occupancy Raw Data'!AY$3,FALSE)</f>
        <v>-5.0623199684500904</v>
      </c>
      <c r="S35" s="48">
        <f>VLOOKUP($A35,'Occupancy Raw Data'!$B$8:$BE$45,'Occupancy Raw Data'!BA$3,FALSE)</f>
        <v>-6.2456383939940396</v>
      </c>
      <c r="T35" s="48">
        <f>VLOOKUP($A35,'Occupancy Raw Data'!$B$8:$BE$45,'Occupancy Raw Data'!BB$3,FALSE)</f>
        <v>-4.3511122269138296</v>
      </c>
      <c r="U35" s="49">
        <f>VLOOKUP($A35,'Occupancy Raw Data'!$B$8:$BE$45,'Occupancy Raw Data'!BC$3,FALSE)</f>
        <v>-5.2819791359556802</v>
      </c>
      <c r="V35" s="50">
        <f>VLOOKUP($A35,'Occupancy Raw Data'!$B$8:$BE$45,'Occupancy Raw Data'!BE$3,FALSE)</f>
        <v>-5.1283818522643898</v>
      </c>
      <c r="X35" s="51">
        <f>VLOOKUP($A35,'ADR Raw Data'!$B$6:$BE$43,'ADR Raw Data'!AG$1,FALSE)</f>
        <v>99.342813229571902</v>
      </c>
      <c r="Y35" s="52">
        <f>VLOOKUP($A35,'ADR Raw Data'!$B$6:$BE$43,'ADR Raw Data'!AH$1,FALSE)</f>
        <v>104.248987544819</v>
      </c>
      <c r="Z35" s="52">
        <f>VLOOKUP($A35,'ADR Raw Data'!$B$6:$BE$43,'ADR Raw Data'!AI$1,FALSE)</f>
        <v>108.24154091256599</v>
      </c>
      <c r="AA35" s="52">
        <f>VLOOKUP($A35,'ADR Raw Data'!$B$6:$BE$43,'ADR Raw Data'!AJ$1,FALSE)</f>
        <v>106.412127659574</v>
      </c>
      <c r="AB35" s="52">
        <f>VLOOKUP($A35,'ADR Raw Data'!$B$6:$BE$43,'ADR Raw Data'!AK$1,FALSE)</f>
        <v>102.384373367547</v>
      </c>
      <c r="AC35" s="53">
        <f>VLOOKUP($A35,'ADR Raw Data'!$B$6:$BE$43,'ADR Raw Data'!AL$1,FALSE)</f>
        <v>104.39574740622101</v>
      </c>
      <c r="AD35" s="52">
        <f>VLOOKUP($A35,'ADR Raw Data'!$B$6:$BE$43,'ADR Raw Data'!AN$1,FALSE)</f>
        <v>115.90954097967</v>
      </c>
      <c r="AE35" s="52">
        <f>VLOOKUP($A35,'ADR Raw Data'!$B$6:$BE$43,'ADR Raw Data'!AO$1,FALSE)</f>
        <v>118.31255617445299</v>
      </c>
      <c r="AF35" s="53">
        <f>VLOOKUP($A35,'ADR Raw Data'!$B$6:$BE$43,'ADR Raw Data'!AP$1,FALSE)</f>
        <v>117.143857996457</v>
      </c>
      <c r="AG35" s="54">
        <f>VLOOKUP($A35,'ADR Raw Data'!$B$6:$BE$43,'ADR Raw Data'!AR$1,FALSE)</f>
        <v>108.50414361521899</v>
      </c>
      <c r="AI35" s="47">
        <f>VLOOKUP($A35,'ADR Raw Data'!$B$6:$BE$43,'ADR Raw Data'!AT$1,FALSE)</f>
        <v>4.8120480030903403</v>
      </c>
      <c r="AJ35" s="48">
        <f>VLOOKUP($A35,'ADR Raw Data'!$B$6:$BE$43,'ADR Raw Data'!AU$1,FALSE)</f>
        <v>6.8319969027366803</v>
      </c>
      <c r="AK35" s="48">
        <f>VLOOKUP($A35,'ADR Raw Data'!$B$6:$BE$43,'ADR Raw Data'!AV$1,FALSE)</f>
        <v>7.8036688411515298</v>
      </c>
      <c r="AL35" s="48">
        <f>VLOOKUP($A35,'ADR Raw Data'!$B$6:$BE$43,'ADR Raw Data'!AW$1,FALSE)</f>
        <v>5.67942379469355</v>
      </c>
      <c r="AM35" s="48">
        <f>VLOOKUP($A35,'ADR Raw Data'!$B$6:$BE$43,'ADR Raw Data'!AX$1,FALSE)</f>
        <v>3.1510627375897098</v>
      </c>
      <c r="AN35" s="49">
        <f>VLOOKUP($A35,'ADR Raw Data'!$B$6:$BE$43,'ADR Raw Data'!AY$1,FALSE)</f>
        <v>5.7607466010325599</v>
      </c>
      <c r="AO35" s="48">
        <f>VLOOKUP($A35,'ADR Raw Data'!$B$6:$BE$43,'ADR Raw Data'!BA$1,FALSE)</f>
        <v>-0.28129157225021501</v>
      </c>
      <c r="AP35" s="48">
        <f>VLOOKUP($A35,'ADR Raw Data'!$B$6:$BE$43,'ADR Raw Data'!BB$1,FALSE)</f>
        <v>-1.2491573671040099</v>
      </c>
      <c r="AQ35" s="49">
        <f>VLOOKUP($A35,'ADR Raw Data'!$B$6:$BE$43,'ADR Raw Data'!BC$1,FALSE)</f>
        <v>-0.77074581897341998</v>
      </c>
      <c r="AR35" s="50">
        <f>VLOOKUP($A35,'ADR Raw Data'!$B$6:$BE$43,'ADR Raw Data'!BE$1,FALSE)</f>
        <v>3.3889811888758001</v>
      </c>
      <c r="AT35" s="51">
        <f>VLOOKUP($A35,'RevPAR Raw Data'!$B$6:$BE$43,'RevPAR Raw Data'!AG$1,FALSE)</f>
        <v>50.948663264724303</v>
      </c>
      <c r="AU35" s="52">
        <f>VLOOKUP($A35,'RevPAR Raw Data'!$B$6:$BE$43,'RevPAR Raw Data'!AH$1,FALSE)</f>
        <v>62.992802896402303</v>
      </c>
      <c r="AV35" s="52">
        <f>VLOOKUP($A35,'RevPAR Raw Data'!$B$6:$BE$43,'RevPAR Raw Data'!AI$1,FALSE)</f>
        <v>72.380380397727194</v>
      </c>
      <c r="AW35" s="52">
        <f>VLOOKUP($A35,'RevPAR Raw Data'!$B$6:$BE$43,'RevPAR Raw Data'!AJ$1,FALSE)</f>
        <v>71.042187499999997</v>
      </c>
      <c r="AX35" s="52">
        <f>VLOOKUP($A35,'RevPAR Raw Data'!$B$6:$BE$43,'RevPAR Raw Data'!AK$1,FALSE)</f>
        <v>63.475402840908998</v>
      </c>
      <c r="AY35" s="53">
        <f>VLOOKUP($A35,'RevPAR Raw Data'!$B$6:$BE$43,'RevPAR Raw Data'!AL$1,FALSE)</f>
        <v>64.177879105122997</v>
      </c>
      <c r="AZ35" s="52">
        <f>VLOOKUP($A35,'RevPAR Raw Data'!$B$6:$BE$43,'RevPAR Raw Data'!AN$1,FALSE)</f>
        <v>82.282602556818105</v>
      </c>
      <c r="BA35" s="52">
        <f>VLOOKUP($A35,'RevPAR Raw Data'!$B$6:$BE$43,'RevPAR Raw Data'!AO$1,FALSE)</f>
        <v>88.704166761363595</v>
      </c>
      <c r="BB35" s="53">
        <f>VLOOKUP($A35,'RevPAR Raw Data'!$B$6:$BE$43,'RevPAR Raw Data'!AP$1,FALSE)</f>
        <v>85.493384659090907</v>
      </c>
      <c r="BC35" s="54">
        <f>VLOOKUP($A35,'RevPAR Raw Data'!$B$6:$BE$43,'RevPAR Raw Data'!AR$1,FALSE)</f>
        <v>70.274060351971897</v>
      </c>
      <c r="BE35" s="47">
        <f>VLOOKUP($A35,'RevPAR Raw Data'!$B$6:$BE$43,'RevPAR Raw Data'!AT$1,FALSE)</f>
        <v>-3.0050930069678201</v>
      </c>
      <c r="BF35" s="48">
        <f>VLOOKUP($A35,'RevPAR Raw Data'!$B$6:$BE$43,'RevPAR Raw Data'!AU$1,FALSE)</f>
        <v>0.93941510416443097</v>
      </c>
      <c r="BG35" s="48">
        <f>VLOOKUP($A35,'RevPAR Raw Data'!$B$6:$BE$43,'RevPAR Raw Data'!AV$1,FALSE)</f>
        <v>5.5685330740410697</v>
      </c>
      <c r="BH35" s="48">
        <f>VLOOKUP($A35,'RevPAR Raw Data'!$B$6:$BE$43,'RevPAR Raw Data'!AW$1,FALSE)</f>
        <v>1.9975169301487601</v>
      </c>
      <c r="BI35" s="48">
        <f>VLOOKUP($A35,'RevPAR Raw Data'!$B$6:$BE$43,'RevPAR Raw Data'!AX$1,FALSE)</f>
        <v>-4.4653064067010604</v>
      </c>
      <c r="BJ35" s="49">
        <f>VLOOKUP($A35,'RevPAR Raw Data'!$B$6:$BE$43,'RevPAR Raw Data'!AY$1,FALSE)</f>
        <v>0.40679920706658801</v>
      </c>
      <c r="BK35" s="48">
        <f>VLOOKUP($A35,'RevPAR Raw Data'!$B$6:$BE$43,'RevPAR Raw Data'!BA$1,FALSE)</f>
        <v>-6.5093615118087298</v>
      </c>
      <c r="BL35" s="48">
        <f>VLOOKUP($A35,'RevPAR Raw Data'!$B$6:$BE$43,'RevPAR Raw Data'!BB$1,FALSE)</f>
        <v>-5.5459173550843897</v>
      </c>
      <c r="BM35" s="49">
        <f>VLOOKUP($A35,'RevPAR Raw Data'!$B$6:$BE$43,'RevPAR Raw Data'!BC$1,FALSE)</f>
        <v>-6.0120143215796702</v>
      </c>
      <c r="BN35" s="50">
        <f>VLOOKUP($A35,'RevPAR Raw Data'!$B$6:$BE$43,'RevPAR Raw Data'!BE$1,FALSE)</f>
        <v>-1.9132005596555499</v>
      </c>
    </row>
    <row r="36" spans="1:66" x14ac:dyDescent="0.45">
      <c r="A36" s="63" t="s">
        <v>44</v>
      </c>
      <c r="B36" s="47">
        <f>VLOOKUP($A36,'Occupancy Raw Data'!$B$8:$BE$45,'Occupancy Raw Data'!AG$3,FALSE)</f>
        <v>53.583735354927597</v>
      </c>
      <c r="C36" s="48">
        <f>VLOOKUP($A36,'Occupancy Raw Data'!$B$8:$BE$45,'Occupancy Raw Data'!AH$3,FALSE)</f>
        <v>59.682977257064003</v>
      </c>
      <c r="D36" s="48">
        <f>VLOOKUP($A36,'Occupancy Raw Data'!$B$8:$BE$45,'Occupancy Raw Data'!AI$3,FALSE)</f>
        <v>65.075809786354199</v>
      </c>
      <c r="E36" s="48">
        <f>VLOOKUP($A36,'Occupancy Raw Data'!$B$8:$BE$45,'Occupancy Raw Data'!AJ$3,FALSE)</f>
        <v>64.912129565816599</v>
      </c>
      <c r="F36" s="48">
        <f>VLOOKUP($A36,'Occupancy Raw Data'!$B$8:$BE$45,'Occupancy Raw Data'!AK$3,FALSE)</f>
        <v>64.0334252239834</v>
      </c>
      <c r="G36" s="49">
        <f>VLOOKUP($A36,'Occupancy Raw Data'!$B$8:$BE$45,'Occupancy Raw Data'!AL$3,FALSE)</f>
        <v>61.457615437629201</v>
      </c>
      <c r="H36" s="48">
        <f>VLOOKUP($A36,'Occupancy Raw Data'!$B$8:$BE$45,'Occupancy Raw Data'!AN$3,FALSE)</f>
        <v>72.389731219848301</v>
      </c>
      <c r="I36" s="48">
        <f>VLOOKUP($A36,'Occupancy Raw Data'!$B$8:$BE$45,'Occupancy Raw Data'!AO$3,FALSE)</f>
        <v>75.611647139903496</v>
      </c>
      <c r="J36" s="49">
        <f>VLOOKUP($A36,'Occupancy Raw Data'!$B$8:$BE$45,'Occupancy Raw Data'!AP$3,FALSE)</f>
        <v>74.000689179875906</v>
      </c>
      <c r="K36" s="50">
        <f>VLOOKUP($A36,'Occupancy Raw Data'!$B$8:$BE$45,'Occupancy Raw Data'!AR$3,FALSE)</f>
        <v>65.041350792556798</v>
      </c>
      <c r="M36" s="47">
        <f>VLOOKUP($A36,'Occupancy Raw Data'!$B$8:$BE$45,'Occupancy Raw Data'!AT$3,FALSE)</f>
        <v>-4.9585122145014404</v>
      </c>
      <c r="N36" s="48">
        <f>VLOOKUP($A36,'Occupancy Raw Data'!$B$8:$BE$45,'Occupancy Raw Data'!AU$3,FALSE)</f>
        <v>-6.5817654591899197</v>
      </c>
      <c r="O36" s="48">
        <f>VLOOKUP($A36,'Occupancy Raw Data'!$B$8:$BE$45,'Occupancy Raw Data'!AV$3,FALSE)</f>
        <v>-4.1301252829935002</v>
      </c>
      <c r="P36" s="48">
        <f>VLOOKUP($A36,'Occupancy Raw Data'!$B$8:$BE$45,'Occupancy Raw Data'!AW$3,FALSE)</f>
        <v>-7.5530137552518699</v>
      </c>
      <c r="Q36" s="48">
        <f>VLOOKUP($A36,'Occupancy Raw Data'!$B$8:$BE$45,'Occupancy Raw Data'!AX$3,FALSE)</f>
        <v>-6.0594748200065496</v>
      </c>
      <c r="R36" s="49">
        <f>VLOOKUP($A36,'Occupancy Raw Data'!$B$8:$BE$45,'Occupancy Raw Data'!AY$3,FALSE)</f>
        <v>-5.8916573281280202</v>
      </c>
      <c r="S36" s="48">
        <f>VLOOKUP($A36,'Occupancy Raw Data'!$B$8:$BE$45,'Occupancy Raw Data'!BA$3,FALSE)</f>
        <v>-4.53377874599349</v>
      </c>
      <c r="T36" s="48">
        <f>VLOOKUP($A36,'Occupancy Raw Data'!$B$8:$BE$45,'Occupancy Raw Data'!BB$3,FALSE)</f>
        <v>-3.70058115690812</v>
      </c>
      <c r="U36" s="49">
        <f>VLOOKUP($A36,'Occupancy Raw Data'!$B$8:$BE$45,'Occupancy Raw Data'!BC$3,FALSE)</f>
        <v>-4.1099201869346498</v>
      </c>
      <c r="V36" s="50">
        <f>VLOOKUP($A36,'Occupancy Raw Data'!$B$8:$BE$45,'Occupancy Raw Data'!BE$3,FALSE)</f>
        <v>-5.3197740385504497</v>
      </c>
      <c r="X36" s="51">
        <f>VLOOKUP($A36,'ADR Raw Data'!$B$6:$BE$43,'ADR Raw Data'!AG$1,FALSE)</f>
        <v>90.068984565916296</v>
      </c>
      <c r="Y36" s="52">
        <f>VLOOKUP($A36,'ADR Raw Data'!$B$6:$BE$43,'ADR Raw Data'!AH$1,FALSE)</f>
        <v>92.919722791570393</v>
      </c>
      <c r="Z36" s="52">
        <f>VLOOKUP($A36,'ADR Raw Data'!$B$6:$BE$43,'ADR Raw Data'!AI$1,FALSE)</f>
        <v>96.9258802885888</v>
      </c>
      <c r="AA36" s="52">
        <f>VLOOKUP($A36,'ADR Raw Data'!$B$6:$BE$43,'ADR Raw Data'!AJ$1,FALSE)</f>
        <v>96.038423901791603</v>
      </c>
      <c r="AB36" s="52">
        <f>VLOOKUP($A36,'ADR Raw Data'!$B$6:$BE$43,'ADR Raw Data'!AK$1,FALSE)</f>
        <v>93.351897053679494</v>
      </c>
      <c r="AC36" s="53">
        <f>VLOOKUP($A36,'ADR Raw Data'!$B$6:$BE$43,'ADR Raw Data'!AL$1,FALSE)</f>
        <v>94.019882200728901</v>
      </c>
      <c r="AD36" s="52">
        <f>VLOOKUP($A36,'ADR Raw Data'!$B$6:$BE$43,'ADR Raw Data'!AN$1,FALSE)</f>
        <v>104.851723146495</v>
      </c>
      <c r="AE36" s="52">
        <f>VLOOKUP($A36,'ADR Raw Data'!$B$6:$BE$43,'ADR Raw Data'!AO$1,FALSE)</f>
        <v>106.55612621624699</v>
      </c>
      <c r="AF36" s="53">
        <f>VLOOKUP($A36,'ADR Raw Data'!$B$6:$BE$43,'ADR Raw Data'!AP$1,FALSE)</f>
        <v>105.722476682188</v>
      </c>
      <c r="AG36" s="54">
        <f>VLOOKUP($A36,'ADR Raw Data'!$B$6:$BE$43,'ADR Raw Data'!AR$1,FALSE)</f>
        <v>97.824055771050098</v>
      </c>
      <c r="AI36" s="47">
        <f>VLOOKUP($A36,'ADR Raw Data'!$B$6:$BE$43,'ADR Raw Data'!AT$1,FALSE)</f>
        <v>2.90757925775099</v>
      </c>
      <c r="AJ36" s="48">
        <f>VLOOKUP($A36,'ADR Raw Data'!$B$6:$BE$43,'ADR Raw Data'!AU$1,FALSE)</f>
        <v>5.6748500738980097</v>
      </c>
      <c r="AK36" s="48">
        <f>VLOOKUP($A36,'ADR Raw Data'!$B$6:$BE$43,'ADR Raw Data'!AV$1,FALSE)</f>
        <v>7.4527639187852497</v>
      </c>
      <c r="AL36" s="48">
        <f>VLOOKUP($A36,'ADR Raw Data'!$B$6:$BE$43,'ADR Raw Data'!AW$1,FALSE)</f>
        <v>5.3078227680631196</v>
      </c>
      <c r="AM36" s="48">
        <f>VLOOKUP($A36,'ADR Raw Data'!$B$6:$BE$43,'ADR Raw Data'!AX$1,FALSE)</f>
        <v>2.33545188048498</v>
      </c>
      <c r="AN36" s="49">
        <f>VLOOKUP($A36,'ADR Raw Data'!$B$6:$BE$43,'ADR Raw Data'!AY$1,FALSE)</f>
        <v>4.7899015228138699</v>
      </c>
      <c r="AO36" s="48">
        <f>VLOOKUP($A36,'ADR Raw Data'!$B$6:$BE$43,'ADR Raw Data'!BA$1,FALSE)</f>
        <v>1.62889802335875</v>
      </c>
      <c r="AP36" s="48">
        <f>VLOOKUP($A36,'ADR Raw Data'!$B$6:$BE$43,'ADR Raw Data'!BB$1,FALSE)</f>
        <v>0.419262254603538</v>
      </c>
      <c r="AQ36" s="49">
        <f>VLOOKUP($A36,'ADR Raw Data'!$B$6:$BE$43,'ADR Raw Data'!BC$1,FALSE)</f>
        <v>1.0085846573642701</v>
      </c>
      <c r="AR36" s="50">
        <f>VLOOKUP($A36,'ADR Raw Data'!$B$6:$BE$43,'ADR Raw Data'!BE$1,FALSE)</f>
        <v>3.4966904120900599</v>
      </c>
      <c r="AT36" s="51">
        <f>VLOOKUP($A36,'RevPAR Raw Data'!$B$6:$BE$43,'RevPAR Raw Data'!AG$1,FALSE)</f>
        <v>48.2623263266712</v>
      </c>
      <c r="AU36" s="52">
        <f>VLOOKUP($A36,'RevPAR Raw Data'!$B$6:$BE$43,'RevPAR Raw Data'!AH$1,FALSE)</f>
        <v>55.457257021019899</v>
      </c>
      <c r="AV36" s="52">
        <f>VLOOKUP($A36,'RevPAR Raw Data'!$B$6:$BE$43,'RevPAR Raw Data'!AI$1,FALSE)</f>
        <v>63.0753014903514</v>
      </c>
      <c r="AW36" s="52">
        <f>VLOOKUP($A36,'RevPAR Raw Data'!$B$6:$BE$43,'RevPAR Raw Data'!AJ$1,FALSE)</f>
        <v>62.340586156099199</v>
      </c>
      <c r="AX36" s="52">
        <f>VLOOKUP($A36,'RevPAR Raw Data'!$B$6:$BE$43,'RevPAR Raw Data'!AK$1,FALSE)</f>
        <v>59.776417195037901</v>
      </c>
      <c r="AY36" s="53">
        <f>VLOOKUP($A36,'RevPAR Raw Data'!$B$6:$BE$43,'RevPAR Raw Data'!AL$1,FALSE)</f>
        <v>57.7823776378359</v>
      </c>
      <c r="AZ36" s="52">
        <f>VLOOKUP($A36,'RevPAR Raw Data'!$B$6:$BE$43,'RevPAR Raw Data'!AN$1,FALSE)</f>
        <v>75.901880565127399</v>
      </c>
      <c r="BA36" s="52">
        <f>VLOOKUP($A36,'RevPAR Raw Data'!$B$6:$BE$43,'RevPAR Raw Data'!AO$1,FALSE)</f>
        <v>80.568842160578896</v>
      </c>
      <c r="BB36" s="53">
        <f>VLOOKUP($A36,'RevPAR Raw Data'!$B$6:$BE$43,'RevPAR Raw Data'!AP$1,FALSE)</f>
        <v>78.235361362853197</v>
      </c>
      <c r="BC36" s="54">
        <f>VLOOKUP($A36,'RevPAR Raw Data'!$B$6:$BE$43,'RevPAR Raw Data'!AR$1,FALSE)</f>
        <v>63.6260872735551</v>
      </c>
      <c r="BE36" s="47">
        <f>VLOOKUP($A36,'RevPAR Raw Data'!$B$6:$BE$43,'RevPAR Raw Data'!AT$1,FALSE)</f>
        <v>-2.1951056293923301</v>
      </c>
      <c r="BF36" s="48">
        <f>VLOOKUP($A36,'RevPAR Raw Data'!$B$6:$BE$43,'RevPAR Raw Data'!AU$1,FALSE)</f>
        <v>-1.2804207073165399</v>
      </c>
      <c r="BG36" s="48">
        <f>VLOOKUP($A36,'RevPAR Raw Data'!$B$6:$BE$43,'RevPAR Raw Data'!AV$1,FALSE)</f>
        <v>3.0148301489001801</v>
      </c>
      <c r="BH36" s="48">
        <f>VLOOKUP($A36,'RevPAR Raw Data'!$B$6:$BE$43,'RevPAR Raw Data'!AW$1,FALSE)</f>
        <v>-2.6460915709649502</v>
      </c>
      <c r="BI36" s="48">
        <f>VLOOKUP($A36,'RevPAR Raw Data'!$B$6:$BE$43,'RevPAR Raw Data'!AX$1,FALSE)</f>
        <v>-3.8655390581529199</v>
      </c>
      <c r="BJ36" s="49">
        <f>VLOOKUP($A36,'RevPAR Raw Data'!$B$6:$BE$43,'RevPAR Raw Data'!AY$1,FALSE)</f>
        <v>-1.38396038939312</v>
      </c>
      <c r="BK36" s="48">
        <f>VLOOKUP($A36,'RevPAR Raw Data'!$B$6:$BE$43,'RevPAR Raw Data'!BA$1,FALSE)</f>
        <v>-2.9787313550116901</v>
      </c>
      <c r="BL36" s="48">
        <f>VLOOKUP($A36,'RevPAR Raw Data'!$B$6:$BE$43,'RevPAR Raw Data'!BB$1,FALSE)</f>
        <v>-3.2968340422964699</v>
      </c>
      <c r="BM36" s="49">
        <f>VLOOKUP($A36,'RevPAR Raw Data'!$B$6:$BE$43,'RevPAR Raw Data'!BC$1,FALSE)</f>
        <v>-3.14278755400571</v>
      </c>
      <c r="BN36" s="50">
        <f>VLOOKUP($A36,'RevPAR Raw Data'!$B$6:$BE$43,'RevPAR Raw Data'!BE$1,FALSE)</f>
        <v>-2.0090996552112399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52.332285784852203</v>
      </c>
      <c r="C39" s="48">
        <f>VLOOKUP($A39,'Occupancy Raw Data'!$B$8:$BE$45,'Occupancy Raw Data'!AH$3,FALSE)</f>
        <v>61.9978367698033</v>
      </c>
      <c r="D39" s="48">
        <f>VLOOKUP($A39,'Occupancy Raw Data'!$B$8:$BE$45,'Occupancy Raw Data'!AI$3,FALSE)</f>
        <v>67.7735572664713</v>
      </c>
      <c r="E39" s="48">
        <f>VLOOKUP($A39,'Occupancy Raw Data'!$B$8:$BE$45,'Occupancy Raw Data'!AJ$3,FALSE)</f>
        <v>67.505280370647895</v>
      </c>
      <c r="F39" s="48">
        <f>VLOOKUP($A39,'Occupancy Raw Data'!$B$8:$BE$45,'Occupancy Raw Data'!AK$3,FALSE)</f>
        <v>64.890645227226202</v>
      </c>
      <c r="G39" s="49">
        <f>VLOOKUP($A39,'Occupancy Raw Data'!$B$8:$BE$45,'Occupancy Raw Data'!AL$3,FALSE)</f>
        <v>62.899901546972899</v>
      </c>
      <c r="H39" s="48">
        <f>VLOOKUP($A39,'Occupancy Raw Data'!$B$8:$BE$45,'Occupancy Raw Data'!AN$3,FALSE)</f>
        <v>71.232200040880201</v>
      </c>
      <c r="I39" s="48">
        <f>VLOOKUP($A39,'Occupancy Raw Data'!$B$8:$BE$45,'Occupancy Raw Data'!AO$3,FALSE)</f>
        <v>73.721639299584297</v>
      </c>
      <c r="J39" s="49">
        <f>VLOOKUP($A39,'Occupancy Raw Data'!$B$8:$BE$45,'Occupancy Raw Data'!AP$3,FALSE)</f>
        <v>72.476919670232306</v>
      </c>
      <c r="K39" s="50">
        <f>VLOOKUP($A39,'Occupancy Raw Data'!$B$8:$BE$45,'Occupancy Raw Data'!AR$3,FALSE)</f>
        <v>65.636185780994097</v>
      </c>
      <c r="M39" s="47">
        <f>VLOOKUP($A39,'Occupancy Raw Data'!$B$8:$BE$45,'Occupancy Raw Data'!AT$3,FALSE)</f>
        <v>-4.1151665535623696</v>
      </c>
      <c r="N39" s="48">
        <f>VLOOKUP($A39,'Occupancy Raw Data'!$B$8:$BE$45,'Occupancy Raw Data'!AU$3,FALSE)</f>
        <v>-2.9423959511984799</v>
      </c>
      <c r="O39" s="48">
        <f>VLOOKUP($A39,'Occupancy Raw Data'!$B$8:$BE$45,'Occupancy Raw Data'!AV$3,FALSE)</f>
        <v>-1.04514784900625</v>
      </c>
      <c r="P39" s="48">
        <f>VLOOKUP($A39,'Occupancy Raw Data'!$B$8:$BE$45,'Occupancy Raw Data'!AW$3,FALSE)</f>
        <v>-3.1109142324339998</v>
      </c>
      <c r="Q39" s="48">
        <f>VLOOKUP($A39,'Occupancy Raw Data'!$B$8:$BE$45,'Occupancy Raw Data'!AX$3,FALSE)</f>
        <v>-3.78876871917429</v>
      </c>
      <c r="R39" s="49">
        <f>VLOOKUP($A39,'Occupancy Raw Data'!$B$8:$BE$45,'Occupancy Raw Data'!AY$3,FALSE)</f>
        <v>-2.95135046707375</v>
      </c>
      <c r="S39" s="48">
        <f>VLOOKUP($A39,'Occupancy Raw Data'!$B$8:$BE$45,'Occupancy Raw Data'!BA$3,FALSE)</f>
        <v>-4.0133474626435799</v>
      </c>
      <c r="T39" s="48">
        <f>VLOOKUP($A39,'Occupancy Raw Data'!$B$8:$BE$45,'Occupancy Raw Data'!BB$3,FALSE)</f>
        <v>-4.0535082894197902</v>
      </c>
      <c r="U39" s="49">
        <f>VLOOKUP($A39,'Occupancy Raw Data'!$B$8:$BE$45,'Occupancy Raw Data'!BC$3,FALSE)</f>
        <v>-4.0337769377795896</v>
      </c>
      <c r="V39" s="50">
        <f>VLOOKUP($A39,'Occupancy Raw Data'!$B$8:$BE$45,'Occupancy Raw Data'!BE$3,FALSE)</f>
        <v>-3.2954843884197702</v>
      </c>
      <c r="X39" s="51">
        <f>VLOOKUP($A39,'ADR Raw Data'!$B$6:$BE$43,'ADR Raw Data'!AG$1,FALSE)</f>
        <v>106.708178267449</v>
      </c>
      <c r="Y39" s="52">
        <f>VLOOKUP($A39,'ADR Raw Data'!$B$6:$BE$43,'ADR Raw Data'!AH$1,FALSE)</f>
        <v>110.865463761745</v>
      </c>
      <c r="Z39" s="52">
        <f>VLOOKUP($A39,'ADR Raw Data'!$B$6:$BE$43,'ADR Raw Data'!AI$1,FALSE)</f>
        <v>115.31500810535699</v>
      </c>
      <c r="AA39" s="52">
        <f>VLOOKUP($A39,'ADR Raw Data'!$B$6:$BE$43,'ADR Raw Data'!AJ$1,FALSE)</f>
        <v>115.439164795236</v>
      </c>
      <c r="AB39" s="52">
        <f>VLOOKUP($A39,'ADR Raw Data'!$B$6:$BE$43,'ADR Raw Data'!AK$1,FALSE)</f>
        <v>115.68297314678701</v>
      </c>
      <c r="AC39" s="53">
        <f>VLOOKUP($A39,'ADR Raw Data'!$B$6:$BE$43,'ADR Raw Data'!AL$1,FALSE)</f>
        <v>113.10825647080399</v>
      </c>
      <c r="AD39" s="52">
        <f>VLOOKUP($A39,'ADR Raw Data'!$B$6:$BE$43,'ADR Raw Data'!AN$1,FALSE)</f>
        <v>130.38365348286601</v>
      </c>
      <c r="AE39" s="52">
        <f>VLOOKUP($A39,'ADR Raw Data'!$B$6:$BE$43,'ADR Raw Data'!AO$1,FALSE)</f>
        <v>131.58099490532601</v>
      </c>
      <c r="AF39" s="53">
        <f>VLOOKUP($A39,'ADR Raw Data'!$B$6:$BE$43,'ADR Raw Data'!AP$1,FALSE)</f>
        <v>130.992605773241</v>
      </c>
      <c r="AG39" s="54">
        <f>VLOOKUP($A39,'ADR Raw Data'!$B$6:$BE$43,'ADR Raw Data'!AR$1,FALSE)</f>
        <v>118.750611819312</v>
      </c>
      <c r="AI39" s="47">
        <f>VLOOKUP($A39,'ADR Raw Data'!$B$6:$BE$43,'ADR Raw Data'!AT$1,FALSE)</f>
        <v>2.90763999320535</v>
      </c>
      <c r="AJ39" s="48">
        <f>VLOOKUP($A39,'ADR Raw Data'!$B$6:$BE$43,'ADR Raw Data'!AU$1,FALSE)</f>
        <v>4.2472023851166396</v>
      </c>
      <c r="AK39" s="48">
        <f>VLOOKUP($A39,'ADR Raw Data'!$B$6:$BE$43,'ADR Raw Data'!AV$1,FALSE)</f>
        <v>4.6418697415452703</v>
      </c>
      <c r="AL39" s="48">
        <f>VLOOKUP($A39,'ADR Raw Data'!$B$6:$BE$43,'ADR Raw Data'!AW$1,FALSE)</f>
        <v>3.1834817905811601</v>
      </c>
      <c r="AM39" s="48">
        <f>VLOOKUP($A39,'ADR Raw Data'!$B$6:$BE$43,'ADR Raw Data'!AX$1,FALSE)</f>
        <v>1.61313623699132</v>
      </c>
      <c r="AN39" s="49">
        <f>VLOOKUP($A39,'ADR Raw Data'!$B$6:$BE$43,'ADR Raw Data'!AY$1,FALSE)</f>
        <v>3.3287120393417098</v>
      </c>
      <c r="AO39" s="48">
        <f>VLOOKUP($A39,'ADR Raw Data'!$B$6:$BE$43,'ADR Raw Data'!BA$1,FALSE)</f>
        <v>0.20075033790705599</v>
      </c>
      <c r="AP39" s="48">
        <f>VLOOKUP($A39,'ADR Raw Data'!$B$6:$BE$43,'ADR Raw Data'!BB$1,FALSE)</f>
        <v>-0.63901844503956196</v>
      </c>
      <c r="AQ39" s="49">
        <f>VLOOKUP($A39,'ADR Raw Data'!$B$6:$BE$43,'ADR Raw Data'!BC$1,FALSE)</f>
        <v>-0.23021265414138001</v>
      </c>
      <c r="AR39" s="50">
        <f>VLOOKUP($A39,'ADR Raw Data'!$B$6:$BE$43,'ADR Raw Data'!BE$1,FALSE)</f>
        <v>2.0152282139407198</v>
      </c>
      <c r="AT39" s="51">
        <f>VLOOKUP($A39,'RevPAR Raw Data'!$B$6:$BE$43,'RevPAR Raw Data'!AG$1,FALSE)</f>
        <v>55.842828806731497</v>
      </c>
      <c r="AU39" s="52">
        <f>VLOOKUP($A39,'RevPAR Raw Data'!$B$6:$BE$43,'RevPAR Raw Data'!AH$1,FALSE)</f>
        <v>68.734189257092197</v>
      </c>
      <c r="AV39" s="52">
        <f>VLOOKUP($A39,'RevPAR Raw Data'!$B$6:$BE$43,'RevPAR Raw Data'!AI$1,FALSE)</f>
        <v>78.153083055120206</v>
      </c>
      <c r="AW39" s="52">
        <f>VLOOKUP($A39,'RevPAR Raw Data'!$B$6:$BE$43,'RevPAR Raw Data'!AJ$1,FALSE)</f>
        <v>77.927531852558403</v>
      </c>
      <c r="AX39" s="52">
        <f>VLOOKUP($A39,'RevPAR Raw Data'!$B$6:$BE$43,'RevPAR Raw Data'!AK$1,FALSE)</f>
        <v>75.067427692989</v>
      </c>
      <c r="AY39" s="53">
        <f>VLOOKUP($A39,'RevPAR Raw Data'!$B$6:$BE$43,'RevPAR Raw Data'!AL$1,FALSE)</f>
        <v>71.144981961633903</v>
      </c>
      <c r="AZ39" s="52">
        <f>VLOOKUP($A39,'RevPAR Raw Data'!$B$6:$BE$43,'RevPAR Raw Data'!AN$1,FALSE)</f>
        <v>92.875144869523695</v>
      </c>
      <c r="BA39" s="52">
        <f>VLOOKUP($A39,'RevPAR Raw Data'!$B$6:$BE$43,'RevPAR Raw Data'!AO$1,FALSE)</f>
        <v>97.003666450909506</v>
      </c>
      <c r="BB39" s="53">
        <f>VLOOKUP($A39,'RevPAR Raw Data'!$B$6:$BE$43,'RevPAR Raw Data'!AP$1,FALSE)</f>
        <v>94.939405660216593</v>
      </c>
      <c r="BC39" s="54">
        <f>VLOOKUP($A39,'RevPAR Raw Data'!$B$6:$BE$43,'RevPAR Raw Data'!AR$1,FALSE)</f>
        <v>77.943372189791106</v>
      </c>
      <c r="BE39" s="47">
        <f>VLOOKUP($A39,'RevPAR Raw Data'!$B$6:$BE$43,'RevPAR Raw Data'!AT$1,FALSE)</f>
        <v>-1.3271807888553999</v>
      </c>
      <c r="BF39" s="48">
        <f>VLOOKUP($A39,'RevPAR Raw Data'!$B$6:$BE$43,'RevPAR Raw Data'!AU$1,FALSE)</f>
        <v>1.17983692289928</v>
      </c>
      <c r="BG39" s="48">
        <f>VLOOKUP($A39,'RevPAR Raw Data'!$B$6:$BE$43,'RevPAR Raw Data'!AV$1,FALSE)</f>
        <v>3.5482074907815901</v>
      </c>
      <c r="BH39" s="48">
        <f>VLOOKUP($A39,'RevPAR Raw Data'!$B$6:$BE$43,'RevPAR Raw Data'!AW$1,FALSE)</f>
        <v>-2.6467829962977099E-2</v>
      </c>
      <c r="BI39" s="48">
        <f>VLOOKUP($A39,'RevPAR Raw Data'!$B$6:$BE$43,'RevPAR Raw Data'!AX$1,FALSE)</f>
        <v>-2.2367504833277598</v>
      </c>
      <c r="BJ39" s="49">
        <f>VLOOKUP($A39,'RevPAR Raw Data'!$B$6:$BE$43,'RevPAR Raw Data'!AY$1,FALSE)</f>
        <v>0.279119613947303</v>
      </c>
      <c r="BK39" s="48">
        <f>VLOOKUP($A39,'RevPAR Raw Data'!$B$6:$BE$43,'RevPAR Raw Data'!BA$1,FALSE)</f>
        <v>-3.8206539333291598</v>
      </c>
      <c r="BL39" s="48">
        <f>VLOOKUP($A39,'RevPAR Raw Data'!$B$6:$BE$43,'RevPAR Raw Data'!BB$1,FALSE)</f>
        <v>-4.6666240688187601</v>
      </c>
      <c r="BM39" s="49">
        <f>VLOOKUP($A39,'RevPAR Raw Data'!$B$6:$BE$43,'RevPAR Raw Data'!BC$1,FALSE)</f>
        <v>-4.25470332697037</v>
      </c>
      <c r="BN39" s="50">
        <f>VLOOKUP($A39,'RevPAR Raw Data'!$B$6:$BE$43,'RevPAR Raw Data'!BE$1,FALSE)</f>
        <v>-1.3466677056604901</v>
      </c>
    </row>
    <row r="40" spans="1:66" x14ac:dyDescent="0.45">
      <c r="A40" s="63" t="s">
        <v>78</v>
      </c>
      <c r="B40" s="47">
        <f>VLOOKUP($A40,'Occupancy Raw Data'!$B$8:$BE$45,'Occupancy Raw Data'!AG$3,FALSE)</f>
        <v>53.9925719591457</v>
      </c>
      <c r="C40" s="48">
        <f>VLOOKUP($A40,'Occupancy Raw Data'!$B$8:$BE$45,'Occupancy Raw Data'!AH$3,FALSE)</f>
        <v>67.432683379758501</v>
      </c>
      <c r="D40" s="48">
        <f>VLOOKUP($A40,'Occupancy Raw Data'!$B$8:$BE$45,'Occupancy Raw Data'!AI$3,FALSE)</f>
        <v>70.659238625812407</v>
      </c>
      <c r="E40" s="48">
        <f>VLOOKUP($A40,'Occupancy Raw Data'!$B$8:$BE$45,'Occupancy Raw Data'!AJ$3,FALSE)</f>
        <v>72.748375116063102</v>
      </c>
      <c r="F40" s="48">
        <f>VLOOKUP($A40,'Occupancy Raw Data'!$B$8:$BE$45,'Occupancy Raw Data'!AK$3,FALSE)</f>
        <v>67.548746518105801</v>
      </c>
      <c r="G40" s="49">
        <f>VLOOKUP($A40,'Occupancy Raw Data'!$B$8:$BE$45,'Occupancy Raw Data'!AL$3,FALSE)</f>
        <v>66.476323119777106</v>
      </c>
      <c r="H40" s="48">
        <f>VLOOKUP($A40,'Occupancy Raw Data'!$B$8:$BE$45,'Occupancy Raw Data'!AN$3,FALSE)</f>
        <v>77.112349117920104</v>
      </c>
      <c r="I40" s="48">
        <f>VLOOKUP($A40,'Occupancy Raw Data'!$B$8:$BE$45,'Occupancy Raw Data'!AO$3,FALSE)</f>
        <v>81.151346332404799</v>
      </c>
      <c r="J40" s="49">
        <f>VLOOKUP($A40,'Occupancy Raw Data'!$B$8:$BE$45,'Occupancy Raw Data'!AP$3,FALSE)</f>
        <v>79.131847725162402</v>
      </c>
      <c r="K40" s="50">
        <f>VLOOKUP($A40,'Occupancy Raw Data'!$B$8:$BE$45,'Occupancy Raw Data'!AR$3,FALSE)</f>
        <v>70.092187292744299</v>
      </c>
      <c r="M40" s="47">
        <f>VLOOKUP($A40,'Occupancy Raw Data'!$B$8:$BE$45,'Occupancy Raw Data'!AT$3,FALSE)</f>
        <v>-2.51466890192791</v>
      </c>
      <c r="N40" s="48">
        <f>VLOOKUP($A40,'Occupancy Raw Data'!$B$8:$BE$45,'Occupancy Raw Data'!AU$3,FALSE)</f>
        <v>-2.84280936454849</v>
      </c>
      <c r="O40" s="48">
        <f>VLOOKUP($A40,'Occupancy Raw Data'!$B$8:$BE$45,'Occupancy Raw Data'!AV$3,FALSE)</f>
        <v>-2.52961895613192</v>
      </c>
      <c r="P40" s="48">
        <f>VLOOKUP($A40,'Occupancy Raw Data'!$B$8:$BE$45,'Occupancy Raw Data'!AW$3,FALSE)</f>
        <v>-2.0012507817385798</v>
      </c>
      <c r="Q40" s="48">
        <f>VLOOKUP($A40,'Occupancy Raw Data'!$B$8:$BE$45,'Occupancy Raw Data'!AX$3,FALSE)</f>
        <v>2.71796681962583</v>
      </c>
      <c r="R40" s="49">
        <f>VLOOKUP($A40,'Occupancy Raw Data'!$B$8:$BE$45,'Occupancy Raw Data'!AY$3,FALSE)</f>
        <v>-1.4521679284239499</v>
      </c>
      <c r="S40" s="48">
        <f>VLOOKUP($A40,'Occupancy Raw Data'!$B$8:$BE$45,'Occupancy Raw Data'!BA$3,FALSE)</f>
        <v>1.0340632603406299</v>
      </c>
      <c r="T40" s="48">
        <f>VLOOKUP($A40,'Occupancy Raw Data'!$B$8:$BE$45,'Occupancy Raw Data'!BB$3,FALSE)</f>
        <v>1.3039698638075901</v>
      </c>
      <c r="U40" s="49">
        <f>VLOOKUP($A40,'Occupancy Raw Data'!$B$8:$BE$45,'Occupancy Raw Data'!BC$3,FALSE)</f>
        <v>1.17228075382104</v>
      </c>
      <c r="V40" s="50">
        <f>VLOOKUP($A40,'Occupancy Raw Data'!$B$8:$BE$45,'Occupancy Raw Data'!BE$3,FALSE)</f>
        <v>-0.62062156189759698</v>
      </c>
      <c r="X40" s="51">
        <f>VLOOKUP($A40,'ADR Raw Data'!$B$6:$BE$43,'ADR Raw Data'!AG$1,FALSE)</f>
        <v>120.771938950988</v>
      </c>
      <c r="Y40" s="52">
        <f>VLOOKUP($A40,'ADR Raw Data'!$B$6:$BE$43,'ADR Raw Data'!AH$1,FALSE)</f>
        <v>121.384082616179</v>
      </c>
      <c r="Z40" s="52">
        <f>VLOOKUP($A40,'ADR Raw Data'!$B$6:$BE$43,'ADR Raw Data'!AI$1,FALSE)</f>
        <v>116.260860709592</v>
      </c>
      <c r="AA40" s="52">
        <f>VLOOKUP($A40,'ADR Raw Data'!$B$6:$BE$43,'ADR Raw Data'!AJ$1,FALSE)</f>
        <v>122.26082641991</v>
      </c>
      <c r="AB40" s="52">
        <f>VLOOKUP($A40,'ADR Raw Data'!$B$6:$BE$43,'ADR Raw Data'!AK$1,FALSE)</f>
        <v>127.787687285223</v>
      </c>
      <c r="AC40" s="53">
        <f>VLOOKUP($A40,'ADR Raw Data'!$B$6:$BE$43,'ADR Raw Data'!AL$1,FALSE)</f>
        <v>121.688801592289</v>
      </c>
      <c r="AD40" s="52">
        <f>VLOOKUP($A40,'ADR Raw Data'!$B$6:$BE$43,'ADR Raw Data'!AN$1,FALSE)</f>
        <v>153.9484256472</v>
      </c>
      <c r="AE40" s="52">
        <f>VLOOKUP($A40,'ADR Raw Data'!$B$6:$BE$43,'ADR Raw Data'!AO$1,FALSE)</f>
        <v>156.52535469107499</v>
      </c>
      <c r="AF40" s="53">
        <f>VLOOKUP($A40,'ADR Raw Data'!$B$6:$BE$43,'ADR Raw Data'!AP$1,FALSE)</f>
        <v>155.26977266060399</v>
      </c>
      <c r="AG40" s="54">
        <f>VLOOKUP($A40,'ADR Raw Data'!$B$6:$BE$43,'ADR Raw Data'!AR$1,FALSE)</f>
        <v>132.52075791266401</v>
      </c>
      <c r="AI40" s="47">
        <f>VLOOKUP($A40,'ADR Raw Data'!$B$6:$BE$43,'ADR Raw Data'!AT$1,FALSE)</f>
        <v>-2.33995363039497</v>
      </c>
      <c r="AJ40" s="48">
        <f>VLOOKUP($A40,'ADR Raw Data'!$B$6:$BE$43,'ADR Raw Data'!AU$1,FALSE)</f>
        <v>-1.06875947045761</v>
      </c>
      <c r="AK40" s="48">
        <f>VLOOKUP($A40,'ADR Raw Data'!$B$6:$BE$43,'ADR Raw Data'!AV$1,FALSE)</f>
        <v>-4.9831660926545904</v>
      </c>
      <c r="AL40" s="48">
        <f>VLOOKUP($A40,'ADR Raw Data'!$B$6:$BE$43,'ADR Raw Data'!AW$1,FALSE)</f>
        <v>1.0631995403380301</v>
      </c>
      <c r="AM40" s="48">
        <f>VLOOKUP($A40,'ADR Raw Data'!$B$6:$BE$43,'ADR Raw Data'!AX$1,FALSE)</f>
        <v>7.2741127216747703</v>
      </c>
      <c r="AN40" s="49">
        <f>VLOOKUP($A40,'ADR Raw Data'!$B$6:$BE$43,'ADR Raw Data'!AY$1,FALSE)</f>
        <v>-1.48666979819674E-2</v>
      </c>
      <c r="AO40" s="48">
        <f>VLOOKUP($A40,'ADR Raw Data'!$B$6:$BE$43,'ADR Raw Data'!BA$1,FALSE)</f>
        <v>0.80606097034663104</v>
      </c>
      <c r="AP40" s="48">
        <f>VLOOKUP($A40,'ADR Raw Data'!$B$6:$BE$43,'ADR Raw Data'!BB$1,FALSE)</f>
        <v>0.85213726642304299</v>
      </c>
      <c r="AQ40" s="49">
        <f>VLOOKUP($A40,'ADR Raw Data'!$B$6:$BE$43,'ADR Raw Data'!BC$1,FALSE)</f>
        <v>0.830957605521224</v>
      </c>
      <c r="AR40" s="50">
        <f>VLOOKUP($A40,'ADR Raw Data'!$B$6:$BE$43,'ADR Raw Data'!BE$1,FALSE)</f>
        <v>0.44341998495905099</v>
      </c>
      <c r="AT40" s="51">
        <f>VLOOKUP($A40,'RevPAR Raw Data'!$B$6:$BE$43,'RevPAR Raw Data'!AG$1,FALSE)</f>
        <v>65.207876044568195</v>
      </c>
      <c r="AU40" s="52">
        <f>VLOOKUP($A40,'RevPAR Raw Data'!$B$6:$BE$43,'RevPAR Raw Data'!AH$1,FALSE)</f>
        <v>81.8525441039925</v>
      </c>
      <c r="AV40" s="52">
        <f>VLOOKUP($A40,'RevPAR Raw Data'!$B$6:$BE$43,'RevPAR Raw Data'!AI$1,FALSE)</f>
        <v>82.149038997214404</v>
      </c>
      <c r="AW40" s="52">
        <f>VLOOKUP($A40,'RevPAR Raw Data'!$B$6:$BE$43,'RevPAR Raw Data'!AJ$1,FALSE)</f>
        <v>88.942764623955398</v>
      </c>
      <c r="AX40" s="52">
        <f>VLOOKUP($A40,'RevPAR Raw Data'!$B$6:$BE$43,'RevPAR Raw Data'!AK$1,FALSE)</f>
        <v>86.318980965645295</v>
      </c>
      <c r="AY40" s="53">
        <f>VLOOKUP($A40,'RevPAR Raw Data'!$B$6:$BE$43,'RevPAR Raw Data'!AL$1,FALSE)</f>
        <v>80.894240947075204</v>
      </c>
      <c r="AZ40" s="52">
        <f>VLOOKUP($A40,'RevPAR Raw Data'!$B$6:$BE$43,'RevPAR Raw Data'!AN$1,FALSE)</f>
        <v>118.71324744661</v>
      </c>
      <c r="BA40" s="52">
        <f>VLOOKUP($A40,'RevPAR Raw Data'!$B$6:$BE$43,'RevPAR Raw Data'!AO$1,FALSE)</f>
        <v>127.02243268337899</v>
      </c>
      <c r="BB40" s="53">
        <f>VLOOKUP($A40,'RevPAR Raw Data'!$B$6:$BE$43,'RevPAR Raw Data'!AP$1,FALSE)</f>
        <v>122.86784006499499</v>
      </c>
      <c r="BC40" s="54">
        <f>VLOOKUP($A40,'RevPAR Raw Data'!$B$6:$BE$43,'RevPAR Raw Data'!AR$1,FALSE)</f>
        <v>92.886697837909495</v>
      </c>
      <c r="BE40" s="47">
        <f>VLOOKUP($A40,'RevPAR Raw Data'!$B$6:$BE$43,'RevPAR Raw Data'!AT$1,FALSE)</f>
        <v>-4.7957804460598101</v>
      </c>
      <c r="BF40" s="48">
        <f>VLOOKUP($A40,'RevPAR Raw Data'!$B$6:$BE$43,'RevPAR Raw Data'!AU$1,FALSE)</f>
        <v>-3.8811860406954399</v>
      </c>
      <c r="BG40" s="48">
        <f>VLOOKUP($A40,'RevPAR Raw Data'!$B$6:$BE$43,'RevPAR Raw Data'!AV$1,FALSE)</f>
        <v>-7.3867299346911901</v>
      </c>
      <c r="BH40" s="48">
        <f>VLOOKUP($A40,'RevPAR Raw Data'!$B$6:$BE$43,'RevPAR Raw Data'!AW$1,FALSE)</f>
        <v>-0.95932853051300404</v>
      </c>
      <c r="BI40" s="48">
        <f>VLOOKUP($A40,'RevPAR Raw Data'!$B$6:$BE$43,'RevPAR Raw Data'!AX$1,FALSE)</f>
        <v>10.189787511497901</v>
      </c>
      <c r="BJ40" s="49">
        <f>VLOOKUP($A40,'RevPAR Raw Data'!$B$6:$BE$43,'RevPAR Raw Data'!AY$1,FALSE)</f>
        <v>-1.4668187369857999</v>
      </c>
      <c r="BK40" s="48">
        <f>VLOOKUP($A40,'RevPAR Raw Data'!$B$6:$BE$43,'RevPAR Raw Data'!BA$1,FALSE)</f>
        <v>1.8484594110375601</v>
      </c>
      <c r="BL40" s="48">
        <f>VLOOKUP($A40,'RevPAR Raw Data'!$B$6:$BE$43,'RevPAR Raw Data'!BB$1,FALSE)</f>
        <v>2.1672187433830601</v>
      </c>
      <c r="BM40" s="49">
        <f>VLOOKUP($A40,'RevPAR Raw Data'!$B$6:$BE$43,'RevPAR Raw Data'!BC$1,FALSE)</f>
        <v>2.0129795154241998</v>
      </c>
      <c r="BN40" s="50">
        <f>VLOOKUP($A40,'RevPAR Raw Data'!$B$6:$BE$43,'RevPAR Raw Data'!BE$1,FALSE)</f>
        <v>-0.179953536974964</v>
      </c>
    </row>
    <row r="41" spans="1:66" x14ac:dyDescent="0.45">
      <c r="A41" s="63" t="s">
        <v>79</v>
      </c>
      <c r="B41" s="47">
        <f>VLOOKUP($A41,'Occupancy Raw Data'!$B$8:$BE$45,'Occupancy Raw Data'!AG$3,FALSE)</f>
        <v>56.410256410256402</v>
      </c>
      <c r="C41" s="48">
        <f>VLOOKUP($A41,'Occupancy Raw Data'!$B$8:$BE$45,'Occupancy Raw Data'!AH$3,FALSE)</f>
        <v>66.909216909216894</v>
      </c>
      <c r="D41" s="48">
        <f>VLOOKUP($A41,'Occupancy Raw Data'!$B$8:$BE$45,'Occupancy Raw Data'!AI$3,FALSE)</f>
        <v>70.027720027719994</v>
      </c>
      <c r="E41" s="48">
        <f>VLOOKUP($A41,'Occupancy Raw Data'!$B$8:$BE$45,'Occupancy Raw Data'!AJ$3,FALSE)</f>
        <v>67.480942480942403</v>
      </c>
      <c r="F41" s="48">
        <f>VLOOKUP($A41,'Occupancy Raw Data'!$B$8:$BE$45,'Occupancy Raw Data'!AK$3,FALSE)</f>
        <v>65.315315315315303</v>
      </c>
      <c r="G41" s="49">
        <f>VLOOKUP($A41,'Occupancy Raw Data'!$B$8:$BE$45,'Occupancy Raw Data'!AL$3,FALSE)</f>
        <v>65.228690228690198</v>
      </c>
      <c r="H41" s="48">
        <f>VLOOKUP($A41,'Occupancy Raw Data'!$B$8:$BE$45,'Occupancy Raw Data'!AN$3,FALSE)</f>
        <v>77.529452529452499</v>
      </c>
      <c r="I41" s="48">
        <f>VLOOKUP($A41,'Occupancy Raw Data'!$B$8:$BE$45,'Occupancy Raw Data'!AO$3,FALSE)</f>
        <v>78.274428274428203</v>
      </c>
      <c r="J41" s="49">
        <f>VLOOKUP($A41,'Occupancy Raw Data'!$B$8:$BE$45,'Occupancy Raw Data'!AP$3,FALSE)</f>
        <v>77.901940401940394</v>
      </c>
      <c r="K41" s="50">
        <f>VLOOKUP($A41,'Occupancy Raw Data'!$B$8:$BE$45,'Occupancy Raw Data'!AR$3,FALSE)</f>
        <v>68.849618849618807</v>
      </c>
      <c r="M41" s="47">
        <f>VLOOKUP($A41,'Occupancy Raw Data'!$B$8:$BE$45,'Occupancy Raw Data'!AT$3,FALSE)</f>
        <v>-0.97323600973236002</v>
      </c>
      <c r="N41" s="48">
        <f>VLOOKUP($A41,'Occupancy Raw Data'!$B$8:$BE$45,'Occupancy Raw Data'!AU$3,FALSE)</f>
        <v>2.57636122177954</v>
      </c>
      <c r="O41" s="48">
        <f>VLOOKUP($A41,'Occupancy Raw Data'!$B$8:$BE$45,'Occupancy Raw Data'!AV$3,FALSE)</f>
        <v>1.45582329317269</v>
      </c>
      <c r="P41" s="48">
        <f>VLOOKUP($A41,'Occupancy Raw Data'!$B$8:$BE$45,'Occupancy Raw Data'!AW$3,FALSE)</f>
        <v>-3.8983469035282501</v>
      </c>
      <c r="Q41" s="48">
        <f>VLOOKUP($A41,'Occupancy Raw Data'!$B$8:$BE$45,'Occupancy Raw Data'!AX$3,FALSE)</f>
        <v>-4.2661249365159897</v>
      </c>
      <c r="R41" s="49">
        <f>VLOOKUP($A41,'Occupancy Raw Data'!$B$8:$BE$45,'Occupancy Raw Data'!AY$3,FALSE)</f>
        <v>-1.0668488543199399</v>
      </c>
      <c r="S41" s="48">
        <f>VLOOKUP($A41,'Occupancy Raw Data'!$B$8:$BE$45,'Occupancy Raw Data'!BA$3,FALSE)</f>
        <v>-1.7131561607731101</v>
      </c>
      <c r="T41" s="48">
        <f>VLOOKUP($A41,'Occupancy Raw Data'!$B$8:$BE$45,'Occupancy Raw Data'!BB$3,FALSE)</f>
        <v>-0.94277570708178005</v>
      </c>
      <c r="U41" s="49">
        <f>VLOOKUP($A41,'Occupancy Raw Data'!$B$8:$BE$45,'Occupancy Raw Data'!BC$3,FALSE)</f>
        <v>-1.32762782532367</v>
      </c>
      <c r="V41" s="50">
        <f>VLOOKUP($A41,'Occupancy Raw Data'!$B$8:$BE$45,'Occupancy Raw Data'!BE$3,FALSE)</f>
        <v>-1.1513041006325</v>
      </c>
      <c r="X41" s="51">
        <f>VLOOKUP($A41,'ADR Raw Data'!$B$6:$BE$43,'ADR Raw Data'!AG$1,FALSE)</f>
        <v>154.98204852579801</v>
      </c>
      <c r="Y41" s="52">
        <f>VLOOKUP($A41,'ADR Raw Data'!$B$6:$BE$43,'ADR Raw Data'!AH$1,FALSE)</f>
        <v>153.95880113930599</v>
      </c>
      <c r="Z41" s="52">
        <f>VLOOKUP($A41,'ADR Raw Data'!$B$6:$BE$43,'ADR Raw Data'!AI$1,FALSE)</f>
        <v>157.85912914398801</v>
      </c>
      <c r="AA41" s="52">
        <f>VLOOKUP($A41,'ADR Raw Data'!$B$6:$BE$43,'ADR Raw Data'!AJ$1,FALSE)</f>
        <v>154.065681643132</v>
      </c>
      <c r="AB41" s="52">
        <f>VLOOKUP($A41,'ADR Raw Data'!$B$6:$BE$43,'ADR Raw Data'!AK$1,FALSE)</f>
        <v>152.46131830238701</v>
      </c>
      <c r="AC41" s="53">
        <f>VLOOKUP($A41,'ADR Raw Data'!$B$6:$BE$43,'ADR Raw Data'!AL$1,FALSE)</f>
        <v>154.695460292164</v>
      </c>
      <c r="AD41" s="52">
        <f>VLOOKUP($A41,'ADR Raw Data'!$B$6:$BE$43,'ADR Raw Data'!AN$1,FALSE)</f>
        <v>192.852746368715</v>
      </c>
      <c r="AE41" s="52">
        <f>VLOOKUP($A41,'ADR Raw Data'!$B$6:$BE$43,'ADR Raw Data'!AO$1,FALSE)</f>
        <v>197.606998671978</v>
      </c>
      <c r="AF41" s="53">
        <f>VLOOKUP($A41,'ADR Raw Data'!$B$6:$BE$43,'ADR Raw Data'!AP$1,FALSE)</f>
        <v>195.241238741243</v>
      </c>
      <c r="AG41" s="54">
        <f>VLOOKUP($A41,'ADR Raw Data'!$B$6:$BE$43,'ADR Raw Data'!AR$1,FALSE)</f>
        <v>167.803095118268</v>
      </c>
      <c r="AI41" s="47">
        <f>VLOOKUP($A41,'ADR Raw Data'!$B$6:$BE$43,'ADR Raw Data'!AT$1,FALSE)</f>
        <v>-3.1646547461455601</v>
      </c>
      <c r="AJ41" s="48">
        <f>VLOOKUP($A41,'ADR Raw Data'!$B$6:$BE$43,'ADR Raw Data'!AU$1,FALSE)</f>
        <v>-3.8197584542346301</v>
      </c>
      <c r="AK41" s="48">
        <f>VLOOKUP($A41,'ADR Raw Data'!$B$6:$BE$43,'ADR Raw Data'!AV$1,FALSE)</f>
        <v>0.100361349852568</v>
      </c>
      <c r="AL41" s="48">
        <f>VLOOKUP($A41,'ADR Raw Data'!$B$6:$BE$43,'ADR Raw Data'!AW$1,FALSE)</f>
        <v>1.57366310959885</v>
      </c>
      <c r="AM41" s="48">
        <f>VLOOKUP($A41,'ADR Raw Data'!$B$6:$BE$43,'ADR Raw Data'!AX$1,FALSE)</f>
        <v>-2.2540928261099298</v>
      </c>
      <c r="AN41" s="49">
        <f>VLOOKUP($A41,'ADR Raw Data'!$B$6:$BE$43,'ADR Raw Data'!AY$1,FALSE)</f>
        <v>-1.4278209956691501</v>
      </c>
      <c r="AO41" s="48">
        <f>VLOOKUP($A41,'ADR Raw Data'!$B$6:$BE$43,'ADR Raw Data'!BA$1,FALSE)</f>
        <v>-0.70809470468612501</v>
      </c>
      <c r="AP41" s="48">
        <f>VLOOKUP($A41,'ADR Raw Data'!$B$6:$BE$43,'ADR Raw Data'!BB$1,FALSE)</f>
        <v>-0.17650856198776299</v>
      </c>
      <c r="AQ41" s="49">
        <f>VLOOKUP($A41,'ADR Raw Data'!$B$6:$BE$43,'ADR Raw Data'!BC$1,FALSE)</f>
        <v>-0.43480931207870099</v>
      </c>
      <c r="AR41" s="50">
        <f>VLOOKUP($A41,'ADR Raw Data'!$B$6:$BE$43,'ADR Raw Data'!BE$1,FALSE)</f>
        <v>-1.0698371908612401</v>
      </c>
      <c r="AT41" s="51">
        <f>VLOOKUP($A41,'RevPAR Raw Data'!$B$6:$BE$43,'RevPAR Raw Data'!AG$1,FALSE)</f>
        <v>87.425770963270907</v>
      </c>
      <c r="AU41" s="52">
        <f>VLOOKUP($A41,'RevPAR Raw Data'!$B$6:$BE$43,'RevPAR Raw Data'!AH$1,FALSE)</f>
        <v>103.012628205128</v>
      </c>
      <c r="AV41" s="52">
        <f>VLOOKUP($A41,'RevPAR Raw Data'!$B$6:$BE$43,'RevPAR Raw Data'!AI$1,FALSE)</f>
        <v>110.545148995148</v>
      </c>
      <c r="AW41" s="52">
        <f>VLOOKUP($A41,'RevPAR Raw Data'!$B$6:$BE$43,'RevPAR Raw Data'!AJ$1,FALSE)</f>
        <v>103.964974012474</v>
      </c>
      <c r="AX41" s="52">
        <f>VLOOKUP($A41,'RevPAR Raw Data'!$B$6:$BE$43,'RevPAR Raw Data'!AK$1,FALSE)</f>
        <v>99.580590783090699</v>
      </c>
      <c r="AY41" s="53">
        <f>VLOOKUP($A41,'RevPAR Raw Data'!$B$6:$BE$43,'RevPAR Raw Data'!AL$1,FALSE)</f>
        <v>100.905822591822</v>
      </c>
      <c r="AZ41" s="52">
        <f>VLOOKUP($A41,'RevPAR Raw Data'!$B$6:$BE$43,'RevPAR Raw Data'!AN$1,FALSE)</f>
        <v>149.51767844767801</v>
      </c>
      <c r="BA41" s="52">
        <f>VLOOKUP($A41,'RevPAR Raw Data'!$B$6:$BE$43,'RevPAR Raw Data'!AO$1,FALSE)</f>
        <v>154.67574844074801</v>
      </c>
      <c r="BB41" s="53">
        <f>VLOOKUP($A41,'RevPAR Raw Data'!$B$6:$BE$43,'RevPAR Raw Data'!AP$1,FALSE)</f>
        <v>152.09671344421301</v>
      </c>
      <c r="BC41" s="54">
        <f>VLOOKUP($A41,'RevPAR Raw Data'!$B$6:$BE$43,'RevPAR Raw Data'!AR$1,FALSE)</f>
        <v>115.531791406791</v>
      </c>
      <c r="BE41" s="47">
        <f>VLOOKUP($A41,'RevPAR Raw Data'!$B$6:$BE$43,'RevPAR Raw Data'!AT$1,FALSE)</f>
        <v>-4.1070911963047303</v>
      </c>
      <c r="BF41" s="48">
        <f>VLOOKUP($A41,'RevPAR Raw Data'!$B$6:$BE$43,'RevPAR Raw Data'!AU$1,FALSE)</f>
        <v>-1.3418080080356301</v>
      </c>
      <c r="BG41" s="48">
        <f>VLOOKUP($A41,'RevPAR Raw Data'!$B$6:$BE$43,'RevPAR Raw Data'!AV$1,FALSE)</f>
        <v>1.55764572693375</v>
      </c>
      <c r="BH41" s="48">
        <f>VLOOKUP($A41,'RevPAR Raw Data'!$B$6:$BE$43,'RevPAR Raw Data'!AW$1,FALSE)</f>
        <v>-2.3860306410344099</v>
      </c>
      <c r="BI41" s="48">
        <f>VLOOKUP($A41,'RevPAR Raw Data'!$B$6:$BE$43,'RevPAR Raw Data'!AX$1,FALSE)</f>
        <v>-6.4240553464790304</v>
      </c>
      <c r="BJ41" s="49">
        <f>VLOOKUP($A41,'RevPAR Raw Data'!$B$6:$BE$43,'RevPAR Raw Data'!AY$1,FALSE)</f>
        <v>-2.47943715805506</v>
      </c>
      <c r="BK41" s="48">
        <f>VLOOKUP($A41,'RevPAR Raw Data'!$B$6:$BE$43,'RevPAR Raw Data'!BA$1,FALSE)</f>
        <v>-2.4091200974018001</v>
      </c>
      <c r="BL41" s="48">
        <f>VLOOKUP($A41,'RevPAR Raw Data'!$B$6:$BE$43,'RevPAR Raw Data'!BB$1,FALSE)</f>
        <v>-1.1176201892262001</v>
      </c>
      <c r="BM41" s="49">
        <f>VLOOKUP($A41,'RevPAR Raw Data'!$B$6:$BE$43,'RevPAR Raw Data'!BC$1,FALSE)</f>
        <v>-1.7566644879881199</v>
      </c>
      <c r="BN41" s="50">
        <f>VLOOKUP($A41,'RevPAR Raw Data'!$B$6:$BE$43,'RevPAR Raw Data'!BE$1,FALSE)</f>
        <v>-2.2088242120452701</v>
      </c>
    </row>
    <row r="42" spans="1:66" x14ac:dyDescent="0.45">
      <c r="A42" s="63" t="s">
        <v>80</v>
      </c>
      <c r="B42" s="47">
        <f>VLOOKUP($A42,'Occupancy Raw Data'!$B$8:$BE$45,'Occupancy Raw Data'!AG$3,FALSE)</f>
        <v>62.811738390144498</v>
      </c>
      <c r="C42" s="48">
        <f>VLOOKUP($A42,'Occupancy Raw Data'!$B$8:$BE$45,'Occupancy Raw Data'!AH$3,FALSE)</f>
        <v>69.760345092382906</v>
      </c>
      <c r="D42" s="48">
        <f>VLOOKUP($A42,'Occupancy Raw Data'!$B$8:$BE$45,'Occupancy Raw Data'!AI$3,FALSE)</f>
        <v>72.840520465961305</v>
      </c>
      <c r="E42" s="48">
        <f>VLOOKUP($A42,'Occupancy Raw Data'!$B$8:$BE$45,'Occupancy Raw Data'!AJ$3,FALSE)</f>
        <v>72.791760179544696</v>
      </c>
      <c r="F42" s="48">
        <f>VLOOKUP($A42,'Occupancy Raw Data'!$B$8:$BE$45,'Occupancy Raw Data'!AK$3,FALSE)</f>
        <v>72.086405899326707</v>
      </c>
      <c r="G42" s="49">
        <f>VLOOKUP($A42,'Occupancy Raw Data'!$B$8:$BE$45,'Occupancy Raw Data'!AL$3,FALSE)</f>
        <v>70.057623106945996</v>
      </c>
      <c r="H42" s="48">
        <f>VLOOKUP($A42,'Occupancy Raw Data'!$B$8:$BE$45,'Occupancy Raw Data'!AN$3,FALSE)</f>
        <v>82.561184140215801</v>
      </c>
      <c r="I42" s="48">
        <f>VLOOKUP($A42,'Occupancy Raw Data'!$B$8:$BE$45,'Occupancy Raw Data'!AO$3,FALSE)</f>
        <v>86.094635032595903</v>
      </c>
      <c r="J42" s="49">
        <f>VLOOKUP($A42,'Occupancy Raw Data'!$B$8:$BE$45,'Occupancy Raw Data'!AP$3,FALSE)</f>
        <v>84.327909586405795</v>
      </c>
      <c r="K42" s="50">
        <f>VLOOKUP($A42,'Occupancy Raw Data'!$B$8:$BE$45,'Occupancy Raw Data'!AR$3,FALSE)</f>
        <v>74.134466577996704</v>
      </c>
      <c r="M42" s="47">
        <f>VLOOKUP($A42,'Occupancy Raw Data'!$B$8:$BE$45,'Occupancy Raw Data'!AT$3,FALSE)</f>
        <v>-3.35881635940421</v>
      </c>
      <c r="N42" s="48">
        <f>VLOOKUP($A42,'Occupancy Raw Data'!$B$8:$BE$45,'Occupancy Raw Data'!AU$3,FALSE)</f>
        <v>-1.37541610400044</v>
      </c>
      <c r="O42" s="48">
        <f>VLOOKUP($A42,'Occupancy Raw Data'!$B$8:$BE$45,'Occupancy Raw Data'!AV$3,FALSE)</f>
        <v>-0.37207326186336898</v>
      </c>
      <c r="P42" s="48">
        <f>VLOOKUP($A42,'Occupancy Raw Data'!$B$8:$BE$45,'Occupancy Raw Data'!AW$3,FALSE)</f>
        <v>-1.09783623615704</v>
      </c>
      <c r="Q42" s="48">
        <f>VLOOKUP($A42,'Occupancy Raw Data'!$B$8:$BE$45,'Occupancy Raw Data'!AX$3,FALSE)</f>
        <v>-3.2658602954823399</v>
      </c>
      <c r="R42" s="49">
        <f>VLOOKUP($A42,'Occupancy Raw Data'!$B$8:$BE$45,'Occupancy Raw Data'!AY$3,FALSE)</f>
        <v>-1.8692117343290999</v>
      </c>
      <c r="S42" s="48">
        <f>VLOOKUP($A42,'Occupancy Raw Data'!$B$8:$BE$45,'Occupancy Raw Data'!BA$3,FALSE)</f>
        <v>-1.8097097060966401</v>
      </c>
      <c r="T42" s="48">
        <f>VLOOKUP($A42,'Occupancy Raw Data'!$B$8:$BE$45,'Occupancy Raw Data'!BB$3,FALSE)</f>
        <v>-0.76519050246236997</v>
      </c>
      <c r="U42" s="49">
        <f>VLOOKUP($A42,'Occupancy Raw Data'!$B$8:$BE$45,'Occupancy Raw Data'!BC$3,FALSE)</f>
        <v>-1.27927063853603</v>
      </c>
      <c r="V42" s="50">
        <f>VLOOKUP($A42,'Occupancy Raw Data'!$B$8:$BE$45,'Occupancy Raw Data'!BE$3,FALSE)</f>
        <v>-1.6787624754672701</v>
      </c>
      <c r="X42" s="51">
        <f>VLOOKUP($A42,'ADR Raw Data'!$B$6:$BE$43,'ADR Raw Data'!AG$1,FALSE)</f>
        <v>139.83122632082399</v>
      </c>
      <c r="Y42" s="52">
        <f>VLOOKUP($A42,'ADR Raw Data'!$B$6:$BE$43,'ADR Raw Data'!AH$1,FALSE)</f>
        <v>140.261122895348</v>
      </c>
      <c r="Z42" s="52">
        <f>VLOOKUP($A42,'ADR Raw Data'!$B$6:$BE$43,'ADR Raw Data'!AI$1,FALSE)</f>
        <v>140.825010683074</v>
      </c>
      <c r="AA42" s="52">
        <f>VLOOKUP($A42,'ADR Raw Data'!$B$6:$BE$43,'ADR Raw Data'!AJ$1,FALSE)</f>
        <v>141.09235763181499</v>
      </c>
      <c r="AB42" s="52">
        <f>VLOOKUP($A42,'ADR Raw Data'!$B$6:$BE$43,'ADR Raw Data'!AK$1,FALSE)</f>
        <v>141.56189136598601</v>
      </c>
      <c r="AC42" s="53">
        <f>VLOOKUP($A42,'ADR Raw Data'!$B$6:$BE$43,'ADR Raw Data'!AL$1,FALSE)</f>
        <v>140.74162591612401</v>
      </c>
      <c r="AD42" s="52">
        <f>VLOOKUP($A42,'ADR Raw Data'!$B$6:$BE$43,'ADR Raw Data'!AN$1,FALSE)</f>
        <v>184.01675415035101</v>
      </c>
      <c r="AE42" s="52">
        <f>VLOOKUP($A42,'ADR Raw Data'!$B$6:$BE$43,'ADR Raw Data'!AO$1,FALSE)</f>
        <v>191.90288205812499</v>
      </c>
      <c r="AF42" s="53">
        <f>VLOOKUP($A42,'ADR Raw Data'!$B$6:$BE$43,'ADR Raw Data'!AP$1,FALSE)</f>
        <v>188.042427900419</v>
      </c>
      <c r="AG42" s="54">
        <f>VLOOKUP($A42,'ADR Raw Data'!$B$6:$BE$43,'ADR Raw Data'!AR$1,FALSE)</f>
        <v>156.11294073282701</v>
      </c>
      <c r="AI42" s="47">
        <f>VLOOKUP($A42,'ADR Raw Data'!$B$6:$BE$43,'ADR Raw Data'!AT$1,FALSE)</f>
        <v>-0.47883464839858297</v>
      </c>
      <c r="AJ42" s="48">
        <f>VLOOKUP($A42,'ADR Raw Data'!$B$6:$BE$43,'ADR Raw Data'!AU$1,FALSE)</f>
        <v>-0.290268099360808</v>
      </c>
      <c r="AK42" s="48">
        <f>VLOOKUP($A42,'ADR Raw Data'!$B$6:$BE$43,'ADR Raw Data'!AV$1,FALSE)</f>
        <v>-0.187868628866348</v>
      </c>
      <c r="AL42" s="48">
        <f>VLOOKUP($A42,'ADR Raw Data'!$B$6:$BE$43,'ADR Raw Data'!AW$1,FALSE)</f>
        <v>-0.178881760601276</v>
      </c>
      <c r="AM42" s="48">
        <f>VLOOKUP($A42,'ADR Raw Data'!$B$6:$BE$43,'ADR Raw Data'!AX$1,FALSE)</f>
        <v>-1.22571381234415</v>
      </c>
      <c r="AN42" s="49">
        <f>VLOOKUP($A42,'ADR Raw Data'!$B$6:$BE$43,'ADR Raw Data'!AY$1,FALSE)</f>
        <v>-0.47817000130691201</v>
      </c>
      <c r="AO42" s="48">
        <f>VLOOKUP($A42,'ADR Raw Data'!$B$6:$BE$43,'ADR Raw Data'!BA$1,FALSE)</f>
        <v>0.49490906913271598</v>
      </c>
      <c r="AP42" s="48">
        <f>VLOOKUP($A42,'ADR Raw Data'!$B$6:$BE$43,'ADR Raw Data'!BB$1,FALSE)</f>
        <v>0.42149961360629501</v>
      </c>
      <c r="AQ42" s="49">
        <f>VLOOKUP($A42,'ADR Raw Data'!$B$6:$BE$43,'ADR Raw Data'!BC$1,FALSE)</f>
        <v>0.46798889307847602</v>
      </c>
      <c r="AR42" s="50">
        <f>VLOOKUP($A42,'ADR Raw Data'!$B$6:$BE$43,'ADR Raw Data'!BE$1,FALSE)</f>
        <v>-7.2359125775542502E-2</v>
      </c>
      <c r="AT42" s="51">
        <f>VLOOKUP($A42,'RevPAR Raw Data'!$B$6:$BE$43,'RevPAR Raw Data'!AG$1,FALSE)</f>
        <v>87.830424064367506</v>
      </c>
      <c r="AU42" s="52">
        <f>VLOOKUP($A42,'RevPAR Raw Data'!$B$6:$BE$43,'RevPAR Raw Data'!AH$1,FALSE)</f>
        <v>97.846643362246795</v>
      </c>
      <c r="AV42" s="52">
        <f>VLOOKUP($A42,'RevPAR Raw Data'!$B$6:$BE$43,'RevPAR Raw Data'!AI$1,FALSE)</f>
        <v>102.577670727797</v>
      </c>
      <c r="AW42" s="52">
        <f>VLOOKUP($A42,'RevPAR Raw Data'!$B$6:$BE$43,'RevPAR Raw Data'!AJ$1,FALSE)</f>
        <v>102.703610599016</v>
      </c>
      <c r="AX42" s="52">
        <f>VLOOKUP($A42,'RevPAR Raw Data'!$B$6:$BE$43,'RevPAR Raw Data'!AK$1,FALSE)</f>
        <v>102.046879608848</v>
      </c>
      <c r="AY42" s="53">
        <f>VLOOKUP($A42,'RevPAR Raw Data'!$B$6:$BE$43,'RevPAR Raw Data'!AL$1,FALSE)</f>
        <v>98.600237838906395</v>
      </c>
      <c r="AZ42" s="52">
        <f>VLOOKUP($A42,'RevPAR Raw Data'!$B$6:$BE$43,'RevPAR Raw Data'!AN$1,FALSE)</f>
        <v>151.92641124291899</v>
      </c>
      <c r="BA42" s="52">
        <f>VLOOKUP($A42,'RevPAR Raw Data'!$B$6:$BE$43,'RevPAR Raw Data'!AO$1,FALSE)</f>
        <v>165.21808592497501</v>
      </c>
      <c r="BB42" s="53">
        <f>VLOOKUP($A42,'RevPAR Raw Data'!$B$6:$BE$43,'RevPAR Raw Data'!AP$1,FALSE)</f>
        <v>158.57224858394699</v>
      </c>
      <c r="BC42" s="54">
        <f>VLOOKUP($A42,'RevPAR Raw Data'!$B$6:$BE$43,'RevPAR Raw Data'!AR$1,FALSE)</f>
        <v>115.73349587150599</v>
      </c>
      <c r="BE42" s="47">
        <f>VLOOKUP($A42,'RevPAR Raw Data'!$B$6:$BE$43,'RevPAR Raw Data'!AT$1,FALSE)</f>
        <v>-3.8215678312978798</v>
      </c>
      <c r="BF42" s="48">
        <f>VLOOKUP($A42,'RevPAR Raw Data'!$B$6:$BE$43,'RevPAR Raw Data'!AU$1,FALSE)</f>
        <v>-1.6616918091778601</v>
      </c>
      <c r="BG42" s="48">
        <f>VLOOKUP($A42,'RevPAR Raw Data'!$B$6:$BE$43,'RevPAR Raw Data'!AV$1,FALSE)</f>
        <v>-0.55924288179427595</v>
      </c>
      <c r="BH42" s="48">
        <f>VLOOKUP($A42,'RevPAR Raw Data'!$B$6:$BE$43,'RevPAR Raw Data'!AW$1,FALSE)</f>
        <v>-1.2747541679705601</v>
      </c>
      <c r="BI42" s="48">
        <f>VLOOKUP($A42,'RevPAR Raw Data'!$B$6:$BE$43,'RevPAR Raw Data'!AX$1,FALSE)</f>
        <v>-4.4515440070928998</v>
      </c>
      <c r="BJ42" s="49">
        <f>VLOOKUP($A42,'RevPAR Raw Data'!$B$6:$BE$43,'RevPAR Raw Data'!AY$1,FALSE)</f>
        <v>-2.33844372586154</v>
      </c>
      <c r="BK42" s="48">
        <f>VLOOKUP($A42,'RevPAR Raw Data'!$B$6:$BE$43,'RevPAR Raw Data'!BA$1,FALSE)</f>
        <v>-1.32375705442437</v>
      </c>
      <c r="BL42" s="48">
        <f>VLOOKUP($A42,'RevPAR Raw Data'!$B$6:$BE$43,'RevPAR Raw Data'!BB$1,FALSE)</f>
        <v>-0.34691616386730501</v>
      </c>
      <c r="BM42" s="49">
        <f>VLOOKUP($A42,'RevPAR Raw Data'!$B$6:$BE$43,'RevPAR Raw Data'!BC$1,FALSE)</f>
        <v>-0.81726858995832496</v>
      </c>
      <c r="BN42" s="50">
        <f>VLOOKUP($A42,'RevPAR Raw Data'!$B$6:$BE$43,'RevPAR Raw Data'!BE$1,FALSE)</f>
        <v>-1.7499068633917101</v>
      </c>
    </row>
    <row r="43" spans="1:66" x14ac:dyDescent="0.45">
      <c r="A43" s="66" t="s">
        <v>81</v>
      </c>
      <c r="B43" s="47">
        <f>VLOOKUP($A43,'Occupancy Raw Data'!$B$8:$BE$45,'Occupancy Raw Data'!AG$3,FALSE)</f>
        <v>56.600207456463998</v>
      </c>
      <c r="C43" s="48">
        <f>VLOOKUP($A43,'Occupancy Raw Data'!$B$8:$BE$45,'Occupancy Raw Data'!AH$3,FALSE)</f>
        <v>68.078633978975006</v>
      </c>
      <c r="D43" s="48">
        <f>VLOOKUP($A43,'Occupancy Raw Data'!$B$8:$BE$45,'Occupancy Raw Data'!AI$3,FALSE)</f>
        <v>71.936027607667896</v>
      </c>
      <c r="E43" s="48">
        <f>VLOOKUP($A43,'Occupancy Raw Data'!$B$8:$BE$45,'Occupancy Raw Data'!AJ$3,FALSE)</f>
        <v>71.232869880912006</v>
      </c>
      <c r="F43" s="48">
        <f>VLOOKUP($A43,'Occupancy Raw Data'!$B$8:$BE$45,'Occupancy Raw Data'!AK$3,FALSE)</f>
        <v>67.322116055933407</v>
      </c>
      <c r="G43" s="49">
        <f>VLOOKUP($A43,'Occupancy Raw Data'!$B$8:$BE$45,'Occupancy Raw Data'!AL$3,FALSE)</f>
        <v>67.033970995990501</v>
      </c>
      <c r="H43" s="48">
        <f>VLOOKUP($A43,'Occupancy Raw Data'!$B$8:$BE$45,'Occupancy Raw Data'!AN$3,FALSE)</f>
        <v>70.490814067144001</v>
      </c>
      <c r="I43" s="48">
        <f>VLOOKUP($A43,'Occupancy Raw Data'!$B$8:$BE$45,'Occupancy Raw Data'!AO$3,FALSE)</f>
        <v>72.206319443059101</v>
      </c>
      <c r="J43" s="49">
        <f>VLOOKUP($A43,'Occupancy Raw Data'!$B$8:$BE$45,'Occupancy Raw Data'!AP$3,FALSE)</f>
        <v>71.348566755101601</v>
      </c>
      <c r="K43" s="50">
        <f>VLOOKUP($A43,'Occupancy Raw Data'!$B$8:$BE$45,'Occupancy Raw Data'!AR$3,FALSE)</f>
        <v>68.266712641450795</v>
      </c>
      <c r="M43" s="47">
        <f>VLOOKUP($A43,'Occupancy Raw Data'!$B$8:$BE$45,'Occupancy Raw Data'!AT$3,FALSE)</f>
        <v>-0.18988308644106999</v>
      </c>
      <c r="N43" s="48">
        <f>VLOOKUP($A43,'Occupancy Raw Data'!$B$8:$BE$45,'Occupancy Raw Data'!AU$3,FALSE)</f>
        <v>4.2057690933947498</v>
      </c>
      <c r="O43" s="48">
        <f>VLOOKUP($A43,'Occupancy Raw Data'!$B$8:$BE$45,'Occupancy Raw Data'!AV$3,FALSE)</f>
        <v>3.4635134606890401</v>
      </c>
      <c r="P43" s="48">
        <f>VLOOKUP($A43,'Occupancy Raw Data'!$B$8:$BE$45,'Occupancy Raw Data'!AW$3,FALSE)</f>
        <v>-0.23904051086150699</v>
      </c>
      <c r="Q43" s="48">
        <f>VLOOKUP($A43,'Occupancy Raw Data'!$B$8:$BE$45,'Occupancy Raw Data'!AX$3,FALSE)</f>
        <v>-0.35920165810555299</v>
      </c>
      <c r="R43" s="49">
        <f>VLOOKUP($A43,'Occupancy Raw Data'!$B$8:$BE$45,'Occupancy Raw Data'!AY$3,FALSE)</f>
        <v>1.4044728327642</v>
      </c>
      <c r="S43" s="48">
        <f>VLOOKUP($A43,'Occupancy Raw Data'!$B$8:$BE$45,'Occupancy Raw Data'!BA$3,FALSE)</f>
        <v>-1.6214807806077201</v>
      </c>
      <c r="T43" s="48">
        <f>VLOOKUP($A43,'Occupancy Raw Data'!$B$8:$BE$45,'Occupancy Raw Data'!BB$3,FALSE)</f>
        <v>-1.3227219282257401</v>
      </c>
      <c r="U43" s="49">
        <f>VLOOKUP($A43,'Occupancy Raw Data'!$B$8:$BE$45,'Occupancy Raw Data'!BC$3,FALSE)</f>
        <v>-1.4705267073141699</v>
      </c>
      <c r="V43" s="50">
        <f>VLOOKUP($A43,'Occupancy Raw Data'!$B$8:$BE$45,'Occupancy Raw Data'!BE$3,FALSE)</f>
        <v>0.52886238203439595</v>
      </c>
      <c r="X43" s="51">
        <f>VLOOKUP($A43,'ADR Raw Data'!$B$6:$BE$43,'ADR Raw Data'!AG$1,FALSE)</f>
        <v>123.935624289628</v>
      </c>
      <c r="Y43" s="52">
        <f>VLOOKUP($A43,'ADR Raw Data'!$B$6:$BE$43,'ADR Raw Data'!AH$1,FALSE)</f>
        <v>135.15742634455</v>
      </c>
      <c r="Z43" s="52">
        <f>VLOOKUP($A43,'ADR Raw Data'!$B$6:$BE$43,'ADR Raw Data'!AI$1,FALSE)</f>
        <v>139.58083286539201</v>
      </c>
      <c r="AA43" s="52">
        <f>VLOOKUP($A43,'ADR Raw Data'!$B$6:$BE$43,'ADR Raw Data'!AJ$1,FALSE)</f>
        <v>137.52663117215801</v>
      </c>
      <c r="AB43" s="52">
        <f>VLOOKUP($A43,'ADR Raw Data'!$B$6:$BE$43,'ADR Raw Data'!AK$1,FALSE)</f>
        <v>130.449924294613</v>
      </c>
      <c r="AC43" s="53">
        <f>VLOOKUP($A43,'ADR Raw Data'!$B$6:$BE$43,'ADR Raw Data'!AL$1,FALSE)</f>
        <v>133.76974853294701</v>
      </c>
      <c r="AD43" s="52">
        <f>VLOOKUP($A43,'ADR Raw Data'!$B$6:$BE$43,'ADR Raw Data'!AN$1,FALSE)</f>
        <v>125.857774617795</v>
      </c>
      <c r="AE43" s="52">
        <f>VLOOKUP($A43,'ADR Raw Data'!$B$6:$BE$43,'ADR Raw Data'!AO$1,FALSE)</f>
        <v>125.984018896202</v>
      </c>
      <c r="AF43" s="53">
        <f>VLOOKUP($A43,'ADR Raw Data'!$B$6:$BE$43,'ADR Raw Data'!AP$1,FALSE)</f>
        <v>125.921655611549</v>
      </c>
      <c r="AG43" s="54">
        <f>VLOOKUP($A43,'ADR Raw Data'!$B$6:$BE$43,'ADR Raw Data'!AR$1,FALSE)</f>
        <v>131.42620861414301</v>
      </c>
      <c r="AI43" s="47">
        <f>VLOOKUP($A43,'ADR Raw Data'!$B$6:$BE$43,'ADR Raw Data'!AT$1,FALSE)</f>
        <v>5.4381596048052101</v>
      </c>
      <c r="AJ43" s="48">
        <f>VLOOKUP($A43,'ADR Raw Data'!$B$6:$BE$43,'ADR Raw Data'!AU$1,FALSE)</f>
        <v>6.4117035146789298</v>
      </c>
      <c r="AK43" s="48">
        <f>VLOOKUP($A43,'ADR Raw Data'!$B$6:$BE$43,'ADR Raw Data'!AV$1,FALSE)</f>
        <v>6.76088143202319</v>
      </c>
      <c r="AL43" s="48">
        <f>VLOOKUP($A43,'ADR Raw Data'!$B$6:$BE$43,'ADR Raw Data'!AW$1,FALSE)</f>
        <v>5.3372685974147904</v>
      </c>
      <c r="AM43" s="48">
        <f>VLOOKUP($A43,'ADR Raw Data'!$B$6:$BE$43,'ADR Raw Data'!AX$1,FALSE)</f>
        <v>4.2883430772714703</v>
      </c>
      <c r="AN43" s="49">
        <f>VLOOKUP($A43,'ADR Raw Data'!$B$6:$BE$43,'ADR Raw Data'!AY$1,FALSE)</f>
        <v>5.7104627964244798</v>
      </c>
      <c r="AO43" s="48">
        <f>VLOOKUP($A43,'ADR Raw Data'!$B$6:$BE$43,'ADR Raw Data'!BA$1,FALSE)</f>
        <v>3.2552688349059902</v>
      </c>
      <c r="AP43" s="48">
        <f>VLOOKUP($A43,'ADR Raw Data'!$B$6:$BE$43,'ADR Raw Data'!BB$1,FALSE)</f>
        <v>2.99276109465782</v>
      </c>
      <c r="AQ43" s="49">
        <f>VLOOKUP($A43,'ADR Raw Data'!$B$6:$BE$43,'ADR Raw Data'!BC$1,FALSE)</f>
        <v>3.1224824703301599</v>
      </c>
      <c r="AR43" s="50">
        <f>VLOOKUP($A43,'ADR Raw Data'!$B$6:$BE$43,'ADR Raw Data'!BE$1,FALSE)</f>
        <v>4.9792486761131602</v>
      </c>
      <c r="AT43" s="51">
        <f>VLOOKUP($A43,'RevPAR Raw Data'!$B$6:$BE$43,'RevPAR Raw Data'!AG$1,FALSE)</f>
        <v>70.147820460393703</v>
      </c>
      <c r="AU43" s="52">
        <f>VLOOKUP($A43,'RevPAR Raw Data'!$B$6:$BE$43,'RevPAR Raw Data'!AH$1,FALSE)</f>
        <v>92.013329576509506</v>
      </c>
      <c r="AV43" s="52">
        <f>VLOOKUP($A43,'RevPAR Raw Data'!$B$6:$BE$43,'RevPAR Raw Data'!AI$1,FALSE)</f>
        <v>100.40890646506099</v>
      </c>
      <c r="AW43" s="52">
        <f>VLOOKUP($A43,'RevPAR Raw Data'!$B$6:$BE$43,'RevPAR Raw Data'!AJ$1,FALSE)</f>
        <v>97.964166234465594</v>
      </c>
      <c r="AX43" s="52">
        <f>VLOOKUP($A43,'RevPAR Raw Data'!$B$6:$BE$43,'RevPAR Raw Data'!AK$1,FALSE)</f>
        <v>87.821649428497295</v>
      </c>
      <c r="AY43" s="53">
        <f>VLOOKUP($A43,'RevPAR Raw Data'!$B$6:$BE$43,'RevPAR Raw Data'!AL$1,FALSE)</f>
        <v>89.671174432985495</v>
      </c>
      <c r="AZ43" s="52">
        <f>VLOOKUP($A43,'RevPAR Raw Data'!$B$6:$BE$43,'RevPAR Raw Data'!AN$1,FALSE)</f>
        <v>88.718169894875402</v>
      </c>
      <c r="BA43" s="52">
        <f>VLOOKUP($A43,'RevPAR Raw Data'!$B$6:$BE$43,'RevPAR Raw Data'!AO$1,FALSE)</f>
        <v>90.968423131395696</v>
      </c>
      <c r="BB43" s="53">
        <f>VLOOKUP($A43,'RevPAR Raw Data'!$B$6:$BE$43,'RevPAR Raw Data'!AP$1,FALSE)</f>
        <v>89.843296513135499</v>
      </c>
      <c r="BC43" s="54">
        <f>VLOOKUP($A43,'RevPAR Raw Data'!$B$6:$BE$43,'RevPAR Raw Data'!AR$1,FALSE)</f>
        <v>89.720352170171196</v>
      </c>
      <c r="BE43" s="47">
        <f>VLOOKUP($A43,'RevPAR Raw Data'!$B$6:$BE$43,'RevPAR Raw Data'!AT$1,FALSE)</f>
        <v>5.23795037306094</v>
      </c>
      <c r="BF43" s="48">
        <f>VLOOKUP($A43,'RevPAR Raw Data'!$B$6:$BE$43,'RevPAR Raw Data'!AU$1,FALSE)</f>
        <v>10.887134052854099</v>
      </c>
      <c r="BG43" s="48">
        <f>VLOOKUP($A43,'RevPAR Raw Data'!$B$6:$BE$43,'RevPAR Raw Data'!AV$1,FALSE)</f>
        <v>10.458558931171501</v>
      </c>
      <c r="BH43" s="48">
        <f>VLOOKUP($A43,'RevPAR Raw Data'!$B$6:$BE$43,'RevPAR Raw Data'!AW$1,FALSE)</f>
        <v>5.0854698524319701</v>
      </c>
      <c r="BI43" s="48">
        <f>VLOOKUP($A43,'RevPAR Raw Data'!$B$6:$BE$43,'RevPAR Raw Data'!AX$1,FALSE)</f>
        <v>3.9137376197271001</v>
      </c>
      <c r="BJ43" s="49">
        <f>VLOOKUP($A43,'RevPAR Raw Data'!$B$6:$BE$43,'RevPAR Raw Data'!AY$1,FALSE)</f>
        <v>7.1951375277895702</v>
      </c>
      <c r="BK43" s="48">
        <f>VLOOKUP($A43,'RevPAR Raw Data'!$B$6:$BE$43,'RevPAR Raw Data'!BA$1,FALSE)</f>
        <v>1.5810044957831599</v>
      </c>
      <c r="BL43" s="48">
        <f>VLOOKUP($A43,'RevPAR Raw Data'!$B$6:$BE$43,'RevPAR Raw Data'!BB$1,FALSE)</f>
        <v>1.6304532591736201</v>
      </c>
      <c r="BM43" s="49">
        <f>VLOOKUP($A43,'RevPAR Raw Data'!$B$6:$BE$43,'RevPAR Raw Data'!BC$1,FALSE)</f>
        <v>1.6060388243585799</v>
      </c>
      <c r="BN43" s="50">
        <f>VLOOKUP($A43,'RevPAR Raw Data'!$B$6:$BE$43,'RevPAR Raw Data'!BE$1,FALSE)</f>
        <v>5.5344444313034602</v>
      </c>
    </row>
    <row r="44" spans="1:66" x14ac:dyDescent="0.45">
      <c r="A44" s="63" t="s">
        <v>82</v>
      </c>
      <c r="B44" s="47">
        <f>VLOOKUP($A44,'Occupancy Raw Data'!$B$8:$BE$45,'Occupancy Raw Data'!AG$3,FALSE)</f>
        <v>49.091856146390001</v>
      </c>
      <c r="C44" s="48">
        <f>VLOOKUP($A44,'Occupancy Raw Data'!$B$8:$BE$45,'Occupancy Raw Data'!AH$3,FALSE)</f>
        <v>57.505208805145301</v>
      </c>
      <c r="D44" s="48">
        <f>VLOOKUP($A44,'Occupancy Raw Data'!$B$8:$BE$45,'Occupancy Raw Data'!AI$3,FALSE)</f>
        <v>60.1549053356282</v>
      </c>
      <c r="E44" s="48">
        <f>VLOOKUP($A44,'Occupancy Raw Data'!$B$8:$BE$45,'Occupancy Raw Data'!AJ$3,FALSE)</f>
        <v>62.039133979527101</v>
      </c>
      <c r="F44" s="48">
        <f>VLOOKUP($A44,'Occupancy Raw Data'!$B$8:$BE$45,'Occupancy Raw Data'!AK$3,FALSE)</f>
        <v>62.526044025726897</v>
      </c>
      <c r="G44" s="49">
        <f>VLOOKUP($A44,'Occupancy Raw Data'!$B$8:$BE$45,'Occupancy Raw Data'!AL$3,FALSE)</f>
        <v>58.263429658483503</v>
      </c>
      <c r="H44" s="48">
        <f>VLOOKUP($A44,'Occupancy Raw Data'!$B$8:$BE$45,'Occupancy Raw Data'!AN$3,FALSE)</f>
        <v>70.839749977352994</v>
      </c>
      <c r="I44" s="48">
        <f>VLOOKUP($A44,'Occupancy Raw Data'!$B$8:$BE$45,'Occupancy Raw Data'!AO$3,FALSE)</f>
        <v>72.533743998550506</v>
      </c>
      <c r="J44" s="49">
        <f>VLOOKUP($A44,'Occupancy Raw Data'!$B$8:$BE$45,'Occupancy Raw Data'!AP$3,FALSE)</f>
        <v>71.686746987951807</v>
      </c>
      <c r="K44" s="50">
        <f>VLOOKUP($A44,'Occupancy Raw Data'!$B$8:$BE$45,'Occupancy Raw Data'!AR$3,FALSE)</f>
        <v>62.098663181188698</v>
      </c>
      <c r="M44" s="47">
        <f>VLOOKUP($A44,'Occupancy Raw Data'!$B$8:$BE$45,'Occupancy Raw Data'!AT$3,FALSE)</f>
        <v>-2.09437851666305</v>
      </c>
      <c r="N44" s="48">
        <f>VLOOKUP($A44,'Occupancy Raw Data'!$B$8:$BE$45,'Occupancy Raw Data'!AU$3,FALSE)</f>
        <v>0.473144354550672</v>
      </c>
      <c r="O44" s="48">
        <f>VLOOKUP($A44,'Occupancy Raw Data'!$B$8:$BE$45,'Occupancy Raw Data'!AV$3,FALSE)</f>
        <v>0.113594143521876</v>
      </c>
      <c r="P44" s="48">
        <f>VLOOKUP($A44,'Occupancy Raw Data'!$B$8:$BE$45,'Occupancy Raw Data'!AW$3,FALSE)</f>
        <v>-0.44444302445233402</v>
      </c>
      <c r="Q44" s="48">
        <f>VLOOKUP($A44,'Occupancy Raw Data'!$B$8:$BE$45,'Occupancy Raw Data'!AX$3,FALSE)</f>
        <v>9.0455390988163298E-2</v>
      </c>
      <c r="R44" s="49">
        <f>VLOOKUP($A44,'Occupancy Raw Data'!$B$8:$BE$45,'Occupancy Raw Data'!AY$3,FALSE)</f>
        <v>-0.31594291402508801</v>
      </c>
      <c r="S44" s="48">
        <f>VLOOKUP($A44,'Occupancy Raw Data'!$B$8:$BE$45,'Occupancy Raw Data'!BA$3,FALSE)</f>
        <v>-1.01420904945998</v>
      </c>
      <c r="T44" s="48">
        <f>VLOOKUP($A44,'Occupancy Raw Data'!$B$8:$BE$45,'Occupancy Raw Data'!BB$3,FALSE)</f>
        <v>-0.80526464928967401</v>
      </c>
      <c r="U44" s="49">
        <f>VLOOKUP($A44,'Occupancy Raw Data'!$B$8:$BE$45,'Occupancy Raw Data'!BC$3,FALSE)</f>
        <v>-0.90861261640448199</v>
      </c>
      <c r="V44" s="50">
        <f>VLOOKUP($A44,'Occupancy Raw Data'!$B$8:$BE$45,'Occupancy Raw Data'!BE$3,FALSE)</f>
        <v>-0.51130699469208696</v>
      </c>
      <c r="X44" s="51">
        <f>VLOOKUP($A44,'ADR Raw Data'!$B$6:$BE$43,'ADR Raw Data'!AG$1,FALSE)</f>
        <v>98.366642524334495</v>
      </c>
      <c r="Y44" s="52">
        <f>VLOOKUP($A44,'ADR Raw Data'!$B$6:$BE$43,'ADR Raw Data'!AH$1,FALSE)</f>
        <v>100.892290091367</v>
      </c>
      <c r="Z44" s="52">
        <f>VLOOKUP($A44,'ADR Raw Data'!$B$6:$BE$43,'ADR Raw Data'!AI$1,FALSE)</f>
        <v>103.581449815525</v>
      </c>
      <c r="AA44" s="52">
        <f>VLOOKUP($A44,'ADR Raw Data'!$B$6:$BE$43,'ADR Raw Data'!AJ$1,FALSE)</f>
        <v>103.93503905964801</v>
      </c>
      <c r="AB44" s="52">
        <f>VLOOKUP($A44,'ADR Raw Data'!$B$6:$BE$43,'ADR Raw Data'!AK$1,FALSE)</f>
        <v>105.625369263645</v>
      </c>
      <c r="AC44" s="53">
        <f>VLOOKUP($A44,'ADR Raw Data'!$B$6:$BE$43,'ADR Raw Data'!AL$1,FALSE)</f>
        <v>102.685825598208</v>
      </c>
      <c r="AD44" s="52">
        <f>VLOOKUP($A44,'ADR Raw Data'!$B$6:$BE$43,'ADR Raw Data'!AN$1,FALSE)</f>
        <v>124.44271898976901</v>
      </c>
      <c r="AE44" s="52">
        <f>VLOOKUP($A44,'ADR Raw Data'!$B$6:$BE$43,'ADR Raw Data'!AO$1,FALSE)</f>
        <v>125.017853440739</v>
      </c>
      <c r="AF44" s="53">
        <f>VLOOKUP($A44,'ADR Raw Data'!$B$6:$BE$43,'ADR Raw Data'!AP$1,FALSE)</f>
        <v>124.73368389461</v>
      </c>
      <c r="AG44" s="54">
        <f>VLOOKUP($A44,'ADR Raw Data'!$B$6:$BE$43,'ADR Raw Data'!AR$1,FALSE)</f>
        <v>109.957844296714</v>
      </c>
      <c r="AI44" s="47">
        <f>VLOOKUP($A44,'ADR Raw Data'!$B$6:$BE$43,'ADR Raw Data'!AT$1,FALSE)</f>
        <v>1.94569542336149</v>
      </c>
      <c r="AJ44" s="48">
        <f>VLOOKUP($A44,'ADR Raw Data'!$B$6:$BE$43,'ADR Raw Data'!AU$1,FALSE)</f>
        <v>4.7909600037792099</v>
      </c>
      <c r="AK44" s="48">
        <f>VLOOKUP($A44,'ADR Raw Data'!$B$6:$BE$43,'ADR Raw Data'!AV$1,FALSE)</f>
        <v>6.5435411119787599</v>
      </c>
      <c r="AL44" s="48">
        <f>VLOOKUP($A44,'ADR Raw Data'!$B$6:$BE$43,'ADR Raw Data'!AW$1,FALSE)</f>
        <v>6.5614607249587298</v>
      </c>
      <c r="AM44" s="48">
        <f>VLOOKUP($A44,'ADR Raw Data'!$B$6:$BE$43,'ADR Raw Data'!AX$1,FALSE)</f>
        <v>4.9708104357965599</v>
      </c>
      <c r="AN44" s="49">
        <f>VLOOKUP($A44,'ADR Raw Data'!$B$6:$BE$43,'ADR Raw Data'!AY$1,FALSE)</f>
        <v>5.0978569937902103</v>
      </c>
      <c r="AO44" s="48">
        <f>VLOOKUP($A44,'ADR Raw Data'!$B$6:$BE$43,'ADR Raw Data'!BA$1,FALSE)</f>
        <v>3.0570584502774798</v>
      </c>
      <c r="AP44" s="48">
        <f>VLOOKUP($A44,'ADR Raw Data'!$B$6:$BE$43,'ADR Raw Data'!BB$1,FALSE)</f>
        <v>2.9498532939738502</v>
      </c>
      <c r="AQ44" s="49">
        <f>VLOOKUP($A44,'ADR Raw Data'!$B$6:$BE$43,'ADR Raw Data'!BC$1,FALSE)</f>
        <v>3.0029779312925799</v>
      </c>
      <c r="AR44" s="50">
        <f>VLOOKUP($A44,'ADR Raw Data'!$B$6:$BE$43,'ADR Raw Data'!BE$1,FALSE)</f>
        <v>4.2746440157465102</v>
      </c>
      <c r="AT44" s="51">
        <f>VLOOKUP($A44,'RevPAR Raw Data'!$B$6:$BE$43,'RevPAR Raw Data'!AG$1,FALSE)</f>
        <v>48.290010644079999</v>
      </c>
      <c r="AU44" s="52">
        <f>VLOOKUP($A44,'RevPAR Raw Data'!$B$6:$BE$43,'RevPAR Raw Data'!AH$1,FALSE)</f>
        <v>58.0183220853338</v>
      </c>
      <c r="AV44" s="52">
        <f>VLOOKUP($A44,'RevPAR Raw Data'!$B$6:$BE$43,'RevPAR Raw Data'!AI$1,FALSE)</f>
        <v>62.309323081800798</v>
      </c>
      <c r="AW44" s="52">
        <f>VLOOKUP($A44,'RevPAR Raw Data'!$B$6:$BE$43,'RevPAR Raw Data'!AJ$1,FALSE)</f>
        <v>64.480398133888897</v>
      </c>
      <c r="AX44" s="52">
        <f>VLOOKUP($A44,'RevPAR Raw Data'!$B$6:$BE$43,'RevPAR Raw Data'!AK$1,FALSE)</f>
        <v>66.043364888123904</v>
      </c>
      <c r="AY44" s="53">
        <f>VLOOKUP($A44,'RevPAR Raw Data'!$B$6:$BE$43,'RevPAR Raw Data'!AL$1,FALSE)</f>
        <v>59.828283766645498</v>
      </c>
      <c r="AZ44" s="52">
        <f>VLOOKUP($A44,'RevPAR Raw Data'!$B$6:$BE$43,'RevPAR Raw Data'!AN$1,FALSE)</f>
        <v>88.154910997372895</v>
      </c>
      <c r="BA44" s="52">
        <f>VLOOKUP($A44,'RevPAR Raw Data'!$B$6:$BE$43,'RevPAR Raw Data'!AO$1,FALSE)</f>
        <v>90.680129767189001</v>
      </c>
      <c r="BB44" s="53">
        <f>VLOOKUP($A44,'RevPAR Raw Data'!$B$6:$BE$43,'RevPAR Raw Data'!AP$1,FALSE)</f>
        <v>89.417520382280998</v>
      </c>
      <c r="BC44" s="54">
        <f>VLOOKUP($A44,'RevPAR Raw Data'!$B$6:$BE$43,'RevPAR Raw Data'!AR$1,FALSE)</f>
        <v>68.282351371112796</v>
      </c>
      <c r="BE44" s="47">
        <f>VLOOKUP($A44,'RevPAR Raw Data'!$B$6:$BE$43,'RevPAR Raw Data'!AT$1,FALSE)</f>
        <v>-0.18943332024814499</v>
      </c>
      <c r="BF44" s="48">
        <f>VLOOKUP($A44,'RevPAR Raw Data'!$B$6:$BE$43,'RevPAR Raw Data'!AU$1,FALSE)</f>
        <v>5.2867725151165397</v>
      </c>
      <c r="BG44" s="48">
        <f>VLOOKUP($A44,'RevPAR Raw Data'!$B$6:$BE$43,'RevPAR Raw Data'!AV$1,FALSE)</f>
        <v>6.66456833498279</v>
      </c>
      <c r="BH44" s="48">
        <f>VLOOKUP($A44,'RevPAR Raw Data'!$B$6:$BE$43,'RevPAR Raw Data'!AW$1,FALSE)</f>
        <v>6.0878557460121403</v>
      </c>
      <c r="BI44" s="48">
        <f>VLOOKUP($A44,'RevPAR Raw Data'!$B$6:$BE$43,'RevPAR Raw Data'!AX$1,FALSE)</f>
        <v>5.0657621927997099</v>
      </c>
      <c r="BJ44" s="49">
        <f>VLOOKUP($A44,'RevPAR Raw Data'!$B$6:$BE$43,'RevPAR Raw Data'!AY$1,FALSE)</f>
        <v>4.7658077618260997</v>
      </c>
      <c r="BK44" s="48">
        <f>VLOOKUP($A44,'RevPAR Raw Data'!$B$6:$BE$43,'RevPAR Raw Data'!BA$1,FALSE)</f>
        <v>2.0118444373675</v>
      </c>
      <c r="BL44" s="48">
        <f>VLOOKUP($A44,'RevPAR Raw Data'!$B$6:$BE$43,'RevPAR Raw Data'!BB$1,FALSE)</f>
        <v>2.1208345189019</v>
      </c>
      <c r="BM44" s="49">
        <f>VLOOKUP($A44,'RevPAR Raw Data'!$B$6:$BE$43,'RevPAR Raw Data'!BC$1,FALSE)</f>
        <v>2.0670798785365401</v>
      </c>
      <c r="BN44" s="50">
        <f>VLOOKUP($A44,'RevPAR Raw Data'!$B$6:$BE$43,'RevPAR Raw Data'!BE$1,FALSE)</f>
        <v>3.7414804672037199</v>
      </c>
    </row>
    <row r="45" spans="1:66" x14ac:dyDescent="0.45">
      <c r="A45" s="63" t="s">
        <v>83</v>
      </c>
      <c r="B45" s="47">
        <f>VLOOKUP($A45,'Occupancy Raw Data'!$B$8:$BE$45,'Occupancy Raw Data'!AG$3,FALSE)</f>
        <v>48.627819548872097</v>
      </c>
      <c r="C45" s="48">
        <f>VLOOKUP($A45,'Occupancy Raw Data'!$B$8:$BE$45,'Occupancy Raw Data'!AH$3,FALSE)</f>
        <v>61.384711779448601</v>
      </c>
      <c r="D45" s="48">
        <f>VLOOKUP($A45,'Occupancy Raw Data'!$B$8:$BE$45,'Occupancy Raw Data'!AI$3,FALSE)</f>
        <v>65</v>
      </c>
      <c r="E45" s="48">
        <f>VLOOKUP($A45,'Occupancy Raw Data'!$B$8:$BE$45,'Occupancy Raw Data'!AJ$3,FALSE)</f>
        <v>65.394736842105203</v>
      </c>
      <c r="F45" s="48">
        <f>VLOOKUP($A45,'Occupancy Raw Data'!$B$8:$BE$45,'Occupancy Raw Data'!AK$3,FALSE)</f>
        <v>62.7443609022556</v>
      </c>
      <c r="G45" s="49">
        <f>VLOOKUP($A45,'Occupancy Raw Data'!$B$8:$BE$45,'Occupancy Raw Data'!AL$3,FALSE)</f>
        <v>60.630325814536299</v>
      </c>
      <c r="H45" s="48">
        <f>VLOOKUP($A45,'Occupancy Raw Data'!$B$8:$BE$45,'Occupancy Raw Data'!AN$3,FALSE)</f>
        <v>69.542606516290704</v>
      </c>
      <c r="I45" s="48">
        <f>VLOOKUP($A45,'Occupancy Raw Data'!$B$8:$BE$45,'Occupancy Raw Data'!AO$3,FALSE)</f>
        <v>70.225563909774394</v>
      </c>
      <c r="J45" s="49">
        <f>VLOOKUP($A45,'Occupancy Raw Data'!$B$8:$BE$45,'Occupancy Raw Data'!AP$3,FALSE)</f>
        <v>69.884085213032506</v>
      </c>
      <c r="K45" s="50">
        <f>VLOOKUP($A45,'Occupancy Raw Data'!$B$8:$BE$45,'Occupancy Raw Data'!AR$3,FALSE)</f>
        <v>63.274257071249501</v>
      </c>
      <c r="M45" s="47">
        <f>VLOOKUP($A45,'Occupancy Raw Data'!$B$8:$BE$45,'Occupancy Raw Data'!AT$3,FALSE)</f>
        <v>3.12250863672601</v>
      </c>
      <c r="N45" s="48">
        <f>VLOOKUP($A45,'Occupancy Raw Data'!$B$8:$BE$45,'Occupancy Raw Data'!AU$3,FALSE)</f>
        <v>1.8505042104168801</v>
      </c>
      <c r="O45" s="48">
        <f>VLOOKUP($A45,'Occupancy Raw Data'!$B$8:$BE$45,'Occupancy Raw Data'!AV$3,FALSE)</f>
        <v>1.6959121654739699</v>
      </c>
      <c r="P45" s="48">
        <f>VLOOKUP($A45,'Occupancy Raw Data'!$B$8:$BE$45,'Occupancy Raw Data'!AW$3,FALSE)</f>
        <v>1.02603813764398</v>
      </c>
      <c r="Q45" s="48">
        <f>VLOOKUP($A45,'Occupancy Raw Data'!$B$8:$BE$45,'Occupancy Raw Data'!AX$3,FALSE)</f>
        <v>-0.486932326344032</v>
      </c>
      <c r="R45" s="49">
        <f>VLOOKUP($A45,'Occupancy Raw Data'!$B$8:$BE$45,'Occupancy Raw Data'!AY$3,FALSE)</f>
        <v>1.34687892752408</v>
      </c>
      <c r="S45" s="48">
        <f>VLOOKUP($A45,'Occupancy Raw Data'!$B$8:$BE$45,'Occupancy Raw Data'!BA$3,FALSE)</f>
        <v>1.5183389737491899</v>
      </c>
      <c r="T45" s="48">
        <f>VLOOKUP($A45,'Occupancy Raw Data'!$B$8:$BE$45,'Occupancy Raw Data'!BB$3,FALSE)</f>
        <v>1.52173913043478</v>
      </c>
      <c r="U45" s="49">
        <f>VLOOKUP($A45,'Occupancy Raw Data'!$B$8:$BE$45,'Occupancy Raw Data'!BC$3,FALSE)</f>
        <v>1.5200473308150899</v>
      </c>
      <c r="V45" s="50">
        <f>VLOOKUP($A45,'Occupancy Raw Data'!$B$8:$BE$45,'Occupancy Raw Data'!BE$3,FALSE)</f>
        <v>1.4014602728329</v>
      </c>
      <c r="X45" s="51">
        <f>VLOOKUP($A45,'ADR Raw Data'!$B$6:$BE$43,'ADR Raw Data'!AG$1,FALSE)</f>
        <v>93.903616801958506</v>
      </c>
      <c r="Y45" s="52">
        <f>VLOOKUP($A45,'ADR Raw Data'!$B$6:$BE$43,'ADR Raw Data'!AH$1,FALSE)</f>
        <v>102.122780442992</v>
      </c>
      <c r="Z45" s="52">
        <f>VLOOKUP($A45,'ADR Raw Data'!$B$6:$BE$43,'ADR Raw Data'!AI$1,FALSE)</f>
        <v>105.14112107191001</v>
      </c>
      <c r="AA45" s="52">
        <f>VLOOKUP($A45,'ADR Raw Data'!$B$6:$BE$43,'ADR Raw Data'!AJ$1,FALSE)</f>
        <v>108.149627287534</v>
      </c>
      <c r="AB45" s="52">
        <f>VLOOKUP($A45,'ADR Raw Data'!$B$6:$BE$43,'ADR Raw Data'!AK$1,FALSE)</f>
        <v>110.059670461354</v>
      </c>
      <c r="AC45" s="53">
        <f>VLOOKUP($A45,'ADR Raw Data'!$B$6:$BE$43,'ADR Raw Data'!AL$1,FALSE)</f>
        <v>104.39435421532301</v>
      </c>
      <c r="AD45" s="52">
        <f>VLOOKUP($A45,'ADR Raw Data'!$B$6:$BE$43,'ADR Raw Data'!AN$1,FALSE)</f>
        <v>122.178666546535</v>
      </c>
      <c r="AE45" s="52">
        <f>VLOOKUP($A45,'ADR Raw Data'!$B$6:$BE$43,'ADR Raw Data'!AO$1,FALSE)</f>
        <v>125.429513740185</v>
      </c>
      <c r="AF45" s="53">
        <f>VLOOKUP($A45,'ADR Raw Data'!$B$6:$BE$43,'ADR Raw Data'!AP$1,FALSE)</f>
        <v>123.812032545837</v>
      </c>
      <c r="AG45" s="54">
        <f>VLOOKUP($A45,'ADR Raw Data'!$B$6:$BE$43,'ADR Raw Data'!AR$1,FALSE)</f>
        <v>110.521814259442</v>
      </c>
      <c r="AI45" s="47">
        <f>VLOOKUP($A45,'ADR Raw Data'!$B$6:$BE$43,'ADR Raw Data'!AT$1,FALSE)</f>
        <v>10.158254764427801</v>
      </c>
      <c r="AJ45" s="48">
        <f>VLOOKUP($A45,'ADR Raw Data'!$B$6:$BE$43,'ADR Raw Data'!AU$1,FALSE)</f>
        <v>11.785432329171501</v>
      </c>
      <c r="AK45" s="48">
        <f>VLOOKUP($A45,'ADR Raw Data'!$B$6:$BE$43,'ADR Raw Data'!AV$1,FALSE)</f>
        <v>12.0599595911925</v>
      </c>
      <c r="AL45" s="48">
        <f>VLOOKUP($A45,'ADR Raw Data'!$B$6:$BE$43,'ADR Raw Data'!AW$1,FALSE)</f>
        <v>12.340441176273099</v>
      </c>
      <c r="AM45" s="48">
        <f>VLOOKUP($A45,'ADR Raw Data'!$B$6:$BE$43,'ADR Raw Data'!AX$1,FALSE)</f>
        <v>9.7943604577695496</v>
      </c>
      <c r="AN45" s="49">
        <f>VLOOKUP($A45,'ADR Raw Data'!$B$6:$BE$43,'ADR Raw Data'!AY$1,FALSE)</f>
        <v>11.227568389396</v>
      </c>
      <c r="AO45" s="48">
        <f>VLOOKUP($A45,'ADR Raw Data'!$B$6:$BE$43,'ADR Raw Data'!BA$1,FALSE)</f>
        <v>8.1031385714579098</v>
      </c>
      <c r="AP45" s="48">
        <f>VLOOKUP($A45,'ADR Raw Data'!$B$6:$BE$43,'ADR Raw Data'!BB$1,FALSE)</f>
        <v>9.0272438381350408</v>
      </c>
      <c r="AQ45" s="49">
        <f>VLOOKUP($A45,'ADR Raw Data'!$B$6:$BE$43,'ADR Raw Data'!BC$1,FALSE)</f>
        <v>8.57156484085119</v>
      </c>
      <c r="AR45" s="50">
        <f>VLOOKUP($A45,'ADR Raw Data'!$B$6:$BE$43,'ADR Raw Data'!BE$1,FALSE)</f>
        <v>10.2821159309728</v>
      </c>
      <c r="AT45" s="51">
        <f>VLOOKUP($A45,'RevPAR Raw Data'!$B$6:$BE$43,'RevPAR Raw Data'!AG$1,FALSE)</f>
        <v>45.663281328320799</v>
      </c>
      <c r="AU45" s="52">
        <f>VLOOKUP($A45,'RevPAR Raw Data'!$B$6:$BE$43,'RevPAR Raw Data'!AH$1,FALSE)</f>
        <v>62.687774436090201</v>
      </c>
      <c r="AV45" s="52">
        <f>VLOOKUP($A45,'RevPAR Raw Data'!$B$6:$BE$43,'RevPAR Raw Data'!AI$1,FALSE)</f>
        <v>68.341728696741797</v>
      </c>
      <c r="AW45" s="52">
        <f>VLOOKUP($A45,'RevPAR Raw Data'!$B$6:$BE$43,'RevPAR Raw Data'!AJ$1,FALSE)</f>
        <v>70.724164160401003</v>
      </c>
      <c r="AX45" s="52">
        <f>VLOOKUP($A45,'RevPAR Raw Data'!$B$6:$BE$43,'RevPAR Raw Data'!AK$1,FALSE)</f>
        <v>69.056236842105207</v>
      </c>
      <c r="AY45" s="53">
        <f>VLOOKUP($A45,'RevPAR Raw Data'!$B$6:$BE$43,'RevPAR Raw Data'!AL$1,FALSE)</f>
        <v>63.294637092731797</v>
      </c>
      <c r="AZ45" s="52">
        <f>VLOOKUP($A45,'RevPAR Raw Data'!$B$6:$BE$43,'RevPAR Raw Data'!AN$1,FALSE)</f>
        <v>84.966229323308198</v>
      </c>
      <c r="BA45" s="52">
        <f>VLOOKUP($A45,'RevPAR Raw Data'!$B$6:$BE$43,'RevPAR Raw Data'!AO$1,FALSE)</f>
        <v>88.083583333333294</v>
      </c>
      <c r="BB45" s="53">
        <f>VLOOKUP($A45,'RevPAR Raw Data'!$B$6:$BE$43,'RevPAR Raw Data'!AP$1,FALSE)</f>
        <v>86.524906328320796</v>
      </c>
      <c r="BC45" s="54">
        <f>VLOOKUP($A45,'RevPAR Raw Data'!$B$6:$BE$43,'RevPAR Raw Data'!AR$1,FALSE)</f>
        <v>69.931856874328602</v>
      </c>
      <c r="BE45" s="47">
        <f>VLOOKUP($A45,'RevPAR Raw Data'!$B$6:$BE$43,'RevPAR Raw Data'!AT$1,FALSE)</f>
        <v>13.597955783513701</v>
      </c>
      <c r="BF45" s="48">
        <f>VLOOKUP($A45,'RevPAR Raw Data'!$B$6:$BE$43,'RevPAR Raw Data'!AU$1,FALSE)</f>
        <v>13.854026461055501</v>
      </c>
      <c r="BG45" s="48">
        <f>VLOOKUP($A45,'RevPAR Raw Data'!$B$6:$BE$43,'RevPAR Raw Data'!AV$1,FALSE)</f>
        <v>13.960398078524699</v>
      </c>
      <c r="BH45" s="48">
        <f>VLOOKUP($A45,'RevPAR Raw Data'!$B$6:$BE$43,'RevPAR Raw Data'!AW$1,FALSE)</f>
        <v>13.493096946739101</v>
      </c>
      <c r="BI45" s="48">
        <f>VLOOKUP($A45,'RevPAR Raw Data'!$B$6:$BE$43,'RevPAR Raw Data'!AX$1,FALSE)</f>
        <v>9.2597362241979795</v>
      </c>
      <c r="BJ45" s="49">
        <f>VLOOKUP($A45,'RevPAR Raw Data'!$B$6:$BE$43,'RevPAR Raw Data'!AY$1,FALSE)</f>
        <v>12.7256690696302</v>
      </c>
      <c r="BK45" s="48">
        <f>VLOOKUP($A45,'RevPAR Raw Data'!$B$6:$BE$43,'RevPAR Raw Data'!BA$1,FALSE)</f>
        <v>9.7445106562344606</v>
      </c>
      <c r="BL45" s="48">
        <f>VLOOKUP($A45,'RevPAR Raw Data'!$B$6:$BE$43,'RevPAR Raw Data'!BB$1,FALSE)</f>
        <v>10.686354070454399</v>
      </c>
      <c r="BM45" s="49">
        <f>VLOOKUP($A45,'RevPAR Raw Data'!$B$6:$BE$43,'RevPAR Raw Data'!BC$1,FALSE)</f>
        <v>10.221904014238699</v>
      </c>
      <c r="BN45" s="50">
        <f>VLOOKUP($A45,'RevPAR Raw Data'!$B$6:$BE$43,'RevPAR Raw Data'!BE$1,FALSE)</f>
        <v>11.827675973784901</v>
      </c>
    </row>
    <row r="46" spans="1:66" x14ac:dyDescent="0.45">
      <c r="A46" s="66" t="s">
        <v>84</v>
      </c>
      <c r="B46" s="47">
        <f>VLOOKUP($A46,'Occupancy Raw Data'!$B$8:$BE$45,'Occupancy Raw Data'!AG$3,FALSE)</f>
        <v>45.791644023910699</v>
      </c>
      <c r="C46" s="48">
        <f>VLOOKUP($A46,'Occupancy Raw Data'!$B$8:$BE$45,'Occupancy Raw Data'!AH$3,FALSE)</f>
        <v>55.944123006105499</v>
      </c>
      <c r="D46" s="48">
        <f>VLOOKUP($A46,'Occupancy Raw Data'!$B$8:$BE$45,'Occupancy Raw Data'!AI$3,FALSE)</f>
        <v>59.096431768768298</v>
      </c>
      <c r="E46" s="48">
        <f>VLOOKUP($A46,'Occupancy Raw Data'!$B$8:$BE$45,'Occupancy Raw Data'!AJ$3,FALSE)</f>
        <v>61.970840260902897</v>
      </c>
      <c r="F46" s="48">
        <f>VLOOKUP($A46,'Occupancy Raw Data'!$B$8:$BE$45,'Occupancy Raw Data'!AK$3,FALSE)</f>
        <v>59.483309886174702</v>
      </c>
      <c r="G46" s="49">
        <f>VLOOKUP($A46,'Occupancy Raw Data'!$B$8:$BE$45,'Occupancy Raw Data'!AL$3,FALSE)</f>
        <v>56.456769441282901</v>
      </c>
      <c r="H46" s="48">
        <f>VLOOKUP($A46,'Occupancy Raw Data'!$B$8:$BE$45,'Occupancy Raw Data'!AN$3,FALSE)</f>
        <v>65.5454661721447</v>
      </c>
      <c r="I46" s="48">
        <f>VLOOKUP($A46,'Occupancy Raw Data'!$B$8:$BE$45,'Occupancy Raw Data'!AO$3,FALSE)</f>
        <v>63.748561197084001</v>
      </c>
      <c r="J46" s="49">
        <f>VLOOKUP($A46,'Occupancy Raw Data'!$B$8:$BE$45,'Occupancy Raw Data'!AP$3,FALSE)</f>
        <v>64.647013684614393</v>
      </c>
      <c r="K46" s="50">
        <f>VLOOKUP($A46,'Occupancy Raw Data'!$B$8:$BE$45,'Occupancy Raw Data'!AR$3,FALSE)</f>
        <v>58.796689594694499</v>
      </c>
      <c r="M46" s="47">
        <f>VLOOKUP($A46,'Occupancy Raw Data'!$B$8:$BE$45,'Occupancy Raw Data'!AT$3,FALSE)</f>
        <v>-3.6861955348816799</v>
      </c>
      <c r="N46" s="48">
        <f>VLOOKUP($A46,'Occupancy Raw Data'!$B$8:$BE$45,'Occupancy Raw Data'!AU$3,FALSE)</f>
        <v>-1.2321997742371</v>
      </c>
      <c r="O46" s="48">
        <f>VLOOKUP($A46,'Occupancy Raw Data'!$B$8:$BE$45,'Occupancy Raw Data'!AV$3,FALSE)</f>
        <v>-0.78742701826419503</v>
      </c>
      <c r="P46" s="48">
        <f>VLOOKUP($A46,'Occupancy Raw Data'!$B$8:$BE$45,'Occupancy Raw Data'!AW$3,FALSE)</f>
        <v>1.6602481052937601</v>
      </c>
      <c r="Q46" s="48">
        <f>VLOOKUP($A46,'Occupancy Raw Data'!$B$8:$BE$45,'Occupancy Raw Data'!AX$3,FALSE)</f>
        <v>0.506171974296584</v>
      </c>
      <c r="R46" s="49">
        <f>VLOOKUP($A46,'Occupancy Raw Data'!$B$8:$BE$45,'Occupancy Raw Data'!AY$3,FALSE)</f>
        <v>-0.567258437101816</v>
      </c>
      <c r="S46" s="48">
        <f>VLOOKUP($A46,'Occupancy Raw Data'!$B$8:$BE$45,'Occupancy Raw Data'!BA$3,FALSE)</f>
        <v>-3.42220414401016</v>
      </c>
      <c r="T46" s="48">
        <f>VLOOKUP($A46,'Occupancy Raw Data'!$B$8:$BE$45,'Occupancy Raw Data'!BB$3,FALSE)</f>
        <v>-2.7515033827566602</v>
      </c>
      <c r="U46" s="49">
        <f>VLOOKUP($A46,'Occupancy Raw Data'!$B$8:$BE$45,'Occupancy Raw Data'!BC$3,FALSE)</f>
        <v>-3.0926745415317098</v>
      </c>
      <c r="V46" s="50">
        <f>VLOOKUP($A46,'Occupancy Raw Data'!$B$8:$BE$45,'Occupancy Raw Data'!BE$3,FALSE)</f>
        <v>-1.37491414018361</v>
      </c>
      <c r="X46" s="51">
        <f>VLOOKUP($A46,'ADR Raw Data'!$B$6:$BE$43,'ADR Raw Data'!AG$1,FALSE)</f>
        <v>106.12183246073199</v>
      </c>
      <c r="Y46" s="52">
        <f>VLOOKUP($A46,'ADR Raw Data'!$B$6:$BE$43,'ADR Raw Data'!AH$1,FALSE)</f>
        <v>115.951650762813</v>
      </c>
      <c r="Z46" s="52">
        <f>VLOOKUP($A46,'ADR Raw Data'!$B$6:$BE$43,'ADR Raw Data'!AI$1,FALSE)</f>
        <v>124.742892928637</v>
      </c>
      <c r="AA46" s="52">
        <f>VLOOKUP($A46,'ADR Raw Data'!$B$6:$BE$43,'ADR Raw Data'!AJ$1,FALSE)</f>
        <v>123.614199257042</v>
      </c>
      <c r="AB46" s="52">
        <f>VLOOKUP($A46,'ADR Raw Data'!$B$6:$BE$43,'ADR Raw Data'!AK$1,FALSE)</f>
        <v>123.202740270909</v>
      </c>
      <c r="AC46" s="53">
        <f>VLOOKUP($A46,'ADR Raw Data'!$B$6:$BE$43,'ADR Raw Data'!AL$1,FALSE)</f>
        <v>119.40701251486399</v>
      </c>
      <c r="AD46" s="52">
        <f>VLOOKUP($A46,'ADR Raw Data'!$B$6:$BE$43,'ADR Raw Data'!AN$1,FALSE)</f>
        <v>139.87684731707299</v>
      </c>
      <c r="AE46" s="52">
        <f>VLOOKUP($A46,'ADR Raw Data'!$B$6:$BE$43,'ADR Raw Data'!AO$1,FALSE)</f>
        <v>135.72634065603299</v>
      </c>
      <c r="AF46" s="53">
        <f>VLOOKUP($A46,'ADR Raw Data'!$B$6:$BE$43,'ADR Raw Data'!AP$1,FALSE)</f>
        <v>137.830435481477</v>
      </c>
      <c r="AG46" s="54">
        <f>VLOOKUP($A46,'ADR Raw Data'!$B$6:$BE$43,'ADR Raw Data'!AR$1,FALSE)</f>
        <v>125.194233957105</v>
      </c>
      <c r="AI46" s="47">
        <f>VLOOKUP($A46,'ADR Raw Data'!$B$6:$BE$43,'ADR Raw Data'!AT$1,FALSE)</f>
        <v>-7.0699298612947397</v>
      </c>
      <c r="AJ46" s="48">
        <f>VLOOKUP($A46,'ADR Raw Data'!$B$6:$BE$43,'ADR Raw Data'!AU$1,FALSE)</f>
        <v>-2.44185071389095</v>
      </c>
      <c r="AK46" s="48">
        <f>VLOOKUP($A46,'ADR Raw Data'!$B$6:$BE$43,'ADR Raw Data'!AV$1,FALSE)</f>
        <v>4.8725349522551804</v>
      </c>
      <c r="AL46" s="48">
        <f>VLOOKUP($A46,'ADR Raw Data'!$B$6:$BE$43,'ADR Raw Data'!AW$1,FALSE)</f>
        <v>8.8056478188586098</v>
      </c>
      <c r="AM46" s="48">
        <f>VLOOKUP($A46,'ADR Raw Data'!$B$6:$BE$43,'ADR Raw Data'!AX$1,FALSE)</f>
        <v>4.9040588646218399</v>
      </c>
      <c r="AN46" s="49">
        <f>VLOOKUP($A46,'ADR Raw Data'!$B$6:$BE$43,'ADR Raw Data'!AY$1,FALSE)</f>
        <v>2.3430987541116499</v>
      </c>
      <c r="AO46" s="48">
        <f>VLOOKUP($A46,'ADR Raw Data'!$B$6:$BE$43,'ADR Raw Data'!BA$1,FALSE)</f>
        <v>2.8682050965443202</v>
      </c>
      <c r="AP46" s="48">
        <f>VLOOKUP($A46,'ADR Raw Data'!$B$6:$BE$43,'ADR Raw Data'!BB$1,FALSE)</f>
        <v>2.9891082911760698</v>
      </c>
      <c r="AQ46" s="49">
        <f>VLOOKUP($A46,'ADR Raw Data'!$B$6:$BE$43,'ADR Raw Data'!BC$1,FALSE)</f>
        <v>2.9213011186801601</v>
      </c>
      <c r="AR46" s="50">
        <f>VLOOKUP($A46,'ADR Raw Data'!$B$6:$BE$43,'ADR Raw Data'!BE$1,FALSE)</f>
        <v>2.4614412993469301</v>
      </c>
      <c r="AT46" s="51">
        <f>VLOOKUP($A46,'RevPAR Raw Data'!$B$6:$BE$43,'RevPAR Raw Data'!AG$1,FALSE)</f>
        <v>48.594931752069797</v>
      </c>
      <c r="AU46" s="52">
        <f>VLOOKUP($A46,'RevPAR Raw Data'!$B$6:$BE$43,'RevPAR Raw Data'!AH$1,FALSE)</f>
        <v>64.8681341303583</v>
      </c>
      <c r="AV46" s="52">
        <f>VLOOKUP($A46,'RevPAR Raw Data'!$B$6:$BE$43,'RevPAR Raw Data'!AI$1,FALSE)</f>
        <v>73.718598605959798</v>
      </c>
      <c r="AW46" s="52">
        <f>VLOOKUP($A46,'RevPAR Raw Data'!$B$6:$BE$43,'RevPAR Raw Data'!AJ$1,FALSE)</f>
        <v>76.604757961376094</v>
      </c>
      <c r="AX46" s="52">
        <f>VLOOKUP($A46,'RevPAR Raw Data'!$B$6:$BE$43,'RevPAR Raw Data'!AK$1,FALSE)</f>
        <v>73.285067783604006</v>
      </c>
      <c r="AY46" s="53">
        <f>VLOOKUP($A46,'RevPAR Raw Data'!$B$6:$BE$43,'RevPAR Raw Data'!AL$1,FALSE)</f>
        <v>67.413341752241095</v>
      </c>
      <c r="AZ46" s="52">
        <f>VLOOKUP($A46,'RevPAR Raw Data'!$B$6:$BE$43,'RevPAR Raw Data'!AN$1,FALSE)</f>
        <v>91.682931640874699</v>
      </c>
      <c r="BA46" s="52">
        <f>VLOOKUP($A46,'RevPAR Raw Data'!$B$6:$BE$43,'RevPAR Raw Data'!AO$1,FALSE)</f>
        <v>86.523589333674295</v>
      </c>
      <c r="BB46" s="53">
        <f>VLOOKUP($A46,'RevPAR Raw Data'!$B$6:$BE$43,'RevPAR Raw Data'!AP$1,FALSE)</f>
        <v>89.103260487274497</v>
      </c>
      <c r="BC46" s="54">
        <f>VLOOKUP($A46,'RevPAR Raw Data'!$B$6:$BE$43,'RevPAR Raw Data'!AR$1,FALSE)</f>
        <v>73.610065130214707</v>
      </c>
      <c r="BE46" s="47">
        <f>VLOOKUP($A46,'RevPAR Raw Data'!$B$6:$BE$43,'RevPAR Raw Data'!AT$1,FALSE)</f>
        <v>-10.4955139573101</v>
      </c>
      <c r="BF46" s="48">
        <f>VLOOKUP($A46,'RevPAR Raw Data'!$B$6:$BE$43,'RevPAR Raw Data'!AU$1,FALSE)</f>
        <v>-3.6439620091442801</v>
      </c>
      <c r="BG46" s="48">
        <f>VLOOKUP($A46,'RevPAR Raw Data'!$B$6:$BE$43,'RevPAR Raw Data'!AV$1,FALSE)</f>
        <v>4.0467402773025603</v>
      </c>
      <c r="BH46" s="48">
        <f>VLOOKUP($A46,'RevPAR Raw Data'!$B$6:$BE$43,'RevPAR Raw Data'!AW$1,FALSE)</f>
        <v>10.6120915252238</v>
      </c>
      <c r="BI46" s="48">
        <f>VLOOKUP($A46,'RevPAR Raw Data'!$B$6:$BE$43,'RevPAR Raw Data'!AX$1,FALSE)</f>
        <v>5.4350538104941499</v>
      </c>
      <c r="BJ46" s="49">
        <f>VLOOKUP($A46,'RevPAR Raw Data'!$B$6:$BE$43,'RevPAR Raw Data'!AY$1,FALSE)</f>
        <v>1.7625488916375101</v>
      </c>
      <c r="BK46" s="48">
        <f>VLOOKUP($A46,'RevPAR Raw Data'!$B$6:$BE$43,'RevPAR Raw Data'!BA$1,FALSE)</f>
        <v>-0.65215488113849296</v>
      </c>
      <c r="BL46" s="48">
        <f>VLOOKUP($A46,'RevPAR Raw Data'!$B$6:$BE$43,'RevPAR Raw Data'!BB$1,FALSE)</f>
        <v>0.15535949267343799</v>
      </c>
      <c r="BM46" s="49">
        <f>VLOOKUP($A46,'RevPAR Raw Data'!$B$6:$BE$43,'RevPAR Raw Data'!BC$1,FALSE)</f>
        <v>-0.261719758830459</v>
      </c>
      <c r="BN46" s="50">
        <f>VLOOKUP($A46,'RevPAR Raw Data'!$B$6:$BE$43,'RevPAR Raw Data'!BE$1,FALSE)</f>
        <v>1.0526844546862799</v>
      </c>
    </row>
    <row r="47" spans="1:66" x14ac:dyDescent="0.45">
      <c r="A47" s="63" t="s">
        <v>85</v>
      </c>
      <c r="B47" s="47">
        <f>VLOOKUP($A47,'Occupancy Raw Data'!$B$8:$BE$45,'Occupancy Raw Data'!AG$3,FALSE)</f>
        <v>44.063604240282601</v>
      </c>
      <c r="C47" s="48">
        <f>VLOOKUP($A47,'Occupancy Raw Data'!$B$8:$BE$45,'Occupancy Raw Data'!AH$3,FALSE)</f>
        <v>57.738515901059998</v>
      </c>
      <c r="D47" s="48">
        <f>VLOOKUP($A47,'Occupancy Raw Data'!$B$8:$BE$45,'Occupancy Raw Data'!AI$3,FALSE)</f>
        <v>60.848056537102401</v>
      </c>
      <c r="E47" s="48">
        <f>VLOOKUP($A47,'Occupancy Raw Data'!$B$8:$BE$45,'Occupancy Raw Data'!AJ$3,FALSE)</f>
        <v>60.6537102473498</v>
      </c>
      <c r="F47" s="48">
        <f>VLOOKUP($A47,'Occupancy Raw Data'!$B$8:$BE$45,'Occupancy Raw Data'!AK$3,FALSE)</f>
        <v>57.879858657243801</v>
      </c>
      <c r="G47" s="49">
        <f>VLOOKUP($A47,'Occupancy Raw Data'!$B$8:$BE$45,'Occupancy Raw Data'!AL$3,FALSE)</f>
        <v>56.236749116607697</v>
      </c>
      <c r="H47" s="48">
        <f>VLOOKUP($A47,'Occupancy Raw Data'!$B$8:$BE$45,'Occupancy Raw Data'!AN$3,FALSE)</f>
        <v>62.314487632508801</v>
      </c>
      <c r="I47" s="48">
        <f>VLOOKUP($A47,'Occupancy Raw Data'!$B$8:$BE$45,'Occupancy Raw Data'!AO$3,FALSE)</f>
        <v>61.819787985865702</v>
      </c>
      <c r="J47" s="49">
        <f>VLOOKUP($A47,'Occupancy Raw Data'!$B$8:$BE$45,'Occupancy Raw Data'!AP$3,FALSE)</f>
        <v>62.067137809187201</v>
      </c>
      <c r="K47" s="50">
        <f>VLOOKUP($A47,'Occupancy Raw Data'!$B$8:$BE$45,'Occupancy Raw Data'!AR$3,FALSE)</f>
        <v>57.902574457344699</v>
      </c>
      <c r="M47" s="47">
        <f>VLOOKUP($A47,'Occupancy Raw Data'!$B$8:$BE$45,'Occupancy Raw Data'!AT$3,FALSE)</f>
        <v>-18.699547105957201</v>
      </c>
      <c r="N47" s="48">
        <f>VLOOKUP($A47,'Occupancy Raw Data'!$B$8:$BE$45,'Occupancy Raw Data'!AU$3,FALSE)</f>
        <v>-13.932051619699701</v>
      </c>
      <c r="O47" s="48">
        <f>VLOOKUP($A47,'Occupancy Raw Data'!$B$8:$BE$45,'Occupancy Raw Data'!AV$3,FALSE)</f>
        <v>-13.205645161290301</v>
      </c>
      <c r="P47" s="48">
        <f>VLOOKUP($A47,'Occupancy Raw Data'!$B$8:$BE$45,'Occupancy Raw Data'!AW$3,FALSE)</f>
        <v>-15.919666911584599</v>
      </c>
      <c r="Q47" s="48">
        <f>VLOOKUP($A47,'Occupancy Raw Data'!$B$8:$BE$45,'Occupancy Raw Data'!AX$3,FALSE)</f>
        <v>-15.6973751930005</v>
      </c>
      <c r="R47" s="49">
        <f>VLOOKUP($A47,'Occupancy Raw Data'!$B$8:$BE$45,'Occupancy Raw Data'!AY$3,FALSE)</f>
        <v>-15.2959687184151</v>
      </c>
      <c r="S47" s="48">
        <f>VLOOKUP($A47,'Occupancy Raw Data'!$B$8:$BE$45,'Occupancy Raw Data'!BA$3,FALSE)</f>
        <v>-12.7843719090009</v>
      </c>
      <c r="T47" s="48">
        <f>VLOOKUP($A47,'Occupancy Raw Data'!$B$8:$BE$45,'Occupancy Raw Data'!BB$3,FALSE)</f>
        <v>-12.6123876123876</v>
      </c>
      <c r="U47" s="49">
        <f>VLOOKUP($A47,'Occupancy Raw Data'!$B$8:$BE$45,'Occupancy Raw Data'!BC$3,FALSE)</f>
        <v>-12.698807157057599</v>
      </c>
      <c r="V47" s="50">
        <f>VLOOKUP($A47,'Occupancy Raw Data'!$B$8:$BE$45,'Occupancy Raw Data'!BE$3,FALSE)</f>
        <v>-14.512678668565901</v>
      </c>
      <c r="X47" s="51">
        <f>VLOOKUP($A47,'ADR Raw Data'!$B$6:$BE$43,'ADR Raw Data'!AG$1,FALSE)</f>
        <v>85.424466720128294</v>
      </c>
      <c r="Y47" s="52">
        <f>VLOOKUP($A47,'ADR Raw Data'!$B$6:$BE$43,'ADR Raw Data'!AH$1,FALSE)</f>
        <v>89.368216034271697</v>
      </c>
      <c r="Z47" s="52">
        <f>VLOOKUP($A47,'ADR Raw Data'!$B$6:$BE$43,'ADR Raw Data'!AI$1,FALSE)</f>
        <v>90.791181765388998</v>
      </c>
      <c r="AA47" s="52">
        <f>VLOOKUP($A47,'ADR Raw Data'!$B$6:$BE$43,'ADR Raw Data'!AJ$1,FALSE)</f>
        <v>90.395750072822594</v>
      </c>
      <c r="AB47" s="52">
        <f>VLOOKUP($A47,'ADR Raw Data'!$B$6:$BE$43,'ADR Raw Data'!AK$1,FALSE)</f>
        <v>90.3307417582417</v>
      </c>
      <c r="AC47" s="53">
        <f>VLOOKUP($A47,'ADR Raw Data'!$B$6:$BE$43,'ADR Raw Data'!AL$1,FALSE)</f>
        <v>89.477907634307201</v>
      </c>
      <c r="AD47" s="52">
        <f>VLOOKUP($A47,'ADR Raw Data'!$B$6:$BE$43,'ADR Raw Data'!AN$1,FALSE)</f>
        <v>98.768035157357502</v>
      </c>
      <c r="AE47" s="52">
        <f>VLOOKUP($A47,'ADR Raw Data'!$B$6:$BE$43,'ADR Raw Data'!AO$1,FALSE)</f>
        <v>98.438882537867897</v>
      </c>
      <c r="AF47" s="53">
        <f>VLOOKUP($A47,'ADR Raw Data'!$B$6:$BE$43,'ADR Raw Data'!AP$1,FALSE)</f>
        <v>98.604114716766205</v>
      </c>
      <c r="AG47" s="54">
        <f>VLOOKUP($A47,'ADR Raw Data'!$B$6:$BE$43,'ADR Raw Data'!AR$1,FALSE)</f>
        <v>92.272935355912907</v>
      </c>
      <c r="AI47" s="47">
        <f>VLOOKUP($A47,'ADR Raw Data'!$B$6:$BE$43,'ADR Raw Data'!AT$1,FALSE)</f>
        <v>1.36974221256921</v>
      </c>
      <c r="AJ47" s="48">
        <f>VLOOKUP($A47,'ADR Raw Data'!$B$6:$BE$43,'ADR Raw Data'!AU$1,FALSE)</f>
        <v>4.9842125964397104</v>
      </c>
      <c r="AK47" s="48">
        <f>VLOOKUP($A47,'ADR Raw Data'!$B$6:$BE$43,'ADR Raw Data'!AV$1,FALSE)</f>
        <v>6.33848458970943</v>
      </c>
      <c r="AL47" s="48">
        <f>VLOOKUP($A47,'ADR Raw Data'!$B$6:$BE$43,'ADR Raw Data'!AW$1,FALSE)</f>
        <v>5.8222314304063501</v>
      </c>
      <c r="AM47" s="48">
        <f>VLOOKUP($A47,'ADR Raw Data'!$B$6:$BE$43,'ADR Raw Data'!AX$1,FALSE)</f>
        <v>5.54991818741901</v>
      </c>
      <c r="AN47" s="49">
        <f>VLOOKUP($A47,'ADR Raw Data'!$B$6:$BE$43,'ADR Raw Data'!AY$1,FALSE)</f>
        <v>5.0267570006613003</v>
      </c>
      <c r="AO47" s="48">
        <f>VLOOKUP($A47,'ADR Raw Data'!$B$6:$BE$43,'ADR Raw Data'!BA$1,FALSE)</f>
        <v>4.5551853499983004</v>
      </c>
      <c r="AP47" s="48">
        <f>VLOOKUP($A47,'ADR Raw Data'!$B$6:$BE$43,'ADR Raw Data'!BB$1,FALSE)</f>
        <v>4.9132008865649501</v>
      </c>
      <c r="AQ47" s="49">
        <f>VLOOKUP($A47,'ADR Raw Data'!$B$6:$BE$43,'ADR Raw Data'!BC$1,FALSE)</f>
        <v>4.7325265345280902</v>
      </c>
      <c r="AR47" s="50">
        <f>VLOOKUP($A47,'ADR Raw Data'!$B$6:$BE$43,'ADR Raw Data'!BE$1,FALSE)</f>
        <v>5.0067045542539903</v>
      </c>
      <c r="AT47" s="51">
        <f>VLOOKUP($A47,'RevPAR Raw Data'!$B$6:$BE$43,'RevPAR Raw Data'!AG$1,FALSE)</f>
        <v>37.6410989399293</v>
      </c>
      <c r="AU47" s="52">
        <f>VLOOKUP($A47,'RevPAR Raw Data'!$B$6:$BE$43,'RevPAR Raw Data'!AH$1,FALSE)</f>
        <v>51.599881625441597</v>
      </c>
      <c r="AV47" s="52">
        <f>VLOOKUP($A47,'RevPAR Raw Data'!$B$6:$BE$43,'RevPAR Raw Data'!AI$1,FALSE)</f>
        <v>55.244669611307401</v>
      </c>
      <c r="AW47" s="52">
        <f>VLOOKUP($A47,'RevPAR Raw Data'!$B$6:$BE$43,'RevPAR Raw Data'!AJ$1,FALSE)</f>
        <v>54.8283763250883</v>
      </c>
      <c r="AX47" s="52">
        <f>VLOOKUP($A47,'RevPAR Raw Data'!$B$6:$BE$43,'RevPAR Raw Data'!AK$1,FALSE)</f>
        <v>52.283305653710201</v>
      </c>
      <c r="AY47" s="53">
        <f>VLOOKUP($A47,'RevPAR Raw Data'!$B$6:$BE$43,'RevPAR Raw Data'!AL$1,FALSE)</f>
        <v>50.3194664310954</v>
      </c>
      <c r="AZ47" s="52">
        <f>VLOOKUP($A47,'RevPAR Raw Data'!$B$6:$BE$43,'RevPAR Raw Data'!AN$1,FALSE)</f>
        <v>61.5467950530035</v>
      </c>
      <c r="BA47" s="52">
        <f>VLOOKUP($A47,'RevPAR Raw Data'!$B$6:$BE$43,'RevPAR Raw Data'!AO$1,FALSE)</f>
        <v>60.8547084805653</v>
      </c>
      <c r="BB47" s="53">
        <f>VLOOKUP($A47,'RevPAR Raw Data'!$B$6:$BE$43,'RevPAR Raw Data'!AP$1,FALSE)</f>
        <v>61.2007517667844</v>
      </c>
      <c r="BC47" s="54">
        <f>VLOOKUP($A47,'RevPAR Raw Data'!$B$6:$BE$43,'RevPAR Raw Data'!AR$1,FALSE)</f>
        <v>53.4284050984351</v>
      </c>
      <c r="BE47" s="47">
        <f>VLOOKUP($A47,'RevPAR Raw Data'!$B$6:$BE$43,'RevPAR Raw Data'!AT$1,FALSE)</f>
        <v>-17.585940483657598</v>
      </c>
      <c r="BF47" s="48">
        <f>VLOOKUP($A47,'RevPAR Raw Data'!$B$6:$BE$43,'RevPAR Raw Data'!AU$1,FALSE)</f>
        <v>-9.6422420950315999</v>
      </c>
      <c r="BG47" s="48">
        <f>VLOOKUP($A47,'RevPAR Raw Data'!$B$6:$BE$43,'RevPAR Raw Data'!AV$1,FALSE)</f>
        <v>-7.7041983551009796</v>
      </c>
      <c r="BH47" s="48">
        <f>VLOOKUP($A47,'RevPAR Raw Data'!$B$6:$BE$43,'RevPAR Raw Data'!AW$1,FALSE)</f>
        <v>-11.0243153317205</v>
      </c>
      <c r="BI47" s="48">
        <f>VLOOKUP($A47,'RevPAR Raw Data'!$B$6:$BE$43,'RevPAR Raw Data'!AX$1,FALSE)</f>
        <v>-11.018648486365199</v>
      </c>
      <c r="BJ47" s="49">
        <f>VLOOKUP($A47,'RevPAR Raw Data'!$B$6:$BE$43,'RevPAR Raw Data'!AY$1,FALSE)</f>
        <v>-11.0381028961257</v>
      </c>
      <c r="BK47" s="48">
        <f>VLOOKUP($A47,'RevPAR Raw Data'!$B$6:$BE$43,'RevPAR Raw Data'!BA$1,FALSE)</f>
        <v>-8.8115383952907909</v>
      </c>
      <c r="BL47" s="48">
        <f>VLOOKUP($A47,'RevPAR Raw Data'!$B$6:$BE$43,'RevPAR Raw Data'!BB$1,FALSE)</f>
        <v>-8.31885866581149</v>
      </c>
      <c r="BM47" s="49">
        <f>VLOOKUP($A47,'RevPAR Raw Data'!$B$6:$BE$43,'RevPAR Raw Data'!BC$1,FALSE)</f>
        <v>-8.5672550408058594</v>
      </c>
      <c r="BN47" s="50">
        <f>VLOOKUP($A47,'RevPAR Raw Data'!$B$6:$BE$43,'RevPAR Raw Data'!BE$1,FALSE)</f>
        <v>-10.232581058155301</v>
      </c>
    </row>
    <row r="48" spans="1:66" ht="16.5" thickBot="1" x14ac:dyDescent="0.5">
      <c r="A48" s="63" t="s">
        <v>86</v>
      </c>
      <c r="B48" s="67">
        <f>VLOOKUP($A48,'Occupancy Raw Data'!$B$8:$BE$45,'Occupancy Raw Data'!AG$3,FALSE)</f>
        <v>50.2568618816967</v>
      </c>
      <c r="C48" s="68">
        <f>VLOOKUP($A48,'Occupancy Raw Data'!$B$8:$BE$45,'Occupancy Raw Data'!AH$3,FALSE)</f>
        <v>62.450462351387003</v>
      </c>
      <c r="D48" s="68">
        <f>VLOOKUP($A48,'Occupancy Raw Data'!$B$8:$BE$45,'Occupancy Raw Data'!AI$3,FALSE)</f>
        <v>66.857478350212801</v>
      </c>
      <c r="E48" s="68">
        <f>VLOOKUP($A48,'Occupancy Raw Data'!$B$8:$BE$45,'Occupancy Raw Data'!AJ$3,FALSE)</f>
        <v>67.635402906208697</v>
      </c>
      <c r="F48" s="68">
        <f>VLOOKUP($A48,'Occupancy Raw Data'!$B$8:$BE$45,'Occupancy Raw Data'!AK$3,FALSE)</f>
        <v>64.358579186848601</v>
      </c>
      <c r="G48" s="69">
        <f>VLOOKUP($A48,'Occupancy Raw Data'!$B$8:$BE$45,'Occupancy Raw Data'!AL$3,FALSE)</f>
        <v>62.3117569352708</v>
      </c>
      <c r="H48" s="68">
        <f>VLOOKUP($A48,'Occupancy Raw Data'!$B$8:$BE$45,'Occupancy Raw Data'!AN$3,FALSE)</f>
        <v>68.442683105827001</v>
      </c>
      <c r="I48" s="68">
        <f>VLOOKUP($A48,'Occupancy Raw Data'!$B$8:$BE$45,'Occupancy Raw Data'!AO$3,FALSE)</f>
        <v>70.262733010421201</v>
      </c>
      <c r="J48" s="69">
        <f>VLOOKUP($A48,'Occupancy Raw Data'!$B$8:$BE$45,'Occupancy Raw Data'!AP$3,FALSE)</f>
        <v>69.352708058124094</v>
      </c>
      <c r="K48" s="70">
        <f>VLOOKUP($A48,'Occupancy Raw Data'!$B$8:$BE$45,'Occupancy Raw Data'!AR$3,FALSE)</f>
        <v>64.323457256086002</v>
      </c>
      <c r="M48" s="67">
        <f>VLOOKUP($A48,'Occupancy Raw Data'!$B$8:$BE$45,'Occupancy Raw Data'!AT$3,FALSE)</f>
        <v>6.6709006291435502</v>
      </c>
      <c r="N48" s="68">
        <f>VLOOKUP($A48,'Occupancy Raw Data'!$B$8:$BE$45,'Occupancy Raw Data'!AU$3,FALSE)</f>
        <v>8.7084119645216003</v>
      </c>
      <c r="O48" s="68">
        <f>VLOOKUP($A48,'Occupancy Raw Data'!$B$8:$BE$45,'Occupancy Raw Data'!AV$3,FALSE)</f>
        <v>8.1464736364635097</v>
      </c>
      <c r="P48" s="68">
        <f>VLOOKUP($A48,'Occupancy Raw Data'!$B$8:$BE$45,'Occupancy Raw Data'!AW$3,FALSE)</f>
        <v>8.3975295987925502</v>
      </c>
      <c r="Q48" s="68">
        <f>VLOOKUP($A48,'Occupancy Raw Data'!$B$8:$BE$45,'Occupancy Raw Data'!AX$3,FALSE)</f>
        <v>4.8934007546231104</v>
      </c>
      <c r="R48" s="69">
        <f>VLOOKUP($A48,'Occupancy Raw Data'!$B$8:$BE$45,'Occupancy Raw Data'!AY$3,FALSE)</f>
        <v>7.3841750335933698</v>
      </c>
      <c r="S48" s="68">
        <f>VLOOKUP($A48,'Occupancy Raw Data'!$B$8:$BE$45,'Occupancy Raw Data'!BA$3,FALSE)</f>
        <v>2.55881454943674</v>
      </c>
      <c r="T48" s="68">
        <f>VLOOKUP($A48,'Occupancy Raw Data'!$B$8:$BE$45,'Occupancy Raw Data'!BB$3,FALSE)</f>
        <v>3.3271328651694199</v>
      </c>
      <c r="U48" s="69">
        <f>VLOOKUP($A48,'Occupancy Raw Data'!$B$8:$BE$45,'Occupancy Raw Data'!BC$3,FALSE)</f>
        <v>2.9465811101864499</v>
      </c>
      <c r="V48" s="70">
        <f>VLOOKUP($A48,'Occupancy Raw Data'!$B$8:$BE$45,'Occupancy Raw Data'!BE$3,FALSE)</f>
        <v>5.9769196370100603</v>
      </c>
      <c r="X48" s="71">
        <f>VLOOKUP($A48,'ADR Raw Data'!$B$6:$BE$43,'ADR Raw Data'!AG$1,FALSE)</f>
        <v>110.89207213784999</v>
      </c>
      <c r="Y48" s="72">
        <f>VLOOKUP($A48,'ADR Raw Data'!$B$6:$BE$43,'ADR Raw Data'!AH$1,FALSE)</f>
        <v>117.286339385392</v>
      </c>
      <c r="Z48" s="72">
        <f>VLOOKUP($A48,'ADR Raw Data'!$B$6:$BE$43,'ADR Raw Data'!AI$1,FALSE)</f>
        <v>120.440446212952</v>
      </c>
      <c r="AA48" s="72">
        <f>VLOOKUP($A48,'ADR Raw Data'!$B$6:$BE$43,'ADR Raw Data'!AJ$1,FALSE)</f>
        <v>117.915346679687</v>
      </c>
      <c r="AB48" s="72">
        <f>VLOOKUP($A48,'ADR Raw Data'!$B$6:$BE$43,'ADR Raw Data'!AK$1,FALSE)</f>
        <v>119.71330292491</v>
      </c>
      <c r="AC48" s="73">
        <f>VLOOKUP($A48,'ADR Raw Data'!$B$6:$BE$43,'ADR Raw Data'!AL$1,FALSE)</f>
        <v>117.569621110404</v>
      </c>
      <c r="AD48" s="72">
        <f>VLOOKUP($A48,'ADR Raw Data'!$B$6:$BE$43,'ADR Raw Data'!AN$1,FALSE)</f>
        <v>137.05188934162501</v>
      </c>
      <c r="AE48" s="72">
        <f>VLOOKUP($A48,'ADR Raw Data'!$B$6:$BE$43,'ADR Raw Data'!AO$1,FALSE)</f>
        <v>138.242516711928</v>
      </c>
      <c r="AF48" s="73">
        <f>VLOOKUP($A48,'ADR Raw Data'!$B$6:$BE$43,'ADR Raw Data'!AP$1,FALSE)</f>
        <v>137.65501455026401</v>
      </c>
      <c r="AG48" s="74">
        <f>VLOOKUP($A48,'ADR Raw Data'!$B$6:$BE$43,'ADR Raw Data'!AR$1,FALSE)</f>
        <v>123.75699476798199</v>
      </c>
      <c r="AI48" s="67">
        <f>VLOOKUP($A48,'ADR Raw Data'!$B$6:$BE$43,'ADR Raw Data'!AT$1,FALSE)</f>
        <v>4.3374814455187298</v>
      </c>
      <c r="AJ48" s="68">
        <f>VLOOKUP($A48,'ADR Raw Data'!$B$6:$BE$43,'ADR Raw Data'!AU$1,FALSE)</f>
        <v>5.4365321357374699</v>
      </c>
      <c r="AK48" s="68">
        <f>VLOOKUP($A48,'ADR Raw Data'!$B$6:$BE$43,'ADR Raw Data'!AV$1,FALSE)</f>
        <v>6.6384288406452203</v>
      </c>
      <c r="AL48" s="68">
        <f>VLOOKUP($A48,'ADR Raw Data'!$B$6:$BE$43,'ADR Raw Data'!AW$1,FALSE)</f>
        <v>4.5802302232633298</v>
      </c>
      <c r="AM48" s="68">
        <f>VLOOKUP($A48,'ADR Raw Data'!$B$6:$BE$43,'ADR Raw Data'!AX$1,FALSE)</f>
        <v>3.91263581236471</v>
      </c>
      <c r="AN48" s="69">
        <f>VLOOKUP($A48,'ADR Raw Data'!$B$6:$BE$43,'ADR Raw Data'!AY$1,FALSE)</f>
        <v>5.0093268936094297</v>
      </c>
      <c r="AO48" s="68">
        <f>VLOOKUP($A48,'ADR Raw Data'!$B$6:$BE$43,'ADR Raw Data'!BA$1,FALSE)</f>
        <v>3.75859761631009</v>
      </c>
      <c r="AP48" s="68">
        <f>VLOOKUP($A48,'ADR Raw Data'!$B$6:$BE$43,'ADR Raw Data'!BB$1,FALSE)</f>
        <v>3.8474230208642202</v>
      </c>
      <c r="AQ48" s="69">
        <f>VLOOKUP($A48,'ADR Raw Data'!$B$6:$BE$43,'ADR Raw Data'!BC$1,FALSE)</f>
        <v>3.80527550393513</v>
      </c>
      <c r="AR48" s="70">
        <f>VLOOKUP($A48,'ADR Raw Data'!$B$6:$BE$43,'ADR Raw Data'!BE$1,FALSE)</f>
        <v>4.4283813150022802</v>
      </c>
      <c r="AT48" s="71">
        <f>VLOOKUP($A48,'RevPAR Raw Data'!$B$6:$BE$43,'RevPAR Raw Data'!AG$1,FALSE)</f>
        <v>55.730875532071003</v>
      </c>
      <c r="AU48" s="72">
        <f>VLOOKUP($A48,'RevPAR Raw Data'!$B$6:$BE$43,'RevPAR Raw Data'!AH$1,FALSE)</f>
        <v>73.245861221194701</v>
      </c>
      <c r="AV48" s="72">
        <f>VLOOKUP($A48,'RevPAR Raw Data'!$B$6:$BE$43,'RevPAR Raw Data'!AI$1,FALSE)</f>
        <v>80.523445251724596</v>
      </c>
      <c r="AW48" s="72">
        <f>VLOOKUP($A48,'RevPAR Raw Data'!$B$6:$BE$43,'RevPAR Raw Data'!AJ$1,FALSE)</f>
        <v>79.752519815059401</v>
      </c>
      <c r="AX48" s="72">
        <f>VLOOKUP($A48,'RevPAR Raw Data'!$B$6:$BE$43,'RevPAR Raw Data'!AK$1,FALSE)</f>
        <v>77.045780860120303</v>
      </c>
      <c r="AY48" s="73">
        <f>VLOOKUP($A48,'RevPAR Raw Data'!$B$6:$BE$43,'RevPAR Raw Data'!AL$1,FALSE)</f>
        <v>73.259696536033999</v>
      </c>
      <c r="AZ48" s="72">
        <f>VLOOKUP($A48,'RevPAR Raw Data'!$B$6:$BE$43,'RevPAR Raw Data'!AN$1,FALSE)</f>
        <v>93.801990312637599</v>
      </c>
      <c r="BA48" s="72">
        <f>VLOOKUP($A48,'RevPAR Raw Data'!$B$6:$BE$43,'RevPAR Raw Data'!AO$1,FALSE)</f>
        <v>97.132970424188997</v>
      </c>
      <c r="BB48" s="73">
        <f>VLOOKUP($A48,'RevPAR Raw Data'!$B$6:$BE$43,'RevPAR Raw Data'!AP$1,FALSE)</f>
        <v>95.467480368413305</v>
      </c>
      <c r="BC48" s="74">
        <f>VLOOKUP($A48,'RevPAR Raw Data'!$B$6:$BE$43,'RevPAR Raw Data'!AR$1,FALSE)</f>
        <v>79.604777630999493</v>
      </c>
      <c r="BE48" s="67">
        <f>VLOOKUP($A48,'RevPAR Raw Data'!$B$6:$BE$43,'RevPAR Raw Data'!AT$1,FALSE)</f>
        <v>11.297731151700299</v>
      </c>
      <c r="BF48" s="68">
        <f>VLOOKUP($A48,'RevPAR Raw Data'!$B$6:$BE$43,'RevPAR Raw Data'!AU$1,FALSE)</f>
        <v>14.6183797152227</v>
      </c>
      <c r="BG48" s="68">
        <f>VLOOKUP($A48,'RevPAR Raw Data'!$B$6:$BE$43,'RevPAR Raw Data'!AV$1,FALSE)</f>
        <v>15.3257003324872</v>
      </c>
      <c r="BH48" s="68">
        <f>VLOOKUP($A48,'RevPAR Raw Data'!$B$6:$BE$43,'RevPAR Raw Data'!AW$1,FALSE)</f>
        <v>13.362386010747199</v>
      </c>
      <c r="BI48" s="68">
        <f>VLOOKUP($A48,'RevPAR Raw Data'!$B$6:$BE$43,'RevPAR Raw Data'!AX$1,FALSE)</f>
        <v>8.9974975173557308</v>
      </c>
      <c r="BJ48" s="69">
        <f>VLOOKUP($A48,'RevPAR Raw Data'!$B$6:$BE$43,'RevPAR Raw Data'!AY$1,FALSE)</f>
        <v>12.763399393031801</v>
      </c>
      <c r="BK48" s="68">
        <f>VLOOKUP($A48,'RevPAR Raw Data'!$B$6:$BE$43,'RevPAR Raw Data'!BA$1,FALSE)</f>
        <v>6.4135877084077597</v>
      </c>
      <c r="BL48" s="68">
        <f>VLOOKUP($A48,'RevPAR Raw Data'!$B$6:$BE$43,'RevPAR Raw Data'!BB$1,FALSE)</f>
        <v>7.3025647618229099</v>
      </c>
      <c r="BM48" s="69">
        <f>VLOOKUP($A48,'RevPAR Raw Data'!$B$6:$BE$43,'RevPAR Raw Data'!BC$1,FALSE)</f>
        <v>6.8639821433110901</v>
      </c>
      <c r="BN48" s="70">
        <f>VLOOKUP($A48,'RevPAR Raw Data'!$B$6:$BE$43,'RevPAR Raw Data'!BE$1,FALSE)</f>
        <v>10.6699817444304</v>
      </c>
    </row>
    <row r="49" spans="1:11" ht="14.25" customHeight="1" x14ac:dyDescent="0.45">
      <c r="A49" s="205" t="s">
        <v>106</v>
      </c>
      <c r="B49" s="205"/>
      <c r="C49" s="205"/>
      <c r="D49" s="205"/>
      <c r="E49" s="205"/>
      <c r="F49" s="205"/>
      <c r="G49" s="205"/>
      <c r="H49" s="205"/>
      <c r="I49" s="205"/>
      <c r="J49" s="205"/>
      <c r="K49" s="205"/>
    </row>
    <row r="50" spans="1:11" x14ac:dyDescent="0.45">
      <c r="A50" s="205"/>
      <c r="B50" s="205"/>
      <c r="C50" s="205"/>
      <c r="D50" s="205"/>
      <c r="E50" s="205"/>
      <c r="F50" s="205"/>
      <c r="G50" s="205"/>
      <c r="H50" s="205"/>
      <c r="I50" s="205"/>
      <c r="J50" s="205"/>
      <c r="K50" s="205"/>
    </row>
    <row r="51" spans="1:11" x14ac:dyDescent="0.45">
      <c r="A51" s="205"/>
      <c r="B51" s="205"/>
      <c r="C51" s="205"/>
      <c r="D51" s="205"/>
      <c r="E51" s="205"/>
      <c r="F51" s="205"/>
      <c r="G51" s="205"/>
      <c r="H51" s="205"/>
      <c r="I51" s="205"/>
      <c r="J51" s="205"/>
      <c r="K51" s="205"/>
    </row>
  </sheetData>
  <sheetProtection algorithmName="SHA-512" hashValue="qIksMW2wHqK23l5vb3Gq8erZC2eWb+Zt5bErFOUfgbQZob/wypI66x+mV+XfNCLtg2yw2cXOqd6Gp4b7cHDBOA==" saltValue="vOUuZUyRyHFORraiV4+Wu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I31" sqref="I31"/>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4"/>
      <c r="B1" s="85" t="s">
        <v>98</v>
      </c>
      <c r="D1" s="201"/>
      <c r="E1" s="201"/>
      <c r="F1" s="201"/>
      <c r="G1" s="201"/>
      <c r="H1" s="201"/>
      <c r="I1" s="201"/>
      <c r="J1" s="201"/>
      <c r="K1" s="201"/>
      <c r="L1" s="201"/>
      <c r="M1" s="201"/>
      <c r="N1" s="201"/>
      <c r="O1" s="201"/>
      <c r="P1" s="201"/>
      <c r="Q1" s="201"/>
      <c r="R1" s="201"/>
      <c r="S1" s="201"/>
      <c r="T1" s="201"/>
      <c r="U1" s="201"/>
      <c r="V1" s="201"/>
      <c r="W1" s="201"/>
      <c r="X1" s="201"/>
      <c r="Y1" s="202"/>
      <c r="Z1" s="202"/>
      <c r="AA1" s="202"/>
      <c r="AB1" s="202"/>
      <c r="AC1" s="202"/>
      <c r="AD1" s="202"/>
      <c r="AE1" s="202"/>
      <c r="AF1" s="202"/>
      <c r="AG1" s="202"/>
      <c r="AH1" s="202"/>
      <c r="AI1" s="202"/>
      <c r="AJ1" s="202"/>
      <c r="AK1" s="202"/>
      <c r="AL1" s="202"/>
    </row>
    <row r="2" spans="1:50" ht="15" customHeight="1" x14ac:dyDescent="0.25">
      <c r="A2" s="201"/>
      <c r="B2" t="s">
        <v>116</v>
      </c>
      <c r="C2" s="201"/>
      <c r="D2" s="201"/>
      <c r="E2" s="201"/>
      <c r="F2" s="201"/>
      <c r="G2" s="201"/>
      <c r="H2" s="201"/>
      <c r="I2" s="201"/>
      <c r="J2" s="201"/>
      <c r="K2" s="201"/>
      <c r="L2" s="201"/>
      <c r="M2" s="201"/>
      <c r="N2" s="201"/>
      <c r="O2" s="201"/>
      <c r="P2" s="201"/>
      <c r="Q2" s="201"/>
      <c r="R2" s="201"/>
      <c r="S2" s="201"/>
      <c r="T2" s="201"/>
      <c r="U2" s="201"/>
      <c r="V2" s="201"/>
      <c r="W2" s="201"/>
      <c r="X2" s="201"/>
      <c r="Y2" s="202"/>
      <c r="Z2" s="202"/>
      <c r="AA2" s="202"/>
      <c r="AB2" s="202"/>
      <c r="AC2" s="202"/>
      <c r="AD2" s="202"/>
      <c r="AE2" s="202"/>
      <c r="AF2" s="202"/>
      <c r="AG2" s="202"/>
      <c r="AH2" s="202"/>
      <c r="AI2" s="202"/>
      <c r="AJ2" s="202"/>
      <c r="AK2" s="202"/>
      <c r="AL2" s="202"/>
    </row>
    <row r="3" spans="1:50" x14ac:dyDescent="0.25">
      <c r="A3" s="201"/>
      <c r="B3" s="201"/>
      <c r="C3" s="201"/>
      <c r="D3" s="201"/>
      <c r="E3" s="201"/>
      <c r="F3" s="201"/>
      <c r="G3" s="201"/>
      <c r="H3" s="201"/>
      <c r="I3" s="201"/>
      <c r="J3" s="201"/>
      <c r="K3" s="201"/>
      <c r="L3" s="201"/>
      <c r="M3" s="201"/>
      <c r="N3" s="201"/>
      <c r="O3" s="201"/>
      <c r="P3" s="201"/>
      <c r="Q3" s="201"/>
      <c r="R3" s="201"/>
      <c r="S3" s="201"/>
      <c r="T3" s="201"/>
      <c r="U3" s="201"/>
      <c r="V3" s="201"/>
      <c r="W3" s="201"/>
      <c r="X3" s="201"/>
      <c r="Y3" s="202"/>
      <c r="Z3" s="202"/>
      <c r="AA3" s="202"/>
      <c r="AB3" s="202"/>
      <c r="AC3" s="202"/>
      <c r="AD3" s="202"/>
      <c r="AE3" s="202"/>
      <c r="AF3" s="202"/>
      <c r="AG3" s="202"/>
      <c r="AH3" s="202"/>
      <c r="AI3" s="202"/>
      <c r="AJ3" s="202"/>
      <c r="AK3" s="202"/>
      <c r="AL3" s="202"/>
    </row>
    <row r="4" spans="1:50" x14ac:dyDescent="0.25">
      <c r="A4" s="201"/>
      <c r="B4" s="201"/>
      <c r="C4" s="201"/>
      <c r="D4" s="201"/>
      <c r="E4" s="201"/>
      <c r="F4" s="201"/>
      <c r="G4" s="201"/>
      <c r="H4" s="201"/>
      <c r="I4" s="201"/>
      <c r="J4" s="201"/>
      <c r="K4" s="201"/>
      <c r="L4" s="201"/>
      <c r="M4" s="201"/>
      <c r="N4" s="201"/>
      <c r="O4" s="201"/>
      <c r="P4" s="201"/>
      <c r="Q4" s="201"/>
      <c r="R4" s="201"/>
      <c r="S4" s="201"/>
      <c r="T4" s="201"/>
      <c r="U4" s="201"/>
      <c r="V4" s="201"/>
      <c r="W4" s="201"/>
      <c r="X4" s="201"/>
      <c r="Y4" s="202"/>
      <c r="Z4" s="202"/>
      <c r="AA4" s="202"/>
      <c r="AB4" s="202"/>
      <c r="AC4" s="202"/>
      <c r="AD4" s="202"/>
      <c r="AE4" s="202"/>
      <c r="AF4" s="202"/>
      <c r="AG4" s="202"/>
      <c r="AH4" s="202"/>
      <c r="AI4" s="202"/>
      <c r="AJ4" s="202"/>
      <c r="AK4" s="202"/>
      <c r="AL4" s="202"/>
    </row>
    <row r="5" spans="1:50" x14ac:dyDescent="0.25">
      <c r="A5" s="201"/>
      <c r="B5" s="201"/>
      <c r="C5" s="201"/>
      <c r="D5" s="201"/>
      <c r="E5" s="201"/>
      <c r="F5" s="201"/>
      <c r="G5" s="201"/>
      <c r="H5" s="201"/>
      <c r="I5" s="201"/>
      <c r="J5" s="201"/>
      <c r="K5" s="201"/>
      <c r="L5" s="201"/>
      <c r="M5" s="201"/>
      <c r="N5" s="201"/>
      <c r="O5" s="201"/>
      <c r="P5" s="201"/>
      <c r="Q5" s="201"/>
      <c r="R5" s="201"/>
      <c r="S5" s="201"/>
      <c r="T5" s="201"/>
      <c r="U5" s="201"/>
      <c r="V5" s="201"/>
      <c r="W5" s="201"/>
      <c r="X5" s="201"/>
      <c r="Y5" s="202"/>
      <c r="Z5" s="202"/>
      <c r="AA5" s="202"/>
      <c r="AB5" s="202"/>
      <c r="AC5" s="202"/>
      <c r="AD5" s="202"/>
      <c r="AE5" s="202"/>
      <c r="AF5" s="202"/>
      <c r="AG5" s="202"/>
      <c r="AH5" s="202"/>
      <c r="AI5" s="202"/>
      <c r="AJ5" s="202"/>
      <c r="AK5" s="202"/>
      <c r="AL5" s="202"/>
    </row>
    <row r="6" spans="1:50" x14ac:dyDescent="0.25">
      <c r="A6" s="201"/>
      <c r="B6" s="201"/>
      <c r="C6" s="201"/>
      <c r="D6" s="201"/>
      <c r="E6" s="201"/>
      <c r="F6" s="201"/>
      <c r="G6" s="201"/>
      <c r="H6" s="201"/>
      <c r="I6" s="201"/>
      <c r="J6" s="201"/>
      <c r="K6" s="201"/>
      <c r="L6" s="201"/>
      <c r="M6" s="201"/>
      <c r="N6" s="201"/>
      <c r="O6" s="201"/>
      <c r="P6" s="201"/>
      <c r="Q6" s="201"/>
      <c r="R6" s="201"/>
      <c r="S6" s="201"/>
      <c r="T6" s="201"/>
      <c r="U6" s="201"/>
      <c r="V6" s="201"/>
      <c r="W6" s="201"/>
      <c r="X6" s="201"/>
      <c r="Y6" s="202"/>
      <c r="Z6" s="202"/>
      <c r="AA6" s="202"/>
      <c r="AB6" s="202"/>
      <c r="AC6" s="202"/>
      <c r="AD6" s="202"/>
      <c r="AE6" s="202"/>
      <c r="AF6" s="202"/>
      <c r="AG6" s="202"/>
      <c r="AH6" s="202"/>
      <c r="AI6" s="202"/>
      <c r="AJ6" s="202"/>
      <c r="AK6" s="202"/>
      <c r="AL6" s="202"/>
    </row>
    <row r="7" spans="1:50" x14ac:dyDescent="0.25">
      <c r="A7" s="201"/>
      <c r="B7" s="201"/>
      <c r="C7" s="201"/>
      <c r="D7" s="201"/>
      <c r="E7" s="201"/>
      <c r="F7" s="201"/>
      <c r="G7" s="201"/>
      <c r="H7" s="201"/>
      <c r="I7" s="201"/>
      <c r="J7" s="201"/>
      <c r="K7" s="201"/>
      <c r="L7" s="201"/>
      <c r="M7" s="201"/>
      <c r="N7" s="201"/>
      <c r="O7" s="201"/>
      <c r="P7" s="201"/>
      <c r="Q7" s="201"/>
      <c r="R7" s="201"/>
      <c r="S7" s="201"/>
      <c r="T7" s="201"/>
      <c r="U7" s="201"/>
      <c r="V7" s="201"/>
      <c r="W7" s="201"/>
      <c r="X7" s="201"/>
      <c r="Y7" s="202"/>
      <c r="Z7" s="202"/>
      <c r="AA7" s="202"/>
      <c r="AB7" s="202"/>
      <c r="AC7" s="202"/>
      <c r="AD7" s="202"/>
      <c r="AE7" s="202"/>
      <c r="AF7" s="202"/>
      <c r="AG7" s="202"/>
      <c r="AH7" s="202"/>
      <c r="AI7" s="202"/>
      <c r="AJ7" s="202"/>
      <c r="AK7" s="202"/>
      <c r="AL7" s="202"/>
    </row>
    <row r="8" spans="1:50" ht="18" customHeight="1" x14ac:dyDescent="0.35">
      <c r="A8" s="86"/>
      <c r="B8" s="201"/>
      <c r="C8" s="201"/>
      <c r="D8" s="218">
        <v>2023</v>
      </c>
      <c r="E8" s="218"/>
      <c r="F8" s="218"/>
      <c r="G8" s="218"/>
      <c r="H8" s="218"/>
      <c r="I8" s="218"/>
      <c r="J8" s="218"/>
      <c r="K8" s="86"/>
      <c r="L8" s="86"/>
      <c r="M8" s="86"/>
      <c r="N8" s="86"/>
      <c r="O8" s="201"/>
      <c r="P8" s="218">
        <v>2022</v>
      </c>
      <c r="Q8" s="218"/>
      <c r="R8" s="218"/>
      <c r="S8" s="218"/>
      <c r="T8" s="218"/>
      <c r="U8" s="218"/>
      <c r="V8" s="218"/>
      <c r="W8" s="86"/>
      <c r="X8" s="86"/>
      <c r="Y8" s="202"/>
      <c r="Z8" s="202"/>
      <c r="AA8" s="202"/>
      <c r="AB8" s="202"/>
      <c r="AC8" s="202"/>
      <c r="AD8" s="202"/>
      <c r="AE8" s="202"/>
      <c r="AF8" s="202"/>
      <c r="AG8" s="202"/>
      <c r="AH8" s="202"/>
      <c r="AI8" s="202"/>
      <c r="AJ8" s="202"/>
      <c r="AK8" s="202"/>
      <c r="AL8" s="202"/>
    </row>
    <row r="9" spans="1:50" ht="15.75" customHeight="1" x14ac:dyDescent="0.35">
      <c r="A9" s="87"/>
      <c r="B9" s="88"/>
      <c r="C9" s="88"/>
      <c r="D9" s="89" t="s">
        <v>0</v>
      </c>
      <c r="E9" s="89" t="s">
        <v>1</v>
      </c>
      <c r="F9" s="89" t="s">
        <v>99</v>
      </c>
      <c r="G9" s="89" t="s">
        <v>2</v>
      </c>
      <c r="H9" s="89" t="s">
        <v>100</v>
      </c>
      <c r="I9" s="89" t="s">
        <v>3</v>
      </c>
      <c r="J9" s="89" t="s">
        <v>4</v>
      </c>
      <c r="K9" s="87"/>
      <c r="L9" s="87"/>
      <c r="M9" s="88"/>
      <c r="N9" s="88"/>
      <c r="O9" s="88"/>
      <c r="P9" s="89" t="s">
        <v>0</v>
      </c>
      <c r="Q9" s="89" t="s">
        <v>1</v>
      </c>
      <c r="R9" s="89" t="s">
        <v>99</v>
      </c>
      <c r="S9" s="89" t="s">
        <v>2</v>
      </c>
      <c r="T9" s="89" t="s">
        <v>100</v>
      </c>
      <c r="U9" s="89" t="s">
        <v>3</v>
      </c>
      <c r="V9" s="89" t="s">
        <v>4</v>
      </c>
      <c r="W9" s="87"/>
      <c r="X9" s="87"/>
      <c r="Y9" s="90"/>
      <c r="Z9" s="90"/>
      <c r="AA9" s="90"/>
      <c r="AB9" s="90"/>
      <c r="AC9" s="90"/>
      <c r="AD9" s="90"/>
      <c r="AE9" s="90"/>
      <c r="AF9" s="90"/>
      <c r="AG9" s="90"/>
      <c r="AH9" s="90"/>
      <c r="AI9" s="90"/>
      <c r="AJ9" s="90"/>
      <c r="AK9" s="90"/>
      <c r="AL9" s="90"/>
      <c r="AM9" s="91"/>
      <c r="AN9" s="91"/>
      <c r="AO9" s="91"/>
      <c r="AP9" s="91"/>
      <c r="AQ9" s="91"/>
      <c r="AR9" s="91"/>
      <c r="AS9" s="91"/>
      <c r="AT9" s="91"/>
      <c r="AU9" s="91"/>
      <c r="AV9" s="91"/>
      <c r="AW9" s="91"/>
      <c r="AX9" s="91"/>
    </row>
    <row r="10" spans="1:50" ht="20.149999999999999" customHeight="1" x14ac:dyDescent="0.25">
      <c r="A10" s="203"/>
      <c r="B10" s="201"/>
      <c r="C10" s="92" t="s">
        <v>112</v>
      </c>
      <c r="D10" s="93">
        <v>30</v>
      </c>
      <c r="E10" s="94">
        <v>31</v>
      </c>
      <c r="F10" s="94">
        <v>1</v>
      </c>
      <c r="G10" s="94">
        <v>2</v>
      </c>
      <c r="H10" s="94">
        <v>3</v>
      </c>
      <c r="I10" s="94">
        <v>4</v>
      </c>
      <c r="J10" s="95">
        <v>5</v>
      </c>
      <c r="K10" s="203"/>
      <c r="L10" s="203"/>
      <c r="M10" s="213" t="s">
        <v>101</v>
      </c>
      <c r="N10" s="214"/>
      <c r="O10" s="92" t="s">
        <v>112</v>
      </c>
      <c r="P10" s="93">
        <v>31</v>
      </c>
      <c r="Q10" s="94">
        <v>1</v>
      </c>
      <c r="R10" s="94">
        <v>2</v>
      </c>
      <c r="S10" s="94">
        <v>3</v>
      </c>
      <c r="T10" s="94">
        <v>4</v>
      </c>
      <c r="U10" s="94">
        <v>5</v>
      </c>
      <c r="V10" s="95">
        <v>6</v>
      </c>
      <c r="W10" s="203"/>
      <c r="X10" s="203"/>
      <c r="Y10" s="202"/>
      <c r="Z10" s="202"/>
      <c r="AA10" s="202"/>
      <c r="AB10" s="202"/>
      <c r="AC10" s="202"/>
      <c r="AD10" s="202"/>
      <c r="AE10" s="202"/>
      <c r="AF10" s="202"/>
      <c r="AG10" s="202"/>
      <c r="AH10" s="202"/>
      <c r="AI10" s="202"/>
      <c r="AJ10" s="202"/>
      <c r="AK10" s="202"/>
      <c r="AL10" s="202"/>
    </row>
    <row r="11" spans="1:50" ht="20.149999999999999" customHeight="1" x14ac:dyDescent="0.25">
      <c r="A11" s="203"/>
      <c r="B11" s="201"/>
      <c r="C11" s="92" t="s">
        <v>113</v>
      </c>
      <c r="D11" s="96">
        <v>6</v>
      </c>
      <c r="E11" s="97">
        <v>7</v>
      </c>
      <c r="F11" s="97">
        <v>8</v>
      </c>
      <c r="G11" s="97">
        <v>9</v>
      </c>
      <c r="H11" s="97">
        <v>10</v>
      </c>
      <c r="I11" s="97">
        <v>11</v>
      </c>
      <c r="J11" s="98">
        <v>12</v>
      </c>
      <c r="K11" s="203"/>
      <c r="L11" s="203"/>
      <c r="M11" s="213" t="s">
        <v>101</v>
      </c>
      <c r="N11" s="214"/>
      <c r="O11" s="92" t="s">
        <v>113</v>
      </c>
      <c r="P11" s="96">
        <v>7</v>
      </c>
      <c r="Q11" s="97">
        <v>8</v>
      </c>
      <c r="R11" s="97">
        <v>9</v>
      </c>
      <c r="S11" s="97">
        <v>10</v>
      </c>
      <c r="T11" s="97">
        <v>11</v>
      </c>
      <c r="U11" s="97">
        <v>12</v>
      </c>
      <c r="V11" s="98">
        <v>13</v>
      </c>
      <c r="W11" s="203"/>
      <c r="X11" s="203"/>
      <c r="Y11" s="202"/>
      <c r="Z11" s="202"/>
      <c r="AA11" s="202"/>
      <c r="AB11" s="202"/>
      <c r="AC11" s="202"/>
      <c r="AD11" s="202"/>
      <c r="AE11" s="202"/>
      <c r="AF11" s="202"/>
      <c r="AG11" s="202"/>
      <c r="AH11" s="202"/>
      <c r="AI11" s="202"/>
      <c r="AJ11" s="202"/>
      <c r="AK11" s="202"/>
      <c r="AL11" s="202"/>
    </row>
    <row r="12" spans="1:50" ht="20.149999999999999" customHeight="1" x14ac:dyDescent="0.25">
      <c r="A12" s="203"/>
      <c r="B12" s="201"/>
      <c r="C12" s="92" t="s">
        <v>113</v>
      </c>
      <c r="D12" s="99">
        <v>13</v>
      </c>
      <c r="E12" s="100">
        <v>14</v>
      </c>
      <c r="F12" s="100">
        <v>15</v>
      </c>
      <c r="G12" s="100">
        <v>16</v>
      </c>
      <c r="H12" s="100">
        <v>17</v>
      </c>
      <c r="I12" s="100">
        <v>18</v>
      </c>
      <c r="J12" s="101">
        <v>19</v>
      </c>
      <c r="K12" s="203"/>
      <c r="L12" s="203"/>
      <c r="M12" s="213" t="s">
        <v>101</v>
      </c>
      <c r="N12" s="214"/>
      <c r="O12" s="92" t="s">
        <v>113</v>
      </c>
      <c r="P12" s="99">
        <v>14</v>
      </c>
      <c r="Q12" s="100">
        <v>15</v>
      </c>
      <c r="R12" s="100">
        <v>16</v>
      </c>
      <c r="S12" s="100">
        <v>17</v>
      </c>
      <c r="T12" s="100">
        <v>18</v>
      </c>
      <c r="U12" s="100">
        <v>19</v>
      </c>
      <c r="V12" s="101">
        <v>20</v>
      </c>
      <c r="W12" s="203"/>
      <c r="X12" s="203"/>
      <c r="Y12" s="202"/>
      <c r="Z12" s="202"/>
      <c r="AA12" s="202"/>
      <c r="AB12" s="202"/>
      <c r="AC12" s="202"/>
      <c r="AD12" s="202"/>
      <c r="AE12" s="202"/>
      <c r="AF12" s="202"/>
      <c r="AG12" s="202"/>
      <c r="AH12" s="202"/>
      <c r="AI12" s="202"/>
      <c r="AJ12" s="202"/>
      <c r="AK12" s="202"/>
      <c r="AL12" s="202"/>
    </row>
    <row r="13" spans="1:50" ht="20.149999999999999" customHeight="1" x14ac:dyDescent="0.25">
      <c r="A13" s="203"/>
      <c r="B13" s="201"/>
      <c r="C13" s="92" t="s">
        <v>113</v>
      </c>
      <c r="D13" s="113">
        <v>20</v>
      </c>
      <c r="E13" s="114">
        <v>21</v>
      </c>
      <c r="F13" s="114">
        <v>22</v>
      </c>
      <c r="G13" s="114">
        <v>23</v>
      </c>
      <c r="H13" s="114">
        <v>24</v>
      </c>
      <c r="I13" s="114">
        <v>25</v>
      </c>
      <c r="J13" s="115">
        <v>26</v>
      </c>
      <c r="K13" s="203"/>
      <c r="L13" s="203"/>
      <c r="M13" s="213" t="s">
        <v>101</v>
      </c>
      <c r="N13" s="214"/>
      <c r="O13" s="92" t="s">
        <v>113</v>
      </c>
      <c r="P13" s="113">
        <v>21</v>
      </c>
      <c r="Q13" s="114">
        <v>22</v>
      </c>
      <c r="R13" s="114">
        <v>23</v>
      </c>
      <c r="S13" s="114">
        <v>24</v>
      </c>
      <c r="T13" s="114">
        <v>25</v>
      </c>
      <c r="U13" s="114">
        <v>26</v>
      </c>
      <c r="V13" s="115">
        <v>27</v>
      </c>
      <c r="W13" s="203"/>
      <c r="X13" s="203"/>
      <c r="Y13" s="202"/>
      <c r="Z13" s="202"/>
      <c r="AA13" s="202"/>
      <c r="AB13" s="202"/>
      <c r="AC13" s="202"/>
      <c r="AD13" s="202"/>
      <c r="AE13" s="202"/>
      <c r="AF13" s="202"/>
      <c r="AG13" s="202"/>
      <c r="AH13" s="202"/>
      <c r="AI13" s="202"/>
      <c r="AJ13" s="202"/>
      <c r="AK13" s="202"/>
      <c r="AL13" s="202"/>
    </row>
    <row r="14" spans="1:50" ht="20.149999999999999" customHeight="1" x14ac:dyDescent="0.25">
      <c r="A14" s="203"/>
      <c r="B14" s="201"/>
      <c r="C14" s="92" t="s">
        <v>114</v>
      </c>
      <c r="D14" s="102">
        <v>27</v>
      </c>
      <c r="E14" s="103">
        <v>28</v>
      </c>
      <c r="F14" s="103">
        <v>29</v>
      </c>
      <c r="G14" s="103">
        <v>30</v>
      </c>
      <c r="H14" s="103">
        <v>31</v>
      </c>
      <c r="I14" s="103">
        <v>1</v>
      </c>
      <c r="J14" s="104">
        <v>2</v>
      </c>
      <c r="K14" s="203"/>
      <c r="L14" s="203"/>
      <c r="M14" s="213" t="s">
        <v>101</v>
      </c>
      <c r="N14" s="214"/>
      <c r="O14" s="92" t="s">
        <v>114</v>
      </c>
      <c r="P14" s="102">
        <v>28</v>
      </c>
      <c r="Q14" s="103">
        <v>29</v>
      </c>
      <c r="R14" s="103">
        <v>30</v>
      </c>
      <c r="S14" s="103">
        <v>31</v>
      </c>
      <c r="T14" s="103">
        <v>1</v>
      </c>
      <c r="U14" s="103">
        <v>2</v>
      </c>
      <c r="V14" s="104">
        <v>3</v>
      </c>
      <c r="W14" s="203"/>
      <c r="X14" s="203"/>
      <c r="Y14" s="202"/>
      <c r="Z14" s="202"/>
      <c r="AA14" s="202"/>
      <c r="AB14" s="202"/>
      <c r="AC14" s="202"/>
      <c r="AD14" s="202"/>
      <c r="AE14" s="202"/>
      <c r="AF14" s="202"/>
      <c r="AG14" s="202"/>
      <c r="AH14" s="202"/>
      <c r="AI14" s="202"/>
      <c r="AJ14" s="202"/>
      <c r="AK14" s="202"/>
      <c r="AL14" s="202"/>
    </row>
    <row r="15" spans="1:50" ht="20.149999999999999" customHeight="1" x14ac:dyDescent="0.25">
      <c r="A15" s="203"/>
      <c r="B15" s="201"/>
      <c r="C15" s="92" t="s">
        <v>117</v>
      </c>
      <c r="D15" s="116">
        <v>3</v>
      </c>
      <c r="E15" s="117">
        <v>4</v>
      </c>
      <c r="F15" s="117">
        <v>5</v>
      </c>
      <c r="G15" s="117">
        <v>6</v>
      </c>
      <c r="H15" s="117">
        <v>7</v>
      </c>
      <c r="I15" s="117">
        <v>8</v>
      </c>
      <c r="J15" s="118">
        <v>9</v>
      </c>
      <c r="K15" s="203"/>
      <c r="L15" s="203"/>
      <c r="M15" s="213" t="s">
        <v>101</v>
      </c>
      <c r="N15" s="214"/>
      <c r="O15" s="92" t="s">
        <v>117</v>
      </c>
      <c r="P15" s="116">
        <v>4</v>
      </c>
      <c r="Q15" s="117">
        <v>5</v>
      </c>
      <c r="R15" s="117">
        <v>6</v>
      </c>
      <c r="S15" s="117">
        <v>7</v>
      </c>
      <c r="T15" s="117">
        <v>8</v>
      </c>
      <c r="U15" s="117">
        <v>9</v>
      </c>
      <c r="V15" s="118">
        <v>10</v>
      </c>
      <c r="W15" s="203"/>
      <c r="X15" s="203"/>
      <c r="Y15" s="202"/>
      <c r="Z15" s="202"/>
      <c r="AA15" s="202"/>
      <c r="AB15" s="202"/>
      <c r="AC15" s="202"/>
      <c r="AD15" s="202"/>
      <c r="AE15" s="202"/>
      <c r="AF15" s="202"/>
      <c r="AG15" s="202"/>
      <c r="AH15" s="202"/>
      <c r="AI15" s="202"/>
      <c r="AJ15" s="202"/>
      <c r="AK15" s="202"/>
      <c r="AL15" s="202"/>
    </row>
    <row r="16" spans="1:50" x14ac:dyDescent="0.25">
      <c r="A16" s="201"/>
      <c r="B16" s="201"/>
      <c r="C16" s="201"/>
      <c r="D16" s="201"/>
      <c r="E16" s="201"/>
      <c r="F16" s="201"/>
      <c r="G16" s="201"/>
      <c r="H16" s="201"/>
      <c r="I16" s="201"/>
      <c r="J16" s="201"/>
      <c r="K16" s="201"/>
      <c r="L16" s="201"/>
      <c r="M16" s="201"/>
      <c r="N16" s="201"/>
      <c r="O16" s="201"/>
      <c r="P16" s="201"/>
      <c r="Q16" s="201"/>
      <c r="R16" s="201"/>
      <c r="S16" s="201"/>
      <c r="T16" s="201"/>
      <c r="U16" s="201"/>
      <c r="V16" s="201"/>
      <c r="W16" s="201"/>
      <c r="X16" s="201"/>
      <c r="Y16" s="202"/>
      <c r="Z16" s="202"/>
      <c r="AA16" s="202"/>
      <c r="AB16" s="202"/>
      <c r="AC16" s="202"/>
      <c r="AD16" s="202"/>
      <c r="AE16" s="202"/>
      <c r="AF16" s="202"/>
      <c r="AG16" s="202"/>
      <c r="AH16" s="202"/>
      <c r="AI16" s="202"/>
      <c r="AJ16" s="202"/>
      <c r="AK16" s="202"/>
      <c r="AL16" s="202"/>
    </row>
    <row r="17" spans="1:50" x14ac:dyDescent="0.25">
      <c r="A17" s="201"/>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2"/>
      <c r="Z17" s="202"/>
      <c r="AA17" s="202"/>
      <c r="AB17" s="202"/>
      <c r="AC17" s="202"/>
      <c r="AD17" s="202"/>
      <c r="AE17" s="202"/>
      <c r="AF17" s="202"/>
      <c r="AG17" s="202"/>
      <c r="AH17" s="202"/>
      <c r="AI17" s="202"/>
      <c r="AJ17" s="202"/>
      <c r="AK17" s="202"/>
      <c r="AL17" s="202"/>
    </row>
    <row r="18" spans="1:50" ht="13" x14ac:dyDescent="0.3">
      <c r="A18" s="201"/>
      <c r="B18" s="201"/>
      <c r="C18" s="201"/>
      <c r="D18" s="219" t="s">
        <v>102</v>
      </c>
      <c r="E18" s="219"/>
      <c r="F18" s="219"/>
      <c r="G18" s="219"/>
      <c r="H18" s="219"/>
      <c r="I18" s="219"/>
      <c r="J18" s="219"/>
      <c r="K18" s="201"/>
      <c r="L18" s="201"/>
      <c r="M18" s="201"/>
      <c r="N18" s="201"/>
      <c r="O18" s="201"/>
      <c r="P18" s="219" t="s">
        <v>103</v>
      </c>
      <c r="Q18" s="219"/>
      <c r="R18" s="219"/>
      <c r="S18" s="219"/>
      <c r="T18" s="219"/>
      <c r="U18" s="219"/>
      <c r="V18" s="219"/>
      <c r="W18" s="201"/>
      <c r="X18" s="201"/>
      <c r="Y18" s="202"/>
      <c r="Z18" s="202"/>
      <c r="AA18" s="202"/>
      <c r="AB18" s="202"/>
      <c r="AC18" s="202"/>
      <c r="AD18" s="202"/>
      <c r="AE18" s="202"/>
      <c r="AF18" s="202"/>
      <c r="AG18" s="202"/>
      <c r="AH18" s="202"/>
      <c r="AI18" s="202"/>
      <c r="AJ18" s="202"/>
      <c r="AK18" s="202"/>
      <c r="AL18" s="202"/>
    </row>
    <row r="19" spans="1:50" ht="13.15" customHeight="1" x14ac:dyDescent="0.25">
      <c r="A19" s="201"/>
      <c r="B19" s="201"/>
      <c r="C19" s="215" t="s">
        <v>118</v>
      </c>
      <c r="D19" s="215"/>
      <c r="E19" s="215"/>
      <c r="F19" s="215"/>
      <c r="G19" s="201"/>
      <c r="H19" s="201" t="s">
        <v>119</v>
      </c>
      <c r="I19" s="201"/>
      <c r="J19" s="201"/>
      <c r="K19" s="201"/>
      <c r="L19" s="201"/>
      <c r="M19" s="201"/>
      <c r="N19" s="201"/>
      <c r="O19" s="215" t="s">
        <v>120</v>
      </c>
      <c r="P19" s="215"/>
      <c r="Q19" s="215"/>
      <c r="R19" s="215"/>
      <c r="S19" s="201"/>
      <c r="T19" s="201" t="s">
        <v>119</v>
      </c>
      <c r="U19" s="201"/>
      <c r="V19" s="201"/>
      <c r="W19" s="201"/>
      <c r="X19" s="201"/>
      <c r="Y19" s="202"/>
      <c r="Z19" s="202"/>
      <c r="AA19" s="202"/>
      <c r="AB19" s="202"/>
      <c r="AC19" s="202"/>
      <c r="AD19" s="202"/>
      <c r="AE19" s="202"/>
      <c r="AF19" s="202"/>
      <c r="AG19" s="202"/>
      <c r="AH19" s="202"/>
      <c r="AI19" s="202"/>
      <c r="AJ19" s="202"/>
      <c r="AK19" s="202"/>
      <c r="AL19" s="202"/>
    </row>
    <row r="20" spans="1:50" x14ac:dyDescent="0.25">
      <c r="A20" s="105"/>
      <c r="B20" s="105"/>
      <c r="C20" s="215"/>
      <c r="D20" s="215"/>
      <c r="E20" s="215"/>
      <c r="F20" s="215"/>
      <c r="G20" s="7"/>
      <c r="H20" s="7"/>
      <c r="I20" s="7"/>
      <c r="J20" s="7"/>
      <c r="K20" s="105"/>
      <c r="L20" s="105"/>
      <c r="M20" s="105"/>
      <c r="N20" s="105"/>
      <c r="O20" s="215"/>
      <c r="P20" s="215"/>
      <c r="Q20" s="215"/>
      <c r="R20" s="215"/>
      <c r="S20" s="7"/>
      <c r="T20" s="7"/>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215"/>
      <c r="D21" s="215"/>
      <c r="E21" s="215"/>
      <c r="F21" s="215"/>
      <c r="G21" s="7"/>
      <c r="H21" s="7"/>
      <c r="I21" s="7"/>
      <c r="J21" s="7"/>
      <c r="K21" s="105"/>
      <c r="L21" s="105"/>
      <c r="M21" s="105"/>
      <c r="N21" s="105"/>
      <c r="O21" s="215"/>
      <c r="P21" s="215"/>
      <c r="Q21" s="215"/>
      <c r="R21" s="215"/>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215"/>
      <c r="D22" s="215"/>
      <c r="E22" s="215"/>
      <c r="F22" s="215"/>
      <c r="G22" s="7"/>
      <c r="H22" s="7"/>
      <c r="I22" s="7"/>
      <c r="J22" s="7"/>
      <c r="K22" s="105"/>
      <c r="L22" s="105"/>
      <c r="M22" s="105"/>
      <c r="N22" s="105"/>
      <c r="O22" s="215"/>
      <c r="P22" s="215"/>
      <c r="Q22" s="215"/>
      <c r="R22" s="215"/>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215"/>
      <c r="D23" s="215"/>
      <c r="E23" s="215"/>
      <c r="F23" s="215"/>
      <c r="G23" s="7"/>
      <c r="H23" s="7"/>
      <c r="I23" s="7"/>
      <c r="J23" s="105"/>
      <c r="K23" s="105"/>
      <c r="L23" s="105"/>
      <c r="M23" s="105"/>
      <c r="N23" s="105"/>
      <c r="O23" s="215"/>
      <c r="P23" s="215"/>
      <c r="Q23" s="215"/>
      <c r="R23" s="215"/>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201"/>
      <c r="B24" s="201"/>
      <c r="C24" s="215"/>
      <c r="D24" s="215"/>
      <c r="E24" s="215"/>
      <c r="F24" s="215"/>
      <c r="G24" s="7"/>
      <c r="H24" s="7"/>
      <c r="I24" s="7"/>
      <c r="J24" s="201"/>
      <c r="K24" s="201"/>
      <c r="L24" s="201"/>
      <c r="M24" s="201"/>
      <c r="N24" s="201"/>
      <c r="O24" s="215"/>
      <c r="P24" s="215"/>
      <c r="Q24" s="215"/>
      <c r="R24" s="215"/>
      <c r="S24" s="7"/>
      <c r="T24" s="7"/>
      <c r="U24" s="7"/>
      <c r="V24" s="7"/>
      <c r="W24" s="7"/>
      <c r="X24" s="201"/>
      <c r="Y24" s="202"/>
      <c r="Z24" s="202"/>
      <c r="AA24" s="202"/>
      <c r="AB24" s="202"/>
      <c r="AC24" s="202"/>
      <c r="AD24" s="202"/>
      <c r="AE24" s="202"/>
      <c r="AF24" s="202"/>
      <c r="AG24" s="202"/>
      <c r="AH24" s="202"/>
      <c r="AI24" s="202"/>
      <c r="AJ24" s="202"/>
      <c r="AK24" s="202"/>
      <c r="AL24" s="202"/>
    </row>
    <row r="25" spans="1:50" ht="12.75" customHeight="1" x14ac:dyDescent="0.25">
      <c r="Y25" s="202"/>
      <c r="Z25" s="202"/>
      <c r="AA25" s="202"/>
      <c r="AB25" s="202"/>
      <c r="AC25" s="202"/>
      <c r="AD25" s="202"/>
      <c r="AE25" s="202"/>
      <c r="AF25" s="202"/>
      <c r="AG25" s="202"/>
      <c r="AH25" s="202"/>
      <c r="AI25" s="202"/>
      <c r="AJ25" s="202"/>
      <c r="AK25" s="202"/>
      <c r="AL25" s="202"/>
    </row>
    <row r="26" spans="1:50" x14ac:dyDescent="0.25">
      <c r="A26" s="201"/>
      <c r="B26" s="201"/>
      <c r="C26" s="215"/>
      <c r="D26" s="215"/>
      <c r="E26" s="215"/>
      <c r="F26" s="215"/>
      <c r="G26" s="7"/>
      <c r="H26" s="7"/>
      <c r="I26" s="7"/>
      <c r="J26" s="201"/>
      <c r="K26" s="201"/>
      <c r="L26" s="201"/>
      <c r="M26" s="201"/>
      <c r="N26" s="201"/>
      <c r="O26" s="215"/>
      <c r="P26" s="215"/>
      <c r="Q26" s="215"/>
      <c r="R26" s="215"/>
      <c r="S26" s="7"/>
      <c r="T26" s="7"/>
      <c r="U26" s="7"/>
      <c r="V26" s="7"/>
      <c r="W26" s="7"/>
      <c r="X26" s="201"/>
      <c r="Y26" s="202"/>
      <c r="Z26" s="202"/>
      <c r="AA26" s="202"/>
      <c r="AB26" s="202"/>
      <c r="AC26" s="202"/>
      <c r="AD26" s="202"/>
      <c r="AE26" s="202"/>
      <c r="AF26" s="202"/>
      <c r="AG26" s="202"/>
      <c r="AH26" s="202"/>
      <c r="AI26" s="202"/>
      <c r="AJ26" s="202"/>
      <c r="AK26" s="202"/>
      <c r="AL26" s="202"/>
    </row>
    <row r="27" spans="1:50" x14ac:dyDescent="0.25">
      <c r="A27" s="201"/>
      <c r="B27" s="201"/>
      <c r="C27" s="215"/>
      <c r="D27" s="217"/>
      <c r="E27" s="217"/>
      <c r="F27" s="7"/>
      <c r="G27" s="7"/>
      <c r="H27" s="7"/>
      <c r="I27" s="7"/>
      <c r="J27" s="201"/>
      <c r="K27" s="201"/>
      <c r="L27" s="201"/>
      <c r="M27" s="201"/>
      <c r="N27" s="201"/>
      <c r="O27" s="215"/>
      <c r="P27" s="217"/>
      <c r="Q27" s="217"/>
      <c r="R27" s="7"/>
      <c r="S27" s="7"/>
      <c r="T27" s="7"/>
      <c r="U27" s="7"/>
      <c r="V27" s="7"/>
      <c r="W27" s="7"/>
      <c r="X27" s="201"/>
      <c r="Y27" s="202"/>
      <c r="Z27" s="202"/>
      <c r="AA27" s="202"/>
      <c r="AB27" s="202"/>
      <c r="AC27" s="202"/>
      <c r="AD27" s="202"/>
      <c r="AE27" s="202"/>
      <c r="AF27" s="202"/>
      <c r="AG27" s="202"/>
      <c r="AH27" s="202"/>
      <c r="AI27" s="202"/>
      <c r="AJ27" s="202"/>
      <c r="AK27" s="202"/>
      <c r="AL27" s="202"/>
    </row>
    <row r="28" spans="1:50" x14ac:dyDescent="0.25">
      <c r="A28" s="201"/>
      <c r="B28" s="201"/>
      <c r="C28" s="215"/>
      <c r="D28" s="217"/>
      <c r="E28" s="217"/>
      <c r="F28" s="201"/>
      <c r="G28" s="201"/>
      <c r="H28" s="201"/>
      <c r="I28" s="201"/>
      <c r="J28" s="201"/>
      <c r="K28" s="201"/>
      <c r="L28" s="201"/>
      <c r="M28" s="201"/>
      <c r="N28" s="201"/>
      <c r="O28" s="215"/>
      <c r="P28" s="217"/>
      <c r="Q28" s="217"/>
      <c r="R28" s="201"/>
      <c r="S28" s="201"/>
      <c r="T28" s="201"/>
      <c r="U28" s="201"/>
      <c r="V28" s="201"/>
      <c r="W28" s="201"/>
      <c r="X28" s="201"/>
      <c r="Y28" s="202"/>
      <c r="Z28" s="202"/>
      <c r="AA28" s="202"/>
      <c r="AB28" s="202"/>
      <c r="AC28" s="202"/>
      <c r="AD28" s="202"/>
      <c r="AE28" s="202"/>
      <c r="AF28" s="202"/>
      <c r="AG28" s="202"/>
      <c r="AH28" s="202"/>
      <c r="AI28" s="202"/>
      <c r="AJ28" s="202"/>
      <c r="AK28" s="202"/>
      <c r="AL28" s="202"/>
    </row>
    <row r="29" spans="1:50" x14ac:dyDescent="0.25">
      <c r="A29" s="201"/>
      <c r="B29" s="201"/>
      <c r="C29" s="215"/>
      <c r="D29" s="217"/>
      <c r="E29" s="217"/>
      <c r="F29" s="201"/>
      <c r="G29" s="201"/>
      <c r="H29" s="201"/>
      <c r="I29" s="201"/>
      <c r="J29" s="201"/>
      <c r="K29" s="201"/>
      <c r="L29" s="201"/>
      <c r="M29" s="201"/>
      <c r="N29" s="201"/>
      <c r="O29" s="215"/>
      <c r="P29" s="217"/>
      <c r="Q29" s="217"/>
      <c r="R29" s="201"/>
      <c r="T29" s="201"/>
      <c r="U29" s="201"/>
      <c r="V29" s="201"/>
      <c r="W29" s="201"/>
      <c r="X29" s="201"/>
      <c r="Y29" s="202"/>
      <c r="Z29" s="202"/>
      <c r="AA29" s="202"/>
      <c r="AB29" s="202"/>
      <c r="AC29" s="202"/>
      <c r="AD29" s="202"/>
      <c r="AE29" s="202"/>
      <c r="AF29" s="202"/>
      <c r="AG29" s="202"/>
      <c r="AH29" s="202"/>
      <c r="AI29" s="202"/>
      <c r="AJ29" s="202"/>
      <c r="AK29" s="202"/>
      <c r="AL29" s="202"/>
    </row>
    <row r="30" spans="1:50" ht="13" x14ac:dyDescent="0.3">
      <c r="A30" s="201"/>
      <c r="B30" s="201"/>
      <c r="C30" s="204"/>
      <c r="D30" s="201"/>
      <c r="E30" s="201"/>
      <c r="F30" s="201"/>
      <c r="G30" s="109" t="s">
        <v>104</v>
      </c>
      <c r="H30" s="201">
        <v>30</v>
      </c>
      <c r="I30" s="201"/>
      <c r="J30" s="201"/>
      <c r="K30" s="201"/>
      <c r="L30" s="201"/>
      <c r="M30" s="201"/>
      <c r="N30" s="201"/>
      <c r="O30" s="204"/>
      <c r="P30" s="201"/>
      <c r="Q30" s="201"/>
      <c r="R30" s="201"/>
      <c r="S30" s="109" t="s">
        <v>104</v>
      </c>
      <c r="T30" s="201">
        <v>30</v>
      </c>
      <c r="U30" s="201"/>
      <c r="V30" s="201"/>
      <c r="W30" s="201"/>
      <c r="X30" s="201"/>
      <c r="Y30" s="202"/>
      <c r="Z30" s="202"/>
      <c r="AA30" s="202"/>
      <c r="AB30" s="202"/>
      <c r="AC30" s="202"/>
      <c r="AD30" s="202"/>
      <c r="AE30" s="202"/>
      <c r="AF30" s="202"/>
      <c r="AG30" s="202"/>
      <c r="AH30" s="202"/>
      <c r="AI30" s="202"/>
      <c r="AJ30" s="202"/>
      <c r="AK30" s="202"/>
      <c r="AL30" s="202"/>
    </row>
    <row r="31" spans="1:50" ht="13" x14ac:dyDescent="0.3">
      <c r="A31" s="201"/>
      <c r="B31" s="201"/>
      <c r="C31" s="204"/>
      <c r="D31" s="201"/>
      <c r="E31" s="201"/>
      <c r="F31" s="201"/>
      <c r="G31" s="109" t="s">
        <v>105</v>
      </c>
      <c r="H31" s="201">
        <v>12</v>
      </c>
      <c r="I31" s="201"/>
      <c r="J31" s="201"/>
      <c r="K31" s="201"/>
      <c r="L31" s="201"/>
      <c r="M31" s="201"/>
      <c r="N31" s="201"/>
      <c r="O31" s="204"/>
      <c r="P31" s="201"/>
      <c r="Q31" s="201"/>
      <c r="R31" s="201"/>
      <c r="S31" s="109" t="s">
        <v>105</v>
      </c>
      <c r="T31" s="201">
        <v>12</v>
      </c>
      <c r="U31" s="201"/>
      <c r="V31" s="201"/>
      <c r="W31" s="201"/>
      <c r="X31" s="201"/>
      <c r="Y31" s="202"/>
      <c r="Z31" s="202"/>
      <c r="AA31" s="202"/>
      <c r="AB31" s="202"/>
      <c r="AC31" s="202"/>
      <c r="AD31" s="202"/>
      <c r="AE31" s="202"/>
      <c r="AF31" s="202"/>
      <c r="AG31" s="202"/>
      <c r="AH31" s="202"/>
      <c r="AI31" s="202"/>
      <c r="AJ31" s="202"/>
      <c r="AK31" s="202"/>
      <c r="AL31" s="202"/>
    </row>
    <row r="32" spans="1:50" x14ac:dyDescent="0.25">
      <c r="A32" s="201"/>
      <c r="B32" s="201"/>
      <c r="C32" s="204"/>
      <c r="D32" s="201"/>
      <c r="E32" s="201"/>
      <c r="F32" s="201"/>
      <c r="G32" s="201"/>
      <c r="H32" s="201"/>
      <c r="I32" s="201"/>
      <c r="J32" s="201"/>
      <c r="K32" s="201"/>
      <c r="L32" s="201"/>
      <c r="M32" s="201"/>
      <c r="N32" s="201"/>
      <c r="O32" s="204"/>
      <c r="P32" s="201"/>
      <c r="Q32" s="201"/>
      <c r="R32" s="201"/>
      <c r="S32" s="201"/>
      <c r="T32" s="201"/>
      <c r="U32" s="201"/>
      <c r="V32" s="201"/>
      <c r="W32" s="201"/>
      <c r="X32" s="201"/>
      <c r="Y32" s="202"/>
      <c r="Z32" s="202"/>
      <c r="AA32" s="202"/>
      <c r="AB32" s="202"/>
      <c r="AC32" s="202"/>
      <c r="AD32" s="202"/>
      <c r="AE32" s="202"/>
      <c r="AF32" s="202"/>
      <c r="AG32" s="202"/>
      <c r="AH32" s="202"/>
      <c r="AI32" s="202"/>
      <c r="AJ32" s="202"/>
      <c r="AK32" s="202"/>
      <c r="AL32" s="202"/>
    </row>
    <row r="33" spans="1:38" x14ac:dyDescent="0.25">
      <c r="A33" s="201"/>
      <c r="B33" s="201"/>
      <c r="C33" s="204"/>
      <c r="D33" s="201"/>
      <c r="E33" s="201"/>
      <c r="F33" s="201"/>
      <c r="G33" s="201"/>
      <c r="H33" s="201"/>
      <c r="I33" s="201"/>
      <c r="J33" s="201"/>
      <c r="K33" s="201"/>
      <c r="L33" s="201"/>
      <c r="M33" s="201"/>
      <c r="N33" s="201"/>
      <c r="O33" s="204"/>
      <c r="P33" s="201"/>
      <c r="Q33" s="201"/>
      <c r="R33" s="201"/>
      <c r="S33" s="201"/>
      <c r="T33" s="201"/>
      <c r="U33" s="201"/>
      <c r="V33" s="201"/>
      <c r="W33" s="201"/>
      <c r="X33" s="201"/>
      <c r="Y33" s="202"/>
      <c r="Z33" s="202"/>
      <c r="AA33" s="202"/>
      <c r="AB33" s="202"/>
      <c r="AC33" s="202"/>
      <c r="AD33" s="202"/>
      <c r="AE33" s="202"/>
      <c r="AF33" s="202"/>
      <c r="AG33" s="202"/>
      <c r="AH33" s="202"/>
      <c r="AI33" s="202"/>
      <c r="AJ33" s="202"/>
      <c r="AK33" s="202"/>
      <c r="AL33" s="202"/>
    </row>
    <row r="34" spans="1:38" ht="13" x14ac:dyDescent="0.3">
      <c r="A34" s="201"/>
      <c r="B34" s="110"/>
      <c r="C34" s="111"/>
      <c r="D34" s="201"/>
      <c r="E34" s="201"/>
      <c r="F34" s="201"/>
      <c r="G34" s="201"/>
      <c r="H34" s="201"/>
      <c r="I34" s="201"/>
      <c r="J34" s="201"/>
      <c r="K34" s="201"/>
      <c r="L34" s="201"/>
      <c r="M34" s="201"/>
      <c r="N34" s="201"/>
      <c r="O34" s="204"/>
      <c r="P34" s="201"/>
      <c r="Q34" s="201"/>
      <c r="R34" s="201"/>
      <c r="S34" s="201"/>
      <c r="T34" s="201"/>
      <c r="U34" s="201"/>
      <c r="V34" s="201"/>
      <c r="W34" s="201"/>
      <c r="X34" s="201"/>
      <c r="Y34" s="202"/>
      <c r="Z34" s="202"/>
      <c r="AA34" s="202"/>
      <c r="AB34" s="202"/>
      <c r="AC34" s="202"/>
      <c r="AD34" s="202"/>
      <c r="AE34" s="202"/>
      <c r="AF34" s="202"/>
      <c r="AG34" s="202"/>
      <c r="AH34" s="202"/>
      <c r="AI34" s="202"/>
      <c r="AJ34" s="202"/>
      <c r="AK34" s="202"/>
      <c r="AL34" s="202"/>
    </row>
    <row r="35" spans="1:38" ht="13" x14ac:dyDescent="0.3">
      <c r="A35" s="201"/>
      <c r="B35" s="110"/>
      <c r="C35" s="111"/>
      <c r="D35" s="201"/>
      <c r="E35" s="201"/>
      <c r="F35" s="201"/>
      <c r="G35" s="201"/>
      <c r="H35" s="201"/>
      <c r="I35" s="201"/>
      <c r="J35" s="201"/>
      <c r="K35" s="201"/>
      <c r="L35" s="201"/>
      <c r="M35" s="201"/>
      <c r="N35" s="201"/>
      <c r="O35" s="201"/>
      <c r="P35" s="201"/>
      <c r="Q35" s="201"/>
      <c r="R35" s="201"/>
      <c r="S35" s="201"/>
      <c r="T35" s="201"/>
      <c r="U35" s="201"/>
      <c r="V35" s="201"/>
      <c r="W35" s="201"/>
      <c r="X35" s="201"/>
      <c r="Y35" s="202"/>
      <c r="Z35" s="202"/>
      <c r="AA35" s="202"/>
      <c r="AB35" s="202"/>
      <c r="AC35" s="202"/>
      <c r="AD35" s="202"/>
      <c r="AE35" s="202"/>
      <c r="AF35" s="202"/>
      <c r="AG35" s="202"/>
      <c r="AH35" s="202"/>
      <c r="AI35" s="202"/>
      <c r="AJ35" s="202"/>
      <c r="AK35" s="202"/>
      <c r="AL35" s="202"/>
    </row>
    <row r="36" spans="1:38" ht="13" x14ac:dyDescent="0.3">
      <c r="A36" s="201"/>
      <c r="B36" s="201"/>
      <c r="C36" s="111"/>
      <c r="D36" s="201"/>
      <c r="E36" s="201"/>
      <c r="F36" s="201"/>
      <c r="G36" s="201"/>
      <c r="H36" s="201"/>
      <c r="I36" s="201"/>
      <c r="J36" s="201"/>
      <c r="K36" s="201"/>
      <c r="L36" s="201"/>
      <c r="M36" s="201"/>
      <c r="N36" s="201"/>
      <c r="O36" s="201"/>
      <c r="P36" s="201"/>
      <c r="Q36" s="201"/>
      <c r="R36" s="201"/>
      <c r="S36" s="201"/>
      <c r="T36" s="201"/>
      <c r="U36" s="201"/>
      <c r="V36" s="201"/>
      <c r="W36" s="201"/>
      <c r="X36" s="201"/>
      <c r="Y36" s="202"/>
      <c r="Z36" s="202"/>
      <c r="AA36" s="202"/>
      <c r="AB36" s="202"/>
      <c r="AC36" s="202"/>
      <c r="AD36" s="202"/>
      <c r="AE36" s="202"/>
      <c r="AF36" s="202"/>
      <c r="AG36" s="202"/>
      <c r="AH36" s="202"/>
      <c r="AI36" s="202"/>
      <c r="AJ36" s="202"/>
      <c r="AK36" s="202"/>
      <c r="AL36" s="202"/>
    </row>
    <row r="37" spans="1:38" ht="13" x14ac:dyDescent="0.3">
      <c r="A37" s="201"/>
      <c r="C37" s="112" t="s">
        <v>121</v>
      </c>
      <c r="D37" s="201"/>
      <c r="E37" s="201"/>
      <c r="F37" s="201"/>
      <c r="G37" s="201"/>
      <c r="H37" s="201"/>
      <c r="I37" s="201"/>
      <c r="J37" s="201"/>
      <c r="K37" s="201"/>
      <c r="L37" s="201"/>
      <c r="M37" s="201"/>
      <c r="N37" s="201"/>
      <c r="O37" s="201"/>
      <c r="P37" s="201"/>
      <c r="Q37" s="201"/>
      <c r="R37" s="201"/>
      <c r="S37" s="201"/>
      <c r="T37" s="201"/>
      <c r="U37" s="201"/>
      <c r="V37" s="201"/>
      <c r="W37" s="201"/>
      <c r="X37" s="201"/>
      <c r="Y37" s="202"/>
      <c r="Z37" s="202"/>
      <c r="AA37" s="202"/>
      <c r="AB37" s="202"/>
      <c r="AC37" s="202"/>
      <c r="AD37" s="202"/>
      <c r="AE37" s="202"/>
      <c r="AF37" s="202"/>
      <c r="AG37" s="202"/>
      <c r="AH37" s="202"/>
      <c r="AI37" s="202"/>
      <c r="AJ37" s="202"/>
      <c r="AK37" s="202"/>
      <c r="AL37" s="202"/>
    </row>
    <row r="38" spans="1:38" x14ac:dyDescent="0.25">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2"/>
      <c r="Z38" s="202"/>
      <c r="AA38" s="202"/>
      <c r="AB38" s="202"/>
      <c r="AC38" s="202"/>
      <c r="AD38" s="202"/>
      <c r="AE38" s="202"/>
      <c r="AF38" s="202"/>
      <c r="AG38" s="202"/>
      <c r="AH38" s="202"/>
      <c r="AI38" s="202"/>
      <c r="AJ38" s="202"/>
      <c r="AK38" s="202"/>
      <c r="AL38" s="202"/>
    </row>
    <row r="39" spans="1:38" x14ac:dyDescent="0.25">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2"/>
      <c r="Z39" s="202"/>
      <c r="AA39" s="202"/>
      <c r="AB39" s="202"/>
      <c r="AC39" s="202"/>
      <c r="AD39" s="202"/>
      <c r="AE39" s="202"/>
      <c r="AF39" s="202"/>
      <c r="AG39" s="202"/>
      <c r="AH39" s="202"/>
      <c r="AI39" s="202"/>
      <c r="AJ39" s="202"/>
      <c r="AK39" s="202"/>
      <c r="AL39" s="202"/>
    </row>
    <row r="40" spans="1:38" x14ac:dyDescent="0.25">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2"/>
      <c r="Z40" s="202"/>
      <c r="AA40" s="202"/>
      <c r="AB40" s="202"/>
      <c r="AC40" s="202"/>
      <c r="AD40" s="202"/>
      <c r="AE40" s="202"/>
      <c r="AF40" s="202"/>
      <c r="AG40" s="202"/>
      <c r="AH40" s="202"/>
      <c r="AI40" s="202"/>
      <c r="AJ40" s="202"/>
      <c r="AK40" s="202"/>
      <c r="AL40" s="202"/>
    </row>
    <row r="41" spans="1:38" x14ac:dyDescent="0.25">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2"/>
      <c r="Z41" s="202"/>
      <c r="AA41" s="202"/>
      <c r="AB41" s="202"/>
      <c r="AC41" s="202"/>
      <c r="AD41" s="202"/>
      <c r="AE41" s="202"/>
      <c r="AF41" s="202"/>
      <c r="AG41" s="202"/>
      <c r="AH41" s="202"/>
      <c r="AI41" s="202"/>
      <c r="AJ41" s="202"/>
      <c r="AK41" s="202"/>
      <c r="AL41" s="202"/>
    </row>
    <row r="42" spans="1:38" x14ac:dyDescent="0.25">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2"/>
      <c r="Z42" s="202"/>
      <c r="AA42" s="202"/>
      <c r="AB42" s="202"/>
      <c r="AC42" s="202"/>
      <c r="AD42" s="202"/>
      <c r="AE42" s="202"/>
      <c r="AF42" s="202"/>
      <c r="AG42" s="202"/>
      <c r="AH42" s="202"/>
      <c r="AI42" s="202"/>
      <c r="AJ42" s="202"/>
      <c r="AK42" s="202"/>
      <c r="AL42" s="202"/>
    </row>
    <row r="43" spans="1:38" ht="12.75" customHeight="1" x14ac:dyDescent="0.25">
      <c r="A43" s="201"/>
      <c r="X43" s="201"/>
      <c r="Y43" s="202"/>
      <c r="Z43" s="202"/>
      <c r="AA43" s="202"/>
      <c r="AB43" s="202"/>
      <c r="AC43" s="202"/>
      <c r="AD43" s="202"/>
      <c r="AE43" s="202"/>
      <c r="AF43" s="202"/>
      <c r="AG43" s="202"/>
      <c r="AH43" s="202"/>
      <c r="AI43" s="202"/>
      <c r="AJ43" s="202"/>
      <c r="AK43" s="202"/>
      <c r="AL43" s="202"/>
    </row>
    <row r="44" spans="1:38" ht="41.25" customHeight="1" x14ac:dyDescent="0.25">
      <c r="A44" s="201"/>
      <c r="B44" s="216" t="s">
        <v>110</v>
      </c>
      <c r="C44" s="216"/>
      <c r="D44" s="216"/>
      <c r="E44" s="216"/>
      <c r="F44" s="216"/>
      <c r="G44" s="216"/>
      <c r="H44" s="216"/>
      <c r="I44" s="216"/>
      <c r="J44" s="216"/>
      <c r="K44" s="216"/>
      <c r="L44" s="216"/>
      <c r="M44" s="216"/>
      <c r="N44" s="216"/>
      <c r="O44" s="216"/>
      <c r="P44" s="216"/>
      <c r="Q44" s="216"/>
      <c r="R44" s="216"/>
      <c r="S44" s="216"/>
      <c r="T44" s="216"/>
      <c r="U44" s="216"/>
      <c r="V44" s="216"/>
      <c r="W44" s="216"/>
      <c r="X44" s="201"/>
      <c r="Y44" s="202"/>
      <c r="Z44" s="202"/>
      <c r="AA44" s="202"/>
      <c r="AB44" s="202"/>
      <c r="AC44" s="202"/>
      <c r="AD44" s="202"/>
      <c r="AE44" s="202"/>
      <c r="AF44" s="202"/>
      <c r="AG44" s="202"/>
      <c r="AH44" s="202"/>
      <c r="AI44" s="202"/>
      <c r="AJ44" s="202"/>
      <c r="AK44" s="202"/>
      <c r="AL44" s="202"/>
    </row>
    <row r="45" spans="1:38" x14ac:dyDescent="0.25">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2"/>
      <c r="Z45" s="202"/>
      <c r="AA45" s="202"/>
      <c r="AB45" s="202"/>
      <c r="AC45" s="202"/>
      <c r="AD45" s="202"/>
      <c r="AE45" s="202"/>
      <c r="AF45" s="202"/>
      <c r="AG45" s="202"/>
      <c r="AH45" s="202"/>
      <c r="AI45" s="202"/>
      <c r="AJ45" s="202"/>
      <c r="AK45" s="202"/>
      <c r="AL45" s="202"/>
    </row>
    <row r="46" spans="1:38" x14ac:dyDescent="0.25">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2"/>
      <c r="AF46" s="202"/>
      <c r="AG46" s="202"/>
      <c r="AH46" s="202"/>
      <c r="AI46" s="202"/>
      <c r="AJ46" s="202"/>
      <c r="AK46" s="202"/>
      <c r="AL46" s="202"/>
    </row>
    <row r="47" spans="1:38" x14ac:dyDescent="0.25">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row>
    <row r="48" spans="1:38" x14ac:dyDescent="0.25">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2"/>
      <c r="AF48" s="202"/>
      <c r="AG48" s="202"/>
      <c r="AH48" s="202"/>
      <c r="AI48" s="202"/>
      <c r="AJ48" s="202"/>
      <c r="AK48" s="202"/>
      <c r="AL48" s="202"/>
    </row>
    <row r="49" spans="1:38" x14ac:dyDescent="0.25">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2"/>
      <c r="AI49" s="202"/>
      <c r="AJ49" s="202"/>
      <c r="AK49" s="202"/>
      <c r="AL49" s="202"/>
    </row>
    <row r="50" spans="1:38" x14ac:dyDescent="0.25">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c r="AE50" s="202"/>
      <c r="AF50" s="202"/>
      <c r="AG50" s="202"/>
      <c r="AH50" s="202"/>
      <c r="AI50" s="202"/>
      <c r="AJ50" s="202"/>
      <c r="AK50" s="202"/>
      <c r="AL50" s="202"/>
    </row>
    <row r="51" spans="1:38" x14ac:dyDescent="0.25">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c r="AE51" s="202"/>
      <c r="AF51" s="202"/>
      <c r="AG51" s="202"/>
      <c r="AH51" s="202"/>
      <c r="AI51" s="202"/>
      <c r="AJ51" s="202"/>
      <c r="AK51" s="202"/>
      <c r="AL51" s="202"/>
    </row>
    <row r="52" spans="1:38" x14ac:dyDescent="0.25">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202"/>
      <c r="AH52" s="202"/>
      <c r="AI52" s="202"/>
      <c r="AJ52" s="202"/>
      <c r="AK52" s="202"/>
      <c r="AL52" s="202"/>
    </row>
    <row r="53" spans="1:38" x14ac:dyDescent="0.25">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c r="AE53" s="202"/>
      <c r="AF53" s="202"/>
      <c r="AG53" s="202"/>
      <c r="AH53" s="202"/>
      <c r="AI53" s="202"/>
      <c r="AJ53" s="202"/>
      <c r="AK53" s="202"/>
      <c r="AL53" s="202"/>
    </row>
    <row r="54" spans="1:38" x14ac:dyDescent="0.25">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c r="AE54" s="202"/>
      <c r="AF54" s="202"/>
      <c r="AG54" s="202"/>
      <c r="AH54" s="202"/>
      <c r="AI54" s="202"/>
      <c r="AJ54" s="202"/>
      <c r="AK54" s="202"/>
      <c r="AL54" s="202"/>
    </row>
    <row r="55" spans="1:38" x14ac:dyDescent="0.25">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c r="AE55" s="202"/>
      <c r="AF55" s="202"/>
      <c r="AG55" s="202"/>
      <c r="AH55" s="202"/>
      <c r="AI55" s="202"/>
      <c r="AJ55" s="202"/>
      <c r="AK55" s="202"/>
      <c r="AL55" s="202"/>
    </row>
    <row r="56" spans="1:38" x14ac:dyDescent="0.25">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2"/>
      <c r="AK56" s="202"/>
      <c r="AL56" s="202"/>
    </row>
    <row r="57" spans="1:38" x14ac:dyDescent="0.25">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202"/>
      <c r="AE57" s="202"/>
      <c r="AF57" s="202"/>
      <c r="AG57" s="202"/>
      <c r="AH57" s="202"/>
      <c r="AI57" s="202"/>
      <c r="AJ57" s="202"/>
      <c r="AK57" s="202"/>
      <c r="AL57" s="202"/>
    </row>
    <row r="58" spans="1:38" x14ac:dyDescent="0.25">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202"/>
      <c r="AE58" s="202"/>
      <c r="AF58" s="202"/>
      <c r="AG58" s="202"/>
      <c r="AH58" s="202"/>
      <c r="AI58" s="202"/>
      <c r="AJ58" s="202"/>
      <c r="AK58" s="202"/>
      <c r="AL58" s="202"/>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91" zoomScaleNormal="85" workbookViewId="0">
      <selection activeCell="G23" sqref="G23"/>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80" t="s">
        <v>109</v>
      </c>
      <c r="B1" s="80" t="s">
        <v>115</v>
      </c>
    </row>
    <row r="2" spans="1:57" ht="54" x14ac:dyDescent="0.4">
      <c r="A2" s="80" t="s">
        <v>108</v>
      </c>
      <c r="B2" s="81" t="s">
        <v>122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32" t="s">
        <v>5</v>
      </c>
      <c r="E4" s="233"/>
      <c r="G4" s="226" t="s">
        <v>6</v>
      </c>
      <c r="H4" s="227"/>
      <c r="I4" s="227"/>
      <c r="J4" s="227"/>
      <c r="K4" s="227"/>
      <c r="L4" s="227"/>
      <c r="M4" s="227"/>
      <c r="N4" s="227"/>
      <c r="O4" s="227"/>
      <c r="P4" s="227"/>
      <c r="Q4" s="227"/>
      <c r="R4" s="227"/>
      <c r="T4" s="226" t="s">
        <v>7</v>
      </c>
      <c r="U4" s="227"/>
      <c r="V4" s="227"/>
      <c r="W4" s="227"/>
      <c r="X4" s="227"/>
      <c r="Y4" s="227"/>
      <c r="Z4" s="227"/>
      <c r="AA4" s="227"/>
      <c r="AB4" s="227"/>
      <c r="AC4" s="227"/>
      <c r="AD4" s="227"/>
      <c r="AE4" s="227"/>
      <c r="AF4" s="4"/>
      <c r="AG4" s="226" t="s">
        <v>34</v>
      </c>
      <c r="AH4" s="227"/>
      <c r="AI4" s="227"/>
      <c r="AJ4" s="227"/>
      <c r="AK4" s="227"/>
      <c r="AL4" s="227"/>
      <c r="AM4" s="227"/>
      <c r="AN4" s="227"/>
      <c r="AO4" s="227"/>
      <c r="AP4" s="227"/>
      <c r="AQ4" s="227"/>
      <c r="AR4" s="227"/>
      <c r="AT4" s="226" t="s">
        <v>35</v>
      </c>
      <c r="AU4" s="227"/>
      <c r="AV4" s="227"/>
      <c r="AW4" s="227"/>
      <c r="AX4" s="227"/>
      <c r="AY4" s="227"/>
      <c r="AZ4" s="227"/>
      <c r="BA4" s="227"/>
      <c r="BB4" s="227"/>
      <c r="BC4" s="227"/>
      <c r="BD4" s="227"/>
      <c r="BE4" s="227"/>
    </row>
    <row r="5" spans="1:57" ht="13" x14ac:dyDescent="0.25">
      <c r="A5" s="32"/>
      <c r="B5" s="32"/>
      <c r="C5" s="3"/>
      <c r="D5" s="234" t="s">
        <v>8</v>
      </c>
      <c r="E5" s="236" t="s">
        <v>9</v>
      </c>
      <c r="F5" s="5"/>
      <c r="G5" s="224" t="s">
        <v>0</v>
      </c>
      <c r="H5" s="220" t="s">
        <v>1</v>
      </c>
      <c r="I5" s="220" t="s">
        <v>10</v>
      </c>
      <c r="J5" s="220" t="s">
        <v>2</v>
      </c>
      <c r="K5" s="220" t="s">
        <v>11</v>
      </c>
      <c r="L5" s="222" t="s">
        <v>12</v>
      </c>
      <c r="M5" s="5"/>
      <c r="N5" s="224" t="s">
        <v>3</v>
      </c>
      <c r="O5" s="220" t="s">
        <v>4</v>
      </c>
      <c r="P5" s="222" t="s">
        <v>13</v>
      </c>
      <c r="Q5" s="2"/>
      <c r="R5" s="228" t="s">
        <v>14</v>
      </c>
      <c r="S5" s="2"/>
      <c r="T5" s="224" t="s">
        <v>0</v>
      </c>
      <c r="U5" s="220" t="s">
        <v>1</v>
      </c>
      <c r="V5" s="220" t="s">
        <v>10</v>
      </c>
      <c r="W5" s="220" t="s">
        <v>2</v>
      </c>
      <c r="X5" s="220" t="s">
        <v>11</v>
      </c>
      <c r="Y5" s="222" t="s">
        <v>12</v>
      </c>
      <c r="Z5" s="2"/>
      <c r="AA5" s="224" t="s">
        <v>3</v>
      </c>
      <c r="AB5" s="220" t="s">
        <v>4</v>
      </c>
      <c r="AC5" s="222" t="s">
        <v>13</v>
      </c>
      <c r="AD5" s="1"/>
      <c r="AE5" s="230" t="s">
        <v>14</v>
      </c>
      <c r="AF5" s="38"/>
      <c r="AG5" s="224" t="s">
        <v>0</v>
      </c>
      <c r="AH5" s="220" t="s">
        <v>1</v>
      </c>
      <c r="AI5" s="220" t="s">
        <v>10</v>
      </c>
      <c r="AJ5" s="220" t="s">
        <v>2</v>
      </c>
      <c r="AK5" s="220" t="s">
        <v>11</v>
      </c>
      <c r="AL5" s="222" t="s">
        <v>12</v>
      </c>
      <c r="AM5" s="5"/>
      <c r="AN5" s="224" t="s">
        <v>3</v>
      </c>
      <c r="AO5" s="220" t="s">
        <v>4</v>
      </c>
      <c r="AP5" s="222" t="s">
        <v>13</v>
      </c>
      <c r="AQ5" s="2"/>
      <c r="AR5" s="228" t="s">
        <v>14</v>
      </c>
      <c r="AS5" s="2"/>
      <c r="AT5" s="224" t="s">
        <v>0</v>
      </c>
      <c r="AU5" s="220" t="s">
        <v>1</v>
      </c>
      <c r="AV5" s="220" t="s">
        <v>10</v>
      </c>
      <c r="AW5" s="220" t="s">
        <v>2</v>
      </c>
      <c r="AX5" s="220" t="s">
        <v>11</v>
      </c>
      <c r="AY5" s="222" t="s">
        <v>12</v>
      </c>
      <c r="AZ5" s="2"/>
      <c r="BA5" s="224" t="s">
        <v>3</v>
      </c>
      <c r="BB5" s="220" t="s">
        <v>4</v>
      </c>
      <c r="BC5" s="222" t="s">
        <v>13</v>
      </c>
      <c r="BD5" s="1"/>
      <c r="BE5" s="230" t="s">
        <v>14</v>
      </c>
    </row>
    <row r="6" spans="1:57" ht="13" x14ac:dyDescent="0.25">
      <c r="A6" s="32"/>
      <c r="B6" s="32"/>
      <c r="C6" s="3"/>
      <c r="D6" s="235"/>
      <c r="E6" s="237"/>
      <c r="F6" s="5"/>
      <c r="G6" s="225"/>
      <c r="H6" s="221"/>
      <c r="I6" s="221"/>
      <c r="J6" s="221"/>
      <c r="K6" s="221"/>
      <c r="L6" s="223"/>
      <c r="M6" s="5"/>
      <c r="N6" s="225"/>
      <c r="O6" s="221"/>
      <c r="P6" s="223"/>
      <c r="Q6" s="2"/>
      <c r="R6" s="229"/>
      <c r="S6" s="2"/>
      <c r="T6" s="225"/>
      <c r="U6" s="221"/>
      <c r="V6" s="221"/>
      <c r="W6" s="221"/>
      <c r="X6" s="221"/>
      <c r="Y6" s="223"/>
      <c r="Z6" s="2"/>
      <c r="AA6" s="225"/>
      <c r="AB6" s="221"/>
      <c r="AC6" s="223"/>
      <c r="AD6" s="1"/>
      <c r="AE6" s="231"/>
      <c r="AF6" s="39"/>
      <c r="AG6" s="225"/>
      <c r="AH6" s="221"/>
      <c r="AI6" s="221"/>
      <c r="AJ6" s="221"/>
      <c r="AK6" s="221"/>
      <c r="AL6" s="223"/>
      <c r="AM6" s="5"/>
      <c r="AN6" s="225"/>
      <c r="AO6" s="221"/>
      <c r="AP6" s="223"/>
      <c r="AQ6" s="2"/>
      <c r="AR6" s="229"/>
      <c r="AS6" s="2"/>
      <c r="AT6" s="225"/>
      <c r="AU6" s="221"/>
      <c r="AV6" s="221"/>
      <c r="AW6" s="221"/>
      <c r="AX6" s="221"/>
      <c r="AY6" s="223"/>
      <c r="AZ6" s="2"/>
      <c r="BA6" s="225"/>
      <c r="BB6" s="221"/>
      <c r="BC6" s="223"/>
      <c r="BD6" s="1"/>
      <c r="BE6" s="231"/>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58">
        <v>54.126324521853398</v>
      </c>
      <c r="H8" s="159">
        <v>63.054187104681297</v>
      </c>
      <c r="I8" s="159">
        <v>67.2522717561246</v>
      </c>
      <c r="J8" s="159">
        <v>67.026983653301798</v>
      </c>
      <c r="K8" s="159">
        <v>64.000693768492496</v>
      </c>
      <c r="L8" s="160">
        <v>63.092097910747398</v>
      </c>
      <c r="M8" s="161"/>
      <c r="N8" s="162">
        <v>68.344205845077894</v>
      </c>
      <c r="O8" s="163">
        <v>71.066141690068804</v>
      </c>
      <c r="P8" s="164">
        <v>69.705173767573399</v>
      </c>
      <c r="Q8" s="161"/>
      <c r="R8" s="165">
        <v>64.981554672346405</v>
      </c>
      <c r="S8" s="166"/>
      <c r="T8" s="158">
        <v>0.55351657669506804</v>
      </c>
      <c r="U8" s="159">
        <v>1.4493931506720099</v>
      </c>
      <c r="V8" s="159">
        <v>1.5727013572022599</v>
      </c>
      <c r="W8" s="159">
        <v>1.21647560330657</v>
      </c>
      <c r="X8" s="159">
        <v>0.21845337006447199</v>
      </c>
      <c r="Y8" s="160">
        <v>1.0199960590761601</v>
      </c>
      <c r="Z8" s="161"/>
      <c r="AA8" s="162">
        <v>-0.71435393072925102</v>
      </c>
      <c r="AB8" s="163">
        <v>-1.0423310000283501</v>
      </c>
      <c r="AC8" s="164">
        <v>-0.88181547450289099</v>
      </c>
      <c r="AD8" s="161"/>
      <c r="AE8" s="165">
        <v>0.42942013123165101</v>
      </c>
      <c r="AF8" s="29"/>
      <c r="AG8" s="158">
        <v>56.207855770270498</v>
      </c>
      <c r="AH8" s="159">
        <v>64.267578872831194</v>
      </c>
      <c r="AI8" s="159">
        <v>68.319865260707502</v>
      </c>
      <c r="AJ8" s="159">
        <v>68.517705103364605</v>
      </c>
      <c r="AK8" s="159">
        <v>66.698947191067703</v>
      </c>
      <c r="AL8" s="160">
        <v>64.802646051097</v>
      </c>
      <c r="AM8" s="161"/>
      <c r="AN8" s="162">
        <v>71.983132609993703</v>
      </c>
      <c r="AO8" s="163">
        <v>74.922614523390607</v>
      </c>
      <c r="AP8" s="164">
        <v>73.452873501463401</v>
      </c>
      <c r="AQ8" s="161"/>
      <c r="AR8" s="165">
        <v>67.2742358864746</v>
      </c>
      <c r="AS8" s="166"/>
      <c r="AT8" s="158">
        <v>-0.55392200125303304</v>
      </c>
      <c r="AU8" s="159">
        <v>0.57278267624536106</v>
      </c>
      <c r="AV8" s="159">
        <v>0.90360876779153998</v>
      </c>
      <c r="AW8" s="159">
        <v>0.10724067000356299</v>
      </c>
      <c r="AX8" s="159">
        <v>-0.61468917765068998</v>
      </c>
      <c r="AY8" s="160">
        <v>0.101014898897482</v>
      </c>
      <c r="AZ8" s="161"/>
      <c r="BA8" s="162">
        <v>-0.95681236302829298</v>
      </c>
      <c r="BB8" s="163">
        <v>-0.865950452325009</v>
      </c>
      <c r="BC8" s="164">
        <v>-0.91049314588915498</v>
      </c>
      <c r="BD8" s="161"/>
      <c r="BE8" s="165">
        <v>-0.21660322851238401</v>
      </c>
    </row>
    <row r="9" spans="1:57" x14ac:dyDescent="0.25">
      <c r="A9" s="20" t="s">
        <v>18</v>
      </c>
      <c r="B9" s="3" t="str">
        <f>TRIM(A9)</f>
        <v>Virginia</v>
      </c>
      <c r="C9" s="10"/>
      <c r="D9" s="24" t="s">
        <v>16</v>
      </c>
      <c r="E9" s="27" t="s">
        <v>17</v>
      </c>
      <c r="F9" s="3"/>
      <c r="G9" s="167">
        <v>52.358866039474201</v>
      </c>
      <c r="H9" s="161">
        <v>62.918763749866798</v>
      </c>
      <c r="I9" s="161">
        <v>67.035419030129006</v>
      </c>
      <c r="J9" s="161">
        <v>66.3591292847875</v>
      </c>
      <c r="K9" s="161">
        <v>63.574369934878099</v>
      </c>
      <c r="L9" s="168">
        <v>62.449309607827097</v>
      </c>
      <c r="M9" s="161"/>
      <c r="N9" s="169">
        <v>68.1911913103975</v>
      </c>
      <c r="O9" s="170">
        <v>70.883814800654307</v>
      </c>
      <c r="P9" s="171">
        <v>69.537503055525903</v>
      </c>
      <c r="Q9" s="161"/>
      <c r="R9" s="172">
        <v>64.474507735741099</v>
      </c>
      <c r="S9" s="166"/>
      <c r="T9" s="167">
        <v>-0.37050287642422902</v>
      </c>
      <c r="U9" s="161">
        <v>1.58737936541401</v>
      </c>
      <c r="V9" s="161">
        <v>1.8181182559656599</v>
      </c>
      <c r="W9" s="161">
        <v>1.6640110789014599</v>
      </c>
      <c r="X9" s="161">
        <v>2.1108421473660202</v>
      </c>
      <c r="Y9" s="168">
        <v>1.4246129577745399</v>
      </c>
      <c r="Z9" s="161"/>
      <c r="AA9" s="169">
        <v>-0.82624269468251199</v>
      </c>
      <c r="AB9" s="170">
        <v>0.289317230356403</v>
      </c>
      <c r="AC9" s="171">
        <v>-0.26078231327166301</v>
      </c>
      <c r="AD9" s="161"/>
      <c r="AE9" s="172">
        <v>0.89921712618696703</v>
      </c>
      <c r="AF9" s="30"/>
      <c r="AG9" s="167">
        <v>55.472832891687197</v>
      </c>
      <c r="AH9" s="161">
        <v>65.368926637780405</v>
      </c>
      <c r="AI9" s="161">
        <v>69.343501450946704</v>
      </c>
      <c r="AJ9" s="161">
        <v>69.310596611741701</v>
      </c>
      <c r="AK9" s="161">
        <v>66.852605123126693</v>
      </c>
      <c r="AL9" s="168">
        <v>65.269877683028795</v>
      </c>
      <c r="AM9" s="161"/>
      <c r="AN9" s="169">
        <v>73.230346409611897</v>
      </c>
      <c r="AO9" s="170">
        <v>75.338919843811595</v>
      </c>
      <c r="AP9" s="171">
        <v>74.284633126711796</v>
      </c>
      <c r="AQ9" s="161"/>
      <c r="AR9" s="172">
        <v>67.845597047700807</v>
      </c>
      <c r="AS9" s="166"/>
      <c r="AT9" s="167">
        <v>-1.69466406258227</v>
      </c>
      <c r="AU9" s="161">
        <v>0.96560708613675805</v>
      </c>
      <c r="AV9" s="161">
        <v>1.33556997532622</v>
      </c>
      <c r="AW9" s="161">
        <v>-0.54378802081665001</v>
      </c>
      <c r="AX9" s="161">
        <v>-1.51279319920625</v>
      </c>
      <c r="AY9" s="168">
        <v>-0.25048280325893402</v>
      </c>
      <c r="AZ9" s="161"/>
      <c r="BA9" s="169">
        <v>-1.83076377546548</v>
      </c>
      <c r="BB9" s="170">
        <v>-1.43785873909634</v>
      </c>
      <c r="BC9" s="171">
        <v>-1.6319134785590601</v>
      </c>
      <c r="BD9" s="161"/>
      <c r="BE9" s="172">
        <v>-0.68649846143007598</v>
      </c>
    </row>
    <row r="10" spans="1:57" x14ac:dyDescent="0.25">
      <c r="A10" s="21" t="s">
        <v>19</v>
      </c>
      <c r="B10" s="3" t="str">
        <f t="shared" ref="B10:B45" si="0">TRIM(A10)</f>
        <v>Norfolk/Virginia Beach, VA</v>
      </c>
      <c r="C10" s="3"/>
      <c r="D10" s="24" t="s">
        <v>16</v>
      </c>
      <c r="E10" s="27" t="s">
        <v>17</v>
      </c>
      <c r="F10" s="3"/>
      <c r="G10" s="167">
        <v>60.264695238587599</v>
      </c>
      <c r="H10" s="161">
        <v>66.091092384842</v>
      </c>
      <c r="I10" s="161">
        <v>69.244688000827097</v>
      </c>
      <c r="J10" s="161">
        <v>67.996174326629699</v>
      </c>
      <c r="K10" s="161">
        <v>67.717003567181905</v>
      </c>
      <c r="L10" s="168">
        <v>66.262730703613698</v>
      </c>
      <c r="M10" s="161"/>
      <c r="N10" s="169">
        <v>75.086594633717596</v>
      </c>
      <c r="O10" s="170">
        <v>77.431112030191798</v>
      </c>
      <c r="P10" s="171">
        <v>76.258853331954697</v>
      </c>
      <c r="Q10" s="161"/>
      <c r="R10" s="172">
        <v>69.118765740282498</v>
      </c>
      <c r="S10" s="166"/>
      <c r="T10" s="167">
        <v>2.6010975245296302</v>
      </c>
      <c r="U10" s="161">
        <v>2.0702724453279502</v>
      </c>
      <c r="V10" s="161">
        <v>1.7825931450346999</v>
      </c>
      <c r="W10" s="161">
        <v>-0.182405714796541</v>
      </c>
      <c r="X10" s="161">
        <v>-1.8889786576973899</v>
      </c>
      <c r="Y10" s="168">
        <v>0.80721760750790805</v>
      </c>
      <c r="Z10" s="161"/>
      <c r="AA10" s="169">
        <v>-6.7839526674483999</v>
      </c>
      <c r="AB10" s="170">
        <v>-6.0791552235262696</v>
      </c>
      <c r="AC10" s="171">
        <v>-6.4274638091323704</v>
      </c>
      <c r="AD10" s="161"/>
      <c r="AE10" s="172">
        <v>-1.59123447674246</v>
      </c>
      <c r="AF10" s="30"/>
      <c r="AG10" s="167">
        <v>63.0890170722096</v>
      </c>
      <c r="AH10" s="161">
        <v>70.048771034527306</v>
      </c>
      <c r="AI10" s="161">
        <v>73.1151460325665</v>
      </c>
      <c r="AJ10" s="161">
        <v>73.068622383044698</v>
      </c>
      <c r="AK10" s="161">
        <v>72.350090462651806</v>
      </c>
      <c r="AL10" s="168">
        <v>70.333816601154098</v>
      </c>
      <c r="AM10" s="161"/>
      <c r="AN10" s="169">
        <v>82.788834324114703</v>
      </c>
      <c r="AO10" s="170">
        <v>86.296200568622297</v>
      </c>
      <c r="AP10" s="171">
        <v>84.542517446368507</v>
      </c>
      <c r="AQ10" s="161"/>
      <c r="AR10" s="172">
        <v>74.393078202503503</v>
      </c>
      <c r="AS10" s="166"/>
      <c r="AT10" s="167">
        <v>-3.1625008909901999</v>
      </c>
      <c r="AU10" s="161">
        <v>-1.1918615430750099</v>
      </c>
      <c r="AV10" s="161">
        <v>-0.216916849778925</v>
      </c>
      <c r="AW10" s="161">
        <v>-0.91905118002733399</v>
      </c>
      <c r="AX10" s="161">
        <v>-3.0166952503467099</v>
      </c>
      <c r="AY10" s="168">
        <v>-1.67616774620887</v>
      </c>
      <c r="AZ10" s="161"/>
      <c r="BA10" s="169">
        <v>-1.60003976706211</v>
      </c>
      <c r="BB10" s="170">
        <v>-0.57781500347500203</v>
      </c>
      <c r="BC10" s="171">
        <v>-1.0809655393433899</v>
      </c>
      <c r="BD10" s="161"/>
      <c r="BE10" s="172">
        <v>-1.48418306241399</v>
      </c>
    </row>
    <row r="11" spans="1:57" x14ac:dyDescent="0.25">
      <c r="A11" s="21" t="s">
        <v>20</v>
      </c>
      <c r="B11" s="2" t="s">
        <v>71</v>
      </c>
      <c r="C11" s="3"/>
      <c r="D11" s="24" t="s">
        <v>16</v>
      </c>
      <c r="E11" s="27" t="s">
        <v>17</v>
      </c>
      <c r="F11" s="3"/>
      <c r="G11" s="167">
        <v>49.561579205056297</v>
      </c>
      <c r="H11" s="161">
        <v>61.085147104642303</v>
      </c>
      <c r="I11" s="161">
        <v>67.490096586104002</v>
      </c>
      <c r="J11" s="161">
        <v>67.036097387279099</v>
      </c>
      <c r="K11" s="161">
        <v>62.803222504117102</v>
      </c>
      <c r="L11" s="168">
        <v>61.595228557439803</v>
      </c>
      <c r="M11" s="161"/>
      <c r="N11" s="169">
        <v>70.347620955178698</v>
      </c>
      <c r="O11" s="170">
        <v>76.4098455512529</v>
      </c>
      <c r="P11" s="171">
        <v>73.378733253215799</v>
      </c>
      <c r="Q11" s="161"/>
      <c r="R11" s="172">
        <v>64.961944184804295</v>
      </c>
      <c r="S11" s="166"/>
      <c r="T11" s="167">
        <v>-4.9657145556507301</v>
      </c>
      <c r="U11" s="161">
        <v>-2.21985007678167</v>
      </c>
      <c r="V11" s="161">
        <v>1.2351448791560899</v>
      </c>
      <c r="W11" s="161">
        <v>2.5295881594420102</v>
      </c>
      <c r="X11" s="161">
        <v>2.40765670279549</v>
      </c>
      <c r="Y11" s="168">
        <v>-7.3375916858950899E-3</v>
      </c>
      <c r="Z11" s="161"/>
      <c r="AA11" s="169">
        <v>8.3986247880975107</v>
      </c>
      <c r="AB11" s="170">
        <v>12.5970629413764</v>
      </c>
      <c r="AC11" s="171">
        <v>10.5447141147566</v>
      </c>
      <c r="AD11" s="161"/>
      <c r="AE11" s="172">
        <v>3.1709977127541502</v>
      </c>
      <c r="AF11" s="30"/>
      <c r="AG11" s="167">
        <v>53.297082878345499</v>
      </c>
      <c r="AH11" s="161">
        <v>61.345352439105902</v>
      </c>
      <c r="AI11" s="161">
        <v>67.227489206391496</v>
      </c>
      <c r="AJ11" s="161">
        <v>66.732318511594698</v>
      </c>
      <c r="AK11" s="161">
        <v>63.841411848488804</v>
      </c>
      <c r="AL11" s="168">
        <v>62.491538557457602</v>
      </c>
      <c r="AM11" s="161"/>
      <c r="AN11" s="169">
        <v>72.232607824809705</v>
      </c>
      <c r="AO11" s="170">
        <v>75.329371967774904</v>
      </c>
      <c r="AP11" s="171">
        <v>73.780989896292297</v>
      </c>
      <c r="AQ11" s="161"/>
      <c r="AR11" s="172">
        <v>65.718347666785405</v>
      </c>
      <c r="AS11" s="166"/>
      <c r="AT11" s="167">
        <v>-5.4728175527277196</v>
      </c>
      <c r="AU11" s="161">
        <v>-5.4369748063877203</v>
      </c>
      <c r="AV11" s="161">
        <v>-2.4654400840857198</v>
      </c>
      <c r="AW11" s="161">
        <v>-4.4185260056499001</v>
      </c>
      <c r="AX11" s="161">
        <v>-5.7459220754929001</v>
      </c>
      <c r="AY11" s="168">
        <v>-4.6644439173641796</v>
      </c>
      <c r="AZ11" s="161"/>
      <c r="BA11" s="169">
        <v>-3.8381342086238899</v>
      </c>
      <c r="BB11" s="170">
        <v>-3.6542135542261298</v>
      </c>
      <c r="BC11" s="171">
        <v>-3.7443318056881099</v>
      </c>
      <c r="BD11" s="161"/>
      <c r="BE11" s="172">
        <v>-4.3702615142714496</v>
      </c>
    </row>
    <row r="12" spans="1:57" x14ac:dyDescent="0.25">
      <c r="A12" s="21" t="s">
        <v>21</v>
      </c>
      <c r="B12" s="3" t="str">
        <f t="shared" si="0"/>
        <v>Virginia Area</v>
      </c>
      <c r="C12" s="3"/>
      <c r="D12" s="24" t="s">
        <v>16</v>
      </c>
      <c r="E12" s="27" t="s">
        <v>17</v>
      </c>
      <c r="F12" s="3"/>
      <c r="G12" s="167">
        <v>48.377853775764798</v>
      </c>
      <c r="H12" s="161">
        <v>58.993437471115598</v>
      </c>
      <c r="I12" s="161">
        <v>61.262593585358999</v>
      </c>
      <c r="J12" s="161">
        <v>61.195581846750997</v>
      </c>
      <c r="K12" s="161">
        <v>58.914871984471702</v>
      </c>
      <c r="L12" s="168">
        <v>57.748867732692403</v>
      </c>
      <c r="M12" s="161"/>
      <c r="N12" s="169">
        <v>63.009520288381502</v>
      </c>
      <c r="O12" s="170">
        <v>63.922266383214698</v>
      </c>
      <c r="P12" s="171">
        <v>63.4658933357981</v>
      </c>
      <c r="Q12" s="161"/>
      <c r="R12" s="172">
        <v>59.382303619293999</v>
      </c>
      <c r="S12" s="166"/>
      <c r="T12" s="167">
        <v>4.3169280939091204</v>
      </c>
      <c r="U12" s="161">
        <v>6.1715323215942997</v>
      </c>
      <c r="V12" s="161">
        <v>2.6878661590095398</v>
      </c>
      <c r="W12" s="161">
        <v>3.6132365398393098</v>
      </c>
      <c r="X12" s="161">
        <v>4.2171748942208502</v>
      </c>
      <c r="Y12" s="168">
        <v>4.1677937397219402</v>
      </c>
      <c r="Z12" s="161"/>
      <c r="AA12" s="169">
        <v>0.100296322684287</v>
      </c>
      <c r="AB12" s="170">
        <v>-3.1390078239734498</v>
      </c>
      <c r="AC12" s="171">
        <v>-1.5576353274944099</v>
      </c>
      <c r="AD12" s="161"/>
      <c r="AE12" s="172">
        <v>2.3500635105034</v>
      </c>
      <c r="AF12" s="30"/>
      <c r="AG12" s="167">
        <v>49.3437774388834</v>
      </c>
      <c r="AH12" s="161">
        <v>60.8161190443181</v>
      </c>
      <c r="AI12" s="161">
        <v>64.754713929198601</v>
      </c>
      <c r="AJ12" s="161">
        <v>65.760467695720394</v>
      </c>
      <c r="AK12" s="161">
        <v>64.0222063037249</v>
      </c>
      <c r="AL12" s="168">
        <v>60.9393485655131</v>
      </c>
      <c r="AM12" s="161"/>
      <c r="AN12" s="169">
        <v>69.622885664109404</v>
      </c>
      <c r="AO12" s="170">
        <v>70.320732045475495</v>
      </c>
      <c r="AP12" s="171">
        <v>69.9718088547924</v>
      </c>
      <c r="AQ12" s="161"/>
      <c r="AR12" s="172">
        <v>63.520017429424001</v>
      </c>
      <c r="AS12" s="166"/>
      <c r="AT12" s="167">
        <v>-2.77959635299499E-2</v>
      </c>
      <c r="AU12" s="161">
        <v>2.2488729221321302</v>
      </c>
      <c r="AV12" s="161">
        <v>2.2302591059966201</v>
      </c>
      <c r="AW12" s="161">
        <v>1.30459788278057</v>
      </c>
      <c r="AX12" s="161">
        <v>1.1281522024530399</v>
      </c>
      <c r="AY12" s="168">
        <v>1.4335504834415</v>
      </c>
      <c r="AZ12" s="161"/>
      <c r="BA12" s="169">
        <v>-0.95295949302387895</v>
      </c>
      <c r="BB12" s="170">
        <v>-0.96772005954177998</v>
      </c>
      <c r="BC12" s="171">
        <v>-0.96037712894336202</v>
      </c>
      <c r="BD12" s="161"/>
      <c r="BE12" s="172">
        <v>0.66824684434464399</v>
      </c>
    </row>
    <row r="13" spans="1:57" x14ac:dyDescent="0.25">
      <c r="A13" s="34" t="s">
        <v>22</v>
      </c>
      <c r="B13" s="2" t="s">
        <v>87</v>
      </c>
      <c r="C13" s="3"/>
      <c r="D13" s="24" t="s">
        <v>16</v>
      </c>
      <c r="E13" s="27" t="s">
        <v>17</v>
      </c>
      <c r="F13" s="3"/>
      <c r="G13" s="167">
        <v>54.894302895046799</v>
      </c>
      <c r="H13" s="161">
        <v>66.359361300778403</v>
      </c>
      <c r="I13" s="161">
        <v>70.595215955081997</v>
      </c>
      <c r="J13" s="161">
        <v>69.303116448364705</v>
      </c>
      <c r="K13" s="161">
        <v>63.460772071521497</v>
      </c>
      <c r="L13" s="168">
        <v>64.922553734158697</v>
      </c>
      <c r="M13" s="161"/>
      <c r="N13" s="169">
        <v>67.274192548509006</v>
      </c>
      <c r="O13" s="170">
        <v>70.796248571959893</v>
      </c>
      <c r="P13" s="171">
        <v>69.035220560234507</v>
      </c>
      <c r="Q13" s="161"/>
      <c r="R13" s="172">
        <v>66.097601398751806</v>
      </c>
      <c r="S13" s="166"/>
      <c r="T13" s="167">
        <v>4.1611072177978903</v>
      </c>
      <c r="U13" s="161">
        <v>7.4830918654256298</v>
      </c>
      <c r="V13" s="161">
        <v>6.1024523138739903</v>
      </c>
      <c r="W13" s="161">
        <v>6.1680991478298601</v>
      </c>
      <c r="X13" s="161">
        <v>4.6003210874975</v>
      </c>
      <c r="Y13" s="168">
        <v>5.7638634175343402</v>
      </c>
      <c r="Z13" s="161"/>
      <c r="AA13" s="169">
        <v>3.1592586950931998</v>
      </c>
      <c r="AB13" s="170">
        <v>4.7977224155174198</v>
      </c>
      <c r="AC13" s="171">
        <v>3.99293673369678</v>
      </c>
      <c r="AD13" s="161"/>
      <c r="AE13" s="172">
        <v>5.2291148511078802</v>
      </c>
      <c r="AF13" s="30"/>
      <c r="AG13" s="167">
        <v>57.453471824143499</v>
      </c>
      <c r="AH13" s="161">
        <v>67.053691379146201</v>
      </c>
      <c r="AI13" s="161">
        <v>70.623322794059007</v>
      </c>
      <c r="AJ13" s="161">
        <v>70.296295312237007</v>
      </c>
      <c r="AK13" s="161">
        <v>66.1676010309004</v>
      </c>
      <c r="AL13" s="168">
        <v>66.318232091165299</v>
      </c>
      <c r="AM13" s="161"/>
      <c r="AN13" s="169">
        <v>70.818277627220695</v>
      </c>
      <c r="AO13" s="170">
        <v>73.340772623412505</v>
      </c>
      <c r="AP13" s="171">
        <v>72.079525125316593</v>
      </c>
      <c r="AQ13" s="161"/>
      <c r="AR13" s="172">
        <v>67.964160676051307</v>
      </c>
      <c r="AS13" s="166"/>
      <c r="AT13" s="167">
        <v>3.6286458167975502</v>
      </c>
      <c r="AU13" s="161">
        <v>6.2823831969862098</v>
      </c>
      <c r="AV13" s="161">
        <v>5.2253112701623801</v>
      </c>
      <c r="AW13" s="161">
        <v>4.8509938571643696</v>
      </c>
      <c r="AX13" s="161">
        <v>4.0310109593939796</v>
      </c>
      <c r="AY13" s="168">
        <v>4.8337435898179004</v>
      </c>
      <c r="AZ13" s="161"/>
      <c r="BA13" s="169">
        <v>2.6601006194057901</v>
      </c>
      <c r="BB13" s="170">
        <v>0.94291115498831002</v>
      </c>
      <c r="BC13" s="171">
        <v>1.77925001210153</v>
      </c>
      <c r="BD13" s="161"/>
      <c r="BE13" s="172">
        <v>3.8883931338911601</v>
      </c>
    </row>
    <row r="14" spans="1:57" x14ac:dyDescent="0.25">
      <c r="A14" s="21" t="s">
        <v>23</v>
      </c>
      <c r="B14" s="3" t="str">
        <f t="shared" si="0"/>
        <v>Arlington, VA</v>
      </c>
      <c r="C14" s="3"/>
      <c r="D14" s="24" t="s">
        <v>16</v>
      </c>
      <c r="E14" s="27" t="s">
        <v>17</v>
      </c>
      <c r="F14" s="3"/>
      <c r="G14" s="167">
        <v>47.983080573609797</v>
      </c>
      <c r="H14" s="161">
        <v>64.985040751057397</v>
      </c>
      <c r="I14" s="161">
        <v>71.814711647580694</v>
      </c>
      <c r="J14" s="161">
        <v>71.061590838749595</v>
      </c>
      <c r="K14" s="161">
        <v>68.647477561126493</v>
      </c>
      <c r="L14" s="168">
        <v>64.898380274424795</v>
      </c>
      <c r="M14" s="161"/>
      <c r="N14" s="169">
        <v>68.441143092953595</v>
      </c>
      <c r="O14" s="170">
        <v>69.225214072010701</v>
      </c>
      <c r="P14" s="171">
        <v>68.833178582482205</v>
      </c>
      <c r="Q14" s="161"/>
      <c r="R14" s="172">
        <v>66.022608362441204</v>
      </c>
      <c r="S14" s="166"/>
      <c r="T14" s="167">
        <v>-6.4603894201244003</v>
      </c>
      <c r="U14" s="161">
        <v>1.3800570463624899</v>
      </c>
      <c r="V14" s="161">
        <v>4.1171736959162502</v>
      </c>
      <c r="W14" s="161">
        <v>4.0031856121320102</v>
      </c>
      <c r="X14" s="161">
        <v>12.16371312329</v>
      </c>
      <c r="Y14" s="168">
        <v>3.3737404484490399</v>
      </c>
      <c r="Z14" s="161"/>
      <c r="AA14" s="169">
        <v>10.0954615461277</v>
      </c>
      <c r="AB14" s="170">
        <v>15.435731123045899</v>
      </c>
      <c r="AC14" s="171">
        <v>12.7175723276001</v>
      </c>
      <c r="AD14" s="161"/>
      <c r="AE14" s="172">
        <v>5.9909548186294099</v>
      </c>
      <c r="AF14" s="30"/>
      <c r="AG14" s="167">
        <v>57.587950067058699</v>
      </c>
      <c r="AH14" s="161">
        <v>71.889507892293395</v>
      </c>
      <c r="AI14" s="161">
        <v>75.002579180852095</v>
      </c>
      <c r="AJ14" s="161">
        <v>74.195295574125595</v>
      </c>
      <c r="AK14" s="161">
        <v>69.888063551016103</v>
      </c>
      <c r="AL14" s="168">
        <v>69.712679253069197</v>
      </c>
      <c r="AM14" s="161"/>
      <c r="AN14" s="169">
        <v>70.504487774682701</v>
      </c>
      <c r="AO14" s="170">
        <v>70.200144434127694</v>
      </c>
      <c r="AP14" s="171">
        <v>70.352316104405205</v>
      </c>
      <c r="AQ14" s="161"/>
      <c r="AR14" s="172">
        <v>69.895432639165193</v>
      </c>
      <c r="AS14" s="166"/>
      <c r="AT14" s="167">
        <v>3.9512449238299001</v>
      </c>
      <c r="AU14" s="161">
        <v>10.781977908575399</v>
      </c>
      <c r="AV14" s="161">
        <v>7.1105287327104101</v>
      </c>
      <c r="AW14" s="161">
        <v>-0.66771337903703498</v>
      </c>
      <c r="AX14" s="161">
        <v>2.05520106124639</v>
      </c>
      <c r="AY14" s="168">
        <v>4.5343299753968198</v>
      </c>
      <c r="AZ14" s="161"/>
      <c r="BA14" s="169">
        <v>0.68684365327963404</v>
      </c>
      <c r="BB14" s="170">
        <v>1.73008652270138</v>
      </c>
      <c r="BC14" s="171">
        <v>1.20464846543614</v>
      </c>
      <c r="BD14" s="161"/>
      <c r="BE14" s="172">
        <v>3.5552616819715799</v>
      </c>
    </row>
    <row r="15" spans="1:57" x14ac:dyDescent="0.25">
      <c r="A15" s="21" t="s">
        <v>24</v>
      </c>
      <c r="B15" s="3" t="str">
        <f t="shared" si="0"/>
        <v>Suburban Virginia Area</v>
      </c>
      <c r="C15" s="3"/>
      <c r="D15" s="24" t="s">
        <v>16</v>
      </c>
      <c r="E15" s="27" t="s">
        <v>17</v>
      </c>
      <c r="F15" s="3"/>
      <c r="G15" s="167">
        <v>48.177833437695597</v>
      </c>
      <c r="H15" s="161">
        <v>62.629931120851502</v>
      </c>
      <c r="I15" s="161">
        <v>65.372573575453899</v>
      </c>
      <c r="J15" s="161">
        <v>65.147150907952394</v>
      </c>
      <c r="K15" s="161">
        <v>67.313713212273001</v>
      </c>
      <c r="L15" s="168">
        <v>61.728240450845298</v>
      </c>
      <c r="M15" s="161"/>
      <c r="N15" s="169">
        <v>73.124608641202201</v>
      </c>
      <c r="O15" s="170">
        <v>79.737006887914802</v>
      </c>
      <c r="P15" s="171">
        <v>76.430807764558494</v>
      </c>
      <c r="Q15" s="161"/>
      <c r="R15" s="172">
        <v>65.928973969049096</v>
      </c>
      <c r="S15" s="166"/>
      <c r="T15" s="167">
        <v>-14.543016689830701</v>
      </c>
      <c r="U15" s="161">
        <v>-6.6056666068776</v>
      </c>
      <c r="V15" s="161">
        <v>-5.3961195969033602</v>
      </c>
      <c r="W15" s="161">
        <v>-7.8318888192007599</v>
      </c>
      <c r="X15" s="161">
        <v>-0.26270230265044697</v>
      </c>
      <c r="Y15" s="168">
        <v>-6.6736419426048199</v>
      </c>
      <c r="Z15" s="161"/>
      <c r="AA15" s="169">
        <v>-12.283260934880699</v>
      </c>
      <c r="AB15" s="170">
        <v>-0.75682124097213399</v>
      </c>
      <c r="AC15" s="171">
        <v>-6.6263362019137997</v>
      </c>
      <c r="AD15" s="161"/>
      <c r="AE15" s="172">
        <v>-6.6579783731306597</v>
      </c>
      <c r="AF15" s="30"/>
      <c r="AG15" s="167">
        <v>50.763932373199701</v>
      </c>
      <c r="AH15" s="161">
        <v>63.553537883531597</v>
      </c>
      <c r="AI15" s="161">
        <v>66.474639949906006</v>
      </c>
      <c r="AJ15" s="161">
        <v>66.133375078271698</v>
      </c>
      <c r="AK15" s="161">
        <v>63.290544771446399</v>
      </c>
      <c r="AL15" s="168">
        <v>62.043206011271103</v>
      </c>
      <c r="AM15" s="161"/>
      <c r="AN15" s="169">
        <v>71.784596117720696</v>
      </c>
      <c r="AO15" s="170">
        <v>76.224170319348701</v>
      </c>
      <c r="AP15" s="171">
        <v>74.004383218534699</v>
      </c>
      <c r="AQ15" s="161"/>
      <c r="AR15" s="172">
        <v>65.460685213346395</v>
      </c>
      <c r="AS15" s="166"/>
      <c r="AT15" s="167">
        <v>-9.7602173404206294</v>
      </c>
      <c r="AU15" s="161">
        <v>-2.57015352841518</v>
      </c>
      <c r="AV15" s="161">
        <v>-2.44120682599773</v>
      </c>
      <c r="AW15" s="161">
        <v>-4.7114929211974097</v>
      </c>
      <c r="AX15" s="161">
        <v>-8.0551981440396503</v>
      </c>
      <c r="AY15" s="168">
        <v>-5.3819171353475399</v>
      </c>
      <c r="AZ15" s="161"/>
      <c r="BA15" s="169">
        <v>-7.79595253728285</v>
      </c>
      <c r="BB15" s="170">
        <v>-5.7446698246829397</v>
      </c>
      <c r="BC15" s="171">
        <v>-6.7508236003516098</v>
      </c>
      <c r="BD15" s="161"/>
      <c r="BE15" s="172">
        <v>-5.8284540035526202</v>
      </c>
    </row>
    <row r="16" spans="1:57" x14ac:dyDescent="0.25">
      <c r="A16" s="21" t="s">
        <v>25</v>
      </c>
      <c r="B16" s="3" t="str">
        <f t="shared" si="0"/>
        <v>Alexandria, VA</v>
      </c>
      <c r="C16" s="3"/>
      <c r="D16" s="24" t="s">
        <v>16</v>
      </c>
      <c r="E16" s="27" t="s">
        <v>17</v>
      </c>
      <c r="F16" s="3"/>
      <c r="G16" s="167">
        <v>51.557253676044901</v>
      </c>
      <c r="H16" s="161">
        <v>58.7240940141252</v>
      </c>
      <c r="I16" s="161">
        <v>63.459534560611303</v>
      </c>
      <c r="J16" s="161">
        <v>63.9226583304388</v>
      </c>
      <c r="K16" s="161">
        <v>62.070163251128797</v>
      </c>
      <c r="L16" s="168">
        <v>59.946740766469802</v>
      </c>
      <c r="M16" s="161"/>
      <c r="N16" s="169">
        <v>66.886650457334696</v>
      </c>
      <c r="O16" s="170">
        <v>68.322334143799907</v>
      </c>
      <c r="P16" s="171">
        <v>67.604492300567301</v>
      </c>
      <c r="Q16" s="161"/>
      <c r="R16" s="172">
        <v>62.134669776211901</v>
      </c>
      <c r="S16" s="166"/>
      <c r="T16" s="167">
        <v>6.6946958614827698</v>
      </c>
      <c r="U16" s="161">
        <v>3.4627434160815098</v>
      </c>
      <c r="V16" s="161">
        <v>0.73931402481631303</v>
      </c>
      <c r="W16" s="161">
        <v>0.60037839119995395</v>
      </c>
      <c r="X16" s="161">
        <v>5.44525004295269</v>
      </c>
      <c r="Y16" s="168">
        <v>3.1854025482165502</v>
      </c>
      <c r="Z16" s="161"/>
      <c r="AA16" s="169">
        <v>4.7745406231949596</v>
      </c>
      <c r="AB16" s="170">
        <v>1.2129201735403801</v>
      </c>
      <c r="AC16" s="171">
        <v>2.9440393719818401</v>
      </c>
      <c r="AD16" s="161"/>
      <c r="AE16" s="172">
        <v>3.1102497488010701</v>
      </c>
      <c r="AF16" s="30"/>
      <c r="AG16" s="167">
        <v>54.830959824012901</v>
      </c>
      <c r="AH16" s="161">
        <v>64.168692833159596</v>
      </c>
      <c r="AI16" s="161">
        <v>68.362857473659801</v>
      </c>
      <c r="AJ16" s="161">
        <v>68.351279379414095</v>
      </c>
      <c r="AK16" s="161">
        <v>64.397360194511904</v>
      </c>
      <c r="AL16" s="168">
        <v>64.022229940951703</v>
      </c>
      <c r="AM16" s="161"/>
      <c r="AN16" s="169">
        <v>67.456871598934796</v>
      </c>
      <c r="AO16" s="170">
        <v>69.3846242908417</v>
      </c>
      <c r="AP16" s="171">
        <v>68.420747944888205</v>
      </c>
      <c r="AQ16" s="161"/>
      <c r="AR16" s="172">
        <v>65.278949370647794</v>
      </c>
      <c r="AS16" s="166"/>
      <c r="AT16" s="167">
        <v>4.9477620818777996</v>
      </c>
      <c r="AU16" s="161">
        <v>8.1467350987413596</v>
      </c>
      <c r="AV16" s="161">
        <v>7.3621030990212102</v>
      </c>
      <c r="AW16" s="161">
        <v>5.1769938486856102</v>
      </c>
      <c r="AX16" s="161">
        <v>4.3217994457479003</v>
      </c>
      <c r="AY16" s="168">
        <v>6.0068013168539798</v>
      </c>
      <c r="AZ16" s="161"/>
      <c r="BA16" s="169">
        <v>-0.61228104532815697</v>
      </c>
      <c r="BB16" s="170">
        <v>-4.1019023862784501</v>
      </c>
      <c r="BC16" s="171">
        <v>-2.4128362291414902</v>
      </c>
      <c r="BD16" s="161"/>
      <c r="BE16" s="172">
        <v>3.33685483458276</v>
      </c>
    </row>
    <row r="17" spans="1:57" x14ac:dyDescent="0.25">
      <c r="A17" s="21" t="s">
        <v>26</v>
      </c>
      <c r="B17" s="3" t="str">
        <f t="shared" si="0"/>
        <v>Fairfax/Tysons Corner, VA</v>
      </c>
      <c r="C17" s="3"/>
      <c r="D17" s="24" t="s">
        <v>16</v>
      </c>
      <c r="E17" s="27" t="s">
        <v>17</v>
      </c>
      <c r="F17" s="3"/>
      <c r="G17" s="167">
        <v>52.050837666088903</v>
      </c>
      <c r="H17" s="161">
        <v>69.300982091276694</v>
      </c>
      <c r="I17" s="161">
        <v>75.748122472559203</v>
      </c>
      <c r="J17" s="161">
        <v>72.744078567302097</v>
      </c>
      <c r="K17" s="161">
        <v>62.957827845176098</v>
      </c>
      <c r="L17" s="168">
        <v>66.560369728480595</v>
      </c>
      <c r="M17" s="161"/>
      <c r="N17" s="169">
        <v>59.145002888503697</v>
      </c>
      <c r="O17" s="170">
        <v>63.154246100519899</v>
      </c>
      <c r="P17" s="171">
        <v>61.149624494511798</v>
      </c>
      <c r="Q17" s="161"/>
      <c r="R17" s="172">
        <v>65.014442518775198</v>
      </c>
      <c r="S17" s="166"/>
      <c r="T17" s="167">
        <v>5.0975149702132301</v>
      </c>
      <c r="U17" s="161">
        <v>13.930603916775899</v>
      </c>
      <c r="V17" s="161">
        <v>12.7104972279104</v>
      </c>
      <c r="W17" s="161">
        <v>12.778082393664</v>
      </c>
      <c r="X17" s="161">
        <v>11.899166599333499</v>
      </c>
      <c r="Y17" s="168">
        <v>11.5570050025703</v>
      </c>
      <c r="Z17" s="161"/>
      <c r="AA17" s="169">
        <v>-2.2271528181257798</v>
      </c>
      <c r="AB17" s="170">
        <v>1.0234465349167201</v>
      </c>
      <c r="AC17" s="171">
        <v>-0.57513379511404605</v>
      </c>
      <c r="AD17" s="161"/>
      <c r="AE17" s="172">
        <v>8.0150539987485203</v>
      </c>
      <c r="AF17" s="30"/>
      <c r="AG17" s="167">
        <v>55.462160600808701</v>
      </c>
      <c r="AH17" s="161">
        <v>67.091276718659699</v>
      </c>
      <c r="AI17" s="161">
        <v>74.012131715771204</v>
      </c>
      <c r="AJ17" s="161">
        <v>72.567879838243698</v>
      </c>
      <c r="AK17" s="161">
        <v>64.168110918544102</v>
      </c>
      <c r="AL17" s="168">
        <v>66.660311958405501</v>
      </c>
      <c r="AM17" s="161"/>
      <c r="AN17" s="169">
        <v>65.216637781629103</v>
      </c>
      <c r="AO17" s="170">
        <v>69.257654534950802</v>
      </c>
      <c r="AP17" s="171">
        <v>67.237146158290003</v>
      </c>
      <c r="AQ17" s="161"/>
      <c r="AR17" s="172">
        <v>66.825121729801097</v>
      </c>
      <c r="AS17" s="166"/>
      <c r="AT17" s="167">
        <v>8.4554373154218005</v>
      </c>
      <c r="AU17" s="161">
        <v>12.6792312305625</v>
      </c>
      <c r="AV17" s="161">
        <v>13.378056886893599</v>
      </c>
      <c r="AW17" s="161">
        <v>11.023147197058501</v>
      </c>
      <c r="AX17" s="161">
        <v>7.3168097186358896</v>
      </c>
      <c r="AY17" s="168">
        <v>10.6890917911701</v>
      </c>
      <c r="AZ17" s="161"/>
      <c r="BA17" s="169">
        <v>1.1532903239032799</v>
      </c>
      <c r="BB17" s="170">
        <v>2.2050121235392499</v>
      </c>
      <c r="BC17" s="171">
        <v>1.6922359984868001</v>
      </c>
      <c r="BD17" s="161"/>
      <c r="BE17" s="172">
        <v>7.9437160209825102</v>
      </c>
    </row>
    <row r="18" spans="1:57" x14ac:dyDescent="0.25">
      <c r="A18" s="21" t="s">
        <v>27</v>
      </c>
      <c r="B18" s="3" t="str">
        <f t="shared" si="0"/>
        <v>I-95 Fredericksburg, VA</v>
      </c>
      <c r="C18" s="3"/>
      <c r="D18" s="24" t="s">
        <v>16</v>
      </c>
      <c r="E18" s="27" t="s">
        <v>17</v>
      </c>
      <c r="F18" s="3"/>
      <c r="G18" s="167">
        <v>56.021251475796902</v>
      </c>
      <c r="H18" s="161">
        <v>63.353010625737802</v>
      </c>
      <c r="I18" s="161">
        <v>64.982290436835797</v>
      </c>
      <c r="J18" s="161">
        <v>65.041322314049495</v>
      </c>
      <c r="K18" s="161">
        <v>64.616292798110905</v>
      </c>
      <c r="L18" s="168">
        <v>62.802833530106199</v>
      </c>
      <c r="M18" s="161"/>
      <c r="N18" s="169">
        <v>70.448642266823995</v>
      </c>
      <c r="O18" s="170">
        <v>68.193624557260904</v>
      </c>
      <c r="P18" s="171">
        <v>69.321133412042499</v>
      </c>
      <c r="Q18" s="161"/>
      <c r="R18" s="172">
        <v>64.665204924945101</v>
      </c>
      <c r="S18" s="166"/>
      <c r="T18" s="167">
        <v>1.0892395595230799</v>
      </c>
      <c r="U18" s="161">
        <v>3.3097345050603999</v>
      </c>
      <c r="V18" s="161">
        <v>1.7279365574391301</v>
      </c>
      <c r="W18" s="161">
        <v>1.72438289154937</v>
      </c>
      <c r="X18" s="161">
        <v>5.0806313888527601</v>
      </c>
      <c r="Y18" s="168">
        <v>2.6021166855612901</v>
      </c>
      <c r="Z18" s="161"/>
      <c r="AA18" s="169">
        <v>5.1659562590571104</v>
      </c>
      <c r="AB18" s="170">
        <v>-0.68413148120170897</v>
      </c>
      <c r="AC18" s="171">
        <v>2.2047879022152999</v>
      </c>
      <c r="AD18" s="161"/>
      <c r="AE18" s="172">
        <v>2.4800926881655498</v>
      </c>
      <c r="AF18" s="30"/>
      <c r="AG18" s="167">
        <v>58.146399055489901</v>
      </c>
      <c r="AH18" s="161">
        <v>64.005312868949204</v>
      </c>
      <c r="AI18" s="161">
        <v>66.3488783943329</v>
      </c>
      <c r="AJ18" s="161">
        <v>66.481700118063699</v>
      </c>
      <c r="AK18" s="161">
        <v>68.119834710743802</v>
      </c>
      <c r="AL18" s="168">
        <v>64.6204250295159</v>
      </c>
      <c r="AM18" s="161"/>
      <c r="AN18" s="169">
        <v>76.493506493506402</v>
      </c>
      <c r="AO18" s="170">
        <v>75.363046044864205</v>
      </c>
      <c r="AP18" s="171">
        <v>75.928276269185304</v>
      </c>
      <c r="AQ18" s="161"/>
      <c r="AR18" s="172">
        <v>67.851239669421403</v>
      </c>
      <c r="AS18" s="166"/>
      <c r="AT18" s="167">
        <v>-2.2094002102846102</v>
      </c>
      <c r="AU18" s="161">
        <v>0.60922261537047295</v>
      </c>
      <c r="AV18" s="161">
        <v>1.66429561742678</v>
      </c>
      <c r="AW18" s="161">
        <v>-0.92665602663439395</v>
      </c>
      <c r="AX18" s="161">
        <v>1.6209912303608001</v>
      </c>
      <c r="AY18" s="168">
        <v>0.19377702337003999</v>
      </c>
      <c r="AZ18" s="161"/>
      <c r="BA18" s="169">
        <v>0.33179110950302398</v>
      </c>
      <c r="BB18" s="170">
        <v>-3.25581592082467</v>
      </c>
      <c r="BC18" s="171">
        <v>-1.48128425597599</v>
      </c>
      <c r="BD18" s="161"/>
      <c r="BE18" s="172">
        <v>-0.34774061409198098</v>
      </c>
    </row>
    <row r="19" spans="1:57" x14ac:dyDescent="0.25">
      <c r="A19" s="21" t="s">
        <v>28</v>
      </c>
      <c r="B19" s="3" t="str">
        <f t="shared" si="0"/>
        <v>Dulles Airport Area, VA</v>
      </c>
      <c r="C19" s="3"/>
      <c r="D19" s="24" t="s">
        <v>16</v>
      </c>
      <c r="E19" s="27" t="s">
        <v>17</v>
      </c>
      <c r="F19" s="3"/>
      <c r="G19" s="167">
        <v>53.433883513564702</v>
      </c>
      <c r="H19" s="161">
        <v>70.470498956554707</v>
      </c>
      <c r="I19" s="161">
        <v>77.983304875735101</v>
      </c>
      <c r="J19" s="161">
        <v>75.336748245114705</v>
      </c>
      <c r="K19" s="161">
        <v>65.860368051603103</v>
      </c>
      <c r="L19" s="168">
        <v>68.616960728514499</v>
      </c>
      <c r="M19" s="161"/>
      <c r="N19" s="169">
        <v>67.3022196926579</v>
      </c>
      <c r="O19" s="170">
        <v>73.7051792828685</v>
      </c>
      <c r="P19" s="171">
        <v>70.5036994877632</v>
      </c>
      <c r="Q19" s="161"/>
      <c r="R19" s="172">
        <v>69.156028945442699</v>
      </c>
      <c r="S19" s="166"/>
      <c r="T19" s="167">
        <v>-11.480759098178</v>
      </c>
      <c r="U19" s="161">
        <v>-11.643755113006099</v>
      </c>
      <c r="V19" s="161">
        <v>-4.1870832603965198</v>
      </c>
      <c r="W19" s="161">
        <v>-4.84059751088816</v>
      </c>
      <c r="X19" s="161">
        <v>-8.9969627360767195</v>
      </c>
      <c r="Y19" s="168">
        <v>-8.0332820991151692</v>
      </c>
      <c r="Z19" s="161"/>
      <c r="AA19" s="169">
        <v>-4.0970232958533002</v>
      </c>
      <c r="AB19" s="170">
        <v>4.9152671610209797</v>
      </c>
      <c r="AC19" s="171">
        <v>0.41151881834364601</v>
      </c>
      <c r="AD19" s="161"/>
      <c r="AE19" s="172">
        <v>-5.7237609550161697</v>
      </c>
      <c r="AF19" s="30"/>
      <c r="AG19" s="167">
        <v>59.258205274141503</v>
      </c>
      <c r="AH19" s="161">
        <v>73.679093151204697</v>
      </c>
      <c r="AI19" s="161">
        <v>77.312179852020407</v>
      </c>
      <c r="AJ19" s="161">
        <v>75.5478087649402</v>
      </c>
      <c r="AK19" s="161">
        <v>70.344811231265396</v>
      </c>
      <c r="AL19" s="168">
        <v>71.228419654714401</v>
      </c>
      <c r="AM19" s="161"/>
      <c r="AN19" s="169">
        <v>70.581957882754594</v>
      </c>
      <c r="AO19" s="170">
        <v>73.273572377158004</v>
      </c>
      <c r="AP19" s="171">
        <v>71.927765129956299</v>
      </c>
      <c r="AQ19" s="161"/>
      <c r="AR19" s="172">
        <v>71.428232647640698</v>
      </c>
      <c r="AS19" s="166"/>
      <c r="AT19" s="167">
        <v>-5.7290833694447203</v>
      </c>
      <c r="AU19" s="161">
        <v>-2.1601205605030902</v>
      </c>
      <c r="AV19" s="161">
        <v>-3.4133217211350502</v>
      </c>
      <c r="AW19" s="161">
        <v>-6.8400988028542598</v>
      </c>
      <c r="AX19" s="161">
        <v>-7.8080117123283603</v>
      </c>
      <c r="AY19" s="168">
        <v>-5.1822292583441598</v>
      </c>
      <c r="AZ19" s="161"/>
      <c r="BA19" s="169">
        <v>-4.7583760962198802</v>
      </c>
      <c r="BB19" s="170">
        <v>-0.47747881685900201</v>
      </c>
      <c r="BC19" s="171">
        <v>-2.6249282444870099</v>
      </c>
      <c r="BD19" s="161"/>
      <c r="BE19" s="172">
        <v>-4.46033030310348</v>
      </c>
    </row>
    <row r="20" spans="1:57" x14ac:dyDescent="0.25">
      <c r="A20" s="21" t="s">
        <v>29</v>
      </c>
      <c r="B20" s="3" t="str">
        <f t="shared" si="0"/>
        <v>Williamsburg, VA</v>
      </c>
      <c r="C20" s="3"/>
      <c r="D20" s="24" t="s">
        <v>16</v>
      </c>
      <c r="E20" s="27" t="s">
        <v>17</v>
      </c>
      <c r="F20" s="3"/>
      <c r="G20" s="167">
        <v>49.328290074344501</v>
      </c>
      <c r="H20" s="161">
        <v>49.850006521455498</v>
      </c>
      <c r="I20" s="161">
        <v>51.702099908699601</v>
      </c>
      <c r="J20" s="161">
        <v>56.997521846876197</v>
      </c>
      <c r="K20" s="161">
        <v>61.7973131602973</v>
      </c>
      <c r="L20" s="168">
        <v>53.935046302334598</v>
      </c>
      <c r="M20" s="161"/>
      <c r="N20" s="169">
        <v>68.410069127429196</v>
      </c>
      <c r="O20" s="170">
        <v>68.683970262162504</v>
      </c>
      <c r="P20" s="171">
        <v>68.547019694795793</v>
      </c>
      <c r="Q20" s="161"/>
      <c r="R20" s="172">
        <v>58.109895843037798</v>
      </c>
      <c r="S20" s="166"/>
      <c r="T20" s="167">
        <v>2.2633798530498601</v>
      </c>
      <c r="U20" s="161">
        <v>-1.5762288035162499</v>
      </c>
      <c r="V20" s="161">
        <v>0.51086324575030995</v>
      </c>
      <c r="W20" s="161">
        <v>7.1848057749596199</v>
      </c>
      <c r="X20" s="161">
        <v>1.57307738538222</v>
      </c>
      <c r="Y20" s="168">
        <v>2.0178252436978901</v>
      </c>
      <c r="Z20" s="161"/>
      <c r="AA20" s="169">
        <v>-6.2749239455082</v>
      </c>
      <c r="AB20" s="170">
        <v>-2.30712307971277</v>
      </c>
      <c r="AC20" s="171">
        <v>-4.3281846192623599</v>
      </c>
      <c r="AD20" s="161"/>
      <c r="AE20" s="172">
        <v>-0.21297779080201801</v>
      </c>
      <c r="AF20" s="30"/>
      <c r="AG20" s="167">
        <v>55.800475368736301</v>
      </c>
      <c r="AH20" s="161">
        <v>58.441051020740403</v>
      </c>
      <c r="AI20" s="161">
        <v>59.628929176992301</v>
      </c>
      <c r="AJ20" s="161">
        <v>61.976653188991698</v>
      </c>
      <c r="AK20" s="161">
        <v>63.760271292552403</v>
      </c>
      <c r="AL20" s="168">
        <v>59.919833148667102</v>
      </c>
      <c r="AM20" s="161"/>
      <c r="AN20" s="169">
        <v>75.899960871266401</v>
      </c>
      <c r="AO20" s="170">
        <v>78.981348637015699</v>
      </c>
      <c r="AP20" s="171">
        <v>77.440654754141093</v>
      </c>
      <c r="AQ20" s="161"/>
      <c r="AR20" s="172">
        <v>64.923684382071599</v>
      </c>
      <c r="AS20" s="166"/>
      <c r="AT20" s="167">
        <v>1.29659649118927</v>
      </c>
      <c r="AU20" s="161">
        <v>1.2916924310484199</v>
      </c>
      <c r="AV20" s="161">
        <v>0.37286954337327299</v>
      </c>
      <c r="AW20" s="161">
        <v>1.9330239696107101</v>
      </c>
      <c r="AX20" s="161">
        <v>-2.1649000779616201</v>
      </c>
      <c r="AY20" s="168">
        <v>0.48202338465508099</v>
      </c>
      <c r="AZ20" s="161"/>
      <c r="BA20" s="169">
        <v>-3.4450083320207798</v>
      </c>
      <c r="BB20" s="170">
        <v>-1.5191332758826599</v>
      </c>
      <c r="BC20" s="171">
        <v>-2.4724196102902498</v>
      </c>
      <c r="BD20" s="161"/>
      <c r="BE20" s="172">
        <v>-0.54792850242594704</v>
      </c>
    </row>
    <row r="21" spans="1:57" x14ac:dyDescent="0.25">
      <c r="A21" s="21" t="s">
        <v>30</v>
      </c>
      <c r="B21" s="3" t="str">
        <f t="shared" si="0"/>
        <v>Virginia Beach, VA</v>
      </c>
      <c r="C21" s="3"/>
      <c r="D21" s="24" t="s">
        <v>16</v>
      </c>
      <c r="E21" s="27" t="s">
        <v>17</v>
      </c>
      <c r="F21" s="3"/>
      <c r="G21" s="167">
        <v>64.129490722463402</v>
      </c>
      <c r="H21" s="161">
        <v>67.295696802210799</v>
      </c>
      <c r="I21" s="161">
        <v>69.640742202921402</v>
      </c>
      <c r="J21" s="161">
        <v>68.487958941965999</v>
      </c>
      <c r="K21" s="161">
        <v>68.724832214765101</v>
      </c>
      <c r="L21" s="168">
        <v>67.655744176865298</v>
      </c>
      <c r="M21" s="161"/>
      <c r="N21" s="169">
        <v>80.781681800236797</v>
      </c>
      <c r="O21" s="170">
        <v>84.390051322542405</v>
      </c>
      <c r="P21" s="171">
        <v>82.585866561389594</v>
      </c>
      <c r="Q21" s="161"/>
      <c r="R21" s="172">
        <v>71.921493429586505</v>
      </c>
      <c r="S21" s="166"/>
      <c r="T21" s="167">
        <v>2.7367900341991702</v>
      </c>
      <c r="U21" s="161">
        <v>2.9032504830145802</v>
      </c>
      <c r="V21" s="161">
        <v>0.71072600647017703</v>
      </c>
      <c r="W21" s="161">
        <v>-1.37159656732826</v>
      </c>
      <c r="X21" s="161">
        <v>-4.2636842212700996</v>
      </c>
      <c r="Y21" s="168">
        <v>2.5218489648412501E-2</v>
      </c>
      <c r="Z21" s="161"/>
      <c r="AA21" s="169">
        <v>-3.4181304126724101</v>
      </c>
      <c r="AB21" s="170">
        <v>-4.8881357405614398</v>
      </c>
      <c r="AC21" s="171">
        <v>-4.1748228104016398</v>
      </c>
      <c r="AD21" s="161"/>
      <c r="AE21" s="172">
        <v>-1.39273450564059</v>
      </c>
      <c r="AF21" s="30"/>
      <c r="AG21" s="167">
        <v>67.451266671927996</v>
      </c>
      <c r="AH21" s="161">
        <v>71.911753098113493</v>
      </c>
      <c r="AI21" s="161">
        <v>75.365064330254896</v>
      </c>
      <c r="AJ21" s="161">
        <v>75.260478332938604</v>
      </c>
      <c r="AK21" s="161">
        <v>75.461757044754904</v>
      </c>
      <c r="AL21" s="168">
        <v>73.089885866733994</v>
      </c>
      <c r="AM21" s="161"/>
      <c r="AN21" s="169">
        <v>87.252348251637798</v>
      </c>
      <c r="AO21" s="170">
        <v>91.420001578656496</v>
      </c>
      <c r="AP21" s="171">
        <v>89.336174915147197</v>
      </c>
      <c r="AQ21" s="161"/>
      <c r="AR21" s="172">
        <v>77.731578057168605</v>
      </c>
      <c r="AS21" s="166"/>
      <c r="AT21" s="167">
        <v>-5.9397971678202497</v>
      </c>
      <c r="AU21" s="161">
        <v>-5.5409895837404299</v>
      </c>
      <c r="AV21" s="161">
        <v>-3.3382372547909802</v>
      </c>
      <c r="AW21" s="161">
        <v>-3.76930851077993</v>
      </c>
      <c r="AX21" s="161">
        <v>-5.3854059349127503</v>
      </c>
      <c r="AY21" s="168">
        <v>-4.7748481664612603</v>
      </c>
      <c r="AZ21" s="161"/>
      <c r="BA21" s="169">
        <v>-0.96945563619432895</v>
      </c>
      <c r="BB21" s="170">
        <v>2.4308391839417898E-2</v>
      </c>
      <c r="BC21" s="171">
        <v>-0.46346309262661101</v>
      </c>
      <c r="BD21" s="161"/>
      <c r="BE21" s="172">
        <v>-3.4010356789228098</v>
      </c>
    </row>
    <row r="22" spans="1:57" x14ac:dyDescent="0.25">
      <c r="A22" s="34" t="s">
        <v>31</v>
      </c>
      <c r="B22" s="3" t="str">
        <f t="shared" si="0"/>
        <v>Norfolk/Portsmouth, VA</v>
      </c>
      <c r="C22" s="3"/>
      <c r="D22" s="24" t="s">
        <v>16</v>
      </c>
      <c r="E22" s="27" t="s">
        <v>17</v>
      </c>
      <c r="F22" s="3"/>
      <c r="G22" s="167">
        <v>64.025996838222298</v>
      </c>
      <c r="H22" s="161">
        <v>73.001932197435394</v>
      </c>
      <c r="I22" s="161">
        <v>77.533813455120296</v>
      </c>
      <c r="J22" s="161">
        <v>67.591779378183702</v>
      </c>
      <c r="K22" s="161">
        <v>64.869137537326495</v>
      </c>
      <c r="L22" s="168">
        <v>69.404531881257597</v>
      </c>
      <c r="M22" s="161"/>
      <c r="N22" s="169">
        <v>75.215176532583797</v>
      </c>
      <c r="O22" s="170">
        <v>80.537502195678897</v>
      </c>
      <c r="P22" s="171">
        <v>77.876339364131297</v>
      </c>
      <c r="Q22" s="161"/>
      <c r="R22" s="172">
        <v>71.825048304935805</v>
      </c>
      <c r="S22" s="166"/>
      <c r="T22" s="167">
        <v>-2.0069981169234201</v>
      </c>
      <c r="U22" s="161">
        <v>-2.6412844264755</v>
      </c>
      <c r="V22" s="161">
        <v>-1.7099184439766399</v>
      </c>
      <c r="W22" s="161">
        <v>-12.8578916827583</v>
      </c>
      <c r="X22" s="161">
        <v>-5.3970968838168902</v>
      </c>
      <c r="Y22" s="168">
        <v>-5.0130811569803404</v>
      </c>
      <c r="Z22" s="161"/>
      <c r="AA22" s="169">
        <v>-11.5992597928004</v>
      </c>
      <c r="AB22" s="170">
        <v>-5.65559528754798</v>
      </c>
      <c r="AC22" s="171">
        <v>-8.6225265593411908</v>
      </c>
      <c r="AD22" s="161"/>
      <c r="AE22" s="172">
        <v>-6.1613527670962496</v>
      </c>
      <c r="AF22" s="30"/>
      <c r="AG22" s="167">
        <v>63.103811698577204</v>
      </c>
      <c r="AH22" s="161">
        <v>73.968030915158906</v>
      </c>
      <c r="AI22" s="161">
        <v>76.9234147198313</v>
      </c>
      <c r="AJ22" s="161">
        <v>74.530124714561694</v>
      </c>
      <c r="AK22" s="161">
        <v>70.9336026699455</v>
      </c>
      <c r="AL22" s="168">
        <v>71.891796943614906</v>
      </c>
      <c r="AM22" s="161"/>
      <c r="AN22" s="169">
        <v>82.996662568066</v>
      </c>
      <c r="AO22" s="170">
        <v>87.225540137010299</v>
      </c>
      <c r="AP22" s="171">
        <v>85.111101352538199</v>
      </c>
      <c r="AQ22" s="161"/>
      <c r="AR22" s="172">
        <v>75.668741060450103</v>
      </c>
      <c r="AS22" s="166"/>
      <c r="AT22" s="167">
        <v>-5.4957847297766396</v>
      </c>
      <c r="AU22" s="161">
        <v>0.98969344425158001</v>
      </c>
      <c r="AV22" s="161">
        <v>-0.40985406908218602</v>
      </c>
      <c r="AW22" s="161">
        <v>-1.63457889391097</v>
      </c>
      <c r="AX22" s="161">
        <v>-3.3213848794181202</v>
      </c>
      <c r="AY22" s="168">
        <v>-1.8932623193065501</v>
      </c>
      <c r="AZ22" s="161"/>
      <c r="BA22" s="169">
        <v>0.29552642374225002</v>
      </c>
      <c r="BB22" s="170">
        <v>1.4068166788935801</v>
      </c>
      <c r="BC22" s="171">
        <v>0.861915710843973</v>
      </c>
      <c r="BD22" s="161"/>
      <c r="BE22" s="172">
        <v>-1.02439739301817</v>
      </c>
    </row>
    <row r="23" spans="1:57" x14ac:dyDescent="0.25">
      <c r="A23" s="35" t="s">
        <v>32</v>
      </c>
      <c r="B23" s="3" t="str">
        <f t="shared" si="0"/>
        <v>Newport News/Hampton, VA</v>
      </c>
      <c r="C23" s="3"/>
      <c r="D23" s="24" t="s">
        <v>16</v>
      </c>
      <c r="E23" s="27" t="s">
        <v>17</v>
      </c>
      <c r="F23" s="3"/>
      <c r="G23" s="167">
        <v>56.728688879273001</v>
      </c>
      <c r="H23" s="161">
        <v>64.430982258762398</v>
      </c>
      <c r="I23" s="161">
        <v>69.277369104283807</v>
      </c>
      <c r="J23" s="161">
        <v>69.133131400548095</v>
      </c>
      <c r="K23" s="161">
        <v>69.277369104283807</v>
      </c>
      <c r="L23" s="168">
        <v>65.769508149430195</v>
      </c>
      <c r="M23" s="161"/>
      <c r="N23" s="169">
        <v>71.916919082648207</v>
      </c>
      <c r="O23" s="170">
        <v>73.128515794028502</v>
      </c>
      <c r="P23" s="171">
        <v>72.522717438338304</v>
      </c>
      <c r="Q23" s="161"/>
      <c r="R23" s="172">
        <v>67.698996517689693</v>
      </c>
      <c r="S23" s="166"/>
      <c r="T23" s="167">
        <v>2.6356993736951901</v>
      </c>
      <c r="U23" s="161">
        <v>3.3549282739472401</v>
      </c>
      <c r="V23" s="161">
        <v>4.4811833804655201</v>
      </c>
      <c r="W23" s="161">
        <v>5.2019315188761999</v>
      </c>
      <c r="X23" s="161">
        <v>0.29233660471914802</v>
      </c>
      <c r="Y23" s="168">
        <v>3.1815713251267099</v>
      </c>
      <c r="Z23" s="161"/>
      <c r="AA23" s="169">
        <v>-9.5264017419706004</v>
      </c>
      <c r="AB23" s="170">
        <v>-9.6417750846551407</v>
      </c>
      <c r="AC23" s="171">
        <v>-9.5846070850566392</v>
      </c>
      <c r="AD23" s="161"/>
      <c r="AE23" s="172">
        <v>-1.09278102233728</v>
      </c>
      <c r="AF23" s="30"/>
      <c r="AG23" s="167">
        <v>60.457233520842301</v>
      </c>
      <c r="AH23" s="161">
        <v>68.339824030001395</v>
      </c>
      <c r="AI23" s="161">
        <v>72.374873792009197</v>
      </c>
      <c r="AJ23" s="161">
        <v>72.154911293812205</v>
      </c>
      <c r="AK23" s="161">
        <v>72.890523582864503</v>
      </c>
      <c r="AL23" s="168">
        <v>69.243473243905896</v>
      </c>
      <c r="AM23" s="161"/>
      <c r="AN23" s="169">
        <v>80.848838886484899</v>
      </c>
      <c r="AO23" s="170">
        <v>83.903072263089499</v>
      </c>
      <c r="AP23" s="171">
        <v>82.375955574787199</v>
      </c>
      <c r="AQ23" s="161"/>
      <c r="AR23" s="172">
        <v>72.995611052729103</v>
      </c>
      <c r="AS23" s="166"/>
      <c r="AT23" s="167">
        <v>-0.58701452712718605</v>
      </c>
      <c r="AU23" s="161">
        <v>1.58662092624356</v>
      </c>
      <c r="AV23" s="161">
        <v>3.8710345184495099</v>
      </c>
      <c r="AW23" s="161">
        <v>1.28055878928987</v>
      </c>
      <c r="AX23" s="161">
        <v>-0.56080283353010596</v>
      </c>
      <c r="AY23" s="168">
        <v>1.14190605610508</v>
      </c>
      <c r="AZ23" s="161"/>
      <c r="BA23" s="169">
        <v>-2.9141768424698999</v>
      </c>
      <c r="BB23" s="170">
        <v>-2.7867140171297202</v>
      </c>
      <c r="BC23" s="171">
        <v>-2.8493057475174801</v>
      </c>
      <c r="BD23" s="161"/>
      <c r="BE23" s="172">
        <v>-0.18033502867045101</v>
      </c>
    </row>
    <row r="24" spans="1:57" x14ac:dyDescent="0.25">
      <c r="A24" s="36" t="s">
        <v>33</v>
      </c>
      <c r="B24" s="3" t="str">
        <f t="shared" si="0"/>
        <v>Chesapeake/Suffolk, VA</v>
      </c>
      <c r="C24" s="3"/>
      <c r="D24" s="25" t="s">
        <v>16</v>
      </c>
      <c r="E24" s="28" t="s">
        <v>17</v>
      </c>
      <c r="F24" s="3"/>
      <c r="G24" s="173">
        <v>66.899441340782104</v>
      </c>
      <c r="H24" s="174">
        <v>80.307262569832403</v>
      </c>
      <c r="I24" s="174">
        <v>83.571927374301595</v>
      </c>
      <c r="J24" s="174">
        <v>80.656424581005496</v>
      </c>
      <c r="K24" s="174">
        <v>74.354050279329599</v>
      </c>
      <c r="L24" s="175">
        <v>77.157821229050199</v>
      </c>
      <c r="M24" s="161"/>
      <c r="N24" s="176">
        <v>75.139664804469206</v>
      </c>
      <c r="O24" s="177">
        <v>75.872905027932902</v>
      </c>
      <c r="P24" s="178">
        <v>75.506284916201096</v>
      </c>
      <c r="Q24" s="161"/>
      <c r="R24" s="179">
        <v>76.685953711093305</v>
      </c>
      <c r="S24" s="166"/>
      <c r="T24" s="173">
        <v>6.9419880282854303</v>
      </c>
      <c r="U24" s="174">
        <v>6.9393919708977503</v>
      </c>
      <c r="V24" s="174">
        <v>5.4269345990859996</v>
      </c>
      <c r="W24" s="174">
        <v>2.1993111641597598</v>
      </c>
      <c r="X24" s="174">
        <v>-0.128714074726403</v>
      </c>
      <c r="Y24" s="175">
        <v>4.1847107384667002</v>
      </c>
      <c r="Z24" s="161"/>
      <c r="AA24" s="176">
        <v>-7.0534196002611598</v>
      </c>
      <c r="AB24" s="177">
        <v>-9.8280916998870609</v>
      </c>
      <c r="AC24" s="178">
        <v>-8.4685111823504595</v>
      </c>
      <c r="AD24" s="161"/>
      <c r="AE24" s="179">
        <v>0.28471114675512799</v>
      </c>
      <c r="AF24" s="31"/>
      <c r="AG24" s="173">
        <v>66.380062849162002</v>
      </c>
      <c r="AH24" s="174">
        <v>79.661312849162002</v>
      </c>
      <c r="AI24" s="174">
        <v>83.301326815642398</v>
      </c>
      <c r="AJ24" s="174">
        <v>82.720844972066999</v>
      </c>
      <c r="AK24" s="174">
        <v>77.719099162011105</v>
      </c>
      <c r="AL24" s="175">
        <v>77.956529329608898</v>
      </c>
      <c r="AM24" s="161"/>
      <c r="AN24" s="176">
        <v>84.278980446927307</v>
      </c>
      <c r="AO24" s="177">
        <v>86.7274790502793</v>
      </c>
      <c r="AP24" s="178">
        <v>85.503229748603303</v>
      </c>
      <c r="AQ24" s="161"/>
      <c r="AR24" s="179">
        <v>80.112729449321606</v>
      </c>
      <c r="AS24" s="75"/>
      <c r="AT24" s="173">
        <v>-2.6215999809641501</v>
      </c>
      <c r="AU24" s="174">
        <v>0.31684129630562402</v>
      </c>
      <c r="AV24" s="174">
        <v>1.30800134792517</v>
      </c>
      <c r="AW24" s="174">
        <v>0.187099214225766</v>
      </c>
      <c r="AX24" s="174">
        <v>-1.5715649871880599</v>
      </c>
      <c r="AY24" s="175">
        <v>-0.395160785152118</v>
      </c>
      <c r="AZ24" s="161"/>
      <c r="BA24" s="176">
        <v>-1.33276588854914</v>
      </c>
      <c r="BB24" s="177">
        <v>-0.45072766525018698</v>
      </c>
      <c r="BC24" s="178">
        <v>-0.88739439435137502</v>
      </c>
      <c r="BD24" s="161"/>
      <c r="BE24" s="179">
        <v>-0.54577936049464104</v>
      </c>
    </row>
    <row r="25" spans="1:57" ht="13" x14ac:dyDescent="0.3">
      <c r="A25" s="35" t="s">
        <v>111</v>
      </c>
      <c r="B25" s="3" t="s">
        <v>111</v>
      </c>
      <c r="C25" s="9"/>
      <c r="D25" s="23" t="s">
        <v>16</v>
      </c>
      <c r="E25" s="26" t="s">
        <v>17</v>
      </c>
      <c r="F25" s="3"/>
      <c r="G25" s="158">
        <v>35.958346892287601</v>
      </c>
      <c r="H25" s="159">
        <v>53.042629352424299</v>
      </c>
      <c r="I25" s="159">
        <v>67.718841522941702</v>
      </c>
      <c r="J25" s="159">
        <v>60.917670029287301</v>
      </c>
      <c r="K25" s="159">
        <v>53.270419785226103</v>
      </c>
      <c r="L25" s="160">
        <v>54.181581516433397</v>
      </c>
      <c r="M25" s="161"/>
      <c r="N25" s="162">
        <v>70.810283110966395</v>
      </c>
      <c r="O25" s="163">
        <v>87.015945330296105</v>
      </c>
      <c r="P25" s="164">
        <v>78.9131142206313</v>
      </c>
      <c r="Q25" s="161"/>
      <c r="R25" s="165">
        <v>61.247733717632798</v>
      </c>
      <c r="S25" s="166"/>
      <c r="T25" s="158">
        <v>0.47383957779251201</v>
      </c>
      <c r="U25" s="159">
        <v>3.4748930871112602</v>
      </c>
      <c r="V25" s="159">
        <v>9.8353059725618195</v>
      </c>
      <c r="W25" s="159">
        <v>7.6743359078901596</v>
      </c>
      <c r="X25" s="159">
        <v>13.0427965892058</v>
      </c>
      <c r="Y25" s="160">
        <v>7.3306515514103499</v>
      </c>
      <c r="Z25" s="161"/>
      <c r="AA25" s="162">
        <v>29.949982524014398</v>
      </c>
      <c r="AB25" s="163">
        <v>31.854437037191801</v>
      </c>
      <c r="AC25" s="164">
        <v>30.993125950830098</v>
      </c>
      <c r="AD25" s="161"/>
      <c r="AE25" s="165">
        <v>14.9762390761011</v>
      </c>
      <c r="AF25" s="29"/>
      <c r="AG25" s="158">
        <v>42.547998698340301</v>
      </c>
      <c r="AH25" s="159">
        <v>52.391799544419101</v>
      </c>
      <c r="AI25" s="159">
        <v>66.457858769931605</v>
      </c>
      <c r="AJ25" s="159">
        <v>61.373250894890901</v>
      </c>
      <c r="AK25" s="159">
        <v>55.019524894240099</v>
      </c>
      <c r="AL25" s="160">
        <v>55.558086560364401</v>
      </c>
      <c r="AM25" s="161"/>
      <c r="AN25" s="162">
        <v>71.575008135372599</v>
      </c>
      <c r="AO25" s="163">
        <v>81.963878945655694</v>
      </c>
      <c r="AP25" s="164">
        <v>76.769443540514104</v>
      </c>
      <c r="AQ25" s="161"/>
      <c r="AR25" s="165">
        <v>61.618474268978602</v>
      </c>
      <c r="AS25" s="166"/>
      <c r="AT25" s="158">
        <v>4.4551611314334902</v>
      </c>
      <c r="AU25" s="159">
        <v>3.2041212824635301</v>
      </c>
      <c r="AV25" s="159">
        <v>11.5164182999897</v>
      </c>
      <c r="AW25" s="159">
        <v>3.2758878791628101</v>
      </c>
      <c r="AX25" s="159">
        <v>-5.0649753275821299</v>
      </c>
      <c r="AY25" s="160">
        <v>3.4699103229013302</v>
      </c>
      <c r="AZ25" s="161"/>
      <c r="BA25" s="162">
        <v>6.4494743303965603</v>
      </c>
      <c r="BB25" s="163">
        <v>7.7627914230776902</v>
      </c>
      <c r="BC25" s="164">
        <v>7.1465550828935296</v>
      </c>
      <c r="BD25" s="161"/>
      <c r="BE25" s="165">
        <v>4.7493929106122303</v>
      </c>
    </row>
    <row r="26" spans="1:57" x14ac:dyDescent="0.25">
      <c r="A26" s="35" t="s">
        <v>43</v>
      </c>
      <c r="B26" s="3" t="str">
        <f t="shared" si="0"/>
        <v>Richmond North/Glen Allen, VA</v>
      </c>
      <c r="C26" s="10"/>
      <c r="D26" s="24" t="s">
        <v>16</v>
      </c>
      <c r="E26" s="27" t="s">
        <v>17</v>
      </c>
      <c r="F26" s="3"/>
      <c r="G26" s="167">
        <v>46.193181818181799</v>
      </c>
      <c r="H26" s="161">
        <v>58.534090909090899</v>
      </c>
      <c r="I26" s="161">
        <v>66.897727272727195</v>
      </c>
      <c r="J26" s="161">
        <v>66.704545454545396</v>
      </c>
      <c r="K26" s="161">
        <v>60.170454545454497</v>
      </c>
      <c r="L26" s="168">
        <v>59.7</v>
      </c>
      <c r="M26" s="161"/>
      <c r="N26" s="169">
        <v>68.875</v>
      </c>
      <c r="O26" s="170">
        <v>75.420454545454504</v>
      </c>
      <c r="P26" s="171">
        <v>72.147727272727195</v>
      </c>
      <c r="Q26" s="161"/>
      <c r="R26" s="172">
        <v>63.256493506493499</v>
      </c>
      <c r="S26" s="166"/>
      <c r="T26" s="167">
        <v>-8.3380681818181799</v>
      </c>
      <c r="U26" s="161">
        <v>-2.9806745941402002</v>
      </c>
      <c r="V26" s="161">
        <v>3.7282475138845599</v>
      </c>
      <c r="W26" s="161">
        <v>4.9416546152695302</v>
      </c>
      <c r="X26" s="161">
        <v>-0.44104020979020903</v>
      </c>
      <c r="Y26" s="168">
        <v>-0.241056515828316</v>
      </c>
      <c r="Z26" s="161"/>
      <c r="AA26" s="169">
        <v>5.8971586847748299</v>
      </c>
      <c r="AB26" s="170">
        <v>13.2886855637379</v>
      </c>
      <c r="AC26" s="171">
        <v>9.6360023762884897</v>
      </c>
      <c r="AD26" s="161"/>
      <c r="AE26" s="172">
        <v>2.7762305675656398</v>
      </c>
      <c r="AF26" s="30"/>
      <c r="AG26" s="167">
        <v>51.285706140600901</v>
      </c>
      <c r="AH26" s="161">
        <v>60.425337818575699</v>
      </c>
      <c r="AI26" s="161">
        <v>66.869318181818102</v>
      </c>
      <c r="AJ26" s="161">
        <v>66.761363636363598</v>
      </c>
      <c r="AK26" s="161">
        <v>61.997159090909001</v>
      </c>
      <c r="AL26" s="168">
        <v>61.475568401647699</v>
      </c>
      <c r="AM26" s="161"/>
      <c r="AN26" s="169">
        <v>70.988636363636303</v>
      </c>
      <c r="AO26" s="170">
        <v>74.974431818181799</v>
      </c>
      <c r="AP26" s="171">
        <v>72.981534090908994</v>
      </c>
      <c r="AQ26" s="161"/>
      <c r="AR26" s="172">
        <v>64.766245795349207</v>
      </c>
      <c r="AS26" s="166"/>
      <c r="AT26" s="167">
        <v>-7.4582466033176598</v>
      </c>
      <c r="AU26" s="161">
        <v>-5.5157461897272597</v>
      </c>
      <c r="AV26" s="161">
        <v>-2.07333923894921</v>
      </c>
      <c r="AW26" s="161">
        <v>-3.4840338188233599</v>
      </c>
      <c r="AX26" s="161">
        <v>-7.38370399892667</v>
      </c>
      <c r="AY26" s="168">
        <v>-5.0623199684500904</v>
      </c>
      <c r="AZ26" s="161"/>
      <c r="BA26" s="169">
        <v>-6.2456383939940396</v>
      </c>
      <c r="BB26" s="170">
        <v>-4.3511122269138296</v>
      </c>
      <c r="BC26" s="171">
        <v>-5.2819791359556802</v>
      </c>
      <c r="BD26" s="161"/>
      <c r="BE26" s="172">
        <v>-5.1283818522643898</v>
      </c>
    </row>
    <row r="27" spans="1:57" x14ac:dyDescent="0.25">
      <c r="A27" s="21" t="s">
        <v>44</v>
      </c>
      <c r="B27" s="3" t="str">
        <f t="shared" si="0"/>
        <v>Richmond West/Midlothian, VA</v>
      </c>
      <c r="C27" s="3"/>
      <c r="D27" s="24" t="s">
        <v>16</v>
      </c>
      <c r="E27" s="27" t="s">
        <v>17</v>
      </c>
      <c r="F27" s="3"/>
      <c r="G27" s="167">
        <v>48.4493452791178</v>
      </c>
      <c r="H27" s="161">
        <v>59.614059269469301</v>
      </c>
      <c r="I27" s="161">
        <v>63.404548587181203</v>
      </c>
      <c r="J27" s="161">
        <v>63.2667126119917</v>
      </c>
      <c r="K27" s="161">
        <v>62.6464507236388</v>
      </c>
      <c r="L27" s="168">
        <v>59.476223294279798</v>
      </c>
      <c r="M27" s="161"/>
      <c r="N27" s="169">
        <v>70.778773259820795</v>
      </c>
      <c r="O27" s="170">
        <v>77.911784975878703</v>
      </c>
      <c r="P27" s="171">
        <v>74.345279117849699</v>
      </c>
      <c r="Q27" s="161"/>
      <c r="R27" s="172">
        <v>63.724524958156898</v>
      </c>
      <c r="S27" s="166"/>
      <c r="T27" s="167">
        <v>-9.6443078395872792</v>
      </c>
      <c r="U27" s="161">
        <v>-5.0627282364299404</v>
      </c>
      <c r="V27" s="161">
        <v>-4.2825659017045004</v>
      </c>
      <c r="W27" s="161">
        <v>-2.0429970236113002</v>
      </c>
      <c r="X27" s="161">
        <v>0.76245540685120405</v>
      </c>
      <c r="Y27" s="168">
        <v>-3.8888623908327999</v>
      </c>
      <c r="Z27" s="161"/>
      <c r="AA27" s="169">
        <v>10.354001319075399</v>
      </c>
      <c r="AB27" s="170">
        <v>16.226428204757301</v>
      </c>
      <c r="AC27" s="171">
        <v>13.355052282736199</v>
      </c>
      <c r="AD27" s="161"/>
      <c r="AE27" s="172">
        <v>1.2450384793445799</v>
      </c>
      <c r="AF27" s="30"/>
      <c r="AG27" s="167">
        <v>53.583735354927597</v>
      </c>
      <c r="AH27" s="161">
        <v>59.682977257064003</v>
      </c>
      <c r="AI27" s="161">
        <v>65.075809786354199</v>
      </c>
      <c r="AJ27" s="161">
        <v>64.912129565816599</v>
      </c>
      <c r="AK27" s="161">
        <v>64.0334252239834</v>
      </c>
      <c r="AL27" s="168">
        <v>61.457615437629201</v>
      </c>
      <c r="AM27" s="161"/>
      <c r="AN27" s="169">
        <v>72.389731219848301</v>
      </c>
      <c r="AO27" s="170">
        <v>75.611647139903496</v>
      </c>
      <c r="AP27" s="171">
        <v>74.000689179875906</v>
      </c>
      <c r="AQ27" s="161"/>
      <c r="AR27" s="172">
        <v>65.041350792556798</v>
      </c>
      <c r="AS27" s="166"/>
      <c r="AT27" s="167">
        <v>-4.9585122145014404</v>
      </c>
      <c r="AU27" s="161">
        <v>-6.5817654591899197</v>
      </c>
      <c r="AV27" s="161">
        <v>-4.1301252829935002</v>
      </c>
      <c r="AW27" s="161">
        <v>-7.5530137552518699</v>
      </c>
      <c r="AX27" s="161">
        <v>-6.0594748200065496</v>
      </c>
      <c r="AY27" s="168">
        <v>-5.8916573281280202</v>
      </c>
      <c r="AZ27" s="161"/>
      <c r="BA27" s="169">
        <v>-4.53377874599349</v>
      </c>
      <c r="BB27" s="170">
        <v>-3.70058115690812</v>
      </c>
      <c r="BC27" s="171">
        <v>-4.1099201869346498</v>
      </c>
      <c r="BD27" s="161"/>
      <c r="BE27" s="172">
        <v>-5.3197740385504497</v>
      </c>
    </row>
    <row r="28" spans="1:57" x14ac:dyDescent="0.25">
      <c r="A28" s="21" t="s">
        <v>45</v>
      </c>
      <c r="B28" s="3" t="str">
        <f t="shared" si="0"/>
        <v>Petersburg/Chester, VA</v>
      </c>
      <c r="C28" s="3"/>
      <c r="D28" s="24" t="s">
        <v>16</v>
      </c>
      <c r="E28" s="27" t="s">
        <v>17</v>
      </c>
      <c r="F28" s="3"/>
      <c r="G28" s="167">
        <v>63.805104408352598</v>
      </c>
      <c r="H28" s="161">
        <v>71.210363495746293</v>
      </c>
      <c r="I28" s="161">
        <v>73.085846867749396</v>
      </c>
      <c r="J28" s="161">
        <v>73.511214230471694</v>
      </c>
      <c r="K28" s="161">
        <v>71.867749419953498</v>
      </c>
      <c r="L28" s="168">
        <v>70.696055684454706</v>
      </c>
      <c r="M28" s="161"/>
      <c r="N28" s="169">
        <v>74.4972931167826</v>
      </c>
      <c r="O28" s="170">
        <v>74.729311678267507</v>
      </c>
      <c r="P28" s="171">
        <v>74.613302397525104</v>
      </c>
      <c r="Q28" s="161"/>
      <c r="R28" s="172">
        <v>71.815269031046199</v>
      </c>
      <c r="S28" s="166"/>
      <c r="T28" s="167">
        <v>3.1887953123419899</v>
      </c>
      <c r="U28" s="161">
        <v>0.26921572931250398</v>
      </c>
      <c r="V28" s="161">
        <v>-0.64774841430038799</v>
      </c>
      <c r="W28" s="161">
        <v>-0.40355161214817098</v>
      </c>
      <c r="X28" s="161">
        <v>3.2082779214324</v>
      </c>
      <c r="Y28" s="168">
        <v>1.0354555173570801</v>
      </c>
      <c r="Z28" s="161"/>
      <c r="AA28" s="169">
        <v>2.3803436182388902</v>
      </c>
      <c r="AB28" s="170">
        <v>8.8648508589719496E-2</v>
      </c>
      <c r="AC28" s="171">
        <v>1.21974519375899</v>
      </c>
      <c r="AD28" s="161"/>
      <c r="AE28" s="172">
        <v>1.090091125566</v>
      </c>
      <c r="AF28" s="30"/>
      <c r="AG28" s="167">
        <v>61.035382830626403</v>
      </c>
      <c r="AH28" s="161">
        <v>67.976604795050207</v>
      </c>
      <c r="AI28" s="161">
        <v>69.803750966744005</v>
      </c>
      <c r="AJ28" s="161">
        <v>70.639984532095895</v>
      </c>
      <c r="AK28" s="161">
        <v>70.5819798917246</v>
      </c>
      <c r="AL28" s="168">
        <v>68.007540603248202</v>
      </c>
      <c r="AM28" s="161"/>
      <c r="AN28" s="169">
        <v>75.865235885537501</v>
      </c>
      <c r="AO28" s="170">
        <v>74.627803557617895</v>
      </c>
      <c r="AP28" s="171">
        <v>75.246519721577698</v>
      </c>
      <c r="AQ28" s="161"/>
      <c r="AR28" s="172">
        <v>70.075820351342301</v>
      </c>
      <c r="AS28" s="166"/>
      <c r="AT28" s="167">
        <v>-8.1620413734778996</v>
      </c>
      <c r="AU28" s="161">
        <v>-9.3702604592307992</v>
      </c>
      <c r="AV28" s="161">
        <v>-8.5255328374621193</v>
      </c>
      <c r="AW28" s="161">
        <v>-7.1699517397148496</v>
      </c>
      <c r="AX28" s="161">
        <v>-4.0638586225984001</v>
      </c>
      <c r="AY28" s="168">
        <v>-7.4683922284263904</v>
      </c>
      <c r="AZ28" s="161"/>
      <c r="BA28" s="169">
        <v>-3.88123164871724</v>
      </c>
      <c r="BB28" s="170">
        <v>-6.9316220248310199</v>
      </c>
      <c r="BC28" s="171">
        <v>-5.4184792215910402</v>
      </c>
      <c r="BD28" s="161"/>
      <c r="BE28" s="172">
        <v>-6.8507729945950899</v>
      </c>
    </row>
    <row r="29" spans="1:57" x14ac:dyDescent="0.25">
      <c r="A29" s="77" t="s">
        <v>97</v>
      </c>
      <c r="B29" s="37" t="s">
        <v>70</v>
      </c>
      <c r="C29" s="3"/>
      <c r="D29" s="24" t="s">
        <v>16</v>
      </c>
      <c r="E29" s="27" t="s">
        <v>17</v>
      </c>
      <c r="F29" s="3"/>
      <c r="G29" s="167">
        <v>47.019733171003899</v>
      </c>
      <c r="H29" s="161">
        <v>57.079084867853702</v>
      </c>
      <c r="I29" s="161">
        <v>59.534317455486203</v>
      </c>
      <c r="J29" s="161">
        <v>59.975650585907701</v>
      </c>
      <c r="K29" s="161">
        <v>58.4791761781565</v>
      </c>
      <c r="L29" s="168">
        <v>56.4175924516816</v>
      </c>
      <c r="M29" s="161"/>
      <c r="N29" s="169">
        <v>63.272967077563003</v>
      </c>
      <c r="O29" s="170">
        <v>64.358545122507905</v>
      </c>
      <c r="P29" s="171">
        <v>63.8157561000355</v>
      </c>
      <c r="Q29" s="161"/>
      <c r="R29" s="172">
        <v>58.531353494068398</v>
      </c>
      <c r="S29" s="166"/>
      <c r="T29" s="167">
        <v>2.8227420669074799</v>
      </c>
      <c r="U29" s="161">
        <v>2.7163011487784399</v>
      </c>
      <c r="V29" s="161">
        <v>-0.81471019036123604</v>
      </c>
      <c r="W29" s="161">
        <v>0.33604681352561999</v>
      </c>
      <c r="X29" s="161">
        <v>0.196287082928746</v>
      </c>
      <c r="Y29" s="168">
        <v>0.93990321750963601</v>
      </c>
      <c r="Z29" s="161"/>
      <c r="AA29" s="169">
        <v>-2.2748924344188599</v>
      </c>
      <c r="AB29" s="170">
        <v>-5.4712890370196297</v>
      </c>
      <c r="AC29" s="171">
        <v>-3.9132501522874699</v>
      </c>
      <c r="AD29" s="161"/>
      <c r="AE29" s="172">
        <v>-0.623657777845956</v>
      </c>
      <c r="AF29" s="30"/>
      <c r="AG29" s="167">
        <v>48.799665199802099</v>
      </c>
      <c r="AH29" s="161">
        <v>58.789139284491299</v>
      </c>
      <c r="AI29" s="161">
        <v>61.9984274336732</v>
      </c>
      <c r="AJ29" s="161">
        <v>62.936894435144303</v>
      </c>
      <c r="AK29" s="161">
        <v>61.714350935930597</v>
      </c>
      <c r="AL29" s="168">
        <v>58.847669823619803</v>
      </c>
      <c r="AM29" s="161"/>
      <c r="AN29" s="169">
        <v>69.816872114847996</v>
      </c>
      <c r="AO29" s="170">
        <v>70.913863947648693</v>
      </c>
      <c r="AP29" s="171">
        <v>70.365368031248394</v>
      </c>
      <c r="AQ29" s="161"/>
      <c r="AR29" s="172">
        <v>62.138428816267599</v>
      </c>
      <c r="AS29" s="166"/>
      <c r="AT29" s="167">
        <v>2.03437209064893</v>
      </c>
      <c r="AU29" s="161">
        <v>2.6362993140686601</v>
      </c>
      <c r="AV29" s="161">
        <v>1.5315665747992699</v>
      </c>
      <c r="AW29" s="161">
        <v>0.411761979074587</v>
      </c>
      <c r="AX29" s="161">
        <v>0.27914398111979599</v>
      </c>
      <c r="AY29" s="168">
        <v>1.3318230217746401</v>
      </c>
      <c r="AZ29" s="161"/>
      <c r="BA29" s="169">
        <v>-0.24137008972132701</v>
      </c>
      <c r="BB29" s="170">
        <v>-0.65407093064612998</v>
      </c>
      <c r="BC29" s="171">
        <v>-0.44975669252350198</v>
      </c>
      <c r="BD29" s="161"/>
      <c r="BE29" s="172">
        <v>0.750027417326254</v>
      </c>
    </row>
    <row r="30" spans="1:57" x14ac:dyDescent="0.25">
      <c r="A30" s="21" t="s">
        <v>47</v>
      </c>
      <c r="B30" s="3" t="str">
        <f t="shared" si="0"/>
        <v>Roanoke, VA</v>
      </c>
      <c r="C30" s="3"/>
      <c r="D30" s="24" t="s">
        <v>16</v>
      </c>
      <c r="E30" s="27" t="s">
        <v>17</v>
      </c>
      <c r="F30" s="3"/>
      <c r="G30" s="167">
        <v>51.790583530267199</v>
      </c>
      <c r="H30" s="161">
        <v>68.169423741137905</v>
      </c>
      <c r="I30" s="161">
        <v>69.169241956007895</v>
      </c>
      <c r="J30" s="161">
        <v>68.114888202144996</v>
      </c>
      <c r="K30" s="161">
        <v>63.515724413742902</v>
      </c>
      <c r="L30" s="168">
        <v>64.151972368660196</v>
      </c>
      <c r="M30" s="161"/>
      <c r="N30" s="169">
        <v>68.296673332121401</v>
      </c>
      <c r="O30" s="170">
        <v>73.659334666424201</v>
      </c>
      <c r="P30" s="171">
        <v>70.978003999272801</v>
      </c>
      <c r="Q30" s="161"/>
      <c r="R30" s="172">
        <v>66.102267120263804</v>
      </c>
      <c r="S30" s="166"/>
      <c r="T30" s="167">
        <v>5.0293483546348901</v>
      </c>
      <c r="U30" s="161">
        <v>14.048153560000699</v>
      </c>
      <c r="V30" s="161">
        <v>11.4777616190995</v>
      </c>
      <c r="W30" s="161">
        <v>16.3729627057849</v>
      </c>
      <c r="X30" s="161">
        <v>13.460047120854799</v>
      </c>
      <c r="Y30" s="168">
        <v>12.2940154718417</v>
      </c>
      <c r="Z30" s="161"/>
      <c r="AA30" s="169">
        <v>1.1118394164247301</v>
      </c>
      <c r="AB30" s="170">
        <v>5.7065198453113304</v>
      </c>
      <c r="AC30" s="171">
        <v>3.44495835312261</v>
      </c>
      <c r="AD30" s="161"/>
      <c r="AE30" s="172">
        <v>9.4223548735437497</v>
      </c>
      <c r="AF30" s="30"/>
      <c r="AG30" s="167">
        <v>52.4495546264315</v>
      </c>
      <c r="AH30" s="161">
        <v>66.042537720414401</v>
      </c>
      <c r="AI30" s="161">
        <v>71.750590801672402</v>
      </c>
      <c r="AJ30" s="161">
        <v>72.295946191601502</v>
      </c>
      <c r="AK30" s="161">
        <v>68.210325395382597</v>
      </c>
      <c r="AL30" s="168">
        <v>66.149790947100499</v>
      </c>
      <c r="AM30" s="161"/>
      <c r="AN30" s="169">
        <v>71.123432103253904</v>
      </c>
      <c r="AO30" s="170">
        <v>73.245773495728002</v>
      </c>
      <c r="AP30" s="171">
        <v>72.184602799491003</v>
      </c>
      <c r="AQ30" s="161"/>
      <c r="AR30" s="172">
        <v>67.874022904926306</v>
      </c>
      <c r="AS30" s="166"/>
      <c r="AT30" s="167">
        <v>4.89007012238031</v>
      </c>
      <c r="AU30" s="161">
        <v>8.1814804782170292</v>
      </c>
      <c r="AV30" s="161">
        <v>9.6167277549347308</v>
      </c>
      <c r="AW30" s="161">
        <v>9.3556878846827995</v>
      </c>
      <c r="AX30" s="161">
        <v>5.2893403243126498</v>
      </c>
      <c r="AY30" s="168">
        <v>7.5947091685338899</v>
      </c>
      <c r="AZ30" s="161"/>
      <c r="BA30" s="169">
        <v>2.2823529713916</v>
      </c>
      <c r="BB30" s="170">
        <v>3.1172527321114001</v>
      </c>
      <c r="BC30" s="171">
        <v>2.7042431272775098</v>
      </c>
      <c r="BD30" s="161"/>
      <c r="BE30" s="172">
        <v>6.0601381719109204</v>
      </c>
    </row>
    <row r="31" spans="1:57" x14ac:dyDescent="0.25">
      <c r="A31" s="21" t="s">
        <v>48</v>
      </c>
      <c r="B31" s="3" t="str">
        <f t="shared" si="0"/>
        <v>Charlottesville, VA</v>
      </c>
      <c r="C31" s="3"/>
      <c r="D31" s="24" t="s">
        <v>16</v>
      </c>
      <c r="E31" s="27" t="s">
        <v>17</v>
      </c>
      <c r="F31" s="3"/>
      <c r="G31" s="167">
        <v>54.657089898053698</v>
      </c>
      <c r="H31" s="161">
        <v>61.0287303058387</v>
      </c>
      <c r="I31" s="161">
        <v>64.921223354958201</v>
      </c>
      <c r="J31" s="161">
        <v>62.859128822984196</v>
      </c>
      <c r="K31" s="161">
        <v>60.565338276181599</v>
      </c>
      <c r="L31" s="168">
        <v>60.806302131603303</v>
      </c>
      <c r="M31" s="161"/>
      <c r="N31" s="169">
        <v>64.318813716403994</v>
      </c>
      <c r="O31" s="170">
        <v>61.445783132530103</v>
      </c>
      <c r="P31" s="171">
        <v>62.882298424467002</v>
      </c>
      <c r="Q31" s="161"/>
      <c r="R31" s="172">
        <v>61.399443929564399</v>
      </c>
      <c r="S31" s="166"/>
      <c r="T31" s="167">
        <v>13.6533274655289</v>
      </c>
      <c r="U31" s="161">
        <v>11.9922348562758</v>
      </c>
      <c r="V31" s="161">
        <v>8.5969055485359398</v>
      </c>
      <c r="W31" s="161">
        <v>3.7483155563696902</v>
      </c>
      <c r="X31" s="161">
        <v>0.15844372966980999</v>
      </c>
      <c r="Y31" s="168">
        <v>7.2708233303929299</v>
      </c>
      <c r="Z31" s="161"/>
      <c r="AA31" s="169">
        <v>5.8674619211850096</v>
      </c>
      <c r="AB31" s="170">
        <v>-7.9513792291724599</v>
      </c>
      <c r="AC31" s="171">
        <v>-1.3670625047506899</v>
      </c>
      <c r="AD31" s="161"/>
      <c r="AE31" s="172">
        <v>4.5905814159392797</v>
      </c>
      <c r="AF31" s="30"/>
      <c r="AG31" s="167">
        <v>56.180491195551397</v>
      </c>
      <c r="AH31" s="161">
        <v>67.718952734012902</v>
      </c>
      <c r="AI31" s="161">
        <v>72.034291010194593</v>
      </c>
      <c r="AJ31" s="161">
        <v>71.298656163113904</v>
      </c>
      <c r="AK31" s="161">
        <v>71.460843373493901</v>
      </c>
      <c r="AL31" s="168">
        <v>67.738646895273405</v>
      </c>
      <c r="AM31" s="161"/>
      <c r="AN31" s="169">
        <v>72.190685820203797</v>
      </c>
      <c r="AO31" s="170">
        <v>72.034291010194593</v>
      </c>
      <c r="AP31" s="171">
        <v>72.112488415199195</v>
      </c>
      <c r="AQ31" s="161"/>
      <c r="AR31" s="172">
        <v>68.988315900966498</v>
      </c>
      <c r="AS31" s="166"/>
      <c r="AT31" s="167">
        <v>3.5685820203892402</v>
      </c>
      <c r="AU31" s="161">
        <v>5.2213793954799899</v>
      </c>
      <c r="AV31" s="161">
        <v>4.8200846066220597</v>
      </c>
      <c r="AW31" s="161">
        <v>0.76797085541741505</v>
      </c>
      <c r="AX31" s="161">
        <v>1.8763950324625001</v>
      </c>
      <c r="AY31" s="168">
        <v>3.1893340404110599</v>
      </c>
      <c r="AZ31" s="161"/>
      <c r="BA31" s="169">
        <v>-1.0713714830449801</v>
      </c>
      <c r="BB31" s="170">
        <v>-3.3122924516620502</v>
      </c>
      <c r="BC31" s="171">
        <v>-2.2034527586765398</v>
      </c>
      <c r="BD31" s="161"/>
      <c r="BE31" s="172">
        <v>1.51748343518302</v>
      </c>
    </row>
    <row r="32" spans="1:57" x14ac:dyDescent="0.25">
      <c r="A32" s="21" t="s">
        <v>49</v>
      </c>
      <c r="B32" t="s">
        <v>72</v>
      </c>
      <c r="C32" s="3"/>
      <c r="D32" s="24" t="s">
        <v>16</v>
      </c>
      <c r="E32" s="27" t="s">
        <v>17</v>
      </c>
      <c r="F32" s="3"/>
      <c r="G32" s="167">
        <v>44.484144707458597</v>
      </c>
      <c r="H32" s="161">
        <v>55.590293285693001</v>
      </c>
      <c r="I32" s="161">
        <v>64.239988089920999</v>
      </c>
      <c r="J32" s="161">
        <v>65.937174333779893</v>
      </c>
      <c r="K32" s="161">
        <v>55.366979306237901</v>
      </c>
      <c r="L32" s="168">
        <v>57.123715944618098</v>
      </c>
      <c r="M32" s="161"/>
      <c r="N32" s="169">
        <v>57.540568706267599</v>
      </c>
      <c r="O32" s="170">
        <v>57.9127586720262</v>
      </c>
      <c r="P32" s="171">
        <v>57.726663689146903</v>
      </c>
      <c r="Q32" s="161"/>
      <c r="R32" s="172">
        <v>57.295986728769201</v>
      </c>
      <c r="S32" s="166"/>
      <c r="T32" s="167">
        <v>-8.6319258812666497</v>
      </c>
      <c r="U32" s="161">
        <v>-7.2944849165342101</v>
      </c>
      <c r="V32" s="161">
        <v>-1.5434888019153301</v>
      </c>
      <c r="W32" s="161">
        <v>3.3133266299333002</v>
      </c>
      <c r="X32" s="161">
        <v>-5.2278197752762896</v>
      </c>
      <c r="Y32" s="168">
        <v>-3.5534595002300899</v>
      </c>
      <c r="Z32" s="161"/>
      <c r="AA32" s="169">
        <v>-9.5062094488826308</v>
      </c>
      <c r="AB32" s="170">
        <v>-10.405399290453399</v>
      </c>
      <c r="AC32" s="171">
        <v>-9.9594985299939207</v>
      </c>
      <c r="AD32" s="161"/>
      <c r="AE32" s="172">
        <v>-5.4890697966210702</v>
      </c>
      <c r="AF32" s="30"/>
      <c r="AG32" s="167">
        <v>47.6365937174333</v>
      </c>
      <c r="AH32" s="161">
        <v>59.226589251153698</v>
      </c>
      <c r="AI32" s="161">
        <v>63.659371743337701</v>
      </c>
      <c r="AJ32" s="161">
        <v>64.143218698823802</v>
      </c>
      <c r="AK32" s="161">
        <v>57.588953401816198</v>
      </c>
      <c r="AL32" s="168">
        <v>58.450945362513004</v>
      </c>
      <c r="AM32" s="161"/>
      <c r="AN32" s="169">
        <v>61.292243561113501</v>
      </c>
      <c r="AO32" s="170">
        <v>61.857972309066497</v>
      </c>
      <c r="AP32" s="171">
        <v>61.575107935090003</v>
      </c>
      <c r="AQ32" s="161"/>
      <c r="AR32" s="172">
        <v>59.343563240392101</v>
      </c>
      <c r="AS32" s="166"/>
      <c r="AT32" s="167">
        <v>-4.8961620317631303</v>
      </c>
      <c r="AU32" s="161">
        <v>-5.5486043983848097</v>
      </c>
      <c r="AV32" s="161">
        <v>-5.6415910748150297</v>
      </c>
      <c r="AW32" s="161">
        <v>-5.4081403115325504</v>
      </c>
      <c r="AX32" s="161">
        <v>-8.0949720028796399</v>
      </c>
      <c r="AY32" s="168">
        <v>-5.9464617666992297</v>
      </c>
      <c r="AZ32" s="161"/>
      <c r="BA32" s="169">
        <v>-6.7136967176682196</v>
      </c>
      <c r="BB32" s="170">
        <v>-7.05443135099231</v>
      </c>
      <c r="BC32" s="171">
        <v>-6.88515836872525</v>
      </c>
      <c r="BD32" s="161"/>
      <c r="BE32" s="172">
        <v>-6.2267139403403204</v>
      </c>
    </row>
    <row r="33" spans="1:57" x14ac:dyDescent="0.25">
      <c r="A33" s="21" t="s">
        <v>50</v>
      </c>
      <c r="B33" s="3" t="str">
        <f t="shared" si="0"/>
        <v>Staunton &amp; Harrisonburg, VA</v>
      </c>
      <c r="C33" s="3"/>
      <c r="D33" s="24" t="s">
        <v>16</v>
      </c>
      <c r="E33" s="27" t="s">
        <v>17</v>
      </c>
      <c r="F33" s="3"/>
      <c r="G33" s="167">
        <v>53.163172288058298</v>
      </c>
      <c r="H33" s="161">
        <v>60.565177757520502</v>
      </c>
      <c r="I33" s="161">
        <v>61.586144029170399</v>
      </c>
      <c r="J33" s="161">
        <v>62.351868732907903</v>
      </c>
      <c r="K33" s="161">
        <v>59.197812215132103</v>
      </c>
      <c r="L33" s="168">
        <v>59.3728350045578</v>
      </c>
      <c r="M33" s="161"/>
      <c r="N33" s="169">
        <v>63.938012762078301</v>
      </c>
      <c r="O33" s="170">
        <v>67.292616226071104</v>
      </c>
      <c r="P33" s="171">
        <v>65.615314494074696</v>
      </c>
      <c r="Q33" s="161"/>
      <c r="R33" s="172">
        <v>61.156400572991203</v>
      </c>
      <c r="S33" s="166"/>
      <c r="T33" s="167">
        <v>3.7874929013189198</v>
      </c>
      <c r="U33" s="161">
        <v>5.5087700953665504</v>
      </c>
      <c r="V33" s="161">
        <v>2.9338656890869399</v>
      </c>
      <c r="W33" s="161">
        <v>0.98513860614251303</v>
      </c>
      <c r="X33" s="161">
        <v>4.8740648464234697</v>
      </c>
      <c r="Y33" s="168">
        <v>3.5643580108377302</v>
      </c>
      <c r="Z33" s="161"/>
      <c r="AA33" s="169">
        <v>4.2371740292114604</v>
      </c>
      <c r="AB33" s="170">
        <v>3.99941853926906</v>
      </c>
      <c r="AC33" s="171">
        <v>4.11512181651376</v>
      </c>
      <c r="AD33" s="161"/>
      <c r="AE33" s="172">
        <v>3.7325719497047301</v>
      </c>
      <c r="AF33" s="30"/>
      <c r="AG33" s="167">
        <v>50.054694621695504</v>
      </c>
      <c r="AH33" s="161">
        <v>61.713764813126701</v>
      </c>
      <c r="AI33" s="161">
        <v>63.892433910665403</v>
      </c>
      <c r="AJ33" s="161">
        <v>65.815861440291698</v>
      </c>
      <c r="AK33" s="161">
        <v>65.628988149498596</v>
      </c>
      <c r="AL33" s="168">
        <v>61.421148587055598</v>
      </c>
      <c r="AM33" s="161"/>
      <c r="AN33" s="169">
        <v>71.440291704648999</v>
      </c>
      <c r="AO33" s="170">
        <v>73.044667274384594</v>
      </c>
      <c r="AP33" s="171">
        <v>72.242479489516796</v>
      </c>
      <c r="AQ33" s="161"/>
      <c r="AR33" s="172">
        <v>64.512957416330195</v>
      </c>
      <c r="AS33" s="166"/>
      <c r="AT33" s="167">
        <v>-2.31608949814837</v>
      </c>
      <c r="AU33" s="161">
        <v>1.59344161349479</v>
      </c>
      <c r="AV33" s="161">
        <v>2.722898845949</v>
      </c>
      <c r="AW33" s="161">
        <v>1.2208015418615299</v>
      </c>
      <c r="AX33" s="161">
        <v>3.0243420149629099</v>
      </c>
      <c r="AY33" s="168">
        <v>1.38494007554118</v>
      </c>
      <c r="AZ33" s="161"/>
      <c r="BA33" s="169">
        <v>0.75114869286734798</v>
      </c>
      <c r="BB33" s="170">
        <v>1.4739970541883101</v>
      </c>
      <c r="BC33" s="171">
        <v>1.1152943710910499</v>
      </c>
      <c r="BD33" s="161"/>
      <c r="BE33" s="172">
        <v>1.29851149765816</v>
      </c>
    </row>
    <row r="34" spans="1:57" x14ac:dyDescent="0.25">
      <c r="A34" s="21" t="s">
        <v>51</v>
      </c>
      <c r="B34" s="3" t="str">
        <f t="shared" si="0"/>
        <v>Blacksburg &amp; Wytheville, VA</v>
      </c>
      <c r="C34" s="3"/>
      <c r="D34" s="24" t="s">
        <v>16</v>
      </c>
      <c r="E34" s="27" t="s">
        <v>17</v>
      </c>
      <c r="F34" s="3"/>
      <c r="G34" s="167">
        <v>43.357580398162298</v>
      </c>
      <c r="H34" s="161">
        <v>51.665390505359802</v>
      </c>
      <c r="I34" s="161">
        <v>53.407350689127099</v>
      </c>
      <c r="J34" s="161">
        <v>54.1347626339969</v>
      </c>
      <c r="K34" s="161">
        <v>53.426493108728899</v>
      </c>
      <c r="L34" s="168">
        <v>51.198315467074998</v>
      </c>
      <c r="M34" s="161"/>
      <c r="N34" s="169">
        <v>56.489280245022897</v>
      </c>
      <c r="O34" s="170">
        <v>54.517611026033599</v>
      </c>
      <c r="P34" s="171">
        <v>55.503445635528301</v>
      </c>
      <c r="Q34" s="161"/>
      <c r="R34" s="172">
        <v>52.428352658061598</v>
      </c>
      <c r="S34" s="166"/>
      <c r="T34" s="167">
        <v>5.0002124917545903</v>
      </c>
      <c r="U34" s="161">
        <v>4.0851691120213696</v>
      </c>
      <c r="V34" s="161">
        <v>-0.71211752804301698</v>
      </c>
      <c r="W34" s="161">
        <v>3.19565468504643</v>
      </c>
      <c r="X34" s="161">
        <v>10.601073528005299</v>
      </c>
      <c r="Y34" s="168">
        <v>4.2800033751269</v>
      </c>
      <c r="Z34" s="161"/>
      <c r="AA34" s="169">
        <v>3.8076946187337102</v>
      </c>
      <c r="AB34" s="170">
        <v>-1.5520324414920399</v>
      </c>
      <c r="AC34" s="171">
        <v>1.1044032004896001</v>
      </c>
      <c r="AD34" s="161"/>
      <c r="AE34" s="172">
        <v>3.2986261363971199</v>
      </c>
      <c r="AF34" s="30"/>
      <c r="AG34" s="167">
        <v>45.9312060469789</v>
      </c>
      <c r="AH34" s="161">
        <v>57.848155767114697</v>
      </c>
      <c r="AI34" s="161">
        <v>61.887442572741101</v>
      </c>
      <c r="AJ34" s="161">
        <v>63.878254211332298</v>
      </c>
      <c r="AK34" s="161">
        <v>61.581163859111697</v>
      </c>
      <c r="AL34" s="168">
        <v>58.224395659080898</v>
      </c>
      <c r="AM34" s="161"/>
      <c r="AN34" s="169">
        <v>66.673047473200597</v>
      </c>
      <c r="AO34" s="170">
        <v>64.127105666156197</v>
      </c>
      <c r="AP34" s="171">
        <v>65.400076569678404</v>
      </c>
      <c r="AQ34" s="161"/>
      <c r="AR34" s="172">
        <v>60.274393995324203</v>
      </c>
      <c r="AS34" s="166"/>
      <c r="AT34" s="167">
        <v>-8.2723493907766006</v>
      </c>
      <c r="AU34" s="161">
        <v>-4.0640509409174301</v>
      </c>
      <c r="AV34" s="161">
        <v>-1.9062658281941101</v>
      </c>
      <c r="AW34" s="161">
        <v>-0.75371292738295503</v>
      </c>
      <c r="AX34" s="161">
        <v>-0.83689251612153703</v>
      </c>
      <c r="AY34" s="168">
        <v>-2.9355735685825701</v>
      </c>
      <c r="AZ34" s="161"/>
      <c r="BA34" s="169">
        <v>-4.7194604658998802</v>
      </c>
      <c r="BB34" s="170">
        <v>-3.3240680913318799</v>
      </c>
      <c r="BC34" s="171">
        <v>-4.0404136270149396</v>
      </c>
      <c r="BD34" s="161"/>
      <c r="BE34" s="172">
        <v>-3.28111139896445</v>
      </c>
    </row>
    <row r="35" spans="1:57" x14ac:dyDescent="0.25">
      <c r="A35" s="21" t="s">
        <v>52</v>
      </c>
      <c r="B35" s="3" t="str">
        <f t="shared" si="0"/>
        <v>Lynchburg, VA</v>
      </c>
      <c r="C35" s="3"/>
      <c r="D35" s="24" t="s">
        <v>16</v>
      </c>
      <c r="E35" s="27" t="s">
        <v>17</v>
      </c>
      <c r="F35" s="3"/>
      <c r="G35" s="167">
        <v>42.0810009878169</v>
      </c>
      <c r="H35" s="161">
        <v>61.672703325650303</v>
      </c>
      <c r="I35" s="161">
        <v>65.887388870595899</v>
      </c>
      <c r="J35" s="161">
        <v>64.273954560421402</v>
      </c>
      <c r="K35" s="161">
        <v>59.993414553835997</v>
      </c>
      <c r="L35" s="168">
        <v>58.7816924596641</v>
      </c>
      <c r="M35" s="161"/>
      <c r="N35" s="169">
        <v>59.400724399078001</v>
      </c>
      <c r="O35" s="170">
        <v>57.062891010865897</v>
      </c>
      <c r="P35" s="171">
        <v>58.231807704971999</v>
      </c>
      <c r="Q35" s="161"/>
      <c r="R35" s="172">
        <v>58.624582529752097</v>
      </c>
      <c r="S35" s="166"/>
      <c r="T35" s="167">
        <v>-0.98398465883506103</v>
      </c>
      <c r="U35" s="161">
        <v>10.8305364442826</v>
      </c>
      <c r="V35" s="161">
        <v>6.11737211705527</v>
      </c>
      <c r="W35" s="161">
        <v>7.8132436485672301</v>
      </c>
      <c r="X35" s="161">
        <v>10.660121803083999</v>
      </c>
      <c r="Y35" s="168">
        <v>7.2406441038636302</v>
      </c>
      <c r="Z35" s="161"/>
      <c r="AA35" s="169">
        <v>-5.3223931128802802</v>
      </c>
      <c r="AB35" s="170">
        <v>-11.526607428662301</v>
      </c>
      <c r="AC35" s="171">
        <v>-8.4673426714173896</v>
      </c>
      <c r="AD35" s="161"/>
      <c r="AE35" s="172">
        <v>2.2602493348603199</v>
      </c>
      <c r="AF35" s="30"/>
      <c r="AG35" s="167">
        <v>42.122160026341703</v>
      </c>
      <c r="AH35" s="161">
        <v>58.182416858742101</v>
      </c>
      <c r="AI35" s="161">
        <v>66.117879486335099</v>
      </c>
      <c r="AJ35" s="161">
        <v>67.5172867961804</v>
      </c>
      <c r="AK35" s="161">
        <v>62.141916364833698</v>
      </c>
      <c r="AL35" s="168">
        <v>59.216331906486602</v>
      </c>
      <c r="AM35" s="161"/>
      <c r="AN35" s="169">
        <v>63.788277905828103</v>
      </c>
      <c r="AO35" s="170">
        <v>64.471517945340693</v>
      </c>
      <c r="AP35" s="171">
        <v>64.129897925584402</v>
      </c>
      <c r="AQ35" s="161"/>
      <c r="AR35" s="172">
        <v>60.620207911943098</v>
      </c>
      <c r="AS35" s="166"/>
      <c r="AT35" s="167">
        <v>-9.8911258190405107</v>
      </c>
      <c r="AU35" s="161">
        <v>-3.54979527610804</v>
      </c>
      <c r="AV35" s="161">
        <v>-4.2167384035318403</v>
      </c>
      <c r="AW35" s="161">
        <v>-3.1256578383739901</v>
      </c>
      <c r="AX35" s="161">
        <v>-2.5579237203041099</v>
      </c>
      <c r="AY35" s="168">
        <v>-4.35625567716097</v>
      </c>
      <c r="AZ35" s="161"/>
      <c r="BA35" s="169">
        <v>-8.1544439477053707</v>
      </c>
      <c r="BB35" s="170">
        <v>-7.6574343295118696</v>
      </c>
      <c r="BC35" s="171">
        <v>-7.9052859044004702</v>
      </c>
      <c r="BD35" s="161"/>
      <c r="BE35" s="172">
        <v>-5.45748364946731</v>
      </c>
    </row>
    <row r="36" spans="1:57" x14ac:dyDescent="0.25">
      <c r="A36" s="21" t="s">
        <v>77</v>
      </c>
      <c r="B36" s="3" t="str">
        <f t="shared" si="0"/>
        <v>Central Virginia</v>
      </c>
      <c r="C36" s="3"/>
      <c r="D36" s="24" t="s">
        <v>16</v>
      </c>
      <c r="E36" s="27" t="s">
        <v>17</v>
      </c>
      <c r="F36" s="3"/>
      <c r="G36" s="167">
        <v>49.608230564829299</v>
      </c>
      <c r="H36" s="161">
        <v>61.5350548477209</v>
      </c>
      <c r="I36" s="161">
        <v>66.948286434557403</v>
      </c>
      <c r="J36" s="161">
        <v>66.1988144716222</v>
      </c>
      <c r="K36" s="161">
        <v>62.550248688423999</v>
      </c>
      <c r="L36" s="168">
        <v>61.3681270014308</v>
      </c>
      <c r="M36" s="161"/>
      <c r="N36" s="169">
        <v>68.447230360427795</v>
      </c>
      <c r="O36" s="170">
        <v>72.238877154731796</v>
      </c>
      <c r="P36" s="171">
        <v>70.343053757579796</v>
      </c>
      <c r="Q36" s="161"/>
      <c r="R36" s="172">
        <v>63.932391788901903</v>
      </c>
      <c r="S36" s="166"/>
      <c r="T36" s="167">
        <v>-1.6988933051516699</v>
      </c>
      <c r="U36" s="161">
        <v>1.66661235710413</v>
      </c>
      <c r="V36" s="161">
        <v>3.0615565555356499</v>
      </c>
      <c r="W36" s="161">
        <v>3.6794114102448501</v>
      </c>
      <c r="X36" s="161">
        <v>3.2863159401052502</v>
      </c>
      <c r="Y36" s="168">
        <v>2.1572828648842002</v>
      </c>
      <c r="Z36" s="161"/>
      <c r="AA36" s="169">
        <v>6.0742396676295201</v>
      </c>
      <c r="AB36" s="170">
        <v>6.8603243432776004</v>
      </c>
      <c r="AC36" s="171">
        <v>6.4764248589060003</v>
      </c>
      <c r="AD36" s="161"/>
      <c r="AE36" s="172">
        <v>3.4768129211434702</v>
      </c>
      <c r="AF36" s="30"/>
      <c r="AG36" s="167">
        <v>52.332285784852203</v>
      </c>
      <c r="AH36" s="161">
        <v>61.9978367698033</v>
      </c>
      <c r="AI36" s="161">
        <v>67.7735572664713</v>
      </c>
      <c r="AJ36" s="161">
        <v>67.505280370647895</v>
      </c>
      <c r="AK36" s="161">
        <v>64.890645227226202</v>
      </c>
      <c r="AL36" s="168">
        <v>62.899901546972899</v>
      </c>
      <c r="AM36" s="161"/>
      <c r="AN36" s="169">
        <v>71.232200040880201</v>
      </c>
      <c r="AO36" s="170">
        <v>73.721639299584297</v>
      </c>
      <c r="AP36" s="171">
        <v>72.476919670232306</v>
      </c>
      <c r="AQ36" s="161"/>
      <c r="AR36" s="172">
        <v>65.636185780994097</v>
      </c>
      <c r="AS36" s="166"/>
      <c r="AT36" s="167">
        <v>-4.1151665535623696</v>
      </c>
      <c r="AU36" s="161">
        <v>-2.9423959511984799</v>
      </c>
      <c r="AV36" s="161">
        <v>-1.04514784900625</v>
      </c>
      <c r="AW36" s="161">
        <v>-3.1109142324339998</v>
      </c>
      <c r="AX36" s="161">
        <v>-3.78876871917429</v>
      </c>
      <c r="AY36" s="168">
        <v>-2.95135046707375</v>
      </c>
      <c r="AZ36" s="161"/>
      <c r="BA36" s="169">
        <v>-4.0133474626435799</v>
      </c>
      <c r="BB36" s="170">
        <v>-4.0535082894197902</v>
      </c>
      <c r="BC36" s="171">
        <v>-4.0337769377795896</v>
      </c>
      <c r="BD36" s="161"/>
      <c r="BE36" s="172">
        <v>-3.2954843884197702</v>
      </c>
    </row>
    <row r="37" spans="1:57" x14ac:dyDescent="0.25">
      <c r="A37" s="21" t="s">
        <v>78</v>
      </c>
      <c r="B37" s="3" t="str">
        <f t="shared" si="0"/>
        <v>Chesapeake Bay</v>
      </c>
      <c r="C37" s="3"/>
      <c r="D37" s="24" t="s">
        <v>16</v>
      </c>
      <c r="E37" s="27" t="s">
        <v>17</v>
      </c>
      <c r="F37" s="3"/>
      <c r="G37" s="167">
        <v>53.946146703806797</v>
      </c>
      <c r="H37" s="161">
        <v>67.223769730733494</v>
      </c>
      <c r="I37" s="161">
        <v>70.380687093779002</v>
      </c>
      <c r="J37" s="161">
        <v>69.823584029712094</v>
      </c>
      <c r="K37" s="161">
        <v>68.802228412256198</v>
      </c>
      <c r="L37" s="168">
        <v>66.035283194057499</v>
      </c>
      <c r="M37" s="161"/>
      <c r="N37" s="169">
        <v>75.394614670380605</v>
      </c>
      <c r="O37" s="170">
        <v>77.251624883936799</v>
      </c>
      <c r="P37" s="171">
        <v>76.323119777158695</v>
      </c>
      <c r="Q37" s="161"/>
      <c r="R37" s="172">
        <v>68.974665074943601</v>
      </c>
      <c r="S37" s="166"/>
      <c r="T37" s="167">
        <v>-1.3582342954159501</v>
      </c>
      <c r="U37" s="161">
        <v>-3.72340425531914</v>
      </c>
      <c r="V37" s="161">
        <v>-7.8979343863912499</v>
      </c>
      <c r="W37" s="161">
        <v>-6.9306930693069297</v>
      </c>
      <c r="X37" s="161">
        <v>4.0730337078651599</v>
      </c>
      <c r="Y37" s="168">
        <v>-3.4744842562432101</v>
      </c>
      <c r="Z37" s="161"/>
      <c r="AA37" s="169">
        <v>7.9787234042553097</v>
      </c>
      <c r="AB37" s="170">
        <v>-0.23980815347721801</v>
      </c>
      <c r="AC37" s="171">
        <v>3.65699873896595</v>
      </c>
      <c r="AD37" s="161"/>
      <c r="AE37" s="172">
        <v>-1.32827324478178</v>
      </c>
      <c r="AF37" s="30"/>
      <c r="AG37" s="167">
        <v>53.9925719591457</v>
      </c>
      <c r="AH37" s="161">
        <v>67.432683379758501</v>
      </c>
      <c r="AI37" s="161">
        <v>70.659238625812407</v>
      </c>
      <c r="AJ37" s="161">
        <v>72.748375116063102</v>
      </c>
      <c r="AK37" s="161">
        <v>67.548746518105801</v>
      </c>
      <c r="AL37" s="168">
        <v>66.476323119777106</v>
      </c>
      <c r="AM37" s="161"/>
      <c r="AN37" s="169">
        <v>77.112349117920104</v>
      </c>
      <c r="AO37" s="170">
        <v>81.151346332404799</v>
      </c>
      <c r="AP37" s="171">
        <v>79.131847725162402</v>
      </c>
      <c r="AQ37" s="161"/>
      <c r="AR37" s="172">
        <v>70.092187292744299</v>
      </c>
      <c r="AS37" s="166"/>
      <c r="AT37" s="167">
        <v>-2.51466890192791</v>
      </c>
      <c r="AU37" s="161">
        <v>-2.84280936454849</v>
      </c>
      <c r="AV37" s="161">
        <v>-2.52961895613192</v>
      </c>
      <c r="AW37" s="161">
        <v>-2.0012507817385798</v>
      </c>
      <c r="AX37" s="161">
        <v>2.71796681962583</v>
      </c>
      <c r="AY37" s="168">
        <v>-1.4521679284239499</v>
      </c>
      <c r="AZ37" s="161"/>
      <c r="BA37" s="169">
        <v>1.0340632603406299</v>
      </c>
      <c r="BB37" s="170">
        <v>1.3039698638075901</v>
      </c>
      <c r="BC37" s="171">
        <v>1.17228075382104</v>
      </c>
      <c r="BD37" s="161"/>
      <c r="BE37" s="172">
        <v>-0.62062156189759698</v>
      </c>
    </row>
    <row r="38" spans="1:57" x14ac:dyDescent="0.25">
      <c r="A38" s="21" t="s">
        <v>79</v>
      </c>
      <c r="B38" s="3" t="str">
        <f t="shared" si="0"/>
        <v>Coastal Virginia - Eastern Shore</v>
      </c>
      <c r="C38" s="3"/>
      <c r="D38" s="24" t="s">
        <v>16</v>
      </c>
      <c r="E38" s="27" t="s">
        <v>17</v>
      </c>
      <c r="F38" s="3"/>
      <c r="G38" s="167">
        <v>51.420651420651403</v>
      </c>
      <c r="H38" s="161">
        <v>62.577962577962502</v>
      </c>
      <c r="I38" s="161">
        <v>64.102564102564102</v>
      </c>
      <c r="J38" s="161">
        <v>62.577962577962502</v>
      </c>
      <c r="K38" s="161">
        <v>60.429660429660402</v>
      </c>
      <c r="L38" s="168">
        <v>60.221760221760199</v>
      </c>
      <c r="M38" s="161"/>
      <c r="N38" s="169">
        <v>69.507969507969506</v>
      </c>
      <c r="O38" s="170">
        <v>69.1614691614691</v>
      </c>
      <c r="P38" s="171">
        <v>69.334719334719296</v>
      </c>
      <c r="Q38" s="161"/>
      <c r="R38" s="172">
        <v>62.8254628254628</v>
      </c>
      <c r="S38" s="166"/>
      <c r="T38" s="167">
        <v>-0.13458950201884201</v>
      </c>
      <c r="U38" s="161">
        <v>2.1493212669683199</v>
      </c>
      <c r="V38" s="161">
        <v>3.5834266517357198</v>
      </c>
      <c r="W38" s="161">
        <v>-2.3783783783783701</v>
      </c>
      <c r="X38" s="161">
        <v>0.11481056257175599</v>
      </c>
      <c r="Y38" s="168">
        <v>0.67191844300278003</v>
      </c>
      <c r="Z38" s="161"/>
      <c r="AA38" s="169">
        <v>-1.3765978367748199</v>
      </c>
      <c r="AB38" s="170">
        <v>-3.4816247582205002</v>
      </c>
      <c r="AC38" s="171">
        <v>-2.4378352023403198</v>
      </c>
      <c r="AD38" s="161"/>
      <c r="AE38" s="172">
        <v>-0.329825663577823</v>
      </c>
      <c r="AF38" s="30"/>
      <c r="AG38" s="167">
        <v>56.410256410256402</v>
      </c>
      <c r="AH38" s="161">
        <v>66.909216909216894</v>
      </c>
      <c r="AI38" s="161">
        <v>70.027720027719994</v>
      </c>
      <c r="AJ38" s="161">
        <v>67.480942480942403</v>
      </c>
      <c r="AK38" s="161">
        <v>65.315315315315303</v>
      </c>
      <c r="AL38" s="168">
        <v>65.228690228690198</v>
      </c>
      <c r="AM38" s="161"/>
      <c r="AN38" s="169">
        <v>77.529452529452499</v>
      </c>
      <c r="AO38" s="170">
        <v>78.274428274428203</v>
      </c>
      <c r="AP38" s="171">
        <v>77.901940401940394</v>
      </c>
      <c r="AQ38" s="161"/>
      <c r="AR38" s="172">
        <v>68.849618849618807</v>
      </c>
      <c r="AS38" s="166"/>
      <c r="AT38" s="167">
        <v>-0.97323600973236002</v>
      </c>
      <c r="AU38" s="161">
        <v>2.57636122177954</v>
      </c>
      <c r="AV38" s="161">
        <v>1.45582329317269</v>
      </c>
      <c r="AW38" s="161">
        <v>-3.8983469035282501</v>
      </c>
      <c r="AX38" s="161">
        <v>-4.2661249365159897</v>
      </c>
      <c r="AY38" s="168">
        <v>-1.0668488543199399</v>
      </c>
      <c r="AZ38" s="161"/>
      <c r="BA38" s="169">
        <v>-1.7131561607731101</v>
      </c>
      <c r="BB38" s="170">
        <v>-0.94277570708178005</v>
      </c>
      <c r="BC38" s="171">
        <v>-1.32762782532367</v>
      </c>
      <c r="BD38" s="161"/>
      <c r="BE38" s="172">
        <v>-1.1513041006325</v>
      </c>
    </row>
    <row r="39" spans="1:57" x14ac:dyDescent="0.25">
      <c r="A39" s="21" t="s">
        <v>80</v>
      </c>
      <c r="B39" s="3" t="str">
        <f t="shared" si="0"/>
        <v>Coastal Virginia - Hampton Roads</v>
      </c>
      <c r="C39" s="3"/>
      <c r="D39" s="24" t="s">
        <v>16</v>
      </c>
      <c r="E39" s="27" t="s">
        <v>17</v>
      </c>
      <c r="F39" s="3"/>
      <c r="G39" s="167">
        <v>60.014963659683602</v>
      </c>
      <c r="H39" s="161">
        <v>65.765284309533897</v>
      </c>
      <c r="I39" s="161">
        <v>68.953078238563407</v>
      </c>
      <c r="J39" s="161">
        <v>67.764001710132504</v>
      </c>
      <c r="K39" s="161">
        <v>67.523514322359901</v>
      </c>
      <c r="L39" s="168">
        <v>66.004168448054699</v>
      </c>
      <c r="M39" s="161"/>
      <c r="N39" s="169">
        <v>74.775545104745603</v>
      </c>
      <c r="O39" s="170">
        <v>77.073535699016603</v>
      </c>
      <c r="P39" s="171">
        <v>75.924540401881103</v>
      </c>
      <c r="Q39" s="161"/>
      <c r="R39" s="172">
        <v>68.838560434862202</v>
      </c>
      <c r="S39" s="166"/>
      <c r="T39" s="167">
        <v>2.7112216733416701</v>
      </c>
      <c r="U39" s="161">
        <v>1.9043608697991199</v>
      </c>
      <c r="V39" s="161">
        <v>1.7148192281381101</v>
      </c>
      <c r="W39" s="161">
        <v>-7.0706820276977E-2</v>
      </c>
      <c r="X39" s="161">
        <v>-1.8701920664612901</v>
      </c>
      <c r="Y39" s="168">
        <v>0.80665994158174403</v>
      </c>
      <c r="Z39" s="161"/>
      <c r="AA39" s="169">
        <v>-7.0565978054963701</v>
      </c>
      <c r="AB39" s="170">
        <v>-6.4205212079424703</v>
      </c>
      <c r="AC39" s="171">
        <v>-6.73483088613429</v>
      </c>
      <c r="AD39" s="161"/>
      <c r="AE39" s="172">
        <v>-1.69818928866337</v>
      </c>
      <c r="AF39" s="30"/>
      <c r="AG39" s="167">
        <v>62.811738390144498</v>
      </c>
      <c r="AH39" s="161">
        <v>69.760345092382906</v>
      </c>
      <c r="AI39" s="161">
        <v>72.840520465961305</v>
      </c>
      <c r="AJ39" s="161">
        <v>72.791760179544696</v>
      </c>
      <c r="AK39" s="161">
        <v>72.086405899326707</v>
      </c>
      <c r="AL39" s="168">
        <v>70.057623106945996</v>
      </c>
      <c r="AM39" s="161"/>
      <c r="AN39" s="169">
        <v>82.561184140215801</v>
      </c>
      <c r="AO39" s="170">
        <v>86.094635032595903</v>
      </c>
      <c r="AP39" s="171">
        <v>84.327909586405795</v>
      </c>
      <c r="AQ39" s="161"/>
      <c r="AR39" s="172">
        <v>74.134466577996704</v>
      </c>
      <c r="AS39" s="166"/>
      <c r="AT39" s="167">
        <v>-3.35881635940421</v>
      </c>
      <c r="AU39" s="161">
        <v>-1.37541610400044</v>
      </c>
      <c r="AV39" s="161">
        <v>-0.37207326186336898</v>
      </c>
      <c r="AW39" s="161">
        <v>-1.09783623615704</v>
      </c>
      <c r="AX39" s="161">
        <v>-3.2658602954823399</v>
      </c>
      <c r="AY39" s="168">
        <v>-1.8692117343290999</v>
      </c>
      <c r="AZ39" s="161"/>
      <c r="BA39" s="169">
        <v>-1.8097097060966401</v>
      </c>
      <c r="BB39" s="170">
        <v>-0.76519050246236997</v>
      </c>
      <c r="BC39" s="171">
        <v>-1.27927063853603</v>
      </c>
      <c r="BD39" s="161"/>
      <c r="BE39" s="172">
        <v>-1.6787624754672701</v>
      </c>
    </row>
    <row r="40" spans="1:57" x14ac:dyDescent="0.25">
      <c r="A40" s="20" t="s">
        <v>81</v>
      </c>
      <c r="B40" s="3" t="str">
        <f t="shared" si="0"/>
        <v>Northern Virginia</v>
      </c>
      <c r="C40" s="3"/>
      <c r="D40" s="24" t="s">
        <v>16</v>
      </c>
      <c r="E40" s="27" t="s">
        <v>17</v>
      </c>
      <c r="F40" s="3"/>
      <c r="G40" s="167">
        <v>51.862121242344998</v>
      </c>
      <c r="H40" s="161">
        <v>65.296922064191804</v>
      </c>
      <c r="I40" s="161">
        <v>70.616983503221505</v>
      </c>
      <c r="J40" s="161">
        <v>69.579701182900706</v>
      </c>
      <c r="K40" s="161">
        <v>65.6679499710757</v>
      </c>
      <c r="L40" s="168">
        <v>64.604735592747005</v>
      </c>
      <c r="M40" s="161"/>
      <c r="N40" s="169">
        <v>67.600885679519607</v>
      </c>
      <c r="O40" s="170">
        <v>70.427480002393693</v>
      </c>
      <c r="P40" s="171">
        <v>69.014182840956593</v>
      </c>
      <c r="Q40" s="161"/>
      <c r="R40" s="172">
        <v>65.864577663663994</v>
      </c>
      <c r="S40" s="166"/>
      <c r="T40" s="167">
        <v>-3.6966439535385001</v>
      </c>
      <c r="U40" s="161">
        <v>-0.73440811398373795</v>
      </c>
      <c r="V40" s="161">
        <v>1.2523529914451601</v>
      </c>
      <c r="W40" s="161">
        <v>0.65002360208780696</v>
      </c>
      <c r="X40" s="161">
        <v>3.8828494194241001</v>
      </c>
      <c r="Y40" s="168">
        <v>0.40514703009255998</v>
      </c>
      <c r="Z40" s="161"/>
      <c r="AA40" s="169">
        <v>0.91467426966941401</v>
      </c>
      <c r="AB40" s="170">
        <v>4.4692317291011898</v>
      </c>
      <c r="AC40" s="171">
        <v>2.6975915740354099</v>
      </c>
      <c r="AD40" s="161"/>
      <c r="AE40" s="172">
        <v>1.0806464569549701</v>
      </c>
      <c r="AF40" s="30"/>
      <c r="AG40" s="167">
        <v>56.600207456463998</v>
      </c>
      <c r="AH40" s="161">
        <v>68.078633978975006</v>
      </c>
      <c r="AI40" s="161">
        <v>71.936027607667896</v>
      </c>
      <c r="AJ40" s="161">
        <v>71.232869880912006</v>
      </c>
      <c r="AK40" s="161">
        <v>67.322116055933407</v>
      </c>
      <c r="AL40" s="168">
        <v>67.033970995990501</v>
      </c>
      <c r="AM40" s="161"/>
      <c r="AN40" s="169">
        <v>70.490814067144001</v>
      </c>
      <c r="AO40" s="170">
        <v>72.206319443059101</v>
      </c>
      <c r="AP40" s="171">
        <v>71.348566755101601</v>
      </c>
      <c r="AQ40" s="161"/>
      <c r="AR40" s="172">
        <v>68.266712641450795</v>
      </c>
      <c r="AS40" s="166"/>
      <c r="AT40" s="167">
        <v>-0.18988308644106999</v>
      </c>
      <c r="AU40" s="161">
        <v>4.2057690933947498</v>
      </c>
      <c r="AV40" s="161">
        <v>3.4635134606890401</v>
      </c>
      <c r="AW40" s="161">
        <v>-0.23904051086150699</v>
      </c>
      <c r="AX40" s="161">
        <v>-0.35920165810555299</v>
      </c>
      <c r="AY40" s="168">
        <v>1.4044728327642</v>
      </c>
      <c r="AZ40" s="161"/>
      <c r="BA40" s="169">
        <v>-1.6214807806077201</v>
      </c>
      <c r="BB40" s="170">
        <v>-1.3227219282257401</v>
      </c>
      <c r="BC40" s="171">
        <v>-1.4705267073141699</v>
      </c>
      <c r="BD40" s="161"/>
      <c r="BE40" s="172">
        <v>0.52886238203439595</v>
      </c>
    </row>
    <row r="41" spans="1:57" x14ac:dyDescent="0.25">
      <c r="A41" s="22" t="s">
        <v>82</v>
      </c>
      <c r="B41" s="3" t="str">
        <f t="shared" si="0"/>
        <v>Shenandoah Valley</v>
      </c>
      <c r="C41" s="3"/>
      <c r="D41" s="25" t="s">
        <v>16</v>
      </c>
      <c r="E41" s="28" t="s">
        <v>17</v>
      </c>
      <c r="F41" s="3"/>
      <c r="G41" s="173">
        <v>49.959235437992497</v>
      </c>
      <c r="H41" s="174">
        <v>57.061328018842197</v>
      </c>
      <c r="I41" s="174">
        <v>58.7553220400398</v>
      </c>
      <c r="J41" s="174">
        <v>59.480025364616303</v>
      </c>
      <c r="K41" s="174">
        <v>56.907328562369699</v>
      </c>
      <c r="L41" s="175">
        <v>56.432647884772102</v>
      </c>
      <c r="M41" s="161"/>
      <c r="N41" s="176">
        <v>63.284717818642903</v>
      </c>
      <c r="O41" s="177">
        <v>65.395416251472</v>
      </c>
      <c r="P41" s="178">
        <v>64.340067035057501</v>
      </c>
      <c r="Q41" s="161"/>
      <c r="R41" s="179">
        <v>58.691910499139397</v>
      </c>
      <c r="S41" s="166"/>
      <c r="T41" s="173">
        <v>1.4104744260754301</v>
      </c>
      <c r="U41" s="174">
        <v>4.0800877709505503</v>
      </c>
      <c r="V41" s="174">
        <v>-0.19162635976669801</v>
      </c>
      <c r="W41" s="174">
        <v>2.7201125468223099E-2</v>
      </c>
      <c r="X41" s="174">
        <v>1.9363448896515401</v>
      </c>
      <c r="Y41" s="175">
        <v>1.4074197806129101</v>
      </c>
      <c r="Z41" s="161"/>
      <c r="AA41" s="176">
        <v>0.79519676721473798</v>
      </c>
      <c r="AB41" s="177">
        <v>-3.4365165067227901</v>
      </c>
      <c r="AC41" s="178">
        <v>-1.4007050720793499</v>
      </c>
      <c r="AD41" s="161"/>
      <c r="AE41" s="179">
        <v>0.51083634985997906</v>
      </c>
      <c r="AF41" s="31"/>
      <c r="AG41" s="173">
        <v>49.091856146390001</v>
      </c>
      <c r="AH41" s="174">
        <v>57.505208805145301</v>
      </c>
      <c r="AI41" s="174">
        <v>60.1549053356282</v>
      </c>
      <c r="AJ41" s="174">
        <v>62.039133979527101</v>
      </c>
      <c r="AK41" s="174">
        <v>62.526044025726897</v>
      </c>
      <c r="AL41" s="175">
        <v>58.263429658483503</v>
      </c>
      <c r="AM41" s="161"/>
      <c r="AN41" s="176">
        <v>70.839749977352994</v>
      </c>
      <c r="AO41" s="177">
        <v>72.533743998550506</v>
      </c>
      <c r="AP41" s="178">
        <v>71.686746987951807</v>
      </c>
      <c r="AQ41" s="161"/>
      <c r="AR41" s="179">
        <v>62.098663181188698</v>
      </c>
      <c r="AS41" s="75"/>
      <c r="AT41" s="173">
        <v>-2.09437851666305</v>
      </c>
      <c r="AU41" s="174">
        <v>0.473144354550672</v>
      </c>
      <c r="AV41" s="174">
        <v>0.113594143521876</v>
      </c>
      <c r="AW41" s="174">
        <v>-0.44444302445233402</v>
      </c>
      <c r="AX41" s="174">
        <v>9.0455390988163298E-2</v>
      </c>
      <c r="AY41" s="175">
        <v>-0.31594291402508801</v>
      </c>
      <c r="AZ41" s="161"/>
      <c r="BA41" s="176">
        <v>-1.01420904945998</v>
      </c>
      <c r="BB41" s="177">
        <v>-0.80526464928967401</v>
      </c>
      <c r="BC41" s="178">
        <v>-0.90861261640448199</v>
      </c>
      <c r="BD41" s="161"/>
      <c r="BE41" s="179">
        <v>-0.51130699469208696</v>
      </c>
    </row>
    <row r="42" spans="1:57" ht="13" x14ac:dyDescent="0.3">
      <c r="A42" s="19" t="s">
        <v>83</v>
      </c>
      <c r="B42" s="3" t="str">
        <f t="shared" si="0"/>
        <v>Southern Virginia</v>
      </c>
      <c r="C42" s="9"/>
      <c r="D42" s="23" t="s">
        <v>16</v>
      </c>
      <c r="E42" s="26" t="s">
        <v>17</v>
      </c>
      <c r="F42" s="3"/>
      <c r="G42" s="158">
        <v>46.817042606516203</v>
      </c>
      <c r="H42" s="159">
        <v>60.075187969924798</v>
      </c>
      <c r="I42" s="159">
        <v>62.155388471177901</v>
      </c>
      <c r="J42" s="159">
        <v>62.907268170426001</v>
      </c>
      <c r="K42" s="159">
        <v>62.882205513784399</v>
      </c>
      <c r="L42" s="160">
        <v>58.967418546365899</v>
      </c>
      <c r="M42" s="161"/>
      <c r="N42" s="162">
        <v>64.310776942355801</v>
      </c>
      <c r="O42" s="163">
        <v>65.338345864661605</v>
      </c>
      <c r="P42" s="164">
        <v>64.824561403508696</v>
      </c>
      <c r="Q42" s="161"/>
      <c r="R42" s="165">
        <v>60.640887934120997</v>
      </c>
      <c r="S42" s="166"/>
      <c r="T42" s="158">
        <v>3.3185840707964598</v>
      </c>
      <c r="U42" s="159">
        <v>1.7834394904458499</v>
      </c>
      <c r="V42" s="159">
        <v>-1.7432646592709899</v>
      </c>
      <c r="W42" s="159">
        <v>-2.8261711188540399</v>
      </c>
      <c r="X42" s="159">
        <v>-6.3805970149253701</v>
      </c>
      <c r="Y42" s="160">
        <v>-1.5564853556485301</v>
      </c>
      <c r="Z42" s="161"/>
      <c r="AA42" s="162">
        <v>-8.7157595161864094</v>
      </c>
      <c r="AB42" s="163">
        <v>-9.6986491167301594</v>
      </c>
      <c r="AC42" s="164">
        <v>-9.2137592137592108</v>
      </c>
      <c r="AD42" s="161"/>
      <c r="AE42" s="165">
        <v>-4.0287851314596503</v>
      </c>
      <c r="AF42" s="29"/>
      <c r="AG42" s="158">
        <v>48.627819548872097</v>
      </c>
      <c r="AH42" s="159">
        <v>61.384711779448601</v>
      </c>
      <c r="AI42" s="159">
        <v>65</v>
      </c>
      <c r="AJ42" s="159">
        <v>65.394736842105203</v>
      </c>
      <c r="AK42" s="159">
        <v>62.7443609022556</v>
      </c>
      <c r="AL42" s="160">
        <v>60.630325814536299</v>
      </c>
      <c r="AM42" s="161"/>
      <c r="AN42" s="162">
        <v>69.542606516290704</v>
      </c>
      <c r="AO42" s="163">
        <v>70.225563909774394</v>
      </c>
      <c r="AP42" s="164">
        <v>69.884085213032506</v>
      </c>
      <c r="AQ42" s="161"/>
      <c r="AR42" s="165">
        <v>63.274257071249501</v>
      </c>
      <c r="AS42" s="166"/>
      <c r="AT42" s="158">
        <v>3.12250863672601</v>
      </c>
      <c r="AU42" s="159">
        <v>1.8505042104168801</v>
      </c>
      <c r="AV42" s="159">
        <v>1.6959121654739699</v>
      </c>
      <c r="AW42" s="159">
        <v>1.02603813764398</v>
      </c>
      <c r="AX42" s="159">
        <v>-0.486932326344032</v>
      </c>
      <c r="AY42" s="160">
        <v>1.34687892752408</v>
      </c>
      <c r="AZ42" s="161"/>
      <c r="BA42" s="162">
        <v>1.5183389737491899</v>
      </c>
      <c r="BB42" s="163">
        <v>1.52173913043478</v>
      </c>
      <c r="BC42" s="164">
        <v>1.5200473308150899</v>
      </c>
      <c r="BD42" s="161"/>
      <c r="BE42" s="165">
        <v>1.4014602728329</v>
      </c>
    </row>
    <row r="43" spans="1:57" x14ac:dyDescent="0.25">
      <c r="A43" s="20" t="s">
        <v>84</v>
      </c>
      <c r="B43" s="3" t="str">
        <f t="shared" si="0"/>
        <v>Southwest Virginia - Blue Ridge Highlands</v>
      </c>
      <c r="C43" s="10"/>
      <c r="D43" s="24" t="s">
        <v>16</v>
      </c>
      <c r="E43" s="27" t="s">
        <v>17</v>
      </c>
      <c r="F43" s="3"/>
      <c r="G43" s="167">
        <v>42.192096175981497</v>
      </c>
      <c r="H43" s="161">
        <v>50.134288272157498</v>
      </c>
      <c r="I43" s="161">
        <v>52.858421793068104</v>
      </c>
      <c r="J43" s="161">
        <v>55.416293643688398</v>
      </c>
      <c r="K43" s="161">
        <v>52.743317559790199</v>
      </c>
      <c r="L43" s="168">
        <v>50.668883488937198</v>
      </c>
      <c r="M43" s="161"/>
      <c r="N43" s="169">
        <v>54.648932088502299</v>
      </c>
      <c r="O43" s="170">
        <v>53.612993989001097</v>
      </c>
      <c r="P43" s="171">
        <v>54.130963038751702</v>
      </c>
      <c r="Q43" s="161"/>
      <c r="R43" s="172">
        <v>51.658049074598502</v>
      </c>
      <c r="S43" s="166"/>
      <c r="T43" s="167">
        <v>-6.3989196190698205E-2</v>
      </c>
      <c r="U43" s="161">
        <v>2.8197733640099898</v>
      </c>
      <c r="V43" s="161">
        <v>1.0494616569503099</v>
      </c>
      <c r="W43" s="161">
        <v>7.6412881230221297</v>
      </c>
      <c r="X43" s="161">
        <v>8.68110453654735</v>
      </c>
      <c r="Y43" s="168">
        <v>4.1281196955068999</v>
      </c>
      <c r="Z43" s="161"/>
      <c r="AA43" s="169">
        <v>-2.3007376516059801</v>
      </c>
      <c r="AB43" s="170">
        <v>-5.9918519054975299</v>
      </c>
      <c r="AC43" s="171">
        <v>-4.1641724438949996</v>
      </c>
      <c r="AD43" s="161"/>
      <c r="AE43" s="172">
        <v>1.4987768756344</v>
      </c>
      <c r="AF43" s="30"/>
      <c r="AG43" s="167">
        <v>45.791644023910699</v>
      </c>
      <c r="AH43" s="161">
        <v>55.944123006105499</v>
      </c>
      <c r="AI43" s="161">
        <v>59.096431768768298</v>
      </c>
      <c r="AJ43" s="161">
        <v>61.970840260902897</v>
      </c>
      <c r="AK43" s="161">
        <v>59.483309886174702</v>
      </c>
      <c r="AL43" s="168">
        <v>56.456769441282901</v>
      </c>
      <c r="AM43" s="161"/>
      <c r="AN43" s="169">
        <v>65.5454661721447</v>
      </c>
      <c r="AO43" s="170">
        <v>63.748561197084001</v>
      </c>
      <c r="AP43" s="171">
        <v>64.647013684614393</v>
      </c>
      <c r="AQ43" s="161"/>
      <c r="AR43" s="172">
        <v>58.796689594694499</v>
      </c>
      <c r="AS43" s="166"/>
      <c r="AT43" s="167">
        <v>-3.6861955348816799</v>
      </c>
      <c r="AU43" s="161">
        <v>-1.2321997742371</v>
      </c>
      <c r="AV43" s="161">
        <v>-0.78742701826419503</v>
      </c>
      <c r="AW43" s="161">
        <v>1.6602481052937601</v>
      </c>
      <c r="AX43" s="161">
        <v>0.506171974296584</v>
      </c>
      <c r="AY43" s="168">
        <v>-0.567258437101816</v>
      </c>
      <c r="AZ43" s="161"/>
      <c r="BA43" s="169">
        <v>-3.42220414401016</v>
      </c>
      <c r="BB43" s="170">
        <v>-2.7515033827566602</v>
      </c>
      <c r="BC43" s="171">
        <v>-3.0926745415317098</v>
      </c>
      <c r="BD43" s="161"/>
      <c r="BE43" s="172">
        <v>-1.37491414018361</v>
      </c>
    </row>
    <row r="44" spans="1:57" x14ac:dyDescent="0.25">
      <c r="A44" s="21" t="s">
        <v>85</v>
      </c>
      <c r="B44" s="3" t="str">
        <f t="shared" si="0"/>
        <v>Southwest Virginia - Heart of Appalachia</v>
      </c>
      <c r="C44" s="3"/>
      <c r="D44" s="24" t="s">
        <v>16</v>
      </c>
      <c r="E44" s="27" t="s">
        <v>17</v>
      </c>
      <c r="F44" s="3"/>
      <c r="G44" s="167">
        <v>41.484098939929297</v>
      </c>
      <c r="H44" s="161">
        <v>58.162544169611301</v>
      </c>
      <c r="I44" s="161">
        <v>57.950530035335603</v>
      </c>
      <c r="J44" s="161">
        <v>60.494699646643099</v>
      </c>
      <c r="K44" s="161">
        <v>56.890459363957497</v>
      </c>
      <c r="L44" s="168">
        <v>54.996466431095399</v>
      </c>
      <c r="M44" s="161"/>
      <c r="N44" s="169">
        <v>57.102473498233202</v>
      </c>
      <c r="O44" s="170">
        <v>54.911660777385102</v>
      </c>
      <c r="P44" s="171">
        <v>56.007067137809102</v>
      </c>
      <c r="Q44" s="161"/>
      <c r="R44" s="172">
        <v>55.285209490156397</v>
      </c>
      <c r="S44" s="166"/>
      <c r="T44" s="167">
        <v>-20.3527815468113</v>
      </c>
      <c r="U44" s="161">
        <v>-8.1473214285714199</v>
      </c>
      <c r="V44" s="161">
        <v>-12.951167728237699</v>
      </c>
      <c r="W44" s="161">
        <v>-11.9341563786008</v>
      </c>
      <c r="X44" s="161">
        <v>-10.753880266075299</v>
      </c>
      <c r="Y44" s="168">
        <v>-12.5421443020903</v>
      </c>
      <c r="Z44" s="161"/>
      <c r="AA44" s="169">
        <v>-16.872427983539001</v>
      </c>
      <c r="AB44" s="170">
        <v>-19.481865284973999</v>
      </c>
      <c r="AC44" s="171">
        <v>-18.172431595250298</v>
      </c>
      <c r="AD44" s="161"/>
      <c r="AE44" s="172">
        <v>-14.249921703726899</v>
      </c>
      <c r="AF44" s="30"/>
      <c r="AG44" s="167">
        <v>44.063604240282601</v>
      </c>
      <c r="AH44" s="161">
        <v>57.738515901059998</v>
      </c>
      <c r="AI44" s="161">
        <v>60.848056537102401</v>
      </c>
      <c r="AJ44" s="161">
        <v>60.6537102473498</v>
      </c>
      <c r="AK44" s="161">
        <v>57.879858657243801</v>
      </c>
      <c r="AL44" s="168">
        <v>56.236749116607697</v>
      </c>
      <c r="AM44" s="161"/>
      <c r="AN44" s="169">
        <v>62.314487632508801</v>
      </c>
      <c r="AO44" s="170">
        <v>61.819787985865702</v>
      </c>
      <c r="AP44" s="171">
        <v>62.067137809187201</v>
      </c>
      <c r="AQ44" s="161"/>
      <c r="AR44" s="172">
        <v>57.902574457344699</v>
      </c>
      <c r="AS44" s="166"/>
      <c r="AT44" s="167">
        <v>-18.699547105957201</v>
      </c>
      <c r="AU44" s="161">
        <v>-13.932051619699701</v>
      </c>
      <c r="AV44" s="161">
        <v>-13.205645161290301</v>
      </c>
      <c r="AW44" s="161">
        <v>-15.919666911584599</v>
      </c>
      <c r="AX44" s="161">
        <v>-15.6973751930005</v>
      </c>
      <c r="AY44" s="168">
        <v>-15.2959687184151</v>
      </c>
      <c r="AZ44" s="161"/>
      <c r="BA44" s="169">
        <v>-12.7843719090009</v>
      </c>
      <c r="BB44" s="170">
        <v>-12.6123876123876</v>
      </c>
      <c r="BC44" s="171">
        <v>-12.698807157057599</v>
      </c>
      <c r="BD44" s="161"/>
      <c r="BE44" s="172">
        <v>-14.512678668565901</v>
      </c>
    </row>
    <row r="45" spans="1:57" x14ac:dyDescent="0.25">
      <c r="A45" s="22" t="s">
        <v>86</v>
      </c>
      <c r="B45" s="3" t="str">
        <f t="shared" si="0"/>
        <v>Virginia Mountains</v>
      </c>
      <c r="C45" s="3"/>
      <c r="D45" s="25" t="s">
        <v>16</v>
      </c>
      <c r="E45" s="28" t="s">
        <v>17</v>
      </c>
      <c r="F45" s="3"/>
      <c r="G45" s="173">
        <v>47.893732570086499</v>
      </c>
      <c r="H45" s="174">
        <v>62.630265668574701</v>
      </c>
      <c r="I45" s="174">
        <v>63.554968442683098</v>
      </c>
      <c r="J45" s="174">
        <v>62.806399530309697</v>
      </c>
      <c r="K45" s="174">
        <v>59.225011008366302</v>
      </c>
      <c r="L45" s="175">
        <v>59.222075444004098</v>
      </c>
      <c r="M45" s="161"/>
      <c r="N45" s="176">
        <v>64.318215176867696</v>
      </c>
      <c r="O45" s="177">
        <v>69.367385879935398</v>
      </c>
      <c r="P45" s="178">
        <v>66.842800528401497</v>
      </c>
      <c r="Q45" s="161"/>
      <c r="R45" s="179">
        <v>61.399425468117599</v>
      </c>
      <c r="S45" s="166"/>
      <c r="T45" s="173">
        <v>3.7792171961775698</v>
      </c>
      <c r="U45" s="174">
        <v>11.490107694899001</v>
      </c>
      <c r="V45" s="174">
        <v>7.8826037344918003</v>
      </c>
      <c r="W45" s="174">
        <v>13.6578185559639</v>
      </c>
      <c r="X45" s="174">
        <v>11.5676515027483</v>
      </c>
      <c r="Y45" s="175">
        <v>9.8413398881511096</v>
      </c>
      <c r="Z45" s="161"/>
      <c r="AA45" s="176">
        <v>1.1030899071339699</v>
      </c>
      <c r="AB45" s="177">
        <v>6.4983112490986601</v>
      </c>
      <c r="AC45" s="178">
        <v>3.83251134880356</v>
      </c>
      <c r="AD45" s="161"/>
      <c r="AE45" s="179">
        <v>7.8991277103859003</v>
      </c>
      <c r="AF45" s="31"/>
      <c r="AG45" s="173">
        <v>50.2568618816967</v>
      </c>
      <c r="AH45" s="174">
        <v>62.450462351387003</v>
      </c>
      <c r="AI45" s="174">
        <v>66.857478350212801</v>
      </c>
      <c r="AJ45" s="174">
        <v>67.635402906208697</v>
      </c>
      <c r="AK45" s="174">
        <v>64.358579186848601</v>
      </c>
      <c r="AL45" s="175">
        <v>62.3117569352708</v>
      </c>
      <c r="AM45" s="161"/>
      <c r="AN45" s="176">
        <v>68.442683105827001</v>
      </c>
      <c r="AO45" s="177">
        <v>70.262733010421201</v>
      </c>
      <c r="AP45" s="178">
        <v>69.352708058124094</v>
      </c>
      <c r="AQ45" s="161"/>
      <c r="AR45" s="179">
        <v>64.323457256086002</v>
      </c>
      <c r="AS45" s="166"/>
      <c r="AT45" s="173">
        <v>6.6709006291435502</v>
      </c>
      <c r="AU45" s="174">
        <v>8.7084119645216003</v>
      </c>
      <c r="AV45" s="174">
        <v>8.1464736364635097</v>
      </c>
      <c r="AW45" s="174">
        <v>8.3975295987925502</v>
      </c>
      <c r="AX45" s="174">
        <v>4.8934007546231104</v>
      </c>
      <c r="AY45" s="175">
        <v>7.3841750335933698</v>
      </c>
      <c r="AZ45" s="161"/>
      <c r="BA45" s="176">
        <v>2.55881454943674</v>
      </c>
      <c r="BB45" s="177">
        <v>3.3271328651694199</v>
      </c>
      <c r="BC45" s="178">
        <v>2.9465811101864499</v>
      </c>
      <c r="BD45" s="161"/>
      <c r="BE45" s="179">
        <v>5.9769196370100603</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11" zoomScale="106" zoomScaleNormal="106" workbookViewId="0">
      <selection activeCell="I31" sqref="I3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2" t="s">
        <v>5</v>
      </c>
      <c r="E2" s="233"/>
      <c r="G2" s="226" t="s">
        <v>36</v>
      </c>
      <c r="H2" s="227"/>
      <c r="I2" s="227"/>
      <c r="J2" s="227"/>
      <c r="K2" s="227"/>
      <c r="L2" s="227"/>
      <c r="M2" s="227"/>
      <c r="N2" s="227"/>
      <c r="O2" s="227"/>
      <c r="P2" s="227"/>
      <c r="Q2" s="227"/>
      <c r="R2" s="227"/>
      <c r="T2" s="226" t="s">
        <v>37</v>
      </c>
      <c r="U2" s="227"/>
      <c r="V2" s="227"/>
      <c r="W2" s="227"/>
      <c r="X2" s="227"/>
      <c r="Y2" s="227"/>
      <c r="Z2" s="227"/>
      <c r="AA2" s="227"/>
      <c r="AB2" s="227"/>
      <c r="AC2" s="227"/>
      <c r="AD2" s="227"/>
      <c r="AE2" s="227"/>
      <c r="AF2" s="4"/>
      <c r="AG2" s="226" t="s">
        <v>38</v>
      </c>
      <c r="AH2" s="227"/>
      <c r="AI2" s="227"/>
      <c r="AJ2" s="227"/>
      <c r="AK2" s="227"/>
      <c r="AL2" s="227"/>
      <c r="AM2" s="227"/>
      <c r="AN2" s="227"/>
      <c r="AO2" s="227"/>
      <c r="AP2" s="227"/>
      <c r="AQ2" s="227"/>
      <c r="AR2" s="227"/>
      <c r="AT2" s="226" t="s">
        <v>39</v>
      </c>
      <c r="AU2" s="227"/>
      <c r="AV2" s="227"/>
      <c r="AW2" s="227"/>
      <c r="AX2" s="227"/>
      <c r="AY2" s="227"/>
      <c r="AZ2" s="227"/>
      <c r="BA2" s="227"/>
      <c r="BB2" s="227"/>
      <c r="BC2" s="227"/>
      <c r="BD2" s="227"/>
      <c r="BE2" s="227"/>
    </row>
    <row r="3" spans="1:57" ht="13" x14ac:dyDescent="0.25">
      <c r="A3" s="32"/>
      <c r="B3" s="32"/>
      <c r="C3" s="3"/>
      <c r="D3" s="234" t="s">
        <v>8</v>
      </c>
      <c r="E3" s="236" t="s">
        <v>9</v>
      </c>
      <c r="F3" s="5"/>
      <c r="G3" s="224" t="s">
        <v>0</v>
      </c>
      <c r="H3" s="220" t="s">
        <v>1</v>
      </c>
      <c r="I3" s="220" t="s">
        <v>10</v>
      </c>
      <c r="J3" s="220" t="s">
        <v>2</v>
      </c>
      <c r="K3" s="220" t="s">
        <v>11</v>
      </c>
      <c r="L3" s="222" t="s">
        <v>12</v>
      </c>
      <c r="M3" s="5"/>
      <c r="N3" s="224" t="s">
        <v>3</v>
      </c>
      <c r="O3" s="220" t="s">
        <v>4</v>
      </c>
      <c r="P3" s="222" t="s">
        <v>13</v>
      </c>
      <c r="Q3" s="2"/>
      <c r="R3" s="228" t="s">
        <v>14</v>
      </c>
      <c r="S3" s="2"/>
      <c r="T3" s="224" t="s">
        <v>0</v>
      </c>
      <c r="U3" s="220" t="s">
        <v>1</v>
      </c>
      <c r="V3" s="220" t="s">
        <v>10</v>
      </c>
      <c r="W3" s="220" t="s">
        <v>2</v>
      </c>
      <c r="X3" s="220" t="s">
        <v>11</v>
      </c>
      <c r="Y3" s="222" t="s">
        <v>12</v>
      </c>
      <c r="Z3" s="2"/>
      <c r="AA3" s="224" t="s">
        <v>3</v>
      </c>
      <c r="AB3" s="220" t="s">
        <v>4</v>
      </c>
      <c r="AC3" s="222" t="s">
        <v>13</v>
      </c>
      <c r="AD3" s="1"/>
      <c r="AE3" s="230" t="s">
        <v>14</v>
      </c>
      <c r="AF3" s="38"/>
      <c r="AG3" s="224" t="s">
        <v>0</v>
      </c>
      <c r="AH3" s="220" t="s">
        <v>1</v>
      </c>
      <c r="AI3" s="220" t="s">
        <v>10</v>
      </c>
      <c r="AJ3" s="220" t="s">
        <v>2</v>
      </c>
      <c r="AK3" s="220" t="s">
        <v>11</v>
      </c>
      <c r="AL3" s="222" t="s">
        <v>12</v>
      </c>
      <c r="AM3" s="5"/>
      <c r="AN3" s="224" t="s">
        <v>3</v>
      </c>
      <c r="AO3" s="220" t="s">
        <v>4</v>
      </c>
      <c r="AP3" s="222" t="s">
        <v>13</v>
      </c>
      <c r="AQ3" s="2"/>
      <c r="AR3" s="228" t="s">
        <v>14</v>
      </c>
      <c r="AS3" s="2"/>
      <c r="AT3" s="224" t="s">
        <v>0</v>
      </c>
      <c r="AU3" s="220" t="s">
        <v>1</v>
      </c>
      <c r="AV3" s="220" t="s">
        <v>10</v>
      </c>
      <c r="AW3" s="220" t="s">
        <v>2</v>
      </c>
      <c r="AX3" s="220" t="s">
        <v>11</v>
      </c>
      <c r="AY3" s="222" t="s">
        <v>12</v>
      </c>
      <c r="AZ3" s="2"/>
      <c r="BA3" s="224" t="s">
        <v>3</v>
      </c>
      <c r="BB3" s="220" t="s">
        <v>4</v>
      </c>
      <c r="BC3" s="222" t="s">
        <v>13</v>
      </c>
      <c r="BD3" s="1"/>
      <c r="BE3" s="230" t="s">
        <v>14</v>
      </c>
    </row>
    <row r="4" spans="1:57" ht="13" x14ac:dyDescent="0.25">
      <c r="A4" s="32"/>
      <c r="B4" s="32"/>
      <c r="C4" s="3"/>
      <c r="D4" s="235"/>
      <c r="E4" s="237"/>
      <c r="F4" s="5"/>
      <c r="G4" s="225"/>
      <c r="H4" s="221"/>
      <c r="I4" s="221"/>
      <c r="J4" s="221"/>
      <c r="K4" s="221"/>
      <c r="L4" s="223"/>
      <c r="M4" s="5"/>
      <c r="N4" s="225"/>
      <c r="O4" s="221"/>
      <c r="P4" s="223"/>
      <c r="Q4" s="2"/>
      <c r="R4" s="229"/>
      <c r="S4" s="2"/>
      <c r="T4" s="225"/>
      <c r="U4" s="221"/>
      <c r="V4" s="221"/>
      <c r="W4" s="221"/>
      <c r="X4" s="221"/>
      <c r="Y4" s="223"/>
      <c r="Z4" s="2"/>
      <c r="AA4" s="225"/>
      <c r="AB4" s="221"/>
      <c r="AC4" s="223"/>
      <c r="AD4" s="1"/>
      <c r="AE4" s="231"/>
      <c r="AF4" s="39"/>
      <c r="AG4" s="225"/>
      <c r="AH4" s="221"/>
      <c r="AI4" s="221"/>
      <c r="AJ4" s="221"/>
      <c r="AK4" s="221"/>
      <c r="AL4" s="223"/>
      <c r="AM4" s="5"/>
      <c r="AN4" s="225"/>
      <c r="AO4" s="221"/>
      <c r="AP4" s="223"/>
      <c r="AQ4" s="2"/>
      <c r="AR4" s="229"/>
      <c r="AS4" s="2"/>
      <c r="AT4" s="225"/>
      <c r="AU4" s="221"/>
      <c r="AV4" s="221"/>
      <c r="AW4" s="221"/>
      <c r="AX4" s="221"/>
      <c r="AY4" s="223"/>
      <c r="AZ4" s="2"/>
      <c r="BA4" s="225"/>
      <c r="BB4" s="221"/>
      <c r="BC4" s="223"/>
      <c r="BD4" s="1"/>
      <c r="BE4" s="23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80">
        <v>142.41445825490399</v>
      </c>
      <c r="H6" s="181">
        <v>144.00167817736801</v>
      </c>
      <c r="I6" s="181">
        <v>147.23872477192299</v>
      </c>
      <c r="J6" s="181">
        <v>146.25841729064101</v>
      </c>
      <c r="K6" s="181">
        <v>144.16042466860699</v>
      </c>
      <c r="L6" s="182">
        <v>144.93114800197</v>
      </c>
      <c r="M6" s="183"/>
      <c r="N6" s="184">
        <v>159.756974717014</v>
      </c>
      <c r="O6" s="185">
        <v>164.595223015713</v>
      </c>
      <c r="P6" s="186">
        <v>162.22333137709199</v>
      </c>
      <c r="Q6" s="183"/>
      <c r="R6" s="187">
        <v>150.23093240289501</v>
      </c>
      <c r="S6" s="166"/>
      <c r="T6" s="158">
        <v>1.50470847670819</v>
      </c>
      <c r="U6" s="159">
        <v>1.97269224770434</v>
      </c>
      <c r="V6" s="159">
        <v>2.28907533276857</v>
      </c>
      <c r="W6" s="159">
        <v>2.2658174937468298</v>
      </c>
      <c r="X6" s="159">
        <v>1.68822987073951</v>
      </c>
      <c r="Y6" s="160">
        <v>1.9695276756811899</v>
      </c>
      <c r="Z6" s="161"/>
      <c r="AA6" s="162">
        <v>0.88558117240096701</v>
      </c>
      <c r="AB6" s="163">
        <v>1.4700235251916001</v>
      </c>
      <c r="AC6" s="164">
        <v>1.1850084446790401</v>
      </c>
      <c r="AD6" s="161"/>
      <c r="AE6" s="165">
        <v>1.6577963641206801</v>
      </c>
      <c r="AF6" s="29"/>
      <c r="AG6" s="180">
        <v>145.769586555551</v>
      </c>
      <c r="AH6" s="181">
        <v>147.274542171581</v>
      </c>
      <c r="AI6" s="181">
        <v>150.468688221018</v>
      </c>
      <c r="AJ6" s="181">
        <v>149.99055468092499</v>
      </c>
      <c r="AK6" s="181">
        <v>148.95608242117899</v>
      </c>
      <c r="AL6" s="182">
        <v>148.60757741171</v>
      </c>
      <c r="AM6" s="183"/>
      <c r="AN6" s="184">
        <v>166.61219500102499</v>
      </c>
      <c r="AO6" s="185">
        <v>170.874305652435</v>
      </c>
      <c r="AP6" s="186">
        <v>168.78589116835801</v>
      </c>
      <c r="AQ6" s="183"/>
      <c r="AR6" s="187">
        <v>154.90254880251101</v>
      </c>
      <c r="AS6" s="166"/>
      <c r="AT6" s="158">
        <v>1.8933596560610599</v>
      </c>
      <c r="AU6" s="159">
        <v>2.3761571888320399</v>
      </c>
      <c r="AV6" s="159">
        <v>2.74066471047938</v>
      </c>
      <c r="AW6" s="159">
        <v>2.6578314819481701</v>
      </c>
      <c r="AX6" s="159">
        <v>1.8171865755289101</v>
      </c>
      <c r="AY6" s="160">
        <v>2.3164413099538002</v>
      </c>
      <c r="AZ6" s="161"/>
      <c r="BA6" s="162">
        <v>1.51462550583746</v>
      </c>
      <c r="BB6" s="163">
        <v>1.5896843114693</v>
      </c>
      <c r="BC6" s="164">
        <v>1.5539361198842501</v>
      </c>
      <c r="BD6" s="161"/>
      <c r="BE6" s="165">
        <v>2.02534996080926</v>
      </c>
    </row>
    <row r="7" spans="1:57" x14ac:dyDescent="0.25">
      <c r="A7" s="20" t="s">
        <v>18</v>
      </c>
      <c r="B7" s="3" t="str">
        <f>TRIM(A7)</f>
        <v>Virginia</v>
      </c>
      <c r="C7" s="10"/>
      <c r="D7" s="24" t="s">
        <v>16</v>
      </c>
      <c r="E7" s="27" t="s">
        <v>17</v>
      </c>
      <c r="F7" s="3"/>
      <c r="G7" s="188">
        <v>118.601296253157</v>
      </c>
      <c r="H7" s="183">
        <v>123.36145271405</v>
      </c>
      <c r="I7" s="183">
        <v>126.910512990752</v>
      </c>
      <c r="J7" s="183">
        <v>125.401124096567</v>
      </c>
      <c r="K7" s="183">
        <v>123.55245500980899</v>
      </c>
      <c r="L7" s="189">
        <v>123.797550460476</v>
      </c>
      <c r="M7" s="183"/>
      <c r="N7" s="190">
        <v>140.412901713282</v>
      </c>
      <c r="O7" s="191">
        <v>142.83324116877199</v>
      </c>
      <c r="P7" s="192">
        <v>141.64650147009701</v>
      </c>
      <c r="Q7" s="183"/>
      <c r="R7" s="193">
        <v>129.29771536045101</v>
      </c>
      <c r="S7" s="166"/>
      <c r="T7" s="167">
        <v>3.0225140487228002</v>
      </c>
      <c r="U7" s="161">
        <v>3.3591228090785901</v>
      </c>
      <c r="V7" s="161">
        <v>4.4675175213375198</v>
      </c>
      <c r="W7" s="161">
        <v>4.4303485736947303</v>
      </c>
      <c r="X7" s="161">
        <v>2.7361786084319699</v>
      </c>
      <c r="Y7" s="168">
        <v>3.6619465656633499</v>
      </c>
      <c r="Z7" s="161"/>
      <c r="AA7" s="169">
        <v>1.26479953005404</v>
      </c>
      <c r="AB7" s="170">
        <v>1.30401659500805</v>
      </c>
      <c r="AC7" s="171">
        <v>1.28968037950696</v>
      </c>
      <c r="AD7" s="161"/>
      <c r="AE7" s="172">
        <v>2.78895517634944</v>
      </c>
      <c r="AF7" s="30"/>
      <c r="AG7" s="188">
        <v>122.176926189843</v>
      </c>
      <c r="AH7" s="183">
        <v>127.630758586524</v>
      </c>
      <c r="AI7" s="183">
        <v>130.888739298117</v>
      </c>
      <c r="AJ7" s="183">
        <v>130.159447081563</v>
      </c>
      <c r="AK7" s="183">
        <v>128.24806389854999</v>
      </c>
      <c r="AL7" s="189">
        <v>128.05958810744701</v>
      </c>
      <c r="AM7" s="183"/>
      <c r="AN7" s="190">
        <v>145.55972081055401</v>
      </c>
      <c r="AO7" s="191">
        <v>148.35803880881599</v>
      </c>
      <c r="AP7" s="192">
        <v>146.97873741260801</v>
      </c>
      <c r="AQ7" s="183"/>
      <c r="AR7" s="193">
        <v>133.97824974114599</v>
      </c>
      <c r="AS7" s="166"/>
      <c r="AT7" s="167">
        <v>2.5441570783834599</v>
      </c>
      <c r="AU7" s="161">
        <v>3.8882048201461399</v>
      </c>
      <c r="AV7" s="161">
        <v>4.6921159877732803</v>
      </c>
      <c r="AW7" s="161">
        <v>4.11199105684413</v>
      </c>
      <c r="AX7" s="161">
        <v>2.6583322071278901</v>
      </c>
      <c r="AY7" s="168">
        <v>3.6425136169317098</v>
      </c>
      <c r="AZ7" s="161"/>
      <c r="BA7" s="169">
        <v>2.2417168434137298</v>
      </c>
      <c r="BB7" s="170">
        <v>2.12450166767881</v>
      </c>
      <c r="BC7" s="171">
        <v>2.1837470650650301</v>
      </c>
      <c r="BD7" s="161"/>
      <c r="BE7" s="172">
        <v>3.08918053964537</v>
      </c>
    </row>
    <row r="8" spans="1:57" x14ac:dyDescent="0.25">
      <c r="A8" s="21" t="s">
        <v>19</v>
      </c>
      <c r="B8" s="3" t="str">
        <f t="shared" ref="B8:B43" si="0">TRIM(A8)</f>
        <v>Norfolk/Virginia Beach, VA</v>
      </c>
      <c r="C8" s="3"/>
      <c r="D8" s="24" t="s">
        <v>16</v>
      </c>
      <c r="E8" s="27" t="s">
        <v>17</v>
      </c>
      <c r="F8" s="3"/>
      <c r="G8" s="188">
        <v>133.91422116324901</v>
      </c>
      <c r="H8" s="183">
        <v>133.738489205256</v>
      </c>
      <c r="I8" s="183">
        <v>133.94852698969601</v>
      </c>
      <c r="J8" s="183">
        <v>133.099913297852</v>
      </c>
      <c r="K8" s="183">
        <v>134.014886593884</v>
      </c>
      <c r="L8" s="189">
        <v>133.73978863246199</v>
      </c>
      <c r="M8" s="183"/>
      <c r="N8" s="190">
        <v>178.65519998622901</v>
      </c>
      <c r="O8" s="191">
        <v>182.75896242363501</v>
      </c>
      <c r="P8" s="192">
        <v>180.73862292764699</v>
      </c>
      <c r="Q8" s="183"/>
      <c r="R8" s="193">
        <v>148.555187162815</v>
      </c>
      <c r="S8" s="166"/>
      <c r="T8" s="167">
        <v>1.3704533088991999</v>
      </c>
      <c r="U8" s="161">
        <v>1.93490290459406</v>
      </c>
      <c r="V8" s="161">
        <v>1.1123166552264601</v>
      </c>
      <c r="W8" s="161">
        <v>0.70389798040471896</v>
      </c>
      <c r="X8" s="161">
        <v>-2.64967838654887</v>
      </c>
      <c r="Y8" s="168">
        <v>0.41764933452471797</v>
      </c>
      <c r="Z8" s="161"/>
      <c r="AA8" s="169">
        <v>-0.292330372328372</v>
      </c>
      <c r="AB8" s="170">
        <v>-1.8493305990578199</v>
      </c>
      <c r="AC8" s="171">
        <v>-1.0905970869572199</v>
      </c>
      <c r="AD8" s="161"/>
      <c r="AE8" s="172">
        <v>-0.70487774053785002</v>
      </c>
      <c r="AF8" s="30"/>
      <c r="AG8" s="188">
        <v>141.90973226272101</v>
      </c>
      <c r="AH8" s="183">
        <v>142.21590842409</v>
      </c>
      <c r="AI8" s="183">
        <v>142.74328716693299</v>
      </c>
      <c r="AJ8" s="183">
        <v>143.19458033356599</v>
      </c>
      <c r="AK8" s="183">
        <v>143.649516114281</v>
      </c>
      <c r="AL8" s="189">
        <v>142.76882491108</v>
      </c>
      <c r="AM8" s="183"/>
      <c r="AN8" s="190">
        <v>186.54737032328001</v>
      </c>
      <c r="AO8" s="191">
        <v>194.560466002006</v>
      </c>
      <c r="AP8" s="192">
        <v>190.637026822482</v>
      </c>
      <c r="AQ8" s="183"/>
      <c r="AR8" s="193">
        <v>158.30994910073099</v>
      </c>
      <c r="AS8" s="166"/>
      <c r="AT8" s="167">
        <v>0.589222809150307</v>
      </c>
      <c r="AU8" s="161">
        <v>0.74991736057279501</v>
      </c>
      <c r="AV8" s="161">
        <v>0.78484511082726405</v>
      </c>
      <c r="AW8" s="161">
        <v>0.89057706597670205</v>
      </c>
      <c r="AX8" s="161">
        <v>-0.181335796245052</v>
      </c>
      <c r="AY8" s="168">
        <v>0.55995901645920998</v>
      </c>
      <c r="AZ8" s="161"/>
      <c r="BA8" s="169">
        <v>1.68164663786127</v>
      </c>
      <c r="BB8" s="170">
        <v>1.70127207548235</v>
      </c>
      <c r="BC8" s="171">
        <v>1.7028589532907901</v>
      </c>
      <c r="BD8" s="161"/>
      <c r="BE8" s="172">
        <v>1.04165390576864</v>
      </c>
    </row>
    <row r="9" spans="1:57" ht="16" x14ac:dyDescent="0.45">
      <c r="A9" s="21" t="s">
        <v>20</v>
      </c>
      <c r="B9" s="83" t="s">
        <v>71</v>
      </c>
      <c r="C9" s="3"/>
      <c r="D9" s="24" t="s">
        <v>16</v>
      </c>
      <c r="E9" s="27" t="s">
        <v>17</v>
      </c>
      <c r="F9" s="3"/>
      <c r="G9" s="188">
        <v>95.986662137404494</v>
      </c>
      <c r="H9" s="183">
        <v>104.012642720781</v>
      </c>
      <c r="I9" s="183">
        <v>111.732127210974</v>
      </c>
      <c r="J9" s="183">
        <v>108.944432859703</v>
      </c>
      <c r="K9" s="183">
        <v>102.712467753366</v>
      </c>
      <c r="L9" s="189">
        <v>105.22105212666</v>
      </c>
      <c r="M9" s="183"/>
      <c r="N9" s="190">
        <v>112.65097238215699</v>
      </c>
      <c r="O9" s="191">
        <v>117.457477957709</v>
      </c>
      <c r="P9" s="192">
        <v>115.153498198471</v>
      </c>
      <c r="Q9" s="183"/>
      <c r="R9" s="193">
        <v>108.426578597367</v>
      </c>
      <c r="S9" s="166"/>
      <c r="T9" s="167">
        <v>1.88225978933765</v>
      </c>
      <c r="U9" s="161">
        <v>3.34144127070237</v>
      </c>
      <c r="V9" s="161">
        <v>8.7955286576894594</v>
      </c>
      <c r="W9" s="161">
        <v>7.5325116148261797</v>
      </c>
      <c r="X9" s="161">
        <v>5.6459544519636102</v>
      </c>
      <c r="Y9" s="168">
        <v>5.7901911003394897</v>
      </c>
      <c r="Z9" s="161"/>
      <c r="AA9" s="169">
        <v>4.8041748982204897</v>
      </c>
      <c r="AB9" s="170">
        <v>5.77554792207685</v>
      </c>
      <c r="AC9" s="171">
        <v>5.3503353889990501</v>
      </c>
      <c r="AD9" s="161"/>
      <c r="AE9" s="172">
        <v>5.8575606496043102</v>
      </c>
      <c r="AF9" s="30"/>
      <c r="AG9" s="188">
        <v>100.280917448569</v>
      </c>
      <c r="AH9" s="183">
        <v>105.071368353464</v>
      </c>
      <c r="AI9" s="183">
        <v>109.654322692664</v>
      </c>
      <c r="AJ9" s="183">
        <v>107.67109038868701</v>
      </c>
      <c r="AK9" s="183">
        <v>103.437070763251</v>
      </c>
      <c r="AL9" s="189">
        <v>105.462928912477</v>
      </c>
      <c r="AM9" s="183"/>
      <c r="AN9" s="190">
        <v>114.480400113996</v>
      </c>
      <c r="AO9" s="191">
        <v>118.006795757566</v>
      </c>
      <c r="AP9" s="192">
        <v>116.280600745036</v>
      </c>
      <c r="AQ9" s="183"/>
      <c r="AR9" s="193">
        <v>108.93422838977099</v>
      </c>
      <c r="AS9" s="166"/>
      <c r="AT9" s="167">
        <v>3.5916485408915602</v>
      </c>
      <c r="AU9" s="161">
        <v>4.6470708044080302</v>
      </c>
      <c r="AV9" s="161">
        <v>6.34679725878207</v>
      </c>
      <c r="AW9" s="161">
        <v>3.8826247908544</v>
      </c>
      <c r="AX9" s="161">
        <v>0.44019615707264598</v>
      </c>
      <c r="AY9" s="168">
        <v>3.8233362722239699</v>
      </c>
      <c r="AZ9" s="161"/>
      <c r="BA9" s="169">
        <v>-1.1942826425841999</v>
      </c>
      <c r="BB9" s="170">
        <v>-1.87664784942012</v>
      </c>
      <c r="BC9" s="171">
        <v>-1.5472259185230901</v>
      </c>
      <c r="BD9" s="161"/>
      <c r="BE9" s="172">
        <v>1.9528462857159701</v>
      </c>
    </row>
    <row r="10" spans="1:57" x14ac:dyDescent="0.25">
      <c r="A10" s="21" t="s">
        <v>21</v>
      </c>
      <c r="B10" s="3" t="str">
        <f t="shared" si="0"/>
        <v>Virginia Area</v>
      </c>
      <c r="C10" s="3"/>
      <c r="D10" s="24" t="s">
        <v>16</v>
      </c>
      <c r="E10" s="27" t="s">
        <v>17</v>
      </c>
      <c r="F10" s="3"/>
      <c r="G10" s="188">
        <v>109.759312667176</v>
      </c>
      <c r="H10" s="183">
        <v>110.514039169604</v>
      </c>
      <c r="I10" s="183">
        <v>112.234031382015</v>
      </c>
      <c r="J10" s="183">
        <v>112.010649850847</v>
      </c>
      <c r="K10" s="183">
        <v>115.89068363664801</v>
      </c>
      <c r="L10" s="189">
        <v>112.166744880238</v>
      </c>
      <c r="M10" s="183"/>
      <c r="N10" s="190">
        <v>134.81982800352</v>
      </c>
      <c r="O10" s="191">
        <v>137.288375085854</v>
      </c>
      <c r="P10" s="192">
        <v>136.06297700751799</v>
      </c>
      <c r="Q10" s="183"/>
      <c r="R10" s="193">
        <v>119.463751500933</v>
      </c>
      <c r="S10" s="166"/>
      <c r="T10" s="167">
        <v>4.0680788012787303</v>
      </c>
      <c r="U10" s="161">
        <v>3.8566911654624998</v>
      </c>
      <c r="V10" s="161">
        <v>3.68288182496247</v>
      </c>
      <c r="W10" s="161">
        <v>4.7512124383950098</v>
      </c>
      <c r="X10" s="161">
        <v>3.3221520510426599</v>
      </c>
      <c r="Y10" s="168">
        <v>3.9231389461319601</v>
      </c>
      <c r="Z10" s="161"/>
      <c r="AA10" s="169">
        <v>1.53980434784205</v>
      </c>
      <c r="AB10" s="170">
        <v>3.4719935846409302</v>
      </c>
      <c r="AC10" s="171">
        <v>2.5130999370563201</v>
      </c>
      <c r="AD10" s="161"/>
      <c r="AE10" s="172">
        <v>3.1599295849406199</v>
      </c>
      <c r="AF10" s="30"/>
      <c r="AG10" s="188">
        <v>109.960093420744</v>
      </c>
      <c r="AH10" s="183">
        <v>114.525535049392</v>
      </c>
      <c r="AI10" s="183">
        <v>118.70532263388399</v>
      </c>
      <c r="AJ10" s="183">
        <v>119.720176221515</v>
      </c>
      <c r="AK10" s="183">
        <v>122.87070922625701</v>
      </c>
      <c r="AL10" s="189">
        <v>117.54898669452299</v>
      </c>
      <c r="AM10" s="183"/>
      <c r="AN10" s="190">
        <v>142.57320129439</v>
      </c>
      <c r="AO10" s="191">
        <v>142.10447785226</v>
      </c>
      <c r="AP10" s="192">
        <v>142.33767089924299</v>
      </c>
      <c r="AQ10" s="183"/>
      <c r="AR10" s="193">
        <v>125.35073954787499</v>
      </c>
      <c r="AS10" s="166"/>
      <c r="AT10" s="167">
        <v>0.74413207179615504</v>
      </c>
      <c r="AU10" s="161">
        <v>2.9454603372372001</v>
      </c>
      <c r="AV10" s="161">
        <v>4.7826660725480599</v>
      </c>
      <c r="AW10" s="161">
        <v>5.7413624190423702</v>
      </c>
      <c r="AX10" s="161">
        <v>4.4551903902324304</v>
      </c>
      <c r="AY10" s="168">
        <v>3.9303702147459001</v>
      </c>
      <c r="AZ10" s="161"/>
      <c r="BA10" s="169">
        <v>3.0436811630837401</v>
      </c>
      <c r="BB10" s="170">
        <v>3.1207260844765798</v>
      </c>
      <c r="BC10" s="171">
        <v>3.08233341660678</v>
      </c>
      <c r="BD10" s="161"/>
      <c r="BE10" s="172">
        <v>3.5158183868554702</v>
      </c>
    </row>
    <row r="11" spans="1:57" x14ac:dyDescent="0.25">
      <c r="A11" s="34" t="s">
        <v>22</v>
      </c>
      <c r="B11" s="3" t="str">
        <f t="shared" si="0"/>
        <v>Washington, DC</v>
      </c>
      <c r="C11" s="3"/>
      <c r="D11" s="24" t="s">
        <v>16</v>
      </c>
      <c r="E11" s="27" t="s">
        <v>17</v>
      </c>
      <c r="F11" s="3"/>
      <c r="G11" s="188">
        <v>145.21624425264099</v>
      </c>
      <c r="H11" s="183">
        <v>152.68938196473999</v>
      </c>
      <c r="I11" s="183">
        <v>155.48748877236099</v>
      </c>
      <c r="J11" s="183">
        <v>154.93115200306599</v>
      </c>
      <c r="K11" s="183">
        <v>145.329777554494</v>
      </c>
      <c r="L11" s="189">
        <v>151.073967201665</v>
      </c>
      <c r="M11" s="183"/>
      <c r="N11" s="190">
        <v>144.57508543520601</v>
      </c>
      <c r="O11" s="191">
        <v>146.18423837580201</v>
      </c>
      <c r="P11" s="192">
        <v>145.40018594656999</v>
      </c>
      <c r="Q11" s="183"/>
      <c r="R11" s="193">
        <v>149.38084010274699</v>
      </c>
      <c r="S11" s="166"/>
      <c r="T11" s="167">
        <v>3.2668078752777201</v>
      </c>
      <c r="U11" s="161">
        <v>3.5582315513873901</v>
      </c>
      <c r="V11" s="161">
        <v>3.2166806447879801</v>
      </c>
      <c r="W11" s="161">
        <v>5.1214187064210703</v>
      </c>
      <c r="X11" s="161">
        <v>4.1714605006635601</v>
      </c>
      <c r="Y11" s="168">
        <v>3.9134361758677998</v>
      </c>
      <c r="Z11" s="161"/>
      <c r="AA11" s="169">
        <v>4.4582939951640403</v>
      </c>
      <c r="AB11" s="170">
        <v>4.8415763837735399</v>
      </c>
      <c r="AC11" s="171">
        <v>4.6585847946942502</v>
      </c>
      <c r="AD11" s="161"/>
      <c r="AE11" s="172">
        <v>4.1454030692538799</v>
      </c>
      <c r="AF11" s="30"/>
      <c r="AG11" s="188">
        <v>145.044668705795</v>
      </c>
      <c r="AH11" s="183">
        <v>152.90213956113499</v>
      </c>
      <c r="AI11" s="183">
        <v>156.05948038348899</v>
      </c>
      <c r="AJ11" s="183">
        <v>156.218683387455</v>
      </c>
      <c r="AK11" s="183">
        <v>149.75366253739401</v>
      </c>
      <c r="AL11" s="189">
        <v>152.287557076848</v>
      </c>
      <c r="AM11" s="183"/>
      <c r="AN11" s="190">
        <v>148.643855278172</v>
      </c>
      <c r="AO11" s="191">
        <v>149.975343247355</v>
      </c>
      <c r="AP11" s="192">
        <v>149.32124845070501</v>
      </c>
      <c r="AQ11" s="183"/>
      <c r="AR11" s="193">
        <v>151.388806222754</v>
      </c>
      <c r="AS11" s="166"/>
      <c r="AT11" s="167">
        <v>3.7425497902860601</v>
      </c>
      <c r="AU11" s="161">
        <v>4.0082891075136198</v>
      </c>
      <c r="AV11" s="161">
        <v>3.60122107945543</v>
      </c>
      <c r="AW11" s="161">
        <v>5.2235113404211697</v>
      </c>
      <c r="AX11" s="161">
        <v>5.1439896058083097</v>
      </c>
      <c r="AY11" s="168">
        <v>4.3745912458590297</v>
      </c>
      <c r="AZ11" s="161"/>
      <c r="BA11" s="169">
        <v>4.9558616437740897</v>
      </c>
      <c r="BB11" s="170">
        <v>4.0013621513744804</v>
      </c>
      <c r="BC11" s="171">
        <v>4.4580096526303397</v>
      </c>
      <c r="BD11" s="161"/>
      <c r="BE11" s="172">
        <v>4.4130053287444104</v>
      </c>
    </row>
    <row r="12" spans="1:57" x14ac:dyDescent="0.25">
      <c r="A12" s="21" t="s">
        <v>23</v>
      </c>
      <c r="B12" s="3" t="str">
        <f t="shared" si="0"/>
        <v>Arlington, VA</v>
      </c>
      <c r="C12" s="3"/>
      <c r="D12" s="24" t="s">
        <v>16</v>
      </c>
      <c r="E12" s="27" t="s">
        <v>17</v>
      </c>
      <c r="F12" s="3"/>
      <c r="G12" s="188">
        <v>142.45065792302699</v>
      </c>
      <c r="H12" s="183">
        <v>158.223629147483</v>
      </c>
      <c r="I12" s="183">
        <v>162.58590432409099</v>
      </c>
      <c r="J12" s="183">
        <v>162.48670150987201</v>
      </c>
      <c r="K12" s="183">
        <v>148.293954012623</v>
      </c>
      <c r="L12" s="189">
        <v>155.689616252821</v>
      </c>
      <c r="M12" s="183"/>
      <c r="N12" s="190">
        <v>132.802925836599</v>
      </c>
      <c r="O12" s="191">
        <v>130.081505216095</v>
      </c>
      <c r="P12" s="192">
        <v>131.43446567745801</v>
      </c>
      <c r="Q12" s="183"/>
      <c r="R12" s="193">
        <v>148.46456258231501</v>
      </c>
      <c r="S12" s="166"/>
      <c r="T12" s="167">
        <v>7.1152913198274597</v>
      </c>
      <c r="U12" s="161">
        <v>7.0609346102330299</v>
      </c>
      <c r="V12" s="161">
        <v>7.0498594025092798</v>
      </c>
      <c r="W12" s="161">
        <v>8.5228658138486892</v>
      </c>
      <c r="X12" s="161">
        <v>7.2721226212622101</v>
      </c>
      <c r="Y12" s="168">
        <v>7.4991218783658002</v>
      </c>
      <c r="Z12" s="161"/>
      <c r="AA12" s="169">
        <v>9.2640984199640002</v>
      </c>
      <c r="AB12" s="170">
        <v>7.1850354281176196</v>
      </c>
      <c r="AC12" s="171">
        <v>8.2175086258756291</v>
      </c>
      <c r="AD12" s="161"/>
      <c r="AE12" s="172">
        <v>7.3640515789428402</v>
      </c>
      <c r="AF12" s="30"/>
      <c r="AG12" s="188">
        <v>147.87837334288699</v>
      </c>
      <c r="AH12" s="183">
        <v>163.893265167007</v>
      </c>
      <c r="AI12" s="183">
        <v>170.121686726272</v>
      </c>
      <c r="AJ12" s="183">
        <v>167.28761358501001</v>
      </c>
      <c r="AK12" s="183">
        <v>153.58140753588901</v>
      </c>
      <c r="AL12" s="189">
        <v>161.24253305708601</v>
      </c>
      <c r="AM12" s="183"/>
      <c r="AN12" s="190">
        <v>135.031842990927</v>
      </c>
      <c r="AO12" s="191">
        <v>131.670874421338</v>
      </c>
      <c r="AP12" s="192">
        <v>133.35499358433799</v>
      </c>
      <c r="AQ12" s="183"/>
      <c r="AR12" s="193">
        <v>153.222581299848</v>
      </c>
      <c r="AS12" s="166"/>
      <c r="AT12" s="167">
        <v>7.5937840826298402</v>
      </c>
      <c r="AU12" s="161">
        <v>8.5135650947307404</v>
      </c>
      <c r="AV12" s="161">
        <v>8.85864148304635</v>
      </c>
      <c r="AW12" s="161">
        <v>7.6304280690002297</v>
      </c>
      <c r="AX12" s="161">
        <v>5.6733884335632698</v>
      </c>
      <c r="AY12" s="168">
        <v>7.72273246198744</v>
      </c>
      <c r="AZ12" s="161"/>
      <c r="BA12" s="169">
        <v>3.1717941890672101</v>
      </c>
      <c r="BB12" s="170">
        <v>2.1177457211044799</v>
      </c>
      <c r="BC12" s="171">
        <v>2.6458949720799101</v>
      </c>
      <c r="BD12" s="161"/>
      <c r="BE12" s="172">
        <v>6.5006334567529498</v>
      </c>
    </row>
    <row r="13" spans="1:57" x14ac:dyDescent="0.25">
      <c r="A13" s="21" t="s">
        <v>24</v>
      </c>
      <c r="B13" s="3" t="str">
        <f t="shared" si="0"/>
        <v>Suburban Virginia Area</v>
      </c>
      <c r="C13" s="3"/>
      <c r="D13" s="24" t="s">
        <v>16</v>
      </c>
      <c r="E13" s="27" t="s">
        <v>17</v>
      </c>
      <c r="F13" s="3"/>
      <c r="G13" s="188">
        <v>118.85170262542201</v>
      </c>
      <c r="H13" s="183">
        <v>125.14125974805</v>
      </c>
      <c r="I13" s="183">
        <v>125.724233716475</v>
      </c>
      <c r="J13" s="183">
        <v>122.82371395617</v>
      </c>
      <c r="K13" s="183">
        <v>133.78329116278999</v>
      </c>
      <c r="L13" s="189">
        <v>125.67857942787499</v>
      </c>
      <c r="M13" s="183"/>
      <c r="N13" s="190">
        <v>155.342087686247</v>
      </c>
      <c r="O13" s="191">
        <v>164.25693576252499</v>
      </c>
      <c r="P13" s="192">
        <v>159.9923283631</v>
      </c>
      <c r="Q13" s="183"/>
      <c r="R13" s="193">
        <v>137.04417654880399</v>
      </c>
      <c r="S13" s="166"/>
      <c r="T13" s="167">
        <v>1.0547761546936101</v>
      </c>
      <c r="U13" s="161">
        <v>7.4232463118958103</v>
      </c>
      <c r="V13" s="161">
        <v>7.1355018787087099</v>
      </c>
      <c r="W13" s="161">
        <v>2.6899934116534898</v>
      </c>
      <c r="X13" s="161">
        <v>10.771557340081699</v>
      </c>
      <c r="Y13" s="168">
        <v>6.1456282452179902</v>
      </c>
      <c r="Z13" s="161"/>
      <c r="AA13" s="169">
        <v>-1.85247831985491</v>
      </c>
      <c r="AB13" s="170">
        <v>4.2620548180720599</v>
      </c>
      <c r="AC13" s="171">
        <v>1.31548262036627</v>
      </c>
      <c r="AD13" s="161"/>
      <c r="AE13" s="172">
        <v>4.2277526446087199</v>
      </c>
      <c r="AF13" s="30"/>
      <c r="AG13" s="188">
        <v>120.653997779696</v>
      </c>
      <c r="AH13" s="183">
        <v>124.907272279422</v>
      </c>
      <c r="AI13" s="183">
        <v>125.126711567445</v>
      </c>
      <c r="AJ13" s="183">
        <v>123.094645646925</v>
      </c>
      <c r="AK13" s="183">
        <v>129.86426564432301</v>
      </c>
      <c r="AL13" s="189">
        <v>124.883191970368</v>
      </c>
      <c r="AM13" s="183"/>
      <c r="AN13" s="190">
        <v>151.29462491276999</v>
      </c>
      <c r="AO13" s="191">
        <v>155.852709274624</v>
      </c>
      <c r="AP13" s="192">
        <v>153.64202775309801</v>
      </c>
      <c r="AQ13" s="183"/>
      <c r="AR13" s="193">
        <v>134.172431315208</v>
      </c>
      <c r="AS13" s="166"/>
      <c r="AT13" s="167">
        <v>6.89950003996349</v>
      </c>
      <c r="AU13" s="161">
        <v>10.735222637995401</v>
      </c>
      <c r="AV13" s="161">
        <v>9.9433427906205392</v>
      </c>
      <c r="AW13" s="161">
        <v>5.5535277390260802</v>
      </c>
      <c r="AX13" s="161">
        <v>6.7343258166003199</v>
      </c>
      <c r="AY13" s="168">
        <v>7.9448286610017096</v>
      </c>
      <c r="AZ13" s="161"/>
      <c r="BA13" s="169">
        <v>2.1218648826610802</v>
      </c>
      <c r="BB13" s="170">
        <v>0.76067347500175697</v>
      </c>
      <c r="BC13" s="171">
        <v>1.43022656677587</v>
      </c>
      <c r="BD13" s="161"/>
      <c r="BE13" s="172">
        <v>5.34533196570586</v>
      </c>
    </row>
    <row r="14" spans="1:57" x14ac:dyDescent="0.25">
      <c r="A14" s="21" t="s">
        <v>25</v>
      </c>
      <c r="B14" s="3" t="str">
        <f t="shared" si="0"/>
        <v>Alexandria, VA</v>
      </c>
      <c r="C14" s="3"/>
      <c r="D14" s="24" t="s">
        <v>16</v>
      </c>
      <c r="E14" s="27" t="s">
        <v>17</v>
      </c>
      <c r="F14" s="3"/>
      <c r="G14" s="188">
        <v>127.924105097686</v>
      </c>
      <c r="H14" s="183">
        <v>132.516788249211</v>
      </c>
      <c r="I14" s="183">
        <v>134.801932129173</v>
      </c>
      <c r="J14" s="183">
        <v>135.287080239087</v>
      </c>
      <c r="K14" s="183">
        <v>134.050887894049</v>
      </c>
      <c r="L14" s="189">
        <v>133.11910383189101</v>
      </c>
      <c r="M14" s="183"/>
      <c r="N14" s="190">
        <v>131.181114765449</v>
      </c>
      <c r="O14" s="191">
        <v>129.44529401796299</v>
      </c>
      <c r="P14" s="192">
        <v>130.30398869669401</v>
      </c>
      <c r="Q14" s="183"/>
      <c r="R14" s="193">
        <v>132.24397966245999</v>
      </c>
      <c r="S14" s="166"/>
      <c r="T14" s="167">
        <v>8.8045130835242205</v>
      </c>
      <c r="U14" s="161">
        <v>2.0682253589427999</v>
      </c>
      <c r="V14" s="161">
        <v>0.50025812841170003</v>
      </c>
      <c r="W14" s="161">
        <v>2.0332210689716299</v>
      </c>
      <c r="X14" s="161">
        <v>4.6835817991753803</v>
      </c>
      <c r="Y14" s="168">
        <v>3.21878005420638</v>
      </c>
      <c r="Z14" s="161"/>
      <c r="AA14" s="169">
        <v>5.4255253084447599</v>
      </c>
      <c r="AB14" s="170">
        <v>5.0136251517469796</v>
      </c>
      <c r="AC14" s="171">
        <v>5.2269113830255796</v>
      </c>
      <c r="AD14" s="161"/>
      <c r="AE14" s="172">
        <v>3.82779319855638</v>
      </c>
      <c r="AF14" s="30"/>
      <c r="AG14" s="188">
        <v>128.620981365148</v>
      </c>
      <c r="AH14" s="183">
        <v>134.62618070278299</v>
      </c>
      <c r="AI14" s="183">
        <v>137.821749936489</v>
      </c>
      <c r="AJ14" s="183">
        <v>137.70584526128499</v>
      </c>
      <c r="AK14" s="183">
        <v>133.39261326860799</v>
      </c>
      <c r="AL14" s="189">
        <v>134.689433503327</v>
      </c>
      <c r="AM14" s="183"/>
      <c r="AN14" s="190">
        <v>129.64850890366799</v>
      </c>
      <c r="AO14" s="191">
        <v>129.237575403612</v>
      </c>
      <c r="AP14" s="192">
        <v>129.44014764362399</v>
      </c>
      <c r="AQ14" s="183"/>
      <c r="AR14" s="193">
        <v>133.1174541389</v>
      </c>
      <c r="AS14" s="166"/>
      <c r="AT14" s="167">
        <v>6.8805035236583398</v>
      </c>
      <c r="AU14" s="161">
        <v>4.3385555678622199</v>
      </c>
      <c r="AV14" s="161">
        <v>5.2025826157129202</v>
      </c>
      <c r="AW14" s="161">
        <v>5.4649861083170403</v>
      </c>
      <c r="AX14" s="161">
        <v>5.7605792052989404</v>
      </c>
      <c r="AY14" s="168">
        <v>5.4890153340933603</v>
      </c>
      <c r="AZ14" s="161"/>
      <c r="BA14" s="169">
        <v>4.6558760952544</v>
      </c>
      <c r="BB14" s="170">
        <v>4.0130221181558801</v>
      </c>
      <c r="BC14" s="171">
        <v>4.3266582773290096</v>
      </c>
      <c r="BD14" s="161"/>
      <c r="BE14" s="172">
        <v>5.2007953247304402</v>
      </c>
    </row>
    <row r="15" spans="1:57" x14ac:dyDescent="0.25">
      <c r="A15" s="21" t="s">
        <v>26</v>
      </c>
      <c r="B15" s="3" t="str">
        <f t="shared" si="0"/>
        <v>Fairfax/Tysons Corner, VA</v>
      </c>
      <c r="C15" s="3"/>
      <c r="D15" s="24" t="s">
        <v>16</v>
      </c>
      <c r="E15" s="27" t="s">
        <v>17</v>
      </c>
      <c r="F15" s="3"/>
      <c r="G15" s="188">
        <v>138.698162042175</v>
      </c>
      <c r="H15" s="183">
        <v>153.65666055351701</v>
      </c>
      <c r="I15" s="183">
        <v>162.607922513727</v>
      </c>
      <c r="J15" s="183">
        <v>160.30127382465</v>
      </c>
      <c r="K15" s="183">
        <v>142.578285924022</v>
      </c>
      <c r="L15" s="189">
        <v>152.71112727398901</v>
      </c>
      <c r="M15" s="183"/>
      <c r="N15" s="190">
        <v>126.58888064075001</v>
      </c>
      <c r="O15" s="191">
        <v>124.783640687888</v>
      </c>
      <c r="P15" s="192">
        <v>125.65667076051</v>
      </c>
      <c r="Q15" s="183"/>
      <c r="R15" s="193">
        <v>145.44078727563499</v>
      </c>
      <c r="S15" s="166"/>
      <c r="T15" s="167">
        <v>1.6378433073379399</v>
      </c>
      <c r="U15" s="161">
        <v>2.3463489635180599</v>
      </c>
      <c r="V15" s="161">
        <v>6.89006235653323</v>
      </c>
      <c r="W15" s="161">
        <v>6.9083984820612896</v>
      </c>
      <c r="X15" s="161">
        <v>2.5071790769082201</v>
      </c>
      <c r="Y15" s="168">
        <v>4.4612820659330099</v>
      </c>
      <c r="Z15" s="161"/>
      <c r="AA15" s="169">
        <v>4.7879904405379596</v>
      </c>
      <c r="AB15" s="170">
        <v>4.1981758732605199</v>
      </c>
      <c r="AC15" s="171">
        <v>4.47725548798332</v>
      </c>
      <c r="AD15" s="161"/>
      <c r="AE15" s="172">
        <v>4.91846361050019</v>
      </c>
      <c r="AF15" s="30"/>
      <c r="AG15" s="188">
        <v>137.00375240872799</v>
      </c>
      <c r="AH15" s="183">
        <v>154.431233908813</v>
      </c>
      <c r="AI15" s="183">
        <v>161.16087772704199</v>
      </c>
      <c r="AJ15" s="183">
        <v>157.47501253831101</v>
      </c>
      <c r="AK15" s="183">
        <v>141.88600495160901</v>
      </c>
      <c r="AL15" s="189">
        <v>151.273092149164</v>
      </c>
      <c r="AM15" s="183"/>
      <c r="AN15" s="190">
        <v>127.92032642395201</v>
      </c>
      <c r="AO15" s="191">
        <v>128.264292863994</v>
      </c>
      <c r="AP15" s="192">
        <v>128.09747782193099</v>
      </c>
      <c r="AQ15" s="183"/>
      <c r="AR15" s="193">
        <v>144.61066115447301</v>
      </c>
      <c r="AS15" s="166"/>
      <c r="AT15" s="167">
        <v>4.8872961125228498</v>
      </c>
      <c r="AU15" s="161">
        <v>4.7782080809615497</v>
      </c>
      <c r="AV15" s="161">
        <v>6.3089821694305899</v>
      </c>
      <c r="AW15" s="161">
        <v>4.60783411952682</v>
      </c>
      <c r="AX15" s="161">
        <v>2.0028497828640099</v>
      </c>
      <c r="AY15" s="168">
        <v>4.69382512725163</v>
      </c>
      <c r="AZ15" s="161"/>
      <c r="BA15" s="169">
        <v>4.1093887318935698</v>
      </c>
      <c r="BB15" s="170">
        <v>5.1655185883213903</v>
      </c>
      <c r="BC15" s="171">
        <v>4.64936446036738</v>
      </c>
      <c r="BD15" s="161"/>
      <c r="BE15" s="172">
        <v>4.9790936133209698</v>
      </c>
    </row>
    <row r="16" spans="1:57" x14ac:dyDescent="0.25">
      <c r="A16" s="21" t="s">
        <v>27</v>
      </c>
      <c r="B16" s="3" t="str">
        <f t="shared" si="0"/>
        <v>I-95 Fredericksburg, VA</v>
      </c>
      <c r="C16" s="3"/>
      <c r="D16" s="24" t="s">
        <v>16</v>
      </c>
      <c r="E16" s="27" t="s">
        <v>17</v>
      </c>
      <c r="F16" s="3"/>
      <c r="G16" s="188">
        <v>92.607542676501495</v>
      </c>
      <c r="H16" s="183">
        <v>93.906943719716693</v>
      </c>
      <c r="I16" s="183">
        <v>96.676097383720901</v>
      </c>
      <c r="J16" s="183">
        <v>95.869535305863096</v>
      </c>
      <c r="K16" s="183">
        <v>97.085110542663898</v>
      </c>
      <c r="L16" s="189">
        <v>95.308672782644607</v>
      </c>
      <c r="M16" s="183"/>
      <c r="N16" s="190">
        <v>106.094042232277</v>
      </c>
      <c r="O16" s="191">
        <v>106.402823753462</v>
      </c>
      <c r="P16" s="192">
        <v>106.24592182576799</v>
      </c>
      <c r="Q16" s="183"/>
      <c r="R16" s="193">
        <v>98.658597548252402</v>
      </c>
      <c r="S16" s="166"/>
      <c r="T16" s="167">
        <v>2.8189764510800002</v>
      </c>
      <c r="U16" s="161">
        <v>3.2358532190625602</v>
      </c>
      <c r="V16" s="161">
        <v>5.8705950042082904</v>
      </c>
      <c r="W16" s="161">
        <v>4.5007388677409903</v>
      </c>
      <c r="X16" s="161">
        <v>5.4066740920272398</v>
      </c>
      <c r="Y16" s="168">
        <v>4.42883624884744</v>
      </c>
      <c r="Z16" s="161"/>
      <c r="AA16" s="169">
        <v>6.2251417932942701</v>
      </c>
      <c r="AB16" s="170">
        <v>3.5526855860997899</v>
      </c>
      <c r="AC16" s="171">
        <v>4.8490934175032399</v>
      </c>
      <c r="AD16" s="161"/>
      <c r="AE16" s="172">
        <v>4.5578784103442196</v>
      </c>
      <c r="AF16" s="30"/>
      <c r="AG16" s="188">
        <v>93.862094416243593</v>
      </c>
      <c r="AH16" s="183">
        <v>95.8582540926908</v>
      </c>
      <c r="AI16" s="183">
        <v>97.796833044174505</v>
      </c>
      <c r="AJ16" s="183">
        <v>97.280667732196704</v>
      </c>
      <c r="AK16" s="183">
        <v>98.848000779929805</v>
      </c>
      <c r="AL16" s="189">
        <v>96.820112728036705</v>
      </c>
      <c r="AM16" s="183"/>
      <c r="AN16" s="190">
        <v>110.480307917888</v>
      </c>
      <c r="AO16" s="191">
        <v>111.16256060784001</v>
      </c>
      <c r="AP16" s="192">
        <v>110.81889482788699</v>
      </c>
      <c r="AQ16" s="183"/>
      <c r="AR16" s="193">
        <v>101.29588480946499</v>
      </c>
      <c r="AS16" s="166"/>
      <c r="AT16" s="167">
        <v>2.5902147643722899</v>
      </c>
      <c r="AU16" s="161">
        <v>3.8906079060950001</v>
      </c>
      <c r="AV16" s="161">
        <v>5.0077749250573103</v>
      </c>
      <c r="AW16" s="161">
        <v>4.2279027080936</v>
      </c>
      <c r="AX16" s="161">
        <v>4.5636722744315898</v>
      </c>
      <c r="AY16" s="168">
        <v>4.1154646397738404</v>
      </c>
      <c r="AZ16" s="161"/>
      <c r="BA16" s="169">
        <v>3.6008987292105301</v>
      </c>
      <c r="BB16" s="170">
        <v>3.3470697689792699</v>
      </c>
      <c r="BC16" s="171">
        <v>3.4662872800720299</v>
      </c>
      <c r="BD16" s="161"/>
      <c r="BE16" s="172">
        <v>3.8323690932335301</v>
      </c>
    </row>
    <row r="17" spans="1:57" x14ac:dyDescent="0.25">
      <c r="A17" s="21" t="s">
        <v>28</v>
      </c>
      <c r="B17" s="3" t="str">
        <f t="shared" si="0"/>
        <v>Dulles Airport Area, VA</v>
      </c>
      <c r="C17" s="3"/>
      <c r="D17" s="24" t="s">
        <v>16</v>
      </c>
      <c r="E17" s="27" t="s">
        <v>17</v>
      </c>
      <c r="F17" s="3"/>
      <c r="G17" s="188">
        <v>113.37606426415699</v>
      </c>
      <c r="H17" s="183">
        <v>128.71420244985799</v>
      </c>
      <c r="I17" s="183">
        <v>134.40521834326699</v>
      </c>
      <c r="J17" s="183">
        <v>131.779512717199</v>
      </c>
      <c r="K17" s="183">
        <v>122.089464208555</v>
      </c>
      <c r="L17" s="189">
        <v>127.020308560053</v>
      </c>
      <c r="M17" s="183"/>
      <c r="N17" s="190">
        <v>111.28958562367799</v>
      </c>
      <c r="O17" s="191">
        <v>110.914927927927</v>
      </c>
      <c r="P17" s="192">
        <v>111.09375042044999</v>
      </c>
      <c r="Q17" s="183"/>
      <c r="R17" s="193">
        <v>122.381187075029</v>
      </c>
      <c r="S17" s="166"/>
      <c r="T17" s="167">
        <v>1.0946791950588</v>
      </c>
      <c r="U17" s="161">
        <v>1.7146414843473801</v>
      </c>
      <c r="V17" s="161">
        <v>3.0825002757855402</v>
      </c>
      <c r="W17" s="161">
        <v>6.4322013290780298</v>
      </c>
      <c r="X17" s="161">
        <v>5.1729974873935802</v>
      </c>
      <c r="Y17" s="168">
        <v>3.7368096079948501</v>
      </c>
      <c r="Z17" s="161"/>
      <c r="AA17" s="169">
        <v>3.1670308775504199</v>
      </c>
      <c r="AB17" s="170">
        <v>3.33009901807146</v>
      </c>
      <c r="AC17" s="171">
        <v>3.2405940100855402</v>
      </c>
      <c r="AD17" s="161"/>
      <c r="AE17" s="172">
        <v>3.3740270551906701</v>
      </c>
      <c r="AF17" s="30"/>
      <c r="AG17" s="188">
        <v>114.862163038258</v>
      </c>
      <c r="AH17" s="183">
        <v>129.188413853036</v>
      </c>
      <c r="AI17" s="183">
        <v>134.51045090641301</v>
      </c>
      <c r="AJ17" s="183">
        <v>131.971599962331</v>
      </c>
      <c r="AK17" s="183">
        <v>123.87654316825601</v>
      </c>
      <c r="AL17" s="189">
        <v>127.501198111574</v>
      </c>
      <c r="AM17" s="183"/>
      <c r="AN17" s="190">
        <v>113.017366528911</v>
      </c>
      <c r="AO17" s="191">
        <v>113.054229723606</v>
      </c>
      <c r="AP17" s="192">
        <v>113.036142991378</v>
      </c>
      <c r="AQ17" s="183"/>
      <c r="AR17" s="193">
        <v>123.339422023439</v>
      </c>
      <c r="AS17" s="166"/>
      <c r="AT17" s="167">
        <v>0.98099269168185199</v>
      </c>
      <c r="AU17" s="161">
        <v>4.0171343402336204</v>
      </c>
      <c r="AV17" s="161">
        <v>4.2121544729048601</v>
      </c>
      <c r="AW17" s="161">
        <v>3.6040959016324701</v>
      </c>
      <c r="AX17" s="161">
        <v>2.4481983706387802</v>
      </c>
      <c r="AY17" s="168">
        <v>3.23262929253137</v>
      </c>
      <c r="AZ17" s="161"/>
      <c r="BA17" s="169">
        <v>1.6123635430587</v>
      </c>
      <c r="BB17" s="170">
        <v>1.7915496816446299</v>
      </c>
      <c r="BC17" s="171">
        <v>1.7019637883513901</v>
      </c>
      <c r="BD17" s="161"/>
      <c r="BE17" s="172">
        <v>2.7671259997549398</v>
      </c>
    </row>
    <row r="18" spans="1:57" x14ac:dyDescent="0.25">
      <c r="A18" s="21" t="s">
        <v>29</v>
      </c>
      <c r="B18" s="3" t="str">
        <f t="shared" si="0"/>
        <v>Williamsburg, VA</v>
      </c>
      <c r="C18" s="3"/>
      <c r="D18" s="24" t="s">
        <v>16</v>
      </c>
      <c r="E18" s="27" t="s">
        <v>17</v>
      </c>
      <c r="F18" s="3"/>
      <c r="G18" s="188">
        <v>131.061599682707</v>
      </c>
      <c r="H18" s="183">
        <v>127.77996860282499</v>
      </c>
      <c r="I18" s="183">
        <v>125.81659939455</v>
      </c>
      <c r="J18" s="183">
        <v>132.030228832951</v>
      </c>
      <c r="K18" s="183">
        <v>137.51946179822701</v>
      </c>
      <c r="L18" s="189">
        <v>131.13398723157201</v>
      </c>
      <c r="M18" s="183"/>
      <c r="N18" s="190">
        <v>168.39122783603401</v>
      </c>
      <c r="O18" s="191">
        <v>168.955810862134</v>
      </c>
      <c r="P18" s="192">
        <v>168.674083341261</v>
      </c>
      <c r="Q18" s="183"/>
      <c r="R18" s="193">
        <v>143.78618045980599</v>
      </c>
      <c r="S18" s="166"/>
      <c r="T18" s="167">
        <v>-2.15133360314656</v>
      </c>
      <c r="U18" s="161">
        <v>-3.2019498600830798</v>
      </c>
      <c r="V18" s="161">
        <v>-7.4156679098966496</v>
      </c>
      <c r="W18" s="161">
        <v>-1.75489133607703</v>
      </c>
      <c r="X18" s="161">
        <v>-5.0364593881672999</v>
      </c>
      <c r="Y18" s="168">
        <v>-3.9614982383029398</v>
      </c>
      <c r="Z18" s="161"/>
      <c r="AA18" s="169">
        <v>-5.3718191001962801</v>
      </c>
      <c r="AB18" s="170">
        <v>-5.9104148159008201</v>
      </c>
      <c r="AC18" s="171">
        <v>-5.6340178127462597</v>
      </c>
      <c r="AD18" s="161"/>
      <c r="AE18" s="172">
        <v>-5.0152344913830698</v>
      </c>
      <c r="AF18" s="30"/>
      <c r="AG18" s="188">
        <v>138.36639806278399</v>
      </c>
      <c r="AH18" s="183">
        <v>137.92052259178701</v>
      </c>
      <c r="AI18" s="183">
        <v>134.13278121069601</v>
      </c>
      <c r="AJ18" s="183">
        <v>136.87090598200601</v>
      </c>
      <c r="AK18" s="183">
        <v>140.438489823054</v>
      </c>
      <c r="AL18" s="189">
        <v>137.56876597596101</v>
      </c>
      <c r="AM18" s="183"/>
      <c r="AN18" s="190">
        <v>176.56798126906301</v>
      </c>
      <c r="AO18" s="191">
        <v>182.79802947733401</v>
      </c>
      <c r="AP18" s="192">
        <v>179.74497926272099</v>
      </c>
      <c r="AQ18" s="183"/>
      <c r="AR18" s="193">
        <v>151.936337406945</v>
      </c>
      <c r="AS18" s="166"/>
      <c r="AT18" s="167">
        <v>-1.5711853070701001</v>
      </c>
      <c r="AU18" s="161">
        <v>-2.4334029423105701</v>
      </c>
      <c r="AV18" s="161">
        <v>-4.56774361535137</v>
      </c>
      <c r="AW18" s="161">
        <v>-3.1998996611604702</v>
      </c>
      <c r="AX18" s="161">
        <v>-2.5744025934924202</v>
      </c>
      <c r="AY18" s="168">
        <v>-2.8957311021607799</v>
      </c>
      <c r="AZ18" s="161"/>
      <c r="BA18" s="169">
        <v>-5.1799424398365099</v>
      </c>
      <c r="BB18" s="170">
        <v>-6.2537743494042104</v>
      </c>
      <c r="BC18" s="171">
        <v>-5.7184691934094101</v>
      </c>
      <c r="BD18" s="161"/>
      <c r="BE18" s="172">
        <v>-4.2567628143327703</v>
      </c>
    </row>
    <row r="19" spans="1:57" x14ac:dyDescent="0.25">
      <c r="A19" s="21" t="s">
        <v>30</v>
      </c>
      <c r="B19" s="3" t="str">
        <f t="shared" si="0"/>
        <v>Virginia Beach, VA</v>
      </c>
      <c r="C19" s="3"/>
      <c r="D19" s="24" t="s">
        <v>16</v>
      </c>
      <c r="E19" s="27" t="s">
        <v>17</v>
      </c>
      <c r="F19" s="3"/>
      <c r="G19" s="188">
        <v>181.87576901009601</v>
      </c>
      <c r="H19" s="183">
        <v>182.42848086354499</v>
      </c>
      <c r="I19" s="183">
        <v>179.80819318594101</v>
      </c>
      <c r="J19" s="183">
        <v>179.417723818307</v>
      </c>
      <c r="K19" s="183">
        <v>181.72245744485201</v>
      </c>
      <c r="L19" s="189">
        <v>181.03127251126199</v>
      </c>
      <c r="M19" s="183"/>
      <c r="N19" s="190">
        <v>260.41767568175101</v>
      </c>
      <c r="O19" s="191">
        <v>264.88774170097298</v>
      </c>
      <c r="P19" s="192">
        <v>262.70153559921602</v>
      </c>
      <c r="Q19" s="183"/>
      <c r="R19" s="193">
        <v>207.82560508453301</v>
      </c>
      <c r="S19" s="166"/>
      <c r="T19" s="167">
        <v>0.26568684930284597</v>
      </c>
      <c r="U19" s="161">
        <v>2.37937068118767</v>
      </c>
      <c r="V19" s="161">
        <v>1.5107316325817901</v>
      </c>
      <c r="W19" s="161">
        <v>0.64226885477415996</v>
      </c>
      <c r="X19" s="161">
        <v>-2.6739355856156202</v>
      </c>
      <c r="Y19" s="168">
        <v>0.354744253321435</v>
      </c>
      <c r="Z19" s="161"/>
      <c r="AA19" s="169">
        <v>4.3193148793477798</v>
      </c>
      <c r="AB19" s="170">
        <v>1.2290356508004701</v>
      </c>
      <c r="AC19" s="171">
        <v>2.6855665656771901</v>
      </c>
      <c r="AD19" s="161"/>
      <c r="AE19" s="172">
        <v>0.95476616563275696</v>
      </c>
      <c r="AF19" s="30"/>
      <c r="AG19" s="188">
        <v>199.42467628045699</v>
      </c>
      <c r="AH19" s="183">
        <v>198.16676581416999</v>
      </c>
      <c r="AI19" s="183">
        <v>198.41117307551301</v>
      </c>
      <c r="AJ19" s="183">
        <v>199.27174367183099</v>
      </c>
      <c r="AK19" s="183">
        <v>202.12110544964801</v>
      </c>
      <c r="AL19" s="189">
        <v>199.49342841183301</v>
      </c>
      <c r="AM19" s="183"/>
      <c r="AN19" s="190">
        <v>264.683632035914</v>
      </c>
      <c r="AO19" s="191">
        <v>276.923190614747</v>
      </c>
      <c r="AP19" s="192">
        <v>270.94615931370299</v>
      </c>
      <c r="AQ19" s="183"/>
      <c r="AR19" s="193">
        <v>222.95574347386099</v>
      </c>
      <c r="AS19" s="166"/>
      <c r="AT19" s="167">
        <v>-0.13263391216641901</v>
      </c>
      <c r="AU19" s="161">
        <v>-7.0517577874145698E-2</v>
      </c>
      <c r="AV19" s="161">
        <v>0.228734617606249</v>
      </c>
      <c r="AW19" s="161">
        <v>0.65143838105427299</v>
      </c>
      <c r="AX19" s="161">
        <v>-0.23305778975180799</v>
      </c>
      <c r="AY19" s="168">
        <v>8.7519527056502594E-2</v>
      </c>
      <c r="AZ19" s="161"/>
      <c r="BA19" s="169">
        <v>2.8087870639641599</v>
      </c>
      <c r="BB19" s="170">
        <v>3.1508795105333101</v>
      </c>
      <c r="BC19" s="171">
        <v>2.99815767212724</v>
      </c>
      <c r="BD19" s="161"/>
      <c r="BE19" s="172">
        <v>1.51351615573839</v>
      </c>
    </row>
    <row r="20" spans="1:57" x14ac:dyDescent="0.25">
      <c r="A20" s="34" t="s">
        <v>31</v>
      </c>
      <c r="B20" s="3" t="str">
        <f t="shared" si="0"/>
        <v>Norfolk/Portsmouth, VA</v>
      </c>
      <c r="C20" s="3"/>
      <c r="D20" s="24" t="s">
        <v>16</v>
      </c>
      <c r="E20" s="27" t="s">
        <v>17</v>
      </c>
      <c r="F20" s="3"/>
      <c r="G20" s="188">
        <v>118.584304279835</v>
      </c>
      <c r="H20" s="183">
        <v>122.012559239653</v>
      </c>
      <c r="I20" s="183">
        <v>128.99800525600301</v>
      </c>
      <c r="J20" s="183">
        <v>117.82822305093499</v>
      </c>
      <c r="K20" s="183">
        <v>111.548355456268</v>
      </c>
      <c r="L20" s="189">
        <v>120.169683108928</v>
      </c>
      <c r="M20" s="183"/>
      <c r="N20" s="190">
        <v>136.98577821111601</v>
      </c>
      <c r="O20" s="191">
        <v>144.94241282442701</v>
      </c>
      <c r="P20" s="192">
        <v>141.10004117514299</v>
      </c>
      <c r="Q20" s="183"/>
      <c r="R20" s="193">
        <v>126.653611592076</v>
      </c>
      <c r="S20" s="166"/>
      <c r="T20" s="167">
        <v>3.4675559693746099</v>
      </c>
      <c r="U20" s="161">
        <v>2.2293910560992898</v>
      </c>
      <c r="V20" s="161">
        <v>7.15420609374672</v>
      </c>
      <c r="W20" s="161">
        <v>-1.1759975804502001</v>
      </c>
      <c r="X20" s="161">
        <v>-5.9038097670889202</v>
      </c>
      <c r="Y20" s="168">
        <v>1.3661180297465301</v>
      </c>
      <c r="Z20" s="161"/>
      <c r="AA20" s="169">
        <v>-12.9702271152394</v>
      </c>
      <c r="AB20" s="170">
        <v>-10.146807308288</v>
      </c>
      <c r="AC20" s="171">
        <v>-11.4576830992673</v>
      </c>
      <c r="AD20" s="161"/>
      <c r="AE20" s="172">
        <v>-3.7093484659858298</v>
      </c>
      <c r="AF20" s="30"/>
      <c r="AG20" s="188">
        <v>114.58693084898999</v>
      </c>
      <c r="AH20" s="183">
        <v>122.797113559724</v>
      </c>
      <c r="AI20" s="183">
        <v>126.111656830507</v>
      </c>
      <c r="AJ20" s="183">
        <v>122.250169001885</v>
      </c>
      <c r="AK20" s="183">
        <v>115.08943125115999</v>
      </c>
      <c r="AL20" s="189">
        <v>120.430709063477</v>
      </c>
      <c r="AM20" s="183"/>
      <c r="AN20" s="190">
        <v>153.32397013756599</v>
      </c>
      <c r="AO20" s="191">
        <v>160.40548784674999</v>
      </c>
      <c r="AP20" s="192">
        <v>156.95269305007301</v>
      </c>
      <c r="AQ20" s="183"/>
      <c r="AR20" s="193">
        <v>132.167679733706</v>
      </c>
      <c r="AS20" s="166"/>
      <c r="AT20" s="167">
        <v>2.8607651452165399</v>
      </c>
      <c r="AU20" s="161">
        <v>5.79717967663046</v>
      </c>
      <c r="AV20" s="161">
        <v>6.3693904197489699</v>
      </c>
      <c r="AW20" s="161">
        <v>3.6325947985342202</v>
      </c>
      <c r="AX20" s="161">
        <v>0.83124790584336405</v>
      </c>
      <c r="AY20" s="168">
        <v>4.0446479683656298</v>
      </c>
      <c r="AZ20" s="161"/>
      <c r="BA20" s="169">
        <v>4.0766213080576303</v>
      </c>
      <c r="BB20" s="170">
        <v>4.7142643564018902</v>
      </c>
      <c r="BC20" s="171">
        <v>4.4207986839051996</v>
      </c>
      <c r="BD20" s="161"/>
      <c r="BE20" s="172">
        <v>4.3587498579012003</v>
      </c>
    </row>
    <row r="21" spans="1:57" x14ac:dyDescent="0.25">
      <c r="A21" s="35" t="s">
        <v>32</v>
      </c>
      <c r="B21" s="3" t="str">
        <f t="shared" si="0"/>
        <v>Newport News/Hampton, VA</v>
      </c>
      <c r="C21" s="3"/>
      <c r="D21" s="24" t="s">
        <v>16</v>
      </c>
      <c r="E21" s="27" t="s">
        <v>17</v>
      </c>
      <c r="F21" s="3"/>
      <c r="G21" s="188">
        <v>85.916871014492699</v>
      </c>
      <c r="H21" s="183">
        <v>88.311409961943099</v>
      </c>
      <c r="I21" s="183">
        <v>90.226841140953496</v>
      </c>
      <c r="J21" s="183">
        <v>90.519320759440802</v>
      </c>
      <c r="K21" s="183">
        <v>90.479422569227495</v>
      </c>
      <c r="L21" s="189">
        <v>89.2227470941707</v>
      </c>
      <c r="M21" s="183"/>
      <c r="N21" s="190">
        <v>107.70873553951</v>
      </c>
      <c r="O21" s="191">
        <v>109.617869447731</v>
      </c>
      <c r="P21" s="192">
        <v>108.671276203261</v>
      </c>
      <c r="Q21" s="183"/>
      <c r="R21" s="193">
        <v>95.175399923908003</v>
      </c>
      <c r="S21" s="166"/>
      <c r="T21" s="167">
        <v>5.6026458813020703</v>
      </c>
      <c r="U21" s="161">
        <v>4.0978661525169402</v>
      </c>
      <c r="V21" s="161">
        <v>4.6247286051446803</v>
      </c>
      <c r="W21" s="161">
        <v>6.5116544093342101</v>
      </c>
      <c r="X21" s="161">
        <v>2.60131668068767</v>
      </c>
      <c r="Y21" s="168">
        <v>4.6217304221769204</v>
      </c>
      <c r="Z21" s="161"/>
      <c r="AA21" s="169">
        <v>-6.22690906221702</v>
      </c>
      <c r="AB21" s="170">
        <v>-6.00316228271359</v>
      </c>
      <c r="AC21" s="171">
        <v>-6.1137065859934898</v>
      </c>
      <c r="AD21" s="161"/>
      <c r="AE21" s="172">
        <v>-0.32112439209889598</v>
      </c>
      <c r="AF21" s="30"/>
      <c r="AG21" s="188">
        <v>88.463722772277194</v>
      </c>
      <c r="AH21" s="183">
        <v>91.220822915787195</v>
      </c>
      <c r="AI21" s="183">
        <v>92.422990633251899</v>
      </c>
      <c r="AJ21" s="183">
        <v>93.538542908545693</v>
      </c>
      <c r="AK21" s="183">
        <v>93.294038656376699</v>
      </c>
      <c r="AL21" s="189">
        <v>91.910195472488098</v>
      </c>
      <c r="AM21" s="183"/>
      <c r="AN21" s="190">
        <v>116.850100414789</v>
      </c>
      <c r="AO21" s="191">
        <v>120.78680902527</v>
      </c>
      <c r="AP21" s="192">
        <v>118.854944818227</v>
      </c>
      <c r="AQ21" s="183"/>
      <c r="AR21" s="193">
        <v>100.59799559427501</v>
      </c>
      <c r="AS21" s="166"/>
      <c r="AT21" s="167">
        <v>5.0633589011530997</v>
      </c>
      <c r="AU21" s="161">
        <v>6.9870494385190103</v>
      </c>
      <c r="AV21" s="161">
        <v>6.6658233345125604</v>
      </c>
      <c r="AW21" s="161">
        <v>5.5322860360706203</v>
      </c>
      <c r="AX21" s="161">
        <v>2.8970070327928399</v>
      </c>
      <c r="AY21" s="168">
        <v>5.3832953306959999</v>
      </c>
      <c r="AZ21" s="161"/>
      <c r="BA21" s="169">
        <v>0.86949158874657495</v>
      </c>
      <c r="BB21" s="170">
        <v>0.37775981624445898</v>
      </c>
      <c r="BC21" s="171">
        <v>0.61565122113857196</v>
      </c>
      <c r="BD21" s="161"/>
      <c r="BE21" s="172">
        <v>3.2239030183039299</v>
      </c>
    </row>
    <row r="22" spans="1:57" x14ac:dyDescent="0.25">
      <c r="A22" s="36" t="s">
        <v>33</v>
      </c>
      <c r="B22" s="3" t="str">
        <f t="shared" si="0"/>
        <v>Chesapeake/Suffolk, VA</v>
      </c>
      <c r="C22" s="3"/>
      <c r="D22" s="25" t="s">
        <v>16</v>
      </c>
      <c r="E22" s="28" t="s">
        <v>17</v>
      </c>
      <c r="F22" s="3"/>
      <c r="G22" s="194">
        <v>98.918409055323494</v>
      </c>
      <c r="H22" s="195">
        <v>103.18292284782601</v>
      </c>
      <c r="I22" s="195">
        <v>104.61900227700001</v>
      </c>
      <c r="J22" s="195">
        <v>104.045384458874</v>
      </c>
      <c r="K22" s="195">
        <v>101.19459056116401</v>
      </c>
      <c r="L22" s="196">
        <v>102.551606023169</v>
      </c>
      <c r="M22" s="183"/>
      <c r="N22" s="197">
        <v>120.451245724907</v>
      </c>
      <c r="O22" s="198">
        <v>122.728871421997</v>
      </c>
      <c r="P22" s="199">
        <v>121.595588069364</v>
      </c>
      <c r="Q22" s="183"/>
      <c r="R22" s="200">
        <v>107.909042106803</v>
      </c>
      <c r="S22" s="166"/>
      <c r="T22" s="173">
        <v>2.5847502546377399</v>
      </c>
      <c r="U22" s="174">
        <v>2.71318288093449</v>
      </c>
      <c r="V22" s="174">
        <v>0.45646434032886002</v>
      </c>
      <c r="W22" s="174">
        <v>1.24832289139777</v>
      </c>
      <c r="X22" s="174">
        <v>0.45971097319675502</v>
      </c>
      <c r="Y22" s="175">
        <v>1.4239014879662599</v>
      </c>
      <c r="Z22" s="161"/>
      <c r="AA22" s="176">
        <v>-1.75591229484432</v>
      </c>
      <c r="AB22" s="177">
        <v>-4.0749732768438101</v>
      </c>
      <c r="AC22" s="178">
        <v>-2.9770938311499502</v>
      </c>
      <c r="AD22" s="161"/>
      <c r="AE22" s="179">
        <v>-0.61373358742769402</v>
      </c>
      <c r="AF22" s="31"/>
      <c r="AG22" s="194">
        <v>101.352609625879</v>
      </c>
      <c r="AH22" s="195">
        <v>105.599963680692</v>
      </c>
      <c r="AI22" s="195">
        <v>107.780873048307</v>
      </c>
      <c r="AJ22" s="195">
        <v>107.87315384899399</v>
      </c>
      <c r="AK22" s="195">
        <v>104.67568742067699</v>
      </c>
      <c r="AL22" s="196">
        <v>105.640856491652</v>
      </c>
      <c r="AM22" s="183"/>
      <c r="AN22" s="197">
        <v>133.10470037286299</v>
      </c>
      <c r="AO22" s="198">
        <v>137.40155166826</v>
      </c>
      <c r="AP22" s="199">
        <v>135.283887532222</v>
      </c>
      <c r="AQ22" s="183"/>
      <c r="AR22" s="200">
        <v>114.680172219195</v>
      </c>
      <c r="AS22" s="166"/>
      <c r="AT22" s="173">
        <v>2.5766432811740301</v>
      </c>
      <c r="AU22" s="174">
        <v>2.55368102029002</v>
      </c>
      <c r="AV22" s="174">
        <v>2.36051834248036</v>
      </c>
      <c r="AW22" s="174">
        <v>2.4025035738987599</v>
      </c>
      <c r="AX22" s="174">
        <v>1.6488761989518399</v>
      </c>
      <c r="AY22" s="175">
        <v>2.3299136267918001</v>
      </c>
      <c r="AZ22" s="161"/>
      <c r="BA22" s="176">
        <v>2.4997442908996899</v>
      </c>
      <c r="BB22" s="177">
        <v>2.1810550654705501</v>
      </c>
      <c r="BC22" s="178">
        <v>2.3432800865843801</v>
      </c>
      <c r="BD22" s="161"/>
      <c r="BE22" s="179">
        <v>2.3069421384258599</v>
      </c>
    </row>
    <row r="23" spans="1:57" ht="13" x14ac:dyDescent="0.3">
      <c r="A23" s="35" t="s">
        <v>111</v>
      </c>
      <c r="B23" s="3" t="s">
        <v>111</v>
      </c>
      <c r="C23" s="9"/>
      <c r="D23" s="23" t="s">
        <v>16</v>
      </c>
      <c r="E23" s="26" t="s">
        <v>17</v>
      </c>
      <c r="F23" s="3"/>
      <c r="G23" s="180">
        <v>138.20728506787299</v>
      </c>
      <c r="H23" s="181">
        <v>151.78423312883399</v>
      </c>
      <c r="I23" s="181">
        <v>172.98963959634699</v>
      </c>
      <c r="J23" s="181">
        <v>160.99048076923</v>
      </c>
      <c r="K23" s="181">
        <v>145.669120342089</v>
      </c>
      <c r="L23" s="182">
        <v>156.150548948948</v>
      </c>
      <c r="M23" s="183"/>
      <c r="N23" s="184">
        <v>156.126732536764</v>
      </c>
      <c r="O23" s="185">
        <v>167.36672774869101</v>
      </c>
      <c r="P23" s="186">
        <v>162.32379381443201</v>
      </c>
      <c r="Q23" s="183"/>
      <c r="R23" s="187">
        <v>158.423052751423</v>
      </c>
      <c r="S23" s="166"/>
      <c r="T23" s="158">
        <v>-4.8809296706018701</v>
      </c>
      <c r="U23" s="159">
        <v>-5.3936366856654798</v>
      </c>
      <c r="V23" s="159">
        <v>7.49835293845232</v>
      </c>
      <c r="W23" s="159">
        <v>-2.2098119569113801</v>
      </c>
      <c r="X23" s="159">
        <v>-7.9238637626634398</v>
      </c>
      <c r="Y23" s="160">
        <v>-1.75025367614813</v>
      </c>
      <c r="Z23" s="161"/>
      <c r="AA23" s="162">
        <v>-9.0977124783598207</v>
      </c>
      <c r="AB23" s="163">
        <v>-5.9449342685868602</v>
      </c>
      <c r="AC23" s="164">
        <v>-7.3200840197425201</v>
      </c>
      <c r="AD23" s="161"/>
      <c r="AE23" s="165">
        <v>-3.50096693638472</v>
      </c>
      <c r="AF23" s="29"/>
      <c r="AG23" s="180">
        <v>146.828468451242</v>
      </c>
      <c r="AH23" s="181">
        <v>153.07958074534099</v>
      </c>
      <c r="AI23" s="181">
        <v>159.99695923613601</v>
      </c>
      <c r="AJ23" s="181">
        <v>156.098398727465</v>
      </c>
      <c r="AK23" s="181">
        <v>146.23428803785299</v>
      </c>
      <c r="AL23" s="182">
        <v>153.08819071047799</v>
      </c>
      <c r="AM23" s="183"/>
      <c r="AN23" s="184">
        <v>158.60090702432299</v>
      </c>
      <c r="AO23" s="185">
        <v>167.90785806451601</v>
      </c>
      <c r="AP23" s="186">
        <v>163.56924972182401</v>
      </c>
      <c r="AQ23" s="183"/>
      <c r="AR23" s="187">
        <v>156.819099002244</v>
      </c>
      <c r="AS23" s="166"/>
      <c r="AT23" s="158">
        <v>-3.7371478569517298</v>
      </c>
      <c r="AU23" s="159">
        <v>-3.4079374400361302</v>
      </c>
      <c r="AV23" s="159">
        <v>2.4637913579722299E-2</v>
      </c>
      <c r="AW23" s="159">
        <v>-3.8205764516502101</v>
      </c>
      <c r="AX23" s="159">
        <v>-12.1138460330817</v>
      </c>
      <c r="AY23" s="160">
        <v>-4.5930659674314702</v>
      </c>
      <c r="AZ23" s="161"/>
      <c r="BA23" s="162">
        <v>-12.8869056959209</v>
      </c>
      <c r="BB23" s="163">
        <v>-11.884032841485601</v>
      </c>
      <c r="BC23" s="164">
        <v>-12.328007943706201</v>
      </c>
      <c r="BD23" s="161"/>
      <c r="BE23" s="165">
        <v>-7.5059057858182001</v>
      </c>
    </row>
    <row r="24" spans="1:57" x14ac:dyDescent="0.25">
      <c r="A24" s="35" t="s">
        <v>43</v>
      </c>
      <c r="B24" s="3" t="str">
        <f t="shared" si="0"/>
        <v>Richmond North/Glen Allen, VA</v>
      </c>
      <c r="C24" s="10"/>
      <c r="D24" s="24" t="s">
        <v>16</v>
      </c>
      <c r="E24" s="27" t="s">
        <v>17</v>
      </c>
      <c r="F24" s="3"/>
      <c r="G24" s="188">
        <v>94.3456457564575</v>
      </c>
      <c r="H24" s="183">
        <v>103.21351582217</v>
      </c>
      <c r="I24" s="183">
        <v>109.895826397146</v>
      </c>
      <c r="J24" s="183">
        <v>109.771798977853</v>
      </c>
      <c r="K24" s="183">
        <v>103.00965816808301</v>
      </c>
      <c r="L24" s="189">
        <v>104.76325567230001</v>
      </c>
      <c r="M24" s="183"/>
      <c r="N24" s="190">
        <v>115.00620029698</v>
      </c>
      <c r="O24" s="191">
        <v>116.623263522675</v>
      </c>
      <c r="P24" s="192">
        <v>115.85140809576301</v>
      </c>
      <c r="Q24" s="183"/>
      <c r="R24" s="193">
        <v>108.376594466971</v>
      </c>
      <c r="S24" s="166"/>
      <c r="T24" s="167">
        <v>2.1047648623369399</v>
      </c>
      <c r="U24" s="161">
        <v>5.7574667621491198</v>
      </c>
      <c r="V24" s="161">
        <v>11.5498111698365</v>
      </c>
      <c r="W24" s="161">
        <v>12.8426882166185</v>
      </c>
      <c r="X24" s="161">
        <v>9.4365287752740894</v>
      </c>
      <c r="Y24" s="168">
        <v>8.9567119402621902</v>
      </c>
      <c r="Z24" s="161"/>
      <c r="AA24" s="169">
        <v>7.3255765923760201</v>
      </c>
      <c r="AB24" s="170">
        <v>6.5234171861875199</v>
      </c>
      <c r="AC24" s="171">
        <v>6.94067372770738</v>
      </c>
      <c r="AD24" s="161"/>
      <c r="AE24" s="172">
        <v>8.5150451916695893</v>
      </c>
      <c r="AF24" s="30"/>
      <c r="AG24" s="188">
        <v>99.342813229571902</v>
      </c>
      <c r="AH24" s="183">
        <v>104.248987544819</v>
      </c>
      <c r="AI24" s="183">
        <v>108.24154091256599</v>
      </c>
      <c r="AJ24" s="183">
        <v>106.412127659574</v>
      </c>
      <c r="AK24" s="183">
        <v>102.384373367547</v>
      </c>
      <c r="AL24" s="189">
        <v>104.39574740622101</v>
      </c>
      <c r="AM24" s="183"/>
      <c r="AN24" s="190">
        <v>115.90954097967</v>
      </c>
      <c r="AO24" s="191">
        <v>118.31255617445299</v>
      </c>
      <c r="AP24" s="192">
        <v>117.143857996457</v>
      </c>
      <c r="AQ24" s="183"/>
      <c r="AR24" s="193">
        <v>108.50414361521899</v>
      </c>
      <c r="AS24" s="166"/>
      <c r="AT24" s="167">
        <v>4.8120480030903403</v>
      </c>
      <c r="AU24" s="161">
        <v>6.8319969027366803</v>
      </c>
      <c r="AV24" s="161">
        <v>7.8036688411515298</v>
      </c>
      <c r="AW24" s="161">
        <v>5.67942379469355</v>
      </c>
      <c r="AX24" s="161">
        <v>3.1510627375897098</v>
      </c>
      <c r="AY24" s="168">
        <v>5.7607466010325599</v>
      </c>
      <c r="AZ24" s="161"/>
      <c r="BA24" s="169">
        <v>-0.28129157225021501</v>
      </c>
      <c r="BB24" s="170">
        <v>-1.2491573671040099</v>
      </c>
      <c r="BC24" s="171">
        <v>-0.77074581897341998</v>
      </c>
      <c r="BD24" s="161"/>
      <c r="BE24" s="172">
        <v>3.3889811888758001</v>
      </c>
    </row>
    <row r="25" spans="1:57" x14ac:dyDescent="0.25">
      <c r="A25" s="35" t="s">
        <v>44</v>
      </c>
      <c r="B25" s="3" t="str">
        <f t="shared" si="0"/>
        <v>Richmond West/Midlothian, VA</v>
      </c>
      <c r="C25" s="3"/>
      <c r="D25" s="24" t="s">
        <v>16</v>
      </c>
      <c r="E25" s="27" t="s">
        <v>17</v>
      </c>
      <c r="F25" s="3"/>
      <c r="G25" s="188">
        <v>88.867874466571806</v>
      </c>
      <c r="H25" s="183">
        <v>90.675819248554902</v>
      </c>
      <c r="I25" s="183">
        <v>96.007094184782602</v>
      </c>
      <c r="J25" s="183">
        <v>92.050942538126307</v>
      </c>
      <c r="K25" s="183">
        <v>89.518830913091307</v>
      </c>
      <c r="L25" s="189">
        <v>91.5667690845886</v>
      </c>
      <c r="M25" s="183"/>
      <c r="N25" s="190">
        <v>102.615350632911</v>
      </c>
      <c r="O25" s="191">
        <v>108.495521008403</v>
      </c>
      <c r="P25" s="192">
        <v>105.69647814600199</v>
      </c>
      <c r="Q25" s="183"/>
      <c r="R25" s="193">
        <v>96.276672105059802</v>
      </c>
      <c r="S25" s="166"/>
      <c r="T25" s="167">
        <v>2.29201920072249</v>
      </c>
      <c r="U25" s="161">
        <v>3.0290472157713202</v>
      </c>
      <c r="V25" s="161">
        <v>6.5936032473225499</v>
      </c>
      <c r="W25" s="161">
        <v>5.0878787772981404</v>
      </c>
      <c r="X25" s="161">
        <v>3.24740242904952</v>
      </c>
      <c r="Y25" s="168">
        <v>4.16573087967208</v>
      </c>
      <c r="Z25" s="161"/>
      <c r="AA25" s="169">
        <v>9.4075623930827508</v>
      </c>
      <c r="AB25" s="170">
        <v>12.590922450093901</v>
      </c>
      <c r="AC25" s="171">
        <v>11.135928068747001</v>
      </c>
      <c r="AD25" s="161"/>
      <c r="AE25" s="172">
        <v>6.9162286029564699</v>
      </c>
      <c r="AF25" s="30"/>
      <c r="AG25" s="188">
        <v>90.068984565916296</v>
      </c>
      <c r="AH25" s="183">
        <v>92.919722791570393</v>
      </c>
      <c r="AI25" s="183">
        <v>96.9258802885888</v>
      </c>
      <c r="AJ25" s="183">
        <v>96.038423901791603</v>
      </c>
      <c r="AK25" s="183">
        <v>93.351897053679494</v>
      </c>
      <c r="AL25" s="189">
        <v>94.019882200728901</v>
      </c>
      <c r="AM25" s="183"/>
      <c r="AN25" s="190">
        <v>104.851723146495</v>
      </c>
      <c r="AO25" s="191">
        <v>106.55612621624699</v>
      </c>
      <c r="AP25" s="192">
        <v>105.722476682188</v>
      </c>
      <c r="AQ25" s="183"/>
      <c r="AR25" s="193">
        <v>97.824055771050098</v>
      </c>
      <c r="AS25" s="166"/>
      <c r="AT25" s="167">
        <v>2.90757925775099</v>
      </c>
      <c r="AU25" s="161">
        <v>5.6748500738980097</v>
      </c>
      <c r="AV25" s="161">
        <v>7.4527639187852497</v>
      </c>
      <c r="AW25" s="161">
        <v>5.3078227680631196</v>
      </c>
      <c r="AX25" s="161">
        <v>2.33545188048498</v>
      </c>
      <c r="AY25" s="168">
        <v>4.7899015228138699</v>
      </c>
      <c r="AZ25" s="161"/>
      <c r="BA25" s="169">
        <v>1.62889802335875</v>
      </c>
      <c r="BB25" s="170">
        <v>0.419262254603538</v>
      </c>
      <c r="BC25" s="171">
        <v>1.0085846573642701</v>
      </c>
      <c r="BD25" s="161"/>
      <c r="BE25" s="172">
        <v>3.4966904120900599</v>
      </c>
    </row>
    <row r="26" spans="1:57" x14ac:dyDescent="0.25">
      <c r="A26" s="35" t="s">
        <v>45</v>
      </c>
      <c r="B26" s="3" t="str">
        <f t="shared" si="0"/>
        <v>Petersburg/Chester, VA</v>
      </c>
      <c r="C26" s="3"/>
      <c r="D26" s="24" t="s">
        <v>16</v>
      </c>
      <c r="E26" s="27" t="s">
        <v>17</v>
      </c>
      <c r="F26" s="3"/>
      <c r="G26" s="188">
        <v>86.605257999999907</v>
      </c>
      <c r="H26" s="183">
        <v>91.008308824327898</v>
      </c>
      <c r="I26" s="183">
        <v>91.527958095238006</v>
      </c>
      <c r="J26" s="183">
        <v>91.933656706996302</v>
      </c>
      <c r="K26" s="183">
        <v>89.623383212267896</v>
      </c>
      <c r="L26" s="189">
        <v>90.231840750464897</v>
      </c>
      <c r="M26" s="183"/>
      <c r="N26" s="190">
        <v>93.491564573059904</v>
      </c>
      <c r="O26" s="191">
        <v>95.055790711513495</v>
      </c>
      <c r="P26" s="192">
        <v>94.274893677118399</v>
      </c>
      <c r="Q26" s="183"/>
      <c r="R26" s="193">
        <v>91.432005461538395</v>
      </c>
      <c r="S26" s="166"/>
      <c r="T26" s="167">
        <v>2.2167043477044999</v>
      </c>
      <c r="U26" s="161">
        <v>3.8349881351805402</v>
      </c>
      <c r="V26" s="161">
        <v>3.67027999440052</v>
      </c>
      <c r="W26" s="161">
        <v>4.9416874982365302</v>
      </c>
      <c r="X26" s="161">
        <v>4.4884597055249502</v>
      </c>
      <c r="Y26" s="168">
        <v>3.8534926685244901</v>
      </c>
      <c r="Z26" s="161"/>
      <c r="AA26" s="169">
        <v>1.1047737910874</v>
      </c>
      <c r="AB26" s="170">
        <v>2.6735324853184501</v>
      </c>
      <c r="AC26" s="171">
        <v>1.89015215931882</v>
      </c>
      <c r="AD26" s="161"/>
      <c r="AE26" s="172">
        <v>3.2470743777473898</v>
      </c>
      <c r="AF26" s="30"/>
      <c r="AG26" s="188">
        <v>86.9479337451492</v>
      </c>
      <c r="AH26" s="183">
        <v>90.0313613880395</v>
      </c>
      <c r="AI26" s="183">
        <v>92.016392916002999</v>
      </c>
      <c r="AJ26" s="183">
        <v>92.150180484466901</v>
      </c>
      <c r="AK26" s="183">
        <v>90.070237645527996</v>
      </c>
      <c r="AL26" s="189">
        <v>90.333627196611005</v>
      </c>
      <c r="AM26" s="183"/>
      <c r="AN26" s="190">
        <v>96.084146760114606</v>
      </c>
      <c r="AO26" s="191">
        <v>96.418295394779406</v>
      </c>
      <c r="AP26" s="192">
        <v>96.249847305196795</v>
      </c>
      <c r="AQ26" s="183"/>
      <c r="AR26" s="193">
        <v>92.148701908731596</v>
      </c>
      <c r="AS26" s="166"/>
      <c r="AT26" s="167">
        <v>1.3661298322797699</v>
      </c>
      <c r="AU26" s="161">
        <v>1.19096126842748</v>
      </c>
      <c r="AV26" s="161">
        <v>2.65069684422927</v>
      </c>
      <c r="AW26" s="161">
        <v>2.6410208250883098</v>
      </c>
      <c r="AX26" s="161">
        <v>1.56337220359657</v>
      </c>
      <c r="AY26" s="168">
        <v>1.9047762673650701</v>
      </c>
      <c r="AZ26" s="161"/>
      <c r="BA26" s="169">
        <v>0.94050862901434196</v>
      </c>
      <c r="BB26" s="170">
        <v>0.59224894702767195</v>
      </c>
      <c r="BC26" s="171">
        <v>0.76157936491769895</v>
      </c>
      <c r="BD26" s="161"/>
      <c r="BE26" s="172">
        <v>1.5694580465763199</v>
      </c>
    </row>
    <row r="27" spans="1:57" x14ac:dyDescent="0.25">
      <c r="A27" s="35" t="s">
        <v>97</v>
      </c>
      <c r="B27" s="3" t="s">
        <v>70</v>
      </c>
      <c r="C27" s="3"/>
      <c r="D27" s="24" t="s">
        <v>16</v>
      </c>
      <c r="E27" s="27" t="s">
        <v>17</v>
      </c>
      <c r="F27" s="3"/>
      <c r="G27" s="188">
        <v>109.82960837199199</v>
      </c>
      <c r="H27" s="183">
        <v>113.85750088873</v>
      </c>
      <c r="I27" s="183">
        <v>115.32844665985</v>
      </c>
      <c r="J27" s="183">
        <v>118.06644168146801</v>
      </c>
      <c r="K27" s="183">
        <v>125.58634888965901</v>
      </c>
      <c r="L27" s="189">
        <v>116.822918644799</v>
      </c>
      <c r="M27" s="183"/>
      <c r="N27" s="190">
        <v>143.81776958229699</v>
      </c>
      <c r="O27" s="191">
        <v>147.807204224797</v>
      </c>
      <c r="P27" s="192">
        <v>145.82945310015799</v>
      </c>
      <c r="Q27" s="183"/>
      <c r="R27" s="193">
        <v>125.85872994255099</v>
      </c>
      <c r="S27" s="166"/>
      <c r="T27" s="167">
        <v>1.6055586534459101</v>
      </c>
      <c r="U27" s="161">
        <v>2.7178812209031702</v>
      </c>
      <c r="V27" s="161">
        <v>3.1068469492192201</v>
      </c>
      <c r="W27" s="161">
        <v>6.13478678440375</v>
      </c>
      <c r="X27" s="161">
        <v>5.1836972771585899</v>
      </c>
      <c r="Y27" s="168">
        <v>3.8588304765990702</v>
      </c>
      <c r="Z27" s="161"/>
      <c r="AA27" s="169">
        <v>2.5031321194582801</v>
      </c>
      <c r="AB27" s="170">
        <v>6.45427209689751</v>
      </c>
      <c r="AC27" s="171">
        <v>4.4942580733418298</v>
      </c>
      <c r="AD27" s="161"/>
      <c r="AE27" s="172">
        <v>3.8393204100787499</v>
      </c>
      <c r="AF27" s="30"/>
      <c r="AG27" s="188">
        <v>112.93635992723399</v>
      </c>
      <c r="AH27" s="183">
        <v>115.92156632223799</v>
      </c>
      <c r="AI27" s="183">
        <v>118.34215067400299</v>
      </c>
      <c r="AJ27" s="183">
        <v>119.233904930783</v>
      </c>
      <c r="AK27" s="183">
        <v>121.34352382713701</v>
      </c>
      <c r="AL27" s="189">
        <v>117.782206246174</v>
      </c>
      <c r="AM27" s="183"/>
      <c r="AN27" s="190">
        <v>142.609025648477</v>
      </c>
      <c r="AO27" s="191">
        <v>144.72039737468</v>
      </c>
      <c r="AP27" s="192">
        <v>143.672940550964</v>
      </c>
      <c r="AQ27" s="183"/>
      <c r="AR27" s="193">
        <v>126.15891557307501</v>
      </c>
      <c r="AS27" s="166"/>
      <c r="AT27" s="167">
        <v>1.26632155998608</v>
      </c>
      <c r="AU27" s="161">
        <v>2.46640399825381</v>
      </c>
      <c r="AV27" s="161">
        <v>4.2816841409472204</v>
      </c>
      <c r="AW27" s="161">
        <v>6.1865062074897397</v>
      </c>
      <c r="AX27" s="161">
        <v>3.57391986248181</v>
      </c>
      <c r="AY27" s="168">
        <v>3.67165538230836</v>
      </c>
      <c r="AZ27" s="161"/>
      <c r="BA27" s="169">
        <v>1.7464581672873201</v>
      </c>
      <c r="BB27" s="170">
        <v>2.5844935308384298</v>
      </c>
      <c r="BC27" s="171">
        <v>2.1694149481038498</v>
      </c>
      <c r="BD27" s="161"/>
      <c r="BE27" s="172">
        <v>3.02631111444407</v>
      </c>
    </row>
    <row r="28" spans="1:57" x14ac:dyDescent="0.25">
      <c r="A28" s="35" t="s">
        <v>47</v>
      </c>
      <c r="B28" s="3" t="str">
        <f t="shared" si="0"/>
        <v>Roanoke, VA</v>
      </c>
      <c r="C28" s="3"/>
      <c r="D28" s="24" t="s">
        <v>16</v>
      </c>
      <c r="E28" s="27" t="s">
        <v>17</v>
      </c>
      <c r="F28" s="3"/>
      <c r="G28" s="188">
        <v>92.479287469287399</v>
      </c>
      <c r="H28" s="183">
        <v>102.797184</v>
      </c>
      <c r="I28" s="183">
        <v>106.545445466491</v>
      </c>
      <c r="J28" s="183">
        <v>102.215986122231</v>
      </c>
      <c r="K28" s="183">
        <v>98.434559244419006</v>
      </c>
      <c r="L28" s="189">
        <v>100.95222442618299</v>
      </c>
      <c r="M28" s="183"/>
      <c r="N28" s="190">
        <v>107.612659036465</v>
      </c>
      <c r="O28" s="191">
        <v>111.06998272458</v>
      </c>
      <c r="P28" s="192">
        <v>109.406624407734</v>
      </c>
      <c r="Q28" s="183"/>
      <c r="R28" s="193">
        <v>103.545938948691</v>
      </c>
      <c r="S28" s="166"/>
      <c r="T28" s="167">
        <v>-0.40256646032149801</v>
      </c>
      <c r="U28" s="161">
        <v>4.55526817190791</v>
      </c>
      <c r="V28" s="161">
        <v>6.4232420226377904</v>
      </c>
      <c r="W28" s="161">
        <v>3.4891649258539701</v>
      </c>
      <c r="X28" s="161">
        <v>0.21894082377020799</v>
      </c>
      <c r="Y28" s="168">
        <v>3.1827537760946498</v>
      </c>
      <c r="Z28" s="161"/>
      <c r="AA28" s="169">
        <v>-3.17180091461463</v>
      </c>
      <c r="AB28" s="170">
        <v>-0.58616302655622099</v>
      </c>
      <c r="AC28" s="171">
        <v>-1.8210000089621099</v>
      </c>
      <c r="AD28" s="161"/>
      <c r="AE28" s="172">
        <v>1.26651936931259</v>
      </c>
      <c r="AF28" s="30"/>
      <c r="AG28" s="188">
        <v>94.137499350142903</v>
      </c>
      <c r="AH28" s="183">
        <v>103.253505367464</v>
      </c>
      <c r="AI28" s="183">
        <v>108.59102736255301</v>
      </c>
      <c r="AJ28" s="183">
        <v>105.492481141563</v>
      </c>
      <c r="AK28" s="183">
        <v>103.36453527883199</v>
      </c>
      <c r="AL28" s="189">
        <v>103.478093105059</v>
      </c>
      <c r="AM28" s="183"/>
      <c r="AN28" s="190">
        <v>112.694682428115</v>
      </c>
      <c r="AO28" s="191">
        <v>113.19578333436699</v>
      </c>
      <c r="AP28" s="192">
        <v>112.948916170869</v>
      </c>
      <c r="AQ28" s="183"/>
      <c r="AR28" s="193">
        <v>106.355893443014</v>
      </c>
      <c r="AS28" s="166"/>
      <c r="AT28" s="167">
        <v>1.7434656019829899</v>
      </c>
      <c r="AU28" s="161">
        <v>4.0143599858324697</v>
      </c>
      <c r="AV28" s="161">
        <v>6.8127141496291204</v>
      </c>
      <c r="AW28" s="161">
        <v>3.4425098928180899</v>
      </c>
      <c r="AX28" s="161">
        <v>2.5058816539051798</v>
      </c>
      <c r="AY28" s="168">
        <v>3.8979092810981699</v>
      </c>
      <c r="AZ28" s="161"/>
      <c r="BA28" s="169">
        <v>2.4670180987440999</v>
      </c>
      <c r="BB28" s="170">
        <v>1.20990913385287</v>
      </c>
      <c r="BC28" s="171">
        <v>1.8274232056542099</v>
      </c>
      <c r="BD28" s="161"/>
      <c r="BE28" s="172">
        <v>3.10810102363383</v>
      </c>
    </row>
    <row r="29" spans="1:57" x14ac:dyDescent="0.25">
      <c r="A29" s="35" t="s">
        <v>48</v>
      </c>
      <c r="B29" s="3" t="str">
        <f t="shared" si="0"/>
        <v>Charlottesville, VA</v>
      </c>
      <c r="C29" s="3"/>
      <c r="D29" s="24" t="s">
        <v>16</v>
      </c>
      <c r="E29" s="27" t="s">
        <v>17</v>
      </c>
      <c r="F29" s="3"/>
      <c r="G29" s="188">
        <v>141.94291225095299</v>
      </c>
      <c r="H29" s="183">
        <v>137.68217539863301</v>
      </c>
      <c r="I29" s="183">
        <v>133.24835117773</v>
      </c>
      <c r="J29" s="183">
        <v>130.78345005528899</v>
      </c>
      <c r="K29" s="183">
        <v>136.429621270084</v>
      </c>
      <c r="L29" s="189">
        <v>135.82552888279201</v>
      </c>
      <c r="M29" s="183"/>
      <c r="N29" s="190">
        <v>176.15106268011499</v>
      </c>
      <c r="O29" s="191">
        <v>178.18418552036101</v>
      </c>
      <c r="P29" s="192">
        <v>177.144401252763</v>
      </c>
      <c r="Q29" s="183"/>
      <c r="R29" s="193">
        <v>147.91603234501301</v>
      </c>
      <c r="S29" s="166"/>
      <c r="T29" s="167">
        <v>2.21967221300135</v>
      </c>
      <c r="U29" s="161">
        <v>5.1126991138526297</v>
      </c>
      <c r="V29" s="161">
        <v>-2.0875207599506602</v>
      </c>
      <c r="W29" s="161">
        <v>-1.20310586059805</v>
      </c>
      <c r="X29" s="161">
        <v>-3.9131773186133199</v>
      </c>
      <c r="Y29" s="168">
        <v>-0.15944107974240601</v>
      </c>
      <c r="Z29" s="161"/>
      <c r="AA29" s="169">
        <v>-6.4271243024409301</v>
      </c>
      <c r="AB29" s="170">
        <v>-8.3852988855208306</v>
      </c>
      <c r="AC29" s="171">
        <v>-7.5053025827907396</v>
      </c>
      <c r="AD29" s="161"/>
      <c r="AE29" s="172">
        <v>-3.48436767284463</v>
      </c>
      <c r="AF29" s="30"/>
      <c r="AG29" s="188">
        <v>138.04276935766501</v>
      </c>
      <c r="AH29" s="183">
        <v>137.84126678641601</v>
      </c>
      <c r="AI29" s="183">
        <v>137.52668784174901</v>
      </c>
      <c r="AJ29" s="183">
        <v>144.536015110894</v>
      </c>
      <c r="AK29" s="183">
        <v>161.42854583772299</v>
      </c>
      <c r="AL29" s="189">
        <v>144.19378061294199</v>
      </c>
      <c r="AM29" s="183"/>
      <c r="AN29" s="190">
        <v>199.76593597047199</v>
      </c>
      <c r="AO29" s="191">
        <v>195.055776777098</v>
      </c>
      <c r="AP29" s="192">
        <v>197.413410177115</v>
      </c>
      <c r="AQ29" s="183"/>
      <c r="AR29" s="193">
        <v>160.08798311163301</v>
      </c>
      <c r="AS29" s="166"/>
      <c r="AT29" s="167">
        <v>7.8797410081583696E-2</v>
      </c>
      <c r="AU29" s="161">
        <v>3.25546321935715</v>
      </c>
      <c r="AV29" s="161">
        <v>0.19509303363695199</v>
      </c>
      <c r="AW29" s="161">
        <v>1.24376477938574</v>
      </c>
      <c r="AX29" s="161">
        <v>2.41635640204936</v>
      </c>
      <c r="AY29" s="168">
        <v>1.4236246052244199</v>
      </c>
      <c r="AZ29" s="161"/>
      <c r="BA29" s="169">
        <v>2.43506792285726</v>
      </c>
      <c r="BB29" s="170">
        <v>1.4471879228468101</v>
      </c>
      <c r="BC29" s="171">
        <v>1.95343785034458</v>
      </c>
      <c r="BD29" s="161"/>
      <c r="BE29" s="172">
        <v>1.2423118714958601</v>
      </c>
    </row>
    <row r="30" spans="1:57" x14ac:dyDescent="0.25">
      <c r="A30" s="21" t="s">
        <v>49</v>
      </c>
      <c r="B30" t="s">
        <v>72</v>
      </c>
      <c r="C30" s="3"/>
      <c r="D30" s="24" t="s">
        <v>16</v>
      </c>
      <c r="E30" s="27" t="s">
        <v>17</v>
      </c>
      <c r="F30" s="3"/>
      <c r="G30" s="188">
        <v>94.209062918339995</v>
      </c>
      <c r="H30" s="183">
        <v>100.236017675415</v>
      </c>
      <c r="I30" s="183">
        <v>112.503128621089</v>
      </c>
      <c r="J30" s="183">
        <v>108.006220365771</v>
      </c>
      <c r="K30" s="183">
        <v>99.029174509276601</v>
      </c>
      <c r="L30" s="189">
        <v>103.616263747719</v>
      </c>
      <c r="M30" s="183"/>
      <c r="N30" s="190">
        <v>107.61799999999999</v>
      </c>
      <c r="O30" s="191">
        <v>108.85286632390699</v>
      </c>
      <c r="P30" s="192">
        <v>108.237423597678</v>
      </c>
      <c r="Q30" s="183"/>
      <c r="R30" s="193">
        <v>104.94651967334801</v>
      </c>
      <c r="S30" s="166"/>
      <c r="T30" s="167">
        <v>6.3251051702299703</v>
      </c>
      <c r="U30" s="161">
        <v>5.2833417214444101</v>
      </c>
      <c r="V30" s="161">
        <v>14.578235049371401</v>
      </c>
      <c r="W30" s="161">
        <v>12.0362051237357</v>
      </c>
      <c r="X30" s="161">
        <v>5.5853802938874999</v>
      </c>
      <c r="Y30" s="168">
        <v>9.3498384507286492</v>
      </c>
      <c r="Z30" s="161"/>
      <c r="AA30" s="169">
        <v>6.9637388798907702</v>
      </c>
      <c r="AB30" s="170">
        <v>7.1781026694580801</v>
      </c>
      <c r="AC30" s="171">
        <v>7.0692560096629196</v>
      </c>
      <c r="AD30" s="161"/>
      <c r="AE30" s="172">
        <v>8.5609211221429007</v>
      </c>
      <c r="AF30" s="30"/>
      <c r="AG30" s="188">
        <v>94.331681381357896</v>
      </c>
      <c r="AH30" s="183">
        <v>100.760989756802</v>
      </c>
      <c r="AI30" s="183">
        <v>105.917198900841</v>
      </c>
      <c r="AJ30" s="183">
        <v>105.37843448996099</v>
      </c>
      <c r="AK30" s="183">
        <v>101.05939766044</v>
      </c>
      <c r="AL30" s="189">
        <v>101.908391044662</v>
      </c>
      <c r="AM30" s="183"/>
      <c r="AN30" s="190">
        <v>110.89492409521399</v>
      </c>
      <c r="AO30" s="191">
        <v>109.978758724428</v>
      </c>
      <c r="AP30" s="192">
        <v>110.434737064796</v>
      </c>
      <c r="AQ30" s="183"/>
      <c r="AR30" s="193">
        <v>104.436096531703</v>
      </c>
      <c r="AS30" s="166"/>
      <c r="AT30" s="167">
        <v>5.4343948058298297</v>
      </c>
      <c r="AU30" s="161">
        <v>4.9815214368906098</v>
      </c>
      <c r="AV30" s="161">
        <v>6.5231142771359796</v>
      </c>
      <c r="AW30" s="161">
        <v>6.4298953629364499</v>
      </c>
      <c r="AX30" s="161">
        <v>5.8351100381307699</v>
      </c>
      <c r="AY30" s="168">
        <v>5.88744847246452</v>
      </c>
      <c r="AZ30" s="161"/>
      <c r="BA30" s="169">
        <v>7.5616215697503897</v>
      </c>
      <c r="BB30" s="170">
        <v>7.0644367080245702</v>
      </c>
      <c r="BC30" s="171">
        <v>7.3127019993574001</v>
      </c>
      <c r="BD30" s="161"/>
      <c r="BE30" s="172">
        <v>6.31502640960744</v>
      </c>
    </row>
    <row r="31" spans="1:57" x14ac:dyDescent="0.25">
      <c r="A31" s="21" t="s">
        <v>50</v>
      </c>
      <c r="B31" s="3" t="str">
        <f t="shared" si="0"/>
        <v>Staunton &amp; Harrisonburg, VA</v>
      </c>
      <c r="C31" s="3"/>
      <c r="D31" s="24" t="s">
        <v>16</v>
      </c>
      <c r="E31" s="27" t="s">
        <v>17</v>
      </c>
      <c r="F31" s="3"/>
      <c r="G31" s="188">
        <v>108.176495198902</v>
      </c>
      <c r="H31" s="183">
        <v>104.410779650812</v>
      </c>
      <c r="I31" s="183">
        <v>107.074860864416</v>
      </c>
      <c r="J31" s="183">
        <v>105.095076023391</v>
      </c>
      <c r="K31" s="183">
        <v>105.994093008931</v>
      </c>
      <c r="L31" s="189">
        <v>106.09728735490999</v>
      </c>
      <c r="M31" s="183"/>
      <c r="N31" s="190">
        <v>124.42871114913</v>
      </c>
      <c r="O31" s="191">
        <v>127.253039826605</v>
      </c>
      <c r="P31" s="192">
        <v>125.876974159488</v>
      </c>
      <c r="Q31" s="183"/>
      <c r="R31" s="193">
        <v>112.160665644563</v>
      </c>
      <c r="S31" s="166"/>
      <c r="T31" s="167">
        <v>14.103052830554599</v>
      </c>
      <c r="U31" s="161">
        <v>10.413951899154</v>
      </c>
      <c r="V31" s="161">
        <v>12.4430685521755</v>
      </c>
      <c r="W31" s="161">
        <v>9.9925594437679397</v>
      </c>
      <c r="X31" s="161">
        <v>11.5253430225768</v>
      </c>
      <c r="Y31" s="168">
        <v>11.621635848385001</v>
      </c>
      <c r="Z31" s="161"/>
      <c r="AA31" s="169">
        <v>12.8401526608368</v>
      </c>
      <c r="AB31" s="170">
        <v>14.281536446732799</v>
      </c>
      <c r="AC31" s="171">
        <v>13.582146809133199</v>
      </c>
      <c r="AD31" s="161"/>
      <c r="AE31" s="172">
        <v>12.308411419065299</v>
      </c>
      <c r="AF31" s="30"/>
      <c r="AG31" s="188">
        <v>99.579857949371601</v>
      </c>
      <c r="AH31" s="183">
        <v>103.514922451994</v>
      </c>
      <c r="AI31" s="183">
        <v>106.43579540590601</v>
      </c>
      <c r="AJ31" s="183">
        <v>107.334682132963</v>
      </c>
      <c r="AK31" s="183">
        <v>113.258418640183</v>
      </c>
      <c r="AL31" s="189">
        <v>106.38204499918299</v>
      </c>
      <c r="AM31" s="183"/>
      <c r="AN31" s="190">
        <v>133.17056781931799</v>
      </c>
      <c r="AO31" s="191">
        <v>131.86403718956601</v>
      </c>
      <c r="AP31" s="192">
        <v>132.51004858044101</v>
      </c>
      <c r="AQ31" s="183"/>
      <c r="AR31" s="193">
        <v>114.741613762754</v>
      </c>
      <c r="AS31" s="166"/>
      <c r="AT31" s="167">
        <v>4.9756784723089398</v>
      </c>
      <c r="AU31" s="161">
        <v>8.88184377908782</v>
      </c>
      <c r="AV31" s="161">
        <v>11.369204156924299</v>
      </c>
      <c r="AW31" s="161">
        <v>11.5506834567573</v>
      </c>
      <c r="AX31" s="161">
        <v>10.8891911108598</v>
      </c>
      <c r="AY31" s="168">
        <v>9.8188978992812608</v>
      </c>
      <c r="AZ31" s="161"/>
      <c r="BA31" s="169">
        <v>8.9498572912456495</v>
      </c>
      <c r="BB31" s="170">
        <v>8.9631913991233798</v>
      </c>
      <c r="BC31" s="171">
        <v>8.9546214466466907</v>
      </c>
      <c r="BD31" s="161"/>
      <c r="BE31" s="172">
        <v>9.4829712707328397</v>
      </c>
    </row>
    <row r="32" spans="1:57" x14ac:dyDescent="0.25">
      <c r="A32" s="21" t="s">
        <v>51</v>
      </c>
      <c r="B32" s="3" t="str">
        <f t="shared" si="0"/>
        <v>Blacksburg &amp; Wytheville, VA</v>
      </c>
      <c r="C32" s="3"/>
      <c r="D32" s="24" t="s">
        <v>16</v>
      </c>
      <c r="E32" s="27" t="s">
        <v>17</v>
      </c>
      <c r="F32" s="3"/>
      <c r="G32" s="188">
        <v>102.574869757174</v>
      </c>
      <c r="H32" s="183">
        <v>90.779273805112993</v>
      </c>
      <c r="I32" s="183">
        <v>94.170243727598503</v>
      </c>
      <c r="J32" s="183">
        <v>92.3493246110325</v>
      </c>
      <c r="K32" s="183">
        <v>93.615643138659905</v>
      </c>
      <c r="L32" s="189">
        <v>94.408544829133305</v>
      </c>
      <c r="M32" s="183"/>
      <c r="N32" s="190">
        <v>109.12519146052099</v>
      </c>
      <c r="O32" s="191">
        <v>111.17221910112301</v>
      </c>
      <c r="P32" s="192">
        <v>110.13052595275001</v>
      </c>
      <c r="Q32" s="183"/>
      <c r="R32" s="193">
        <v>99.164009493010596</v>
      </c>
      <c r="S32" s="166"/>
      <c r="T32" s="167">
        <v>9.0308292891346404</v>
      </c>
      <c r="U32" s="161">
        <v>6.9376697510803303E-2</v>
      </c>
      <c r="V32" s="161">
        <v>2.6422636547324698</v>
      </c>
      <c r="W32" s="161">
        <v>4.8712494086033002</v>
      </c>
      <c r="X32" s="161">
        <v>0.68536000756068904</v>
      </c>
      <c r="Y32" s="168">
        <v>3.3085951387914698</v>
      </c>
      <c r="Z32" s="161"/>
      <c r="AA32" s="169">
        <v>-1.5785679629681499</v>
      </c>
      <c r="AB32" s="170">
        <v>5.9034708532404396</v>
      </c>
      <c r="AC32" s="171">
        <v>2.0677357039096198</v>
      </c>
      <c r="AD32" s="161"/>
      <c r="AE32" s="172">
        <v>2.7728124597386699</v>
      </c>
      <c r="AF32" s="30"/>
      <c r="AG32" s="188">
        <v>103.356954483907</v>
      </c>
      <c r="AH32" s="183">
        <v>115.032021171022</v>
      </c>
      <c r="AI32" s="183">
        <v>125.728556294463</v>
      </c>
      <c r="AJ32" s="183">
        <v>125.540406053341</v>
      </c>
      <c r="AK32" s="183">
        <v>123.148320640348</v>
      </c>
      <c r="AL32" s="189">
        <v>119.48529675712101</v>
      </c>
      <c r="AM32" s="183"/>
      <c r="AN32" s="190">
        <v>138.63449755957501</v>
      </c>
      <c r="AO32" s="191">
        <v>135.41610970149199</v>
      </c>
      <c r="AP32" s="192">
        <v>137.05662556710001</v>
      </c>
      <c r="AQ32" s="183"/>
      <c r="AR32" s="193">
        <v>124.93208385787</v>
      </c>
      <c r="AS32" s="166"/>
      <c r="AT32" s="167">
        <v>-8.2329159139563295</v>
      </c>
      <c r="AU32" s="161">
        <v>-2.77914435974564</v>
      </c>
      <c r="AV32" s="161">
        <v>5.6026366890551902</v>
      </c>
      <c r="AW32" s="161">
        <v>9.3965284549120707</v>
      </c>
      <c r="AX32" s="161">
        <v>6.38412636671704</v>
      </c>
      <c r="AY32" s="168">
        <v>2.80045348070538</v>
      </c>
      <c r="AZ32" s="161"/>
      <c r="BA32" s="169">
        <v>2.3851221052865301</v>
      </c>
      <c r="BB32" s="170">
        <v>3.7095041318681701</v>
      </c>
      <c r="BC32" s="171">
        <v>3.0088090465973898</v>
      </c>
      <c r="BD32" s="161"/>
      <c r="BE32" s="172">
        <v>2.83584673655694</v>
      </c>
    </row>
    <row r="33" spans="1:64" x14ac:dyDescent="0.25">
      <c r="A33" s="21" t="s">
        <v>52</v>
      </c>
      <c r="B33" s="3" t="str">
        <f t="shared" si="0"/>
        <v>Lynchburg, VA</v>
      </c>
      <c r="C33" s="3"/>
      <c r="D33" s="24" t="s">
        <v>16</v>
      </c>
      <c r="E33" s="27" t="s">
        <v>17</v>
      </c>
      <c r="F33" s="3"/>
      <c r="G33" s="188">
        <v>104.709522691705</v>
      </c>
      <c r="H33" s="183">
        <v>106.93468232781601</v>
      </c>
      <c r="I33" s="183">
        <v>109.37172913543201</v>
      </c>
      <c r="J33" s="183">
        <v>108.64275102459</v>
      </c>
      <c r="K33" s="183">
        <v>110.311734357848</v>
      </c>
      <c r="L33" s="189">
        <v>108.225284561953</v>
      </c>
      <c r="M33" s="183"/>
      <c r="N33" s="190">
        <v>127.900216186252</v>
      </c>
      <c r="O33" s="191">
        <v>123.294195037507</v>
      </c>
      <c r="P33" s="192">
        <v>125.64343511450301</v>
      </c>
      <c r="Q33" s="183"/>
      <c r="R33" s="193">
        <v>113.16855652732001</v>
      </c>
      <c r="S33" s="166"/>
      <c r="T33" s="167">
        <v>0.43711544725762203</v>
      </c>
      <c r="U33" s="161">
        <v>0.63216072092496201</v>
      </c>
      <c r="V33" s="161">
        <v>-0.92376156498263895</v>
      </c>
      <c r="W33" s="161">
        <v>1.27330490274066</v>
      </c>
      <c r="X33" s="161">
        <v>6.3779160564109496</v>
      </c>
      <c r="Y33" s="168">
        <v>1.5248008037719301</v>
      </c>
      <c r="Z33" s="161"/>
      <c r="AA33" s="169">
        <v>3.4195354850089599</v>
      </c>
      <c r="AB33" s="170">
        <v>1.1710938907583301E-2</v>
      </c>
      <c r="AC33" s="171">
        <v>1.75799236878176</v>
      </c>
      <c r="AD33" s="161"/>
      <c r="AE33" s="172">
        <v>1.08883795920155</v>
      </c>
      <c r="AF33" s="30"/>
      <c r="AG33" s="188">
        <v>104.70319132304</v>
      </c>
      <c r="AH33" s="183">
        <v>110.205268817204</v>
      </c>
      <c r="AI33" s="183">
        <v>121.761368276892</v>
      </c>
      <c r="AJ33" s="183">
        <v>125.3488405267</v>
      </c>
      <c r="AK33" s="183">
        <v>126.34568949529699</v>
      </c>
      <c r="AL33" s="189">
        <v>118.843949621886</v>
      </c>
      <c r="AM33" s="183"/>
      <c r="AN33" s="190">
        <v>136.776900245192</v>
      </c>
      <c r="AO33" s="191">
        <v>131.236518130745</v>
      </c>
      <c r="AP33" s="192">
        <v>133.99195237789601</v>
      </c>
      <c r="AQ33" s="183"/>
      <c r="AR33" s="193">
        <v>123.42252594618699</v>
      </c>
      <c r="AS33" s="166"/>
      <c r="AT33" s="167">
        <v>1.8796774458046499</v>
      </c>
      <c r="AU33" s="161">
        <v>2.8201100662692502</v>
      </c>
      <c r="AV33" s="161">
        <v>1.70873232897284</v>
      </c>
      <c r="AW33" s="161">
        <v>1.6832830717267</v>
      </c>
      <c r="AX33" s="161">
        <v>2.8706781636597301</v>
      </c>
      <c r="AY33" s="168">
        <v>2.3146519250430999</v>
      </c>
      <c r="AZ33" s="161"/>
      <c r="BA33" s="169">
        <v>3.01052451663146</v>
      </c>
      <c r="BB33" s="170">
        <v>2.1319532716032601</v>
      </c>
      <c r="BC33" s="171">
        <v>2.5715625471726802</v>
      </c>
      <c r="BD33" s="161"/>
      <c r="BE33" s="172">
        <v>2.3000981978283801</v>
      </c>
    </row>
    <row r="34" spans="1:64" x14ac:dyDescent="0.25">
      <c r="A34" s="21" t="s">
        <v>77</v>
      </c>
      <c r="B34" s="3" t="str">
        <f t="shared" si="0"/>
        <v>Central Virginia</v>
      </c>
      <c r="C34" s="3"/>
      <c r="D34" s="24" t="s">
        <v>16</v>
      </c>
      <c r="E34" s="27" t="s">
        <v>17</v>
      </c>
      <c r="F34" s="3"/>
      <c r="G34" s="188">
        <v>104.776671473698</v>
      </c>
      <c r="H34" s="183">
        <v>109.618808060676</v>
      </c>
      <c r="I34" s="183">
        <v>114.74374313046999</v>
      </c>
      <c r="J34" s="183">
        <v>112.062526759983</v>
      </c>
      <c r="K34" s="183">
        <v>109.59832307608499</v>
      </c>
      <c r="L34" s="189">
        <v>110.47718763184101</v>
      </c>
      <c r="M34" s="183"/>
      <c r="N34" s="190">
        <v>124.812107804101</v>
      </c>
      <c r="O34" s="191">
        <v>127.450968167884</v>
      </c>
      <c r="P34" s="192">
        <v>126.167098094292</v>
      </c>
      <c r="Q34" s="183"/>
      <c r="R34" s="193">
        <v>115.409524005267</v>
      </c>
      <c r="S34" s="166"/>
      <c r="T34" s="167">
        <v>2.9718451587782102</v>
      </c>
      <c r="U34" s="161">
        <v>3.8587294047104801</v>
      </c>
      <c r="V34" s="161">
        <v>6.0158854257284</v>
      </c>
      <c r="W34" s="161">
        <v>5.0777814782775597</v>
      </c>
      <c r="X34" s="161">
        <v>3.9279421776536099</v>
      </c>
      <c r="Y34" s="168">
        <v>4.5139586856426996</v>
      </c>
      <c r="Z34" s="161"/>
      <c r="AA34" s="169">
        <v>2.3437122935869401</v>
      </c>
      <c r="AB34" s="170">
        <v>1.2847084820001999</v>
      </c>
      <c r="AC34" s="171">
        <v>1.7975360627085499</v>
      </c>
      <c r="AD34" s="161"/>
      <c r="AE34" s="172">
        <v>3.7145024370875901</v>
      </c>
      <c r="AF34" s="30"/>
      <c r="AG34" s="188">
        <v>106.708178267449</v>
      </c>
      <c r="AH34" s="183">
        <v>110.865463761745</v>
      </c>
      <c r="AI34" s="183">
        <v>115.31500810535699</v>
      </c>
      <c r="AJ34" s="183">
        <v>115.439164795236</v>
      </c>
      <c r="AK34" s="183">
        <v>115.68297314678701</v>
      </c>
      <c r="AL34" s="189">
        <v>113.10825647080399</v>
      </c>
      <c r="AM34" s="183"/>
      <c r="AN34" s="190">
        <v>130.38365348286601</v>
      </c>
      <c r="AO34" s="191">
        <v>131.58099490532601</v>
      </c>
      <c r="AP34" s="192">
        <v>130.992605773241</v>
      </c>
      <c r="AQ34" s="183"/>
      <c r="AR34" s="193">
        <v>118.750611819312</v>
      </c>
      <c r="AS34" s="166"/>
      <c r="AT34" s="167">
        <v>2.90763999320535</v>
      </c>
      <c r="AU34" s="161">
        <v>4.2472023851166396</v>
      </c>
      <c r="AV34" s="161">
        <v>4.6418697415452703</v>
      </c>
      <c r="AW34" s="161">
        <v>3.1834817905811601</v>
      </c>
      <c r="AX34" s="161">
        <v>1.61313623699132</v>
      </c>
      <c r="AY34" s="168">
        <v>3.3287120393417098</v>
      </c>
      <c r="AZ34" s="161"/>
      <c r="BA34" s="169">
        <v>0.20075033790705599</v>
      </c>
      <c r="BB34" s="170">
        <v>-0.63901844503956196</v>
      </c>
      <c r="BC34" s="171">
        <v>-0.23021265414138001</v>
      </c>
      <c r="BD34" s="161"/>
      <c r="BE34" s="172">
        <v>2.0152282139407198</v>
      </c>
    </row>
    <row r="35" spans="1:64" x14ac:dyDescent="0.25">
      <c r="A35" s="21" t="s">
        <v>78</v>
      </c>
      <c r="B35" s="3" t="str">
        <f t="shared" si="0"/>
        <v>Chesapeake Bay</v>
      </c>
      <c r="C35" s="3"/>
      <c r="D35" s="24" t="s">
        <v>16</v>
      </c>
      <c r="E35" s="27" t="s">
        <v>17</v>
      </c>
      <c r="F35" s="3"/>
      <c r="G35" s="188">
        <v>119.058726333907</v>
      </c>
      <c r="H35" s="183">
        <v>126.61542817679501</v>
      </c>
      <c r="I35" s="183">
        <v>118.48799472295499</v>
      </c>
      <c r="J35" s="183">
        <v>118.657819148936</v>
      </c>
      <c r="K35" s="183">
        <v>119.527881241565</v>
      </c>
      <c r="L35" s="189">
        <v>120.48859111361</v>
      </c>
      <c r="M35" s="183"/>
      <c r="N35" s="190">
        <v>153.675677339901</v>
      </c>
      <c r="O35" s="191">
        <v>152.29745192307601</v>
      </c>
      <c r="P35" s="192">
        <v>152.97818126520599</v>
      </c>
      <c r="Q35" s="183"/>
      <c r="R35" s="193">
        <v>130.7603</v>
      </c>
      <c r="S35" s="166"/>
      <c r="T35" s="167">
        <v>-1.1632270668956</v>
      </c>
      <c r="U35" s="161">
        <v>5.6440338307375999</v>
      </c>
      <c r="V35" s="161">
        <v>-0.41205479115710297</v>
      </c>
      <c r="W35" s="161">
        <v>-0.46025489269291803</v>
      </c>
      <c r="X35" s="161">
        <v>2.5150358948942002</v>
      </c>
      <c r="Y35" s="168">
        <v>1.2655247722169201</v>
      </c>
      <c r="Z35" s="161"/>
      <c r="AA35" s="169">
        <v>4.1839693650934997</v>
      </c>
      <c r="AB35" s="170">
        <v>2.0638515049990902</v>
      </c>
      <c r="AC35" s="171">
        <v>3.0813576292766598</v>
      </c>
      <c r="AD35" s="161"/>
      <c r="AE35" s="172">
        <v>2.2863529854689402</v>
      </c>
      <c r="AF35" s="30"/>
      <c r="AG35" s="188">
        <v>120.771938950988</v>
      </c>
      <c r="AH35" s="183">
        <v>121.384082616179</v>
      </c>
      <c r="AI35" s="183">
        <v>116.260860709592</v>
      </c>
      <c r="AJ35" s="183">
        <v>122.26082641991</v>
      </c>
      <c r="AK35" s="183">
        <v>127.787687285223</v>
      </c>
      <c r="AL35" s="189">
        <v>121.688801592289</v>
      </c>
      <c r="AM35" s="183"/>
      <c r="AN35" s="190">
        <v>153.9484256472</v>
      </c>
      <c r="AO35" s="191">
        <v>156.52535469107499</v>
      </c>
      <c r="AP35" s="192">
        <v>155.26977266060399</v>
      </c>
      <c r="AQ35" s="183"/>
      <c r="AR35" s="193">
        <v>132.52075791266401</v>
      </c>
      <c r="AS35" s="166"/>
      <c r="AT35" s="167">
        <v>-2.33995363039497</v>
      </c>
      <c r="AU35" s="161">
        <v>-1.06875947045761</v>
      </c>
      <c r="AV35" s="161">
        <v>-4.9831660926545904</v>
      </c>
      <c r="AW35" s="161">
        <v>1.0631995403380301</v>
      </c>
      <c r="AX35" s="161">
        <v>7.2741127216747703</v>
      </c>
      <c r="AY35" s="168">
        <v>-1.48666979819674E-2</v>
      </c>
      <c r="AZ35" s="161"/>
      <c r="BA35" s="169">
        <v>0.80606097034663104</v>
      </c>
      <c r="BB35" s="170">
        <v>0.85213726642304299</v>
      </c>
      <c r="BC35" s="171">
        <v>0.830957605521224</v>
      </c>
      <c r="BD35" s="161"/>
      <c r="BE35" s="172">
        <v>0.44341998495905099</v>
      </c>
    </row>
    <row r="36" spans="1:64" x14ac:dyDescent="0.25">
      <c r="A36" s="21" t="s">
        <v>79</v>
      </c>
      <c r="B36" s="3" t="str">
        <f t="shared" si="0"/>
        <v>Coastal Virginia - Eastern Shore</v>
      </c>
      <c r="C36" s="3"/>
      <c r="D36" s="24" t="s">
        <v>16</v>
      </c>
      <c r="E36" s="27" t="s">
        <v>17</v>
      </c>
      <c r="F36" s="3"/>
      <c r="G36" s="188">
        <v>149.932789757412</v>
      </c>
      <c r="H36" s="183">
        <v>150.27362126245799</v>
      </c>
      <c r="I36" s="183">
        <v>150.434897297297</v>
      </c>
      <c r="J36" s="183">
        <v>146.84757475083001</v>
      </c>
      <c r="K36" s="183">
        <v>146.65506880733901</v>
      </c>
      <c r="L36" s="189">
        <v>148.811523590333</v>
      </c>
      <c r="M36" s="183"/>
      <c r="N36" s="190">
        <v>185.05147557327999</v>
      </c>
      <c r="O36" s="191">
        <v>189.427164328657</v>
      </c>
      <c r="P36" s="192">
        <v>187.233853073463</v>
      </c>
      <c r="Q36" s="183"/>
      <c r="R36" s="193">
        <v>160.92672707217099</v>
      </c>
      <c r="S36" s="166"/>
      <c r="T36" s="167">
        <v>-1.3310008345608599</v>
      </c>
      <c r="U36" s="161">
        <v>0.30832911751839998</v>
      </c>
      <c r="V36" s="161">
        <v>1.5602497128030099</v>
      </c>
      <c r="W36" s="161">
        <v>-0.24258436827043001</v>
      </c>
      <c r="X36" s="161">
        <v>-3.0518409629618801E-2</v>
      </c>
      <c r="Y36" s="168">
        <v>0.112189999345074</v>
      </c>
      <c r="Z36" s="161"/>
      <c r="AA36" s="169">
        <v>1.3994564751123399</v>
      </c>
      <c r="AB36" s="170">
        <v>4.4072723350520198</v>
      </c>
      <c r="AC36" s="171">
        <v>2.8984522153782302</v>
      </c>
      <c r="AD36" s="161"/>
      <c r="AE36" s="172">
        <v>0.97266000274704001</v>
      </c>
      <c r="AF36" s="30"/>
      <c r="AG36" s="188">
        <v>154.98204852579801</v>
      </c>
      <c r="AH36" s="183">
        <v>153.95880113930599</v>
      </c>
      <c r="AI36" s="183">
        <v>157.85912914398801</v>
      </c>
      <c r="AJ36" s="183">
        <v>154.065681643132</v>
      </c>
      <c r="AK36" s="183">
        <v>152.46131830238701</v>
      </c>
      <c r="AL36" s="189">
        <v>154.695460292164</v>
      </c>
      <c r="AM36" s="183"/>
      <c r="AN36" s="190">
        <v>192.852746368715</v>
      </c>
      <c r="AO36" s="191">
        <v>197.606998671978</v>
      </c>
      <c r="AP36" s="192">
        <v>195.241238741243</v>
      </c>
      <c r="AQ36" s="183"/>
      <c r="AR36" s="193">
        <v>167.803095118268</v>
      </c>
      <c r="AS36" s="166"/>
      <c r="AT36" s="167">
        <v>-3.1646547461455601</v>
      </c>
      <c r="AU36" s="161">
        <v>-3.8197584542346301</v>
      </c>
      <c r="AV36" s="161">
        <v>0.100361349852568</v>
      </c>
      <c r="AW36" s="161">
        <v>1.57366310959885</v>
      </c>
      <c r="AX36" s="161">
        <v>-2.2540928261099298</v>
      </c>
      <c r="AY36" s="168">
        <v>-1.4278209956691501</v>
      </c>
      <c r="AZ36" s="161"/>
      <c r="BA36" s="169">
        <v>-0.70809470468612501</v>
      </c>
      <c r="BB36" s="170">
        <v>-0.17650856198776299</v>
      </c>
      <c r="BC36" s="171">
        <v>-0.43480931207870099</v>
      </c>
      <c r="BD36" s="161"/>
      <c r="BE36" s="172">
        <v>-1.0698371908612401</v>
      </c>
    </row>
    <row r="37" spans="1:64" x14ac:dyDescent="0.25">
      <c r="A37" s="21" t="s">
        <v>80</v>
      </c>
      <c r="B37" s="3" t="str">
        <f t="shared" si="0"/>
        <v>Coastal Virginia - Hampton Roads</v>
      </c>
      <c r="C37" s="3"/>
      <c r="D37" s="24" t="s">
        <v>16</v>
      </c>
      <c r="E37" s="27" t="s">
        <v>17</v>
      </c>
      <c r="F37" s="3"/>
      <c r="G37" s="188">
        <v>131.94082368655299</v>
      </c>
      <c r="H37" s="183">
        <v>131.72037298878499</v>
      </c>
      <c r="I37" s="183">
        <v>131.96434063166001</v>
      </c>
      <c r="J37" s="183">
        <v>131.27626932176599</v>
      </c>
      <c r="K37" s="183">
        <v>132.20979976256399</v>
      </c>
      <c r="L37" s="189">
        <v>131.82038556519001</v>
      </c>
      <c r="M37" s="183"/>
      <c r="N37" s="190">
        <v>176.22420561749499</v>
      </c>
      <c r="O37" s="191">
        <v>180.40209922340799</v>
      </c>
      <c r="P37" s="192">
        <v>178.34476525656299</v>
      </c>
      <c r="Q37" s="183"/>
      <c r="R37" s="193">
        <v>146.48136346244399</v>
      </c>
      <c r="S37" s="166"/>
      <c r="T37" s="167">
        <v>0.34713606720274298</v>
      </c>
      <c r="U37" s="161">
        <v>0.70846989331621502</v>
      </c>
      <c r="V37" s="161">
        <v>-4.8956706695273397E-2</v>
      </c>
      <c r="W37" s="161">
        <v>-0.113420705049445</v>
      </c>
      <c r="X37" s="161">
        <v>-3.4758945277243698</v>
      </c>
      <c r="Y37" s="168">
        <v>-0.58939214517208005</v>
      </c>
      <c r="Z37" s="161"/>
      <c r="AA37" s="169">
        <v>-1.4122117231389699</v>
      </c>
      <c r="AB37" s="170">
        <v>-2.9892680503787998</v>
      </c>
      <c r="AC37" s="171">
        <v>-2.2216676375908202</v>
      </c>
      <c r="AD37" s="161"/>
      <c r="AE37" s="172">
        <v>-1.7832994747950299</v>
      </c>
      <c r="AF37" s="30"/>
      <c r="AG37" s="188">
        <v>139.83122632082399</v>
      </c>
      <c r="AH37" s="183">
        <v>140.261122895348</v>
      </c>
      <c r="AI37" s="183">
        <v>140.825010683074</v>
      </c>
      <c r="AJ37" s="183">
        <v>141.09235763181499</v>
      </c>
      <c r="AK37" s="183">
        <v>141.56189136598601</v>
      </c>
      <c r="AL37" s="189">
        <v>140.74162591612401</v>
      </c>
      <c r="AM37" s="183"/>
      <c r="AN37" s="190">
        <v>184.01675415035101</v>
      </c>
      <c r="AO37" s="191">
        <v>191.90288205812499</v>
      </c>
      <c r="AP37" s="192">
        <v>188.042427900419</v>
      </c>
      <c r="AQ37" s="183"/>
      <c r="AR37" s="193">
        <v>156.11294073282701</v>
      </c>
      <c r="AS37" s="166"/>
      <c r="AT37" s="167">
        <v>-0.47883464839858297</v>
      </c>
      <c r="AU37" s="161">
        <v>-0.290268099360808</v>
      </c>
      <c r="AV37" s="161">
        <v>-0.187868628866348</v>
      </c>
      <c r="AW37" s="161">
        <v>-0.178881760601276</v>
      </c>
      <c r="AX37" s="161">
        <v>-1.22571381234415</v>
      </c>
      <c r="AY37" s="168">
        <v>-0.47817000130691201</v>
      </c>
      <c r="AZ37" s="161"/>
      <c r="BA37" s="169">
        <v>0.49490906913271598</v>
      </c>
      <c r="BB37" s="170">
        <v>0.42149961360629501</v>
      </c>
      <c r="BC37" s="171">
        <v>0.46798889307847602</v>
      </c>
      <c r="BD37" s="161"/>
      <c r="BE37" s="172">
        <v>-7.2359125775542502E-2</v>
      </c>
    </row>
    <row r="38" spans="1:64" x14ac:dyDescent="0.25">
      <c r="A38" s="20" t="s">
        <v>81</v>
      </c>
      <c r="B38" s="3" t="str">
        <f t="shared" si="0"/>
        <v>Northern Virginia</v>
      </c>
      <c r="C38" s="3"/>
      <c r="D38" s="24" t="s">
        <v>16</v>
      </c>
      <c r="E38" s="27" t="s">
        <v>17</v>
      </c>
      <c r="F38" s="3"/>
      <c r="G38" s="188">
        <v>121.70854532866601</v>
      </c>
      <c r="H38" s="183">
        <v>132.958939329137</v>
      </c>
      <c r="I38" s="183">
        <v>137.76571311544799</v>
      </c>
      <c r="J38" s="183">
        <v>136.27693873455399</v>
      </c>
      <c r="K38" s="183">
        <v>129.74255953827401</v>
      </c>
      <c r="L38" s="189">
        <v>132.264324327662</v>
      </c>
      <c r="M38" s="183"/>
      <c r="N38" s="190">
        <v>125.279281182684</v>
      </c>
      <c r="O38" s="191">
        <v>125.74834362431299</v>
      </c>
      <c r="P38" s="192">
        <v>125.51861521786201</v>
      </c>
      <c r="Q38" s="183"/>
      <c r="R38" s="193">
        <v>130.24481434690401</v>
      </c>
      <c r="S38" s="166"/>
      <c r="T38" s="167">
        <v>3.8610432200394902</v>
      </c>
      <c r="U38" s="161">
        <v>4.0700930849984296</v>
      </c>
      <c r="V38" s="161">
        <v>5.1659402933533496</v>
      </c>
      <c r="W38" s="161">
        <v>6.0486873805086203</v>
      </c>
      <c r="X38" s="161">
        <v>6.2296367375826298</v>
      </c>
      <c r="Y38" s="168">
        <v>5.1837278285515698</v>
      </c>
      <c r="Z38" s="161"/>
      <c r="AA38" s="169">
        <v>4.4476048326585502</v>
      </c>
      <c r="AB38" s="170">
        <v>5.1615863719246597</v>
      </c>
      <c r="AC38" s="171">
        <v>4.80856831582315</v>
      </c>
      <c r="AD38" s="161"/>
      <c r="AE38" s="172">
        <v>5.0513005727863103</v>
      </c>
      <c r="AF38" s="30"/>
      <c r="AG38" s="188">
        <v>123.935624289628</v>
      </c>
      <c r="AH38" s="183">
        <v>135.15742634455</v>
      </c>
      <c r="AI38" s="183">
        <v>139.58083286539201</v>
      </c>
      <c r="AJ38" s="183">
        <v>137.52663117215801</v>
      </c>
      <c r="AK38" s="183">
        <v>130.449924294613</v>
      </c>
      <c r="AL38" s="189">
        <v>133.76974853294701</v>
      </c>
      <c r="AM38" s="183"/>
      <c r="AN38" s="190">
        <v>125.857774617795</v>
      </c>
      <c r="AO38" s="191">
        <v>125.984018896202</v>
      </c>
      <c r="AP38" s="192">
        <v>125.921655611549</v>
      </c>
      <c r="AQ38" s="183"/>
      <c r="AR38" s="193">
        <v>131.42620861414301</v>
      </c>
      <c r="AS38" s="166"/>
      <c r="AT38" s="167">
        <v>5.4381596048052101</v>
      </c>
      <c r="AU38" s="161">
        <v>6.4117035146789298</v>
      </c>
      <c r="AV38" s="161">
        <v>6.76088143202319</v>
      </c>
      <c r="AW38" s="161">
        <v>5.3372685974147904</v>
      </c>
      <c r="AX38" s="161">
        <v>4.2883430772714703</v>
      </c>
      <c r="AY38" s="168">
        <v>5.7104627964244798</v>
      </c>
      <c r="AZ38" s="161"/>
      <c r="BA38" s="169">
        <v>3.2552688349059902</v>
      </c>
      <c r="BB38" s="170">
        <v>2.99276109465782</v>
      </c>
      <c r="BC38" s="171">
        <v>3.1224824703301599</v>
      </c>
      <c r="BD38" s="161"/>
      <c r="BE38" s="172">
        <v>4.9792486761131602</v>
      </c>
    </row>
    <row r="39" spans="1:64" x14ac:dyDescent="0.25">
      <c r="A39" s="22" t="s">
        <v>82</v>
      </c>
      <c r="B39" s="3" t="str">
        <f t="shared" si="0"/>
        <v>Shenandoah Valley</v>
      </c>
      <c r="C39" s="3"/>
      <c r="D39" s="25" t="s">
        <v>16</v>
      </c>
      <c r="E39" s="28" t="s">
        <v>17</v>
      </c>
      <c r="F39" s="3"/>
      <c r="G39" s="194">
        <v>101.653945602901</v>
      </c>
      <c r="H39" s="195">
        <v>101.857061438323</v>
      </c>
      <c r="I39" s="195">
        <v>103.842155411655</v>
      </c>
      <c r="J39" s="195">
        <v>101.96202863234799</v>
      </c>
      <c r="K39" s="195">
        <v>102.105160776822</v>
      </c>
      <c r="L39" s="196">
        <v>102.30662193399201</v>
      </c>
      <c r="M39" s="183"/>
      <c r="N39" s="197">
        <v>120.321319782421</v>
      </c>
      <c r="O39" s="198">
        <v>123.013525419033</v>
      </c>
      <c r="P39" s="199">
        <v>121.689502287926</v>
      </c>
      <c r="Q39" s="183"/>
      <c r="R39" s="200">
        <v>108.377528278173</v>
      </c>
      <c r="S39" s="166"/>
      <c r="T39" s="173">
        <v>5.7109167648626</v>
      </c>
      <c r="U39" s="174">
        <v>6.4380159079326296</v>
      </c>
      <c r="V39" s="174">
        <v>7.7885757987593101</v>
      </c>
      <c r="W39" s="174">
        <v>4.98503182820071</v>
      </c>
      <c r="X39" s="174">
        <v>4.7263729983126703</v>
      </c>
      <c r="Y39" s="175">
        <v>5.9290244882541501</v>
      </c>
      <c r="Z39" s="161"/>
      <c r="AA39" s="176">
        <v>5.2285278762026799</v>
      </c>
      <c r="AB39" s="177">
        <v>5.8340848274138697</v>
      </c>
      <c r="AC39" s="178">
        <v>5.5202255734518699</v>
      </c>
      <c r="AD39" s="161"/>
      <c r="AE39" s="179">
        <v>5.6675124185734296</v>
      </c>
      <c r="AF39" s="31"/>
      <c r="AG39" s="194">
        <v>98.366642524334495</v>
      </c>
      <c r="AH39" s="195">
        <v>100.892290091367</v>
      </c>
      <c r="AI39" s="195">
        <v>103.581449815525</v>
      </c>
      <c r="AJ39" s="195">
        <v>103.93503905964801</v>
      </c>
      <c r="AK39" s="195">
        <v>105.625369263645</v>
      </c>
      <c r="AL39" s="196">
        <v>102.685825598208</v>
      </c>
      <c r="AM39" s="183"/>
      <c r="AN39" s="197">
        <v>124.44271898976901</v>
      </c>
      <c r="AO39" s="198">
        <v>125.017853440739</v>
      </c>
      <c r="AP39" s="199">
        <v>124.73368389461</v>
      </c>
      <c r="AQ39" s="183"/>
      <c r="AR39" s="200">
        <v>109.957844296714</v>
      </c>
      <c r="AS39" s="166"/>
      <c r="AT39" s="173">
        <v>1.94569542336149</v>
      </c>
      <c r="AU39" s="174">
        <v>4.7909600037792099</v>
      </c>
      <c r="AV39" s="174">
        <v>6.5435411119787599</v>
      </c>
      <c r="AW39" s="174">
        <v>6.5614607249587298</v>
      </c>
      <c r="AX39" s="174">
        <v>4.9708104357965599</v>
      </c>
      <c r="AY39" s="175">
        <v>5.0978569937902103</v>
      </c>
      <c r="AZ39" s="161"/>
      <c r="BA39" s="176">
        <v>3.0570584502774798</v>
      </c>
      <c r="BB39" s="177">
        <v>2.9498532939738502</v>
      </c>
      <c r="BC39" s="178">
        <v>3.0029779312925799</v>
      </c>
      <c r="BD39" s="161"/>
      <c r="BE39" s="179">
        <v>4.2746440157465102</v>
      </c>
    </row>
    <row r="40" spans="1:64" ht="13" x14ac:dyDescent="0.3">
      <c r="A40" s="19" t="s">
        <v>83</v>
      </c>
      <c r="B40" s="3" t="str">
        <f t="shared" si="0"/>
        <v>Southern Virginia</v>
      </c>
      <c r="C40" s="9"/>
      <c r="D40" s="23" t="s">
        <v>16</v>
      </c>
      <c r="E40" s="26" t="s">
        <v>17</v>
      </c>
      <c r="F40" s="3"/>
      <c r="G40" s="180">
        <v>93.717767665952806</v>
      </c>
      <c r="H40" s="181">
        <v>102.891960784313</v>
      </c>
      <c r="I40" s="181">
        <v>106.427177419354</v>
      </c>
      <c r="J40" s="181">
        <v>121.12335856573701</v>
      </c>
      <c r="K40" s="181">
        <v>138.12931048226301</v>
      </c>
      <c r="L40" s="182">
        <v>113.585709792587</v>
      </c>
      <c r="M40" s="183"/>
      <c r="N40" s="184">
        <v>145.212365549493</v>
      </c>
      <c r="O40" s="185">
        <v>149.316144994246</v>
      </c>
      <c r="P40" s="186">
        <v>147.28051807461799</v>
      </c>
      <c r="Q40" s="183"/>
      <c r="R40" s="187">
        <v>123.876979984648</v>
      </c>
      <c r="S40" s="166"/>
      <c r="T40" s="158">
        <v>11.3925344752197</v>
      </c>
      <c r="U40" s="159">
        <v>11.373745415253</v>
      </c>
      <c r="V40" s="159">
        <v>11.6180351723378</v>
      </c>
      <c r="W40" s="159">
        <v>13.7134048181137</v>
      </c>
      <c r="X40" s="159">
        <v>12.0863790731509</v>
      </c>
      <c r="Y40" s="160">
        <v>11.647965455697801</v>
      </c>
      <c r="Z40" s="161"/>
      <c r="AA40" s="162">
        <v>7.1330240586158498</v>
      </c>
      <c r="AB40" s="163">
        <v>9.8504480890408406</v>
      </c>
      <c r="AC40" s="164">
        <v>8.5035925321958707</v>
      </c>
      <c r="AD40" s="161"/>
      <c r="AE40" s="165">
        <v>9.9039080856829695</v>
      </c>
      <c r="AF40" s="29"/>
      <c r="AG40" s="180">
        <v>93.903616801958506</v>
      </c>
      <c r="AH40" s="181">
        <v>102.122780442992</v>
      </c>
      <c r="AI40" s="181">
        <v>105.14112107191001</v>
      </c>
      <c r="AJ40" s="181">
        <v>108.149627287534</v>
      </c>
      <c r="AK40" s="181">
        <v>110.059670461354</v>
      </c>
      <c r="AL40" s="182">
        <v>104.39435421532301</v>
      </c>
      <c r="AM40" s="183"/>
      <c r="AN40" s="184">
        <v>122.178666546535</v>
      </c>
      <c r="AO40" s="185">
        <v>125.429513740185</v>
      </c>
      <c r="AP40" s="186">
        <v>123.812032545837</v>
      </c>
      <c r="AQ40" s="183"/>
      <c r="AR40" s="187">
        <v>110.521814259442</v>
      </c>
      <c r="AS40" s="166"/>
      <c r="AT40" s="158">
        <v>10.158254764427801</v>
      </c>
      <c r="AU40" s="159">
        <v>11.785432329171501</v>
      </c>
      <c r="AV40" s="159">
        <v>12.0599595911925</v>
      </c>
      <c r="AW40" s="159">
        <v>12.340441176273099</v>
      </c>
      <c r="AX40" s="159">
        <v>9.7943604577695496</v>
      </c>
      <c r="AY40" s="160">
        <v>11.227568389396</v>
      </c>
      <c r="AZ40" s="161"/>
      <c r="BA40" s="162">
        <v>8.1031385714579098</v>
      </c>
      <c r="BB40" s="163">
        <v>9.0272438381350408</v>
      </c>
      <c r="BC40" s="164">
        <v>8.57156484085119</v>
      </c>
      <c r="BD40" s="161"/>
      <c r="BE40" s="165">
        <v>10.2821159309728</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88">
        <v>108.798787511367</v>
      </c>
      <c r="H41" s="183">
        <v>100.166571428571</v>
      </c>
      <c r="I41" s="183">
        <v>108.485581901766</v>
      </c>
      <c r="J41" s="183">
        <v>103.50961920147699</v>
      </c>
      <c r="K41" s="183">
        <v>104.638637245392</v>
      </c>
      <c r="L41" s="189">
        <v>105.00217022565499</v>
      </c>
      <c r="M41" s="183"/>
      <c r="N41" s="190">
        <v>120.52682892581301</v>
      </c>
      <c r="O41" s="191">
        <v>120.739682729007</v>
      </c>
      <c r="P41" s="192">
        <v>120.632237448316</v>
      </c>
      <c r="Q41" s="183"/>
      <c r="R41" s="193">
        <v>109.681682110773</v>
      </c>
      <c r="S41" s="166"/>
      <c r="T41" s="167">
        <v>6.7298654188507196</v>
      </c>
      <c r="U41" s="161">
        <v>-1.2493180144187499</v>
      </c>
      <c r="V41" s="161">
        <v>5.1251916064326997</v>
      </c>
      <c r="W41" s="161">
        <v>8.4778118252483399</v>
      </c>
      <c r="X41" s="161">
        <v>4.7340862655547104E-3</v>
      </c>
      <c r="Y41" s="168">
        <v>3.6893243389777499</v>
      </c>
      <c r="Z41" s="161"/>
      <c r="AA41" s="169">
        <v>-1.5011943596183499</v>
      </c>
      <c r="AB41" s="170">
        <v>5.2136278605958504</v>
      </c>
      <c r="AC41" s="171">
        <v>1.7792781618486699</v>
      </c>
      <c r="AD41" s="161"/>
      <c r="AE41" s="172">
        <v>2.75775354759657</v>
      </c>
      <c r="AF41" s="30"/>
      <c r="AG41" s="188">
        <v>106.12183246073199</v>
      </c>
      <c r="AH41" s="183">
        <v>115.951650762813</v>
      </c>
      <c r="AI41" s="183">
        <v>124.742892928637</v>
      </c>
      <c r="AJ41" s="183">
        <v>123.614199257042</v>
      </c>
      <c r="AK41" s="183">
        <v>123.202740270909</v>
      </c>
      <c r="AL41" s="189">
        <v>119.40701251486399</v>
      </c>
      <c r="AM41" s="183"/>
      <c r="AN41" s="190">
        <v>139.87684731707299</v>
      </c>
      <c r="AO41" s="191">
        <v>135.72634065603299</v>
      </c>
      <c r="AP41" s="192">
        <v>137.830435481477</v>
      </c>
      <c r="AQ41" s="183"/>
      <c r="AR41" s="193">
        <v>125.194233957105</v>
      </c>
      <c r="AS41" s="166"/>
      <c r="AT41" s="167">
        <v>-7.0699298612947397</v>
      </c>
      <c r="AU41" s="161">
        <v>-2.44185071389095</v>
      </c>
      <c r="AV41" s="161">
        <v>4.8725349522551804</v>
      </c>
      <c r="AW41" s="161">
        <v>8.8056478188586098</v>
      </c>
      <c r="AX41" s="161">
        <v>4.9040588646218399</v>
      </c>
      <c r="AY41" s="168">
        <v>2.3430987541116499</v>
      </c>
      <c r="AZ41" s="161"/>
      <c r="BA41" s="169">
        <v>2.8682050965443202</v>
      </c>
      <c r="BB41" s="170">
        <v>2.9891082911760698</v>
      </c>
      <c r="BC41" s="171">
        <v>2.9213011186801601</v>
      </c>
      <c r="BD41" s="161"/>
      <c r="BE41" s="172">
        <v>2.4614412993469301</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88">
        <v>82.252981260647303</v>
      </c>
      <c r="H42" s="183">
        <v>88.3094896719319</v>
      </c>
      <c r="I42" s="183">
        <v>88.400914634146304</v>
      </c>
      <c r="J42" s="183">
        <v>88.291834112149502</v>
      </c>
      <c r="K42" s="183">
        <v>89.278223602484402</v>
      </c>
      <c r="L42" s="189">
        <v>87.611601130814705</v>
      </c>
      <c r="M42" s="183"/>
      <c r="N42" s="190">
        <v>97.575668316831596</v>
      </c>
      <c r="O42" s="191">
        <v>97.913680823680806</v>
      </c>
      <c r="P42" s="192">
        <v>97.741369085173503</v>
      </c>
      <c r="Q42" s="183"/>
      <c r="R42" s="193">
        <v>90.543610299488606</v>
      </c>
      <c r="S42" s="166"/>
      <c r="T42" s="167">
        <v>0.13107988160950501</v>
      </c>
      <c r="U42" s="161">
        <v>4.3491404644848002</v>
      </c>
      <c r="V42" s="161">
        <v>4.4951015264069696</v>
      </c>
      <c r="W42" s="161">
        <v>5.7753060365858504</v>
      </c>
      <c r="X42" s="161">
        <v>7.7860287654973597</v>
      </c>
      <c r="Y42" s="168">
        <v>4.8071886566422402</v>
      </c>
      <c r="Z42" s="161"/>
      <c r="AA42" s="169">
        <v>4.5747763303349798</v>
      </c>
      <c r="AB42" s="170">
        <v>10.6926480656367</v>
      </c>
      <c r="AC42" s="171">
        <v>7.5380523429097304</v>
      </c>
      <c r="AD42" s="161"/>
      <c r="AE42" s="172">
        <v>5.5207892850193803</v>
      </c>
      <c r="AF42" s="30"/>
      <c r="AG42" s="188">
        <v>85.424466720128294</v>
      </c>
      <c r="AH42" s="183">
        <v>89.368216034271697</v>
      </c>
      <c r="AI42" s="183">
        <v>90.791181765388998</v>
      </c>
      <c r="AJ42" s="183">
        <v>90.395750072822594</v>
      </c>
      <c r="AK42" s="183">
        <v>90.3307417582417</v>
      </c>
      <c r="AL42" s="189">
        <v>89.477907634307201</v>
      </c>
      <c r="AM42" s="183"/>
      <c r="AN42" s="190">
        <v>98.768035157357502</v>
      </c>
      <c r="AO42" s="191">
        <v>98.438882537867897</v>
      </c>
      <c r="AP42" s="192">
        <v>98.604114716766205</v>
      </c>
      <c r="AQ42" s="183"/>
      <c r="AR42" s="193">
        <v>92.272935355912907</v>
      </c>
      <c r="AS42" s="166"/>
      <c r="AT42" s="167">
        <v>1.36974221256921</v>
      </c>
      <c r="AU42" s="161">
        <v>4.9842125964397104</v>
      </c>
      <c r="AV42" s="161">
        <v>6.33848458970943</v>
      </c>
      <c r="AW42" s="161">
        <v>5.8222314304063501</v>
      </c>
      <c r="AX42" s="161">
        <v>5.54991818741901</v>
      </c>
      <c r="AY42" s="168">
        <v>5.0267570006613003</v>
      </c>
      <c r="AZ42" s="161"/>
      <c r="BA42" s="169">
        <v>4.5551853499983004</v>
      </c>
      <c r="BB42" s="170">
        <v>4.9132008865649501</v>
      </c>
      <c r="BC42" s="171">
        <v>4.7325265345280902</v>
      </c>
      <c r="BD42" s="161"/>
      <c r="BE42" s="172">
        <v>5.0067045542539903</v>
      </c>
      <c r="BF42" s="76"/>
      <c r="BG42" s="76"/>
      <c r="BH42" s="76"/>
      <c r="BI42" s="76"/>
      <c r="BJ42" s="76"/>
      <c r="BK42" s="76"/>
      <c r="BL42" s="76"/>
    </row>
    <row r="43" spans="1:64" x14ac:dyDescent="0.25">
      <c r="A43" s="22" t="s">
        <v>86</v>
      </c>
      <c r="B43" s="3" t="str">
        <f t="shared" si="0"/>
        <v>Virginia Mountains</v>
      </c>
      <c r="C43" s="3"/>
      <c r="D43" s="25" t="s">
        <v>16</v>
      </c>
      <c r="E43" s="28" t="s">
        <v>17</v>
      </c>
      <c r="F43" s="3"/>
      <c r="G43" s="194">
        <v>103.699892736745</v>
      </c>
      <c r="H43" s="195">
        <v>112.534759784391</v>
      </c>
      <c r="I43" s="195">
        <v>115.75525635103899</v>
      </c>
      <c r="J43" s="195">
        <v>111.12036457116101</v>
      </c>
      <c r="K43" s="195">
        <v>110.531407682775</v>
      </c>
      <c r="L43" s="196">
        <v>111.096317041736</v>
      </c>
      <c r="M43" s="183"/>
      <c r="N43" s="197">
        <v>122.84622546782199</v>
      </c>
      <c r="O43" s="198">
        <v>129.33243546339301</v>
      </c>
      <c r="P43" s="199">
        <v>126.211819279754</v>
      </c>
      <c r="Q43" s="183"/>
      <c r="R43" s="200">
        <v>115.797908271292</v>
      </c>
      <c r="S43" s="166"/>
      <c r="T43" s="173">
        <v>0.338666368545889</v>
      </c>
      <c r="U43" s="174">
        <v>4.23122387443901</v>
      </c>
      <c r="V43" s="174">
        <v>5.5246746680414303</v>
      </c>
      <c r="W43" s="174">
        <v>4.3579318411012498</v>
      </c>
      <c r="X43" s="174">
        <v>2.6607632729889801</v>
      </c>
      <c r="Y43" s="175">
        <v>3.6441511246799299</v>
      </c>
      <c r="Z43" s="161"/>
      <c r="AA43" s="176">
        <v>-1.7332439320406099</v>
      </c>
      <c r="AB43" s="177">
        <v>3.9332718214197202</v>
      </c>
      <c r="AC43" s="178">
        <v>1.1944401313309301</v>
      </c>
      <c r="AD43" s="161"/>
      <c r="AE43" s="179">
        <v>2.60593207732345</v>
      </c>
      <c r="AF43" s="31"/>
      <c r="AG43" s="194">
        <v>110.89207213784999</v>
      </c>
      <c r="AH43" s="195">
        <v>117.286339385392</v>
      </c>
      <c r="AI43" s="195">
        <v>120.440446212952</v>
      </c>
      <c r="AJ43" s="195">
        <v>117.915346679687</v>
      </c>
      <c r="AK43" s="195">
        <v>119.71330292491</v>
      </c>
      <c r="AL43" s="196">
        <v>117.569621110404</v>
      </c>
      <c r="AM43" s="183"/>
      <c r="AN43" s="197">
        <v>137.05188934162501</v>
      </c>
      <c r="AO43" s="198">
        <v>138.242516711928</v>
      </c>
      <c r="AP43" s="199">
        <v>137.65501455026401</v>
      </c>
      <c r="AQ43" s="183"/>
      <c r="AR43" s="200">
        <v>123.75699476798199</v>
      </c>
      <c r="AS43" s="166"/>
      <c r="AT43" s="173">
        <v>4.3374814455187298</v>
      </c>
      <c r="AU43" s="174">
        <v>5.4365321357374699</v>
      </c>
      <c r="AV43" s="174">
        <v>6.6384288406452203</v>
      </c>
      <c r="AW43" s="174">
        <v>4.5802302232633298</v>
      </c>
      <c r="AX43" s="174">
        <v>3.91263581236471</v>
      </c>
      <c r="AY43" s="175">
        <v>5.0093268936094297</v>
      </c>
      <c r="AZ43" s="161"/>
      <c r="BA43" s="176">
        <v>3.75859761631009</v>
      </c>
      <c r="BB43" s="177">
        <v>3.8474230208642202</v>
      </c>
      <c r="BC43" s="178">
        <v>3.80527550393513</v>
      </c>
      <c r="BD43" s="161"/>
      <c r="BE43" s="179">
        <v>4.4283813150022802</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I31" sqref="I31"/>
      <selection pane="topRight" activeCell="I31" sqref="I31"/>
      <selection pane="bottomLeft" activeCell="I31" sqref="I31"/>
      <selection pane="bottomRight" activeCell="I31" sqref="I31"/>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2" t="s">
        <v>5</v>
      </c>
      <c r="E2" s="233"/>
      <c r="G2" s="226" t="s">
        <v>107</v>
      </c>
      <c r="H2" s="227"/>
      <c r="I2" s="227"/>
      <c r="J2" s="227"/>
      <c r="K2" s="227"/>
      <c r="L2" s="227"/>
      <c r="M2" s="227"/>
      <c r="N2" s="227"/>
      <c r="O2" s="227"/>
      <c r="P2" s="227"/>
      <c r="Q2" s="227"/>
      <c r="R2" s="227"/>
      <c r="T2" s="226" t="s">
        <v>40</v>
      </c>
      <c r="U2" s="227"/>
      <c r="V2" s="227"/>
      <c r="W2" s="227"/>
      <c r="X2" s="227"/>
      <c r="Y2" s="227"/>
      <c r="Z2" s="227"/>
      <c r="AA2" s="227"/>
      <c r="AB2" s="227"/>
      <c r="AC2" s="227"/>
      <c r="AD2" s="227"/>
      <c r="AE2" s="227"/>
      <c r="AF2" s="4"/>
      <c r="AG2" s="226" t="s">
        <v>41</v>
      </c>
      <c r="AH2" s="227"/>
      <c r="AI2" s="227"/>
      <c r="AJ2" s="227"/>
      <c r="AK2" s="227"/>
      <c r="AL2" s="227"/>
      <c r="AM2" s="227"/>
      <c r="AN2" s="227"/>
      <c r="AO2" s="227"/>
      <c r="AP2" s="227"/>
      <c r="AQ2" s="227"/>
      <c r="AR2" s="227"/>
      <c r="AT2" s="226" t="s">
        <v>42</v>
      </c>
      <c r="AU2" s="227"/>
      <c r="AV2" s="227"/>
      <c r="AW2" s="227"/>
      <c r="AX2" s="227"/>
      <c r="AY2" s="227"/>
      <c r="AZ2" s="227"/>
      <c r="BA2" s="227"/>
      <c r="BB2" s="227"/>
      <c r="BC2" s="227"/>
      <c r="BD2" s="227"/>
      <c r="BE2" s="227"/>
    </row>
    <row r="3" spans="1:57" ht="13" x14ac:dyDescent="0.25">
      <c r="A3" s="32"/>
      <c r="B3" s="32"/>
      <c r="C3" s="3"/>
      <c r="D3" s="234" t="s">
        <v>8</v>
      </c>
      <c r="E3" s="236" t="s">
        <v>9</v>
      </c>
      <c r="F3" s="5"/>
      <c r="G3" s="224" t="s">
        <v>0</v>
      </c>
      <c r="H3" s="220" t="s">
        <v>1</v>
      </c>
      <c r="I3" s="220" t="s">
        <v>10</v>
      </c>
      <c r="J3" s="220" t="s">
        <v>2</v>
      </c>
      <c r="K3" s="220" t="s">
        <v>11</v>
      </c>
      <c r="L3" s="222" t="s">
        <v>12</v>
      </c>
      <c r="M3" s="5"/>
      <c r="N3" s="224" t="s">
        <v>3</v>
      </c>
      <c r="O3" s="220" t="s">
        <v>4</v>
      </c>
      <c r="P3" s="222" t="s">
        <v>13</v>
      </c>
      <c r="Q3" s="2"/>
      <c r="R3" s="228" t="s">
        <v>14</v>
      </c>
      <c r="S3" s="2"/>
      <c r="T3" s="224" t="s">
        <v>0</v>
      </c>
      <c r="U3" s="220" t="s">
        <v>1</v>
      </c>
      <c r="V3" s="220" t="s">
        <v>10</v>
      </c>
      <c r="W3" s="220" t="s">
        <v>2</v>
      </c>
      <c r="X3" s="220" t="s">
        <v>11</v>
      </c>
      <c r="Y3" s="222" t="s">
        <v>12</v>
      </c>
      <c r="Z3" s="2"/>
      <c r="AA3" s="224" t="s">
        <v>3</v>
      </c>
      <c r="AB3" s="220" t="s">
        <v>4</v>
      </c>
      <c r="AC3" s="222" t="s">
        <v>13</v>
      </c>
      <c r="AD3" s="1"/>
      <c r="AE3" s="230" t="s">
        <v>14</v>
      </c>
      <c r="AF3" s="38"/>
      <c r="AG3" s="224" t="s">
        <v>0</v>
      </c>
      <c r="AH3" s="220" t="s">
        <v>1</v>
      </c>
      <c r="AI3" s="220" t="s">
        <v>10</v>
      </c>
      <c r="AJ3" s="220" t="s">
        <v>2</v>
      </c>
      <c r="AK3" s="220" t="s">
        <v>11</v>
      </c>
      <c r="AL3" s="222" t="s">
        <v>12</v>
      </c>
      <c r="AM3" s="5"/>
      <c r="AN3" s="224" t="s">
        <v>3</v>
      </c>
      <c r="AO3" s="220" t="s">
        <v>4</v>
      </c>
      <c r="AP3" s="222" t="s">
        <v>13</v>
      </c>
      <c r="AQ3" s="2"/>
      <c r="AR3" s="228" t="s">
        <v>14</v>
      </c>
      <c r="AS3" s="2"/>
      <c r="AT3" s="224" t="s">
        <v>0</v>
      </c>
      <c r="AU3" s="220" t="s">
        <v>1</v>
      </c>
      <c r="AV3" s="220" t="s">
        <v>10</v>
      </c>
      <c r="AW3" s="220" t="s">
        <v>2</v>
      </c>
      <c r="AX3" s="220" t="s">
        <v>11</v>
      </c>
      <c r="AY3" s="222" t="s">
        <v>12</v>
      </c>
      <c r="AZ3" s="2"/>
      <c r="BA3" s="224" t="s">
        <v>3</v>
      </c>
      <c r="BB3" s="220" t="s">
        <v>4</v>
      </c>
      <c r="BC3" s="222" t="s">
        <v>13</v>
      </c>
      <c r="BD3" s="1"/>
      <c r="BE3" s="230" t="s">
        <v>14</v>
      </c>
    </row>
    <row r="4" spans="1:57" ht="13" x14ac:dyDescent="0.25">
      <c r="A4" s="32"/>
      <c r="B4" s="32"/>
      <c r="C4" s="3"/>
      <c r="D4" s="235"/>
      <c r="E4" s="237"/>
      <c r="F4" s="5"/>
      <c r="G4" s="241"/>
      <c r="H4" s="239"/>
      <c r="I4" s="239"/>
      <c r="J4" s="239"/>
      <c r="K4" s="239"/>
      <c r="L4" s="240"/>
      <c r="M4" s="5"/>
      <c r="N4" s="241"/>
      <c r="O4" s="239"/>
      <c r="P4" s="240"/>
      <c r="Q4" s="2"/>
      <c r="R4" s="242"/>
      <c r="S4" s="2"/>
      <c r="T4" s="241"/>
      <c r="U4" s="239"/>
      <c r="V4" s="239"/>
      <c r="W4" s="239"/>
      <c r="X4" s="239"/>
      <c r="Y4" s="240"/>
      <c r="Z4" s="2"/>
      <c r="AA4" s="241"/>
      <c r="AB4" s="239"/>
      <c r="AC4" s="240"/>
      <c r="AD4" s="1"/>
      <c r="AE4" s="238"/>
      <c r="AF4" s="39"/>
      <c r="AG4" s="241"/>
      <c r="AH4" s="239"/>
      <c r="AI4" s="239"/>
      <c r="AJ4" s="239"/>
      <c r="AK4" s="239"/>
      <c r="AL4" s="240"/>
      <c r="AM4" s="5"/>
      <c r="AN4" s="241"/>
      <c r="AO4" s="239"/>
      <c r="AP4" s="240"/>
      <c r="AQ4" s="2"/>
      <c r="AR4" s="242"/>
      <c r="AS4" s="2"/>
      <c r="AT4" s="241"/>
      <c r="AU4" s="239"/>
      <c r="AV4" s="239"/>
      <c r="AW4" s="239"/>
      <c r="AX4" s="239"/>
      <c r="AY4" s="240"/>
      <c r="AZ4" s="2"/>
      <c r="BA4" s="241"/>
      <c r="BB4" s="239"/>
      <c r="BC4" s="240"/>
      <c r="BD4" s="1"/>
      <c r="BE4" s="238"/>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37">
        <v>77.083711841089098</v>
      </c>
      <c r="H6" s="138">
        <v>90.799087591838997</v>
      </c>
      <c r="I6" s="138">
        <v>99.0213873138661</v>
      </c>
      <c r="J6" s="138">
        <v>98.032605448976298</v>
      </c>
      <c r="K6" s="138">
        <v>92.263671927513599</v>
      </c>
      <c r="L6" s="139">
        <v>91.440101800573103</v>
      </c>
      <c r="M6" s="140"/>
      <c r="N6" s="141">
        <v>109.184635652465</v>
      </c>
      <c r="O6" s="142">
        <v>116.971474403432</v>
      </c>
      <c r="P6" s="143">
        <v>113.078055027948</v>
      </c>
      <c r="Q6" s="140"/>
      <c r="R6" s="144">
        <v>97.622395474163497</v>
      </c>
      <c r="S6" s="75"/>
      <c r="T6" s="29">
        <v>2.0665538642527701</v>
      </c>
      <c r="U6" s="119">
        <v>3.45067746469842</v>
      </c>
      <c r="V6" s="119">
        <v>3.8977770087966701</v>
      </c>
      <c r="W6" s="119">
        <v>3.50985621408029</v>
      </c>
      <c r="X6" s="119">
        <v>1.9103712358510501</v>
      </c>
      <c r="Y6" s="120">
        <v>3.0096128394317199</v>
      </c>
      <c r="Z6" s="121"/>
      <c r="AA6" s="122">
        <v>0.164901057756872</v>
      </c>
      <c r="AB6" s="123">
        <v>0.412370014252465</v>
      </c>
      <c r="AC6" s="124">
        <v>0.29274338233680502</v>
      </c>
      <c r="AD6" s="121"/>
      <c r="AE6" s="125">
        <v>2.0943354066747002</v>
      </c>
      <c r="AG6" s="137">
        <v>81.933958968063905</v>
      </c>
      <c r="AH6" s="138">
        <v>94.649782549722303</v>
      </c>
      <c r="AI6" s="138">
        <v>102.80000505215401</v>
      </c>
      <c r="AJ6" s="138">
        <v>102.77008593917699</v>
      </c>
      <c r="AK6" s="138">
        <v>99.352138751985507</v>
      </c>
      <c r="AL6" s="139">
        <v>96.301642395220696</v>
      </c>
      <c r="AM6" s="140"/>
      <c r="AN6" s="141">
        <v>119.932677272009</v>
      </c>
      <c r="AO6" s="142">
        <v>128.023497343494</v>
      </c>
      <c r="AP6" s="143">
        <v>123.978087128212</v>
      </c>
      <c r="AQ6" s="140"/>
      <c r="AR6" s="144">
        <v>104.209506075563</v>
      </c>
      <c r="AS6" s="75"/>
      <c r="AT6" s="29">
        <v>1.3289499191102501</v>
      </c>
      <c r="AU6" s="119">
        <v>2.9625500818153898</v>
      </c>
      <c r="AV6" s="119">
        <v>3.66903836489058</v>
      </c>
      <c r="AW6" s="119">
        <v>2.7679224282405399</v>
      </c>
      <c r="AX6" s="119">
        <v>1.1913273486607301</v>
      </c>
      <c r="AY6" s="120">
        <v>2.4197961596985502</v>
      </c>
      <c r="AZ6" s="121"/>
      <c r="BA6" s="122">
        <v>0.54332101871573901</v>
      </c>
      <c r="BB6" s="123">
        <v>0.70996798065858302</v>
      </c>
      <c r="BC6" s="124">
        <v>0.62929449213205702</v>
      </c>
      <c r="BD6" s="121"/>
      <c r="BE6" s="125">
        <v>1.80435975889308</v>
      </c>
    </row>
    <row r="7" spans="1:57" x14ac:dyDescent="0.25">
      <c r="A7" s="20" t="s">
        <v>18</v>
      </c>
      <c r="B7" s="3" t="str">
        <f>TRIM(A7)</f>
        <v>Virginia</v>
      </c>
      <c r="C7" s="10"/>
      <c r="D7" s="24" t="s">
        <v>16</v>
      </c>
      <c r="E7" s="27" t="s">
        <v>17</v>
      </c>
      <c r="F7" s="3"/>
      <c r="G7" s="145">
        <v>62.098293826270599</v>
      </c>
      <c r="H7" s="140">
        <v>77.617500991557307</v>
      </c>
      <c r="I7" s="140">
        <v>85.074994176637603</v>
      </c>
      <c r="J7" s="140">
        <v>83.2150940638181</v>
      </c>
      <c r="K7" s="140">
        <v>78.547694811560206</v>
      </c>
      <c r="L7" s="146">
        <v>77.310715573968693</v>
      </c>
      <c r="M7" s="140"/>
      <c r="N7" s="147">
        <v>95.749230431784895</v>
      </c>
      <c r="O7" s="148">
        <v>101.245650143844</v>
      </c>
      <c r="P7" s="149">
        <v>98.497440287814797</v>
      </c>
      <c r="Q7" s="140"/>
      <c r="R7" s="150">
        <v>83.3640654922105</v>
      </c>
      <c r="S7" s="75"/>
      <c r="T7" s="30">
        <v>2.6408126708077302</v>
      </c>
      <c r="U7" s="121">
        <v>4.9998241968228303</v>
      </c>
      <c r="V7" s="121">
        <v>6.3668605289470799</v>
      </c>
      <c r="W7" s="121">
        <v>6.1680811436964298</v>
      </c>
      <c r="X7" s="121">
        <v>4.9047771670919804</v>
      </c>
      <c r="Y7" s="126">
        <v>5.1387280887191098</v>
      </c>
      <c r="Z7" s="121"/>
      <c r="AA7" s="127">
        <v>0.42810652165208402</v>
      </c>
      <c r="AB7" s="128">
        <v>1.59710657006052</v>
      </c>
      <c r="AC7" s="129">
        <v>1.0255348079078099</v>
      </c>
      <c r="AD7" s="121"/>
      <c r="AE7" s="130">
        <v>3.7132510651238202</v>
      </c>
      <c r="AG7" s="145">
        <v>67.775002097492205</v>
      </c>
      <c r="AH7" s="140">
        <v>83.430856947667806</v>
      </c>
      <c r="AI7" s="140">
        <v>90.762834834316294</v>
      </c>
      <c r="AJ7" s="140">
        <v>90.214289318775798</v>
      </c>
      <c r="AK7" s="140">
        <v>85.7371717361533</v>
      </c>
      <c r="AL7" s="146">
        <v>83.584336519121607</v>
      </c>
      <c r="AM7" s="140"/>
      <c r="AN7" s="147">
        <v>106.593887782433</v>
      </c>
      <c r="AO7" s="148">
        <v>111.77134394002501</v>
      </c>
      <c r="AP7" s="149">
        <v>109.182615861229</v>
      </c>
      <c r="AQ7" s="140"/>
      <c r="AR7" s="150">
        <v>90.898343450940501</v>
      </c>
      <c r="AS7" s="75"/>
      <c r="AT7" s="30">
        <v>0.80637810009818101</v>
      </c>
      <c r="AU7" s="121">
        <v>4.8913566875497398</v>
      </c>
      <c r="AV7" s="121">
        <v>6.09035245543968</v>
      </c>
      <c r="AW7" s="121">
        <v>3.5458425212433098</v>
      </c>
      <c r="AX7" s="121">
        <v>1.1053239390798899</v>
      </c>
      <c r="AY7" s="126">
        <v>3.38290694345599</v>
      </c>
      <c r="AZ7" s="121"/>
      <c r="BA7" s="127">
        <v>0.36991252803051999</v>
      </c>
      <c r="BB7" s="128">
        <v>0.65609559569150799</v>
      </c>
      <c r="BC7" s="129">
        <v>0.51619672381353199</v>
      </c>
      <c r="BD7" s="121"/>
      <c r="BE7" s="130">
        <v>2.3814749013398302</v>
      </c>
    </row>
    <row r="8" spans="1:57" x14ac:dyDescent="0.25">
      <c r="A8" s="21" t="s">
        <v>19</v>
      </c>
      <c r="B8" s="3" t="str">
        <f t="shared" ref="B8:B43" si="0">TRIM(A8)</f>
        <v>Norfolk/Virginia Beach, VA</v>
      </c>
      <c r="C8" s="3"/>
      <c r="D8" s="24" t="s">
        <v>16</v>
      </c>
      <c r="E8" s="27" t="s">
        <v>17</v>
      </c>
      <c r="F8" s="3"/>
      <c r="G8" s="145">
        <v>80.702997265160505</v>
      </c>
      <c r="H8" s="140">
        <v>88.389228454738102</v>
      </c>
      <c r="I8" s="140">
        <v>92.752239595719303</v>
      </c>
      <c r="J8" s="140">
        <v>90.502849074600604</v>
      </c>
      <c r="K8" s="140">
        <v>90.750865535335706</v>
      </c>
      <c r="L8" s="146">
        <v>88.619635985110804</v>
      </c>
      <c r="M8" s="140"/>
      <c r="N8" s="147">
        <v>134.14610580571701</v>
      </c>
      <c r="O8" s="148">
        <v>141.51229693946101</v>
      </c>
      <c r="P8" s="149">
        <v>137.82920137258901</v>
      </c>
      <c r="Q8" s="140"/>
      <c r="R8" s="150">
        <v>102.679511810104</v>
      </c>
      <c r="S8" s="75"/>
      <c r="T8" s="30">
        <v>4.0071976605214497</v>
      </c>
      <c r="U8" s="121">
        <v>4.0452331115996696</v>
      </c>
      <c r="V8" s="121">
        <v>2.91473788070831</v>
      </c>
      <c r="W8" s="121">
        <v>0.52020831546558199</v>
      </c>
      <c r="X8" s="121">
        <v>-4.4886051850267403</v>
      </c>
      <c r="Y8" s="126">
        <v>1.2282382809985499</v>
      </c>
      <c r="Z8" s="121"/>
      <c r="AA8" s="127">
        <v>-7.0564514856854403</v>
      </c>
      <c r="AB8" s="128">
        <v>-7.8160621448712</v>
      </c>
      <c r="AC8" s="129">
        <v>-7.4479631630219698</v>
      </c>
      <c r="AD8" s="121"/>
      <c r="AE8" s="130">
        <v>-2.2848959596539902</v>
      </c>
      <c r="AG8" s="145">
        <v>89.529455214355295</v>
      </c>
      <c r="AH8" s="140">
        <v>99.620496066664501</v>
      </c>
      <c r="AI8" s="140">
        <v>104.366962863789</v>
      </c>
      <c r="AJ8" s="140">
        <v>104.630307176919</v>
      </c>
      <c r="AK8" s="140">
        <v>103.930554857844</v>
      </c>
      <c r="AL8" s="146">
        <v>100.414763476582</v>
      </c>
      <c r="AM8" s="140"/>
      <c r="AN8" s="147">
        <v>154.440393352933</v>
      </c>
      <c r="AO8" s="148">
        <v>167.89828996833799</v>
      </c>
      <c r="AP8" s="149">
        <v>161.16934166063501</v>
      </c>
      <c r="AQ8" s="140"/>
      <c r="AR8" s="150">
        <v>117.77164423684999</v>
      </c>
      <c r="AS8" s="75"/>
      <c r="AT8" s="30">
        <v>-2.5919122584291898</v>
      </c>
      <c r="AU8" s="121">
        <v>-0.45088215912773399</v>
      </c>
      <c r="AV8" s="121">
        <v>0.56622579975828802</v>
      </c>
      <c r="AW8" s="121">
        <v>-3.6658973084543897E-2</v>
      </c>
      <c r="AX8" s="121">
        <v>-3.19256069823926</v>
      </c>
      <c r="AY8" s="126">
        <v>-1.12559458217554</v>
      </c>
      <c r="AZ8" s="121"/>
      <c r="BA8" s="127">
        <v>5.4699855851922601E-2</v>
      </c>
      <c r="BB8" s="128">
        <v>1.11362686670528</v>
      </c>
      <c r="BC8" s="129">
        <v>0.60348609547870202</v>
      </c>
      <c r="BD8" s="121"/>
      <c r="BE8" s="130">
        <v>-0.457989207483736</v>
      </c>
    </row>
    <row r="9" spans="1:57" ht="16" x14ac:dyDescent="0.45">
      <c r="A9" s="21" t="s">
        <v>20</v>
      </c>
      <c r="B9" s="46" t="s">
        <v>71</v>
      </c>
      <c r="C9" s="3"/>
      <c r="D9" s="24" t="s">
        <v>16</v>
      </c>
      <c r="E9" s="27" t="s">
        <v>17</v>
      </c>
      <c r="F9" s="3"/>
      <c r="G9" s="145">
        <v>47.572505581519501</v>
      </c>
      <c r="H9" s="140">
        <v>63.536275813415202</v>
      </c>
      <c r="I9" s="140">
        <v>75.408120572395006</v>
      </c>
      <c r="J9" s="140">
        <v>73.032096109850002</v>
      </c>
      <c r="K9" s="140">
        <v>64.506739662616198</v>
      </c>
      <c r="L9" s="146">
        <v>64.811147547959195</v>
      </c>
      <c r="M9" s="140"/>
      <c r="N9" s="147">
        <v>79.247279053723204</v>
      </c>
      <c r="O9" s="148">
        <v>89.749077495882801</v>
      </c>
      <c r="P9" s="149">
        <v>84.498178274802996</v>
      </c>
      <c r="Q9" s="140"/>
      <c r="R9" s="150">
        <v>70.436013469914599</v>
      </c>
      <c r="S9" s="75"/>
      <c r="T9" s="30">
        <v>-3.17692241464737</v>
      </c>
      <c r="U9" s="121">
        <v>1.04741620730739</v>
      </c>
      <c r="V9" s="121">
        <v>10.1393110586557</v>
      </c>
      <c r="W9" s="121">
        <v>10.2526412961854</v>
      </c>
      <c r="X9" s="121">
        <v>8.1895463555585906</v>
      </c>
      <c r="Y9" s="126">
        <v>5.7824286480728198</v>
      </c>
      <c r="Z9" s="121"/>
      <c r="AA9" s="127">
        <v>13.606284310183501</v>
      </c>
      <c r="AB9" s="128">
        <v>19.100160270406601</v>
      </c>
      <c r="AC9" s="129">
        <v>16.459227074706298</v>
      </c>
      <c r="AD9" s="121"/>
      <c r="AE9" s="130">
        <v>9.2143014765805997</v>
      </c>
      <c r="AG9" s="145">
        <v>53.446803683729598</v>
      </c>
      <c r="AH9" s="140">
        <v>64.456401229024095</v>
      </c>
      <c r="AI9" s="140">
        <v>73.717847952552603</v>
      </c>
      <c r="AJ9" s="140">
        <v>71.8514149830863</v>
      </c>
      <c r="AK9" s="140">
        <v>66.035686349979898</v>
      </c>
      <c r="AL9" s="146">
        <v>65.905406885164794</v>
      </c>
      <c r="AM9" s="140"/>
      <c r="AN9" s="147">
        <v>82.692178450616396</v>
      </c>
      <c r="AO9" s="148">
        <v>88.8937781234699</v>
      </c>
      <c r="AP9" s="149">
        <v>85.792978287043198</v>
      </c>
      <c r="AQ9" s="140"/>
      <c r="AR9" s="150">
        <v>71.589774941319703</v>
      </c>
      <c r="AS9" s="75"/>
      <c r="AT9" s="30">
        <v>-2.0777333836143499</v>
      </c>
      <c r="AU9" s="121">
        <v>-1.0425640708503501</v>
      </c>
      <c r="AV9" s="121">
        <v>3.7248806910226802</v>
      </c>
      <c r="AW9" s="121">
        <v>-0.70745600088120697</v>
      </c>
      <c r="AX9" s="121">
        <v>-5.33101924658496</v>
      </c>
      <c r="AY9" s="126">
        <v>-1.0194450213303401</v>
      </c>
      <c r="AZ9" s="121"/>
      <c r="BA9" s="127">
        <v>-4.98657868055541</v>
      </c>
      <c r="BB9" s="128">
        <v>-5.46228468356765</v>
      </c>
      <c r="BC9" s="129">
        <v>-5.2336244520380903</v>
      </c>
      <c r="BD9" s="121"/>
      <c r="BE9" s="130">
        <v>-2.5027597182129999</v>
      </c>
    </row>
    <row r="10" spans="1:57" x14ac:dyDescent="0.25">
      <c r="A10" s="21" t="s">
        <v>21</v>
      </c>
      <c r="B10" s="3" t="str">
        <f t="shared" si="0"/>
        <v>Virginia Area</v>
      </c>
      <c r="C10" s="3"/>
      <c r="D10" s="24" t="s">
        <v>16</v>
      </c>
      <c r="E10" s="27" t="s">
        <v>17</v>
      </c>
      <c r="F10" s="3"/>
      <c r="G10" s="145">
        <v>53.099199787411003</v>
      </c>
      <c r="H10" s="140">
        <v>65.196030594324696</v>
      </c>
      <c r="I10" s="140">
        <v>68.757478510028605</v>
      </c>
      <c r="J10" s="140">
        <v>68.5455689065532</v>
      </c>
      <c r="K10" s="140">
        <v>68.276847906460802</v>
      </c>
      <c r="L10" s="146">
        <v>64.775025140955705</v>
      </c>
      <c r="M10" s="140"/>
      <c r="N10" s="147">
        <v>84.949326878639397</v>
      </c>
      <c r="O10" s="148">
        <v>87.757840835566995</v>
      </c>
      <c r="P10" s="149">
        <v>86.353583857103203</v>
      </c>
      <c r="Q10" s="140"/>
      <c r="R10" s="150">
        <v>70.940327631283495</v>
      </c>
      <c r="S10" s="75"/>
      <c r="T10" s="30">
        <v>8.5606229318426106</v>
      </c>
      <c r="U10" s="121">
        <v>10.2662404288773</v>
      </c>
      <c r="V10" s="121">
        <v>6.4697389182215002</v>
      </c>
      <c r="W10" s="121">
        <v>8.5361215221437998</v>
      </c>
      <c r="X10" s="121">
        <v>7.6794279075079199</v>
      </c>
      <c r="Y10" s="126">
        <v>8.2544410252513796</v>
      </c>
      <c r="Z10" s="121"/>
      <c r="AA10" s="127">
        <v>1.6416450376637599</v>
      </c>
      <c r="AB10" s="128">
        <v>0.22399961039775099</v>
      </c>
      <c r="AC10" s="129">
        <v>0.91631967712708495</v>
      </c>
      <c r="AD10" s="121"/>
      <c r="AE10" s="130">
        <v>5.5842534475773196</v>
      </c>
      <c r="AG10" s="145">
        <v>54.258463769120503</v>
      </c>
      <c r="AH10" s="140">
        <v>69.649985731780504</v>
      </c>
      <c r="AI10" s="140">
        <v>76.867292090304005</v>
      </c>
      <c r="AJ10" s="140">
        <v>78.728547809409307</v>
      </c>
      <c r="AK10" s="140">
        <v>78.664538947684605</v>
      </c>
      <c r="AL10" s="146">
        <v>71.633586737004507</v>
      </c>
      <c r="AM10" s="140"/>
      <c r="AN10" s="147">
        <v>99.263576924854405</v>
      </c>
      <c r="AO10" s="148">
        <v>99.928909095110399</v>
      </c>
      <c r="AP10" s="149">
        <v>99.596243009982402</v>
      </c>
      <c r="AQ10" s="140"/>
      <c r="AR10" s="150">
        <v>79.6228116087226</v>
      </c>
      <c r="AS10" s="75"/>
      <c r="AT10" s="30">
        <v>0.71612926958691403</v>
      </c>
      <c r="AU10" s="121">
        <v>5.2605729193256003</v>
      </c>
      <c r="AV10" s="121">
        <v>7.1195910241370903</v>
      </c>
      <c r="AW10" s="121">
        <v>7.1208619943845299</v>
      </c>
      <c r="AX10" s="121">
        <v>5.63360392119636</v>
      </c>
      <c r="AY10" s="126">
        <v>5.4202645394019404</v>
      </c>
      <c r="AZ10" s="121"/>
      <c r="BA10" s="127">
        <v>2.0617166214788698</v>
      </c>
      <c r="BB10" s="128">
        <v>2.12280613261197</v>
      </c>
      <c r="BC10" s="129">
        <v>2.0923542624925502</v>
      </c>
      <c r="BD10" s="121"/>
      <c r="BE10" s="130">
        <v>4.2075595766231704</v>
      </c>
    </row>
    <row r="11" spans="1:57" x14ac:dyDescent="0.25">
      <c r="A11" s="34" t="s">
        <v>22</v>
      </c>
      <c r="B11" s="3" t="str">
        <f t="shared" si="0"/>
        <v>Washington, DC</v>
      </c>
      <c r="C11" s="3"/>
      <c r="D11" s="24" t="s">
        <v>16</v>
      </c>
      <c r="E11" s="27" t="s">
        <v>17</v>
      </c>
      <c r="F11" s="3"/>
      <c r="G11" s="145">
        <v>79.715444972856105</v>
      </c>
      <c r="H11" s="140">
        <v>101.323698645908</v>
      </c>
      <c r="I11" s="140">
        <v>109.766728481982</v>
      </c>
      <c r="J11" s="140">
        <v>107.372116687478</v>
      </c>
      <c r="K11" s="140">
        <v>92.227398885907306</v>
      </c>
      <c r="L11" s="146">
        <v>98.081077534826406</v>
      </c>
      <c r="M11" s="140"/>
      <c r="N11" s="147">
        <v>97.261721352852007</v>
      </c>
      <c r="O11" s="148">
        <v>103.492956773559</v>
      </c>
      <c r="P11" s="149">
        <v>100.377339063205</v>
      </c>
      <c r="Q11" s="140"/>
      <c r="R11" s="150">
        <v>98.737152257220501</v>
      </c>
      <c r="S11" s="75"/>
      <c r="T11" s="30">
        <v>7.5638504713653898</v>
      </c>
      <c r="U11" s="121">
        <v>11.3075891525879</v>
      </c>
      <c r="V11" s="121">
        <v>9.5154293610997804</v>
      </c>
      <c r="W11" s="121">
        <v>11.6054120378384</v>
      </c>
      <c r="X11" s="121">
        <v>8.9636821652297201</v>
      </c>
      <c r="Y11" s="126">
        <v>9.9028647095115492</v>
      </c>
      <c r="Z11" s="121"/>
      <c r="AA11" s="127">
        <v>7.7584017309522899</v>
      </c>
      <c r="AB11" s="128">
        <v>9.8715841947196701</v>
      </c>
      <c r="AC11" s="129">
        <v>8.8375358719287895</v>
      </c>
      <c r="AD11" s="121"/>
      <c r="AE11" s="130">
        <v>9.5912858078943994</v>
      </c>
      <c r="AG11" s="145">
        <v>83.333197867306396</v>
      </c>
      <c r="AH11" s="140">
        <v>102.526528773435</v>
      </c>
      <c r="AI11" s="140">
        <v>110.21439058196199</v>
      </c>
      <c r="AJ11" s="140">
        <v>109.815947006934</v>
      </c>
      <c r="AK11" s="140">
        <v>99.088405956904097</v>
      </c>
      <c r="AL11" s="146">
        <v>100.99441554819001</v>
      </c>
      <c r="AM11" s="140"/>
      <c r="AN11" s="147">
        <v>105.26701810669999</v>
      </c>
      <c r="AO11" s="148">
        <v>109.993075482225</v>
      </c>
      <c r="AP11" s="149">
        <v>107.630046794463</v>
      </c>
      <c r="AQ11" s="140"/>
      <c r="AR11" s="150">
        <v>102.89013150678799</v>
      </c>
      <c r="AS11" s="75"/>
      <c r="AT11" s="30">
        <v>7.5069994834904001</v>
      </c>
      <c r="AU11" s="121">
        <v>10.542488385876901</v>
      </c>
      <c r="AV11" s="121">
        <v>9.0147073605460601</v>
      </c>
      <c r="AW11" s="121">
        <v>10.327897411837601</v>
      </c>
      <c r="AX11" s="121">
        <v>9.3823553499625199</v>
      </c>
      <c r="AY11" s="126">
        <v>9.4197913596043801</v>
      </c>
      <c r="AZ11" s="121"/>
      <c r="BA11" s="127">
        <v>7.7477931694628204</v>
      </c>
      <c r="BB11" s="128">
        <v>4.98200259643958</v>
      </c>
      <c r="BC11" s="129">
        <v>6.3165788020157896</v>
      </c>
      <c r="BD11" s="121"/>
      <c r="BE11" s="130">
        <v>8.4729934588367293</v>
      </c>
    </row>
    <row r="12" spans="1:57" x14ac:dyDescent="0.25">
      <c r="A12" s="21" t="s">
        <v>23</v>
      </c>
      <c r="B12" s="3" t="str">
        <f t="shared" si="0"/>
        <v>Arlington, VA</v>
      </c>
      <c r="C12" s="3"/>
      <c r="D12" s="24" t="s">
        <v>16</v>
      </c>
      <c r="E12" s="27" t="s">
        <v>17</v>
      </c>
      <c r="F12" s="3"/>
      <c r="G12" s="145">
        <v>68.352213968843401</v>
      </c>
      <c r="H12" s="140">
        <v>102.821689879294</v>
      </c>
      <c r="I12" s="140">
        <v>116.76059836995699</v>
      </c>
      <c r="J12" s="140">
        <v>115.465634994325</v>
      </c>
      <c r="K12" s="140">
        <v>101.800058805323</v>
      </c>
      <c r="L12" s="146">
        <v>101.04003920354801</v>
      </c>
      <c r="M12" s="140"/>
      <c r="N12" s="147">
        <v>90.891840503456095</v>
      </c>
      <c r="O12" s="148">
        <v>90.049200453935796</v>
      </c>
      <c r="P12" s="149">
        <v>90.470520478695903</v>
      </c>
      <c r="Q12" s="140"/>
      <c r="R12" s="150">
        <v>98.020176710733807</v>
      </c>
      <c r="S12" s="75"/>
      <c r="T12" s="30">
        <v>0.19522637206589</v>
      </c>
      <c r="U12" s="121">
        <v>8.5384365822231008</v>
      </c>
      <c r="V12" s="121">
        <v>11.4572880553447</v>
      </c>
      <c r="W12" s="121">
        <v>12.867237563982</v>
      </c>
      <c r="X12" s="121">
        <v>20.320395878176399</v>
      </c>
      <c r="Y12" s="126">
        <v>11.125863234903701</v>
      </c>
      <c r="Z12" s="121"/>
      <c r="AA12" s="127">
        <v>20.2948134596746</v>
      </c>
      <c r="AB12" s="128">
        <v>23.7298293009434</v>
      </c>
      <c r="AC12" s="129">
        <v>21.9801485564983</v>
      </c>
      <c r="AD12" s="121"/>
      <c r="AE12" s="130">
        <v>13.7961834004872</v>
      </c>
      <c r="AG12" s="145">
        <v>85.160123800680907</v>
      </c>
      <c r="AH12" s="140">
        <v>117.82206179717301</v>
      </c>
      <c r="AI12" s="140">
        <v>127.595652790673</v>
      </c>
      <c r="AJ12" s="140">
        <v>124.11953935829899</v>
      </c>
      <c r="AK12" s="140">
        <v>107.33507170122699</v>
      </c>
      <c r="AL12" s="146">
        <v>112.406489889611</v>
      </c>
      <c r="AM12" s="140"/>
      <c r="AN12" s="147">
        <v>95.2035092334674</v>
      </c>
      <c r="AO12" s="148">
        <v>92.433144021458702</v>
      </c>
      <c r="AP12" s="149">
        <v>93.818326627463094</v>
      </c>
      <c r="AQ12" s="140"/>
      <c r="AR12" s="150">
        <v>107.095586100425</v>
      </c>
      <c r="AS12" s="75"/>
      <c r="AT12" s="30">
        <v>11.8450780145512</v>
      </c>
      <c r="AU12" s="121">
        <v>20.213473711052199</v>
      </c>
      <c r="AV12" s="121">
        <v>16.599066463736499</v>
      </c>
      <c r="AW12" s="121">
        <v>6.9117653008686801</v>
      </c>
      <c r="AX12" s="121">
        <v>7.84518903410489</v>
      </c>
      <c r="AY12" s="126">
        <v>12.607236610327799</v>
      </c>
      <c r="AZ12" s="121"/>
      <c r="BA12" s="127">
        <v>3.8804231094295498</v>
      </c>
      <c r="BB12" s="128">
        <v>3.8844710771117801</v>
      </c>
      <c r="BC12" s="129">
        <v>3.8824171706942701</v>
      </c>
      <c r="BD12" s="121"/>
      <c r="BE12" s="130">
        <v>10.2870096690979</v>
      </c>
    </row>
    <row r="13" spans="1:57" x14ac:dyDescent="0.25">
      <c r="A13" s="21" t="s">
        <v>24</v>
      </c>
      <c r="B13" s="3" t="str">
        <f t="shared" si="0"/>
        <v>Suburban Virginia Area</v>
      </c>
      <c r="C13" s="3"/>
      <c r="D13" s="24" t="s">
        <v>16</v>
      </c>
      <c r="E13" s="27" t="s">
        <v>17</v>
      </c>
      <c r="F13" s="3"/>
      <c r="G13" s="145">
        <v>57.260175328741298</v>
      </c>
      <c r="H13" s="140">
        <v>78.375884783969894</v>
      </c>
      <c r="I13" s="140">
        <v>82.189167188478294</v>
      </c>
      <c r="J13" s="140">
        <v>80.016150281778295</v>
      </c>
      <c r="K13" s="140">
        <v>90.054500939261104</v>
      </c>
      <c r="L13" s="146">
        <v>77.579175704445802</v>
      </c>
      <c r="M13" s="140"/>
      <c r="N13" s="147">
        <v>113.59329367564099</v>
      </c>
      <c r="O13" s="148">
        <v>130.97356418284201</v>
      </c>
      <c r="P13" s="149">
        <v>122.28342892924201</v>
      </c>
      <c r="Q13" s="140"/>
      <c r="R13" s="150">
        <v>90.351819482959101</v>
      </c>
      <c r="S13" s="75"/>
      <c r="T13" s="30">
        <v>-13.641636807354599</v>
      </c>
      <c r="U13" s="121">
        <v>0.32722480224703199</v>
      </c>
      <c r="V13" s="121">
        <v>1.35434206659093</v>
      </c>
      <c r="W13" s="121">
        <v>-5.3525727007918</v>
      </c>
      <c r="X13" s="121">
        <v>10.4805579082675</v>
      </c>
      <c r="Y13" s="126">
        <v>-0.93815092159626201</v>
      </c>
      <c r="Z13" s="121"/>
      <c r="AA13" s="127">
        <v>-13.9081945089457</v>
      </c>
      <c r="AB13" s="128">
        <v>3.4729774409348799</v>
      </c>
      <c r="AC13" s="129">
        <v>-5.39802188265074</v>
      </c>
      <c r="AD13" s="121"/>
      <c r="AE13" s="130">
        <v>-2.7117085852694398</v>
      </c>
      <c r="AG13" s="145">
        <v>61.248713838447003</v>
      </c>
      <c r="AH13" s="140">
        <v>79.382990607388805</v>
      </c>
      <c r="AI13" s="140">
        <v>83.177530995616706</v>
      </c>
      <c r="AJ13" s="140">
        <v>81.406643706950504</v>
      </c>
      <c r="AK13" s="140">
        <v>82.191801189730697</v>
      </c>
      <c r="AL13" s="146">
        <v>77.481536067626806</v>
      </c>
      <c r="AM13" s="140"/>
      <c r="AN13" s="147">
        <v>108.606235441452</v>
      </c>
      <c r="AO13" s="148">
        <v>118.797434564809</v>
      </c>
      <c r="AP13" s="149">
        <v>113.70183500313</v>
      </c>
      <c r="AQ13" s="140"/>
      <c r="AR13" s="150">
        <v>87.830192906342205</v>
      </c>
      <c r="AS13" s="75"/>
      <c r="AT13" s="30">
        <v>-3.5341234997599802</v>
      </c>
      <c r="AU13" s="121">
        <v>7.8891574061665599</v>
      </c>
      <c r="AV13" s="121">
        <v>7.2593984016858304</v>
      </c>
      <c r="AW13" s="121">
        <v>0.58038075152772695</v>
      </c>
      <c r="AX13" s="121">
        <v>-1.8633356156317</v>
      </c>
      <c r="AY13" s="126">
        <v>2.1353274305737</v>
      </c>
      <c r="AZ13" s="121"/>
      <c r="BA13" s="127">
        <v>-5.8395072337793001</v>
      </c>
      <c r="BB13" s="128">
        <v>-5.0276945292639796</v>
      </c>
      <c r="BC13" s="129">
        <v>-5.4171491061841399</v>
      </c>
      <c r="BD13" s="121"/>
      <c r="BE13" s="130">
        <v>-0.794672252805118</v>
      </c>
    </row>
    <row r="14" spans="1:57" x14ac:dyDescent="0.25">
      <c r="A14" s="21" t="s">
        <v>25</v>
      </c>
      <c r="B14" s="3" t="str">
        <f t="shared" si="0"/>
        <v>Alexandria, VA</v>
      </c>
      <c r="C14" s="3"/>
      <c r="D14" s="24" t="s">
        <v>16</v>
      </c>
      <c r="E14" s="27" t="s">
        <v>17</v>
      </c>
      <c r="F14" s="3"/>
      <c r="G14" s="145">
        <v>65.954155378024694</v>
      </c>
      <c r="H14" s="140">
        <v>77.819283315966103</v>
      </c>
      <c r="I14" s="140">
        <v>85.5446787078846</v>
      </c>
      <c r="J14" s="140">
        <v>86.479098066458207</v>
      </c>
      <c r="K14" s="140">
        <v>83.205604955424306</v>
      </c>
      <c r="L14" s="146">
        <v>79.800564084751599</v>
      </c>
      <c r="M14" s="140"/>
      <c r="N14" s="147">
        <v>87.742653699201099</v>
      </c>
      <c r="O14" s="148">
        <v>88.440046312376893</v>
      </c>
      <c r="P14" s="149">
        <v>88.091350005788996</v>
      </c>
      <c r="Q14" s="140"/>
      <c r="R14" s="150">
        <v>82.169360062190904</v>
      </c>
      <c r="S14" s="75"/>
      <c r="T14" s="30">
        <v>16.088644318033399</v>
      </c>
      <c r="U14" s="121">
        <v>5.6025861124708296</v>
      </c>
      <c r="V14" s="121">
        <v>1.24327063173164</v>
      </c>
      <c r="W14" s="121">
        <v>2.6458064801150201</v>
      </c>
      <c r="X14" s="121">
        <v>10.383864582059299</v>
      </c>
      <c r="Y14" s="126">
        <v>6.5067137042911103</v>
      </c>
      <c r="Z14" s="121"/>
      <c r="AA14" s="127">
        <v>10.459109841513101</v>
      </c>
      <c r="AB14" s="128">
        <v>6.2873565961785998</v>
      </c>
      <c r="AC14" s="129">
        <v>8.3248330840623002</v>
      </c>
      <c r="AD14" s="121"/>
      <c r="AE14" s="130">
        <v>7.0570968757001804</v>
      </c>
      <c r="AG14" s="145">
        <v>70.524118617575496</v>
      </c>
      <c r="AH14" s="140">
        <v>86.387860368183297</v>
      </c>
      <c r="AI14" s="140">
        <v>94.218886476785897</v>
      </c>
      <c r="AJ14" s="140">
        <v>94.123707016325099</v>
      </c>
      <c r="AK14" s="140">
        <v>85.901321639458104</v>
      </c>
      <c r="AL14" s="146">
        <v>86.231178823665601</v>
      </c>
      <c r="AM14" s="140"/>
      <c r="AN14" s="147">
        <v>87.456828181081306</v>
      </c>
      <c r="AO14" s="148">
        <v>89.671006136389906</v>
      </c>
      <c r="AP14" s="149">
        <v>88.563917158735606</v>
      </c>
      <c r="AQ14" s="140"/>
      <c r="AR14" s="150">
        <v>86.897675490828405</v>
      </c>
      <c r="AS14" s="75"/>
      <c r="AT14" s="30">
        <v>12.168696549921901</v>
      </c>
      <c r="AU14" s="121">
        <v>12.838741295828999</v>
      </c>
      <c r="AV14" s="121">
        <v>12.9477052107146</v>
      </c>
      <c r="AW14" s="121">
        <v>10.924901951661701</v>
      </c>
      <c r="AX14" s="121">
        <v>10.3313393312133</v>
      </c>
      <c r="AY14" s="126">
        <v>11.8255308963179</v>
      </c>
      <c r="AZ14" s="121"/>
      <c r="BA14" s="127">
        <v>4.0150880031010301</v>
      </c>
      <c r="BB14" s="128">
        <v>-0.25349051814908402</v>
      </c>
      <c r="BC14" s="129">
        <v>1.8094268697609699</v>
      </c>
      <c r="BD14" s="121"/>
      <c r="BE14" s="130">
        <v>8.7111931495432202</v>
      </c>
    </row>
    <row r="15" spans="1:57" x14ac:dyDescent="0.25">
      <c r="A15" s="21" t="s">
        <v>26</v>
      </c>
      <c r="B15" s="3" t="str">
        <f t="shared" si="0"/>
        <v>Fairfax/Tysons Corner, VA</v>
      </c>
      <c r="C15" s="3"/>
      <c r="D15" s="24" t="s">
        <v>16</v>
      </c>
      <c r="E15" s="27" t="s">
        <v>17</v>
      </c>
      <c r="F15" s="3"/>
      <c r="G15" s="145">
        <v>72.193555170421703</v>
      </c>
      <c r="H15" s="140">
        <v>106.48557481224699</v>
      </c>
      <c r="I15" s="140">
        <v>123.172448295782</v>
      </c>
      <c r="J15" s="140">
        <v>116.609684575389</v>
      </c>
      <c r="K15" s="140">
        <v>89.7641917966493</v>
      </c>
      <c r="L15" s="146">
        <v>101.64509093009799</v>
      </c>
      <c r="M15" s="140"/>
      <c r="N15" s="147">
        <v>74.870997111496195</v>
      </c>
      <c r="O15" s="148">
        <v>78.806167533217703</v>
      </c>
      <c r="P15" s="149">
        <v>76.838582322356999</v>
      </c>
      <c r="Q15" s="140"/>
      <c r="R15" s="150">
        <v>94.557517042172094</v>
      </c>
      <c r="S15" s="75"/>
      <c r="T15" s="30">
        <v>6.8188475853313602</v>
      </c>
      <c r="U15" s="121">
        <v>16.603813460907102</v>
      </c>
      <c r="V15" s="121">
        <v>20.4763207692721</v>
      </c>
      <c r="W15" s="121">
        <v>20.5692417258457</v>
      </c>
      <c r="X15" s="121">
        <v>14.7046790915466</v>
      </c>
      <c r="Y15" s="126">
        <v>16.533877660041899</v>
      </c>
      <c r="Z15" s="121"/>
      <c r="AA15" s="127">
        <v>2.4542017583841398</v>
      </c>
      <c r="AB15" s="128">
        <v>5.2645884936818304</v>
      </c>
      <c r="AC15" s="129">
        <v>3.87637148346428</v>
      </c>
      <c r="AD15" s="121"/>
      <c r="AE15" s="130">
        <v>13.3277351235391</v>
      </c>
      <c r="AG15" s="145">
        <v>75.985241190063505</v>
      </c>
      <c r="AH15" s="140">
        <v>103.60988648180199</v>
      </c>
      <c r="AI15" s="140">
        <v>119.278601097631</v>
      </c>
      <c r="AJ15" s="140">
        <v>114.27627787406099</v>
      </c>
      <c r="AK15" s="140">
        <v>91.045569035239694</v>
      </c>
      <c r="AL15" s="146">
        <v>100.839115135759</v>
      </c>
      <c r="AM15" s="140"/>
      <c r="AN15" s="147">
        <v>83.425335932986698</v>
      </c>
      <c r="AO15" s="148">
        <v>88.832840843442995</v>
      </c>
      <c r="AP15" s="149">
        <v>86.129088388214896</v>
      </c>
      <c r="AQ15" s="140"/>
      <c r="AR15" s="150">
        <v>96.636250350746806</v>
      </c>
      <c r="AS15" s="75"/>
      <c r="AT15" s="30">
        <v>13.755975687157999</v>
      </c>
      <c r="AU15" s="121">
        <v>18.063279362786599</v>
      </c>
      <c r="AV15" s="121">
        <v>20.531058279934602</v>
      </c>
      <c r="AW15" s="121">
        <v>16.138909654177102</v>
      </c>
      <c r="AX15" s="121">
        <v>9.4662042090621803</v>
      </c>
      <c r="AY15" s="126">
        <v>15.884644194790701</v>
      </c>
      <c r="AZ15" s="121"/>
      <c r="BA15" s="127">
        <v>5.3100722384133503</v>
      </c>
      <c r="BB15" s="128">
        <v>7.4844310229767999</v>
      </c>
      <c r="BC15" s="129">
        <v>6.4202786779533803</v>
      </c>
      <c r="BD15" s="121"/>
      <c r="BE15" s="130">
        <v>13.3183346913645</v>
      </c>
    </row>
    <row r="16" spans="1:57" x14ac:dyDescent="0.25">
      <c r="A16" s="21" t="s">
        <v>27</v>
      </c>
      <c r="B16" s="3" t="str">
        <f t="shared" si="0"/>
        <v>I-95 Fredericksburg, VA</v>
      </c>
      <c r="C16" s="3"/>
      <c r="D16" s="24" t="s">
        <v>16</v>
      </c>
      <c r="E16" s="27" t="s">
        <v>17</v>
      </c>
      <c r="F16" s="3"/>
      <c r="G16" s="145">
        <v>51.879904368358901</v>
      </c>
      <c r="H16" s="140">
        <v>59.492876033057797</v>
      </c>
      <c r="I16" s="140">
        <v>62.822342384887797</v>
      </c>
      <c r="J16" s="140">
        <v>62.354813459268001</v>
      </c>
      <c r="K16" s="140">
        <v>62.732799291617397</v>
      </c>
      <c r="L16" s="146">
        <v>59.856547107437997</v>
      </c>
      <c r="M16" s="140"/>
      <c r="N16" s="147">
        <v>74.741812278630405</v>
      </c>
      <c r="O16" s="148">
        <v>72.5599421487603</v>
      </c>
      <c r="P16" s="149">
        <v>73.650877213695296</v>
      </c>
      <c r="Q16" s="140"/>
      <c r="R16" s="150">
        <v>63.797784280654398</v>
      </c>
      <c r="S16" s="75"/>
      <c r="T16" s="30">
        <v>3.9389214172818798</v>
      </c>
      <c r="U16" s="121">
        <v>6.6526858746473803</v>
      </c>
      <c r="V16" s="121">
        <v>7.6999717188643304</v>
      </c>
      <c r="W16" s="121">
        <v>6.3027317303189996</v>
      </c>
      <c r="X16" s="121">
        <v>10.7619986618925</v>
      </c>
      <c r="Y16" s="126">
        <v>7.1461964214161897</v>
      </c>
      <c r="Z16" s="121"/>
      <c r="AA16" s="127">
        <v>11.712686154457201</v>
      </c>
      <c r="AB16" s="128">
        <v>2.8442490643754499</v>
      </c>
      <c r="AC16" s="129">
        <v>7.1607935447547799</v>
      </c>
      <c r="AD16" s="121"/>
      <c r="AE16" s="130">
        <v>7.1510107077002001</v>
      </c>
      <c r="AG16" s="145">
        <v>54.5774279811097</v>
      </c>
      <c r="AH16" s="140">
        <v>61.354375442738998</v>
      </c>
      <c r="AI16" s="140">
        <v>64.887101829988097</v>
      </c>
      <c r="AJ16" s="140">
        <v>64.673841794569</v>
      </c>
      <c r="AK16" s="140">
        <v>67.335094746162895</v>
      </c>
      <c r="AL16" s="146">
        <v>62.565568358913801</v>
      </c>
      <c r="AM16" s="140"/>
      <c r="AN16" s="147">
        <v>84.510261511216001</v>
      </c>
      <c r="AO16" s="148">
        <v>83.775491735537102</v>
      </c>
      <c r="AP16" s="149">
        <v>84.142876623376594</v>
      </c>
      <c r="AQ16" s="140"/>
      <c r="AR16" s="150">
        <v>68.730513577331706</v>
      </c>
      <c r="AS16" s="75"/>
      <c r="AT16" s="30">
        <v>0.32358634363682298</v>
      </c>
      <c r="AU16" s="121">
        <v>4.5235329847047998</v>
      </c>
      <c r="AV16" s="121">
        <v>6.7554147210924196</v>
      </c>
      <c r="AW16" s="121">
        <v>3.26206856621442</v>
      </c>
      <c r="AX16" s="121">
        <v>6.2586402321433399</v>
      </c>
      <c r="AY16" s="126">
        <v>4.31721648802068</v>
      </c>
      <c r="AZ16" s="121"/>
      <c r="BA16" s="127">
        <v>3.9446373005592901</v>
      </c>
      <c r="BB16" s="128">
        <v>-1.7720582264942199E-2</v>
      </c>
      <c r="BC16" s="129">
        <v>1.93365745634943</v>
      </c>
      <c r="BD16" s="121"/>
      <c r="BE16" s="130">
        <v>3.4713017753224702</v>
      </c>
    </row>
    <row r="17" spans="1:70" x14ac:dyDescent="0.25">
      <c r="A17" s="21" t="s">
        <v>28</v>
      </c>
      <c r="B17" s="3" t="str">
        <f t="shared" si="0"/>
        <v>Dulles Airport Area, VA</v>
      </c>
      <c r="C17" s="3"/>
      <c r="D17" s="24" t="s">
        <v>16</v>
      </c>
      <c r="E17" s="27" t="s">
        <v>17</v>
      </c>
      <c r="F17" s="3"/>
      <c r="G17" s="145">
        <v>60.581234111174297</v>
      </c>
      <c r="H17" s="140">
        <v>90.705540694365297</v>
      </c>
      <c r="I17" s="140">
        <v>104.813631189527</v>
      </c>
      <c r="J17" s="140">
        <v>99.278399734395705</v>
      </c>
      <c r="K17" s="140">
        <v>80.408570479984803</v>
      </c>
      <c r="L17" s="146">
        <v>87.1574752418895</v>
      </c>
      <c r="M17" s="140"/>
      <c r="N17" s="147">
        <v>74.900361411496803</v>
      </c>
      <c r="O17" s="148">
        <v>81.750046480743606</v>
      </c>
      <c r="P17" s="149">
        <v>78.325203946120197</v>
      </c>
      <c r="Q17" s="140"/>
      <c r="R17" s="150">
        <v>84.633969157384001</v>
      </c>
      <c r="S17" s="75"/>
      <c r="T17" s="30">
        <v>-10.5117573844018</v>
      </c>
      <c r="U17" s="121">
        <v>-10.1287622841622</v>
      </c>
      <c r="V17" s="121">
        <v>-1.23364983766006</v>
      </c>
      <c r="W17" s="121">
        <v>1.2802468407592</v>
      </c>
      <c r="X17" s="121">
        <v>-4.2893779049621203</v>
      </c>
      <c r="Y17" s="126">
        <v>-4.5966609484373802</v>
      </c>
      <c r="Z17" s="121"/>
      <c r="AA17" s="127">
        <v>-1.05974641114299</v>
      </c>
      <c r="AB17" s="128">
        <v>8.4090494425571993</v>
      </c>
      <c r="AC17" s="129">
        <v>3.6654484826068101</v>
      </c>
      <c r="AD17" s="121"/>
      <c r="AE17" s="130">
        <v>-2.54285514302217</v>
      </c>
      <c r="AG17" s="145">
        <v>68.065256355530195</v>
      </c>
      <c r="AH17" s="140">
        <v>95.184851783342793</v>
      </c>
      <c r="AI17" s="140">
        <v>103.99296172453001</v>
      </c>
      <c r="AJ17" s="140">
        <v>99.701651963574207</v>
      </c>
      <c r="AK17" s="140">
        <v>87.140720451527201</v>
      </c>
      <c r="AL17" s="146">
        <v>90.817088455700997</v>
      </c>
      <c r="AM17" s="140"/>
      <c r="AN17" s="147">
        <v>79.769870043634896</v>
      </c>
      <c r="AO17" s="148">
        <v>82.838872841965397</v>
      </c>
      <c r="AP17" s="149">
        <v>81.304371442800203</v>
      </c>
      <c r="AQ17" s="140"/>
      <c r="AR17" s="150">
        <v>88.099169309157901</v>
      </c>
      <c r="AS17" s="75"/>
      <c r="AT17" s="30">
        <v>-4.8042925669174803</v>
      </c>
      <c r="AU17" s="121">
        <v>1.7702388349041001</v>
      </c>
      <c r="AV17" s="121">
        <v>0.65505836821838803</v>
      </c>
      <c r="AW17" s="121">
        <v>-3.4825266218430802</v>
      </c>
      <c r="AX17" s="121">
        <v>-5.5509689572100802</v>
      </c>
      <c r="AY17" s="126">
        <v>-2.1171222268241499</v>
      </c>
      <c r="AZ17" s="121"/>
      <c r="BA17" s="127">
        <v>-3.2227348745782498</v>
      </c>
      <c r="BB17" s="128">
        <v>1.30551659456227</v>
      </c>
      <c r="BC17" s="129">
        <v>-0.96763978432699205</v>
      </c>
      <c r="BD17" s="121"/>
      <c r="BE17" s="130">
        <v>-1.8166272628406599</v>
      </c>
    </row>
    <row r="18" spans="1:70" x14ac:dyDescent="0.25">
      <c r="A18" s="21" t="s">
        <v>29</v>
      </c>
      <c r="B18" s="3" t="str">
        <f t="shared" si="0"/>
        <v>Williamsburg, VA</v>
      </c>
      <c r="C18" s="3"/>
      <c r="D18" s="24" t="s">
        <v>16</v>
      </c>
      <c r="E18" s="27" t="s">
        <v>17</v>
      </c>
      <c r="F18" s="3"/>
      <c r="G18" s="145">
        <v>64.6504460675622</v>
      </c>
      <c r="H18" s="140">
        <v>63.6983226816225</v>
      </c>
      <c r="I18" s="140">
        <v>65.049823920699097</v>
      </c>
      <c r="J18" s="140">
        <v>75.253958523542394</v>
      </c>
      <c r="K18" s="140">
        <v>84.983332463805894</v>
      </c>
      <c r="L18" s="146">
        <v>70.727176731446406</v>
      </c>
      <c r="M18" s="140"/>
      <c r="N18" s="147">
        <v>115.196555367157</v>
      </c>
      <c r="O18" s="148">
        <v>116.045558888743</v>
      </c>
      <c r="P18" s="149">
        <v>115.62105712795</v>
      </c>
      <c r="Q18" s="140"/>
      <c r="R18" s="150">
        <v>83.553999701876293</v>
      </c>
      <c r="S18" s="75"/>
      <c r="T18" s="30">
        <v>6.3353398557790305E-2</v>
      </c>
      <c r="U18" s="121">
        <v>-4.7277086076305599</v>
      </c>
      <c r="V18" s="121">
        <v>-6.9426885859249001</v>
      </c>
      <c r="W18" s="121">
        <v>5.3038289048238596</v>
      </c>
      <c r="X18" s="121">
        <v>-3.5426094064443001</v>
      </c>
      <c r="Y18" s="126">
        <v>-2.0236091060861701</v>
      </c>
      <c r="Z18" s="121"/>
      <c r="AA18" s="127">
        <v>-11.309665482676801</v>
      </c>
      <c r="AB18" s="128">
        <v>-8.08117735128919</v>
      </c>
      <c r="AC18" s="129">
        <v>-9.7183517395908403</v>
      </c>
      <c r="AD18" s="121"/>
      <c r="AE18" s="130">
        <v>-5.2175309465617996</v>
      </c>
      <c r="AG18" s="145">
        <v>77.209107869631694</v>
      </c>
      <c r="AH18" s="140">
        <v>80.602202975938496</v>
      </c>
      <c r="AI18" s="140">
        <v>79.981941111256006</v>
      </c>
      <c r="AJ18" s="140">
        <v>84.8280067170992</v>
      </c>
      <c r="AK18" s="140">
        <v>89.543962110343003</v>
      </c>
      <c r="AL18" s="146">
        <v>82.430975037476301</v>
      </c>
      <c r="AM18" s="140"/>
      <c r="AN18" s="147">
        <v>134.01502869440401</v>
      </c>
      <c r="AO18" s="148">
        <v>144.37634896308799</v>
      </c>
      <c r="AP18" s="149">
        <v>139.195688828746</v>
      </c>
      <c r="AQ18" s="140"/>
      <c r="AR18" s="150">
        <v>98.642668159764497</v>
      </c>
      <c r="AS18" s="75"/>
      <c r="AT18" s="30">
        <v>-0.29496074944237499</v>
      </c>
      <c r="AU18" s="121">
        <v>-1.17314259288487</v>
      </c>
      <c r="AV18" s="121">
        <v>-4.2119057967391198</v>
      </c>
      <c r="AW18" s="121">
        <v>-1.3287305190034799</v>
      </c>
      <c r="AX18" s="121">
        <v>-4.6835694277004798</v>
      </c>
      <c r="AY18" s="126">
        <v>-2.4276658185748401</v>
      </c>
      <c r="AZ18" s="121"/>
      <c r="BA18" s="127">
        <v>-8.4465013232110504</v>
      </c>
      <c r="BB18" s="128">
        <v>-7.6779044581464602</v>
      </c>
      <c r="BC18" s="129">
        <v>-8.0495042499534009</v>
      </c>
      <c r="BD18" s="121"/>
      <c r="BE18" s="130">
        <v>-4.7813673000183199</v>
      </c>
    </row>
    <row r="19" spans="1:70" x14ac:dyDescent="0.25">
      <c r="A19" s="21" t="s">
        <v>30</v>
      </c>
      <c r="B19" s="3" t="str">
        <f t="shared" si="0"/>
        <v>Virginia Beach, VA</v>
      </c>
      <c r="C19" s="3"/>
      <c r="D19" s="24" t="s">
        <v>16</v>
      </c>
      <c r="E19" s="27" t="s">
        <v>17</v>
      </c>
      <c r="F19" s="3"/>
      <c r="G19" s="145">
        <v>116.63600441373799</v>
      </c>
      <c r="H19" s="140">
        <v>122.76651736281001</v>
      </c>
      <c r="I19" s="140">
        <v>125.21976027635201</v>
      </c>
      <c r="J19" s="140">
        <v>122.879537023292</v>
      </c>
      <c r="K19" s="140">
        <v>124.88845397552301</v>
      </c>
      <c r="L19" s="146">
        <v>122.47805461034299</v>
      </c>
      <c r="M19" s="140"/>
      <c r="N19" s="147">
        <v>210.36977812080499</v>
      </c>
      <c r="O19" s="148">
        <v>223.538901168574</v>
      </c>
      <c r="P19" s="149">
        <v>216.95433964469001</v>
      </c>
      <c r="Q19" s="140"/>
      <c r="R19" s="150">
        <v>149.471278905871</v>
      </c>
      <c r="S19" s="75"/>
      <c r="T19" s="30">
        <v>3.0097481747159098</v>
      </c>
      <c r="U19" s="121">
        <v>5.3517002549965396</v>
      </c>
      <c r="V19" s="121">
        <v>2.2321948016526898</v>
      </c>
      <c r="W19" s="121">
        <v>-0.73813705011921005</v>
      </c>
      <c r="X19" s="121">
        <v>-6.8236116372349098</v>
      </c>
      <c r="Y19" s="126">
        <v>0.38005220411265001</v>
      </c>
      <c r="Z19" s="121"/>
      <c r="AA19" s="127">
        <v>0.75354465116529301</v>
      </c>
      <c r="AB19" s="128">
        <v>-3.7191770206719799</v>
      </c>
      <c r="AC19" s="129">
        <v>-1.6013738902968599</v>
      </c>
      <c r="AD19" s="121"/>
      <c r="AE19" s="130">
        <v>-0.45126569784478898</v>
      </c>
      <c r="AG19" s="145">
        <v>134.51447020756001</v>
      </c>
      <c r="AH19" s="140">
        <v>142.50519535480299</v>
      </c>
      <c r="AI19" s="140">
        <v>149.53270822677399</v>
      </c>
      <c r="AJ19" s="140">
        <v>149.97286746980799</v>
      </c>
      <c r="AK19" s="140">
        <v>152.52413753058599</v>
      </c>
      <c r="AL19" s="146">
        <v>145.80951913784301</v>
      </c>
      <c r="AM19" s="140"/>
      <c r="AN19" s="147">
        <v>230.942684389059</v>
      </c>
      <c r="AO19" s="148">
        <v>253.163185231667</v>
      </c>
      <c r="AP19" s="149">
        <v>242.05293481036301</v>
      </c>
      <c r="AQ19" s="140"/>
      <c r="AR19" s="150">
        <v>173.30701777132501</v>
      </c>
      <c r="AS19" s="75"/>
      <c r="AT19" s="30">
        <v>-6.0645528946282399</v>
      </c>
      <c r="AU19" s="121">
        <v>-5.6075997899698597</v>
      </c>
      <c r="AV19" s="121">
        <v>-3.1171383414042602</v>
      </c>
      <c r="AW19" s="121">
        <v>-3.1424248520652198</v>
      </c>
      <c r="AX19" s="121">
        <v>-5.6059126166234803</v>
      </c>
      <c r="AY19" s="126">
        <v>-4.6915075639377104</v>
      </c>
      <c r="AZ19" s="121"/>
      <c r="BA19" s="127">
        <v>1.8121014832695299</v>
      </c>
      <c r="BB19" s="128">
        <v>3.1759538305105299</v>
      </c>
      <c r="BC19" s="129">
        <v>2.5207992252315599</v>
      </c>
      <c r="BD19" s="121"/>
      <c r="BE19" s="130">
        <v>-1.9389947476473399</v>
      </c>
    </row>
    <row r="20" spans="1:70" x14ac:dyDescent="0.25">
      <c r="A20" s="34" t="s">
        <v>31</v>
      </c>
      <c r="B20" s="3" t="str">
        <f t="shared" si="0"/>
        <v>Norfolk/Portsmouth, VA</v>
      </c>
      <c r="C20" s="3"/>
      <c r="D20" s="24" t="s">
        <v>16</v>
      </c>
      <c r="E20" s="27" t="s">
        <v>17</v>
      </c>
      <c r="F20" s="3"/>
      <c r="G20" s="145">
        <v>75.924782908835397</v>
      </c>
      <c r="H20" s="140">
        <v>89.071525768487604</v>
      </c>
      <c r="I20" s="140">
        <v>100.01707275601601</v>
      </c>
      <c r="J20" s="140">
        <v>79.642192569822498</v>
      </c>
      <c r="K20" s="140">
        <v>72.360456121552701</v>
      </c>
      <c r="L20" s="146">
        <v>83.403206024942904</v>
      </c>
      <c r="M20" s="140"/>
      <c r="N20" s="147">
        <v>103.034094906024</v>
      </c>
      <c r="O20" s="148">
        <v>116.732998910943</v>
      </c>
      <c r="P20" s="149">
        <v>109.88354690848401</v>
      </c>
      <c r="Q20" s="140"/>
      <c r="R20" s="150">
        <v>90.969017705954599</v>
      </c>
      <c r="S20" s="75"/>
      <c r="T20" s="30">
        <v>1.39096406944257</v>
      </c>
      <c r="U20" s="121">
        <v>-0.47077792914619598</v>
      </c>
      <c r="V20" s="121">
        <v>5.3219565602529997</v>
      </c>
      <c r="W20" s="121">
        <v>-13.8826807681224</v>
      </c>
      <c r="X20" s="121">
        <v>-10.982272317939699</v>
      </c>
      <c r="Y20" s="126">
        <v>-3.7154477327651398</v>
      </c>
      <c r="Z20" s="121"/>
      <c r="AA20" s="127">
        <v>-23.065036569227001</v>
      </c>
      <c r="AB20" s="128">
        <v>-15.228540239871901</v>
      </c>
      <c r="AC20" s="129">
        <v>-19.092267890289001</v>
      </c>
      <c r="AD20" s="121"/>
      <c r="AE20" s="130">
        <v>-9.6421551887318202</v>
      </c>
      <c r="AG20" s="145">
        <v>72.308721074126098</v>
      </c>
      <c r="AH20" s="140">
        <v>90.8306069207799</v>
      </c>
      <c r="AI20" s="140">
        <v>97.009392793781799</v>
      </c>
      <c r="AJ20" s="140">
        <v>91.113203420867706</v>
      </c>
      <c r="AK20" s="140">
        <v>81.637079878798502</v>
      </c>
      <c r="AL20" s="146">
        <v>86.579800817670801</v>
      </c>
      <c r="AM20" s="140"/>
      <c r="AN20" s="147">
        <v>127.253778131038</v>
      </c>
      <c r="AO20" s="148">
        <v>139.914553183734</v>
      </c>
      <c r="AP20" s="149">
        <v>133.584165657386</v>
      </c>
      <c r="AQ20" s="140"/>
      <c r="AR20" s="150">
        <v>100.009619343303</v>
      </c>
      <c r="AS20" s="75"/>
      <c r="AT20" s="30">
        <v>-2.7922410785656702</v>
      </c>
      <c r="AU20" s="121">
        <v>6.8442474280931398</v>
      </c>
      <c r="AV20" s="121">
        <v>5.9334311448557102</v>
      </c>
      <c r="AW20" s="121">
        <v>1.93863827674509</v>
      </c>
      <c r="AX20" s="121">
        <v>-2.51774591582992</v>
      </c>
      <c r="AY20" s="126">
        <v>2.0748098531253998</v>
      </c>
      <c r="AZ20" s="121"/>
      <c r="BA20" s="127">
        <v>4.3841952249610898</v>
      </c>
      <c r="BB20" s="128">
        <v>6.1874020925484698</v>
      </c>
      <c r="BC20" s="129">
        <v>5.3208179531505397</v>
      </c>
      <c r="BD20" s="121"/>
      <c r="BE20" s="130">
        <v>3.2897015449704998</v>
      </c>
    </row>
    <row r="21" spans="1:70" x14ac:dyDescent="0.25">
      <c r="A21" s="35" t="s">
        <v>32</v>
      </c>
      <c r="B21" s="3" t="str">
        <f t="shared" si="0"/>
        <v>Newport News/Hampton, VA</v>
      </c>
      <c r="C21" s="3"/>
      <c r="D21" s="24" t="s">
        <v>16</v>
      </c>
      <c r="E21" s="27" t="s">
        <v>17</v>
      </c>
      <c r="F21" s="3"/>
      <c r="G21" s="145">
        <v>48.739514452617897</v>
      </c>
      <c r="H21" s="140">
        <v>56.8999088850425</v>
      </c>
      <c r="I21" s="140">
        <v>62.506781768354202</v>
      </c>
      <c r="J21" s="140">
        <v>62.578840963507801</v>
      </c>
      <c r="K21" s="140">
        <v>62.681763536708402</v>
      </c>
      <c r="L21" s="146">
        <v>58.6813619212462</v>
      </c>
      <c r="M21" s="140"/>
      <c r="N21" s="147">
        <v>77.460804182893398</v>
      </c>
      <c r="O21" s="148">
        <v>80.161920972162093</v>
      </c>
      <c r="P21" s="149">
        <v>78.811362577527703</v>
      </c>
      <c r="Q21" s="140"/>
      <c r="R21" s="150">
        <v>64.4327906801838</v>
      </c>
      <c r="S21" s="75"/>
      <c r="T21" s="30">
        <v>8.3860141574010996</v>
      </c>
      <c r="U21" s="121">
        <v>7.5902748966434901</v>
      </c>
      <c r="V21" s="121">
        <v>9.3131545552555703</v>
      </c>
      <c r="W21" s="121">
        <v>12.052317731329801</v>
      </c>
      <c r="X21" s="121">
        <v>2.9012578862691298</v>
      </c>
      <c r="Y21" s="126">
        <v>7.9503453971402802</v>
      </c>
      <c r="Z21" s="121"/>
      <c r="AA21" s="127">
        <v>-15.160110430813599</v>
      </c>
      <c r="AB21" s="128">
        <v>-15.0661259621026</v>
      </c>
      <c r="AC21" s="129">
        <v>-15.112338916449399</v>
      </c>
      <c r="AD21" s="121"/>
      <c r="AE21" s="130">
        <v>-1.4103962280212301</v>
      </c>
      <c r="AG21" s="145">
        <v>53.4827194576662</v>
      </c>
      <c r="AH21" s="140">
        <v>62.340149859368204</v>
      </c>
      <c r="AI21" s="140">
        <v>66.891022825616602</v>
      </c>
      <c r="AJ21" s="140">
        <v>67.492652661185602</v>
      </c>
      <c r="AK21" s="140">
        <v>68.002513248233001</v>
      </c>
      <c r="AL21" s="146">
        <v>63.641811610413903</v>
      </c>
      <c r="AM21" s="140"/>
      <c r="AN21" s="147">
        <v>94.471949423049097</v>
      </c>
      <c r="AO21" s="148">
        <v>101.343843660752</v>
      </c>
      <c r="AP21" s="149">
        <v>97.907896541900996</v>
      </c>
      <c r="AQ21" s="140"/>
      <c r="AR21" s="150">
        <v>73.432121590838804</v>
      </c>
      <c r="AS21" s="75"/>
      <c r="AT21" s="30">
        <v>4.4466217217155499</v>
      </c>
      <c r="AU21" s="121">
        <v>8.6845283532811006</v>
      </c>
      <c r="AV21" s="121">
        <v>10.7948941751799</v>
      </c>
      <c r="AW21" s="121">
        <v>6.8836890004440496</v>
      </c>
      <c r="AX21" s="121">
        <v>2.3199577017352699</v>
      </c>
      <c r="AY21" s="126">
        <v>6.5866735622003301</v>
      </c>
      <c r="AZ21" s="121"/>
      <c r="BA21" s="127">
        <v>-2.0700237762497999</v>
      </c>
      <c r="BB21" s="128">
        <v>-2.4194812866356301</v>
      </c>
      <c r="BC21" s="129">
        <v>-2.2511963120074698</v>
      </c>
      <c r="BD21" s="121"/>
      <c r="BE21" s="130">
        <v>3.03775416320111</v>
      </c>
    </row>
    <row r="22" spans="1:70" x14ac:dyDescent="0.25">
      <c r="A22" s="36" t="s">
        <v>33</v>
      </c>
      <c r="B22" s="3" t="str">
        <f t="shared" si="0"/>
        <v>Chesapeake/Suffolk, VA</v>
      </c>
      <c r="C22" s="3"/>
      <c r="D22" s="25" t="s">
        <v>16</v>
      </c>
      <c r="E22" s="28" t="s">
        <v>17</v>
      </c>
      <c r="F22" s="3"/>
      <c r="G22" s="151">
        <v>66.175863041201097</v>
      </c>
      <c r="H22" s="152">
        <v>82.863380778631196</v>
      </c>
      <c r="I22" s="152">
        <v>87.432116602653593</v>
      </c>
      <c r="J22" s="152">
        <v>83.919287046089295</v>
      </c>
      <c r="K22" s="152">
        <v>75.242276745810003</v>
      </c>
      <c r="L22" s="153">
        <v>79.126584842876994</v>
      </c>
      <c r="M22" s="140"/>
      <c r="N22" s="154">
        <v>90.506662290502703</v>
      </c>
      <c r="O22" s="155">
        <v>93.117960055865893</v>
      </c>
      <c r="P22" s="156">
        <v>91.812311173184298</v>
      </c>
      <c r="Q22" s="140"/>
      <c r="R22" s="157">
        <v>82.751078080107703</v>
      </c>
      <c r="S22" s="75"/>
      <c r="T22" s="31">
        <v>9.7061713361612103</v>
      </c>
      <c r="U22" s="131">
        <v>9.8408532468275798</v>
      </c>
      <c r="V22" s="131">
        <v>5.9081709606326598</v>
      </c>
      <c r="W22" s="131">
        <v>3.4750885602728099</v>
      </c>
      <c r="X22" s="131">
        <v>0.330405185744785</v>
      </c>
      <c r="Y22" s="132">
        <v>5.6681983849050699</v>
      </c>
      <c r="Z22" s="121"/>
      <c r="AA22" s="133">
        <v>-8.6854800331375408</v>
      </c>
      <c r="AB22" s="134">
        <v>-13.502572866336701</v>
      </c>
      <c r="AC22" s="135">
        <v>-11.193489489500401</v>
      </c>
      <c r="AD22" s="121"/>
      <c r="AE22" s="136">
        <v>-0.330769808607352</v>
      </c>
      <c r="AG22" s="151">
        <v>67.277925968924507</v>
      </c>
      <c r="AH22" s="152">
        <v>84.122317436277896</v>
      </c>
      <c r="AI22" s="152">
        <v>89.782897302723399</v>
      </c>
      <c r="AJ22" s="152">
        <v>89.233584361906395</v>
      </c>
      <c r="AK22" s="152">
        <v>81.353001304993001</v>
      </c>
      <c r="AL22" s="153">
        <v>82.353945274965</v>
      </c>
      <c r="AM22" s="140"/>
      <c r="AN22" s="154">
        <v>112.179284401187</v>
      </c>
      <c r="AO22" s="155">
        <v>119.164901937849</v>
      </c>
      <c r="AP22" s="156">
        <v>115.67209316951801</v>
      </c>
      <c r="AQ22" s="140"/>
      <c r="AR22" s="157">
        <v>91.873416101980197</v>
      </c>
      <c r="AS22" s="75"/>
      <c r="AT22" s="31">
        <v>-0.112505979558884</v>
      </c>
      <c r="AU22" s="131">
        <v>2.87861343264384</v>
      </c>
      <c r="AV22" s="131">
        <v>3.6993953021431998</v>
      </c>
      <c r="AW22" s="131">
        <v>2.5940978534330301</v>
      </c>
      <c r="AX22" s="131">
        <v>5.1398050738983701E-2</v>
      </c>
      <c r="AY22" s="132">
        <v>1.92554593665869</v>
      </c>
      <c r="AZ22" s="121"/>
      <c r="BA22" s="133">
        <v>1.13366266314049</v>
      </c>
      <c r="BB22" s="134">
        <v>1.72049678164595</v>
      </c>
      <c r="BC22" s="135">
        <v>1.4350915561007</v>
      </c>
      <c r="BD22" s="121"/>
      <c r="BE22" s="136">
        <v>1.7485719638811299</v>
      </c>
    </row>
    <row r="23" spans="1:70" ht="13" x14ac:dyDescent="0.3">
      <c r="A23" s="35" t="s">
        <v>111</v>
      </c>
      <c r="B23" s="3" t="s">
        <v>111</v>
      </c>
      <c r="C23" s="9"/>
      <c r="D23" s="23" t="s">
        <v>16</v>
      </c>
      <c r="E23" s="26" t="s">
        <v>17</v>
      </c>
      <c r="F23" s="3"/>
      <c r="G23" s="137">
        <v>49.697054995118698</v>
      </c>
      <c r="H23" s="138">
        <v>80.510348193947195</v>
      </c>
      <c r="I23" s="138">
        <v>117.14657988935799</v>
      </c>
      <c r="J23" s="138">
        <v>98.071649853563201</v>
      </c>
      <c r="K23" s="138">
        <v>77.598551903677105</v>
      </c>
      <c r="L23" s="139">
        <v>84.604836967132997</v>
      </c>
      <c r="M23" s="140"/>
      <c r="N23" s="141">
        <v>110.553781321184</v>
      </c>
      <c r="O23" s="142">
        <v>145.63574031890599</v>
      </c>
      <c r="P23" s="143">
        <v>128.094760820045</v>
      </c>
      <c r="Q23" s="140"/>
      <c r="R23" s="144">
        <v>97.030529496536602</v>
      </c>
      <c r="S23" s="75"/>
      <c r="T23" s="29">
        <v>-4.43021786935289</v>
      </c>
      <c r="U23" s="119">
        <v>-2.1061667068882999</v>
      </c>
      <c r="V23" s="119">
        <v>18.071144865413501</v>
      </c>
      <c r="W23" s="119">
        <v>5.2949355584726803</v>
      </c>
      <c r="X23" s="119">
        <v>4.0854393939724103</v>
      </c>
      <c r="Y23" s="120">
        <v>5.4520928769980399</v>
      </c>
      <c r="Z23" s="121"/>
      <c r="AA23" s="122">
        <v>18.1275067483007</v>
      </c>
      <c r="AB23" s="123">
        <v>24.015777425115498</v>
      </c>
      <c r="AC23" s="124">
        <v>21.404319071142201</v>
      </c>
      <c r="AD23" s="121"/>
      <c r="AE23" s="125">
        <v>10.9509589613481</v>
      </c>
      <c r="AF23" s="82"/>
      <c r="AG23" s="137">
        <v>62.4725748454279</v>
      </c>
      <c r="AH23" s="138">
        <v>80.201147087536597</v>
      </c>
      <c r="AI23" s="138">
        <v>106.330553205336</v>
      </c>
      <c r="AJ23" s="138">
        <v>95.802661893914703</v>
      </c>
      <c r="AK23" s="138">
        <v>80.457410510901298</v>
      </c>
      <c r="AL23" s="139">
        <v>85.052869508623402</v>
      </c>
      <c r="AM23" s="140"/>
      <c r="AN23" s="141">
        <v>113.518612105434</v>
      </c>
      <c r="AO23" s="142">
        <v>137.62379352424301</v>
      </c>
      <c r="AP23" s="143">
        <v>125.571202814838</v>
      </c>
      <c r="AQ23" s="140"/>
      <c r="AR23" s="144">
        <v>96.629536167542099</v>
      </c>
      <c r="AS23" s="75"/>
      <c r="AT23" s="29">
        <v>0.55151731573464802</v>
      </c>
      <c r="AU23" s="119">
        <v>-0.31301060638184303</v>
      </c>
      <c r="AV23" s="119">
        <v>11.5438936187576</v>
      </c>
      <c r="AW23" s="119">
        <v>-0.66984637338116004</v>
      </c>
      <c r="AX23" s="119">
        <v>-16.565258047866902</v>
      </c>
      <c r="AY23" s="120">
        <v>-1.2825309146717101</v>
      </c>
      <c r="AZ23" s="121"/>
      <c r="BA23" s="122">
        <v>-7.2685690403652297</v>
      </c>
      <c r="BB23" s="123">
        <v>-5.04377410054256</v>
      </c>
      <c r="BC23" s="124">
        <v>-6.0624807391331199</v>
      </c>
      <c r="BD23" s="121"/>
      <c r="BE23" s="125">
        <v>-3.11299783247485</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45">
        <v>43.581255681818099</v>
      </c>
      <c r="H24" s="140">
        <v>60.415093181818101</v>
      </c>
      <c r="I24" s="140">
        <v>73.517810227272705</v>
      </c>
      <c r="J24" s="140">
        <v>73.2227795454545</v>
      </c>
      <c r="K24" s="140">
        <v>61.981379545454502</v>
      </c>
      <c r="L24" s="146">
        <v>62.543663636363597</v>
      </c>
      <c r="M24" s="140"/>
      <c r="N24" s="147">
        <v>79.210520454545403</v>
      </c>
      <c r="O24" s="148">
        <v>87.957795454545405</v>
      </c>
      <c r="P24" s="149">
        <v>83.584157954545404</v>
      </c>
      <c r="Q24" s="140"/>
      <c r="R24" s="150">
        <v>68.5552334415584</v>
      </c>
      <c r="S24" s="75"/>
      <c r="T24" s="30">
        <v>-6.40880004876984</v>
      </c>
      <c r="U24" s="121">
        <v>2.6051808189634702</v>
      </c>
      <c r="V24" s="121">
        <v>15.708664231518901</v>
      </c>
      <c r="W24" s="121">
        <v>18.418984126869301</v>
      </c>
      <c r="X24" s="121">
        <v>8.9538696791764991</v>
      </c>
      <c r="Y24" s="126">
        <v>8.6940646866978994</v>
      </c>
      <c r="Z24" s="121"/>
      <c r="AA24" s="127">
        <v>13.6547361533779</v>
      </c>
      <c r="AB24" s="128">
        <v>20.6789791478087</v>
      </c>
      <c r="AC24" s="129">
        <v>17.245479589328099</v>
      </c>
      <c r="AD24" s="121"/>
      <c r="AE24" s="130">
        <v>11.5276730466883</v>
      </c>
      <c r="AF24" s="82"/>
      <c r="AG24" s="145">
        <v>50.948663264724303</v>
      </c>
      <c r="AH24" s="140">
        <v>62.992802896402303</v>
      </c>
      <c r="AI24" s="140">
        <v>72.380380397727194</v>
      </c>
      <c r="AJ24" s="140">
        <v>71.042187499999997</v>
      </c>
      <c r="AK24" s="140">
        <v>63.475402840908998</v>
      </c>
      <c r="AL24" s="146">
        <v>64.177879105122997</v>
      </c>
      <c r="AM24" s="140"/>
      <c r="AN24" s="147">
        <v>82.282602556818105</v>
      </c>
      <c r="AO24" s="148">
        <v>88.704166761363595</v>
      </c>
      <c r="AP24" s="149">
        <v>85.493384659090907</v>
      </c>
      <c r="AQ24" s="140"/>
      <c r="AR24" s="150">
        <v>70.274060351971897</v>
      </c>
      <c r="AS24" s="75"/>
      <c r="AT24" s="30">
        <v>-3.0050930069678201</v>
      </c>
      <c r="AU24" s="121">
        <v>0.93941510416443097</v>
      </c>
      <c r="AV24" s="121">
        <v>5.5685330740410697</v>
      </c>
      <c r="AW24" s="121">
        <v>1.9975169301487601</v>
      </c>
      <c r="AX24" s="121">
        <v>-4.4653064067010604</v>
      </c>
      <c r="AY24" s="126">
        <v>0.40679920706658801</v>
      </c>
      <c r="AZ24" s="121"/>
      <c r="BA24" s="127">
        <v>-6.5093615118087298</v>
      </c>
      <c r="BB24" s="128">
        <v>-5.5459173550843897</v>
      </c>
      <c r="BC24" s="129">
        <v>-6.0120143215796702</v>
      </c>
      <c r="BD24" s="121"/>
      <c r="BE24" s="130">
        <v>-1.9132005596555499</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45">
        <v>43.055903342522299</v>
      </c>
      <c r="H25" s="140">
        <v>54.055536629910399</v>
      </c>
      <c r="I25" s="140">
        <v>60.872864679531297</v>
      </c>
      <c r="J25" s="140">
        <v>58.237605272225998</v>
      </c>
      <c r="K25" s="140">
        <v>56.080370296347297</v>
      </c>
      <c r="L25" s="146">
        <v>54.460456044107502</v>
      </c>
      <c r="M25" s="140"/>
      <c r="N25" s="147">
        <v>72.629886354238394</v>
      </c>
      <c r="O25" s="148">
        <v>84.530797036526494</v>
      </c>
      <c r="P25" s="149">
        <v>78.580341695382401</v>
      </c>
      <c r="Q25" s="140"/>
      <c r="R25" s="150">
        <v>61.351851944471697</v>
      </c>
      <c r="S25" s="75"/>
      <c r="T25" s="30">
        <v>-7.5733380263249099</v>
      </c>
      <c r="U25" s="121">
        <v>-2.18703344934627</v>
      </c>
      <c r="V25" s="121">
        <v>2.0286619412545202</v>
      </c>
      <c r="W25" s="121">
        <v>2.9409365417016802</v>
      </c>
      <c r="X25" s="121">
        <v>4.0346178313032297</v>
      </c>
      <c r="Y25" s="126">
        <v>0.11486894735640001</v>
      </c>
      <c r="Z25" s="121"/>
      <c r="AA25" s="127">
        <v>20.7356228464308</v>
      </c>
      <c r="AB25" s="128">
        <v>30.860407646532401</v>
      </c>
      <c r="AC25" s="129">
        <v>25.9781893672323</v>
      </c>
      <c r="AD25" s="121"/>
      <c r="AE25" s="130">
        <v>8.2473767897273103</v>
      </c>
      <c r="AF25" s="82"/>
      <c r="AG25" s="145">
        <v>48.2623263266712</v>
      </c>
      <c r="AH25" s="140">
        <v>55.457257021019899</v>
      </c>
      <c r="AI25" s="140">
        <v>63.0753014903514</v>
      </c>
      <c r="AJ25" s="140">
        <v>62.340586156099199</v>
      </c>
      <c r="AK25" s="140">
        <v>59.776417195037901</v>
      </c>
      <c r="AL25" s="146">
        <v>57.7823776378359</v>
      </c>
      <c r="AM25" s="140"/>
      <c r="AN25" s="147">
        <v>75.901880565127399</v>
      </c>
      <c r="AO25" s="148">
        <v>80.568842160578896</v>
      </c>
      <c r="AP25" s="149">
        <v>78.235361362853197</v>
      </c>
      <c r="AQ25" s="140"/>
      <c r="AR25" s="150">
        <v>63.6260872735551</v>
      </c>
      <c r="AS25" s="75"/>
      <c r="AT25" s="30">
        <v>-2.1951056293923301</v>
      </c>
      <c r="AU25" s="121">
        <v>-1.2804207073165399</v>
      </c>
      <c r="AV25" s="121">
        <v>3.0148301489001801</v>
      </c>
      <c r="AW25" s="121">
        <v>-2.6460915709649502</v>
      </c>
      <c r="AX25" s="121">
        <v>-3.8655390581529199</v>
      </c>
      <c r="AY25" s="126">
        <v>-1.38396038939312</v>
      </c>
      <c r="AZ25" s="121"/>
      <c r="BA25" s="127">
        <v>-2.9787313550116901</v>
      </c>
      <c r="BB25" s="128">
        <v>-3.2968340422964699</v>
      </c>
      <c r="BC25" s="129">
        <v>-3.14278755400571</v>
      </c>
      <c r="BD25" s="121"/>
      <c r="BE25" s="130">
        <v>-2.0090996552112399</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45">
        <v>55.258575290023202</v>
      </c>
      <c r="H26" s="140">
        <v>64.807347525135299</v>
      </c>
      <c r="I26" s="140">
        <v>66.893983294663499</v>
      </c>
      <c r="J26" s="140">
        <v>67.581547331786496</v>
      </c>
      <c r="K26" s="140">
        <v>64.4103084686774</v>
      </c>
      <c r="L26" s="146">
        <v>63.7903523820572</v>
      </c>
      <c r="M26" s="140"/>
      <c r="N26" s="147">
        <v>69.648684899458601</v>
      </c>
      <c r="O26" s="148">
        <v>71.034538109048697</v>
      </c>
      <c r="P26" s="149">
        <v>70.341611504253606</v>
      </c>
      <c r="Q26" s="140"/>
      <c r="R26" s="150">
        <v>65.662140702684695</v>
      </c>
      <c r="S26" s="75"/>
      <c r="T26" s="30">
        <v>5.4761858243745802</v>
      </c>
      <c r="U26" s="121">
        <v>4.1145282557702201</v>
      </c>
      <c r="V26" s="121">
        <v>2.9987573996360202</v>
      </c>
      <c r="W26" s="121">
        <v>4.5181936265219003</v>
      </c>
      <c r="X26" s="121">
        <v>7.8407398887020996</v>
      </c>
      <c r="Y26" s="126">
        <v>4.9288493883287599</v>
      </c>
      <c r="Z26" s="121"/>
      <c r="AA26" s="127">
        <v>3.5114148217584198</v>
      </c>
      <c r="AB26" s="128">
        <v>2.76455104058306</v>
      </c>
      <c r="AC26" s="129">
        <v>3.1329523931958398</v>
      </c>
      <c r="AD26" s="121"/>
      <c r="AE26" s="130">
        <v>4.3725615729457399</v>
      </c>
      <c r="AF26" s="82"/>
      <c r="AG26" s="145">
        <v>53.069004224671303</v>
      </c>
      <c r="AH26" s="140">
        <v>61.200262722351098</v>
      </c>
      <c r="AI26" s="140">
        <v>64.230893759667396</v>
      </c>
      <c r="AJ26" s="140">
        <v>65.094873240525899</v>
      </c>
      <c r="AK26" s="140">
        <v>63.573357023395197</v>
      </c>
      <c r="AL26" s="146">
        <v>61.433678194122102</v>
      </c>
      <c r="AM26" s="140"/>
      <c r="AN26" s="147">
        <v>72.894464588166997</v>
      </c>
      <c r="AO26" s="148">
        <v>71.954856080819695</v>
      </c>
      <c r="AP26" s="149">
        <v>72.424660334493396</v>
      </c>
      <c r="AQ26" s="140"/>
      <c r="AR26" s="150">
        <v>64.573958805656801</v>
      </c>
      <c r="AS26" s="75"/>
      <c r="AT26" s="30">
        <v>-6.9074156233242299</v>
      </c>
      <c r="AU26" s="121">
        <v>-8.2908953636235196</v>
      </c>
      <c r="AV26" s="121">
        <v>-6.1008220231091803</v>
      </c>
      <c r="AW26" s="121">
        <v>-4.7182908332211797</v>
      </c>
      <c r="AX26" s="121">
        <v>-2.5640196551009899</v>
      </c>
      <c r="AY26" s="126">
        <v>-5.7058721237821199</v>
      </c>
      <c r="AZ26" s="121"/>
      <c r="BA26" s="127">
        <v>-2.9772263382711199</v>
      </c>
      <c r="BB26" s="128">
        <v>-6.3804255362573397</v>
      </c>
      <c r="BC26" s="129">
        <v>-4.6981658763173302</v>
      </c>
      <c r="BD26" s="121"/>
      <c r="BE26" s="130">
        <v>-5.3888349560351099</v>
      </c>
      <c r="BF26" s="75"/>
      <c r="BG26" s="76"/>
      <c r="BH26" s="76"/>
      <c r="BI26" s="76"/>
      <c r="BJ26" s="76"/>
      <c r="BK26" s="76"/>
      <c r="BL26" s="76"/>
      <c r="BM26" s="76"/>
      <c r="BN26" s="76"/>
      <c r="BO26" s="76"/>
      <c r="BP26" s="76"/>
      <c r="BQ26" s="76"/>
      <c r="BR26" s="76"/>
    </row>
    <row r="27" spans="1:70" x14ac:dyDescent="0.25">
      <c r="A27" s="77" t="s">
        <v>97</v>
      </c>
      <c r="B27" s="37" t="s">
        <v>70</v>
      </c>
      <c r="C27" s="3"/>
      <c r="D27" s="24" t="s">
        <v>16</v>
      </c>
      <c r="E27" s="27" t="s">
        <v>17</v>
      </c>
      <c r="F27" s="3"/>
      <c r="G27" s="145">
        <v>51.641588799269499</v>
      </c>
      <c r="H27" s="140">
        <v>64.988819560695902</v>
      </c>
      <c r="I27" s="140">
        <v>68.660003550956205</v>
      </c>
      <c r="J27" s="140">
        <v>70.811116522091993</v>
      </c>
      <c r="K27" s="140">
        <v>73.441862222898493</v>
      </c>
      <c r="L27" s="146">
        <v>65.908678131182398</v>
      </c>
      <c r="M27" s="140"/>
      <c r="N27" s="147">
        <v>90.997769999492704</v>
      </c>
      <c r="O27" s="148">
        <v>95.126566225333505</v>
      </c>
      <c r="P27" s="149">
        <v>93.062168112413104</v>
      </c>
      <c r="Q27" s="140"/>
      <c r="R27" s="150">
        <v>73.666818125819702</v>
      </c>
      <c r="S27" s="75"/>
      <c r="T27" s="30">
        <v>4.4736214998730901</v>
      </c>
      <c r="U27" s="121">
        <v>5.50800820850744</v>
      </c>
      <c r="V27" s="121">
        <v>2.26682496016377</v>
      </c>
      <c r="W27" s="121">
        <v>6.49144935343495</v>
      </c>
      <c r="X27" s="121">
        <v>5.3901592882605298</v>
      </c>
      <c r="Y27" s="126">
        <v>4.8350029659165097</v>
      </c>
      <c r="Z27" s="121"/>
      <c r="AA27" s="127">
        <v>0.17129612183035001</v>
      </c>
      <c r="AB27" s="128">
        <v>0.62985117822091397</v>
      </c>
      <c r="AC27" s="129">
        <v>0.40513636015511001</v>
      </c>
      <c r="AD27" s="121"/>
      <c r="AE27" s="130">
        <v>3.1917184118789099</v>
      </c>
      <c r="AF27" s="82"/>
      <c r="AG27" s="145">
        <v>55.112565533334099</v>
      </c>
      <c r="AH27" s="140">
        <v>68.149291085944697</v>
      </c>
      <c r="AI27" s="140">
        <v>73.370272409070097</v>
      </c>
      <c r="AJ27" s="140">
        <v>75.042116877187595</v>
      </c>
      <c r="AK27" s="140">
        <v>74.886368132704305</v>
      </c>
      <c r="AL27" s="146">
        <v>69.312083842723794</v>
      </c>
      <c r="AM27" s="140"/>
      <c r="AN27" s="147">
        <v>99.565161061228594</v>
      </c>
      <c r="AO27" s="148">
        <v>102.626825698777</v>
      </c>
      <c r="AP27" s="149">
        <v>101.09599338000299</v>
      </c>
      <c r="AQ27" s="140"/>
      <c r="AR27" s="150">
        <v>78.393167948750403</v>
      </c>
      <c r="AS27" s="75"/>
      <c r="AT27" s="30">
        <v>3.3264553430292398</v>
      </c>
      <c r="AU27" s="121">
        <v>5.1677251040106</v>
      </c>
      <c r="AV27" s="121">
        <v>5.8788275588877301</v>
      </c>
      <c r="AW27" s="121">
        <v>6.6237418669598602</v>
      </c>
      <c r="AX27" s="121">
        <v>3.8630402257877701</v>
      </c>
      <c r="AY27" s="126">
        <v>5.0523783557448096</v>
      </c>
      <c r="AZ27" s="121"/>
      <c r="BA27" s="127">
        <v>1.5008726499206599</v>
      </c>
      <c r="BB27" s="128">
        <v>1.9135181793026601</v>
      </c>
      <c r="BC27" s="129">
        <v>1.70990116666265</v>
      </c>
      <c r="BD27" s="121"/>
      <c r="BE27" s="130">
        <v>3.79903669486225</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45">
        <v>47.895562624977202</v>
      </c>
      <c r="H28" s="140">
        <v>70.076247954917207</v>
      </c>
      <c r="I28" s="140">
        <v>73.696676967824004</v>
      </c>
      <c r="J28" s="140">
        <v>69.624304671877795</v>
      </c>
      <c r="K28" s="140">
        <v>62.5214233775677</v>
      </c>
      <c r="L28" s="146">
        <v>64.762843119432802</v>
      </c>
      <c r="M28" s="140"/>
      <c r="N28" s="147">
        <v>73.495866206144299</v>
      </c>
      <c r="O28" s="148">
        <v>81.813410289038302</v>
      </c>
      <c r="P28" s="149">
        <v>77.654638247591294</v>
      </c>
      <c r="Q28" s="140"/>
      <c r="R28" s="150">
        <v>68.446213156049495</v>
      </c>
      <c r="S28" s="75"/>
      <c r="T28" s="30">
        <v>4.6065354246648997</v>
      </c>
      <c r="U28" s="121">
        <v>19.2433527997681</v>
      </c>
      <c r="V28" s="121">
        <v>18.6382480493135</v>
      </c>
      <c r="W28" s="121">
        <v>20.433407303692299</v>
      </c>
      <c r="X28" s="121">
        <v>13.708457482671299</v>
      </c>
      <c r="Y28" s="126">
        <v>15.868057489600099</v>
      </c>
      <c r="Z28" s="121"/>
      <c r="AA28" s="127">
        <v>-2.0952268309691</v>
      </c>
      <c r="AB28" s="128">
        <v>5.0869073093188</v>
      </c>
      <c r="AC28" s="129">
        <v>1.5612256522413901</v>
      </c>
      <c r="AD28" s="121"/>
      <c r="AE28" s="130">
        <v>10.8082101923751</v>
      </c>
      <c r="AF28" s="82"/>
      <c r="AG28" s="145">
        <v>49.374699145609803</v>
      </c>
      <c r="AH28" s="140">
        <v>68.191235229958096</v>
      </c>
      <c r="AI28" s="140">
        <v>77.914703690238099</v>
      </c>
      <c r="AJ28" s="140">
        <v>76.266787402290404</v>
      </c>
      <c r="AK28" s="140">
        <v>70.505285857116803</v>
      </c>
      <c r="AL28" s="146">
        <v>68.450542265042699</v>
      </c>
      <c r="AM28" s="140"/>
      <c r="AN28" s="147">
        <v>80.152325940737995</v>
      </c>
      <c r="AO28" s="148">
        <v>82.911127067805793</v>
      </c>
      <c r="AP28" s="149">
        <v>81.531726504271901</v>
      </c>
      <c r="AQ28" s="140"/>
      <c r="AR28" s="150">
        <v>72.188023476251004</v>
      </c>
      <c r="AS28" s="75"/>
      <c r="AT28" s="30">
        <v>6.7187924148598599</v>
      </c>
      <c r="AU28" s="121">
        <v>12.5242745426157</v>
      </c>
      <c r="AV28" s="121">
        <v>17.0846020770556</v>
      </c>
      <c r="AW28" s="121">
        <v>13.120268258472199</v>
      </c>
      <c r="AX28" s="121">
        <v>7.9277665870174001</v>
      </c>
      <c r="AY28" s="126">
        <v>11.7886533231847</v>
      </c>
      <c r="AZ28" s="121"/>
      <c r="BA28" s="127">
        <v>4.80567713101716</v>
      </c>
      <c r="BB28" s="128">
        <v>4.3648777914953802</v>
      </c>
      <c r="BC28" s="129">
        <v>4.5810842993768999</v>
      </c>
      <c r="BD28" s="121"/>
      <c r="BE28" s="130">
        <v>9.3565944120995503</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45">
        <v>77.581865152919306</v>
      </c>
      <c r="H29" s="140">
        <v>84.025683503243698</v>
      </c>
      <c r="I29" s="140">
        <v>86.5064596848934</v>
      </c>
      <c r="J29" s="140">
        <v>82.209337349397501</v>
      </c>
      <c r="K29" s="140">
        <v>82.629061631139905</v>
      </c>
      <c r="L29" s="146">
        <v>82.590481464318799</v>
      </c>
      <c r="M29" s="140"/>
      <c r="N29" s="147">
        <v>113.29827386468899</v>
      </c>
      <c r="O29" s="148">
        <v>109.486668211306</v>
      </c>
      <c r="P29" s="149">
        <v>111.39247103799801</v>
      </c>
      <c r="Q29" s="140"/>
      <c r="R29" s="150">
        <v>90.819621342512903</v>
      </c>
      <c r="S29" s="75"/>
      <c r="T29" s="30">
        <v>16.176058794432699</v>
      </c>
      <c r="U29" s="121">
        <v>17.718060855356399</v>
      </c>
      <c r="V29" s="121">
        <v>6.3299226005462401</v>
      </c>
      <c r="W29" s="121">
        <v>2.5001134916392398</v>
      </c>
      <c r="X29" s="121">
        <v>-3.7609337730357102</v>
      </c>
      <c r="Y29" s="126">
        <v>7.0997895714263803</v>
      </c>
      <c r="Z29" s="121"/>
      <c r="AA29" s="127">
        <v>-0.93677145232887304</v>
      </c>
      <c r="AB29" s="128">
        <v>-15.6699312008059</v>
      </c>
      <c r="AC29" s="129">
        <v>-8.7697629100640206</v>
      </c>
      <c r="AD29" s="121"/>
      <c r="AE29" s="130">
        <v>0.94626100824204396</v>
      </c>
      <c r="AF29" s="82"/>
      <c r="AG29" s="145">
        <v>77.553105885078693</v>
      </c>
      <c r="AH29" s="140">
        <v>93.3446623030583</v>
      </c>
      <c r="AI29" s="140">
        <v>99.066374536607896</v>
      </c>
      <c r="AJ29" s="140">
        <v>103.052236445783</v>
      </c>
      <c r="AK29" s="140">
        <v>115.35820030120399</v>
      </c>
      <c r="AL29" s="146">
        <v>97.674915894346597</v>
      </c>
      <c r="AM29" s="140"/>
      <c r="AN29" s="147">
        <v>144.21239921223301</v>
      </c>
      <c r="AO29" s="148">
        <v>140.50704587581001</v>
      </c>
      <c r="AP29" s="149">
        <v>142.35972254402199</v>
      </c>
      <c r="AQ29" s="140"/>
      <c r="AR29" s="150">
        <v>110.442003508539</v>
      </c>
      <c r="AS29" s="75"/>
      <c r="AT29" s="30">
        <v>3.6501913806795301</v>
      </c>
      <c r="AU29" s="121">
        <v>8.6468227006001008</v>
      </c>
      <c r="AV29" s="121">
        <v>5.0245812895419304</v>
      </c>
      <c r="AW29" s="121">
        <v>2.0212873858187899</v>
      </c>
      <c r="AX29" s="121">
        <v>4.3380918260065098</v>
      </c>
      <c r="AY29" s="126">
        <v>4.6583627897775699</v>
      </c>
      <c r="AZ29" s="121"/>
      <c r="BA29" s="127">
        <v>1.337607816494</v>
      </c>
      <c r="BB29" s="128">
        <v>-1.9130396251450501</v>
      </c>
      <c r="BC29" s="129">
        <v>-0.29305798853441301</v>
      </c>
      <c r="BD29" s="121"/>
      <c r="BE29" s="130">
        <v>2.77864718354214</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45">
        <v>41.9080958761351</v>
      </c>
      <c r="H30" s="140">
        <v>55.721496203662298</v>
      </c>
      <c r="I30" s="140">
        <v>72.271996426976301</v>
      </c>
      <c r="J30" s="140">
        <v>71.216249813904994</v>
      </c>
      <c r="K30" s="140">
        <v>54.829462557689403</v>
      </c>
      <c r="L30" s="146">
        <v>59.189460175673602</v>
      </c>
      <c r="M30" s="140"/>
      <c r="N30" s="147">
        <v>61.9240092303111</v>
      </c>
      <c r="O30" s="148">
        <v>63.039697781747797</v>
      </c>
      <c r="P30" s="149">
        <v>62.481853506029402</v>
      </c>
      <c r="Q30" s="140"/>
      <c r="R30" s="150">
        <v>60.130143984346702</v>
      </c>
      <c r="S30" s="75"/>
      <c r="T30" s="30">
        <v>-2.85279910124309</v>
      </c>
      <c r="U30" s="121">
        <v>-2.3965357600495198</v>
      </c>
      <c r="V30" s="121">
        <v>12.809732821952201</v>
      </c>
      <c r="W30" s="121">
        <v>15.7483305432671</v>
      </c>
      <c r="X30" s="121">
        <v>6.5566903082977801E-2</v>
      </c>
      <c r="Y30" s="126">
        <v>5.4641362278149801</v>
      </c>
      <c r="Z30" s="121"/>
      <c r="AA30" s="127">
        <v>-3.2044581723875498</v>
      </c>
      <c r="AB30" s="128">
        <v>-3.9742068652312201</v>
      </c>
      <c r="AC30" s="129">
        <v>-3.5943049686948898</v>
      </c>
      <c r="AD30" s="121"/>
      <c r="AE30" s="130">
        <v>2.6019363898937198</v>
      </c>
      <c r="AF30" s="82"/>
      <c r="AG30" s="145">
        <v>44.936399806461203</v>
      </c>
      <c r="AH30" s="140">
        <v>59.677297528658599</v>
      </c>
      <c r="AI30" s="140">
        <v>67.426223388417398</v>
      </c>
      <c r="AJ30" s="140">
        <v>67.593119696292902</v>
      </c>
      <c r="AK30" s="140">
        <v>58.199049426827401</v>
      </c>
      <c r="AL30" s="146">
        <v>59.566417969331503</v>
      </c>
      <c r="AM30" s="140"/>
      <c r="AN30" s="147">
        <v>67.969986973351098</v>
      </c>
      <c r="AO30" s="148">
        <v>68.030630117612006</v>
      </c>
      <c r="AP30" s="149">
        <v>68.000308545481602</v>
      </c>
      <c r="AQ30" s="140"/>
      <c r="AR30" s="150">
        <v>61.9761009910887</v>
      </c>
      <c r="AS30" s="75"/>
      <c r="AT30" s="30">
        <v>0.27215599892754699</v>
      </c>
      <c r="AU30" s="121">
        <v>-0.84348787904798705</v>
      </c>
      <c r="AV30" s="121">
        <v>0.51351576946205602</v>
      </c>
      <c r="AW30" s="121">
        <v>0.67401728829157204</v>
      </c>
      <c r="AX30" s="121">
        <v>-2.7322124886727801</v>
      </c>
      <c r="AY30" s="126">
        <v>-0.40910816668392702</v>
      </c>
      <c r="AZ30" s="121"/>
      <c r="BA30" s="127">
        <v>0.34026051295133802</v>
      </c>
      <c r="BB30" s="128">
        <v>-0.48835048086964</v>
      </c>
      <c r="BC30" s="129">
        <v>-7.5947483056549997E-2</v>
      </c>
      <c r="BD30" s="121"/>
      <c r="BE30" s="130">
        <v>-0.304906160516078</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45">
        <v>57.510056517775702</v>
      </c>
      <c r="H31" s="140">
        <v>63.236574293527802</v>
      </c>
      <c r="I31" s="140">
        <v>65.943278030993596</v>
      </c>
      <c r="J31" s="140">
        <v>65.528743846854994</v>
      </c>
      <c r="K31" s="140">
        <v>62.746184138559698</v>
      </c>
      <c r="L31" s="146">
        <v>62.992967365542299</v>
      </c>
      <c r="M31" s="140"/>
      <c r="N31" s="147">
        <v>79.5572452142206</v>
      </c>
      <c r="O31" s="148">
        <v>85.631899726526797</v>
      </c>
      <c r="P31" s="149">
        <v>82.594572470373706</v>
      </c>
      <c r="Q31" s="140"/>
      <c r="R31" s="150">
        <v>68.593425966922695</v>
      </c>
      <c r="S31" s="75"/>
      <c r="T31" s="30">
        <v>18.424697856700099</v>
      </c>
      <c r="U31" s="121">
        <v>16.4964026624871</v>
      </c>
      <c r="V31" s="121">
        <v>15.741997160184299</v>
      </c>
      <c r="W31" s="121">
        <v>11.0761386107327</v>
      </c>
      <c r="X31" s="121">
        <v>16.961160561693401</v>
      </c>
      <c r="Y31" s="126">
        <v>15.600230567575</v>
      </c>
      <c r="Z31" s="121"/>
      <c r="AA31" s="127">
        <v>17.621386303904298</v>
      </c>
      <c r="AB31" s="128">
        <v>18.852133402344901</v>
      </c>
      <c r="AC31" s="129">
        <v>18.256190512140599</v>
      </c>
      <c r="AD31" s="121"/>
      <c r="AE31" s="130">
        <v>16.500403680852301</v>
      </c>
      <c r="AF31" s="82"/>
      <c r="AG31" s="145">
        <v>49.844393801276198</v>
      </c>
      <c r="AH31" s="140">
        <v>63.882955788514103</v>
      </c>
      <c r="AI31" s="140">
        <v>68.004420237009995</v>
      </c>
      <c r="AJ31" s="140">
        <v>70.643245670009094</v>
      </c>
      <c r="AK31" s="140">
        <v>74.330354147675394</v>
      </c>
      <c r="AL31" s="146">
        <v>65.341073928896904</v>
      </c>
      <c r="AM31" s="140"/>
      <c r="AN31" s="147">
        <v>95.1374421148587</v>
      </c>
      <c r="AO31" s="148">
        <v>96.319647219689998</v>
      </c>
      <c r="AP31" s="149">
        <v>95.728544667274306</v>
      </c>
      <c r="AQ31" s="140"/>
      <c r="AR31" s="150">
        <v>74.0232084255762</v>
      </c>
      <c r="AS31" s="75"/>
      <c r="AT31" s="30">
        <v>2.5443478076017798</v>
      </c>
      <c r="AU31" s="121">
        <v>10.616812387404201</v>
      </c>
      <c r="AV31" s="121">
        <v>14.401674931655799</v>
      </c>
      <c r="AW31" s="121">
        <v>12.9124959203545</v>
      </c>
      <c r="AX31" s="121">
        <v>14.242859507678</v>
      </c>
      <c r="AY31" s="126">
        <v>11.339823826806001</v>
      </c>
      <c r="AZ31" s="121"/>
      <c r="BA31" s="127">
        <v>9.7682327201696797</v>
      </c>
      <c r="BB31" s="128">
        <v>10.569305630496</v>
      </c>
      <c r="BC31" s="129">
        <v>10.1697862066847</v>
      </c>
      <c r="BD31" s="121"/>
      <c r="BE31" s="130">
        <v>10.904620240661</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45">
        <v>44.473981623277098</v>
      </c>
      <c r="H32" s="140">
        <v>46.901466309341501</v>
      </c>
      <c r="I32" s="140">
        <v>50.293832312404199</v>
      </c>
      <c r="J32" s="140">
        <v>49.993087672281703</v>
      </c>
      <c r="K32" s="140">
        <v>50.015555130168401</v>
      </c>
      <c r="L32" s="146">
        <v>48.335584609494603</v>
      </c>
      <c r="M32" s="140"/>
      <c r="N32" s="147">
        <v>61.644035222051997</v>
      </c>
      <c r="O32" s="148">
        <v>60.608437978560403</v>
      </c>
      <c r="P32" s="149">
        <v>61.1262366003062</v>
      </c>
      <c r="Q32" s="140"/>
      <c r="R32" s="150">
        <v>51.990056606869302</v>
      </c>
      <c r="S32" s="75"/>
      <c r="T32" s="30">
        <v>14.482602435113501</v>
      </c>
      <c r="U32" s="121">
        <v>4.15737996494983</v>
      </c>
      <c r="V32" s="121">
        <v>1.9113301040669901</v>
      </c>
      <c r="W32" s="121">
        <v>8.2225724035960592</v>
      </c>
      <c r="X32" s="121">
        <v>11.359089053899099</v>
      </c>
      <c r="Y32" s="126">
        <v>7.7302064975279396</v>
      </c>
      <c r="Z32" s="121"/>
      <c r="AA32" s="127">
        <v>2.16901960838657</v>
      </c>
      <c r="AB32" s="128">
        <v>4.2598146289320802</v>
      </c>
      <c r="AC32" s="129">
        <v>3.1949750436908699</v>
      </c>
      <c r="AD32" s="121"/>
      <c r="AE32" s="130">
        <v>6.1629033126459998</v>
      </c>
      <c r="AF32" s="82"/>
      <c r="AG32" s="145">
        <v>47.473095727885898</v>
      </c>
      <c r="AH32" s="140">
        <v>66.5439027890733</v>
      </c>
      <c r="AI32" s="140">
        <v>77.810188074272503</v>
      </c>
      <c r="AJ32" s="140">
        <v>80.193019716692106</v>
      </c>
      <c r="AK32" s="140">
        <v>75.836169123277102</v>
      </c>
      <c r="AL32" s="146">
        <v>69.569591938293101</v>
      </c>
      <c r="AM32" s="140"/>
      <c r="AN32" s="147">
        <v>92.431844372128595</v>
      </c>
      <c r="AO32" s="148">
        <v>86.838431757274094</v>
      </c>
      <c r="AP32" s="149">
        <v>89.635138064701295</v>
      </c>
      <c r="AQ32" s="140"/>
      <c r="AR32" s="150">
        <v>75.302056451061603</v>
      </c>
      <c r="AS32" s="75"/>
      <c r="AT32" s="30">
        <v>-15.824209735281601</v>
      </c>
      <c r="AU32" s="121">
        <v>-6.7302494581613903</v>
      </c>
      <c r="AV32" s="121">
        <v>3.5895697121797401</v>
      </c>
      <c r="AW32" s="121">
        <v>8.5719926778392193</v>
      </c>
      <c r="AX32" s="121">
        <v>5.4938055748127104</v>
      </c>
      <c r="AY32" s="126">
        <v>-0.217329460057227</v>
      </c>
      <c r="AZ32" s="121"/>
      <c r="BA32" s="127">
        <v>-2.4469032554357799</v>
      </c>
      <c r="BB32" s="128">
        <v>0.26212959734222502</v>
      </c>
      <c r="BC32" s="129">
        <v>-1.1531729111471201</v>
      </c>
      <c r="BD32" s="121"/>
      <c r="BE32" s="130">
        <v>-0.53831195293783796</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45">
        <v>44.062815278235099</v>
      </c>
      <c r="H33" s="140">
        <v>65.949509384260693</v>
      </c>
      <c r="I33" s="140">
        <v>72.062176489957096</v>
      </c>
      <c r="J33" s="140">
        <v>69.828992426736903</v>
      </c>
      <c r="K33" s="140">
        <v>66.179776094830402</v>
      </c>
      <c r="L33" s="146">
        <v>63.616653934803999</v>
      </c>
      <c r="M33" s="140"/>
      <c r="N33" s="147">
        <v>75.973654922620995</v>
      </c>
      <c r="O33" s="148">
        <v>70.355232136977193</v>
      </c>
      <c r="P33" s="149">
        <v>73.164443529799101</v>
      </c>
      <c r="Q33" s="140"/>
      <c r="R33" s="150">
        <v>66.344593819088303</v>
      </c>
      <c r="S33" s="75"/>
      <c r="T33" s="30">
        <v>-0.55117036051985302</v>
      </c>
      <c r="U33" s="121">
        <v>11.5311635624738</v>
      </c>
      <c r="V33" s="121">
        <v>5.1371006196683</v>
      </c>
      <c r="W33" s="121">
        <v>9.1860349657481795</v>
      </c>
      <c r="X33" s="121">
        <v>17.7179314796069</v>
      </c>
      <c r="Y33" s="126">
        <v>8.8758503071295394</v>
      </c>
      <c r="Z33" s="121"/>
      <c r="AA33" s="127">
        <v>-2.08485874901793</v>
      </c>
      <c r="AB33" s="128">
        <v>-11.516246363708801</v>
      </c>
      <c r="AC33" s="129">
        <v>-6.8582055406377398</v>
      </c>
      <c r="AD33" s="121"/>
      <c r="AE33" s="130">
        <v>3.3736977467924398</v>
      </c>
      <c r="AF33" s="82"/>
      <c r="AG33" s="145">
        <v>44.103245801778002</v>
      </c>
      <c r="AH33" s="140">
        <v>64.120088903523197</v>
      </c>
      <c r="AI33" s="140">
        <v>80.506034738228493</v>
      </c>
      <c r="AJ33" s="140">
        <v>84.632136154099399</v>
      </c>
      <c r="AK33" s="140">
        <v>78.513632696740203</v>
      </c>
      <c r="AL33" s="146">
        <v>70.375027658873805</v>
      </c>
      <c r="AM33" s="140"/>
      <c r="AN33" s="147">
        <v>87.247629239380899</v>
      </c>
      <c r="AO33" s="148">
        <v>84.610175337504103</v>
      </c>
      <c r="AP33" s="149">
        <v>85.928902288442501</v>
      </c>
      <c r="AQ33" s="140"/>
      <c r="AR33" s="150">
        <v>74.818991838750605</v>
      </c>
      <c r="AS33" s="75"/>
      <c r="AT33" s="30">
        <v>-8.1973696343925102</v>
      </c>
      <c r="AU33" s="121">
        <v>-0.829793343752255</v>
      </c>
      <c r="AV33" s="121">
        <v>-2.5800588468883601</v>
      </c>
      <c r="AW33" s="121">
        <v>-1.4949884359207399</v>
      </c>
      <c r="AX33" s="121">
        <v>0.23932468567378101</v>
      </c>
      <c r="AY33" s="126">
        <v>-2.1424359080090798</v>
      </c>
      <c r="AZ33" s="121"/>
      <c r="BA33" s="127">
        <v>-5.3894109653145401</v>
      </c>
      <c r="BB33" s="128">
        <v>-5.6887339796175098</v>
      </c>
      <c r="BC33" s="129">
        <v>-5.5370127287922601</v>
      </c>
      <c r="BD33" s="121"/>
      <c r="BE33" s="130">
        <v>-3.2829129347071002</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45">
        <v>51.977852762826103</v>
      </c>
      <c r="H34" s="140">
        <v>67.453993663555195</v>
      </c>
      <c r="I34" s="140">
        <v>76.818969816719999</v>
      </c>
      <c r="J34" s="140">
        <v>74.184064182053504</v>
      </c>
      <c r="K34" s="140">
        <v>68.554023642433705</v>
      </c>
      <c r="L34" s="146">
        <v>67.797780813517704</v>
      </c>
      <c r="M34" s="140"/>
      <c r="N34" s="147">
        <v>85.430430946378607</v>
      </c>
      <c r="O34" s="148">
        <v>92.069148327314807</v>
      </c>
      <c r="P34" s="149">
        <v>88.7497896368467</v>
      </c>
      <c r="Q34" s="140"/>
      <c r="R34" s="150">
        <v>73.784069048754603</v>
      </c>
      <c r="S34" s="75"/>
      <c r="T34" s="30">
        <v>1.2224633751845799</v>
      </c>
      <c r="U34" s="121">
        <v>5.5896518229007297</v>
      </c>
      <c r="V34" s="121">
        <v>9.2616217158889498</v>
      </c>
      <c r="W34" s="121">
        <v>8.9440253596214596</v>
      </c>
      <c r="X34" s="121">
        <v>7.3433427076612103</v>
      </c>
      <c r="Y34" s="126">
        <v>6.7686204077802303</v>
      </c>
      <c r="Z34" s="121"/>
      <c r="AA34" s="127">
        <v>8.5603146630486293</v>
      </c>
      <c r="AB34" s="128">
        <v>8.2331679940086193</v>
      </c>
      <c r="AC34" s="129">
        <v>8.3903769940276103</v>
      </c>
      <c r="AD34" s="121"/>
      <c r="AE34" s="130">
        <v>7.3204616589199096</v>
      </c>
      <c r="AF34" s="82"/>
      <c r="AG34" s="145">
        <v>55.842828806731497</v>
      </c>
      <c r="AH34" s="140">
        <v>68.734189257092197</v>
      </c>
      <c r="AI34" s="140">
        <v>78.153083055120206</v>
      </c>
      <c r="AJ34" s="140">
        <v>77.927531852558403</v>
      </c>
      <c r="AK34" s="140">
        <v>75.067427692989</v>
      </c>
      <c r="AL34" s="146">
        <v>71.144981961633903</v>
      </c>
      <c r="AM34" s="140"/>
      <c r="AN34" s="147">
        <v>92.875144869523695</v>
      </c>
      <c r="AO34" s="148">
        <v>97.003666450909506</v>
      </c>
      <c r="AP34" s="149">
        <v>94.939405660216593</v>
      </c>
      <c r="AQ34" s="140"/>
      <c r="AR34" s="150">
        <v>77.943372189791106</v>
      </c>
      <c r="AS34" s="75"/>
      <c r="AT34" s="30">
        <v>-1.3271807888553999</v>
      </c>
      <c r="AU34" s="121">
        <v>1.17983692289928</v>
      </c>
      <c r="AV34" s="121">
        <v>3.5482074907815901</v>
      </c>
      <c r="AW34" s="121">
        <v>-2.6467829962977099E-2</v>
      </c>
      <c r="AX34" s="121">
        <v>-2.2367504833277598</v>
      </c>
      <c r="AY34" s="126">
        <v>0.279119613947303</v>
      </c>
      <c r="AZ34" s="121"/>
      <c r="BA34" s="127">
        <v>-3.8206539333291598</v>
      </c>
      <c r="BB34" s="128">
        <v>-4.6666240688187601</v>
      </c>
      <c r="BC34" s="129">
        <v>-4.25470332697037</v>
      </c>
      <c r="BD34" s="121"/>
      <c r="BE34" s="130">
        <v>-1.3466677056604901</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45">
        <v>64.227595171773402</v>
      </c>
      <c r="H35" s="140">
        <v>85.115663881151306</v>
      </c>
      <c r="I35" s="140">
        <v>83.392664809656395</v>
      </c>
      <c r="J35" s="140">
        <v>82.851142061281294</v>
      </c>
      <c r="K35" s="140">
        <v>82.237845868152206</v>
      </c>
      <c r="L35" s="146">
        <v>79.564982358402901</v>
      </c>
      <c r="M35" s="140"/>
      <c r="N35" s="147">
        <v>115.86318477251601</v>
      </c>
      <c r="O35" s="148">
        <v>117.652256267409</v>
      </c>
      <c r="P35" s="149">
        <v>116.75772051996201</v>
      </c>
      <c r="Q35" s="140"/>
      <c r="R35" s="150">
        <v>90.191478975991501</v>
      </c>
      <c r="S35" s="75"/>
      <c r="T35" s="30">
        <v>-2.5056620133554302</v>
      </c>
      <c r="U35" s="121">
        <v>1.7104793795931199</v>
      </c>
      <c r="V35" s="121">
        <v>-8.2774453605067801</v>
      </c>
      <c r="W35" s="121">
        <v>-7.3590491080508302</v>
      </c>
      <c r="X35" s="121">
        <v>6.6905078625233099</v>
      </c>
      <c r="Y35" s="126">
        <v>-2.2529299429958098</v>
      </c>
      <c r="Z35" s="121"/>
      <c r="AA35" s="127">
        <v>12.496520112308399</v>
      </c>
      <c r="AB35" s="128">
        <v>1.81909406733722</v>
      </c>
      <c r="AC35" s="129">
        <v>6.8510415778883003</v>
      </c>
      <c r="AD35" s="121"/>
      <c r="AE35" s="130">
        <v>0.92771072569991198</v>
      </c>
      <c r="AF35" s="82"/>
      <c r="AG35" s="145">
        <v>65.207876044568195</v>
      </c>
      <c r="AH35" s="140">
        <v>81.8525441039925</v>
      </c>
      <c r="AI35" s="140">
        <v>82.149038997214404</v>
      </c>
      <c r="AJ35" s="140">
        <v>88.942764623955398</v>
      </c>
      <c r="AK35" s="140">
        <v>86.318980965645295</v>
      </c>
      <c r="AL35" s="146">
        <v>80.894240947075204</v>
      </c>
      <c r="AM35" s="140"/>
      <c r="AN35" s="147">
        <v>118.71324744661</v>
      </c>
      <c r="AO35" s="148">
        <v>127.02243268337899</v>
      </c>
      <c r="AP35" s="149">
        <v>122.86784006499499</v>
      </c>
      <c r="AQ35" s="140"/>
      <c r="AR35" s="150">
        <v>92.886697837909495</v>
      </c>
      <c r="AS35" s="75"/>
      <c r="AT35" s="30">
        <v>-4.7957804460598101</v>
      </c>
      <c r="AU35" s="121">
        <v>-3.8811860406954399</v>
      </c>
      <c r="AV35" s="121">
        <v>-7.3867299346911901</v>
      </c>
      <c r="AW35" s="121">
        <v>-0.95932853051300404</v>
      </c>
      <c r="AX35" s="121">
        <v>10.189787511497901</v>
      </c>
      <c r="AY35" s="126">
        <v>-1.4668187369857999</v>
      </c>
      <c r="AZ35" s="121"/>
      <c r="BA35" s="127">
        <v>1.8484594110375601</v>
      </c>
      <c r="BB35" s="128">
        <v>2.1672187433830601</v>
      </c>
      <c r="BC35" s="129">
        <v>2.0129795154241998</v>
      </c>
      <c r="BD35" s="121"/>
      <c r="BE35" s="130">
        <v>-0.179953536974964</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45">
        <v>77.096417186417099</v>
      </c>
      <c r="H36" s="140">
        <v>94.0381704781704</v>
      </c>
      <c r="I36" s="140">
        <v>96.432626472626396</v>
      </c>
      <c r="J36" s="140">
        <v>91.894220374220296</v>
      </c>
      <c r="K36" s="140">
        <v>88.623160083160002</v>
      </c>
      <c r="L36" s="146">
        <v>89.616918918918898</v>
      </c>
      <c r="M36" s="140"/>
      <c r="N36" s="147">
        <v>128.625523215523</v>
      </c>
      <c r="O36" s="148">
        <v>131.01060984060899</v>
      </c>
      <c r="P36" s="149">
        <v>129.818066528066</v>
      </c>
      <c r="Q36" s="140"/>
      <c r="R36" s="150">
        <v>101.102961092961</v>
      </c>
      <c r="S36" s="75"/>
      <c r="T36" s="30">
        <v>-1.4637989491846</v>
      </c>
      <c r="U36" s="121">
        <v>2.4642773677818002</v>
      </c>
      <c r="V36" s="121">
        <v>5.19958676858095</v>
      </c>
      <c r="W36" s="121">
        <v>-2.6151931724845299</v>
      </c>
      <c r="X36" s="121">
        <v>8.4257114584354004E-2</v>
      </c>
      <c r="Y36" s="126">
        <v>0.78486226764465905</v>
      </c>
      <c r="Z36" s="121"/>
      <c r="AA36" s="127">
        <v>3.5937507745152498E-3</v>
      </c>
      <c r="AB36" s="128">
        <v>0.77220289205214898</v>
      </c>
      <c r="AC36" s="129">
        <v>0.38995752460841099</v>
      </c>
      <c r="AD36" s="121"/>
      <c r="AE36" s="130">
        <v>0.63962625686079999</v>
      </c>
      <c r="AF36" s="82"/>
      <c r="AG36" s="145">
        <v>87.425770963270907</v>
      </c>
      <c r="AH36" s="140">
        <v>103.012628205128</v>
      </c>
      <c r="AI36" s="140">
        <v>110.545148995148</v>
      </c>
      <c r="AJ36" s="140">
        <v>103.964974012474</v>
      </c>
      <c r="AK36" s="140">
        <v>99.580590783090699</v>
      </c>
      <c r="AL36" s="146">
        <v>100.905822591822</v>
      </c>
      <c r="AM36" s="140"/>
      <c r="AN36" s="147">
        <v>149.51767844767801</v>
      </c>
      <c r="AO36" s="148">
        <v>154.67574844074801</v>
      </c>
      <c r="AP36" s="149">
        <v>152.09671344421301</v>
      </c>
      <c r="AQ36" s="140"/>
      <c r="AR36" s="150">
        <v>115.531791406791</v>
      </c>
      <c r="AS36" s="75"/>
      <c r="AT36" s="30">
        <v>-4.1070911963047303</v>
      </c>
      <c r="AU36" s="121">
        <v>-1.3418080080356301</v>
      </c>
      <c r="AV36" s="121">
        <v>1.55764572693375</v>
      </c>
      <c r="AW36" s="121">
        <v>-2.3860306410344099</v>
      </c>
      <c r="AX36" s="121">
        <v>-6.4240553464790304</v>
      </c>
      <c r="AY36" s="126">
        <v>-2.47943715805506</v>
      </c>
      <c r="AZ36" s="121"/>
      <c r="BA36" s="127">
        <v>-2.4091200974018001</v>
      </c>
      <c r="BB36" s="128">
        <v>-1.1176201892262001</v>
      </c>
      <c r="BC36" s="129">
        <v>-1.7566644879881199</v>
      </c>
      <c r="BD36" s="121"/>
      <c r="BE36" s="130">
        <v>-2.2088242120452701</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45">
        <v>79.184237387772498</v>
      </c>
      <c r="H37" s="140">
        <v>86.626277789653599</v>
      </c>
      <c r="I37" s="140">
        <v>90.993475042753303</v>
      </c>
      <c r="J37" s="140">
        <v>88.9580533882</v>
      </c>
      <c r="K37" s="140">
        <v>89.272703078238493</v>
      </c>
      <c r="L37" s="146">
        <v>87.006949337323604</v>
      </c>
      <c r="M37" s="140"/>
      <c r="N37" s="147">
        <v>131.77261035698999</v>
      </c>
      <c r="O37" s="148">
        <v>139.04227634672901</v>
      </c>
      <c r="P37" s="149">
        <v>135.407443351859</v>
      </c>
      <c r="Q37" s="140"/>
      <c r="R37" s="150">
        <v>100.835661912905</v>
      </c>
      <c r="S37" s="75"/>
      <c r="T37" s="30">
        <v>3.0677693688344001</v>
      </c>
      <c r="U37" s="121">
        <v>2.62632258653796</v>
      </c>
      <c r="V37" s="121">
        <v>1.66502300242296</v>
      </c>
      <c r="W37" s="121">
        <v>-0.18404732915234601</v>
      </c>
      <c r="X37" s="121">
        <v>-5.2810806904895902</v>
      </c>
      <c r="Y37" s="126">
        <v>0.21251340607573099</v>
      </c>
      <c r="Z37" s="121"/>
      <c r="AA37" s="127">
        <v>-8.36915542717135</v>
      </c>
      <c r="AB37" s="128">
        <v>-9.2178626691844592</v>
      </c>
      <c r="AC37" s="129">
        <v>-8.8068729654813893</v>
      </c>
      <c r="AD37" s="121"/>
      <c r="AE37" s="130">
        <v>-3.4512049627926502</v>
      </c>
      <c r="AF37" s="82"/>
      <c r="AG37" s="145">
        <v>87.830424064367506</v>
      </c>
      <c r="AH37" s="140">
        <v>97.846643362246795</v>
      </c>
      <c r="AI37" s="140">
        <v>102.577670727797</v>
      </c>
      <c r="AJ37" s="140">
        <v>102.703610599016</v>
      </c>
      <c r="AK37" s="140">
        <v>102.046879608848</v>
      </c>
      <c r="AL37" s="146">
        <v>98.600237838906395</v>
      </c>
      <c r="AM37" s="140"/>
      <c r="AN37" s="147">
        <v>151.92641124291899</v>
      </c>
      <c r="AO37" s="148">
        <v>165.21808592497501</v>
      </c>
      <c r="AP37" s="149">
        <v>158.57224858394699</v>
      </c>
      <c r="AQ37" s="140"/>
      <c r="AR37" s="150">
        <v>115.73349587150599</v>
      </c>
      <c r="AS37" s="75"/>
      <c r="AT37" s="30">
        <v>-3.8215678312978798</v>
      </c>
      <c r="AU37" s="121">
        <v>-1.6616918091778601</v>
      </c>
      <c r="AV37" s="121">
        <v>-0.55924288179427595</v>
      </c>
      <c r="AW37" s="121">
        <v>-1.2747541679705601</v>
      </c>
      <c r="AX37" s="121">
        <v>-4.4515440070928998</v>
      </c>
      <c r="AY37" s="126">
        <v>-2.33844372586154</v>
      </c>
      <c r="AZ37" s="121"/>
      <c r="BA37" s="127">
        <v>-1.32375705442437</v>
      </c>
      <c r="BB37" s="128">
        <v>-0.34691616386730501</v>
      </c>
      <c r="BC37" s="129">
        <v>-0.81726858995832496</v>
      </c>
      <c r="BD37" s="121"/>
      <c r="BE37" s="130">
        <v>-1.7499068633917101</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45">
        <v>63.120633340647501</v>
      </c>
      <c r="H38" s="140">
        <v>86.818094991123203</v>
      </c>
      <c r="I38" s="140">
        <v>97.285990903831902</v>
      </c>
      <c r="J38" s="140">
        <v>94.821086752707899</v>
      </c>
      <c r="K38" s="140">
        <v>85.199279088787307</v>
      </c>
      <c r="L38" s="146">
        <v>85.449017015419599</v>
      </c>
      <c r="M38" s="140"/>
      <c r="N38" s="147">
        <v>84.689903652430601</v>
      </c>
      <c r="O38" s="148">
        <v>88.561389559354396</v>
      </c>
      <c r="P38" s="149">
        <v>86.625646605892499</v>
      </c>
      <c r="Q38" s="140"/>
      <c r="R38" s="150">
        <v>85.785196898411797</v>
      </c>
      <c r="S38" s="75"/>
      <c r="T38" s="30">
        <v>2.1670245763885199E-2</v>
      </c>
      <c r="U38" s="121">
        <v>3.3057938771517699</v>
      </c>
      <c r="V38" s="121">
        <v>6.4829890925985998</v>
      </c>
      <c r="W38" s="121">
        <v>6.7380288781862401</v>
      </c>
      <c r="X38" s="121">
        <v>10.3543735709041</v>
      </c>
      <c r="Y38" s="126">
        <v>5.6098765779895903</v>
      </c>
      <c r="Z38" s="121"/>
      <c r="AA38" s="127">
        <v>5.4029601993488701</v>
      </c>
      <c r="AB38" s="128">
        <v>9.8615013568848706</v>
      </c>
      <c r="AC38" s="129">
        <v>7.63587542357795</v>
      </c>
      <c r="AD38" s="121"/>
      <c r="AE38" s="130">
        <v>6.1865337304112398</v>
      </c>
      <c r="AF38" s="82"/>
      <c r="AG38" s="145">
        <v>70.147820460393703</v>
      </c>
      <c r="AH38" s="140">
        <v>92.013329576509506</v>
      </c>
      <c r="AI38" s="140">
        <v>100.40890646506099</v>
      </c>
      <c r="AJ38" s="140">
        <v>97.964166234465594</v>
      </c>
      <c r="AK38" s="140">
        <v>87.821649428497295</v>
      </c>
      <c r="AL38" s="146">
        <v>89.671174432985495</v>
      </c>
      <c r="AM38" s="140"/>
      <c r="AN38" s="147">
        <v>88.718169894875402</v>
      </c>
      <c r="AO38" s="148">
        <v>90.968423131395696</v>
      </c>
      <c r="AP38" s="149">
        <v>89.843296513135499</v>
      </c>
      <c r="AQ38" s="140"/>
      <c r="AR38" s="150">
        <v>89.720352170171196</v>
      </c>
      <c r="AS38" s="75"/>
      <c r="AT38" s="30">
        <v>5.23795037306094</v>
      </c>
      <c r="AU38" s="121">
        <v>10.887134052854099</v>
      </c>
      <c r="AV38" s="121">
        <v>10.458558931171501</v>
      </c>
      <c r="AW38" s="121">
        <v>5.0854698524319701</v>
      </c>
      <c r="AX38" s="121">
        <v>3.9137376197271001</v>
      </c>
      <c r="AY38" s="126">
        <v>7.1951375277895702</v>
      </c>
      <c r="AZ38" s="121"/>
      <c r="BA38" s="127">
        <v>1.5810044957831599</v>
      </c>
      <c r="BB38" s="128">
        <v>1.6304532591736201</v>
      </c>
      <c r="BC38" s="129">
        <v>1.6060388243585799</v>
      </c>
      <c r="BD38" s="121"/>
      <c r="BE38" s="130">
        <v>5.5344444313034602</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1">
        <v>50.785534015762202</v>
      </c>
      <c r="H39" s="152">
        <v>58.120991937675498</v>
      </c>
      <c r="I39" s="152">
        <v>61.012792825437003</v>
      </c>
      <c r="J39" s="152">
        <v>60.647040492798197</v>
      </c>
      <c r="K39" s="152">
        <v>58.105319322402302</v>
      </c>
      <c r="L39" s="153">
        <v>57.734335718815103</v>
      </c>
      <c r="M39" s="140"/>
      <c r="N39" s="154">
        <v>76.145007699972794</v>
      </c>
      <c r="O39" s="155">
        <v>80.445206993387004</v>
      </c>
      <c r="P39" s="156">
        <v>78.295107346679899</v>
      </c>
      <c r="Q39" s="140"/>
      <c r="R39" s="157">
        <v>63.608841898205</v>
      </c>
      <c r="S39" s="75"/>
      <c r="T39" s="31">
        <v>7.20194221140087</v>
      </c>
      <c r="U39" s="131">
        <v>10.780780378634599</v>
      </c>
      <c r="V39" s="131">
        <v>7.5820244747117798</v>
      </c>
      <c r="W39" s="131">
        <v>5.0135889384311598</v>
      </c>
      <c r="X39" s="131">
        <v>6.75423676998291</v>
      </c>
      <c r="Y39" s="132">
        <v>7.4198905323121398</v>
      </c>
      <c r="Z39" s="121"/>
      <c r="AA39" s="133">
        <v>6.0653017280619101</v>
      </c>
      <c r="AB39" s="134">
        <v>2.1970790325807901</v>
      </c>
      <c r="AC39" s="135">
        <v>4.0421984217749598</v>
      </c>
      <c r="AD39" s="121"/>
      <c r="AE39" s="136">
        <v>6.2073004820003099</v>
      </c>
      <c r="AF39" s="82"/>
      <c r="AG39" s="151">
        <v>48.290010644079999</v>
      </c>
      <c r="AH39" s="152">
        <v>58.0183220853338</v>
      </c>
      <c r="AI39" s="152">
        <v>62.309323081800798</v>
      </c>
      <c r="AJ39" s="152">
        <v>64.480398133888897</v>
      </c>
      <c r="AK39" s="152">
        <v>66.043364888123904</v>
      </c>
      <c r="AL39" s="153">
        <v>59.828283766645498</v>
      </c>
      <c r="AM39" s="140"/>
      <c r="AN39" s="154">
        <v>88.154910997372895</v>
      </c>
      <c r="AO39" s="155">
        <v>90.680129767189001</v>
      </c>
      <c r="AP39" s="156">
        <v>89.417520382280998</v>
      </c>
      <c r="AQ39" s="140"/>
      <c r="AR39" s="157">
        <v>68.282351371112796</v>
      </c>
      <c r="AS39" s="75"/>
      <c r="AT39" s="31">
        <v>-0.18943332024814499</v>
      </c>
      <c r="AU39" s="131">
        <v>5.2867725151165397</v>
      </c>
      <c r="AV39" s="131">
        <v>6.66456833498279</v>
      </c>
      <c r="AW39" s="131">
        <v>6.0878557460121403</v>
      </c>
      <c r="AX39" s="131">
        <v>5.0657621927997099</v>
      </c>
      <c r="AY39" s="132">
        <v>4.7658077618260997</v>
      </c>
      <c r="AZ39" s="121"/>
      <c r="BA39" s="133">
        <v>2.0118444373675</v>
      </c>
      <c r="BB39" s="134">
        <v>2.1208345189019</v>
      </c>
      <c r="BC39" s="135">
        <v>2.0670798785365401</v>
      </c>
      <c r="BD39" s="121"/>
      <c r="BE39" s="136">
        <v>3.7414804672037199</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37">
        <v>43.875887218045101</v>
      </c>
      <c r="H40" s="138">
        <v>61.8125388471177</v>
      </c>
      <c r="I40" s="138">
        <v>66.1502255639097</v>
      </c>
      <c r="J40" s="138">
        <v>76.195395989974898</v>
      </c>
      <c r="K40" s="138">
        <v>86.858756892230502</v>
      </c>
      <c r="L40" s="139">
        <v>66.978560902255595</v>
      </c>
      <c r="M40" s="140"/>
      <c r="N40" s="141">
        <v>93.387200501253105</v>
      </c>
      <c r="O40" s="142">
        <v>97.560699248120301</v>
      </c>
      <c r="P40" s="143">
        <v>95.473949874686696</v>
      </c>
      <c r="Q40" s="140"/>
      <c r="R40" s="144">
        <v>75.120100608664501</v>
      </c>
      <c r="S40" s="75"/>
      <c r="T40" s="29">
        <v>15.089189380370801</v>
      </c>
      <c r="U40" s="119">
        <v>13.3600287729773</v>
      </c>
      <c r="V40" s="119">
        <v>9.6722374118057601</v>
      </c>
      <c r="W40" s="119">
        <v>10.4996694128786</v>
      </c>
      <c r="X40" s="119">
        <v>4.93459891587157</v>
      </c>
      <c r="Y40" s="120">
        <v>9.9101812235003504</v>
      </c>
      <c r="Z40" s="121"/>
      <c r="AA40" s="122">
        <v>-2.2044326807512302</v>
      </c>
      <c r="AB40" s="123">
        <v>-0.80356142427104904</v>
      </c>
      <c r="AC40" s="124">
        <v>-1.4936672219990701</v>
      </c>
      <c r="AD40" s="121"/>
      <c r="AE40" s="125">
        <v>5.4761157778338898</v>
      </c>
      <c r="AF40" s="78"/>
      <c r="AG40" s="137">
        <v>45.663281328320799</v>
      </c>
      <c r="AH40" s="138">
        <v>62.687774436090201</v>
      </c>
      <c r="AI40" s="138">
        <v>68.341728696741797</v>
      </c>
      <c r="AJ40" s="138">
        <v>70.724164160401003</v>
      </c>
      <c r="AK40" s="138">
        <v>69.056236842105207</v>
      </c>
      <c r="AL40" s="139">
        <v>63.294637092731797</v>
      </c>
      <c r="AM40" s="140"/>
      <c r="AN40" s="141">
        <v>84.966229323308198</v>
      </c>
      <c r="AO40" s="142">
        <v>88.083583333333294</v>
      </c>
      <c r="AP40" s="143">
        <v>86.524906328320796</v>
      </c>
      <c r="AQ40" s="140"/>
      <c r="AR40" s="144">
        <v>69.931856874328602</v>
      </c>
      <c r="AS40" s="75"/>
      <c r="AT40" s="29">
        <v>13.597955783513701</v>
      </c>
      <c r="AU40" s="119">
        <v>13.854026461055501</v>
      </c>
      <c r="AV40" s="119">
        <v>13.960398078524699</v>
      </c>
      <c r="AW40" s="119">
        <v>13.493096946739101</v>
      </c>
      <c r="AX40" s="119">
        <v>9.2597362241979795</v>
      </c>
      <c r="AY40" s="120">
        <v>12.7256690696302</v>
      </c>
      <c r="AZ40" s="121"/>
      <c r="BA40" s="122">
        <v>9.7445106562344606</v>
      </c>
      <c r="BB40" s="123">
        <v>10.686354070454399</v>
      </c>
      <c r="BC40" s="124">
        <v>10.221904014238699</v>
      </c>
      <c r="BD40" s="121"/>
      <c r="BE40" s="125">
        <v>11.827675973784901</v>
      </c>
      <c r="BF40" s="79"/>
    </row>
    <row r="41" spans="1:70" x14ac:dyDescent="0.25">
      <c r="A41" s="20" t="s">
        <v>84</v>
      </c>
      <c r="B41" s="3" t="str">
        <f t="shared" si="0"/>
        <v>Southwest Virginia - Blue Ridge Highlands</v>
      </c>
      <c r="C41" s="10"/>
      <c r="D41" s="24" t="s">
        <v>16</v>
      </c>
      <c r="E41" s="27" t="s">
        <v>17</v>
      </c>
      <c r="F41" s="3"/>
      <c r="G41" s="145">
        <v>45.904489065097799</v>
      </c>
      <c r="H41" s="140">
        <v>50.217797672336602</v>
      </c>
      <c r="I41" s="140">
        <v>57.343766466300004</v>
      </c>
      <c r="J41" s="140">
        <v>57.3611945261542</v>
      </c>
      <c r="K41" s="140">
        <v>55.189888732574403</v>
      </c>
      <c r="L41" s="146">
        <v>53.203427292492599</v>
      </c>
      <c r="M41" s="140"/>
      <c r="N41" s="147">
        <v>65.866624888093099</v>
      </c>
      <c r="O41" s="148">
        <v>64.732158843841901</v>
      </c>
      <c r="P41" s="149">
        <v>65.299391865967493</v>
      </c>
      <c r="Q41" s="140"/>
      <c r="R41" s="150">
        <v>56.659417170628302</v>
      </c>
      <c r="S41" s="75"/>
      <c r="T41" s="30">
        <v>6.66156983587378</v>
      </c>
      <c r="U41" s="121">
        <v>1.5352274129888801</v>
      </c>
      <c r="V41" s="121">
        <v>6.2284401841377601</v>
      </c>
      <c r="W41" s="121">
        <v>16.766913976365299</v>
      </c>
      <c r="X41" s="121">
        <v>8.6862495937904693</v>
      </c>
      <c r="Y41" s="126">
        <v>7.9697437591531202</v>
      </c>
      <c r="Z41" s="121"/>
      <c r="AA41" s="127">
        <v>-3.7673934673687999</v>
      </c>
      <c r="AB41" s="128">
        <v>-1.09061690521234</v>
      </c>
      <c r="AC41" s="129">
        <v>-2.45898649296227</v>
      </c>
      <c r="AD41" s="121"/>
      <c r="AE41" s="130">
        <v>4.2978629956893304</v>
      </c>
      <c r="AF41" s="78"/>
      <c r="AG41" s="145">
        <v>48.594931752069797</v>
      </c>
      <c r="AH41" s="140">
        <v>64.8681341303583</v>
      </c>
      <c r="AI41" s="140">
        <v>73.718598605959798</v>
      </c>
      <c r="AJ41" s="140">
        <v>76.604757961376094</v>
      </c>
      <c r="AK41" s="140">
        <v>73.285067783604006</v>
      </c>
      <c r="AL41" s="146">
        <v>67.413341752241095</v>
      </c>
      <c r="AM41" s="140"/>
      <c r="AN41" s="147">
        <v>91.682931640874699</v>
      </c>
      <c r="AO41" s="148">
        <v>86.523589333674295</v>
      </c>
      <c r="AP41" s="149">
        <v>89.103260487274497</v>
      </c>
      <c r="AQ41" s="140"/>
      <c r="AR41" s="150">
        <v>73.610065130214707</v>
      </c>
      <c r="AS41" s="75"/>
      <c r="AT41" s="30">
        <v>-10.4955139573101</v>
      </c>
      <c r="AU41" s="121">
        <v>-3.6439620091442801</v>
      </c>
      <c r="AV41" s="121">
        <v>4.0467402773025603</v>
      </c>
      <c r="AW41" s="121">
        <v>10.6120915252238</v>
      </c>
      <c r="AX41" s="121">
        <v>5.4350538104941499</v>
      </c>
      <c r="AY41" s="126">
        <v>1.7625488916375101</v>
      </c>
      <c r="AZ41" s="121"/>
      <c r="BA41" s="127">
        <v>-0.65215488113849296</v>
      </c>
      <c r="BB41" s="128">
        <v>0.15535949267343799</v>
      </c>
      <c r="BC41" s="129">
        <v>-0.261719758830459</v>
      </c>
      <c r="BD41" s="121"/>
      <c r="BE41" s="130">
        <v>1.0526844546862799</v>
      </c>
      <c r="BF41" s="79"/>
    </row>
    <row r="42" spans="1:70" x14ac:dyDescent="0.25">
      <c r="A42" s="21" t="s">
        <v>85</v>
      </c>
      <c r="B42" s="3" t="str">
        <f t="shared" si="0"/>
        <v>Southwest Virginia - Heart of Appalachia</v>
      </c>
      <c r="C42" s="3"/>
      <c r="D42" s="24" t="s">
        <v>16</v>
      </c>
      <c r="E42" s="27" t="s">
        <v>17</v>
      </c>
      <c r="F42" s="3"/>
      <c r="G42" s="145">
        <v>34.1219081272084</v>
      </c>
      <c r="H42" s="140">
        <v>51.3630459363957</v>
      </c>
      <c r="I42" s="140">
        <v>51.228798586572402</v>
      </c>
      <c r="J42" s="140">
        <v>53.411879858657201</v>
      </c>
      <c r="K42" s="140">
        <v>50.790791519434599</v>
      </c>
      <c r="L42" s="146">
        <v>48.183284805653699</v>
      </c>
      <c r="M42" s="140"/>
      <c r="N42" s="147">
        <v>55.718120141342702</v>
      </c>
      <c r="O42" s="148">
        <v>53.766028268551203</v>
      </c>
      <c r="P42" s="149">
        <v>54.742074204946903</v>
      </c>
      <c r="Q42" s="140"/>
      <c r="R42" s="150">
        <v>50.0572246340232</v>
      </c>
      <c r="S42" s="75"/>
      <c r="T42" s="30">
        <v>-20.248380067157601</v>
      </c>
      <c r="U42" s="121">
        <v>-4.1525194171082598</v>
      </c>
      <c r="V42" s="121">
        <v>-9.0382343400703498</v>
      </c>
      <c r="W42" s="121">
        <v>-6.8480843957638902</v>
      </c>
      <c r="X42" s="121">
        <v>-3.8051517115018001</v>
      </c>
      <c r="Y42" s="126">
        <v>-8.3378801836378909</v>
      </c>
      <c r="Z42" s="121"/>
      <c r="AA42" s="127">
        <v>-13.069527494947801</v>
      </c>
      <c r="AB42" s="128">
        <v>-10.872344510881</v>
      </c>
      <c r="AC42" s="129">
        <v>-12.004226657969999</v>
      </c>
      <c r="AD42" s="121"/>
      <c r="AE42" s="130">
        <v>-9.5158405692505195</v>
      </c>
      <c r="AF42" s="78"/>
      <c r="AG42" s="145">
        <v>37.6410989399293</v>
      </c>
      <c r="AH42" s="140">
        <v>51.599881625441597</v>
      </c>
      <c r="AI42" s="140">
        <v>55.244669611307401</v>
      </c>
      <c r="AJ42" s="140">
        <v>54.8283763250883</v>
      </c>
      <c r="AK42" s="140">
        <v>52.283305653710201</v>
      </c>
      <c r="AL42" s="146">
        <v>50.3194664310954</v>
      </c>
      <c r="AM42" s="140"/>
      <c r="AN42" s="147">
        <v>61.5467950530035</v>
      </c>
      <c r="AO42" s="148">
        <v>60.8547084805653</v>
      </c>
      <c r="AP42" s="149">
        <v>61.2007517667844</v>
      </c>
      <c r="AQ42" s="140"/>
      <c r="AR42" s="150">
        <v>53.4284050984351</v>
      </c>
      <c r="AS42" s="75"/>
      <c r="AT42" s="30">
        <v>-17.585940483657598</v>
      </c>
      <c r="AU42" s="121">
        <v>-9.6422420950315999</v>
      </c>
      <c r="AV42" s="121">
        <v>-7.7041983551009796</v>
      </c>
      <c r="AW42" s="121">
        <v>-11.0243153317205</v>
      </c>
      <c r="AX42" s="121">
        <v>-11.018648486365199</v>
      </c>
      <c r="AY42" s="126">
        <v>-11.0381028961257</v>
      </c>
      <c r="AZ42" s="121"/>
      <c r="BA42" s="127">
        <v>-8.8115383952907909</v>
      </c>
      <c r="BB42" s="128">
        <v>-8.31885866581149</v>
      </c>
      <c r="BC42" s="129">
        <v>-8.5672550408058594</v>
      </c>
      <c r="BD42" s="121"/>
      <c r="BE42" s="130">
        <v>-10.232581058155301</v>
      </c>
      <c r="BF42" s="79"/>
    </row>
    <row r="43" spans="1:70" x14ac:dyDescent="0.25">
      <c r="A43" s="22" t="s">
        <v>86</v>
      </c>
      <c r="B43" s="3" t="str">
        <f t="shared" si="0"/>
        <v>Virginia Mountains</v>
      </c>
      <c r="C43" s="3"/>
      <c r="D43" s="25" t="s">
        <v>16</v>
      </c>
      <c r="E43" s="28" t="s">
        <v>17</v>
      </c>
      <c r="F43" s="3"/>
      <c r="G43" s="151">
        <v>49.665749302803398</v>
      </c>
      <c r="H43" s="152">
        <v>70.480819022456998</v>
      </c>
      <c r="I43" s="152">
        <v>73.568216644649894</v>
      </c>
      <c r="J43" s="152">
        <v>69.790700132100298</v>
      </c>
      <c r="K43" s="152">
        <v>65.462238367826203</v>
      </c>
      <c r="L43" s="153">
        <v>65.793544693967405</v>
      </c>
      <c r="M43" s="140"/>
      <c r="N43" s="154">
        <v>79.012499633054404</v>
      </c>
      <c r="O43" s="155">
        <v>89.7145295758109</v>
      </c>
      <c r="P43" s="156">
        <v>84.363514604432694</v>
      </c>
      <c r="Q43" s="140"/>
      <c r="R43" s="157">
        <v>71.099250382671698</v>
      </c>
      <c r="S43" s="75"/>
      <c r="T43" s="31">
        <v>4.1306825023612097</v>
      </c>
      <c r="U43" s="131">
        <v>16.207503749323301</v>
      </c>
      <c r="V43" s="131">
        <v>13.8427666142347</v>
      </c>
      <c r="W43" s="131">
        <v>18.610948820715301</v>
      </c>
      <c r="X43" s="131">
        <v>14.536202598469799</v>
      </c>
      <c r="Y43" s="132">
        <v>13.844124311048599</v>
      </c>
      <c r="Z43" s="121"/>
      <c r="AA43" s="133">
        <v>-0.64927326378699002</v>
      </c>
      <c r="AB43" s="134">
        <v>10.687179315747301</v>
      </c>
      <c r="AC43" s="135">
        <v>5.0727285337224197</v>
      </c>
      <c r="AD43" s="121"/>
      <c r="AE43" s="136">
        <v>10.710905690542999</v>
      </c>
      <c r="AF43" s="78"/>
      <c r="AG43" s="151">
        <v>55.730875532071003</v>
      </c>
      <c r="AH43" s="152">
        <v>73.245861221194701</v>
      </c>
      <c r="AI43" s="152">
        <v>80.523445251724596</v>
      </c>
      <c r="AJ43" s="152">
        <v>79.752519815059401</v>
      </c>
      <c r="AK43" s="152">
        <v>77.045780860120303</v>
      </c>
      <c r="AL43" s="153">
        <v>73.259696536033999</v>
      </c>
      <c r="AM43" s="140"/>
      <c r="AN43" s="154">
        <v>93.801990312637599</v>
      </c>
      <c r="AO43" s="155">
        <v>97.132970424188997</v>
      </c>
      <c r="AP43" s="156">
        <v>95.467480368413305</v>
      </c>
      <c r="AQ43" s="140"/>
      <c r="AR43" s="157">
        <v>79.604777630999493</v>
      </c>
      <c r="AS43" s="75"/>
      <c r="AT43" s="31">
        <v>11.297731151700299</v>
      </c>
      <c r="AU43" s="131">
        <v>14.6183797152227</v>
      </c>
      <c r="AV43" s="131">
        <v>15.3257003324872</v>
      </c>
      <c r="AW43" s="131">
        <v>13.362386010747199</v>
      </c>
      <c r="AX43" s="131">
        <v>8.9974975173557308</v>
      </c>
      <c r="AY43" s="132">
        <v>12.763399393031801</v>
      </c>
      <c r="AZ43" s="121"/>
      <c r="BA43" s="133">
        <v>6.4135877084077597</v>
      </c>
      <c r="BB43" s="134">
        <v>7.3025647618229099</v>
      </c>
      <c r="BC43" s="135">
        <v>6.8639821433110901</v>
      </c>
      <c r="BD43" s="121"/>
      <c r="BE43" s="136">
        <v>10.6699817444304</v>
      </c>
      <c r="BF43" s="79"/>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1" sqref="F2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44" t="str">
        <f>HYPERLINK("http://www.str.com/data-insights/resources/glossary", "For all STR definitions, please visit www.str.com/data-insights/resources/glossary")</f>
        <v>For all STR definitions, please visit www.str.com/data-insights/resources/glossary</v>
      </c>
      <c r="B5" s="244"/>
      <c r="C5" s="244"/>
      <c r="D5" s="244"/>
      <c r="E5" s="244"/>
      <c r="F5" s="24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44" t="str">
        <f>HYPERLINK("http://www.str.com/data-insights/resources/FAQ", "For all STR FAQs, please click here or visit http://www.str.com/data-insights/resources/FAQ")</f>
        <v>For all STR FAQs, please click here or visit http://www.str.com/data-insights/resources/FAQ</v>
      </c>
      <c r="B9" s="244"/>
      <c r="C9" s="244"/>
      <c r="D9" s="244"/>
      <c r="E9" s="244"/>
      <c r="F9" s="24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44" t="str">
        <f>HYPERLINK("http://www.str.com/contact", "For additional support, please contact your regional office")</f>
        <v>For additional support, please contact your regional office</v>
      </c>
      <c r="B12" s="244"/>
      <c r="C12" s="244"/>
      <c r="D12" s="244"/>
      <c r="E12" s="244"/>
      <c r="F12" s="244"/>
      <c r="G12" s="244"/>
      <c r="H12" s="244"/>
      <c r="I12" s="244"/>
      <c r="J12" s="24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43" t="str">
        <f>HYPERLINK("http://www.hotelnewsnow.com/", "For the latest in industry news, visit HotelNewsNow.com.")</f>
        <v>For the latest in industry news, visit HotelNewsNow.com.</v>
      </c>
      <c r="B14" s="243"/>
      <c r="C14" s="243"/>
      <c r="D14" s="243"/>
      <c r="E14" s="243"/>
      <c r="F14" s="243"/>
      <c r="G14" s="243"/>
      <c r="H14" s="243"/>
      <c r="I14" s="24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43" t="str">
        <f>HYPERLINK("http://www.hoteldataconference.com/", "To learn more about the Hotel Data Conference, visit HotelDataConference.com.")</f>
        <v>To learn more about the Hotel Data Conference, visit HotelDataConference.com.</v>
      </c>
      <c r="B15" s="243"/>
      <c r="C15" s="243"/>
      <c r="D15" s="243"/>
      <c r="E15" s="243"/>
      <c r="F15" s="243"/>
      <c r="G15" s="243"/>
      <c r="H15" s="243"/>
      <c r="I15" s="24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90E22E-4FD9-4601-8E03-BD7DA4C129A0}"/>
</file>

<file path=customXml/itemProps2.xml><?xml version="1.0" encoding="utf-8"?>
<ds:datastoreItem xmlns:ds="http://schemas.openxmlformats.org/officeDocument/2006/customXml" ds:itemID="{88A1801D-D7D9-4E1A-931B-53EC58259B0C}"/>
</file>

<file path=customXml/itemProps3.xml><?xml version="1.0" encoding="utf-8"?>
<ds:datastoreItem xmlns:ds="http://schemas.openxmlformats.org/officeDocument/2006/customXml" ds:itemID="{9CCE1467-4C97-4D92-AF4D-A9F2F15470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2023-08-31T18:27:57Z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